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svy\"/>
    </mc:Choice>
  </mc:AlternateContent>
  <bookViews>
    <workbookView xWindow="120" yWindow="90" windowWidth="23895" windowHeight="14535"/>
  </bookViews>
  <sheets>
    <sheet name="svy210219_pkg_0404c.xlsx" sheetId="1" r:id="rId1"/>
  </sheets>
  <definedNames>
    <definedName name="_xlnm._FilterDatabase" localSheetId="0" hidden="1">svy210219_pkg_0404c.xlsx!$A$1:$N$20975</definedName>
    <definedName name="pkg_0404c">svy210219_pkg_0404c.xlsx!$A$1:$Q$20975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<sst xmlns="http://schemas.openxmlformats.org/spreadsheetml/2006/main" count="153239" uniqueCount="81829">
  <si>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</si>
  <si>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</si>
  <si>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</si>
  <si>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</si>
  <si>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</si>
  <si>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</si>
  <si>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</si>
  <si>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</si>
  <si>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</si>
  <si>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</si>
  <si>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</si>
  <si>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</si>
  <si>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</si>
  <si>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</si>
  <si>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</si>
  <si>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</si>
  <si>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</si>
  <si>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</si>
  <si>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</si>
  <si>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</si>
  <si>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</si>
  <si>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&lt;0.05</t>
  </si>
  <si>
    <t>50</t>
  </si>
  <si>
    <t>7.4</t>
  </si>
  <si>
    <t>104B  :871003:00:------:--</t>
  </si>
  <si>
    <t>12:0004:000002</t>
  </si>
  <si>
    <t>12:0029:000002</t>
  </si>
  <si>
    <t>12:0029:000002:0003:0001:00</t>
  </si>
  <si>
    <t>48</t>
  </si>
  <si>
    <t>7.3</t>
  </si>
  <si>
    <t>104B  :871004:00:------:--</t>
  </si>
  <si>
    <t>12:0004:000003</t>
  </si>
  <si>
    <t>12:0029:000003</t>
  </si>
  <si>
    <t>12:0029:000003:0003:0001:00</t>
  </si>
  <si>
    <t>78</t>
  </si>
  <si>
    <t>7.6</t>
  </si>
  <si>
    <t>104B  :871005:00:------:--</t>
  </si>
  <si>
    <t>12:0004:000004</t>
  </si>
  <si>
    <t>12:0029:000004</t>
  </si>
  <si>
    <t>12:0029:000004:0003:0001:00</t>
  </si>
  <si>
    <t>38</t>
  </si>
  <si>
    <t>104B  :871006:00:------:--</t>
  </si>
  <si>
    <t>12:0004:000005</t>
  </si>
  <si>
    <t>12:0029:000005</t>
  </si>
  <si>
    <t>12:0029:000005:0003:0001:00</t>
  </si>
  <si>
    <t>30</t>
  </si>
  <si>
    <t>7.2</t>
  </si>
  <si>
    <t>104B  :871008:00:------:--</t>
  </si>
  <si>
    <t>12:0004:000006</t>
  </si>
  <si>
    <t>12:0029:000006</t>
  </si>
  <si>
    <t>12:0029:000006:0003:0001:00</t>
  </si>
  <si>
    <t>32</t>
  </si>
  <si>
    <t>6.6</t>
  </si>
  <si>
    <t>104B  :871009:00:------:--</t>
  </si>
  <si>
    <t>12:0004:000007</t>
  </si>
  <si>
    <t>12:0029:000007</t>
  </si>
  <si>
    <t>12:0029:000007:0003:0001:00</t>
  </si>
  <si>
    <t>0.24</t>
  </si>
  <si>
    <t>44</t>
  </si>
  <si>
    <t>7.5</t>
  </si>
  <si>
    <t>104B  :871010:00:------:--</t>
  </si>
  <si>
    <t>12:0004:000008</t>
  </si>
  <si>
    <t>12:0029:000008</t>
  </si>
  <si>
    <t>12:0029:000008:0003:0001:00</t>
  </si>
  <si>
    <t>0.08</t>
  </si>
  <si>
    <t>42</t>
  </si>
  <si>
    <t>104B  :871011:00:------:--</t>
  </si>
  <si>
    <t>12:0004:000009</t>
  </si>
  <si>
    <t>12:0029:000009</t>
  </si>
  <si>
    <t>12:0029:000009:0003:0001:00</t>
  </si>
  <si>
    <t>34</t>
  </si>
  <si>
    <t>6.9</t>
  </si>
  <si>
    <t>104B  :871012:00:------:--</t>
  </si>
  <si>
    <t>12:0004:000010</t>
  </si>
  <si>
    <t>12:0029:000010</t>
  </si>
  <si>
    <t>12:0029:000010:0003:0001:00</t>
  </si>
  <si>
    <t>0.15</t>
  </si>
  <si>
    <t>28</t>
  </si>
  <si>
    <t>104B  :871013:00:------:--</t>
  </si>
  <si>
    <t>12:0004:000011</t>
  </si>
  <si>
    <t>12:0029:000011</t>
  </si>
  <si>
    <t>12:0029:000011:0003:0001:00</t>
  </si>
  <si>
    <t>22</t>
  </si>
  <si>
    <t>104B  :871014:00:------:--</t>
  </si>
  <si>
    <t>12:0004:000012</t>
  </si>
  <si>
    <t>12:0029:000012</t>
  </si>
  <si>
    <t>12:0029:000012:0003:0001:00</t>
  </si>
  <si>
    <t>20</t>
  </si>
  <si>
    <t>6.3</t>
  </si>
  <si>
    <t>104B  :871015:10:------:--</t>
  </si>
  <si>
    <t>12:0004:000013</t>
  </si>
  <si>
    <t>12:0029:000013</t>
  </si>
  <si>
    <t>12:0029:000013:0003:0001:00</t>
  </si>
  <si>
    <t>6.8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</si>
  <si>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</si>
  <si>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</si>
  <si>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</si>
  <si>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</si>
  <si>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</si>
  <si>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</si>
  <si>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</si>
  <si>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0.05</t>
  </si>
  <si>
    <t>24</t>
  </si>
  <si>
    <t>7</t>
  </si>
  <si>
    <t>104B  :871018:00:------:--</t>
  </si>
  <si>
    <t>12:0004:000016</t>
  </si>
  <si>
    <t>12:0029:000015</t>
  </si>
  <si>
    <t>12:0029:000015:0003:0001:00</t>
  </si>
  <si>
    <t>missing</t>
  </si>
  <si>
    <t>104B  :871019:00:------:--</t>
  </si>
  <si>
    <t>12:0004:000017</t>
  </si>
  <si>
    <t>12:0029:000016</t>
  </si>
  <si>
    <t>12:0029:000016:0003:0001:00</t>
  </si>
  <si>
    <t>0.1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</si>
  <si>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</si>
  <si>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</si>
  <si>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</si>
  <si>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</si>
  <si>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</si>
  <si>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</si>
  <si>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</si>
  <si>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</si>
  <si>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</si>
  <si>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</si>
  <si>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</si>
  <si>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</si>
  <si>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</si>
  <si>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</si>
  <si>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</si>
  <si>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</si>
  <si>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</si>
  <si>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</si>
  <si>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</si>
  <si>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</si>
  <si>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</si>
  <si>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</si>
  <si>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</si>
  <si>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</si>
  <si>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6</t>
  </si>
  <si>
    <t>104B  :871027:00:------:--</t>
  </si>
  <si>
    <t>12:0004:000024</t>
  </si>
  <si>
    <t>12:0029:000023</t>
  </si>
  <si>
    <t>12:0029:000023:0003:0001:00</t>
  </si>
  <si>
    <t>6.1</t>
  </si>
  <si>
    <t>104B  :871028:00:------:--</t>
  </si>
  <si>
    <t>12:0004:000025</t>
  </si>
  <si>
    <t>12:0029:000024</t>
  </si>
  <si>
    <t>12:0029:000024:0003:0001:00</t>
  </si>
  <si>
    <t>&lt;20</t>
  </si>
  <si>
    <t>6.4</t>
  </si>
  <si>
    <t>104B  :871029:10:------:--</t>
  </si>
  <si>
    <t>12:0004:000026</t>
  </si>
  <si>
    <t>12:0029:000025</t>
  </si>
  <si>
    <t>12:0029:000025:0003:0001:00</t>
  </si>
  <si>
    <t>0.16</t>
  </si>
  <si>
    <t>104B  :871030:20:871029:10</t>
  </si>
  <si>
    <t>12:0004:000027</t>
  </si>
  <si>
    <t>12:0029:000025:0004:0001:00</t>
  </si>
  <si>
    <t>0.12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</si>
  <si>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</si>
  <si>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</si>
  <si>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</si>
  <si>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</si>
  <si>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</si>
  <si>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</si>
  <si>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</si>
  <si>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</si>
  <si>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</si>
  <si>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</si>
  <si>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</si>
  <si>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</si>
  <si>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6.2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</si>
  <si>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</si>
  <si>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</si>
  <si>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</si>
  <si>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</si>
  <si>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</si>
  <si>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</si>
  <si>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</si>
  <si>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</si>
  <si>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</si>
  <si>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</si>
  <si>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</si>
  <si>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</si>
  <si>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26</t>
  </si>
  <si>
    <t>104B  :871038:00:------:--</t>
  </si>
  <si>
    <t>12:0004:000034</t>
  </si>
  <si>
    <t>12:0029:000032</t>
  </si>
  <si>
    <t>12:0029:000032:0003:0001:00</t>
  </si>
  <si>
    <t>6.5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</si>
  <si>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</si>
  <si>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</si>
  <si>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</si>
  <si>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</si>
  <si>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</si>
  <si>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</si>
  <si>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</si>
  <si>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</si>
  <si>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7.1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</si>
  <si>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</si>
  <si>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</si>
  <si>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</si>
  <si>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</si>
  <si>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</si>
  <si>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</si>
  <si>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</si>
  <si>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</si>
  <si>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</si>
  <si>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</si>
  <si>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</si>
  <si>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</si>
  <si>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</si>
  <si>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</si>
  <si>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</si>
  <si>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</si>
  <si>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6.7</t>
  </si>
  <si>
    <t>104B  :871046:00:------:--</t>
  </si>
  <si>
    <t>12:0004:000041</t>
  </si>
  <si>
    <t>12:0029:000039</t>
  </si>
  <si>
    <t>12:0029:000039:0003:0001:00</t>
  </si>
  <si>
    <t>0.06</t>
  </si>
  <si>
    <t>104B  :871047:00:------:--</t>
  </si>
  <si>
    <t>12:0004:000042</t>
  </si>
  <si>
    <t>12:0029:000040</t>
  </si>
  <si>
    <t>12:0029:000040:0003:0001:00</t>
  </si>
  <si>
    <t>0.09</t>
  </si>
  <si>
    <t>46</t>
  </si>
  <si>
    <t>104B  :871048:00:------:--</t>
  </si>
  <si>
    <t>12:0004:000043</t>
  </si>
  <si>
    <t>12:0029:000041</t>
  </si>
  <si>
    <t>12:0029:000041:0003:0001:00</t>
  </si>
  <si>
    <t>36</t>
  </si>
  <si>
    <t>104B  :871049:00:------:--</t>
  </si>
  <si>
    <t>12:0004:000044</t>
  </si>
  <si>
    <t>12:0029:000042</t>
  </si>
  <si>
    <t>12:0029:000042:0003:0001:00</t>
  </si>
  <si>
    <t>2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</si>
  <si>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</si>
  <si>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</si>
  <si>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</si>
  <si>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</si>
  <si>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</si>
  <si>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</si>
  <si>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</si>
  <si>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0.07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</si>
  <si>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</si>
  <si>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</si>
  <si>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</si>
  <si>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</si>
  <si>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</si>
  <si>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</si>
  <si>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</si>
  <si>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</si>
  <si>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</si>
  <si>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</si>
  <si>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</si>
  <si>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</si>
  <si>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</si>
  <si>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</si>
  <si>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</si>
  <si>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</si>
  <si>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0.66</t>
  </si>
  <si>
    <t>56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</si>
  <si>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</si>
  <si>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</si>
  <si>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</si>
  <si>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</si>
  <si>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</si>
  <si>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</si>
  <si>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</si>
  <si>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</si>
  <si>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</si>
  <si>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</si>
  <si>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</si>
  <si>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</si>
  <si>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</si>
  <si>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</si>
  <si>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</si>
  <si>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</si>
  <si>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</si>
  <si>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</si>
  <si>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</si>
  <si>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</si>
  <si>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</si>
  <si>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</si>
  <si>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</si>
  <si>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</si>
  <si>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</si>
  <si>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</si>
  <si>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</si>
  <si>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</si>
  <si>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</si>
  <si>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</si>
  <si>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</si>
  <si>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</si>
  <si>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</si>
  <si>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</si>
  <si>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</si>
  <si>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</si>
  <si>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</si>
  <si>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</si>
  <si>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</si>
  <si>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</si>
  <si>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</si>
  <si>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</si>
  <si>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</si>
  <si>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</si>
  <si>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</si>
  <si>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</si>
  <si>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</si>
  <si>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</si>
  <si>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0.18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</si>
  <si>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</si>
  <si>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</si>
  <si>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</si>
  <si>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</si>
  <si>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</si>
  <si>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</si>
  <si>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</si>
  <si>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</si>
  <si>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</si>
  <si>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</si>
  <si>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</si>
  <si>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</si>
  <si>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</si>
  <si>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</si>
  <si>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</si>
  <si>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0.28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</si>
  <si>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</si>
  <si>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</si>
  <si>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</si>
  <si>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</si>
  <si>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</si>
  <si>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</si>
  <si>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</si>
  <si>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</si>
  <si>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</si>
  <si>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</si>
  <si>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</si>
  <si>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</si>
  <si>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</si>
  <si>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</si>
  <si>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</si>
  <si>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</si>
  <si>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</si>
  <si>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</si>
  <si>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</si>
  <si>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</si>
  <si>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</si>
  <si>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</si>
  <si>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</si>
  <si>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</si>
  <si>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</si>
  <si>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</si>
  <si>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</si>
  <si>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</si>
  <si>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40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</si>
  <si>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</si>
  <si>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</si>
  <si>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</si>
  <si>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</si>
  <si>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</si>
  <si>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</si>
  <si>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</si>
  <si>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</si>
  <si>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7.9</t>
  </si>
  <si>
    <t>104B  :871086:00:------:--</t>
  </si>
  <si>
    <t>12:0004:000076</t>
  </si>
  <si>
    <t>12:0029:000072</t>
  </si>
  <si>
    <t>12:0029:000072:0003:0001:00</t>
  </si>
  <si>
    <t>0.17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</si>
  <si>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</si>
  <si>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</si>
  <si>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</si>
  <si>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</si>
  <si>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</si>
  <si>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</si>
  <si>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</si>
  <si>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</si>
  <si>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</si>
  <si>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</si>
  <si>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</si>
  <si>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</si>
  <si>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</si>
  <si>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</si>
  <si>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</si>
  <si>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86</t>
  </si>
  <si>
    <t>104B  :871091:00:------:--</t>
  </si>
  <si>
    <t>12:0004:000081</t>
  </si>
  <si>
    <t>12:0029:000076</t>
  </si>
  <si>
    <t>12:0029:000076:0003:0001:00</t>
  </si>
  <si>
    <t>110</t>
  </si>
  <si>
    <t>7.7</t>
  </si>
  <si>
    <t>104B  :871092:00:------:--</t>
  </si>
  <si>
    <t>12:0004:000082</t>
  </si>
  <si>
    <t>12:0029:000077</t>
  </si>
  <si>
    <t>12:0029:000077:0003:0001:00</t>
  </si>
  <si>
    <t>80</t>
  </si>
  <si>
    <t>8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</si>
  <si>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</si>
  <si>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</si>
  <si>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</si>
  <si>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</si>
  <si>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</si>
  <si>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</si>
  <si>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</si>
  <si>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</si>
  <si>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94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</si>
  <si>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</si>
  <si>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</si>
  <si>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</si>
  <si>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</si>
  <si>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</si>
  <si>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</si>
  <si>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</si>
  <si>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</si>
  <si>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</si>
  <si>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</si>
  <si>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</si>
  <si>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</si>
  <si>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</si>
  <si>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</si>
  <si>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</si>
  <si>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</si>
  <si>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</si>
  <si>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</si>
  <si>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</si>
  <si>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</si>
  <si>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</si>
  <si>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</si>
  <si>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</si>
  <si>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</si>
  <si>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</si>
  <si>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</si>
  <si>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</si>
  <si>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</si>
  <si>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64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</si>
  <si>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</si>
  <si>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</si>
  <si>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</si>
  <si>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</si>
  <si>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</si>
  <si>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</si>
  <si>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</si>
  <si>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</si>
  <si>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</si>
  <si>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</si>
  <si>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</si>
  <si>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</si>
  <si>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</si>
  <si>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</si>
  <si>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</si>
  <si>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</si>
  <si>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</si>
  <si>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</si>
  <si>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</si>
  <si>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</si>
  <si>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</si>
  <si>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</si>
  <si>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</si>
  <si>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</si>
  <si>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</si>
  <si>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</si>
  <si>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</si>
  <si>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</si>
  <si>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</si>
  <si>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</si>
  <si>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</si>
  <si>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</si>
  <si>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</si>
  <si>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</si>
  <si>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</si>
  <si>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</si>
  <si>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</si>
  <si>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</si>
  <si>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</si>
  <si>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</si>
  <si>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</si>
  <si>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</si>
  <si>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</si>
  <si>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</si>
  <si>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</si>
  <si>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</si>
  <si>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</si>
  <si>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</si>
  <si>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</si>
  <si>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</si>
  <si>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</si>
  <si>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</si>
  <si>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</si>
  <si>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</si>
  <si>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</si>
  <si>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</si>
  <si>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</si>
  <si>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</si>
  <si>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</si>
  <si>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</si>
  <si>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</si>
  <si>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</si>
  <si>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</si>
  <si>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</si>
  <si>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</si>
  <si>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</si>
  <si>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</si>
  <si>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</si>
  <si>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</si>
  <si>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</si>
  <si>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</si>
  <si>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</si>
  <si>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</si>
  <si>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</si>
  <si>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</si>
  <si>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0.45</t>
  </si>
  <si>
    <t>58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</si>
  <si>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</si>
  <si>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</si>
  <si>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</si>
  <si>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</si>
  <si>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</si>
  <si>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</si>
  <si>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</si>
  <si>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</si>
  <si>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7.8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</si>
  <si>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</si>
  <si>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</si>
  <si>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</si>
  <si>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</si>
  <si>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</si>
  <si>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</si>
  <si>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</si>
  <si>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</si>
  <si>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</si>
  <si>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</si>
  <si>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</si>
  <si>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</si>
  <si>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</si>
  <si>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</si>
  <si>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</si>
  <si>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</si>
  <si>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</si>
  <si>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</si>
  <si>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</si>
  <si>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</si>
  <si>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</si>
  <si>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</si>
  <si>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</si>
  <si>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</si>
  <si>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</si>
  <si>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</si>
  <si>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</si>
  <si>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</si>
  <si>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0.11</t>
  </si>
  <si>
    <t>104B  :871133:00:------:--</t>
  </si>
  <si>
    <t>12:0004:000120</t>
  </si>
  <si>
    <t>12:0029:000114</t>
  </si>
  <si>
    <t>12:0029:000114:0003:0001:00</t>
  </si>
  <si>
    <t>270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</si>
  <si>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</si>
  <si>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</si>
  <si>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</si>
  <si>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</si>
  <si>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</si>
  <si>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</si>
  <si>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</si>
  <si>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</si>
  <si>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</si>
  <si>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</si>
  <si>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</si>
  <si>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</si>
  <si>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</si>
  <si>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</si>
  <si>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</si>
  <si>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</si>
  <si>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</si>
  <si>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</si>
  <si>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</si>
  <si>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0.5</t>
  </si>
  <si>
    <t>72</t>
  </si>
  <si>
    <t>104B  :871140:00:------:--</t>
  </si>
  <si>
    <t>12:0004:000126</t>
  </si>
  <si>
    <t>12:0029:000119</t>
  </si>
  <si>
    <t>12:0029:000119:0003:0001:00</t>
  </si>
  <si>
    <t>0.75</t>
  </si>
  <si>
    <t>60</t>
  </si>
  <si>
    <t>104B  :871142:00:------:--</t>
  </si>
  <si>
    <t>12:0004:000127</t>
  </si>
  <si>
    <t>12:0029:000120</t>
  </si>
  <si>
    <t>12:0029:000120:0003:0001:00</t>
  </si>
  <si>
    <t>0.13</t>
  </si>
  <si>
    <t>104B  :871143:00:------:--</t>
  </si>
  <si>
    <t>12:0004:000128</t>
  </si>
  <si>
    <t>12:0029:000121</t>
  </si>
  <si>
    <t>12:0029:000121:0003:0001:00</t>
  </si>
  <si>
    <t>0.85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</si>
  <si>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</si>
  <si>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</si>
  <si>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</si>
  <si>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</si>
  <si>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</si>
  <si>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</si>
  <si>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</si>
  <si>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</si>
  <si>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68</t>
  </si>
  <si>
    <t>104B  :871146:00:------:--</t>
  </si>
  <si>
    <t>12:0004:000131</t>
  </si>
  <si>
    <t>12:0029:000124</t>
  </si>
  <si>
    <t>12:0029:000124:0003:0001:00</t>
  </si>
  <si>
    <t>0.65</t>
  </si>
  <si>
    <t>104B  :871147:00:------:--</t>
  </si>
  <si>
    <t>12:0004:000132</t>
  </si>
  <si>
    <t>12:0029:000125</t>
  </si>
  <si>
    <t>12:0029:000125:0003:0001:00</t>
  </si>
  <si>
    <t>52</t>
  </si>
  <si>
    <t>104B  :871148:00:------:--</t>
  </si>
  <si>
    <t>12:0004:000133</t>
  </si>
  <si>
    <t>12:0029:000126</t>
  </si>
  <si>
    <t>12:0029:000126:0003:0001:00</t>
  </si>
  <si>
    <t>92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</si>
  <si>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</si>
  <si>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</si>
  <si>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</si>
  <si>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</si>
  <si>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</si>
  <si>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</si>
  <si>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</si>
  <si>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</si>
  <si>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</si>
  <si>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</si>
  <si>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</si>
  <si>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</si>
  <si>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0.35</t>
  </si>
  <si>
    <t>150</t>
  </si>
  <si>
    <t>104B  :871153:00:------:--</t>
  </si>
  <si>
    <t>12:0004:000137</t>
  </si>
  <si>
    <t>12:0029:000130</t>
  </si>
  <si>
    <t>12:0029:000130:0003:0001:00</t>
  </si>
  <si>
    <t>130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</si>
  <si>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</si>
  <si>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</si>
  <si>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</si>
  <si>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</si>
  <si>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</si>
  <si>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</si>
  <si>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</si>
  <si>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</si>
  <si>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</si>
  <si>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</si>
  <si>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</si>
  <si>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</si>
  <si>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</si>
  <si>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</si>
  <si>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</si>
  <si>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0.27</t>
  </si>
  <si>
    <t>8.1</t>
  </si>
  <si>
    <t>104B  :871158:00:------:--</t>
  </si>
  <si>
    <t>12:0004:000142</t>
  </si>
  <si>
    <t>12:0029:000134</t>
  </si>
  <si>
    <t>12:0029:000134:0003:0001:00</t>
  </si>
  <si>
    <t>140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</si>
  <si>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</si>
  <si>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</si>
  <si>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</si>
  <si>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</si>
  <si>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</si>
  <si>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</si>
  <si>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</si>
  <si>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</si>
  <si>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1.1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</si>
  <si>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</si>
  <si>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</si>
  <si>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</si>
  <si>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</si>
  <si>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</si>
  <si>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</si>
  <si>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</si>
  <si>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</si>
  <si>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</si>
  <si>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</si>
  <si>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</si>
  <si>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</si>
  <si>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0.21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</si>
  <si>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</si>
  <si>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</si>
  <si>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</si>
  <si>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</si>
  <si>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</si>
  <si>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</si>
  <si>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</si>
  <si>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</si>
  <si>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0.38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</si>
  <si>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</si>
  <si>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</si>
  <si>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</si>
  <si>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</si>
  <si>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</si>
  <si>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</si>
  <si>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</si>
  <si>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</si>
  <si>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</si>
  <si>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</si>
  <si>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</si>
  <si>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0.34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</si>
  <si>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</si>
  <si>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</si>
  <si>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</si>
  <si>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</si>
  <si>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</si>
  <si>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</si>
  <si>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</si>
  <si>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</si>
  <si>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</si>
  <si>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</si>
  <si>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</si>
  <si>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</si>
  <si>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</si>
  <si>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</si>
  <si>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</si>
  <si>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</si>
  <si>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</si>
  <si>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</si>
  <si>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</si>
  <si>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</si>
  <si>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</si>
  <si>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</si>
  <si>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</si>
  <si>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</si>
  <si>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</si>
  <si>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</si>
  <si>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</si>
  <si>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</si>
  <si>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1.2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</si>
  <si>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</si>
  <si>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</si>
  <si>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</si>
  <si>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</si>
  <si>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</si>
  <si>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</si>
  <si>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</si>
  <si>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</si>
  <si>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</si>
  <si>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</si>
  <si>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</si>
  <si>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</si>
  <si>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</si>
  <si>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</si>
  <si>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</si>
  <si>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</si>
  <si>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</si>
  <si>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</si>
  <si>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</si>
  <si>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</si>
  <si>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</si>
  <si>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</si>
  <si>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</si>
  <si>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</si>
  <si>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</si>
  <si>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</si>
  <si>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</si>
  <si>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</si>
  <si>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</si>
  <si>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</si>
  <si>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</si>
  <si>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</si>
  <si>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</si>
  <si>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</si>
  <si>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</si>
  <si>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</si>
  <si>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</si>
  <si>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</si>
  <si>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</si>
  <si>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</si>
  <si>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</si>
  <si>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</si>
  <si>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</si>
  <si>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</si>
  <si>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</si>
  <si>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</si>
  <si>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</si>
  <si>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</si>
  <si>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</si>
  <si>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</si>
  <si>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</si>
  <si>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</si>
  <si>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</si>
  <si>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</si>
  <si>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</si>
  <si>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</si>
  <si>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</si>
  <si>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</si>
  <si>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</si>
  <si>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</si>
  <si>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</si>
  <si>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</si>
  <si>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</si>
  <si>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</si>
  <si>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</si>
  <si>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</si>
  <si>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</si>
  <si>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</si>
  <si>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</si>
  <si>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</si>
  <si>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</si>
  <si>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</si>
  <si>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</si>
  <si>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</si>
  <si>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</si>
  <si>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</si>
  <si>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</si>
  <si>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</si>
  <si>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</si>
  <si>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</si>
  <si>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</si>
  <si>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</si>
  <si>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</si>
  <si>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</si>
  <si>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</si>
  <si>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</si>
  <si>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</si>
  <si>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</si>
  <si>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</si>
  <si>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</si>
  <si>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</si>
  <si>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</si>
  <si>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</si>
  <si>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</si>
  <si>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</si>
  <si>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</si>
  <si>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</si>
  <si>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</si>
  <si>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</si>
  <si>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190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</si>
  <si>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</si>
  <si>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</si>
  <si>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</si>
  <si>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</si>
  <si>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</si>
  <si>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</si>
  <si>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</si>
  <si>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</si>
  <si>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</si>
  <si>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</si>
  <si>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</si>
  <si>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</si>
  <si>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82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</si>
  <si>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</si>
  <si>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</si>
  <si>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</si>
  <si>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</si>
  <si>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</si>
  <si>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</si>
  <si>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</si>
  <si>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</si>
  <si>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</si>
  <si>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</si>
  <si>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</si>
  <si>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</si>
  <si>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</si>
  <si>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</si>
  <si>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</si>
  <si>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</si>
  <si>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</si>
  <si>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</si>
  <si>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</si>
  <si>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98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</si>
  <si>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</si>
  <si>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</si>
  <si>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</si>
  <si>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</si>
  <si>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</si>
  <si>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</si>
  <si>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</si>
  <si>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</si>
  <si>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</si>
  <si>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</si>
  <si>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</si>
  <si>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</si>
  <si>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</si>
  <si>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</si>
  <si>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</si>
  <si>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</si>
  <si>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170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</si>
  <si>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</si>
  <si>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</si>
  <si>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</si>
  <si>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</si>
  <si>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</si>
  <si>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</si>
  <si>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</si>
  <si>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</si>
  <si>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</si>
  <si>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</si>
  <si>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</si>
  <si>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</si>
  <si>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</si>
  <si>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</si>
  <si>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</si>
  <si>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</si>
  <si>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</si>
  <si>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</si>
  <si>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</si>
  <si>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</si>
  <si>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</si>
  <si>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</si>
  <si>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</si>
  <si>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</si>
  <si>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</si>
  <si>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</si>
  <si>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</si>
  <si>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</si>
  <si>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</si>
  <si>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</si>
  <si>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</si>
  <si>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</si>
  <si>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</si>
  <si>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</si>
  <si>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</si>
  <si>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</si>
  <si>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</si>
  <si>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</si>
  <si>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</si>
  <si>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</si>
  <si>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</si>
  <si>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</si>
  <si>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</si>
  <si>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</si>
  <si>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</si>
  <si>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</si>
  <si>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</si>
  <si>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</si>
  <si>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</si>
  <si>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</si>
  <si>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</si>
  <si>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</si>
  <si>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</si>
  <si>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</si>
  <si>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</si>
  <si>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</si>
  <si>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</si>
  <si>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</si>
  <si>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</si>
  <si>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</si>
  <si>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</si>
  <si>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</si>
  <si>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</si>
  <si>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</si>
  <si>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</si>
  <si>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</si>
  <si>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</si>
  <si>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</si>
  <si>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</si>
  <si>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</si>
  <si>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</si>
  <si>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</si>
  <si>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</si>
  <si>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</si>
  <si>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</si>
  <si>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</si>
  <si>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</si>
  <si>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</si>
  <si>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</si>
  <si>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</si>
  <si>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</si>
  <si>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</si>
  <si>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</si>
  <si>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</si>
  <si>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</si>
  <si>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</si>
  <si>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</si>
  <si>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</si>
  <si>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</si>
  <si>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</si>
  <si>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</si>
  <si>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</si>
  <si>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</si>
  <si>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</si>
  <si>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</si>
  <si>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</si>
  <si>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</si>
  <si>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</si>
  <si>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</si>
  <si>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</si>
  <si>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</si>
  <si>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</si>
  <si>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</si>
  <si>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</si>
  <si>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</si>
  <si>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</si>
  <si>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</si>
  <si>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</si>
  <si>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</si>
  <si>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</si>
  <si>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</si>
  <si>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</si>
  <si>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</si>
  <si>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</si>
  <si>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</si>
  <si>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</si>
  <si>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</si>
  <si>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</si>
  <si>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</si>
  <si>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</si>
  <si>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</si>
  <si>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</si>
  <si>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</si>
  <si>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</si>
  <si>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</si>
  <si>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</si>
  <si>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</si>
  <si>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</si>
  <si>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</si>
  <si>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</si>
  <si>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</si>
  <si>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</si>
  <si>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</si>
  <si>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</si>
  <si>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</si>
  <si>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</si>
  <si>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</si>
  <si>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</si>
  <si>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</si>
  <si>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</si>
  <si>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</si>
  <si>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</si>
  <si>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</si>
  <si>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</si>
  <si>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</si>
  <si>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</si>
  <si>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</si>
  <si>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</si>
  <si>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</si>
  <si>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</si>
  <si>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</si>
  <si>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</si>
  <si>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</si>
  <si>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</si>
  <si>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</si>
  <si>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</si>
  <si>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</si>
  <si>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</si>
  <si>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</si>
  <si>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</si>
  <si>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</si>
  <si>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</si>
  <si>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</si>
  <si>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</si>
  <si>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</si>
  <si>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</si>
  <si>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</si>
  <si>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</si>
  <si>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</si>
  <si>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</si>
  <si>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</si>
  <si>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</si>
  <si>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</si>
  <si>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</si>
  <si>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</si>
  <si>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</si>
  <si>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</si>
  <si>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</si>
  <si>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</si>
  <si>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</si>
  <si>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</si>
  <si>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</si>
  <si>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</si>
  <si>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</si>
  <si>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</si>
  <si>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</si>
  <si>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</si>
  <si>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</si>
  <si>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</si>
  <si>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</si>
  <si>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</si>
  <si>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</si>
  <si>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</si>
  <si>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</si>
  <si>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</si>
  <si>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</si>
  <si>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</si>
  <si>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</si>
  <si>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</si>
  <si>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</si>
  <si>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</si>
  <si>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</si>
  <si>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</si>
  <si>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</si>
  <si>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</si>
  <si>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</si>
  <si>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</si>
  <si>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</si>
  <si>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</si>
  <si>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</si>
  <si>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</si>
  <si>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</si>
  <si>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</si>
  <si>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</si>
  <si>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</si>
  <si>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</si>
  <si>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</si>
  <si>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</si>
  <si>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</si>
  <si>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</si>
  <si>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</si>
  <si>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</si>
  <si>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</si>
  <si>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</si>
  <si>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</si>
  <si>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</si>
  <si>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</si>
  <si>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</si>
  <si>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</si>
  <si>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</si>
  <si>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</si>
  <si>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</si>
  <si>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</si>
  <si>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</si>
  <si>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</si>
  <si>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</si>
  <si>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</si>
  <si>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</si>
  <si>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</si>
  <si>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</si>
  <si>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</si>
  <si>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</si>
  <si>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</si>
  <si>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</si>
  <si>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</si>
  <si>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</si>
  <si>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</si>
  <si>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</si>
  <si>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</si>
  <si>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</si>
  <si>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</si>
  <si>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</si>
  <si>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</si>
  <si>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</si>
  <si>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</si>
  <si>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</si>
  <si>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</si>
  <si>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</si>
  <si>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</si>
  <si>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</si>
  <si>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</si>
  <si>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</si>
  <si>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</si>
  <si>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</si>
  <si>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</si>
  <si>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</si>
  <si>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</si>
  <si>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</si>
  <si>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</si>
  <si>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</si>
  <si>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</si>
  <si>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</si>
  <si>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</si>
  <si>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</si>
  <si>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</si>
  <si>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</si>
  <si>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</si>
  <si>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</si>
  <si>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</si>
  <si>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</si>
  <si>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</si>
  <si>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</si>
  <si>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</si>
  <si>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</si>
  <si>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</si>
  <si>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</si>
  <si>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</si>
  <si>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</si>
  <si>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</si>
  <si>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</si>
  <si>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</si>
  <si>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</si>
  <si>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</si>
  <si>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</si>
  <si>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</si>
  <si>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</si>
  <si>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</si>
  <si>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</si>
  <si>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</si>
  <si>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</si>
  <si>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</si>
  <si>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</si>
  <si>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</si>
  <si>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</si>
  <si>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</si>
  <si>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</si>
  <si>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</si>
  <si>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</si>
  <si>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</si>
  <si>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</si>
  <si>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</si>
  <si>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</si>
  <si>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</si>
  <si>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</si>
  <si>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</si>
  <si>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</si>
  <si>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</si>
  <si>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</si>
  <si>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</si>
  <si>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</si>
  <si>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</si>
  <si>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</si>
  <si>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</si>
  <si>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</si>
  <si>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</si>
  <si>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</si>
  <si>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</si>
  <si>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</si>
  <si>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54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</si>
  <si>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</si>
  <si>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</si>
  <si>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</si>
  <si>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</si>
  <si>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</si>
  <si>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</si>
  <si>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</si>
  <si>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</si>
  <si>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</si>
  <si>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</si>
  <si>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</si>
  <si>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</si>
  <si>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66</t>
  </si>
  <si>
    <t>104B  :871315:00:------:--</t>
  </si>
  <si>
    <t>12:0004:000283</t>
  </si>
  <si>
    <t>12:0029:000268</t>
  </si>
  <si>
    <t>12:0029:000268:0003:0001:00</t>
  </si>
  <si>
    <t>62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</si>
  <si>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</si>
  <si>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</si>
  <si>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</si>
  <si>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</si>
  <si>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</si>
  <si>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</si>
  <si>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</si>
  <si>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</si>
  <si>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</si>
  <si>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</si>
  <si>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</si>
  <si>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</si>
  <si>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</si>
  <si>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</si>
  <si>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</si>
  <si>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</si>
  <si>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</si>
  <si>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</si>
  <si>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</si>
  <si>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0.22</t>
  </si>
  <si>
    <t>104B  :871322:10:------:--</t>
  </si>
  <si>
    <t>12:0004:000289</t>
  </si>
  <si>
    <t>12:0029:000273</t>
  </si>
  <si>
    <t>12:0029:000273:0003:0001:00</t>
  </si>
  <si>
    <t>76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</si>
  <si>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</si>
  <si>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</si>
  <si>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</si>
  <si>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</si>
  <si>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</si>
  <si>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</si>
  <si>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</si>
  <si>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</si>
  <si>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</si>
  <si>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</si>
  <si>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</si>
  <si>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</si>
  <si>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</si>
  <si>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</si>
  <si>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</si>
  <si>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</si>
  <si>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</si>
  <si>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</si>
  <si>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</si>
  <si>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</si>
  <si>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</si>
  <si>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</si>
  <si>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</si>
  <si>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</si>
  <si>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</si>
  <si>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</si>
  <si>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</si>
  <si>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</si>
  <si>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</si>
  <si>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</si>
  <si>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</si>
  <si>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</si>
  <si>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</si>
  <si>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</si>
  <si>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</si>
  <si>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</si>
  <si>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</si>
  <si>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</si>
  <si>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</si>
  <si>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</si>
  <si>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</si>
  <si>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</si>
  <si>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</si>
  <si>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</si>
  <si>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</si>
  <si>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</si>
  <si>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</si>
  <si>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</si>
  <si>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</si>
  <si>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</si>
  <si>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</si>
  <si>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</si>
  <si>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</si>
  <si>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</si>
  <si>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</si>
  <si>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</si>
  <si>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</si>
  <si>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</si>
  <si>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</si>
  <si>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</si>
  <si>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</si>
  <si>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</si>
  <si>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</si>
  <si>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</si>
  <si>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</si>
  <si>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</si>
  <si>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</si>
  <si>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</si>
  <si>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</si>
  <si>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</si>
  <si>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</si>
  <si>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</si>
  <si>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</si>
  <si>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</si>
  <si>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</si>
  <si>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</si>
  <si>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</si>
  <si>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</si>
  <si>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</si>
  <si>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</si>
  <si>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</si>
  <si>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</si>
  <si>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</si>
  <si>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</si>
  <si>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</si>
  <si>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</si>
  <si>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</si>
  <si>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</si>
  <si>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</si>
  <si>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</si>
  <si>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</si>
  <si>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</si>
  <si>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</si>
  <si>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</si>
  <si>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</si>
  <si>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</si>
  <si>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</si>
  <si>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</si>
  <si>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</si>
  <si>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</si>
  <si>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</si>
  <si>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</si>
  <si>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</si>
  <si>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</si>
  <si>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</si>
  <si>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</si>
  <si>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</si>
  <si>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</si>
  <si>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</si>
  <si>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</si>
  <si>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</si>
  <si>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</si>
  <si>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</si>
  <si>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</si>
  <si>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</si>
  <si>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</si>
  <si>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</si>
  <si>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</si>
  <si>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</si>
  <si>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</si>
  <si>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</si>
  <si>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</si>
  <si>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</si>
  <si>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</si>
  <si>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</si>
  <si>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</si>
  <si>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</si>
  <si>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</si>
  <si>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</si>
  <si>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</si>
  <si>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</si>
  <si>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</si>
  <si>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</si>
  <si>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</si>
  <si>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</si>
  <si>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</si>
  <si>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</si>
  <si>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</si>
  <si>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84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</si>
  <si>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</si>
  <si>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</si>
  <si>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</si>
  <si>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</si>
  <si>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</si>
  <si>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</si>
  <si>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</si>
  <si>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</si>
  <si>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</si>
  <si>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</si>
  <si>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</si>
  <si>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</si>
  <si>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</si>
  <si>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</si>
  <si>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</si>
  <si>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</si>
  <si>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</si>
  <si>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</si>
  <si>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</si>
  <si>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</si>
  <si>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</si>
  <si>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</si>
  <si>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</si>
  <si>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</si>
  <si>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</si>
  <si>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</si>
  <si>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</si>
  <si>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</si>
  <si>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</si>
  <si>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</si>
  <si>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</si>
  <si>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</si>
  <si>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</si>
  <si>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</si>
  <si>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</si>
  <si>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</si>
  <si>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</si>
  <si>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</si>
  <si>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</si>
  <si>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</si>
  <si>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</si>
  <si>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</si>
  <si>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</si>
  <si>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</si>
  <si>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</si>
  <si>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</si>
  <si>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</si>
  <si>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</si>
  <si>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</si>
  <si>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</si>
  <si>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</si>
  <si>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</si>
  <si>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</si>
  <si>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</si>
  <si>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</si>
  <si>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</si>
  <si>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</si>
  <si>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</si>
  <si>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</si>
  <si>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</si>
  <si>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</si>
  <si>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</si>
  <si>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</si>
  <si>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</si>
  <si>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</si>
  <si>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</si>
  <si>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</si>
  <si>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</si>
  <si>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</si>
  <si>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</si>
  <si>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</si>
  <si>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</si>
  <si>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</si>
  <si>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</si>
  <si>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</si>
  <si>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</si>
  <si>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</si>
  <si>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</si>
  <si>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</si>
  <si>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</si>
  <si>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</si>
  <si>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</si>
  <si>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</si>
  <si>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</si>
  <si>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</si>
  <si>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</si>
  <si>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</si>
  <si>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</si>
  <si>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</si>
  <si>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</si>
  <si>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</si>
  <si>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</si>
  <si>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</si>
  <si>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</si>
  <si>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</si>
  <si>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</si>
  <si>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</si>
  <si>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</si>
  <si>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</si>
  <si>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</si>
  <si>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</si>
  <si>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</si>
  <si>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</si>
  <si>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</si>
  <si>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</si>
  <si>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</si>
  <si>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</si>
  <si>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</si>
  <si>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</si>
  <si>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</si>
  <si>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</si>
  <si>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</si>
  <si>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</si>
  <si>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</si>
  <si>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</si>
  <si>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</si>
  <si>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</si>
  <si>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</si>
  <si>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</si>
  <si>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</si>
  <si>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</si>
  <si>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</si>
  <si>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</si>
  <si>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90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</si>
  <si>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</si>
  <si>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</si>
  <si>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</si>
  <si>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</si>
  <si>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</si>
  <si>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</si>
  <si>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</si>
  <si>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</si>
  <si>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</si>
  <si>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</si>
  <si>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</si>
  <si>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</si>
  <si>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5.8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</si>
  <si>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</si>
  <si>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</si>
  <si>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</si>
  <si>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</si>
  <si>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</si>
  <si>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</si>
  <si>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</si>
  <si>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</si>
  <si>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</si>
  <si>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</si>
  <si>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</si>
  <si>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</si>
  <si>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</si>
  <si>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</si>
  <si>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</si>
  <si>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</si>
  <si>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</si>
  <si>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</si>
  <si>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</si>
  <si>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</si>
  <si>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</si>
  <si>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</si>
  <si>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</si>
  <si>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</si>
  <si>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</si>
  <si>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</si>
  <si>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</si>
  <si>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</si>
  <si>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</si>
  <si>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</si>
  <si>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</si>
  <si>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</si>
  <si>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</si>
  <si>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</si>
  <si>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</si>
  <si>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</si>
  <si>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</si>
  <si>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</si>
  <si>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</si>
  <si>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</si>
  <si>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</si>
  <si>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</si>
  <si>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</si>
  <si>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</si>
  <si>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</si>
  <si>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</si>
  <si>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</si>
  <si>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</si>
  <si>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</si>
  <si>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</si>
  <si>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</si>
  <si>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</si>
  <si>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</si>
  <si>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</si>
  <si>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</si>
  <si>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</si>
  <si>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</si>
  <si>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</si>
  <si>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</si>
  <si>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300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</si>
  <si>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</si>
  <si>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</si>
  <si>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</si>
  <si>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</si>
  <si>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</si>
  <si>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</si>
  <si>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</si>
  <si>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</si>
  <si>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0.2</t>
  </si>
  <si>
    <t>160</t>
  </si>
  <si>
    <t>4.4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</si>
  <si>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</si>
  <si>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</si>
  <si>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</si>
  <si>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</si>
  <si>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</si>
  <si>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</si>
  <si>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</si>
  <si>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</si>
  <si>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</si>
  <si>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</si>
  <si>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</si>
  <si>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</si>
  <si>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</si>
  <si>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</si>
  <si>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</si>
  <si>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</si>
  <si>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</si>
  <si>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</si>
  <si>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</si>
  <si>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</si>
  <si>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</si>
  <si>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</si>
  <si>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</si>
  <si>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</si>
  <si>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</si>
  <si>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</si>
  <si>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</si>
  <si>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</si>
  <si>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</si>
  <si>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</si>
  <si>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1.05</t>
  </si>
  <si>
    <t>120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</si>
  <si>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</si>
  <si>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</si>
  <si>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</si>
  <si>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</si>
  <si>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</si>
  <si>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</si>
  <si>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</si>
  <si>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</si>
  <si>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</si>
  <si>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</si>
  <si>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</si>
  <si>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</si>
  <si>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</si>
  <si>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</si>
  <si>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</si>
  <si>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</si>
  <si>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</si>
  <si>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</si>
  <si>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</si>
  <si>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</si>
  <si>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</si>
  <si>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</si>
  <si>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</si>
  <si>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</si>
  <si>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</si>
  <si>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</si>
  <si>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</si>
  <si>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</si>
  <si>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</si>
  <si>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</si>
  <si>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</si>
  <si>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</si>
  <si>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2.9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</si>
  <si>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</si>
  <si>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</si>
  <si>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</si>
  <si>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</si>
  <si>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</si>
  <si>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</si>
  <si>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</si>
  <si>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</si>
  <si>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</si>
  <si>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</si>
  <si>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</si>
  <si>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</si>
  <si>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</si>
  <si>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</si>
  <si>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</si>
  <si>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</si>
  <si>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</si>
  <si>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</si>
  <si>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</si>
  <si>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</si>
  <si>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</si>
  <si>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</si>
  <si>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</si>
  <si>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</si>
  <si>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</si>
  <si>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</si>
  <si>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</si>
  <si>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</si>
  <si>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</si>
  <si>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</si>
  <si>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</si>
  <si>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</si>
  <si>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</si>
  <si>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</si>
  <si>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</si>
  <si>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</si>
  <si>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</si>
  <si>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</si>
  <si>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</si>
  <si>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</si>
  <si>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</si>
  <si>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</si>
  <si>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</si>
  <si>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</si>
  <si>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</si>
  <si>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</si>
  <si>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</si>
  <si>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</si>
  <si>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</si>
  <si>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</si>
  <si>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</si>
  <si>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</si>
  <si>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</si>
  <si>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</si>
  <si>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</si>
  <si>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</si>
  <si>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</si>
  <si>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</si>
  <si>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</si>
  <si>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</si>
  <si>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</si>
  <si>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</si>
  <si>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</si>
  <si>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</si>
  <si>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</si>
  <si>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</si>
  <si>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</si>
  <si>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</si>
  <si>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</si>
  <si>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</si>
  <si>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</si>
  <si>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</si>
  <si>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</si>
  <si>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</si>
  <si>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</si>
  <si>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</si>
  <si>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</si>
  <si>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</si>
  <si>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</si>
  <si>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</si>
  <si>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</si>
  <si>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</si>
  <si>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</si>
  <si>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</si>
  <si>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</si>
  <si>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</si>
  <si>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</si>
  <si>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</si>
  <si>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</si>
  <si>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</si>
  <si>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</si>
  <si>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</si>
  <si>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</si>
  <si>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</si>
  <si>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</si>
  <si>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</si>
  <si>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</si>
  <si>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</si>
  <si>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</si>
  <si>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</si>
  <si>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</si>
  <si>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</si>
  <si>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</si>
  <si>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</si>
  <si>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</si>
  <si>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</si>
  <si>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0.29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</si>
  <si>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</si>
  <si>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</si>
  <si>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</si>
  <si>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</si>
  <si>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</si>
  <si>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</si>
  <si>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</si>
  <si>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</si>
  <si>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</si>
  <si>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</si>
  <si>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</si>
  <si>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</si>
  <si>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</si>
  <si>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</si>
  <si>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</si>
  <si>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</si>
  <si>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</si>
  <si>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</si>
  <si>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</si>
  <si>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</si>
  <si>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</si>
  <si>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</si>
  <si>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</si>
  <si>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</si>
  <si>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</si>
  <si>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</si>
  <si>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</si>
  <si>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</si>
  <si>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</si>
  <si>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</si>
  <si>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</si>
  <si>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</si>
  <si>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</si>
  <si>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</si>
  <si>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</si>
  <si>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</si>
  <si>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</si>
  <si>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</si>
  <si>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</si>
  <si>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</si>
  <si>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</t>
  </si>
  <si>
    <t>960</t>
  </si>
  <si>
    <t>104B  :873020:00:------:--</t>
  </si>
  <si>
    <t>12:0004:000429</t>
  </si>
  <si>
    <t>12:0029:000405</t>
  </si>
  <si>
    <t>12:0029:000405:0003:0001:00</t>
  </si>
  <si>
    <t>0.14</t>
  </si>
  <si>
    <t>1500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</si>
  <si>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</si>
  <si>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</si>
  <si>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</si>
  <si>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</si>
  <si>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</si>
  <si>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</si>
  <si>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</si>
  <si>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</si>
  <si>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1100</t>
  </si>
  <si>
    <t>104B  :873025:00:------:--</t>
  </si>
  <si>
    <t>12:0004:000432</t>
  </si>
  <si>
    <t>12:0029:000408</t>
  </si>
  <si>
    <t>12:0029:000408:0003:0001:00</t>
  </si>
  <si>
    <t>1600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</si>
  <si>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</si>
  <si>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</si>
  <si>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</si>
  <si>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</si>
  <si>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</si>
  <si>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</si>
  <si>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</si>
  <si>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</si>
  <si>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</si>
  <si>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</si>
  <si>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</si>
  <si>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</si>
  <si>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</si>
  <si>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</si>
  <si>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</si>
  <si>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</si>
  <si>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</si>
  <si>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</si>
  <si>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</si>
  <si>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</si>
  <si>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</si>
  <si>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</si>
  <si>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</si>
  <si>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</si>
  <si>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</si>
  <si>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</si>
  <si>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</si>
  <si>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</si>
  <si>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</si>
  <si>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</si>
  <si>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</si>
  <si>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</si>
  <si>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</si>
  <si>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</si>
  <si>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</si>
  <si>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</si>
  <si>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</si>
  <si>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</si>
  <si>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</si>
  <si>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</si>
  <si>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</si>
  <si>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</si>
  <si>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</si>
  <si>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</si>
  <si>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</si>
  <si>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</si>
  <si>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</si>
  <si>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</si>
  <si>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</si>
  <si>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</si>
  <si>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</si>
  <si>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</si>
  <si>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</si>
  <si>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</si>
  <si>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</si>
  <si>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</si>
  <si>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</si>
  <si>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</si>
  <si>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</si>
  <si>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</si>
  <si>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</si>
  <si>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</si>
  <si>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</si>
  <si>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</si>
  <si>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</si>
  <si>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</si>
  <si>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</si>
  <si>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</si>
  <si>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</si>
  <si>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</si>
  <si>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</si>
  <si>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</si>
  <si>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</si>
  <si>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</si>
  <si>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</si>
  <si>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</si>
  <si>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</si>
  <si>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</si>
  <si>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</si>
  <si>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</si>
  <si>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</si>
  <si>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</si>
  <si>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</si>
  <si>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</si>
  <si>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</si>
  <si>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</si>
  <si>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</si>
  <si>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</si>
  <si>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</si>
  <si>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</si>
  <si>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</si>
  <si>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</si>
  <si>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</si>
  <si>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</si>
  <si>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</si>
  <si>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</si>
  <si>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</si>
  <si>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</si>
  <si>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</si>
  <si>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</si>
  <si>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</si>
  <si>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</si>
  <si>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</si>
  <si>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</si>
  <si>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</si>
  <si>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</si>
  <si>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</si>
  <si>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</si>
  <si>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</si>
  <si>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</si>
  <si>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</si>
  <si>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</si>
  <si>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</si>
  <si>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</si>
  <si>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</si>
  <si>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</si>
  <si>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</si>
  <si>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</si>
  <si>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</si>
  <si>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</si>
  <si>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</si>
  <si>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</si>
  <si>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</si>
  <si>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</si>
  <si>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</si>
  <si>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</si>
  <si>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</si>
  <si>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</si>
  <si>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</si>
  <si>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</si>
  <si>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</si>
  <si>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</si>
  <si>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</si>
  <si>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</si>
  <si>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</si>
  <si>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</si>
  <si>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</si>
  <si>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</si>
  <si>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</si>
  <si>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</si>
  <si>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</si>
  <si>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</si>
  <si>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</si>
  <si>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</si>
  <si>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</si>
  <si>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</si>
  <si>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</si>
  <si>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</si>
  <si>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</si>
  <si>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</si>
  <si>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</si>
  <si>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</si>
  <si>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</si>
  <si>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</si>
  <si>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</si>
  <si>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</si>
  <si>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</si>
  <si>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</si>
  <si>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</si>
  <si>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</si>
  <si>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</si>
  <si>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</si>
  <si>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</si>
  <si>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</si>
  <si>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</si>
  <si>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</si>
  <si>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</si>
  <si>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</si>
  <si>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</si>
  <si>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</si>
  <si>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</si>
  <si>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</si>
  <si>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</si>
  <si>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</si>
  <si>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</si>
  <si>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</si>
  <si>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</si>
  <si>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</si>
  <si>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</si>
  <si>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</si>
  <si>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</si>
  <si>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</si>
  <si>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</si>
  <si>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</si>
  <si>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</si>
  <si>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</si>
  <si>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</si>
  <si>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</si>
  <si>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</si>
  <si>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</si>
  <si>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</si>
  <si>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</si>
  <si>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</si>
  <si>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</si>
  <si>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</si>
  <si>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</si>
  <si>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</si>
  <si>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88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</si>
  <si>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</si>
  <si>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</si>
  <si>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</si>
  <si>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</si>
  <si>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</si>
  <si>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</si>
  <si>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</si>
  <si>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</si>
  <si>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</si>
  <si>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</si>
  <si>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</si>
  <si>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</si>
  <si>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</si>
  <si>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</si>
  <si>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</si>
  <si>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</si>
  <si>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</si>
  <si>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</si>
  <si>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</si>
  <si>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</si>
  <si>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</si>
  <si>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</si>
  <si>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</si>
  <si>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</si>
  <si>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</si>
  <si>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</si>
  <si>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</si>
  <si>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</si>
  <si>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</si>
  <si>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</si>
  <si>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</si>
  <si>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</si>
  <si>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</si>
  <si>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</si>
  <si>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</si>
  <si>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</si>
  <si>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</si>
  <si>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</si>
  <si>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</si>
  <si>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</si>
  <si>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</si>
  <si>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</si>
  <si>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</si>
  <si>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</si>
  <si>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</si>
  <si>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</si>
  <si>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</si>
  <si>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</si>
  <si>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</si>
  <si>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</si>
  <si>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</si>
  <si>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</si>
  <si>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</si>
  <si>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</si>
  <si>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</si>
  <si>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</si>
  <si>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</si>
  <si>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</si>
  <si>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</si>
  <si>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</si>
  <si>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</si>
  <si>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</si>
  <si>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</si>
  <si>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</si>
  <si>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</si>
  <si>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</si>
  <si>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</si>
  <si>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0.43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</si>
  <si>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</si>
  <si>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</si>
  <si>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</si>
  <si>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</si>
  <si>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</si>
  <si>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</si>
  <si>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</si>
  <si>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</si>
  <si>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</si>
  <si>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</si>
  <si>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</si>
  <si>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</si>
  <si>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</si>
  <si>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</si>
  <si>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</si>
  <si>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</si>
  <si>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</si>
  <si>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</si>
  <si>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</si>
  <si>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</si>
  <si>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0.25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</si>
  <si>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</si>
  <si>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</si>
  <si>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</si>
  <si>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</si>
  <si>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</si>
  <si>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</si>
  <si>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</si>
  <si>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</si>
  <si>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0.31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</si>
  <si>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</si>
  <si>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</si>
  <si>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</si>
  <si>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</si>
  <si>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</si>
  <si>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</si>
  <si>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</si>
  <si>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</si>
  <si>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</si>
  <si>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</si>
  <si>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</si>
  <si>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</si>
  <si>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</si>
  <si>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</si>
  <si>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</si>
  <si>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</si>
  <si>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</si>
  <si>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</si>
  <si>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</si>
  <si>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</si>
  <si>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</si>
  <si>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</si>
  <si>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</si>
  <si>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</si>
  <si>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</si>
  <si>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</si>
  <si>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</si>
  <si>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</si>
  <si>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</si>
  <si>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</si>
  <si>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</si>
  <si>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</si>
  <si>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</si>
  <si>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</si>
  <si>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</si>
  <si>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</si>
  <si>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</si>
  <si>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</si>
  <si>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</si>
  <si>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</si>
  <si>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</si>
  <si>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</si>
  <si>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</si>
  <si>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</si>
  <si>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</si>
  <si>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</si>
  <si>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</si>
  <si>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</si>
  <si>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</si>
  <si>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</si>
  <si>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</si>
  <si>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</si>
  <si>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</si>
  <si>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</si>
  <si>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</si>
  <si>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</si>
  <si>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</si>
  <si>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</si>
  <si>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</si>
  <si>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</si>
  <si>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</si>
  <si>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</si>
  <si>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</si>
  <si>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</si>
  <si>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</si>
  <si>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</si>
  <si>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</si>
  <si>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</si>
  <si>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</si>
  <si>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</si>
  <si>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</si>
  <si>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</si>
  <si>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</si>
  <si>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</si>
  <si>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</si>
  <si>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</si>
  <si>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</si>
  <si>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</si>
  <si>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</si>
  <si>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</si>
  <si>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</si>
  <si>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</si>
  <si>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70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</si>
  <si>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</si>
  <si>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</si>
  <si>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</si>
  <si>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</si>
  <si>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</si>
  <si>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</si>
  <si>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</si>
  <si>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</si>
  <si>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</si>
  <si>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</si>
  <si>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</si>
  <si>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</si>
  <si>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</si>
  <si>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</si>
  <si>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</si>
  <si>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</si>
  <si>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</si>
  <si>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</si>
  <si>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</si>
  <si>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</si>
  <si>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</si>
  <si>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</si>
  <si>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</si>
  <si>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</si>
  <si>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</si>
  <si>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</si>
  <si>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</si>
  <si>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</si>
  <si>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</si>
  <si>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</si>
  <si>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</si>
  <si>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</si>
  <si>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</si>
  <si>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</si>
  <si>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</si>
  <si>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</si>
  <si>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</si>
  <si>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</si>
  <si>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</si>
  <si>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</si>
  <si>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</si>
  <si>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</si>
  <si>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</si>
  <si>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</si>
  <si>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0.37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</si>
  <si>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</si>
  <si>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</si>
  <si>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</si>
  <si>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</si>
  <si>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</si>
  <si>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</si>
  <si>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</si>
  <si>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</si>
  <si>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</si>
  <si>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</si>
  <si>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</si>
  <si>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</si>
  <si>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</si>
  <si>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</si>
  <si>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</si>
  <si>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</si>
  <si>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</si>
  <si>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</si>
  <si>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</si>
  <si>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</si>
  <si>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</si>
  <si>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</si>
  <si>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</si>
  <si>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</si>
  <si>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</si>
  <si>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</si>
  <si>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</si>
  <si>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</si>
  <si>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</si>
  <si>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</si>
  <si>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</si>
  <si>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</si>
  <si>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</si>
  <si>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</si>
  <si>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</si>
  <si>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</si>
  <si>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</si>
  <si>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</si>
  <si>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</si>
  <si>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</si>
  <si>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</si>
  <si>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</si>
  <si>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</si>
  <si>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</si>
  <si>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</si>
  <si>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</si>
  <si>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</si>
  <si>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</si>
  <si>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</si>
  <si>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</si>
  <si>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</si>
  <si>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</si>
  <si>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</si>
  <si>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</si>
  <si>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</si>
  <si>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</si>
  <si>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</si>
  <si>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</si>
  <si>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</si>
  <si>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</si>
  <si>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</si>
  <si>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</si>
  <si>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</si>
  <si>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</si>
  <si>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</si>
  <si>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</si>
  <si>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</si>
  <si>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</si>
  <si>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</si>
  <si>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</si>
  <si>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</si>
  <si>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</si>
  <si>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</si>
  <si>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</si>
  <si>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</si>
  <si>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74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</si>
  <si>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</si>
  <si>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</si>
  <si>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</si>
  <si>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</si>
  <si>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</si>
  <si>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</si>
  <si>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</si>
  <si>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</si>
  <si>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</si>
  <si>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</si>
  <si>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</si>
  <si>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</si>
  <si>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</si>
  <si>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</si>
  <si>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</si>
  <si>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</si>
  <si>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</si>
  <si>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</si>
  <si>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</si>
  <si>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</si>
  <si>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</si>
  <si>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</si>
  <si>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</si>
  <si>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</si>
  <si>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</si>
  <si>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</si>
  <si>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</si>
  <si>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</si>
  <si>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</si>
  <si>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</si>
  <si>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</si>
  <si>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</si>
  <si>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5.9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</si>
  <si>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</si>
  <si>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</si>
  <si>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</si>
  <si>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</si>
  <si>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</si>
  <si>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</si>
  <si>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</si>
  <si>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</si>
  <si>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</si>
  <si>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</si>
  <si>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</si>
  <si>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</si>
  <si>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0.3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</si>
  <si>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</si>
  <si>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</si>
  <si>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</si>
  <si>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</si>
  <si>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</si>
  <si>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</si>
  <si>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</si>
  <si>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</si>
  <si>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</si>
  <si>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</si>
  <si>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</si>
  <si>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</si>
  <si>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5.6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</si>
  <si>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</si>
  <si>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</si>
  <si>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</si>
  <si>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</si>
  <si>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</si>
  <si>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</si>
  <si>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</si>
  <si>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</si>
  <si>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4.8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</si>
  <si>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</si>
  <si>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</si>
  <si>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</si>
  <si>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</si>
  <si>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</si>
  <si>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</si>
  <si>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</si>
  <si>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</si>
  <si>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</si>
  <si>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</si>
  <si>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</si>
  <si>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</si>
  <si>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</si>
  <si>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</si>
  <si>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</si>
  <si>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</si>
  <si>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0.23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</si>
  <si>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</si>
  <si>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</si>
  <si>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</si>
  <si>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</si>
  <si>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</si>
  <si>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</si>
  <si>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</si>
  <si>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</si>
  <si>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</si>
  <si>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</si>
  <si>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</si>
  <si>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</si>
  <si>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</si>
  <si>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</si>
  <si>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</si>
  <si>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</si>
  <si>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</si>
  <si>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</si>
  <si>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</si>
  <si>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</si>
  <si>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</si>
  <si>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</si>
  <si>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</si>
  <si>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</si>
  <si>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</si>
  <si>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</si>
  <si>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</si>
  <si>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</si>
  <si>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</si>
  <si>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</si>
  <si>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</si>
  <si>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</si>
  <si>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</si>
  <si>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</si>
  <si>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</si>
  <si>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</si>
  <si>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</si>
  <si>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</si>
  <si>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</si>
  <si>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</si>
  <si>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</si>
  <si>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</si>
  <si>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</si>
  <si>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</si>
  <si>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</si>
  <si>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</si>
  <si>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</si>
  <si>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</si>
  <si>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</si>
  <si>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</si>
  <si>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</si>
  <si>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</si>
  <si>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</si>
  <si>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</si>
  <si>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</si>
  <si>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</si>
  <si>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</si>
  <si>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</si>
  <si>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</si>
  <si>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</si>
  <si>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</si>
  <si>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</si>
  <si>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</si>
  <si>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</si>
  <si>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</si>
  <si>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</si>
  <si>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</si>
  <si>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</si>
  <si>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</si>
  <si>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</si>
  <si>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</si>
  <si>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</si>
  <si>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</si>
  <si>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</si>
  <si>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</si>
  <si>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</si>
  <si>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</si>
  <si>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</si>
  <si>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</si>
  <si>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</si>
  <si>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</si>
  <si>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</si>
  <si>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</si>
  <si>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</si>
  <si>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</si>
  <si>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</si>
  <si>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</si>
  <si>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</si>
  <si>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</si>
  <si>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</si>
  <si>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</si>
  <si>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</si>
  <si>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</si>
  <si>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</si>
  <si>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</si>
  <si>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</si>
  <si>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</si>
  <si>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</si>
  <si>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</si>
  <si>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</si>
  <si>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</si>
  <si>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</si>
  <si>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</si>
  <si>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</si>
  <si>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</si>
  <si>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</si>
  <si>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</si>
  <si>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</si>
  <si>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</si>
  <si>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</si>
  <si>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</si>
  <si>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</si>
  <si>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</si>
  <si>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</si>
  <si>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</si>
  <si>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</si>
  <si>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</si>
  <si>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</si>
  <si>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</si>
  <si>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</si>
  <si>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</si>
  <si>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</si>
  <si>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</si>
  <si>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</si>
  <si>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</si>
  <si>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</si>
  <si>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</si>
  <si>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</si>
  <si>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</si>
  <si>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</si>
  <si>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</si>
  <si>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</si>
  <si>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</si>
  <si>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</si>
  <si>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</si>
  <si>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</si>
  <si>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</si>
  <si>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</si>
  <si>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</si>
  <si>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</si>
  <si>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</si>
  <si>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</si>
  <si>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</si>
  <si>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</si>
  <si>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</si>
  <si>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</si>
  <si>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</si>
  <si>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</si>
  <si>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</si>
  <si>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</si>
  <si>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</si>
  <si>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</si>
  <si>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</si>
  <si>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</si>
  <si>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</si>
  <si>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</si>
  <si>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</si>
  <si>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</si>
  <si>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</si>
  <si>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</si>
  <si>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</si>
  <si>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</si>
  <si>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</si>
  <si>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</si>
  <si>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</si>
  <si>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</si>
  <si>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</si>
  <si>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</si>
  <si>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</si>
  <si>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</si>
  <si>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</si>
  <si>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</si>
  <si>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</si>
  <si>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</si>
  <si>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</si>
  <si>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</si>
  <si>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</si>
  <si>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</si>
  <si>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</si>
  <si>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</si>
  <si>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</si>
  <si>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</si>
  <si>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</si>
  <si>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</si>
  <si>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</si>
  <si>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</si>
  <si>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</si>
  <si>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</si>
  <si>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</si>
  <si>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</si>
  <si>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</si>
  <si>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</si>
  <si>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</si>
  <si>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</si>
  <si>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</si>
  <si>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</si>
  <si>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</si>
  <si>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</si>
  <si>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</si>
  <si>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</si>
  <si>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</si>
  <si>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</si>
  <si>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</si>
  <si>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</si>
  <si>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</si>
  <si>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</si>
  <si>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</si>
  <si>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</si>
  <si>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</si>
  <si>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</si>
  <si>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</si>
  <si>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</si>
  <si>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</si>
  <si>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</si>
  <si>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</si>
  <si>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</si>
  <si>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</si>
  <si>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</si>
  <si>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</si>
  <si>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</si>
  <si>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</si>
  <si>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</si>
  <si>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</si>
  <si>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</si>
  <si>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</si>
  <si>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</si>
  <si>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</si>
  <si>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</si>
  <si>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</si>
  <si>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</si>
  <si>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</si>
  <si>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</si>
  <si>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</si>
  <si>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</si>
  <si>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</si>
  <si>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</si>
  <si>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</si>
  <si>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</si>
  <si>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</si>
  <si>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</si>
  <si>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</si>
  <si>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</si>
  <si>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</si>
  <si>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</si>
  <si>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</si>
  <si>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</si>
  <si>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</si>
  <si>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</si>
  <si>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</si>
  <si>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</si>
  <si>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</si>
  <si>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</si>
  <si>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</si>
  <si>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</si>
  <si>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</si>
  <si>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</si>
  <si>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</si>
  <si>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</si>
  <si>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</si>
  <si>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</si>
  <si>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</si>
  <si>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</si>
  <si>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</si>
  <si>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</si>
  <si>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</si>
  <si>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</si>
  <si>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</si>
  <si>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</si>
  <si>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</si>
  <si>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</si>
  <si>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</si>
  <si>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</si>
  <si>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</si>
  <si>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</si>
  <si>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</si>
  <si>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</si>
  <si>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</si>
  <si>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</si>
  <si>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</si>
  <si>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</si>
  <si>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</si>
  <si>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</si>
  <si>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</si>
  <si>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</si>
  <si>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</si>
  <si>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</si>
  <si>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</si>
  <si>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</si>
  <si>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</si>
  <si>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</si>
  <si>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</si>
  <si>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</si>
  <si>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</si>
  <si>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</si>
  <si>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</si>
  <si>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</si>
  <si>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520</t>
  </si>
  <si>
    <t>104B  :873269:00:------:--</t>
  </si>
  <si>
    <t>12:0004:000653</t>
  </si>
  <si>
    <t>12:0029:000618</t>
  </si>
  <si>
    <t>12:0029:000618:0003:0001:00</t>
  </si>
  <si>
    <t>0.41</t>
  </si>
  <si>
    <t>104B  :873270:00:------:--</t>
  </si>
  <si>
    <t>12:0004:000654</t>
  </si>
  <si>
    <t>12:0029:000619</t>
  </si>
  <si>
    <t>12:0029:000619:0003:0001:00</t>
  </si>
  <si>
    <t>0.63</t>
  </si>
  <si>
    <t>96</t>
  </si>
  <si>
    <t>104B  :873271:00:------:--</t>
  </si>
  <si>
    <t>12:0004:000655</t>
  </si>
  <si>
    <t>12:0029:000620</t>
  </si>
  <si>
    <t>12:0029:000620:0003:0001:00</t>
  </si>
  <si>
    <t>0.54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</si>
  <si>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</si>
  <si>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</si>
  <si>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</si>
  <si>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</si>
  <si>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</si>
  <si>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</si>
  <si>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</si>
  <si>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</si>
  <si>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</si>
  <si>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</si>
  <si>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</si>
  <si>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</si>
  <si>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</si>
  <si>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</si>
  <si>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</si>
  <si>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</si>
  <si>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</si>
  <si>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</si>
  <si>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</si>
  <si>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</si>
  <si>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</si>
  <si>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</si>
  <si>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</si>
  <si>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</si>
  <si>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</si>
  <si>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</si>
  <si>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</si>
  <si>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</si>
  <si>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</si>
  <si>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</si>
  <si>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</si>
  <si>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</si>
  <si>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</si>
  <si>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</si>
  <si>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</si>
  <si>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</si>
  <si>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</si>
  <si>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</si>
  <si>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</si>
  <si>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</si>
  <si>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</si>
  <si>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</si>
  <si>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</si>
  <si>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</si>
  <si>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</si>
  <si>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</si>
  <si>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</si>
  <si>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</si>
  <si>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</si>
  <si>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</si>
  <si>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</si>
  <si>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</si>
  <si>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</si>
  <si>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</si>
  <si>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</si>
  <si>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</si>
  <si>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</si>
  <si>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</si>
  <si>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</si>
  <si>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</si>
  <si>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</si>
  <si>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</si>
  <si>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</si>
  <si>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</si>
  <si>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</si>
  <si>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</si>
  <si>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</si>
  <si>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</si>
  <si>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</si>
  <si>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</si>
  <si>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</si>
  <si>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</si>
  <si>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</si>
  <si>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</si>
  <si>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</si>
  <si>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</si>
  <si>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</si>
  <si>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</si>
  <si>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</si>
  <si>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</si>
  <si>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</si>
  <si>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</si>
  <si>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</si>
  <si>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</si>
  <si>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</si>
  <si>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</si>
  <si>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</si>
  <si>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</si>
  <si>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</si>
  <si>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</si>
  <si>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5.4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</si>
  <si>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</si>
  <si>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</si>
  <si>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</si>
  <si>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</si>
  <si>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</si>
  <si>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</si>
  <si>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</si>
  <si>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</si>
  <si>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</si>
  <si>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</si>
  <si>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</si>
  <si>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</si>
  <si>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</si>
  <si>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</si>
  <si>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</si>
  <si>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</si>
  <si>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</si>
  <si>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</si>
  <si>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</si>
  <si>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</si>
  <si>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</si>
  <si>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</si>
  <si>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</si>
  <si>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</si>
  <si>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</si>
  <si>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</si>
  <si>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</si>
  <si>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</si>
  <si>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</si>
  <si>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</si>
  <si>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</si>
  <si>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</si>
  <si>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</si>
  <si>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</si>
  <si>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</si>
  <si>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</si>
  <si>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</si>
  <si>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</si>
  <si>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</si>
  <si>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</si>
  <si>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</si>
  <si>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</si>
  <si>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</si>
  <si>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</si>
  <si>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</si>
  <si>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</si>
  <si>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</si>
  <si>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</si>
  <si>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</si>
  <si>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</si>
  <si>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</si>
  <si>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</si>
  <si>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</si>
  <si>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</si>
  <si>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</si>
  <si>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</si>
  <si>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</si>
  <si>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</si>
  <si>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</si>
  <si>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</si>
  <si>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0.82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</si>
  <si>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</si>
  <si>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</si>
  <si>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</si>
  <si>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</si>
  <si>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</si>
  <si>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</si>
  <si>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</si>
  <si>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</si>
  <si>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</si>
  <si>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</si>
  <si>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</si>
  <si>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</si>
  <si>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</si>
  <si>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</si>
  <si>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</si>
  <si>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</si>
  <si>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</si>
  <si>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</si>
  <si>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</si>
  <si>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</si>
  <si>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</si>
  <si>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</si>
  <si>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</si>
  <si>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</si>
  <si>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</si>
  <si>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</si>
  <si>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</si>
  <si>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</si>
  <si>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</si>
  <si>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</si>
  <si>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</si>
  <si>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</si>
  <si>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</si>
  <si>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</si>
  <si>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</si>
  <si>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</si>
  <si>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</si>
  <si>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</si>
  <si>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</si>
  <si>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</si>
  <si>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</si>
  <si>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</si>
  <si>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</si>
  <si>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0.32</t>
  </si>
  <si>
    <t>420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</si>
  <si>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</si>
  <si>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</si>
  <si>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</si>
  <si>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</si>
  <si>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</si>
  <si>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</si>
  <si>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</si>
  <si>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</si>
  <si>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0.77</t>
  </si>
  <si>
    <t>600</t>
  </si>
  <si>
    <t>104F  :871010:00:------:--</t>
  </si>
  <si>
    <t>12:0008:000009</t>
  </si>
  <si>
    <t>12:0030:000009</t>
  </si>
  <si>
    <t>12:0030:000009:0003:0001:00</t>
  </si>
  <si>
    <t>100</t>
  </si>
  <si>
    <t>104F  :871011:00:------:--</t>
  </si>
  <si>
    <t>12:0008:000010</t>
  </si>
  <si>
    <t>12:0030:000010</t>
  </si>
  <si>
    <t>12:0030:000010:0003:0001:00</t>
  </si>
  <si>
    <t>5.7</t>
  </si>
  <si>
    <t>540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</si>
  <si>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</si>
  <si>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</si>
  <si>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</si>
  <si>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</si>
  <si>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</si>
  <si>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</si>
  <si>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</si>
  <si>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</si>
  <si>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</si>
  <si>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</si>
  <si>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</si>
  <si>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</si>
  <si>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</si>
  <si>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</si>
  <si>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</si>
  <si>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</si>
  <si>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</si>
  <si>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</si>
  <si>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</si>
  <si>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</si>
  <si>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</si>
  <si>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</si>
  <si>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</si>
  <si>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</si>
  <si>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</si>
  <si>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</si>
  <si>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</si>
  <si>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</si>
  <si>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</si>
  <si>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</si>
  <si>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</si>
  <si>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</si>
  <si>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</si>
  <si>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</si>
  <si>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</si>
  <si>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</si>
  <si>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</si>
  <si>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</si>
  <si>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</si>
  <si>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</si>
  <si>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</si>
  <si>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</si>
  <si>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</si>
  <si>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</si>
  <si>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</si>
  <si>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</si>
  <si>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</si>
  <si>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</si>
  <si>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</si>
  <si>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</si>
  <si>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</si>
  <si>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</si>
  <si>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</si>
  <si>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</si>
  <si>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</si>
  <si>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</si>
  <si>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</si>
  <si>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</si>
  <si>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</si>
  <si>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</si>
  <si>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</si>
  <si>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</si>
  <si>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</si>
  <si>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0.98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</si>
  <si>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</si>
  <si>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</si>
  <si>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</si>
  <si>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</si>
  <si>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</si>
  <si>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</si>
  <si>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</si>
  <si>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</si>
  <si>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0.64</t>
  </si>
  <si>
    <t>104F  :871032:00:------:--</t>
  </si>
  <si>
    <t>12:0008:000029</t>
  </si>
  <si>
    <t>12:0030:000028</t>
  </si>
  <si>
    <t>12:0030:000028:0003:0001:00</t>
  </si>
  <si>
    <t>0.55</t>
  </si>
  <si>
    <t>104F  :871033:10:------:--</t>
  </si>
  <si>
    <t>12:0008:000030</t>
  </si>
  <si>
    <t>12:0030:000029</t>
  </si>
  <si>
    <t>12:0030:000029:0003:0001:00</t>
  </si>
  <si>
    <t>0.67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</si>
  <si>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</si>
  <si>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</si>
  <si>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</si>
  <si>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</si>
  <si>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</si>
  <si>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</si>
  <si>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</si>
  <si>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</si>
  <si>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</si>
  <si>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</si>
  <si>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</si>
  <si>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</si>
  <si>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</si>
  <si>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</si>
  <si>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</si>
  <si>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</si>
  <si>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</si>
  <si>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</si>
  <si>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</si>
  <si>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</si>
  <si>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</si>
  <si>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</si>
  <si>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</si>
  <si>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</si>
  <si>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</si>
  <si>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</si>
  <si>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</si>
  <si>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0.58</t>
  </si>
  <si>
    <t>104F  :871043:00:------:--</t>
  </si>
  <si>
    <t>12:0008:000038</t>
  </si>
  <si>
    <t>12:0030:000036</t>
  </si>
  <si>
    <t>12:0030:000036:0003:0001:00</t>
  </si>
  <si>
    <t>0.36</t>
  </si>
  <si>
    <t>500</t>
  </si>
  <si>
    <t>104F  :871044:00:------:--</t>
  </si>
  <si>
    <t>12:0008:000039</t>
  </si>
  <si>
    <t>12:0030:000037</t>
  </si>
  <si>
    <t>12:0030:000037:0003:0001:00</t>
  </si>
  <si>
    <t>560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</si>
  <si>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</si>
  <si>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</si>
  <si>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</si>
  <si>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</si>
  <si>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</si>
  <si>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</si>
  <si>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</si>
  <si>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</si>
  <si>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480</t>
  </si>
  <si>
    <t>104F  :871048:10:------:--</t>
  </si>
  <si>
    <t>12:0008:000042</t>
  </si>
  <si>
    <t>12:0030:000040</t>
  </si>
  <si>
    <t>12:0030:000040:0003:0001:00</t>
  </si>
  <si>
    <t>0.78</t>
  </si>
  <si>
    <t>104F  :871049:20:871048:10</t>
  </si>
  <si>
    <t>12:0008:000043</t>
  </si>
  <si>
    <t>12:0030:000040:0004:0001:00</t>
  </si>
  <si>
    <t>0.86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</si>
  <si>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</si>
  <si>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</si>
  <si>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</si>
  <si>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</si>
  <si>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</si>
  <si>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</si>
  <si>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</si>
  <si>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</si>
  <si>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0.76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</si>
  <si>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</si>
  <si>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</si>
  <si>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</si>
  <si>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</si>
  <si>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</si>
  <si>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</si>
  <si>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</si>
  <si>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</si>
  <si>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180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</si>
  <si>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</si>
  <si>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</si>
  <si>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</si>
  <si>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</si>
  <si>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</si>
  <si>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</si>
  <si>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</si>
  <si>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</si>
  <si>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0.51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</si>
  <si>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</si>
  <si>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</si>
  <si>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</si>
  <si>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</si>
  <si>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</si>
  <si>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</si>
  <si>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</si>
  <si>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</si>
  <si>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</si>
  <si>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</si>
  <si>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</si>
  <si>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</si>
  <si>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</si>
  <si>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</si>
  <si>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</si>
  <si>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</si>
  <si>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</si>
  <si>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</si>
  <si>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</si>
  <si>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</si>
  <si>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</si>
  <si>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</si>
  <si>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</si>
  <si>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</si>
  <si>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</si>
  <si>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</si>
  <si>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</si>
  <si>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</si>
  <si>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</si>
  <si>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</si>
  <si>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</si>
  <si>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</si>
  <si>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</si>
  <si>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</si>
  <si>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</si>
  <si>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</si>
  <si>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</si>
  <si>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</si>
  <si>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</si>
  <si>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</si>
  <si>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</si>
  <si>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</si>
  <si>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</si>
  <si>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</si>
  <si>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</si>
  <si>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</si>
  <si>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</si>
  <si>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</si>
  <si>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</si>
  <si>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</si>
  <si>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</si>
  <si>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</si>
  <si>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</si>
  <si>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</si>
  <si>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</si>
  <si>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</si>
  <si>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</si>
  <si>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</si>
  <si>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</si>
  <si>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</si>
  <si>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660</t>
  </si>
  <si>
    <t>104F  :871073:00:------:--</t>
  </si>
  <si>
    <t>12:0008:000065</t>
  </si>
  <si>
    <t>12:0030:000062</t>
  </si>
  <si>
    <t>12:0030:000062:0003:0001:00</t>
  </si>
  <si>
    <t>760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</si>
  <si>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</si>
  <si>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</si>
  <si>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</si>
  <si>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</si>
  <si>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</si>
  <si>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</si>
  <si>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</si>
  <si>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</si>
  <si>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</si>
  <si>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</si>
  <si>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</si>
  <si>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</si>
  <si>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</si>
  <si>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</si>
  <si>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</si>
  <si>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</si>
  <si>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</si>
  <si>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</si>
  <si>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</si>
  <si>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</si>
  <si>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</si>
  <si>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</si>
  <si>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</si>
  <si>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</si>
  <si>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</si>
  <si>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</si>
  <si>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</si>
  <si>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</si>
  <si>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</si>
  <si>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</si>
  <si>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</si>
  <si>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</si>
  <si>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</si>
  <si>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</si>
  <si>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</si>
  <si>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</si>
  <si>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</si>
  <si>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</si>
  <si>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</si>
  <si>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</si>
  <si>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</si>
  <si>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</si>
  <si>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</si>
  <si>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</si>
  <si>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</si>
  <si>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</si>
  <si>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</si>
  <si>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</si>
  <si>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</si>
  <si>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</si>
  <si>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</si>
  <si>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</si>
  <si>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</si>
  <si>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</si>
  <si>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</si>
  <si>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</si>
  <si>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</si>
  <si>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</si>
  <si>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</si>
  <si>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</si>
  <si>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</si>
  <si>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</si>
  <si>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</si>
  <si>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</si>
  <si>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</si>
  <si>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</si>
  <si>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</si>
  <si>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</si>
  <si>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</si>
  <si>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</si>
  <si>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</si>
  <si>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</si>
  <si>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</si>
  <si>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</si>
  <si>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</si>
  <si>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</si>
  <si>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</si>
  <si>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</si>
  <si>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</si>
  <si>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</si>
  <si>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</si>
  <si>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</si>
  <si>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</si>
  <si>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</si>
  <si>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</si>
  <si>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</si>
  <si>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</si>
  <si>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</si>
  <si>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</si>
  <si>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</si>
  <si>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</si>
  <si>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</si>
  <si>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</si>
  <si>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</si>
  <si>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</si>
  <si>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</si>
  <si>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</si>
  <si>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</si>
  <si>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</si>
  <si>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</si>
  <si>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</si>
  <si>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</si>
  <si>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</si>
  <si>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</si>
  <si>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</si>
  <si>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</si>
  <si>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</si>
  <si>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</si>
  <si>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</si>
  <si>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</si>
  <si>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</si>
  <si>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</si>
  <si>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</si>
  <si>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</si>
  <si>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</si>
  <si>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</si>
  <si>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</si>
  <si>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</si>
  <si>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</si>
  <si>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</si>
  <si>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</si>
  <si>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</si>
  <si>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</si>
  <si>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</si>
  <si>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</si>
  <si>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</si>
  <si>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</si>
  <si>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</si>
  <si>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</si>
  <si>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</si>
  <si>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</si>
  <si>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</si>
  <si>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</si>
  <si>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</si>
  <si>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</si>
  <si>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</si>
  <si>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</si>
  <si>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</si>
  <si>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</si>
  <si>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</si>
  <si>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</si>
  <si>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</si>
  <si>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</si>
  <si>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</si>
  <si>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</si>
  <si>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</si>
  <si>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</si>
  <si>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</si>
  <si>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</si>
  <si>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</si>
  <si>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</si>
  <si>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</si>
  <si>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</si>
  <si>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</si>
  <si>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</si>
  <si>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</si>
  <si>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</si>
  <si>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</si>
  <si>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</si>
  <si>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</si>
  <si>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</si>
  <si>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</si>
  <si>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</si>
  <si>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</si>
  <si>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</si>
  <si>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</si>
  <si>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</si>
  <si>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</si>
  <si>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</si>
  <si>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</si>
  <si>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</si>
  <si>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</si>
  <si>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</si>
  <si>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</si>
  <si>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</si>
  <si>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</si>
  <si>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</si>
  <si>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</si>
  <si>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</si>
  <si>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</si>
  <si>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33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</si>
  <si>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</si>
  <si>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</si>
  <si>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</si>
  <si>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</si>
  <si>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</si>
  <si>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</si>
  <si>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</si>
  <si>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</si>
  <si>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</si>
  <si>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</si>
  <si>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</si>
  <si>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</si>
  <si>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0.26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</si>
  <si>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</si>
  <si>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</si>
  <si>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</si>
  <si>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</si>
  <si>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</si>
  <si>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</si>
  <si>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</si>
  <si>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</si>
  <si>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</si>
  <si>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</si>
  <si>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</si>
  <si>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</si>
  <si>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</si>
  <si>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</si>
  <si>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</si>
  <si>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</si>
  <si>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</si>
  <si>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</si>
  <si>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</si>
  <si>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</si>
  <si>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0.81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</si>
  <si>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</si>
  <si>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</si>
  <si>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</si>
  <si>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</si>
  <si>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</si>
  <si>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</si>
  <si>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</si>
  <si>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</si>
  <si>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0.39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</si>
  <si>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</si>
  <si>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</si>
  <si>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</si>
  <si>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</si>
  <si>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</si>
  <si>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</si>
  <si>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</si>
  <si>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</si>
  <si>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</si>
  <si>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</si>
  <si>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</si>
  <si>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</si>
  <si>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0.19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</si>
  <si>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</si>
  <si>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</si>
  <si>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</si>
  <si>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</si>
  <si>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</si>
  <si>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</si>
  <si>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</si>
  <si>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</si>
  <si>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</si>
  <si>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</si>
  <si>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</si>
  <si>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</si>
  <si>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</si>
  <si>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</si>
  <si>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</si>
  <si>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</si>
  <si>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</si>
  <si>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</si>
  <si>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</si>
  <si>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</si>
  <si>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</si>
  <si>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</si>
  <si>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</si>
  <si>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</si>
  <si>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</si>
  <si>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</si>
  <si>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</si>
  <si>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</si>
  <si>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</si>
  <si>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</si>
  <si>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</si>
  <si>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</si>
  <si>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</si>
  <si>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</si>
  <si>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</si>
  <si>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</si>
  <si>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</si>
  <si>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</si>
  <si>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</si>
  <si>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</si>
  <si>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</si>
  <si>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</si>
  <si>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</si>
  <si>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</si>
  <si>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</si>
  <si>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</si>
  <si>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</si>
  <si>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</si>
  <si>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</si>
  <si>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</si>
  <si>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</si>
  <si>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</si>
  <si>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</si>
  <si>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</si>
  <si>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</si>
  <si>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8.3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</si>
  <si>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</si>
  <si>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</si>
  <si>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</si>
  <si>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</si>
  <si>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</si>
  <si>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</si>
  <si>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</si>
  <si>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</si>
  <si>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</si>
  <si>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</si>
  <si>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</si>
  <si>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</si>
  <si>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</si>
  <si>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</si>
  <si>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</si>
  <si>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</si>
  <si>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</si>
  <si>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</si>
  <si>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</si>
  <si>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</si>
  <si>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</si>
  <si>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</si>
  <si>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</si>
  <si>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</si>
  <si>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</si>
  <si>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</si>
  <si>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</si>
  <si>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</si>
  <si>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</si>
  <si>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</si>
  <si>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</si>
  <si>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</si>
  <si>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</si>
  <si>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</si>
  <si>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</si>
  <si>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</si>
  <si>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</si>
  <si>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</si>
  <si>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</si>
  <si>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</si>
  <si>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</si>
  <si>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</si>
  <si>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</si>
  <si>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</si>
  <si>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</si>
  <si>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</si>
  <si>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</si>
  <si>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</si>
  <si>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</si>
  <si>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</si>
  <si>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</si>
  <si>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</si>
  <si>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</si>
  <si>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</si>
  <si>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</si>
  <si>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</si>
  <si>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0.47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</si>
  <si>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</si>
  <si>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</si>
  <si>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</si>
  <si>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</si>
  <si>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</si>
  <si>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</si>
  <si>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</si>
  <si>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</si>
  <si>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</si>
  <si>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</si>
  <si>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</si>
  <si>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</si>
  <si>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</si>
  <si>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</si>
  <si>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</si>
  <si>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</si>
  <si>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</si>
  <si>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</si>
  <si>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</si>
  <si>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</si>
  <si>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</si>
  <si>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</si>
  <si>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</si>
  <si>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</si>
  <si>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</si>
  <si>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</si>
  <si>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</si>
  <si>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0.71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</si>
  <si>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</si>
  <si>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</si>
  <si>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</si>
  <si>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</si>
  <si>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</si>
  <si>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</si>
  <si>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</si>
  <si>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</si>
  <si>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250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</si>
  <si>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</si>
  <si>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</si>
  <si>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</si>
  <si>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</si>
  <si>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</si>
  <si>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</si>
  <si>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</si>
  <si>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</si>
  <si>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</si>
  <si>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</si>
  <si>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</si>
  <si>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</si>
  <si>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</si>
  <si>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</si>
  <si>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</si>
  <si>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</si>
  <si>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</si>
  <si>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</si>
  <si>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</si>
  <si>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</si>
  <si>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0.7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</si>
  <si>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</si>
  <si>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</si>
  <si>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</si>
  <si>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</si>
  <si>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</si>
  <si>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</si>
  <si>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</si>
  <si>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</si>
  <si>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</si>
  <si>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</si>
  <si>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</si>
  <si>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</si>
  <si>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</si>
  <si>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</si>
  <si>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</si>
  <si>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</si>
  <si>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</si>
  <si>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</si>
  <si>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</si>
  <si>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</si>
  <si>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</si>
  <si>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</si>
  <si>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</si>
  <si>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</si>
  <si>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</si>
  <si>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</si>
  <si>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</si>
  <si>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</si>
  <si>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</si>
  <si>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</si>
  <si>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</si>
  <si>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</si>
  <si>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</si>
  <si>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</si>
  <si>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</si>
  <si>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</si>
  <si>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</si>
  <si>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</si>
  <si>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</si>
  <si>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</si>
  <si>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</si>
  <si>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</si>
  <si>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</si>
  <si>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</si>
  <si>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</si>
  <si>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</si>
  <si>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</si>
  <si>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</si>
  <si>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</si>
  <si>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</si>
  <si>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</si>
  <si>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</si>
  <si>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</si>
  <si>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</si>
  <si>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</si>
  <si>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</si>
  <si>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</si>
  <si>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</si>
  <si>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</si>
  <si>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</si>
  <si>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0.68</t>
  </si>
  <si>
    <t>104G  :871036:20:871035:10</t>
  </si>
  <si>
    <t>12:0008:000182</t>
  </si>
  <si>
    <t>12:0030:000172:0004:0001:00</t>
  </si>
  <si>
    <t>0.69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</si>
  <si>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</si>
  <si>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</si>
  <si>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</si>
  <si>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</si>
  <si>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</si>
  <si>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</si>
  <si>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</si>
  <si>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</si>
  <si>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</si>
  <si>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</si>
  <si>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</si>
  <si>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</si>
  <si>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</si>
  <si>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</si>
  <si>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</si>
  <si>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</si>
  <si>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1.4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</si>
  <si>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</si>
  <si>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</si>
  <si>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</si>
  <si>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</si>
  <si>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</si>
  <si>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</si>
  <si>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</si>
  <si>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</si>
  <si>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</si>
  <si>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</si>
  <si>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</si>
  <si>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</si>
  <si>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</si>
  <si>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</si>
  <si>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</si>
  <si>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</si>
  <si>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</si>
  <si>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</si>
  <si>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</si>
  <si>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</si>
  <si>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</si>
  <si>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</si>
  <si>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</si>
  <si>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</si>
  <si>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</si>
  <si>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</si>
  <si>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</si>
  <si>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</si>
  <si>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</si>
  <si>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</si>
  <si>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</si>
  <si>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</si>
  <si>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</si>
  <si>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</si>
  <si>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</si>
  <si>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</si>
  <si>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</si>
  <si>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</si>
  <si>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</si>
  <si>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</si>
  <si>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</si>
  <si>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</si>
  <si>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</si>
  <si>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</si>
  <si>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</si>
  <si>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</si>
  <si>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</si>
  <si>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</si>
  <si>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</si>
  <si>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</si>
  <si>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</si>
  <si>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</si>
  <si>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</si>
  <si>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</si>
  <si>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</si>
  <si>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</si>
  <si>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</si>
  <si>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</si>
  <si>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</si>
  <si>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</si>
  <si>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</si>
  <si>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</si>
  <si>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</si>
  <si>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</si>
  <si>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</si>
  <si>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</si>
  <si>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</si>
  <si>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</si>
  <si>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</si>
  <si>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</si>
  <si>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</si>
  <si>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</si>
  <si>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</si>
  <si>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</si>
  <si>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</si>
  <si>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</si>
  <si>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</si>
  <si>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</si>
  <si>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</si>
  <si>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</si>
  <si>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</si>
  <si>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</si>
  <si>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</si>
  <si>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</si>
  <si>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</si>
  <si>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</si>
  <si>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</si>
  <si>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</si>
  <si>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</si>
  <si>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</si>
  <si>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</si>
  <si>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</si>
  <si>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</si>
  <si>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</si>
  <si>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</si>
  <si>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</si>
  <si>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</si>
  <si>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</si>
  <si>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</si>
  <si>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</si>
  <si>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</si>
  <si>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</si>
  <si>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</si>
  <si>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</si>
  <si>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</si>
  <si>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</si>
  <si>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</si>
  <si>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</si>
  <si>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</si>
  <si>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</si>
  <si>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</si>
  <si>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</si>
  <si>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</si>
  <si>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</si>
  <si>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</si>
  <si>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</si>
  <si>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</si>
  <si>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</si>
  <si>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</si>
  <si>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</si>
  <si>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</si>
  <si>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</si>
  <si>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</si>
  <si>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</si>
  <si>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</si>
  <si>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</si>
  <si>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</si>
  <si>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</si>
  <si>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</si>
  <si>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</si>
  <si>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</si>
  <si>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</si>
  <si>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</si>
  <si>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</si>
  <si>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</si>
  <si>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</si>
  <si>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</si>
  <si>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</si>
  <si>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</si>
  <si>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</si>
  <si>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</si>
  <si>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</si>
  <si>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</si>
  <si>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</si>
  <si>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</si>
  <si>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</si>
  <si>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</si>
  <si>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</si>
  <si>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</si>
  <si>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</si>
  <si>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</si>
  <si>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</si>
  <si>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</si>
  <si>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</si>
  <si>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4.5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</si>
  <si>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</si>
  <si>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</si>
  <si>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</si>
  <si>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</si>
  <si>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</si>
  <si>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</si>
  <si>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</si>
  <si>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</si>
  <si>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5.5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</si>
  <si>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</si>
  <si>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</si>
  <si>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</si>
  <si>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</si>
  <si>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</si>
  <si>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</si>
  <si>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</si>
  <si>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</si>
  <si>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</si>
  <si>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</si>
  <si>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</si>
  <si>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</si>
  <si>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</si>
  <si>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</si>
  <si>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</si>
  <si>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</si>
  <si>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</si>
  <si>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</si>
  <si>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</si>
  <si>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</si>
  <si>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230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</si>
  <si>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</si>
  <si>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</si>
  <si>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</si>
  <si>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</si>
  <si>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</si>
  <si>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</si>
  <si>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</si>
  <si>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</si>
  <si>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</si>
  <si>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</si>
  <si>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</si>
  <si>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</si>
  <si>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</si>
  <si>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</si>
  <si>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</si>
  <si>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</si>
  <si>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</si>
  <si>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</si>
  <si>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</si>
  <si>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</si>
  <si>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</si>
  <si>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</si>
  <si>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</si>
  <si>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</si>
  <si>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</si>
  <si>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</si>
  <si>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</si>
  <si>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</si>
  <si>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</si>
  <si>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</si>
  <si>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</si>
  <si>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</si>
  <si>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</si>
  <si>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</si>
  <si>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</si>
  <si>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</si>
  <si>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</si>
  <si>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</si>
  <si>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</si>
  <si>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</si>
  <si>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</si>
  <si>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</si>
  <si>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</si>
  <si>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</si>
  <si>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</si>
  <si>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</si>
  <si>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</si>
  <si>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</si>
  <si>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</si>
  <si>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</si>
  <si>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</si>
  <si>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</si>
  <si>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</si>
  <si>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</si>
  <si>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</si>
  <si>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</si>
  <si>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</si>
  <si>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</si>
  <si>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</si>
  <si>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</si>
  <si>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</si>
  <si>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</si>
  <si>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</si>
  <si>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</si>
  <si>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</si>
  <si>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</si>
  <si>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</si>
  <si>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</si>
  <si>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</si>
  <si>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</si>
  <si>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</si>
  <si>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</si>
  <si>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</si>
  <si>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</si>
  <si>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</si>
  <si>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</si>
  <si>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</si>
  <si>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</si>
  <si>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</si>
  <si>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</si>
  <si>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</si>
  <si>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</si>
  <si>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</si>
  <si>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</si>
  <si>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</si>
  <si>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</si>
  <si>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</si>
  <si>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</si>
  <si>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</si>
  <si>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</si>
  <si>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</si>
  <si>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</si>
  <si>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</si>
  <si>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</si>
  <si>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</si>
  <si>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</si>
  <si>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</si>
  <si>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</si>
  <si>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</si>
  <si>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</si>
  <si>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</si>
  <si>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</si>
  <si>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</si>
  <si>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</si>
  <si>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</si>
  <si>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</si>
  <si>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</si>
  <si>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</si>
  <si>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</si>
  <si>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</si>
  <si>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</si>
  <si>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</si>
  <si>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</si>
  <si>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</si>
  <si>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</si>
  <si>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</si>
  <si>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</si>
  <si>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</si>
  <si>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</si>
  <si>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</si>
  <si>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</si>
  <si>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</si>
  <si>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0.83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</si>
  <si>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</si>
  <si>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</si>
  <si>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</si>
  <si>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</si>
  <si>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</si>
  <si>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</si>
  <si>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</si>
  <si>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</si>
  <si>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</si>
  <si>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</si>
  <si>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</si>
  <si>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</si>
  <si>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</si>
  <si>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</si>
  <si>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</si>
  <si>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</si>
  <si>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</si>
  <si>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</si>
  <si>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</si>
  <si>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</si>
  <si>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</si>
  <si>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</si>
  <si>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</si>
  <si>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</si>
  <si>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</si>
  <si>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</si>
  <si>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</si>
  <si>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</si>
  <si>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</si>
  <si>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</si>
  <si>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</si>
  <si>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</si>
  <si>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</si>
  <si>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</si>
  <si>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</si>
  <si>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</si>
  <si>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</si>
  <si>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</si>
  <si>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</si>
  <si>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</si>
  <si>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</si>
  <si>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</si>
  <si>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</si>
  <si>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</si>
  <si>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</si>
  <si>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</si>
  <si>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</si>
  <si>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</si>
  <si>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</si>
  <si>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</si>
  <si>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</si>
  <si>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</si>
  <si>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</si>
  <si>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</si>
  <si>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</si>
  <si>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</si>
  <si>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</si>
  <si>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</si>
  <si>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</si>
  <si>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</si>
  <si>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</si>
  <si>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</si>
  <si>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</si>
  <si>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</si>
  <si>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</si>
  <si>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</si>
  <si>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</si>
  <si>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</si>
  <si>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8.4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</si>
  <si>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</si>
  <si>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</si>
  <si>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</si>
  <si>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</si>
  <si>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</si>
  <si>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</si>
  <si>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</si>
  <si>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</si>
  <si>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</si>
  <si>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</si>
  <si>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</si>
  <si>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</si>
  <si>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</si>
  <si>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</si>
  <si>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</si>
  <si>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</si>
  <si>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</si>
  <si>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</si>
  <si>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</si>
  <si>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</si>
  <si>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</si>
  <si>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</si>
  <si>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</si>
  <si>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</si>
  <si>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</si>
  <si>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</si>
  <si>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</si>
  <si>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</si>
  <si>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</si>
  <si>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</si>
  <si>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</si>
  <si>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</si>
  <si>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</si>
  <si>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</si>
  <si>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</si>
  <si>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</si>
  <si>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</si>
  <si>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</si>
  <si>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</si>
  <si>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</si>
  <si>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</si>
  <si>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</si>
  <si>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</si>
  <si>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</si>
  <si>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</si>
  <si>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</si>
  <si>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</si>
  <si>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</si>
  <si>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</si>
  <si>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</si>
  <si>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</si>
  <si>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</si>
  <si>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</si>
  <si>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</si>
  <si>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</si>
  <si>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</si>
  <si>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</si>
  <si>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</si>
  <si>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</si>
  <si>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</si>
  <si>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</si>
  <si>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</si>
  <si>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</si>
  <si>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</si>
  <si>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</si>
  <si>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</si>
  <si>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</si>
  <si>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</si>
  <si>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</si>
  <si>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</si>
  <si>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</si>
  <si>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</si>
  <si>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</si>
  <si>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</si>
  <si>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</si>
  <si>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</si>
  <si>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</si>
  <si>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</si>
  <si>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</si>
  <si>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</si>
  <si>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</si>
  <si>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</si>
  <si>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</si>
  <si>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</si>
  <si>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</si>
  <si>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</si>
  <si>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</si>
  <si>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</si>
  <si>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</si>
  <si>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</si>
  <si>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</si>
  <si>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</si>
  <si>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</si>
  <si>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</si>
  <si>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</si>
  <si>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</si>
  <si>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</si>
  <si>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</si>
  <si>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0.8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</si>
  <si>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</si>
  <si>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</si>
  <si>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</si>
  <si>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</si>
  <si>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</si>
  <si>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</si>
  <si>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</si>
  <si>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</si>
  <si>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</si>
  <si>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</si>
  <si>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</si>
  <si>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</si>
  <si>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</si>
  <si>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</si>
  <si>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</si>
  <si>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</si>
  <si>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</si>
  <si>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</si>
  <si>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</si>
  <si>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</si>
  <si>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</si>
  <si>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</si>
  <si>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</si>
  <si>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</si>
  <si>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</si>
  <si>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</si>
  <si>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</si>
  <si>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</si>
  <si>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</si>
  <si>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</si>
  <si>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</si>
  <si>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</si>
  <si>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</si>
  <si>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</si>
  <si>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</si>
  <si>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</si>
  <si>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</si>
  <si>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</si>
  <si>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</si>
  <si>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</si>
  <si>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</si>
  <si>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</si>
  <si>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</si>
  <si>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</si>
  <si>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</si>
  <si>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</si>
  <si>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</si>
  <si>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</si>
  <si>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</si>
  <si>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</si>
  <si>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</si>
  <si>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</si>
  <si>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</si>
  <si>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</si>
  <si>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</si>
  <si>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</si>
  <si>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</si>
  <si>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</si>
  <si>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</si>
  <si>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</si>
  <si>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</si>
  <si>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</si>
  <si>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</si>
  <si>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</si>
  <si>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</si>
  <si>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</si>
  <si>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</si>
  <si>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</si>
  <si>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</si>
  <si>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</si>
  <si>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</si>
  <si>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</si>
  <si>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</si>
  <si>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</si>
  <si>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</si>
  <si>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</si>
  <si>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</si>
  <si>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</si>
  <si>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</si>
  <si>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</si>
  <si>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</si>
  <si>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</si>
  <si>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</si>
  <si>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</si>
  <si>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</si>
  <si>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</si>
  <si>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</si>
  <si>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</si>
  <si>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</si>
  <si>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</si>
  <si>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</si>
  <si>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</si>
  <si>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</si>
  <si>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</si>
  <si>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</si>
  <si>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</si>
  <si>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</si>
  <si>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</si>
  <si>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</si>
  <si>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</si>
  <si>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</si>
  <si>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</si>
  <si>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</si>
  <si>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</si>
  <si>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</si>
  <si>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</si>
  <si>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</si>
  <si>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</si>
  <si>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</si>
  <si>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</si>
  <si>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</si>
  <si>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</si>
  <si>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</si>
  <si>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</si>
  <si>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</si>
  <si>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</si>
  <si>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</si>
  <si>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</si>
  <si>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</si>
  <si>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</si>
  <si>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</si>
  <si>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</si>
  <si>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</si>
  <si>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</si>
  <si>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</si>
  <si>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</si>
  <si>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</si>
  <si>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</si>
  <si>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</si>
  <si>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</si>
  <si>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</si>
  <si>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</si>
  <si>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</si>
  <si>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</si>
  <si>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</si>
  <si>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</si>
  <si>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</si>
  <si>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</si>
  <si>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</si>
  <si>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</si>
  <si>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</si>
  <si>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</si>
  <si>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</si>
  <si>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</si>
  <si>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</si>
  <si>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</si>
  <si>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</si>
  <si>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</si>
  <si>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</si>
  <si>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</si>
  <si>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</si>
  <si>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</si>
  <si>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</si>
  <si>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</si>
  <si>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</si>
  <si>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</si>
  <si>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</si>
  <si>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</si>
  <si>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</si>
  <si>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</si>
  <si>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</si>
  <si>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</si>
  <si>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</si>
  <si>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</si>
  <si>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</si>
  <si>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</si>
  <si>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</si>
  <si>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</si>
  <si>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</si>
  <si>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</si>
  <si>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</si>
  <si>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</si>
  <si>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</si>
  <si>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</si>
  <si>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</si>
  <si>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</si>
  <si>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</si>
  <si>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</si>
  <si>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</si>
  <si>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</si>
  <si>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</si>
  <si>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</si>
  <si>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</si>
  <si>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</si>
  <si>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</si>
  <si>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</si>
  <si>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</si>
  <si>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</si>
  <si>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</si>
  <si>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</si>
  <si>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</si>
  <si>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</si>
  <si>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</si>
  <si>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</si>
  <si>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</si>
  <si>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</si>
  <si>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</si>
  <si>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</si>
  <si>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</si>
  <si>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</si>
  <si>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</si>
  <si>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</si>
  <si>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</si>
  <si>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</si>
  <si>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</si>
  <si>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</si>
  <si>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</si>
  <si>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</si>
  <si>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</si>
  <si>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</si>
  <si>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</si>
  <si>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</si>
  <si>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</si>
  <si>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</si>
  <si>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</si>
  <si>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</si>
  <si>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</si>
  <si>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</si>
  <si>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</si>
  <si>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</si>
  <si>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</si>
  <si>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</si>
  <si>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</si>
  <si>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</si>
  <si>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</si>
  <si>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</si>
  <si>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</si>
  <si>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</si>
  <si>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</si>
  <si>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0.33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</si>
  <si>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</si>
  <si>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</si>
  <si>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</si>
  <si>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</si>
  <si>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</si>
  <si>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</si>
  <si>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</si>
  <si>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</si>
  <si>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</si>
  <si>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</si>
  <si>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</si>
  <si>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</si>
  <si>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</si>
  <si>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</si>
  <si>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</si>
  <si>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</si>
  <si>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</si>
  <si>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</si>
  <si>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</si>
  <si>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</si>
  <si>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</si>
  <si>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</si>
  <si>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</si>
  <si>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</si>
  <si>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</si>
  <si>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</si>
  <si>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</si>
  <si>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</si>
  <si>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</si>
  <si>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</si>
  <si>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</si>
  <si>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</si>
  <si>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</si>
  <si>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</si>
  <si>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</si>
  <si>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</si>
  <si>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</si>
  <si>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</si>
  <si>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</si>
  <si>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</si>
  <si>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</si>
  <si>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</si>
  <si>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</si>
  <si>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</si>
  <si>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</si>
  <si>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</si>
  <si>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</si>
  <si>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</si>
  <si>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</si>
  <si>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</si>
  <si>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</si>
  <si>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</si>
  <si>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</si>
  <si>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</si>
  <si>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</si>
  <si>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</si>
  <si>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</si>
  <si>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</si>
  <si>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</si>
  <si>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</si>
  <si>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</si>
  <si>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</si>
  <si>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</si>
  <si>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</si>
  <si>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</si>
  <si>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</si>
  <si>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</si>
  <si>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</si>
  <si>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</si>
  <si>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</si>
  <si>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</si>
  <si>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</si>
  <si>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</si>
  <si>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</si>
  <si>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</si>
  <si>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</si>
  <si>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210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</si>
  <si>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</si>
  <si>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</si>
  <si>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</si>
  <si>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</si>
  <si>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</si>
  <si>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</si>
  <si>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</si>
  <si>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</si>
  <si>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200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</si>
  <si>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</si>
  <si>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</si>
  <si>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</si>
  <si>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</si>
  <si>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</si>
  <si>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</si>
  <si>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</si>
  <si>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</si>
  <si>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740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</si>
  <si>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</si>
  <si>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</si>
  <si>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</si>
  <si>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</si>
  <si>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</si>
  <si>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</si>
  <si>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</si>
  <si>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</si>
  <si>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</si>
  <si>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</si>
  <si>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</si>
  <si>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</si>
  <si>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</si>
  <si>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</si>
  <si>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</si>
  <si>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</si>
  <si>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</si>
  <si>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</si>
  <si>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</si>
  <si>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</si>
  <si>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</si>
  <si>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</si>
  <si>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</si>
  <si>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</si>
  <si>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</si>
  <si>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</si>
  <si>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</si>
  <si>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</si>
  <si>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</si>
  <si>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</si>
  <si>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</si>
  <si>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</si>
  <si>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</si>
  <si>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</si>
  <si>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</si>
  <si>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</si>
  <si>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</si>
  <si>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</si>
  <si>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</si>
  <si>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</si>
  <si>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</si>
  <si>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</si>
  <si>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</si>
  <si>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</si>
  <si>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</si>
  <si>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</si>
  <si>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</si>
  <si>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</si>
  <si>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</si>
  <si>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</si>
  <si>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</si>
  <si>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</si>
  <si>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</si>
  <si>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</si>
  <si>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</si>
  <si>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</si>
  <si>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</si>
  <si>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</si>
  <si>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</si>
  <si>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</si>
  <si>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</si>
  <si>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</si>
  <si>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</si>
  <si>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</si>
  <si>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</si>
  <si>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</si>
  <si>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</si>
  <si>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</si>
  <si>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</si>
  <si>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</si>
  <si>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</si>
  <si>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460</t>
  </si>
  <si>
    <t>104G  :871284:00:------:--</t>
  </si>
  <si>
    <t>12:0008:000405</t>
  </si>
  <si>
    <t>12:0030:000385</t>
  </si>
  <si>
    <t>12:0030:000385:0003:0001:00</t>
  </si>
  <si>
    <t>280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</si>
  <si>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</si>
  <si>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</si>
  <si>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</si>
  <si>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</si>
  <si>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</si>
  <si>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</si>
  <si>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</si>
  <si>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</si>
  <si>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</si>
  <si>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</si>
  <si>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</si>
  <si>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</si>
  <si>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</si>
  <si>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</si>
  <si>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</si>
  <si>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</si>
  <si>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</si>
  <si>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</si>
  <si>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</si>
  <si>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</si>
  <si>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</si>
  <si>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</si>
  <si>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</si>
  <si>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</si>
  <si>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</si>
  <si>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</si>
  <si>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</si>
  <si>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700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</si>
  <si>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</si>
  <si>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</si>
  <si>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</si>
  <si>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</si>
  <si>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</si>
  <si>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</si>
  <si>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</si>
  <si>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</si>
  <si>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</si>
  <si>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</si>
  <si>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</si>
  <si>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</si>
  <si>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</si>
  <si>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</si>
  <si>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</si>
  <si>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</si>
  <si>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</si>
  <si>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</si>
  <si>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</si>
  <si>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</si>
  <si>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1070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</si>
  <si>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</si>
  <si>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</si>
  <si>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</si>
  <si>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</si>
  <si>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</si>
  <si>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</si>
  <si>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</si>
  <si>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</si>
  <si>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400</t>
  </si>
  <si>
    <t>104G  :871300:00:------:--</t>
  </si>
  <si>
    <t>12:0008:000420</t>
  </si>
  <si>
    <t>12:0030:000399</t>
  </si>
  <si>
    <t>12:0030:000399:0003:0001:00</t>
  </si>
  <si>
    <t>430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</si>
  <si>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</si>
  <si>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</si>
  <si>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</si>
  <si>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</si>
  <si>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</si>
  <si>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</si>
  <si>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</si>
  <si>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</si>
  <si>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</si>
  <si>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</si>
  <si>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</si>
  <si>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</si>
  <si>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</si>
  <si>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</si>
  <si>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</si>
  <si>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</si>
  <si>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</si>
  <si>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</si>
  <si>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</si>
  <si>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</si>
  <si>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</si>
  <si>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</si>
  <si>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</si>
  <si>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</si>
  <si>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</si>
  <si>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</si>
  <si>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</si>
  <si>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</si>
  <si>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</si>
  <si>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</si>
  <si>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</si>
  <si>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</si>
  <si>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</si>
  <si>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</si>
  <si>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</si>
  <si>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</si>
  <si>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</si>
  <si>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</si>
  <si>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</si>
  <si>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</si>
  <si>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</si>
  <si>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</si>
  <si>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</si>
  <si>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</si>
  <si>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</si>
  <si>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</si>
  <si>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</si>
  <si>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</si>
  <si>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</si>
  <si>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</si>
  <si>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</si>
  <si>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</si>
  <si>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</si>
  <si>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</si>
  <si>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</si>
  <si>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</si>
  <si>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</si>
  <si>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</si>
  <si>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</si>
  <si>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</si>
  <si>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</si>
  <si>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</si>
  <si>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</si>
  <si>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</si>
  <si>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</si>
  <si>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</si>
  <si>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</si>
  <si>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</si>
  <si>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</si>
  <si>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</si>
  <si>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</si>
  <si>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</si>
  <si>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</si>
  <si>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</si>
  <si>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</si>
  <si>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</si>
  <si>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</si>
  <si>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</si>
  <si>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</si>
  <si>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</si>
  <si>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</si>
  <si>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</si>
  <si>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</si>
  <si>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</si>
  <si>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</si>
  <si>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</si>
  <si>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</si>
  <si>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</si>
  <si>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</si>
  <si>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</si>
  <si>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</si>
  <si>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</si>
  <si>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</si>
  <si>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</si>
  <si>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</si>
  <si>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</si>
  <si>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</si>
  <si>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</si>
  <si>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</si>
  <si>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</si>
  <si>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</si>
  <si>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</si>
  <si>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</si>
  <si>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</si>
  <si>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</si>
  <si>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</si>
  <si>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</si>
  <si>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</si>
  <si>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</si>
  <si>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</si>
  <si>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</si>
  <si>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</si>
  <si>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</si>
  <si>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</si>
  <si>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</si>
  <si>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</si>
  <si>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</si>
  <si>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</si>
  <si>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</si>
  <si>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</si>
  <si>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</si>
  <si>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</si>
  <si>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</si>
  <si>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</si>
  <si>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</si>
  <si>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</si>
  <si>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</si>
  <si>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</si>
  <si>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</si>
  <si>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</si>
  <si>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</si>
  <si>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</si>
  <si>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</si>
  <si>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</si>
  <si>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</si>
  <si>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</si>
  <si>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</si>
  <si>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</si>
  <si>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</si>
  <si>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</si>
  <si>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</si>
  <si>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</si>
  <si>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</si>
  <si>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</si>
  <si>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</si>
  <si>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</si>
  <si>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</si>
  <si>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</si>
  <si>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</si>
  <si>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</si>
  <si>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</si>
  <si>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</si>
  <si>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</si>
  <si>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</si>
  <si>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</si>
  <si>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</si>
  <si>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</si>
  <si>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</si>
  <si>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</si>
  <si>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</si>
  <si>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</si>
  <si>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</si>
  <si>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</si>
  <si>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</si>
  <si>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</si>
  <si>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</si>
  <si>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</si>
  <si>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</si>
  <si>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</si>
  <si>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</si>
  <si>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</si>
  <si>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</si>
  <si>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</si>
  <si>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</si>
  <si>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</si>
  <si>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</si>
  <si>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</si>
  <si>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</si>
  <si>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</si>
  <si>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</si>
  <si>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</si>
  <si>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</si>
  <si>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</si>
  <si>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</si>
  <si>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</si>
  <si>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</si>
  <si>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</si>
  <si>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</si>
  <si>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</si>
  <si>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</si>
  <si>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</si>
  <si>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</si>
  <si>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</si>
  <si>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</si>
  <si>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</si>
  <si>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</si>
  <si>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</si>
  <si>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</si>
  <si>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</si>
  <si>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</si>
  <si>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</si>
  <si>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</si>
  <si>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</si>
  <si>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</si>
  <si>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</si>
  <si>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</si>
  <si>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</si>
  <si>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</si>
  <si>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</si>
  <si>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</si>
  <si>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</si>
  <si>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</si>
  <si>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</si>
  <si>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</si>
  <si>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</si>
  <si>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</si>
  <si>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</si>
  <si>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</si>
  <si>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</si>
  <si>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</si>
  <si>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</si>
  <si>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</si>
  <si>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</si>
  <si>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</si>
  <si>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</si>
  <si>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</si>
  <si>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</si>
  <si>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</si>
  <si>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</si>
  <si>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</si>
  <si>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</si>
  <si>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</si>
  <si>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</si>
  <si>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</si>
  <si>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</si>
  <si>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</si>
  <si>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</si>
  <si>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</si>
  <si>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</si>
  <si>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</si>
  <si>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</si>
  <si>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</si>
  <si>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</si>
  <si>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</si>
  <si>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</si>
  <si>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</si>
  <si>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</si>
  <si>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</si>
  <si>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</si>
  <si>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</si>
  <si>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</si>
  <si>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</si>
  <si>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</si>
  <si>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</si>
  <si>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</si>
  <si>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</si>
  <si>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</si>
  <si>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</si>
  <si>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</si>
  <si>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</si>
  <si>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</si>
  <si>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</si>
  <si>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</si>
  <si>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</si>
  <si>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</si>
  <si>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</si>
  <si>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</si>
  <si>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</si>
  <si>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</si>
  <si>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</si>
  <si>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</si>
  <si>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</si>
  <si>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</si>
  <si>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</si>
  <si>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</si>
  <si>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</si>
  <si>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</si>
  <si>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</si>
  <si>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</si>
  <si>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</si>
  <si>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</si>
  <si>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</si>
  <si>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</si>
  <si>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</si>
  <si>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</si>
  <si>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</si>
  <si>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</si>
  <si>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</si>
  <si>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</si>
  <si>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</si>
  <si>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</si>
  <si>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</si>
  <si>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</si>
  <si>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</si>
  <si>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</si>
  <si>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</si>
  <si>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</si>
  <si>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</si>
  <si>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</si>
  <si>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</si>
  <si>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</si>
  <si>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</si>
  <si>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</si>
  <si>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</si>
  <si>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</si>
  <si>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</si>
  <si>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</si>
  <si>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</si>
  <si>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</si>
  <si>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</si>
  <si>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</si>
  <si>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</si>
  <si>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</si>
  <si>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</si>
  <si>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</si>
  <si>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</si>
  <si>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</si>
  <si>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</si>
  <si>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</si>
  <si>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</si>
  <si>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</si>
  <si>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</si>
  <si>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</si>
  <si>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</si>
  <si>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</si>
  <si>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</si>
  <si>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</si>
  <si>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</si>
  <si>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</si>
  <si>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</si>
  <si>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</si>
  <si>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</si>
  <si>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</si>
  <si>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</si>
  <si>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</si>
  <si>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</si>
  <si>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</si>
  <si>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</si>
  <si>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</si>
  <si>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</si>
  <si>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</si>
  <si>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</si>
  <si>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</si>
  <si>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</si>
  <si>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</si>
  <si>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</si>
  <si>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</si>
  <si>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</si>
  <si>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</si>
  <si>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</si>
  <si>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</si>
  <si>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</si>
  <si>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</si>
  <si>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</si>
  <si>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</si>
  <si>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</si>
  <si>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</si>
  <si>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</si>
  <si>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</si>
  <si>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</si>
  <si>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</si>
  <si>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</si>
  <si>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</si>
  <si>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</si>
  <si>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</si>
  <si>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</si>
  <si>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</si>
  <si>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</si>
  <si>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</si>
  <si>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</si>
  <si>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</si>
  <si>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</si>
  <si>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</si>
  <si>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</si>
  <si>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</si>
  <si>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</si>
  <si>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</si>
  <si>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</si>
  <si>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</si>
  <si>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</si>
  <si>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</si>
  <si>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</si>
  <si>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</si>
  <si>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</si>
  <si>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</si>
  <si>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</si>
  <si>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</si>
  <si>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</si>
  <si>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</si>
  <si>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</si>
  <si>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</si>
  <si>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</si>
  <si>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</si>
  <si>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</si>
  <si>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</si>
  <si>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</si>
  <si>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</si>
  <si>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</si>
  <si>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</si>
  <si>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</si>
  <si>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</si>
  <si>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</si>
  <si>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</si>
  <si>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</si>
  <si>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</si>
  <si>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</si>
  <si>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</si>
  <si>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</si>
  <si>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</si>
  <si>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</si>
  <si>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</si>
  <si>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</si>
  <si>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</si>
  <si>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</si>
  <si>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</si>
  <si>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</si>
  <si>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</si>
  <si>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</si>
  <si>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</si>
  <si>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</si>
  <si>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</si>
  <si>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</si>
  <si>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</si>
  <si>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</si>
  <si>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</si>
  <si>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</si>
  <si>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</si>
  <si>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</si>
  <si>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</si>
  <si>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</si>
  <si>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</si>
  <si>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</si>
  <si>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</si>
  <si>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</si>
  <si>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</si>
  <si>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</si>
  <si>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</si>
  <si>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</si>
  <si>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</si>
  <si>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</si>
  <si>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</si>
  <si>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</si>
  <si>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</si>
  <si>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</si>
  <si>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</si>
  <si>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</si>
  <si>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</si>
  <si>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</si>
  <si>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</si>
  <si>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</si>
  <si>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</si>
  <si>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</si>
  <si>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</si>
  <si>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</si>
  <si>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</si>
  <si>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</si>
  <si>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</si>
  <si>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</si>
  <si>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</si>
  <si>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</si>
  <si>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</si>
  <si>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</si>
  <si>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</si>
  <si>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</si>
  <si>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</si>
  <si>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</si>
  <si>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</si>
  <si>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</si>
  <si>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</si>
  <si>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</si>
  <si>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</si>
  <si>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</si>
  <si>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</si>
  <si>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</si>
  <si>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</si>
  <si>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</si>
  <si>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</si>
  <si>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</si>
  <si>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</si>
  <si>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</si>
  <si>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</si>
  <si>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</si>
  <si>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</si>
  <si>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</si>
  <si>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</si>
  <si>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</si>
  <si>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</si>
  <si>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</si>
  <si>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</si>
  <si>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</si>
  <si>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</si>
  <si>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</si>
  <si>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</si>
  <si>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</si>
  <si>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</si>
  <si>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</si>
  <si>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</si>
  <si>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</si>
  <si>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</si>
  <si>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</si>
  <si>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</si>
  <si>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</si>
  <si>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</si>
  <si>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</si>
  <si>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</si>
  <si>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</si>
  <si>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</si>
  <si>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</si>
  <si>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</si>
  <si>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</si>
  <si>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</si>
  <si>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</si>
  <si>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</si>
  <si>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</si>
  <si>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</si>
  <si>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</si>
  <si>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8.2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</si>
  <si>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</si>
  <si>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</si>
  <si>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</si>
  <si>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</si>
  <si>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</si>
  <si>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</si>
  <si>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</si>
  <si>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</si>
  <si>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</si>
  <si>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</si>
  <si>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</si>
  <si>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</si>
  <si>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</si>
  <si>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</si>
  <si>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</si>
  <si>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</si>
  <si>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</si>
  <si>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</si>
  <si>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</si>
  <si>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</si>
  <si>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</si>
  <si>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</si>
  <si>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</si>
  <si>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</si>
  <si>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</si>
  <si>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</si>
  <si>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</si>
  <si>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</si>
  <si>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</si>
  <si>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</si>
  <si>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</si>
  <si>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</si>
  <si>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</si>
  <si>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</si>
  <si>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</si>
  <si>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</si>
  <si>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</si>
  <si>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</si>
  <si>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</si>
  <si>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</si>
  <si>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</si>
  <si>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</si>
  <si>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</si>
  <si>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</si>
  <si>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</si>
  <si>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</si>
  <si>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</si>
  <si>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</si>
  <si>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</si>
  <si>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</si>
  <si>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</si>
  <si>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</si>
  <si>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</si>
  <si>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</si>
  <si>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</si>
  <si>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</si>
  <si>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</si>
  <si>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</si>
  <si>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</si>
  <si>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</si>
  <si>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</si>
  <si>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</si>
  <si>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</si>
  <si>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</si>
  <si>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</si>
  <si>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</si>
  <si>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</si>
  <si>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</si>
  <si>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</si>
  <si>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</si>
  <si>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</si>
  <si>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</si>
  <si>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</si>
  <si>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</si>
  <si>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</si>
  <si>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</si>
  <si>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</si>
  <si>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</si>
  <si>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</si>
  <si>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</si>
  <si>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</si>
  <si>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</si>
  <si>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</si>
  <si>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</si>
  <si>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</si>
  <si>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</si>
  <si>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</si>
  <si>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</si>
  <si>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</si>
  <si>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</si>
  <si>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</si>
  <si>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</si>
  <si>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</si>
  <si>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</si>
  <si>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</si>
  <si>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</si>
  <si>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</si>
  <si>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</si>
  <si>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</si>
  <si>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</si>
  <si>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</si>
  <si>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</si>
  <si>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</si>
  <si>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</si>
  <si>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</si>
  <si>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</si>
  <si>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</si>
  <si>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</si>
  <si>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</si>
  <si>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</si>
  <si>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</si>
  <si>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</si>
  <si>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</si>
  <si>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</si>
  <si>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</si>
  <si>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</si>
  <si>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</si>
  <si>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</si>
  <si>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</si>
  <si>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</si>
  <si>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</si>
  <si>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</si>
  <si>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</si>
  <si>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</si>
  <si>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</si>
  <si>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</si>
  <si>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</si>
  <si>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</si>
  <si>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</si>
  <si>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</si>
  <si>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</si>
  <si>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</si>
  <si>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</si>
  <si>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</si>
  <si>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</si>
  <si>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</si>
  <si>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</si>
  <si>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</si>
  <si>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</si>
  <si>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</si>
  <si>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</si>
  <si>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</si>
  <si>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</si>
  <si>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</si>
  <si>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</si>
  <si>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</si>
  <si>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</si>
  <si>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</si>
  <si>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</si>
  <si>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</si>
  <si>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</si>
  <si>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</si>
  <si>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</si>
  <si>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</si>
  <si>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</si>
  <si>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</si>
  <si>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</si>
  <si>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</si>
  <si>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</si>
  <si>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</si>
  <si>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</si>
  <si>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</si>
  <si>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</si>
  <si>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</si>
  <si>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</si>
  <si>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</si>
  <si>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</si>
  <si>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</si>
  <si>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</si>
  <si>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</si>
  <si>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</si>
  <si>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</si>
  <si>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</si>
  <si>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</si>
  <si>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</si>
  <si>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</si>
  <si>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</si>
  <si>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</si>
  <si>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</si>
  <si>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</si>
  <si>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</si>
  <si>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</si>
  <si>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</si>
  <si>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</si>
  <si>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</si>
  <si>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</si>
  <si>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</si>
  <si>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</si>
  <si>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</si>
  <si>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</si>
  <si>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</si>
  <si>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</si>
  <si>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</si>
  <si>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</si>
  <si>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</si>
  <si>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</si>
  <si>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</si>
  <si>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</si>
  <si>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</si>
  <si>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</si>
  <si>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</si>
  <si>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</si>
  <si>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</si>
  <si>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</si>
  <si>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</si>
  <si>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</si>
  <si>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</si>
  <si>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</si>
  <si>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</si>
  <si>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</si>
  <si>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</si>
  <si>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</si>
  <si>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</si>
  <si>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</si>
  <si>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</si>
  <si>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</si>
  <si>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</si>
  <si>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</si>
  <si>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</si>
  <si>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</si>
  <si>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</si>
  <si>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</si>
  <si>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</si>
  <si>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</si>
  <si>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</si>
  <si>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</si>
  <si>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</si>
  <si>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</si>
  <si>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</si>
  <si>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</si>
  <si>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</si>
  <si>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</si>
  <si>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</si>
  <si>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</si>
  <si>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</si>
  <si>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</si>
  <si>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</si>
  <si>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320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</si>
  <si>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</si>
  <si>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</si>
  <si>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</si>
  <si>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</si>
  <si>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</si>
  <si>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</si>
  <si>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</si>
  <si>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</si>
  <si>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</si>
  <si>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</si>
  <si>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</si>
  <si>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</si>
  <si>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</si>
  <si>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</si>
  <si>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</si>
  <si>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</si>
  <si>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</si>
  <si>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</si>
  <si>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</si>
  <si>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</si>
  <si>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</si>
  <si>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</si>
  <si>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</si>
  <si>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</si>
  <si>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</si>
  <si>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</si>
  <si>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</si>
  <si>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</si>
  <si>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</si>
  <si>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</si>
  <si>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</si>
  <si>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</si>
  <si>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</si>
  <si>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</si>
  <si>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</si>
  <si>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</si>
  <si>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</si>
  <si>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</si>
  <si>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</si>
  <si>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</si>
  <si>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</si>
  <si>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</si>
  <si>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</si>
  <si>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</si>
  <si>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</si>
  <si>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</si>
  <si>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</si>
  <si>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</si>
  <si>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</si>
  <si>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</si>
  <si>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</si>
  <si>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</si>
  <si>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</si>
  <si>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</si>
  <si>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</si>
  <si>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</si>
  <si>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</si>
  <si>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</si>
  <si>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</si>
  <si>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</si>
  <si>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</si>
  <si>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</si>
  <si>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</si>
  <si>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</si>
  <si>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</si>
  <si>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</si>
  <si>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</si>
  <si>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</si>
  <si>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</si>
  <si>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</si>
  <si>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</si>
  <si>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</si>
  <si>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</si>
  <si>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</si>
  <si>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</si>
  <si>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</si>
  <si>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</si>
  <si>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</si>
  <si>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</si>
  <si>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</si>
  <si>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</si>
  <si>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</si>
  <si>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</si>
  <si>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</si>
  <si>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</si>
  <si>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</si>
  <si>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</si>
  <si>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</si>
  <si>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</si>
  <si>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</si>
  <si>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</si>
  <si>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</si>
  <si>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</si>
  <si>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</si>
  <si>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</si>
  <si>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</si>
  <si>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</si>
  <si>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</si>
  <si>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</si>
  <si>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</si>
  <si>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</si>
  <si>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</si>
  <si>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</si>
  <si>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</si>
  <si>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</si>
  <si>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</si>
  <si>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</si>
  <si>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</si>
  <si>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</si>
  <si>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</si>
  <si>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</si>
  <si>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</si>
  <si>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</si>
  <si>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</si>
  <si>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</si>
  <si>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</si>
  <si>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</si>
  <si>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</si>
  <si>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</si>
  <si>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</si>
  <si>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</si>
  <si>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</si>
  <si>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</si>
  <si>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</si>
  <si>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</si>
  <si>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</si>
  <si>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</si>
  <si>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</si>
  <si>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</si>
  <si>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</si>
  <si>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</si>
  <si>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</si>
  <si>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</si>
  <si>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</si>
  <si>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</si>
  <si>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</si>
  <si>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</si>
  <si>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</si>
  <si>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</si>
  <si>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</si>
  <si>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</si>
  <si>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</si>
  <si>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</si>
  <si>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</si>
  <si>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</si>
  <si>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</si>
  <si>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</si>
  <si>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</si>
  <si>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</si>
  <si>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</si>
  <si>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</si>
  <si>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</si>
  <si>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</si>
  <si>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</si>
  <si>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</si>
  <si>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</si>
  <si>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</si>
  <si>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</si>
  <si>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</si>
  <si>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</si>
  <si>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</si>
  <si>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</si>
  <si>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</si>
  <si>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</si>
  <si>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</si>
  <si>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</si>
  <si>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</si>
  <si>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</si>
  <si>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</si>
  <si>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</si>
  <si>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</si>
  <si>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</si>
  <si>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</si>
  <si>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</si>
  <si>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</si>
  <si>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</si>
  <si>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</si>
  <si>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</si>
  <si>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</si>
  <si>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</si>
  <si>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</si>
  <si>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</si>
  <si>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</si>
  <si>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</si>
  <si>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</si>
  <si>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</si>
  <si>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</si>
  <si>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</si>
  <si>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</si>
  <si>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</si>
  <si>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</si>
  <si>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</si>
  <si>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</si>
  <si>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</si>
  <si>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0.4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</si>
  <si>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</si>
  <si>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</si>
  <si>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</si>
  <si>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</si>
  <si>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</si>
  <si>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</si>
  <si>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</si>
  <si>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</si>
  <si>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</si>
  <si>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</si>
  <si>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</si>
  <si>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</si>
  <si>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</si>
  <si>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</si>
  <si>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</si>
  <si>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</si>
  <si>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</si>
  <si>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</si>
  <si>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</si>
  <si>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</si>
  <si>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</si>
  <si>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</si>
  <si>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</si>
  <si>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</si>
  <si>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</si>
  <si>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</si>
  <si>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</si>
  <si>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</si>
  <si>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</si>
  <si>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</si>
  <si>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</si>
  <si>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</si>
  <si>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</si>
  <si>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</si>
  <si>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</si>
  <si>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</si>
  <si>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</si>
  <si>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</si>
  <si>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</si>
  <si>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</si>
  <si>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</si>
  <si>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</si>
  <si>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</si>
  <si>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</si>
  <si>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</si>
  <si>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</si>
  <si>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</si>
  <si>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</si>
  <si>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510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</si>
  <si>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</si>
  <si>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</si>
  <si>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</si>
  <si>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</si>
  <si>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</si>
  <si>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</si>
  <si>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</si>
  <si>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</si>
  <si>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</si>
  <si>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</si>
  <si>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</si>
  <si>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</si>
  <si>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</si>
  <si>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</si>
  <si>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</si>
  <si>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</si>
  <si>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</si>
  <si>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</si>
  <si>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</si>
  <si>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</si>
  <si>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</si>
  <si>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</si>
  <si>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</si>
  <si>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</si>
  <si>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</si>
  <si>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</si>
  <si>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</si>
  <si>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</si>
  <si>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0.44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</si>
  <si>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</si>
  <si>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</si>
  <si>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</si>
  <si>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</si>
  <si>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</si>
  <si>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</si>
  <si>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</si>
  <si>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</si>
  <si>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</si>
  <si>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</si>
  <si>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</si>
  <si>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</si>
  <si>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</si>
  <si>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</si>
  <si>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</si>
  <si>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</si>
  <si>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</si>
  <si>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</si>
  <si>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</si>
  <si>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</si>
  <si>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</si>
  <si>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</si>
  <si>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</si>
  <si>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</si>
  <si>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</si>
  <si>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</si>
  <si>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</si>
  <si>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</si>
  <si>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</si>
  <si>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</si>
  <si>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</si>
  <si>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</si>
  <si>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</si>
  <si>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</si>
  <si>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</si>
  <si>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</si>
  <si>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</si>
  <si>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</si>
  <si>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</si>
  <si>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</si>
  <si>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</si>
  <si>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</si>
  <si>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</si>
  <si>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</si>
  <si>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</si>
  <si>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</si>
  <si>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</si>
  <si>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1160</t>
  </si>
  <si>
    <t>104G  :873004:00:------:--</t>
  </si>
  <si>
    <t>12:0008:000692</t>
  </si>
  <si>
    <t>12:0030:000657</t>
  </si>
  <si>
    <t>12:0030:000657:0003:0001:00</t>
  </si>
  <si>
    <t>820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</si>
  <si>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</si>
  <si>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</si>
  <si>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</si>
  <si>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</si>
  <si>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</si>
  <si>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</si>
  <si>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</si>
  <si>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310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</si>
  <si>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</si>
  <si>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</si>
  <si>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</si>
  <si>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</si>
  <si>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</si>
  <si>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</si>
  <si>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</si>
  <si>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</si>
  <si>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</si>
  <si>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</si>
  <si>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</si>
  <si>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</si>
  <si>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</si>
  <si>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</si>
  <si>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</si>
  <si>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</si>
  <si>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980</t>
  </si>
  <si>
    <t>104G  :873011:00:------:--</t>
  </si>
  <si>
    <t>12:0008:000699</t>
  </si>
  <si>
    <t>12:0030:000663</t>
  </si>
  <si>
    <t>12:0030:000663:0003:0001:00</t>
  </si>
  <si>
    <t>550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</si>
  <si>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</si>
  <si>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</si>
  <si>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</si>
  <si>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</si>
  <si>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</si>
  <si>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</si>
  <si>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</si>
  <si>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</si>
  <si>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</si>
  <si>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</si>
  <si>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</si>
  <si>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</si>
  <si>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1010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</si>
  <si>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</si>
  <si>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</si>
  <si>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</si>
  <si>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</si>
  <si>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</si>
  <si>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</si>
  <si>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</si>
  <si>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</si>
  <si>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</si>
  <si>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</si>
  <si>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</si>
  <si>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</si>
  <si>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390</t>
  </si>
  <si>
    <t>104G  :873018:00:------:--</t>
  </si>
  <si>
    <t>12:0008:000706</t>
  </si>
  <si>
    <t>12:0030:000670</t>
  </si>
  <si>
    <t>12:0030:000670:0003:0001:00</t>
  </si>
  <si>
    <t>220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</si>
  <si>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</si>
  <si>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</si>
  <si>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</si>
  <si>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</si>
  <si>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</si>
  <si>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</si>
  <si>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</si>
  <si>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</si>
  <si>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</si>
  <si>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</si>
  <si>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</si>
  <si>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</si>
  <si>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</si>
  <si>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</si>
  <si>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</si>
  <si>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</si>
  <si>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</si>
  <si>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</si>
  <si>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</si>
  <si>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</si>
  <si>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</si>
  <si>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</si>
  <si>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</si>
  <si>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</si>
  <si>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0.96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</si>
  <si>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</si>
  <si>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</si>
  <si>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</si>
  <si>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</si>
  <si>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</si>
  <si>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</si>
  <si>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</si>
  <si>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</si>
  <si>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</si>
  <si>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</si>
  <si>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</si>
  <si>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</si>
  <si>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1.6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</si>
  <si>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</si>
  <si>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</si>
  <si>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</si>
  <si>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</si>
  <si>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</si>
  <si>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</si>
  <si>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</si>
  <si>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</si>
  <si>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0.95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</si>
  <si>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</si>
  <si>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</si>
  <si>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</si>
  <si>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</si>
  <si>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</si>
  <si>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</si>
  <si>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</si>
  <si>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</si>
  <si>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</si>
  <si>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</si>
  <si>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</si>
  <si>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</si>
  <si>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</si>
  <si>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</si>
  <si>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</si>
  <si>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</si>
  <si>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</si>
  <si>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</si>
  <si>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</si>
  <si>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</si>
  <si>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</si>
  <si>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</si>
  <si>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</si>
  <si>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</si>
  <si>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</si>
  <si>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</si>
  <si>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</si>
  <si>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</si>
  <si>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</si>
  <si>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</si>
  <si>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</si>
  <si>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</si>
  <si>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</si>
  <si>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</si>
  <si>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</si>
  <si>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</si>
  <si>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</si>
  <si>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</si>
  <si>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</si>
  <si>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</si>
  <si>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</si>
  <si>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</si>
  <si>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</si>
  <si>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</si>
  <si>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</si>
  <si>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</si>
  <si>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</si>
  <si>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</si>
  <si>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</si>
  <si>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</si>
  <si>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</si>
  <si>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</si>
  <si>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</si>
  <si>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</si>
  <si>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</si>
  <si>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</si>
  <si>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</si>
  <si>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</si>
  <si>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</si>
  <si>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</si>
  <si>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</si>
  <si>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</si>
  <si>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</si>
  <si>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</si>
  <si>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</si>
  <si>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</si>
  <si>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</si>
  <si>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</si>
  <si>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</si>
  <si>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</si>
  <si>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</si>
  <si>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</si>
  <si>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</si>
  <si>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</si>
  <si>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</si>
  <si>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</si>
  <si>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</si>
  <si>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</si>
  <si>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</si>
  <si>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</si>
  <si>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</si>
  <si>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</si>
  <si>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</si>
  <si>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</si>
  <si>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</si>
  <si>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</si>
  <si>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</si>
  <si>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</si>
  <si>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</si>
  <si>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</si>
  <si>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</si>
  <si>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</si>
  <si>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</si>
  <si>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</si>
  <si>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</si>
  <si>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</si>
  <si>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</si>
  <si>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</si>
  <si>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</si>
  <si>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</si>
  <si>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</si>
  <si>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</si>
  <si>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</si>
  <si>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</si>
  <si>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</si>
  <si>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</si>
  <si>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</si>
  <si>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</si>
  <si>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</si>
  <si>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</si>
  <si>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</si>
  <si>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</si>
  <si>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</si>
  <si>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</si>
  <si>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</si>
  <si>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</si>
  <si>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</si>
  <si>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</si>
  <si>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</si>
  <si>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</si>
  <si>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</si>
  <si>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</si>
  <si>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</si>
  <si>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</si>
  <si>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</si>
  <si>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</si>
  <si>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</si>
  <si>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</si>
  <si>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</si>
  <si>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</si>
  <si>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</si>
  <si>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</si>
  <si>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</si>
  <si>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</si>
  <si>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</si>
  <si>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</si>
  <si>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</si>
  <si>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</si>
  <si>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</si>
  <si>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</si>
  <si>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</si>
  <si>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</si>
  <si>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</si>
  <si>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</si>
  <si>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</si>
  <si>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</si>
  <si>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</si>
  <si>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</si>
  <si>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</si>
  <si>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</si>
  <si>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</si>
  <si>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</si>
  <si>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</si>
  <si>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</si>
  <si>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</si>
  <si>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</si>
  <si>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</si>
  <si>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</si>
  <si>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</si>
  <si>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</si>
  <si>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</si>
  <si>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</si>
  <si>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</si>
  <si>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</si>
  <si>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</si>
  <si>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</si>
  <si>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</si>
  <si>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</si>
  <si>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</si>
  <si>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</si>
  <si>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</si>
  <si>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</si>
  <si>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</si>
  <si>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</si>
  <si>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</si>
  <si>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</si>
  <si>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</si>
  <si>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</si>
  <si>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</si>
  <si>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</si>
  <si>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</si>
  <si>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</si>
  <si>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</si>
  <si>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</si>
  <si>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</si>
  <si>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</si>
  <si>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</si>
  <si>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</si>
  <si>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</si>
  <si>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</si>
  <si>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</si>
  <si>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</si>
  <si>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</si>
  <si>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</si>
  <si>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</si>
  <si>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</si>
  <si>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</si>
  <si>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3.8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</si>
  <si>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</si>
  <si>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</si>
  <si>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</si>
  <si>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</si>
  <si>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</si>
  <si>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</si>
  <si>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</si>
  <si>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</si>
  <si>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</si>
  <si>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</si>
  <si>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</si>
  <si>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</si>
  <si>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</si>
  <si>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</si>
  <si>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</si>
  <si>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3.3</t>
  </si>
  <si>
    <t>104G  :873092:00:------:--</t>
  </si>
  <si>
    <t>12:0008:000772</t>
  </si>
  <si>
    <t>12:0030:000732</t>
  </si>
  <si>
    <t>12:0030:000732:0003:0001:00</t>
  </si>
  <si>
    <t>3.4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</si>
  <si>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</si>
  <si>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</si>
  <si>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</si>
  <si>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</si>
  <si>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</si>
  <si>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</si>
  <si>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</si>
  <si>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</si>
  <si>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</si>
  <si>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</si>
  <si>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</si>
  <si>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</si>
  <si>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3.6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</si>
  <si>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</si>
  <si>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</si>
  <si>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</si>
  <si>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</si>
  <si>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</si>
  <si>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</si>
  <si>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</si>
  <si>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</si>
  <si>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</si>
  <si>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</si>
  <si>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</si>
  <si>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</si>
  <si>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</si>
  <si>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</si>
  <si>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</si>
  <si>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</si>
  <si>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</si>
  <si>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</si>
  <si>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</si>
  <si>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</si>
  <si>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</si>
  <si>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</si>
  <si>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</si>
  <si>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</si>
  <si>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</si>
  <si>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</si>
  <si>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</si>
  <si>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</si>
  <si>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</si>
  <si>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</si>
  <si>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</si>
  <si>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</si>
  <si>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2.7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</si>
  <si>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</si>
  <si>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</si>
  <si>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</si>
  <si>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</si>
  <si>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</si>
  <si>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</si>
  <si>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</si>
  <si>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</si>
  <si>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</si>
  <si>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</si>
  <si>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</si>
  <si>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</si>
  <si>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</si>
  <si>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</si>
  <si>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</si>
  <si>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</si>
  <si>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</si>
  <si>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</si>
  <si>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</si>
  <si>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</si>
  <si>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</si>
  <si>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</si>
  <si>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</si>
  <si>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0.42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</si>
  <si>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</si>
  <si>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</si>
  <si>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</si>
  <si>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</si>
  <si>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</si>
  <si>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</si>
  <si>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</si>
  <si>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</si>
  <si>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</si>
  <si>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</si>
  <si>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</si>
  <si>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</si>
  <si>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</si>
  <si>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</si>
  <si>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</si>
  <si>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</si>
  <si>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</si>
  <si>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</si>
  <si>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</si>
  <si>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</si>
  <si>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</si>
  <si>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</si>
  <si>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</si>
  <si>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</si>
  <si>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</si>
  <si>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</si>
  <si>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</si>
  <si>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</si>
  <si>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</si>
  <si>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</si>
  <si>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</si>
  <si>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</si>
  <si>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2.1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</si>
  <si>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</si>
  <si>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</si>
  <si>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</si>
  <si>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</si>
  <si>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</si>
  <si>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</si>
  <si>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</si>
  <si>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</si>
  <si>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</si>
  <si>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</si>
  <si>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</si>
  <si>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</si>
  <si>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</si>
  <si>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</si>
  <si>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</si>
  <si>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</si>
  <si>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</si>
  <si>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</si>
  <si>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</si>
  <si>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</si>
  <si>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</si>
  <si>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</si>
  <si>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</si>
  <si>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</si>
  <si>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</si>
  <si>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</si>
  <si>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</si>
  <si>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</si>
  <si>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</si>
  <si>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</si>
  <si>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</si>
  <si>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</si>
  <si>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</si>
  <si>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</si>
  <si>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</si>
  <si>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</si>
  <si>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</si>
  <si>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</si>
  <si>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</si>
  <si>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</si>
  <si>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</si>
  <si>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</si>
  <si>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</si>
  <si>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</si>
  <si>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</si>
  <si>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</si>
  <si>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</si>
  <si>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</si>
  <si>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</si>
  <si>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</si>
  <si>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</si>
  <si>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</si>
  <si>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</si>
  <si>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</si>
  <si>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</si>
  <si>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</si>
  <si>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</si>
  <si>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</si>
  <si>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</si>
  <si>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</si>
  <si>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</si>
  <si>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</si>
  <si>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</si>
  <si>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</si>
  <si>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</si>
  <si>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</si>
  <si>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</si>
  <si>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</si>
  <si>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</si>
  <si>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</si>
  <si>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</si>
  <si>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</si>
  <si>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</si>
  <si>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</si>
  <si>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</si>
  <si>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</si>
  <si>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</si>
  <si>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</si>
  <si>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</si>
  <si>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</si>
  <si>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</si>
  <si>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</si>
  <si>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</si>
  <si>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</si>
  <si>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</si>
  <si>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</si>
  <si>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</si>
  <si>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</si>
  <si>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</si>
  <si>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</si>
  <si>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</si>
  <si>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</si>
  <si>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</si>
  <si>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</si>
  <si>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</si>
  <si>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</si>
  <si>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</si>
  <si>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</si>
  <si>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</si>
  <si>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</si>
  <si>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</si>
  <si>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</si>
  <si>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</si>
  <si>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</si>
  <si>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</si>
  <si>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</si>
  <si>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</si>
  <si>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</si>
  <si>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</si>
  <si>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</si>
  <si>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</si>
  <si>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</si>
  <si>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</si>
  <si>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</si>
  <si>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</si>
  <si>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</si>
  <si>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</si>
  <si>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</si>
  <si>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4.6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</si>
  <si>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</si>
  <si>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</si>
  <si>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</si>
  <si>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</si>
  <si>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</si>
  <si>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</si>
  <si>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</si>
  <si>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</si>
  <si>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0.9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</si>
  <si>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</si>
  <si>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</si>
  <si>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</si>
  <si>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</si>
  <si>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</si>
  <si>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</si>
  <si>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</si>
  <si>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</si>
  <si>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</si>
  <si>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</si>
  <si>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</si>
  <si>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</si>
  <si>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</si>
  <si>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</si>
  <si>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</si>
  <si>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</si>
  <si>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</si>
  <si>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</si>
  <si>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</si>
  <si>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</si>
  <si>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</si>
  <si>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</si>
  <si>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</si>
  <si>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</si>
  <si>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</si>
  <si>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</si>
  <si>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</si>
  <si>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</si>
  <si>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</si>
  <si>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</si>
  <si>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</si>
  <si>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</si>
  <si>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</si>
  <si>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</si>
  <si>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</si>
  <si>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</si>
  <si>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</si>
  <si>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</si>
  <si>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</si>
  <si>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</si>
  <si>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</si>
  <si>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</si>
  <si>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</si>
  <si>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</si>
  <si>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</si>
  <si>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</si>
  <si>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</si>
  <si>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</si>
  <si>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</si>
  <si>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</si>
  <si>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</si>
  <si>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0.74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</si>
  <si>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</si>
  <si>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</si>
  <si>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</si>
  <si>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</si>
  <si>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</si>
  <si>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</si>
  <si>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</si>
  <si>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</si>
  <si>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</si>
  <si>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</si>
  <si>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</si>
  <si>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</si>
  <si>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</si>
  <si>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</si>
  <si>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</si>
  <si>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</si>
  <si>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</si>
  <si>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</si>
  <si>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</si>
  <si>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</si>
  <si>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</si>
  <si>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</si>
  <si>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</si>
  <si>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</si>
  <si>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</si>
  <si>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</si>
  <si>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</si>
  <si>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</si>
  <si>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</si>
  <si>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</si>
  <si>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</si>
  <si>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</si>
  <si>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</si>
  <si>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</si>
  <si>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</si>
  <si>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</si>
  <si>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0.49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</si>
  <si>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</si>
  <si>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</si>
  <si>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</si>
  <si>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</si>
  <si>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</si>
  <si>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</si>
  <si>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</si>
  <si>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</si>
  <si>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</si>
  <si>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</si>
  <si>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</si>
  <si>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</si>
  <si>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</si>
  <si>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</si>
  <si>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</si>
  <si>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</si>
  <si>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</si>
  <si>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</si>
  <si>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</si>
  <si>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</si>
  <si>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</si>
  <si>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</si>
  <si>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</si>
  <si>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</si>
  <si>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</si>
  <si>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</si>
  <si>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</si>
  <si>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</si>
  <si>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350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</si>
  <si>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</si>
  <si>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</si>
  <si>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</si>
  <si>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</si>
  <si>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</si>
  <si>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</si>
  <si>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</si>
  <si>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340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</si>
  <si>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</si>
  <si>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</si>
  <si>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</si>
  <si>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</si>
  <si>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</si>
  <si>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</si>
  <si>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</si>
  <si>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</si>
  <si>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</si>
  <si>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</si>
  <si>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</si>
  <si>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</si>
  <si>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</si>
  <si>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</si>
  <si>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</si>
  <si>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</si>
  <si>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</si>
  <si>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</si>
  <si>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</si>
  <si>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</si>
  <si>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</si>
  <si>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</si>
  <si>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</si>
  <si>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</si>
  <si>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</si>
  <si>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</si>
  <si>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</si>
  <si>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</si>
  <si>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</si>
  <si>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</si>
  <si>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</si>
  <si>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</si>
  <si>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</si>
  <si>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</si>
  <si>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</si>
  <si>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</si>
  <si>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</si>
  <si>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</si>
  <si>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</si>
  <si>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</si>
  <si>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</si>
  <si>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</si>
  <si>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</si>
  <si>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</si>
  <si>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</si>
  <si>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</si>
  <si>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</si>
  <si>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</si>
  <si>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</si>
  <si>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</si>
  <si>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</si>
  <si>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</si>
  <si>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</si>
  <si>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</si>
  <si>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</si>
  <si>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</si>
  <si>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</si>
  <si>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</si>
  <si>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</si>
  <si>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</si>
  <si>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</si>
  <si>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</si>
  <si>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</si>
  <si>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</si>
  <si>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</si>
  <si>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</si>
  <si>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</si>
  <si>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</si>
  <si>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</si>
  <si>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</si>
  <si>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</si>
  <si>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</si>
  <si>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</si>
  <si>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</si>
  <si>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</si>
  <si>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</si>
  <si>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</si>
  <si>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</si>
  <si>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</si>
  <si>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</si>
  <si>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</si>
  <si>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</si>
  <si>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</si>
  <si>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</si>
  <si>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</si>
  <si>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</si>
  <si>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</si>
  <si>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</si>
  <si>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</si>
  <si>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</si>
  <si>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</si>
  <si>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</si>
  <si>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</si>
  <si>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</si>
  <si>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</si>
  <si>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</si>
  <si>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</si>
  <si>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</si>
  <si>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</si>
  <si>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</si>
  <si>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</si>
  <si>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</si>
  <si>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</si>
  <si>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</si>
  <si>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</si>
  <si>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</si>
  <si>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</si>
  <si>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</si>
  <si>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</si>
  <si>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</si>
  <si>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</si>
  <si>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</si>
  <si>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</si>
  <si>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</si>
  <si>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</si>
  <si>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</si>
  <si>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</si>
  <si>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</si>
  <si>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</si>
  <si>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</si>
  <si>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</si>
  <si>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</si>
  <si>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</si>
  <si>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</si>
  <si>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</si>
  <si>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</si>
  <si>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</si>
  <si>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</si>
  <si>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</si>
  <si>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</si>
  <si>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</si>
  <si>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</si>
  <si>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</si>
  <si>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</si>
  <si>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</si>
  <si>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</si>
  <si>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</si>
  <si>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</si>
  <si>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</si>
  <si>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</si>
  <si>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</si>
  <si>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</si>
  <si>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</si>
  <si>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</si>
  <si>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</si>
  <si>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</si>
  <si>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</si>
  <si>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</si>
  <si>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</si>
  <si>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</si>
  <si>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</si>
  <si>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</si>
  <si>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</si>
  <si>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</si>
  <si>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</si>
  <si>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</si>
  <si>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</si>
  <si>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</si>
  <si>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</si>
  <si>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</si>
  <si>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</si>
  <si>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</si>
  <si>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</si>
  <si>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</si>
  <si>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</si>
  <si>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</si>
  <si>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</si>
  <si>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</si>
  <si>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</si>
  <si>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</si>
  <si>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</si>
  <si>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</si>
  <si>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</si>
  <si>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</si>
  <si>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</si>
  <si>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</si>
  <si>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</si>
  <si>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</si>
  <si>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</si>
  <si>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</si>
  <si>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</si>
  <si>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</si>
  <si>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</si>
  <si>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</si>
  <si>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</si>
  <si>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</si>
  <si>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</si>
  <si>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</si>
  <si>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</si>
  <si>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</si>
  <si>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</si>
  <si>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</si>
  <si>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</si>
  <si>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</si>
  <si>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</si>
  <si>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</si>
  <si>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</si>
  <si>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</si>
  <si>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</si>
  <si>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</si>
  <si>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</si>
  <si>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</si>
  <si>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</si>
  <si>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</si>
  <si>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</si>
  <si>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</si>
  <si>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</si>
  <si>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</si>
  <si>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</si>
  <si>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</si>
  <si>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</si>
  <si>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</si>
  <si>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</si>
  <si>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</si>
  <si>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</si>
  <si>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</si>
  <si>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</si>
  <si>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</si>
  <si>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</si>
  <si>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</si>
  <si>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</si>
  <si>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</si>
  <si>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</si>
  <si>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</si>
  <si>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</si>
  <si>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</si>
  <si>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</si>
  <si>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</si>
  <si>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</si>
  <si>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</si>
  <si>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</si>
  <si>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</si>
  <si>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</si>
  <si>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</si>
  <si>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</si>
  <si>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</si>
  <si>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</si>
  <si>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</si>
  <si>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</si>
  <si>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</si>
  <si>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</si>
  <si>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</si>
  <si>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</si>
  <si>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</si>
  <si>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</si>
  <si>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</si>
  <si>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</si>
  <si>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</si>
  <si>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</si>
  <si>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</si>
  <si>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</si>
  <si>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</si>
  <si>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</si>
  <si>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</si>
  <si>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</si>
  <si>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</si>
  <si>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</si>
  <si>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</si>
  <si>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</si>
  <si>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</si>
  <si>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</si>
  <si>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</si>
  <si>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</si>
  <si>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</si>
  <si>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</si>
  <si>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</si>
  <si>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</si>
  <si>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</si>
  <si>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</si>
  <si>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</si>
  <si>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</si>
  <si>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</si>
  <si>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</si>
  <si>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</si>
  <si>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</si>
  <si>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</si>
  <si>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</si>
  <si>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</si>
  <si>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</si>
  <si>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</si>
  <si>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</si>
  <si>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</si>
  <si>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</si>
  <si>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</si>
  <si>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</si>
  <si>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330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</si>
  <si>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</si>
  <si>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</si>
  <si>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</si>
  <si>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</si>
  <si>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</si>
  <si>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</si>
  <si>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</si>
  <si>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</si>
  <si>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370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</si>
  <si>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</si>
  <si>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</si>
  <si>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</si>
  <si>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</si>
  <si>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</si>
  <si>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</si>
  <si>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</si>
  <si>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</si>
  <si>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</si>
  <si>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</si>
  <si>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</si>
  <si>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</si>
  <si>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</si>
  <si>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</si>
  <si>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</si>
  <si>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</si>
  <si>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</si>
  <si>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</si>
  <si>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</si>
  <si>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</si>
  <si>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</si>
  <si>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</si>
  <si>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</si>
  <si>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</si>
  <si>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</si>
  <si>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</si>
  <si>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</si>
  <si>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</si>
  <si>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</si>
  <si>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</si>
  <si>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</si>
  <si>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</si>
  <si>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</si>
  <si>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</si>
  <si>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</si>
  <si>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</si>
  <si>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</si>
  <si>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</si>
  <si>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</si>
  <si>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</si>
  <si>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</si>
  <si>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</si>
  <si>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</si>
  <si>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</si>
  <si>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</si>
  <si>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</si>
  <si>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</si>
  <si>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</si>
  <si>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</si>
  <si>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</si>
  <si>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</si>
  <si>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</si>
  <si>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</si>
  <si>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</si>
  <si>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</si>
  <si>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</si>
  <si>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</si>
  <si>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</si>
  <si>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</si>
  <si>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</si>
  <si>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</si>
  <si>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</si>
  <si>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</si>
  <si>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</si>
  <si>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</si>
  <si>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</si>
  <si>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</si>
  <si>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850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</si>
  <si>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</si>
  <si>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</si>
  <si>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</si>
  <si>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</si>
  <si>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</si>
  <si>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</si>
  <si>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</si>
  <si>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</si>
  <si>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</si>
  <si>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</si>
  <si>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</si>
  <si>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</si>
  <si>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</si>
  <si>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</si>
  <si>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</si>
  <si>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440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</si>
  <si>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</si>
  <si>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</si>
  <si>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</si>
  <si>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</si>
  <si>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</si>
  <si>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</si>
  <si>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</si>
  <si>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</si>
  <si>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</si>
  <si>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</si>
  <si>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</si>
  <si>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</si>
  <si>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</si>
  <si>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</si>
  <si>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</si>
  <si>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</si>
  <si>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</si>
  <si>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</si>
  <si>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</si>
  <si>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</si>
  <si>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</si>
  <si>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</si>
  <si>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</si>
  <si>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</si>
  <si>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</si>
  <si>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</si>
  <si>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</si>
  <si>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</si>
  <si>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</si>
  <si>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</si>
  <si>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</si>
  <si>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</si>
  <si>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</si>
  <si>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</si>
  <si>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</si>
  <si>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</si>
  <si>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</si>
  <si>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</si>
  <si>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</si>
  <si>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</si>
  <si>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</si>
  <si>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</si>
  <si>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</si>
  <si>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</si>
  <si>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</si>
  <si>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</si>
  <si>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</si>
  <si>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</si>
  <si>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</si>
  <si>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</si>
  <si>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</si>
  <si>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</si>
  <si>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</si>
  <si>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</si>
  <si>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</si>
  <si>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</si>
  <si>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</si>
  <si>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</si>
  <si>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</si>
  <si>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</si>
  <si>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</si>
  <si>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</si>
  <si>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</si>
  <si>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</si>
  <si>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</si>
  <si>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</si>
  <si>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</si>
  <si>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490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</si>
  <si>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</si>
  <si>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</si>
  <si>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</si>
  <si>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</si>
  <si>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</si>
  <si>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</si>
  <si>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</si>
  <si>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</si>
  <si>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410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</si>
  <si>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</si>
  <si>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</si>
  <si>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</si>
  <si>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</si>
  <si>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</si>
  <si>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</si>
  <si>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</si>
  <si>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</si>
  <si>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</si>
  <si>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</si>
  <si>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</si>
  <si>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</si>
  <si>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</si>
  <si>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</si>
  <si>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</si>
  <si>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</si>
  <si>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</si>
  <si>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</si>
  <si>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</si>
  <si>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</si>
  <si>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</si>
  <si>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</si>
  <si>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</si>
  <si>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</si>
  <si>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</si>
  <si>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</si>
  <si>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</si>
  <si>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</si>
  <si>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380</t>
  </si>
  <si>
    <t>4.2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</si>
  <si>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</si>
  <si>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</si>
  <si>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</si>
  <si>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</si>
  <si>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</si>
  <si>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</si>
  <si>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</si>
  <si>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</si>
  <si>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</si>
  <si>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</si>
  <si>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</si>
  <si>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</si>
  <si>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</si>
  <si>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</si>
  <si>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</si>
  <si>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</si>
  <si>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</si>
  <si>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</si>
  <si>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</si>
  <si>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</si>
  <si>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</si>
  <si>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</si>
  <si>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</si>
  <si>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</si>
  <si>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</si>
  <si>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</si>
  <si>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</si>
  <si>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</si>
  <si>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</si>
  <si>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</si>
  <si>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</si>
  <si>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</si>
  <si>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</si>
  <si>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</si>
  <si>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</si>
  <si>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</si>
  <si>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</si>
  <si>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</si>
  <si>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</si>
  <si>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</si>
  <si>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</si>
  <si>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</si>
  <si>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</si>
  <si>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</si>
  <si>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</si>
  <si>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</si>
  <si>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</si>
  <si>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</si>
  <si>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</si>
  <si>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</si>
  <si>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</si>
  <si>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</si>
  <si>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</si>
  <si>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</si>
  <si>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</si>
  <si>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</si>
  <si>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</si>
  <si>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</si>
  <si>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</si>
  <si>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</si>
  <si>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</si>
  <si>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</si>
  <si>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</si>
  <si>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</si>
  <si>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</si>
  <si>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</si>
  <si>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</si>
  <si>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</si>
  <si>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</si>
  <si>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</si>
  <si>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</si>
  <si>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</si>
  <si>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</si>
  <si>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</si>
  <si>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</si>
  <si>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</si>
  <si>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</si>
  <si>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</si>
  <si>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</si>
  <si>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</si>
  <si>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</si>
  <si>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</si>
  <si>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</si>
  <si>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</si>
  <si>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</si>
  <si>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</si>
  <si>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</si>
  <si>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</si>
  <si>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</si>
  <si>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</si>
  <si>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</si>
  <si>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</si>
  <si>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</si>
  <si>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</si>
  <si>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</si>
  <si>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</si>
  <si>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</si>
  <si>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</si>
  <si>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</si>
  <si>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</si>
  <si>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</si>
  <si>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</si>
  <si>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</si>
  <si>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</si>
  <si>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</si>
  <si>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</si>
  <si>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</si>
  <si>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</si>
  <si>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</si>
  <si>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</si>
  <si>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</si>
  <si>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</si>
  <si>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</si>
  <si>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</si>
  <si>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</si>
  <si>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</si>
  <si>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</si>
  <si>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</si>
  <si>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</si>
  <si>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</si>
  <si>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</si>
  <si>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</si>
  <si>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</si>
  <si>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</si>
  <si>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</si>
  <si>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</si>
  <si>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</si>
  <si>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</si>
  <si>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</si>
  <si>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</si>
  <si>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</si>
  <si>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</si>
  <si>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</si>
  <si>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</si>
  <si>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</si>
  <si>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</si>
  <si>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</si>
  <si>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</si>
  <si>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</si>
  <si>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</si>
  <si>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</si>
  <si>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</si>
  <si>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</si>
  <si>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</si>
  <si>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</si>
  <si>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</si>
  <si>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</si>
  <si>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</si>
  <si>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</si>
  <si>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</si>
  <si>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</si>
  <si>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</si>
  <si>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</si>
  <si>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</si>
  <si>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</si>
  <si>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</si>
  <si>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</si>
  <si>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</si>
  <si>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</si>
  <si>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</si>
  <si>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</si>
  <si>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</si>
  <si>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</si>
  <si>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</si>
  <si>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</si>
  <si>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</si>
  <si>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</si>
  <si>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</si>
  <si>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</si>
  <si>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</si>
  <si>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</si>
  <si>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</si>
  <si>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</si>
  <si>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</si>
  <si>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</si>
  <si>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</si>
  <si>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</si>
  <si>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</si>
  <si>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</si>
  <si>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</si>
  <si>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</si>
  <si>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</si>
  <si>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</si>
  <si>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</si>
  <si>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</si>
  <si>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</si>
  <si>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</si>
  <si>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</si>
  <si>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</si>
  <si>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</si>
  <si>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</si>
  <si>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</si>
  <si>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</si>
  <si>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</si>
  <si>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</si>
  <si>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</si>
  <si>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</si>
  <si>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</si>
  <si>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</si>
  <si>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</si>
  <si>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</si>
  <si>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</si>
  <si>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</si>
  <si>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</si>
  <si>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</si>
  <si>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</si>
  <si>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</si>
  <si>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</si>
  <si>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</si>
  <si>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</si>
  <si>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</si>
  <si>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</si>
  <si>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</si>
  <si>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</si>
  <si>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</si>
  <si>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</si>
  <si>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</si>
  <si>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</si>
  <si>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</si>
  <si>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</si>
  <si>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</si>
  <si>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</si>
  <si>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</si>
  <si>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</si>
  <si>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</si>
  <si>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</si>
  <si>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</si>
  <si>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</si>
  <si>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</si>
  <si>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</si>
  <si>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</si>
  <si>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</si>
  <si>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</si>
  <si>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</si>
  <si>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</si>
  <si>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</si>
  <si>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</si>
  <si>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</si>
  <si>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</si>
  <si>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</si>
  <si>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</si>
  <si>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</si>
  <si>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</si>
  <si>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</si>
  <si>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</si>
  <si>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</si>
  <si>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</si>
  <si>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</si>
  <si>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</si>
  <si>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</si>
  <si>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</si>
  <si>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</si>
  <si>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</si>
  <si>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</si>
  <si>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</si>
  <si>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</si>
  <si>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</si>
  <si>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</si>
  <si>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</si>
  <si>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</si>
  <si>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</si>
  <si>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</si>
  <si>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</si>
  <si>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</si>
  <si>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</si>
  <si>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</si>
  <si>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</si>
  <si>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</si>
  <si>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</si>
  <si>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</si>
  <si>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</si>
  <si>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</si>
  <si>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</si>
  <si>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</si>
  <si>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</si>
  <si>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</si>
  <si>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</si>
  <si>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</si>
  <si>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</si>
  <si>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</si>
  <si>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</si>
  <si>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</si>
  <si>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</si>
  <si>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</si>
  <si>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</si>
  <si>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</si>
  <si>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</si>
  <si>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</si>
  <si>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</si>
  <si>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</si>
  <si>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</si>
  <si>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</si>
  <si>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</si>
  <si>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</si>
  <si>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</si>
  <si>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</si>
  <si>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</si>
  <si>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</si>
  <si>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</si>
  <si>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</si>
  <si>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0.92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</si>
  <si>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</si>
  <si>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</si>
  <si>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</si>
  <si>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</si>
  <si>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</si>
  <si>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</si>
  <si>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</si>
  <si>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</si>
  <si>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0.57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</si>
  <si>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</si>
  <si>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</si>
  <si>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</si>
  <si>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</si>
  <si>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</si>
  <si>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</si>
  <si>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</si>
  <si>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</si>
  <si>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</si>
  <si>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</si>
  <si>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</si>
  <si>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</si>
  <si>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</si>
  <si>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</si>
  <si>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</si>
  <si>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</si>
  <si>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</si>
  <si>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</si>
  <si>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</si>
  <si>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</si>
  <si>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</si>
  <si>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</si>
  <si>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</si>
  <si>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</si>
  <si>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</si>
  <si>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</si>
  <si>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</si>
  <si>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</si>
  <si>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</si>
  <si>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</si>
  <si>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</si>
  <si>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</si>
  <si>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</si>
  <si>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</si>
  <si>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</si>
  <si>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</si>
  <si>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</si>
  <si>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</si>
  <si>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</si>
  <si>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</si>
  <si>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</si>
  <si>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</si>
  <si>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</si>
  <si>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</si>
  <si>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</si>
  <si>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</si>
  <si>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</si>
  <si>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</si>
  <si>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</si>
  <si>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</si>
  <si>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</si>
  <si>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</si>
  <si>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</si>
  <si>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</si>
  <si>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</si>
  <si>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</si>
  <si>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</si>
  <si>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</si>
  <si>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</si>
  <si>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</si>
  <si>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</si>
  <si>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</si>
  <si>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</si>
  <si>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</si>
  <si>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</si>
  <si>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</si>
  <si>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</si>
  <si>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</si>
  <si>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</si>
  <si>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</si>
  <si>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</si>
  <si>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</si>
  <si>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</si>
  <si>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</si>
  <si>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</si>
  <si>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</si>
  <si>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</si>
  <si>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</si>
  <si>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</si>
  <si>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</si>
  <si>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</si>
  <si>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</si>
  <si>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</si>
  <si>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</si>
  <si>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</si>
  <si>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</si>
  <si>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</si>
  <si>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</si>
  <si>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</si>
  <si>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</si>
  <si>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</si>
  <si>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</si>
  <si>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</si>
  <si>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</si>
  <si>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</si>
  <si>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</si>
  <si>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</si>
  <si>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</si>
  <si>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</si>
  <si>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</si>
  <si>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</si>
  <si>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</si>
  <si>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</si>
  <si>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</si>
  <si>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</si>
  <si>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</si>
  <si>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</si>
  <si>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</si>
  <si>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</si>
  <si>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</si>
  <si>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</si>
  <si>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</si>
  <si>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</si>
  <si>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</si>
  <si>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</si>
  <si>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</si>
  <si>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</si>
  <si>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</si>
  <si>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</si>
  <si>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</si>
  <si>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</si>
  <si>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</si>
  <si>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</si>
  <si>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</si>
  <si>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</si>
  <si>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</si>
  <si>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</si>
  <si>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</si>
  <si>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</si>
  <si>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</si>
  <si>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</si>
  <si>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</si>
  <si>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</si>
  <si>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</si>
  <si>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</si>
  <si>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</si>
  <si>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</si>
  <si>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</si>
  <si>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</si>
  <si>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</si>
  <si>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</si>
  <si>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</si>
  <si>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</si>
  <si>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</si>
  <si>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</si>
  <si>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</si>
  <si>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</si>
  <si>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</si>
  <si>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</si>
  <si>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</si>
  <si>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</si>
  <si>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</si>
  <si>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</si>
  <si>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5.2</t>
  </si>
  <si>
    <t>104G  :873455:00:------:--</t>
  </si>
  <si>
    <t>12:0008:001099</t>
  </si>
  <si>
    <t>12:0030:001041</t>
  </si>
  <si>
    <t>12:0030:001041:0003:0001:00</t>
  </si>
  <si>
    <t>1.9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</si>
  <si>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</si>
  <si>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</si>
  <si>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</si>
  <si>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</si>
  <si>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</si>
  <si>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</si>
  <si>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</si>
  <si>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</si>
  <si>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</si>
  <si>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</si>
  <si>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</si>
  <si>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</si>
  <si>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</si>
  <si>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</si>
  <si>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</si>
  <si>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</si>
  <si>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</si>
  <si>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</si>
  <si>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</si>
  <si>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</si>
  <si>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</si>
  <si>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</si>
  <si>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</si>
  <si>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</si>
  <si>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</si>
  <si>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</si>
  <si>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</si>
  <si>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</si>
  <si>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</si>
  <si>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</si>
  <si>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</si>
  <si>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</si>
  <si>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</si>
  <si>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</si>
  <si>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</si>
  <si>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</si>
  <si>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</si>
  <si>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</si>
  <si>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</si>
  <si>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</si>
  <si>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</si>
  <si>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</si>
  <si>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</si>
  <si>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</si>
  <si>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</si>
  <si>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</si>
  <si>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</si>
  <si>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</si>
  <si>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</si>
  <si>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</si>
  <si>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</si>
  <si>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</si>
  <si>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</si>
  <si>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</si>
  <si>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</si>
  <si>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</si>
  <si>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</si>
  <si>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</si>
  <si>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</si>
  <si>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</si>
  <si>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</si>
  <si>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</si>
  <si>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</si>
  <si>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</si>
  <si>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</si>
  <si>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</si>
  <si>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</si>
  <si>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</si>
  <si>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</si>
  <si>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</si>
  <si>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</si>
  <si>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</si>
  <si>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</si>
  <si>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</si>
  <si>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</si>
  <si>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</si>
  <si>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</si>
  <si>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</si>
  <si>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</si>
  <si>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</si>
  <si>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</si>
  <si>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</si>
  <si>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</si>
  <si>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</si>
  <si>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</si>
  <si>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</si>
  <si>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</si>
  <si>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</si>
  <si>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</si>
  <si>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</si>
  <si>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</si>
  <si>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</si>
  <si>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</si>
  <si>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</si>
  <si>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</si>
  <si>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</si>
  <si>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</si>
  <si>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</si>
  <si>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</si>
  <si>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</si>
  <si>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</si>
  <si>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</si>
  <si>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</si>
  <si>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</si>
  <si>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</si>
  <si>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</si>
  <si>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</si>
  <si>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</si>
  <si>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</si>
  <si>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</si>
  <si>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</si>
  <si>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</si>
  <si>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</si>
  <si>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</si>
  <si>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</si>
  <si>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</si>
  <si>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</si>
  <si>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</si>
  <si>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</si>
  <si>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</si>
  <si>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</si>
  <si>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</si>
  <si>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</si>
  <si>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</si>
  <si>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</si>
  <si>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</si>
  <si>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</si>
  <si>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</si>
  <si>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</si>
  <si>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</si>
  <si>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</si>
  <si>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</si>
  <si>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</si>
  <si>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</si>
  <si>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</si>
  <si>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</si>
  <si>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</si>
  <si>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</si>
  <si>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</si>
  <si>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</si>
  <si>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</si>
  <si>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</si>
  <si>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</si>
  <si>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</si>
  <si>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</si>
  <si>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</si>
  <si>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</si>
  <si>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</si>
  <si>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</si>
  <si>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</si>
  <si>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</si>
  <si>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</si>
  <si>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</si>
  <si>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</si>
  <si>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</si>
  <si>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</si>
  <si>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</si>
  <si>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</si>
  <si>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</si>
  <si>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</si>
  <si>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</si>
  <si>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</si>
  <si>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</si>
  <si>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</si>
  <si>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</si>
  <si>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</si>
  <si>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</si>
  <si>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</si>
  <si>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</si>
  <si>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</si>
  <si>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</si>
  <si>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</si>
  <si>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</si>
  <si>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</si>
  <si>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</si>
  <si>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</si>
  <si>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</si>
  <si>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</si>
  <si>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</si>
  <si>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</si>
  <si>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</si>
  <si>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</si>
  <si>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</si>
  <si>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</si>
  <si>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</si>
  <si>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</si>
  <si>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</si>
  <si>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</si>
  <si>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</si>
  <si>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</si>
  <si>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</si>
  <si>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</si>
  <si>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</si>
  <si>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</si>
  <si>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</si>
  <si>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</si>
  <si>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</si>
  <si>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</si>
  <si>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</si>
  <si>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</si>
  <si>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</si>
  <si>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</si>
  <si>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</si>
  <si>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</si>
  <si>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</si>
  <si>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</si>
  <si>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</si>
  <si>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</si>
  <si>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</si>
  <si>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</si>
  <si>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</si>
  <si>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</si>
  <si>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</si>
  <si>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</si>
  <si>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</si>
  <si>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</si>
  <si>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</si>
  <si>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</si>
  <si>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</si>
  <si>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</si>
  <si>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</si>
  <si>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</si>
  <si>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</si>
  <si>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</si>
  <si>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</si>
  <si>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</si>
  <si>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</si>
  <si>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</si>
  <si>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</si>
  <si>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</si>
  <si>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</si>
  <si>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</si>
  <si>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</si>
  <si>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</si>
  <si>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</si>
  <si>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</si>
  <si>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</si>
  <si>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</si>
  <si>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</si>
  <si>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</si>
  <si>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</si>
  <si>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</si>
  <si>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</si>
  <si>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</si>
  <si>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</si>
  <si>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</si>
  <si>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</si>
  <si>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</si>
  <si>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</si>
  <si>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</si>
  <si>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</si>
  <si>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</si>
  <si>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</si>
  <si>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</si>
  <si>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</si>
  <si>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</si>
  <si>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</si>
  <si>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</si>
  <si>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</si>
  <si>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</si>
  <si>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</si>
  <si>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</si>
  <si>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</si>
  <si>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</si>
  <si>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</si>
  <si>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</si>
  <si>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</si>
  <si>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</si>
  <si>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</si>
  <si>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</si>
  <si>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</si>
  <si>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</si>
  <si>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</si>
  <si>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</si>
  <si>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</si>
  <si>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</si>
  <si>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</si>
  <si>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</si>
  <si>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</si>
  <si>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</si>
  <si>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</si>
  <si>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</si>
  <si>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</si>
  <si>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</si>
  <si>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</si>
  <si>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</si>
  <si>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</si>
  <si>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</si>
  <si>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</si>
  <si>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</si>
  <si>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</si>
  <si>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</si>
  <si>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</si>
  <si>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</si>
  <si>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</si>
  <si>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</si>
  <si>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</si>
  <si>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</si>
  <si>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</si>
  <si>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</si>
  <si>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</si>
  <si>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</si>
  <si>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</si>
  <si>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</si>
  <si>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</si>
  <si>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</si>
  <si>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</si>
  <si>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</si>
  <si>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</si>
  <si>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</si>
  <si>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</si>
  <si>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</si>
  <si>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</si>
  <si>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</si>
  <si>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</si>
  <si>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</si>
  <si>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</si>
  <si>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</si>
  <si>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</si>
  <si>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</si>
  <si>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</si>
  <si>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</si>
  <si>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</si>
  <si>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</si>
  <si>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</si>
  <si>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</si>
  <si>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</si>
  <si>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</si>
  <si>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</si>
  <si>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</si>
  <si>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</si>
  <si>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</si>
  <si>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</si>
  <si>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</si>
  <si>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</si>
  <si>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</si>
  <si>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</si>
  <si>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</si>
  <si>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</si>
  <si>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</si>
  <si>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</si>
  <si>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</si>
  <si>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</si>
  <si>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</si>
  <si>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</si>
  <si>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</si>
  <si>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</si>
  <si>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3.9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</si>
  <si>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</si>
  <si>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</si>
  <si>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</si>
  <si>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</si>
  <si>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</si>
  <si>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</si>
  <si>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</si>
  <si>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</si>
  <si>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</si>
  <si>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</si>
  <si>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</si>
  <si>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</si>
  <si>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</si>
  <si>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</si>
  <si>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</si>
  <si>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</si>
  <si>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</si>
  <si>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</si>
  <si>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</si>
  <si>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</si>
  <si>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</si>
  <si>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</si>
  <si>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</si>
  <si>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</si>
  <si>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</si>
  <si>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</si>
  <si>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</si>
  <si>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</si>
  <si>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</si>
  <si>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</si>
  <si>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</si>
  <si>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</si>
  <si>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</si>
  <si>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</si>
  <si>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</si>
  <si>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</si>
  <si>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</si>
  <si>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</si>
  <si>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</si>
  <si>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</si>
  <si>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</si>
  <si>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</si>
  <si>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</si>
  <si>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</si>
  <si>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</si>
  <si>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</si>
  <si>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</si>
  <si>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</si>
  <si>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</si>
  <si>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</si>
  <si>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</si>
  <si>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</si>
  <si>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</si>
  <si>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</si>
  <si>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</si>
  <si>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</si>
  <si>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</si>
  <si>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</si>
  <si>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</si>
  <si>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</si>
  <si>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</si>
  <si>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</si>
  <si>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</si>
  <si>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</si>
  <si>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</si>
  <si>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</si>
  <si>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</si>
  <si>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</si>
  <si>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</si>
  <si>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</si>
  <si>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</si>
  <si>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</si>
  <si>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</si>
  <si>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</si>
  <si>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</si>
  <si>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</si>
  <si>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</si>
  <si>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</si>
  <si>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</si>
  <si>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</si>
  <si>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</si>
  <si>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</si>
  <si>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</si>
  <si>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</si>
  <si>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</si>
  <si>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</si>
  <si>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</si>
  <si>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</si>
  <si>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</si>
  <si>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</si>
  <si>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</si>
  <si>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</si>
  <si>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</si>
  <si>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</si>
  <si>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</si>
  <si>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</si>
  <si>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</si>
  <si>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</si>
  <si>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</si>
  <si>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</si>
  <si>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</si>
  <si>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</si>
  <si>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</si>
  <si>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</si>
  <si>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</si>
  <si>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</si>
  <si>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</si>
  <si>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</si>
  <si>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</si>
  <si>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</si>
  <si>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</si>
  <si>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</si>
  <si>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</si>
  <si>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</si>
  <si>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</si>
  <si>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</si>
  <si>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</si>
  <si>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</si>
  <si>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</si>
  <si>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</si>
  <si>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</si>
  <si>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</si>
  <si>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</si>
  <si>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</si>
  <si>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</si>
  <si>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</si>
  <si>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</si>
  <si>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</si>
  <si>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</si>
  <si>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</si>
  <si>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</si>
  <si>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</si>
  <si>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</si>
  <si>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</si>
  <si>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</si>
  <si>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</si>
  <si>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</si>
  <si>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</si>
  <si>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</si>
  <si>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</si>
  <si>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</si>
  <si>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</si>
  <si>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</si>
  <si>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</si>
  <si>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</si>
  <si>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</si>
  <si>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</si>
  <si>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</si>
  <si>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</si>
  <si>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</si>
  <si>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</si>
  <si>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</si>
  <si>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</si>
  <si>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</si>
  <si>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</si>
  <si>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</si>
  <si>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</si>
  <si>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</si>
  <si>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</si>
  <si>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</si>
  <si>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</si>
  <si>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</si>
  <si>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</si>
  <si>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</si>
  <si>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</si>
  <si>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</si>
  <si>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</si>
  <si>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</si>
  <si>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</si>
  <si>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</si>
  <si>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</si>
  <si>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</si>
  <si>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</si>
  <si>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</si>
  <si>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</si>
  <si>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</si>
  <si>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</si>
  <si>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</si>
  <si>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0.46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</si>
  <si>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</si>
  <si>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</si>
  <si>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</si>
  <si>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</si>
  <si>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</si>
  <si>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</si>
  <si>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</si>
  <si>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</si>
  <si>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</si>
  <si>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</si>
  <si>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</si>
  <si>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</si>
  <si>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</si>
  <si>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</si>
  <si>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</si>
  <si>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</si>
  <si>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</si>
  <si>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</si>
  <si>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</si>
  <si>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</si>
  <si>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</si>
  <si>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</si>
  <si>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</si>
  <si>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</si>
  <si>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</si>
  <si>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</si>
  <si>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</si>
  <si>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</si>
  <si>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</si>
  <si>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</si>
  <si>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</si>
  <si>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</si>
  <si>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</si>
  <si>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</si>
  <si>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</si>
  <si>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</si>
  <si>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</si>
  <si>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</si>
  <si>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</si>
  <si>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</si>
  <si>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</si>
  <si>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</si>
  <si>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</si>
  <si>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</si>
  <si>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</si>
  <si>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</si>
  <si>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</si>
  <si>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</si>
  <si>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</si>
  <si>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</si>
  <si>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</si>
  <si>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</si>
  <si>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</si>
  <si>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</si>
  <si>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</si>
  <si>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</si>
  <si>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</si>
  <si>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</si>
  <si>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</si>
  <si>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</si>
  <si>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</si>
  <si>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</si>
  <si>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</si>
  <si>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</si>
  <si>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</si>
  <si>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</si>
  <si>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</si>
  <si>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</si>
  <si>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</si>
  <si>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</si>
  <si>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</si>
  <si>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</si>
  <si>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</si>
  <si>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</si>
  <si>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</si>
  <si>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</si>
  <si>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</si>
  <si>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</si>
  <si>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</si>
  <si>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</si>
  <si>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</si>
  <si>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</si>
  <si>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</si>
  <si>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</si>
  <si>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</si>
  <si>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</si>
  <si>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</si>
  <si>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</si>
  <si>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</si>
  <si>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</si>
  <si>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</si>
  <si>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</si>
  <si>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</si>
  <si>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</si>
  <si>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</si>
  <si>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</si>
  <si>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</si>
  <si>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</si>
  <si>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</si>
  <si>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240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</si>
  <si>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</si>
  <si>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</si>
  <si>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</si>
  <si>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</si>
  <si>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</si>
  <si>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</si>
  <si>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</si>
  <si>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</si>
  <si>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</si>
  <si>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</si>
  <si>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</si>
  <si>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</si>
  <si>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</si>
  <si>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</si>
  <si>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</si>
  <si>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</si>
  <si>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</si>
  <si>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</si>
  <si>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</si>
  <si>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</si>
  <si>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</si>
  <si>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</si>
  <si>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</si>
  <si>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</si>
  <si>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</si>
  <si>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</si>
  <si>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</si>
  <si>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</si>
  <si>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</si>
  <si>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</si>
  <si>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</si>
  <si>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</si>
  <si>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</si>
  <si>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</si>
  <si>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</si>
  <si>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</si>
  <si>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</si>
  <si>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</si>
  <si>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</si>
  <si>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</si>
  <si>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680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</si>
  <si>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</si>
  <si>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</si>
  <si>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</si>
  <si>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</si>
  <si>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</si>
  <si>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</si>
  <si>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</si>
  <si>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</si>
  <si>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</si>
  <si>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</si>
  <si>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</si>
  <si>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</si>
  <si>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</si>
  <si>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</si>
  <si>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</si>
  <si>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</si>
  <si>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</si>
  <si>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</si>
  <si>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</si>
  <si>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</si>
  <si>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</si>
  <si>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</si>
  <si>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</si>
  <si>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</si>
  <si>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</si>
  <si>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</si>
  <si>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</si>
  <si>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</si>
  <si>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1.7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</si>
  <si>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</si>
  <si>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</si>
  <si>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</si>
  <si>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</si>
  <si>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</si>
  <si>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</si>
  <si>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</si>
  <si>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450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</si>
  <si>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</si>
  <si>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</si>
  <si>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</si>
  <si>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</si>
  <si>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</si>
  <si>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</si>
  <si>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</si>
  <si>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</si>
  <si>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</si>
  <si>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</si>
  <si>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</si>
  <si>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</si>
  <si>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</si>
  <si>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</si>
  <si>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</si>
  <si>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</si>
  <si>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</si>
  <si>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</si>
  <si>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</si>
  <si>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</si>
  <si>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</si>
  <si>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</si>
  <si>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</si>
  <si>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</si>
  <si>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</si>
  <si>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</si>
  <si>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</si>
  <si>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</si>
  <si>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</si>
  <si>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</si>
  <si>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</si>
  <si>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</si>
  <si>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</si>
  <si>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</si>
  <si>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</si>
  <si>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</si>
  <si>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</si>
  <si>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</si>
  <si>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</si>
  <si>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</si>
  <si>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</si>
  <si>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</si>
  <si>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</si>
  <si>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</si>
  <si>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</si>
  <si>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</si>
  <si>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</si>
  <si>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</si>
  <si>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</si>
  <si>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</si>
  <si>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</si>
  <si>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</si>
  <si>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</si>
  <si>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</si>
  <si>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</si>
  <si>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</si>
  <si>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</si>
  <si>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</si>
  <si>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</si>
  <si>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</si>
  <si>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</si>
  <si>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</si>
  <si>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</si>
  <si>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</si>
  <si>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</si>
  <si>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</si>
  <si>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</si>
  <si>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</si>
  <si>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</si>
  <si>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</si>
  <si>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</si>
  <si>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</si>
  <si>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</si>
  <si>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</si>
  <si>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</si>
  <si>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</si>
  <si>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</si>
  <si>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</si>
  <si>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</si>
  <si>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</si>
  <si>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</si>
  <si>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</si>
  <si>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</si>
  <si>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</si>
  <si>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</si>
  <si>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</si>
  <si>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</si>
  <si>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</si>
  <si>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</si>
  <si>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</si>
  <si>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</si>
  <si>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</si>
  <si>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</si>
  <si>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</si>
  <si>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</si>
  <si>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</si>
  <si>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</si>
  <si>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</si>
  <si>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</si>
  <si>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</si>
  <si>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</si>
  <si>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</si>
  <si>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</si>
  <si>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</si>
  <si>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</si>
  <si>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</si>
  <si>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</si>
  <si>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</si>
  <si>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</si>
  <si>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</si>
  <si>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</si>
  <si>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</si>
  <si>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</si>
  <si>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</si>
  <si>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</si>
  <si>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</si>
  <si>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</si>
  <si>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</si>
  <si>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</si>
  <si>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</si>
  <si>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</si>
  <si>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</si>
  <si>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</si>
  <si>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</si>
  <si>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</si>
  <si>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</si>
  <si>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</si>
  <si>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</si>
  <si>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</si>
  <si>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</si>
  <si>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</si>
  <si>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</si>
  <si>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</si>
  <si>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</si>
  <si>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</si>
  <si>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</si>
  <si>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</si>
  <si>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</si>
  <si>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</si>
  <si>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</si>
  <si>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</si>
  <si>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</si>
  <si>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</si>
  <si>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</si>
  <si>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</si>
  <si>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</si>
  <si>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</si>
  <si>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</si>
  <si>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</si>
  <si>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</si>
  <si>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</si>
  <si>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</si>
  <si>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</si>
  <si>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</si>
  <si>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</si>
  <si>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</si>
  <si>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</si>
  <si>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</si>
  <si>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</si>
  <si>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</si>
  <si>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</si>
  <si>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</si>
  <si>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</si>
  <si>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</si>
  <si>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</si>
  <si>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</si>
  <si>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</si>
  <si>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</si>
  <si>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</si>
  <si>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</si>
  <si>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</si>
  <si>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</si>
  <si>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</si>
  <si>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</si>
  <si>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</si>
  <si>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</si>
  <si>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</si>
  <si>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</si>
  <si>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</si>
  <si>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</si>
  <si>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</si>
  <si>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</si>
  <si>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</si>
  <si>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</si>
  <si>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</si>
  <si>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</si>
  <si>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</si>
  <si>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</si>
  <si>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</si>
  <si>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</si>
  <si>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</si>
  <si>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</si>
  <si>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</si>
  <si>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</si>
  <si>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</si>
  <si>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</si>
  <si>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</si>
  <si>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</si>
  <si>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</si>
  <si>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</si>
  <si>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</si>
  <si>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</si>
  <si>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</si>
  <si>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</si>
  <si>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</si>
  <si>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</si>
  <si>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</si>
  <si>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</si>
  <si>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</si>
  <si>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</si>
  <si>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</si>
  <si>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</si>
  <si>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</si>
  <si>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</si>
  <si>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</si>
  <si>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</si>
  <si>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</si>
  <si>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</si>
  <si>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</si>
  <si>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</si>
  <si>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</si>
  <si>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</si>
  <si>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</si>
  <si>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</si>
  <si>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</si>
  <si>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</si>
  <si>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</si>
  <si>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</si>
  <si>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</si>
  <si>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</si>
  <si>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</si>
  <si>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</si>
  <si>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</si>
  <si>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</si>
  <si>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</si>
  <si>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</si>
  <si>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</si>
  <si>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</si>
  <si>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</si>
  <si>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</si>
  <si>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</si>
  <si>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</si>
  <si>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</si>
  <si>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</si>
  <si>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</si>
  <si>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0.59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</si>
  <si>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</si>
  <si>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</si>
  <si>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</si>
  <si>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</si>
  <si>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</si>
  <si>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</si>
  <si>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</si>
  <si>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</si>
  <si>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</si>
  <si>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</si>
  <si>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</si>
  <si>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</si>
  <si>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</si>
  <si>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</si>
  <si>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</si>
  <si>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</si>
  <si>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</si>
  <si>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</si>
  <si>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</si>
  <si>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</si>
  <si>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</si>
  <si>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</si>
  <si>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</si>
  <si>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</si>
  <si>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</si>
  <si>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</si>
  <si>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</si>
  <si>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</si>
  <si>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</si>
  <si>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</si>
  <si>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</si>
  <si>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</si>
  <si>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</si>
  <si>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</si>
  <si>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</si>
  <si>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</si>
  <si>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</si>
  <si>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</si>
  <si>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</si>
  <si>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</si>
  <si>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</si>
  <si>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</si>
  <si>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</si>
  <si>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</si>
  <si>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</si>
  <si>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</si>
  <si>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</si>
  <si>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</si>
  <si>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</si>
  <si>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</si>
  <si>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</si>
  <si>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</si>
  <si>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</si>
  <si>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</si>
  <si>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</si>
  <si>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</si>
  <si>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</si>
  <si>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</si>
  <si>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</si>
  <si>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</si>
  <si>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</si>
  <si>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</si>
  <si>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</si>
  <si>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</si>
  <si>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</si>
  <si>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</si>
  <si>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</si>
  <si>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</si>
  <si>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</si>
  <si>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</si>
  <si>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</si>
  <si>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</si>
  <si>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</si>
  <si>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</si>
  <si>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</si>
  <si>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</si>
  <si>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</si>
  <si>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</si>
  <si>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</si>
  <si>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</si>
  <si>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</si>
  <si>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</si>
  <si>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</si>
  <si>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</si>
  <si>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</si>
  <si>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</si>
  <si>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</si>
  <si>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</si>
  <si>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</si>
  <si>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</si>
  <si>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</si>
  <si>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</si>
  <si>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</si>
  <si>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</si>
  <si>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</si>
  <si>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</si>
  <si>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</si>
  <si>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</si>
  <si>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</si>
  <si>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</si>
  <si>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</si>
  <si>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</si>
  <si>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</si>
  <si>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</si>
  <si>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</si>
  <si>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</si>
  <si>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</si>
  <si>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</si>
  <si>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</si>
  <si>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</si>
  <si>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</si>
  <si>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</si>
  <si>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</si>
  <si>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</si>
  <si>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</si>
  <si>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</si>
  <si>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</si>
  <si>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</si>
  <si>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</si>
  <si>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</si>
  <si>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</si>
  <si>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</si>
  <si>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</si>
  <si>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</si>
  <si>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</si>
  <si>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</si>
  <si>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</si>
  <si>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</si>
  <si>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</si>
  <si>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</si>
  <si>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</si>
  <si>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</si>
  <si>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</si>
  <si>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</si>
  <si>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</si>
  <si>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</si>
  <si>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</si>
  <si>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</si>
  <si>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0.53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</si>
  <si>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</si>
  <si>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</si>
  <si>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</si>
  <si>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</si>
  <si>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</si>
  <si>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</si>
  <si>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</si>
  <si>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</si>
  <si>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</si>
  <si>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</si>
  <si>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</si>
  <si>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</si>
  <si>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</si>
  <si>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</si>
  <si>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</si>
  <si>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</si>
  <si>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</si>
  <si>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</si>
  <si>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</si>
  <si>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</si>
  <si>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</si>
  <si>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</si>
  <si>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</si>
  <si>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</si>
  <si>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</si>
  <si>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</si>
  <si>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</si>
  <si>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</si>
  <si>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</si>
  <si>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</si>
  <si>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</si>
  <si>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</si>
  <si>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</si>
  <si>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</si>
  <si>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</si>
  <si>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</si>
  <si>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</si>
  <si>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</si>
  <si>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</si>
  <si>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</si>
  <si>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</si>
  <si>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</si>
  <si>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</si>
  <si>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</si>
  <si>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</si>
  <si>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</si>
  <si>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</si>
  <si>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</si>
  <si>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</si>
  <si>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</si>
  <si>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</si>
  <si>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</si>
  <si>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</si>
  <si>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</si>
  <si>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</si>
  <si>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</si>
  <si>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</si>
  <si>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</si>
  <si>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</si>
  <si>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</si>
  <si>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</si>
  <si>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</si>
  <si>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</si>
  <si>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</si>
  <si>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</si>
  <si>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</si>
  <si>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</si>
  <si>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</si>
  <si>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</si>
  <si>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</si>
  <si>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</si>
  <si>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</si>
  <si>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</si>
  <si>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</si>
  <si>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</si>
  <si>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</si>
  <si>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</si>
  <si>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</si>
  <si>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</si>
  <si>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</si>
  <si>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</si>
  <si>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</si>
  <si>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</si>
  <si>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</si>
  <si>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</si>
  <si>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</si>
  <si>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</si>
  <si>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</si>
  <si>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</si>
  <si>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</si>
  <si>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</si>
  <si>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</si>
  <si>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</si>
  <si>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</si>
  <si>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</si>
  <si>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</si>
  <si>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</si>
  <si>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</si>
  <si>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</si>
  <si>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</si>
  <si>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</si>
  <si>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</si>
  <si>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</si>
  <si>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</si>
  <si>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</si>
  <si>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</si>
  <si>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</si>
  <si>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</si>
  <si>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</si>
  <si>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</si>
  <si>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</si>
  <si>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</si>
  <si>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</si>
  <si>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</si>
  <si>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</si>
  <si>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</si>
  <si>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</si>
  <si>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</si>
  <si>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</si>
  <si>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</si>
  <si>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</si>
  <si>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</si>
  <si>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</si>
  <si>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</si>
  <si>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</si>
  <si>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</si>
  <si>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</si>
  <si>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</si>
  <si>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</si>
  <si>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</si>
  <si>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</si>
  <si>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</si>
  <si>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</si>
  <si>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</si>
  <si>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</si>
  <si>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</si>
  <si>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</si>
  <si>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</si>
  <si>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</si>
  <si>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</si>
  <si>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</si>
  <si>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</si>
  <si>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2.4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</si>
  <si>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</si>
  <si>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</si>
  <si>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</si>
  <si>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</si>
  <si>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</si>
  <si>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</si>
  <si>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</si>
  <si>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</si>
  <si>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</si>
  <si>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</si>
  <si>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</si>
  <si>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</si>
  <si>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</si>
  <si>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</si>
  <si>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</si>
  <si>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</si>
  <si>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</si>
  <si>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</si>
  <si>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</si>
  <si>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</si>
  <si>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</si>
  <si>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</si>
  <si>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</si>
  <si>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</si>
  <si>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</si>
  <si>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</si>
  <si>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</si>
  <si>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</si>
  <si>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</si>
  <si>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</si>
  <si>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</si>
  <si>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</si>
  <si>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</si>
  <si>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</si>
  <si>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</si>
  <si>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</si>
  <si>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</si>
  <si>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</si>
  <si>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</si>
  <si>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</si>
  <si>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</si>
  <si>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</si>
  <si>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</si>
  <si>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</si>
  <si>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</si>
  <si>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</si>
  <si>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</si>
  <si>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</si>
  <si>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</si>
  <si>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</si>
  <si>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</si>
  <si>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</si>
  <si>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</si>
  <si>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</si>
  <si>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</si>
  <si>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</si>
  <si>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</si>
  <si>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</si>
  <si>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</si>
  <si>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</si>
  <si>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</si>
  <si>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</si>
  <si>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</si>
  <si>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</si>
  <si>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</si>
  <si>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</si>
  <si>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</si>
  <si>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</si>
  <si>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</si>
  <si>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</si>
  <si>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</si>
  <si>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</si>
  <si>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</si>
  <si>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</si>
  <si>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</si>
  <si>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</si>
  <si>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</si>
  <si>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</si>
  <si>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</si>
  <si>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</si>
  <si>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</si>
  <si>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</si>
  <si>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</si>
  <si>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</si>
  <si>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</si>
  <si>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</si>
  <si>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</si>
  <si>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</si>
  <si>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</si>
  <si>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</si>
  <si>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</si>
  <si>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</si>
  <si>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</si>
  <si>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</si>
  <si>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</si>
  <si>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</si>
  <si>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</si>
  <si>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</si>
  <si>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</si>
  <si>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</si>
  <si>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</si>
  <si>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</si>
  <si>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</si>
  <si>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</si>
  <si>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</si>
  <si>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</si>
  <si>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</si>
  <si>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</si>
  <si>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</si>
  <si>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</si>
  <si>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</si>
  <si>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</si>
  <si>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</si>
  <si>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</si>
  <si>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</si>
  <si>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</si>
  <si>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</si>
  <si>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</si>
  <si>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</si>
  <si>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</si>
  <si>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</si>
  <si>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</si>
  <si>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</si>
  <si>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</si>
  <si>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</si>
  <si>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</si>
  <si>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</si>
  <si>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</si>
  <si>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</si>
  <si>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</si>
  <si>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</si>
  <si>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</si>
  <si>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</si>
  <si>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</si>
  <si>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</si>
  <si>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</si>
  <si>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</si>
  <si>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</si>
  <si>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</si>
  <si>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</si>
  <si>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</si>
  <si>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</si>
  <si>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</si>
  <si>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</si>
  <si>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</si>
  <si>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</si>
  <si>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</si>
  <si>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</si>
  <si>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</si>
  <si>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</si>
  <si>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</si>
  <si>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</si>
  <si>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</si>
  <si>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</si>
  <si>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</si>
  <si>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</si>
  <si>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</si>
  <si>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</si>
  <si>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</si>
  <si>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</si>
  <si>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</si>
  <si>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</si>
  <si>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</si>
  <si>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</si>
  <si>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</si>
  <si>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</si>
  <si>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</si>
  <si>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</si>
  <si>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</si>
  <si>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</si>
  <si>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</si>
  <si>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</si>
  <si>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</si>
  <si>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</si>
  <si>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</si>
  <si>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</si>
  <si>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</si>
  <si>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</si>
  <si>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</si>
  <si>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</si>
  <si>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</si>
  <si>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</si>
  <si>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</si>
  <si>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</si>
  <si>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</si>
  <si>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</si>
  <si>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</si>
  <si>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</si>
  <si>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</si>
  <si>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</si>
  <si>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</si>
  <si>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</si>
  <si>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</si>
  <si>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</si>
  <si>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</si>
  <si>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</si>
  <si>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</si>
  <si>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</si>
  <si>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</si>
  <si>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</si>
  <si>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</si>
  <si>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</si>
  <si>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</si>
  <si>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</si>
  <si>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</si>
  <si>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</si>
  <si>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</si>
  <si>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</si>
  <si>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</si>
  <si>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</si>
  <si>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</si>
  <si>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</si>
  <si>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</si>
  <si>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</si>
  <si>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</si>
  <si>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</si>
  <si>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</si>
  <si>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</si>
  <si>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</si>
  <si>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</si>
  <si>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</si>
  <si>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</si>
  <si>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</si>
  <si>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</si>
  <si>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</si>
  <si>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</si>
  <si>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</si>
  <si>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</si>
  <si>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</si>
  <si>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</si>
  <si>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</si>
  <si>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</si>
  <si>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</si>
  <si>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</si>
  <si>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</si>
  <si>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</si>
  <si>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</si>
  <si>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</si>
  <si>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</si>
  <si>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</si>
  <si>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</si>
  <si>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</si>
  <si>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</si>
  <si>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</si>
  <si>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</si>
  <si>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</si>
  <si>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</si>
  <si>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</si>
  <si>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</si>
  <si>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</si>
  <si>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</si>
  <si>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</si>
  <si>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</si>
  <si>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</si>
  <si>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</si>
  <si>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</si>
  <si>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</si>
  <si>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</si>
  <si>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</si>
  <si>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</si>
  <si>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</si>
  <si>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</si>
  <si>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</si>
  <si>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</si>
  <si>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</si>
  <si>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</si>
  <si>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</si>
  <si>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</si>
  <si>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</si>
  <si>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</si>
  <si>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</si>
  <si>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</si>
  <si>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</si>
  <si>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</si>
  <si>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</si>
  <si>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</si>
  <si>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</si>
  <si>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</si>
  <si>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</si>
  <si>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</si>
  <si>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</si>
  <si>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</si>
  <si>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</si>
  <si>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</si>
  <si>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</si>
  <si>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</si>
  <si>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</si>
  <si>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</si>
  <si>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</si>
  <si>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</si>
  <si>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</si>
  <si>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</si>
  <si>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</si>
  <si>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</si>
  <si>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</si>
  <si>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</si>
  <si>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</si>
  <si>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</si>
  <si>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</si>
  <si>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</si>
  <si>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</si>
  <si>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</si>
  <si>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</si>
  <si>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</si>
  <si>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</si>
  <si>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</si>
  <si>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</si>
  <si>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</si>
  <si>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</si>
  <si>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</si>
  <si>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</si>
  <si>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</si>
  <si>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</si>
  <si>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</si>
  <si>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</si>
  <si>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</si>
  <si>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</si>
  <si>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</si>
  <si>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</si>
  <si>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</si>
  <si>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</si>
  <si>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</si>
  <si>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</si>
  <si>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</si>
  <si>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</si>
  <si>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</si>
  <si>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</si>
  <si>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</si>
  <si>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</si>
  <si>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</si>
  <si>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</si>
  <si>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</si>
  <si>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</si>
  <si>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</si>
  <si>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</si>
  <si>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</si>
  <si>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</si>
  <si>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</si>
  <si>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</si>
  <si>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</si>
  <si>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</si>
  <si>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</si>
  <si>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</si>
  <si>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</si>
  <si>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</si>
  <si>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</si>
  <si>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</si>
  <si>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</si>
  <si>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</si>
  <si>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</si>
  <si>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</si>
  <si>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</si>
  <si>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</si>
  <si>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</si>
  <si>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</si>
  <si>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</si>
  <si>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</si>
  <si>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</si>
  <si>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</si>
  <si>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</si>
  <si>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</si>
  <si>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</si>
  <si>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</si>
  <si>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</si>
  <si>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</si>
  <si>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</si>
  <si>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</si>
  <si>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</si>
  <si>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</si>
  <si>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</si>
  <si>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</si>
  <si>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</si>
  <si>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</si>
  <si>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</si>
  <si>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</si>
  <si>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</si>
  <si>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</si>
  <si>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</si>
  <si>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</si>
  <si>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</si>
  <si>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</si>
  <si>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</si>
  <si>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</si>
  <si>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</si>
  <si>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</si>
  <si>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</si>
  <si>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</si>
  <si>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</si>
  <si>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</si>
  <si>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</si>
  <si>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</si>
  <si>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</si>
  <si>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</si>
  <si>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</si>
  <si>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5.3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</si>
  <si>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</si>
  <si>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</si>
  <si>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</si>
  <si>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</si>
  <si>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</si>
  <si>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</si>
  <si>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</si>
  <si>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</si>
  <si>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</si>
  <si>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</si>
  <si>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</si>
  <si>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</si>
  <si>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</si>
  <si>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</si>
  <si>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</si>
  <si>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</si>
  <si>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</si>
  <si>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</si>
  <si>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</si>
  <si>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</si>
  <si>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4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</si>
  <si>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</si>
  <si>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</si>
  <si>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</si>
  <si>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</si>
  <si>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</si>
  <si>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</si>
  <si>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</si>
  <si>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</si>
  <si>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</si>
  <si>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</si>
  <si>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</si>
  <si>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</si>
  <si>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</si>
  <si>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</si>
  <si>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</si>
  <si>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</si>
  <si>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</si>
  <si>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</si>
  <si>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</si>
  <si>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</si>
  <si>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</si>
  <si>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</si>
  <si>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</si>
  <si>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</si>
  <si>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</si>
  <si>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</si>
  <si>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</si>
  <si>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</si>
  <si>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</si>
  <si>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</si>
  <si>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</si>
  <si>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</si>
  <si>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</si>
  <si>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</si>
  <si>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</si>
  <si>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</si>
  <si>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</si>
  <si>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</si>
  <si>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</si>
  <si>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</si>
  <si>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</si>
  <si>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</si>
  <si>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</si>
  <si>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</si>
  <si>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</si>
  <si>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</si>
  <si>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</si>
  <si>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</si>
  <si>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</si>
  <si>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</si>
  <si>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</si>
  <si>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</si>
  <si>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</si>
  <si>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</si>
  <si>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</si>
  <si>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</si>
  <si>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</si>
  <si>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</si>
  <si>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</si>
  <si>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</si>
  <si>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</si>
  <si>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</si>
  <si>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</si>
  <si>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</si>
  <si>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</si>
  <si>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</si>
  <si>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</si>
  <si>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</si>
  <si>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</si>
  <si>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</si>
  <si>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</si>
  <si>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</si>
  <si>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</si>
  <si>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</si>
  <si>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</si>
  <si>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</si>
  <si>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</si>
  <si>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</si>
  <si>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</si>
  <si>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</si>
  <si>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</si>
  <si>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</si>
  <si>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</si>
  <si>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</si>
  <si>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</si>
  <si>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</si>
  <si>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</si>
  <si>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</si>
  <si>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</si>
  <si>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</si>
  <si>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</si>
  <si>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</si>
  <si>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</si>
  <si>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</si>
  <si>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</si>
  <si>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</si>
  <si>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</si>
  <si>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</si>
  <si>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</si>
  <si>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</si>
  <si>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</si>
  <si>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</si>
  <si>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</si>
  <si>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</si>
  <si>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</si>
  <si>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</si>
  <si>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</si>
  <si>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</si>
  <si>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</si>
  <si>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</si>
  <si>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</si>
  <si>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</si>
  <si>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</si>
  <si>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</si>
  <si>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</si>
  <si>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</si>
  <si>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</si>
  <si>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</si>
  <si>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</si>
  <si>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</si>
  <si>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</si>
  <si>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</si>
  <si>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</si>
  <si>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</si>
  <si>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</si>
  <si>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</si>
  <si>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</si>
  <si>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</si>
  <si>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</si>
  <si>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</si>
  <si>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</si>
  <si>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</si>
  <si>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</si>
  <si>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</si>
  <si>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</si>
  <si>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</si>
  <si>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</si>
  <si>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</si>
  <si>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</si>
  <si>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</si>
  <si>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</si>
  <si>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</si>
  <si>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</si>
  <si>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</si>
  <si>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</si>
  <si>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</si>
  <si>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</si>
  <si>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</si>
  <si>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</si>
  <si>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</si>
  <si>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</si>
  <si>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</si>
  <si>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</si>
  <si>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</si>
  <si>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</si>
  <si>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</si>
  <si>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</si>
  <si>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</si>
  <si>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</si>
  <si>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</si>
  <si>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</si>
  <si>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</si>
  <si>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</si>
  <si>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</si>
  <si>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</si>
  <si>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</si>
  <si>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</si>
  <si>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</si>
  <si>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</si>
  <si>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</si>
  <si>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</si>
  <si>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</si>
  <si>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</si>
  <si>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</si>
  <si>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</si>
  <si>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</si>
  <si>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</si>
  <si>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</si>
  <si>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</si>
  <si>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</si>
  <si>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</si>
  <si>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</si>
  <si>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</si>
  <si>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</si>
  <si>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</si>
  <si>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</si>
  <si>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</si>
  <si>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</si>
  <si>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</si>
  <si>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</si>
  <si>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</si>
  <si>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</si>
  <si>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</si>
  <si>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</si>
  <si>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</si>
  <si>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</si>
  <si>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</si>
  <si>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</si>
  <si>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</si>
  <si>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</si>
  <si>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</si>
  <si>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</si>
  <si>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</si>
  <si>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</si>
  <si>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</si>
  <si>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</si>
  <si>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</si>
  <si>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</si>
  <si>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</si>
  <si>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</si>
  <si>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</si>
  <si>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</si>
  <si>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</si>
  <si>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</si>
  <si>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</si>
  <si>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</si>
  <si>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</si>
  <si>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</si>
  <si>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</si>
  <si>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</si>
  <si>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</si>
  <si>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</si>
  <si>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</si>
  <si>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</si>
  <si>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</si>
  <si>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</si>
  <si>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</si>
  <si>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</si>
  <si>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</si>
  <si>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</si>
  <si>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</si>
  <si>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</si>
  <si>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</si>
  <si>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</si>
  <si>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</si>
  <si>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</si>
  <si>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</si>
  <si>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</si>
  <si>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</si>
  <si>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</si>
  <si>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</si>
  <si>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</si>
  <si>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</si>
  <si>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</si>
  <si>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</si>
  <si>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</si>
  <si>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</si>
  <si>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</si>
  <si>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</si>
  <si>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</si>
  <si>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</si>
  <si>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</si>
  <si>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</si>
  <si>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</si>
  <si>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</si>
  <si>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</si>
  <si>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</si>
  <si>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</si>
  <si>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</si>
  <si>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</si>
  <si>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</si>
  <si>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</si>
  <si>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</si>
  <si>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</si>
  <si>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</si>
  <si>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</si>
  <si>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</si>
  <si>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</si>
  <si>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</si>
  <si>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</si>
  <si>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</si>
  <si>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</si>
  <si>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</si>
  <si>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</si>
  <si>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</si>
  <si>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</si>
  <si>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</si>
  <si>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</si>
  <si>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</si>
  <si>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</si>
  <si>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</si>
  <si>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</si>
  <si>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</si>
  <si>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</si>
  <si>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</si>
  <si>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</si>
  <si>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</si>
  <si>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</si>
  <si>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</si>
  <si>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</si>
  <si>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</si>
  <si>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</si>
  <si>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</si>
  <si>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</si>
  <si>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</si>
  <si>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</si>
  <si>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</si>
  <si>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</si>
  <si>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</si>
  <si>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</si>
  <si>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</si>
  <si>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</si>
  <si>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</si>
  <si>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</si>
  <si>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</si>
  <si>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</si>
  <si>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</si>
  <si>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</si>
  <si>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</si>
  <si>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</si>
  <si>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</si>
  <si>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</si>
  <si>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</si>
  <si>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</si>
  <si>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</si>
  <si>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</si>
  <si>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</si>
  <si>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</si>
  <si>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</si>
  <si>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</si>
  <si>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</si>
  <si>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</si>
  <si>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</si>
  <si>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</si>
  <si>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</si>
  <si>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</si>
  <si>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</si>
  <si>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</si>
  <si>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</si>
  <si>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</si>
  <si>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</si>
  <si>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</si>
  <si>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</si>
  <si>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</si>
  <si>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</si>
  <si>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</si>
  <si>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</si>
  <si>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</si>
  <si>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</si>
  <si>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</si>
  <si>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</si>
  <si>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</si>
  <si>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</si>
  <si>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</si>
  <si>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</si>
  <si>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</si>
  <si>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</si>
  <si>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</si>
  <si>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</si>
  <si>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</si>
  <si>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</si>
  <si>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</si>
  <si>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</si>
  <si>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</si>
  <si>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</si>
  <si>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</si>
  <si>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</si>
  <si>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</si>
  <si>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</si>
  <si>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</si>
  <si>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</si>
  <si>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</si>
  <si>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</si>
  <si>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</si>
  <si>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</si>
  <si>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</si>
  <si>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</si>
  <si>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</si>
  <si>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</si>
  <si>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</si>
  <si>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</si>
  <si>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</si>
  <si>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</si>
  <si>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</si>
  <si>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</si>
  <si>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</si>
  <si>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</si>
  <si>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</si>
  <si>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</si>
  <si>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</si>
  <si>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</si>
  <si>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</si>
  <si>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</si>
  <si>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</si>
  <si>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</si>
  <si>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</si>
  <si>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</si>
  <si>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</si>
  <si>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</si>
  <si>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</si>
  <si>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</si>
  <si>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</si>
  <si>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</si>
  <si>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</si>
  <si>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</si>
  <si>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</si>
  <si>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</si>
  <si>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</si>
  <si>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</si>
  <si>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</si>
  <si>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</si>
  <si>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</si>
  <si>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</si>
  <si>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</si>
  <si>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</si>
  <si>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</si>
  <si>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</si>
  <si>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</si>
  <si>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</si>
  <si>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</si>
  <si>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</si>
  <si>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</si>
  <si>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</si>
  <si>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</si>
  <si>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</si>
  <si>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</si>
  <si>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</si>
  <si>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</si>
  <si>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</si>
  <si>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</si>
  <si>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</si>
  <si>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</si>
  <si>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</si>
  <si>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</si>
  <si>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</si>
  <si>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</si>
  <si>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</si>
  <si>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</si>
  <si>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</si>
  <si>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</si>
  <si>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</si>
  <si>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</si>
  <si>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</si>
  <si>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</si>
  <si>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</si>
  <si>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</si>
  <si>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</si>
  <si>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</si>
  <si>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</si>
  <si>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</si>
  <si>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</si>
  <si>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</si>
  <si>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</si>
  <si>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</si>
  <si>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</si>
  <si>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</si>
  <si>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</si>
  <si>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</si>
  <si>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</si>
  <si>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</si>
  <si>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</si>
  <si>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</si>
  <si>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</si>
  <si>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</si>
  <si>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</si>
  <si>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</si>
  <si>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</si>
  <si>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</si>
  <si>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</si>
  <si>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</si>
  <si>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</si>
  <si>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</si>
  <si>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</si>
  <si>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</si>
  <si>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</si>
  <si>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</si>
  <si>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</si>
  <si>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</si>
  <si>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</si>
  <si>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</si>
  <si>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</si>
  <si>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</si>
  <si>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</si>
  <si>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</si>
  <si>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</si>
  <si>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</si>
  <si>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</si>
  <si>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</si>
  <si>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</si>
  <si>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</si>
  <si>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</si>
  <si>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</si>
  <si>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</si>
  <si>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</si>
  <si>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</si>
  <si>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</si>
  <si>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</si>
  <si>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</si>
  <si>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</si>
  <si>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</si>
  <si>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</si>
  <si>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</si>
  <si>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</si>
  <si>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</si>
  <si>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</si>
  <si>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</si>
  <si>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</si>
  <si>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</si>
  <si>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</si>
  <si>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</si>
  <si>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</si>
  <si>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</si>
  <si>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</si>
  <si>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</si>
  <si>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</si>
  <si>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</si>
  <si>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</si>
  <si>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</si>
  <si>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</si>
  <si>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</si>
  <si>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</si>
  <si>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</si>
  <si>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</si>
  <si>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</si>
  <si>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</si>
  <si>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</si>
  <si>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</si>
  <si>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</si>
  <si>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</si>
  <si>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</si>
  <si>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</si>
  <si>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</si>
  <si>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</si>
  <si>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</si>
  <si>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</si>
  <si>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</si>
  <si>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</si>
  <si>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</si>
  <si>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</si>
  <si>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</si>
  <si>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</si>
  <si>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</si>
  <si>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</si>
  <si>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</si>
  <si>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0.52</t>
  </si>
  <si>
    <t>104K  :871406:20:871405:10</t>
  </si>
  <si>
    <t>12:0012:000364</t>
  </si>
  <si>
    <t>12:0031:000344:0004:0001:00</t>
  </si>
  <si>
    <t>0.56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</si>
  <si>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</si>
  <si>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</si>
  <si>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</si>
  <si>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</si>
  <si>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</si>
  <si>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</si>
  <si>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</si>
  <si>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</si>
  <si>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</si>
  <si>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</si>
  <si>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</si>
  <si>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</si>
  <si>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</si>
  <si>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</si>
  <si>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</si>
  <si>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</si>
  <si>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</si>
  <si>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</si>
  <si>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</si>
  <si>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</si>
  <si>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</si>
  <si>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</si>
  <si>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</si>
  <si>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</si>
  <si>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</si>
  <si>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</si>
  <si>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</si>
  <si>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</si>
  <si>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</si>
  <si>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</si>
  <si>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</si>
  <si>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</si>
  <si>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</si>
  <si>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</si>
  <si>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</si>
  <si>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</si>
  <si>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</si>
  <si>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</si>
  <si>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</si>
  <si>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</si>
  <si>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</si>
  <si>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</si>
  <si>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</si>
  <si>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</si>
  <si>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</si>
  <si>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</si>
  <si>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</si>
  <si>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</si>
  <si>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</si>
  <si>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</si>
  <si>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</si>
  <si>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</si>
  <si>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</si>
  <si>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</si>
  <si>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</si>
  <si>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</si>
  <si>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</si>
  <si>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</si>
  <si>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</si>
  <si>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</si>
  <si>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</si>
  <si>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</si>
  <si>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</si>
  <si>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</si>
  <si>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</si>
  <si>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</si>
  <si>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</si>
  <si>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</si>
  <si>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</si>
  <si>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</si>
  <si>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</si>
  <si>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</si>
  <si>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</si>
  <si>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</si>
  <si>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</si>
  <si>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</si>
  <si>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</si>
  <si>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</si>
  <si>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</si>
  <si>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</si>
  <si>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</si>
  <si>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</si>
  <si>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</si>
  <si>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</si>
  <si>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</si>
  <si>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</si>
  <si>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</si>
  <si>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</si>
  <si>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</si>
  <si>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</si>
  <si>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</si>
  <si>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</si>
  <si>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</si>
  <si>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</si>
  <si>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</si>
  <si>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</si>
  <si>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</si>
  <si>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</si>
  <si>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</si>
  <si>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</si>
  <si>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</si>
  <si>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</si>
  <si>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</si>
  <si>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</si>
  <si>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</si>
  <si>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</si>
  <si>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</si>
  <si>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</si>
  <si>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</si>
  <si>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</si>
  <si>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</si>
  <si>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</si>
  <si>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</si>
  <si>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</si>
  <si>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</si>
  <si>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</si>
  <si>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</si>
  <si>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</si>
  <si>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</si>
  <si>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</si>
  <si>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</si>
  <si>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</si>
  <si>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</si>
  <si>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</si>
  <si>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</si>
  <si>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</si>
  <si>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</si>
  <si>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</si>
  <si>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</si>
  <si>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</si>
  <si>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</si>
  <si>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</si>
  <si>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</si>
  <si>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</si>
  <si>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</si>
  <si>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</si>
  <si>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</si>
  <si>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</si>
  <si>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</si>
  <si>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</si>
  <si>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</si>
  <si>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</si>
  <si>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</si>
  <si>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</si>
  <si>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</si>
  <si>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</si>
  <si>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</si>
  <si>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</si>
  <si>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</si>
  <si>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</si>
  <si>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</si>
  <si>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</si>
  <si>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</si>
  <si>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</si>
  <si>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</si>
  <si>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</si>
  <si>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</si>
  <si>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</si>
  <si>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</si>
  <si>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</si>
  <si>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</si>
  <si>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</si>
  <si>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</si>
  <si>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</si>
  <si>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</si>
  <si>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</si>
  <si>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</si>
  <si>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</si>
  <si>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</si>
  <si>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</si>
  <si>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</si>
  <si>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</si>
  <si>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</si>
  <si>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</si>
  <si>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</si>
  <si>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</si>
  <si>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</si>
  <si>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</si>
  <si>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</si>
  <si>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</si>
  <si>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</si>
  <si>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</si>
  <si>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</si>
  <si>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</si>
  <si>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</si>
  <si>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</si>
  <si>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</si>
  <si>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</si>
  <si>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</si>
  <si>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</si>
  <si>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</si>
  <si>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</si>
  <si>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</si>
  <si>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</si>
  <si>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</si>
  <si>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</si>
  <si>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</si>
  <si>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</si>
  <si>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</si>
  <si>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</si>
  <si>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</si>
  <si>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</si>
  <si>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</si>
  <si>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</si>
  <si>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</si>
  <si>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</si>
  <si>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</si>
  <si>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</si>
  <si>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</si>
  <si>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</si>
  <si>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</si>
  <si>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</si>
  <si>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</si>
  <si>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</si>
  <si>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</si>
  <si>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</si>
  <si>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</si>
  <si>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</si>
  <si>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</si>
  <si>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</si>
  <si>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</si>
  <si>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</si>
  <si>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0.94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</si>
  <si>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</si>
  <si>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</si>
  <si>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</si>
  <si>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</si>
  <si>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</si>
  <si>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</si>
  <si>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</si>
  <si>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</si>
  <si>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</si>
  <si>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</si>
  <si>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</si>
  <si>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</si>
  <si>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</si>
  <si>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</si>
  <si>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</si>
  <si>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</si>
  <si>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</si>
  <si>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</si>
  <si>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</si>
  <si>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</si>
  <si>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</si>
  <si>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</si>
  <si>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</si>
  <si>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</si>
  <si>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</si>
  <si>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</si>
  <si>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</si>
  <si>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</si>
  <si>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</si>
  <si>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</si>
  <si>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</si>
  <si>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</si>
  <si>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</si>
  <si>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</si>
  <si>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</si>
  <si>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</si>
  <si>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</si>
  <si>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</si>
  <si>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</si>
  <si>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</si>
  <si>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</si>
  <si>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</si>
  <si>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</si>
  <si>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</si>
  <si>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</si>
  <si>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</si>
  <si>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</si>
  <si>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</si>
  <si>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</si>
  <si>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</si>
  <si>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</si>
  <si>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</si>
  <si>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</si>
  <si>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</si>
  <si>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</si>
  <si>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</si>
  <si>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</si>
  <si>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</si>
  <si>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</si>
  <si>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</si>
  <si>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</si>
  <si>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</si>
  <si>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</si>
  <si>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</si>
  <si>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</si>
  <si>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</si>
  <si>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</si>
  <si>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</si>
  <si>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</si>
  <si>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</si>
  <si>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</si>
  <si>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</si>
  <si>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</si>
  <si>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</si>
  <si>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</si>
  <si>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</si>
  <si>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</si>
  <si>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</si>
  <si>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</si>
  <si>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</si>
  <si>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</si>
  <si>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</si>
  <si>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</si>
  <si>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</si>
  <si>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</si>
  <si>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</si>
  <si>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</si>
  <si>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</si>
  <si>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</si>
  <si>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</si>
  <si>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</si>
  <si>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</si>
  <si>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</si>
  <si>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</si>
  <si>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</si>
  <si>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</si>
  <si>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</si>
  <si>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</si>
  <si>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</si>
  <si>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</si>
  <si>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</si>
  <si>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</si>
  <si>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</si>
  <si>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</si>
  <si>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</si>
  <si>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</si>
  <si>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</si>
  <si>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</si>
  <si>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</si>
  <si>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</si>
  <si>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</si>
  <si>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</si>
  <si>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</si>
  <si>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</si>
  <si>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</si>
  <si>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</si>
  <si>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</si>
  <si>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</si>
  <si>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</si>
  <si>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</si>
  <si>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</si>
  <si>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</si>
  <si>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</si>
  <si>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</si>
  <si>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</si>
  <si>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</si>
  <si>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</si>
  <si>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</si>
  <si>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</si>
  <si>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</si>
  <si>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</si>
  <si>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</si>
  <si>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</si>
  <si>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</si>
  <si>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</si>
  <si>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</si>
  <si>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</si>
  <si>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</si>
  <si>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</si>
  <si>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</si>
  <si>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</si>
  <si>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</si>
  <si>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</si>
  <si>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</si>
  <si>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</si>
  <si>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</si>
  <si>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</si>
  <si>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</si>
  <si>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</si>
  <si>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</si>
  <si>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</si>
  <si>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</si>
  <si>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</si>
  <si>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</si>
  <si>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</si>
  <si>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</si>
  <si>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</si>
  <si>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</si>
  <si>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</si>
  <si>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</si>
  <si>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</si>
  <si>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</si>
  <si>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</si>
  <si>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</si>
  <si>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</si>
  <si>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</si>
  <si>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</si>
  <si>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</si>
  <si>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</si>
  <si>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</si>
  <si>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</si>
  <si>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</si>
  <si>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</si>
  <si>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</si>
  <si>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</si>
  <si>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</si>
  <si>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</si>
  <si>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</si>
  <si>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</si>
  <si>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</si>
  <si>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</si>
  <si>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</si>
  <si>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</si>
  <si>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</si>
  <si>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</si>
  <si>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</si>
  <si>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</si>
  <si>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</si>
  <si>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</si>
  <si>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</si>
  <si>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</si>
  <si>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</si>
  <si>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</si>
  <si>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</si>
  <si>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</si>
  <si>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</si>
  <si>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</si>
  <si>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</si>
  <si>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</si>
  <si>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</si>
  <si>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</si>
  <si>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</si>
  <si>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</si>
  <si>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</si>
  <si>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</si>
  <si>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</si>
  <si>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</si>
  <si>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</si>
  <si>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</si>
  <si>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</si>
  <si>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</si>
  <si>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</si>
  <si>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</si>
  <si>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</si>
  <si>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</si>
  <si>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</si>
  <si>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</si>
  <si>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</si>
  <si>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</si>
  <si>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</si>
  <si>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</si>
  <si>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</si>
  <si>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</si>
  <si>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</si>
  <si>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</si>
  <si>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</si>
  <si>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</si>
  <si>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</si>
  <si>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</si>
  <si>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</si>
  <si>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</si>
  <si>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</si>
  <si>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</si>
  <si>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</si>
  <si>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</si>
  <si>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</si>
  <si>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</si>
  <si>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</si>
  <si>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</si>
  <si>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</si>
  <si>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</si>
  <si>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</si>
  <si>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</si>
  <si>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</si>
  <si>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</si>
  <si>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</si>
  <si>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</si>
  <si>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</si>
  <si>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</si>
  <si>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</si>
  <si>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</si>
  <si>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</si>
  <si>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</si>
  <si>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</si>
  <si>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</si>
  <si>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</si>
  <si>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</si>
  <si>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</si>
  <si>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</si>
  <si>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</si>
  <si>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</si>
  <si>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</si>
  <si>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</si>
  <si>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</si>
  <si>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</si>
  <si>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</si>
  <si>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</si>
  <si>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</si>
  <si>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</si>
  <si>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</si>
  <si>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</si>
  <si>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</si>
  <si>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</si>
  <si>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</si>
  <si>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</si>
  <si>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</si>
  <si>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</si>
  <si>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</si>
  <si>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</si>
  <si>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</si>
  <si>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</si>
  <si>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</si>
  <si>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</si>
  <si>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</si>
  <si>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</si>
  <si>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</si>
  <si>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</si>
  <si>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</si>
  <si>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</si>
  <si>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</si>
  <si>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</si>
  <si>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</si>
  <si>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</si>
  <si>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</si>
  <si>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</si>
  <si>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</si>
  <si>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</si>
  <si>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</si>
  <si>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</si>
  <si>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</si>
  <si>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</si>
  <si>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</si>
  <si>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</si>
  <si>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</si>
  <si>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</si>
  <si>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</si>
  <si>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</si>
  <si>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</si>
  <si>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</si>
  <si>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</si>
  <si>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</si>
  <si>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</si>
  <si>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</si>
  <si>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</si>
  <si>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</si>
  <si>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</si>
  <si>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</si>
  <si>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</si>
  <si>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</si>
  <si>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</si>
  <si>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</si>
  <si>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</si>
  <si>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</si>
  <si>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</si>
  <si>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</si>
  <si>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</si>
  <si>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</si>
  <si>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</si>
  <si>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</si>
  <si>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</si>
  <si>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</si>
  <si>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</si>
  <si>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</si>
  <si>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</si>
  <si>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</si>
  <si>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</si>
  <si>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</si>
  <si>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</si>
  <si>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</si>
  <si>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</si>
  <si>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</si>
  <si>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</si>
  <si>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</si>
  <si>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</si>
  <si>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</si>
  <si>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</si>
  <si>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</si>
  <si>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</si>
  <si>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</si>
  <si>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</si>
  <si>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</si>
  <si>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</si>
  <si>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</si>
  <si>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</si>
  <si>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</si>
  <si>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</si>
  <si>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</si>
  <si>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</si>
  <si>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640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</si>
  <si>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</si>
  <si>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</si>
  <si>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</si>
  <si>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</si>
  <si>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</si>
  <si>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</si>
  <si>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</si>
  <si>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</si>
  <si>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</si>
  <si>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</si>
  <si>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</si>
  <si>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</si>
  <si>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</si>
  <si>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</si>
  <si>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</si>
  <si>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</si>
  <si>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0.6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</si>
  <si>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</si>
  <si>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</si>
  <si>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</si>
  <si>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</si>
  <si>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</si>
  <si>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</si>
  <si>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</si>
  <si>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</si>
  <si>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</si>
  <si>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</si>
  <si>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</si>
  <si>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</si>
  <si>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</si>
  <si>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</si>
  <si>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</si>
  <si>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</si>
  <si>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</si>
  <si>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</si>
  <si>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</si>
  <si>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</si>
  <si>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</si>
  <si>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</si>
  <si>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</si>
  <si>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</si>
  <si>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2.8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</si>
  <si>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</si>
  <si>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</si>
  <si>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</si>
  <si>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</si>
  <si>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</si>
  <si>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</si>
  <si>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</si>
  <si>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</si>
  <si>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</si>
  <si>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</si>
  <si>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</si>
  <si>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</si>
  <si>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</si>
  <si>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</si>
  <si>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</si>
  <si>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</si>
  <si>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</si>
  <si>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</si>
  <si>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</si>
  <si>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</si>
  <si>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0.62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</si>
  <si>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</si>
  <si>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</si>
  <si>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</si>
  <si>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</si>
  <si>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</si>
  <si>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</si>
  <si>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</si>
  <si>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</si>
  <si>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</si>
  <si>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</si>
  <si>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</si>
  <si>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</si>
  <si>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</si>
  <si>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</si>
  <si>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</si>
  <si>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</si>
  <si>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</si>
  <si>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</si>
  <si>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</si>
  <si>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</si>
  <si>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</si>
  <si>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</si>
  <si>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</si>
  <si>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</si>
  <si>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</si>
  <si>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</si>
  <si>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</si>
  <si>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</si>
  <si>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</si>
  <si>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</si>
  <si>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</si>
  <si>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</si>
  <si>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</si>
  <si>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</si>
  <si>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</si>
  <si>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</si>
  <si>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</si>
  <si>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</si>
  <si>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</si>
  <si>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</si>
  <si>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</si>
  <si>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</si>
  <si>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</si>
  <si>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</si>
  <si>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</si>
  <si>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</si>
  <si>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</si>
  <si>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</si>
  <si>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</si>
  <si>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</si>
  <si>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</si>
  <si>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</si>
  <si>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</si>
  <si>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</si>
  <si>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</si>
  <si>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</si>
  <si>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</si>
  <si>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</si>
  <si>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</si>
  <si>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</si>
  <si>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</si>
  <si>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</si>
  <si>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</si>
  <si>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</si>
  <si>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</si>
  <si>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</si>
  <si>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</si>
  <si>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</si>
  <si>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</si>
  <si>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</si>
  <si>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</si>
  <si>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</si>
  <si>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</si>
  <si>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</si>
  <si>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</si>
  <si>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</si>
  <si>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</si>
  <si>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</si>
  <si>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</si>
  <si>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</si>
  <si>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</si>
  <si>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</si>
  <si>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</si>
  <si>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</si>
  <si>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</si>
  <si>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</si>
  <si>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</si>
  <si>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</si>
  <si>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</si>
  <si>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</si>
  <si>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</si>
  <si>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</si>
  <si>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</si>
  <si>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</si>
  <si>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</si>
  <si>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</si>
  <si>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</si>
  <si>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</si>
  <si>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</si>
  <si>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</si>
  <si>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</si>
  <si>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</si>
  <si>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</si>
  <si>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</si>
  <si>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</si>
  <si>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</si>
  <si>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18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</si>
  <si>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</si>
  <si>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</si>
  <si>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</si>
  <si>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</si>
  <si>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</si>
  <si>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</si>
  <si>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</si>
  <si>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</si>
  <si>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</si>
  <si>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</si>
  <si>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</si>
  <si>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</si>
  <si>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</si>
  <si>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</si>
  <si>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</si>
  <si>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</si>
  <si>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</si>
  <si>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</si>
  <si>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</si>
  <si>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</si>
  <si>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</si>
  <si>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</si>
  <si>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</si>
  <si>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</si>
  <si>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</si>
  <si>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</si>
  <si>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</si>
  <si>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</si>
  <si>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</si>
  <si>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</si>
  <si>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</si>
  <si>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</si>
  <si>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</si>
  <si>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</si>
  <si>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</si>
  <si>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</si>
  <si>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</si>
  <si>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</si>
  <si>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</si>
  <si>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</si>
  <si>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</si>
  <si>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</si>
  <si>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</si>
  <si>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</si>
  <si>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</si>
  <si>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</si>
  <si>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</si>
  <si>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</si>
  <si>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</si>
  <si>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</si>
  <si>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</si>
  <si>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</si>
  <si>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</si>
  <si>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</si>
  <si>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</si>
  <si>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</si>
  <si>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</si>
  <si>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</si>
  <si>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</si>
  <si>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</si>
  <si>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</si>
  <si>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</si>
  <si>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</si>
  <si>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</si>
  <si>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</si>
  <si>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</si>
  <si>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</si>
  <si>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</si>
  <si>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</si>
  <si>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</si>
  <si>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</si>
  <si>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0.48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</si>
  <si>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</si>
  <si>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</si>
  <si>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</si>
  <si>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</si>
  <si>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</si>
  <si>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</si>
  <si>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</si>
  <si>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</si>
  <si>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</si>
  <si>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</si>
  <si>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</si>
  <si>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</si>
  <si>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</si>
  <si>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</si>
  <si>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</si>
  <si>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</si>
  <si>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</si>
  <si>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</si>
  <si>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</si>
  <si>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</si>
  <si>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</si>
  <si>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</si>
  <si>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</si>
  <si>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</si>
  <si>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</si>
  <si>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</si>
  <si>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</si>
  <si>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</si>
  <si>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</si>
  <si>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</si>
  <si>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</si>
  <si>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</si>
  <si>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</si>
  <si>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</si>
  <si>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</si>
  <si>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</si>
  <si>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</si>
  <si>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</si>
  <si>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</si>
  <si>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</si>
  <si>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</si>
  <si>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</si>
  <si>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</si>
  <si>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</si>
  <si>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</si>
  <si>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</si>
  <si>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</si>
  <si>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</si>
  <si>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</si>
  <si>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</si>
  <si>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</si>
  <si>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</si>
  <si>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</si>
  <si>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</si>
  <si>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</si>
  <si>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</si>
  <si>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</si>
  <si>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</si>
  <si>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</si>
  <si>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</si>
  <si>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</si>
  <si>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</si>
  <si>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</si>
  <si>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</si>
  <si>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</si>
  <si>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</si>
  <si>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</si>
  <si>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</si>
  <si>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</si>
  <si>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</si>
  <si>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</si>
  <si>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</si>
  <si>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</si>
  <si>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</si>
  <si>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</si>
  <si>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</si>
  <si>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</si>
  <si>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</si>
  <si>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</si>
  <si>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</si>
  <si>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</si>
  <si>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</si>
  <si>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</si>
  <si>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</si>
  <si>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</si>
  <si>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</si>
  <si>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</si>
  <si>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</si>
  <si>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</si>
  <si>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</si>
  <si>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</si>
  <si>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</si>
  <si>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</si>
  <si>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</si>
  <si>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</si>
  <si>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</si>
  <si>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</si>
  <si>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</si>
  <si>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</si>
  <si>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</si>
  <si>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</si>
  <si>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</si>
  <si>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</si>
  <si>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</si>
  <si>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</si>
  <si>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</si>
  <si>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</si>
  <si>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</si>
  <si>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</si>
  <si>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</si>
  <si>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</si>
  <si>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</si>
  <si>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</si>
  <si>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</si>
  <si>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</si>
  <si>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</si>
  <si>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</si>
  <si>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</si>
  <si>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</si>
  <si>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</si>
  <si>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</si>
  <si>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</si>
  <si>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</si>
  <si>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</si>
  <si>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</si>
  <si>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</si>
  <si>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</si>
  <si>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</si>
  <si>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</si>
  <si>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</si>
  <si>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</si>
  <si>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</si>
  <si>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</si>
  <si>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</si>
  <si>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</si>
  <si>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</si>
  <si>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</si>
  <si>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</si>
  <si>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</si>
  <si>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</si>
  <si>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</si>
  <si>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</si>
  <si>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</si>
  <si>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</si>
  <si>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</si>
  <si>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</si>
  <si>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</si>
  <si>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</si>
  <si>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</si>
  <si>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</si>
  <si>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</si>
  <si>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</si>
  <si>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</si>
  <si>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</si>
  <si>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</si>
  <si>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</si>
  <si>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</si>
  <si>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</si>
  <si>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</si>
  <si>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</si>
  <si>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</si>
  <si>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</si>
  <si>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</si>
  <si>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</si>
  <si>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</si>
  <si>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</si>
  <si>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</si>
  <si>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</si>
  <si>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</si>
  <si>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</si>
  <si>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</si>
  <si>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</si>
  <si>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</si>
  <si>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</si>
  <si>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</si>
  <si>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</si>
  <si>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</si>
  <si>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</si>
  <si>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</si>
  <si>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</si>
  <si>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</si>
  <si>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</si>
  <si>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</si>
  <si>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</si>
  <si>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</si>
  <si>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</si>
  <si>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</si>
  <si>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</si>
  <si>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</si>
  <si>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</si>
  <si>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</si>
  <si>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</si>
  <si>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</si>
  <si>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</si>
  <si>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</si>
  <si>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</si>
  <si>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</si>
  <si>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</si>
  <si>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</si>
  <si>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</si>
  <si>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</si>
  <si>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</si>
  <si>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</si>
  <si>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</si>
  <si>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</si>
  <si>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</si>
  <si>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</si>
  <si>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</si>
  <si>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</si>
  <si>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</si>
  <si>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</si>
  <si>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</si>
  <si>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</si>
  <si>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</si>
  <si>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</si>
  <si>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</si>
  <si>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</si>
  <si>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</si>
  <si>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</si>
  <si>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</si>
  <si>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</si>
  <si>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</si>
  <si>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</si>
  <si>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</si>
  <si>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</si>
  <si>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</si>
  <si>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</si>
  <si>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</si>
  <si>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</si>
  <si>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</si>
  <si>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</si>
  <si>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</si>
  <si>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</si>
  <si>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</si>
  <si>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</si>
  <si>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</si>
  <si>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</si>
  <si>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</si>
  <si>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</si>
  <si>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</si>
  <si>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</si>
  <si>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</si>
  <si>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</si>
  <si>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</si>
  <si>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</si>
  <si>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</si>
  <si>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</si>
  <si>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</si>
  <si>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</si>
  <si>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</si>
  <si>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</si>
  <si>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</si>
  <si>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</si>
  <si>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</si>
  <si>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</si>
  <si>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</si>
  <si>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</si>
  <si>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</si>
  <si>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</si>
  <si>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</si>
  <si>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</si>
  <si>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</si>
  <si>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</si>
  <si>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</si>
  <si>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</si>
  <si>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</si>
  <si>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</si>
  <si>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</si>
  <si>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</si>
  <si>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</si>
  <si>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</si>
  <si>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</si>
  <si>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</si>
  <si>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</si>
  <si>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</si>
  <si>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</si>
  <si>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</si>
  <si>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</si>
  <si>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</si>
  <si>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</si>
  <si>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</si>
  <si>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</si>
  <si>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</si>
  <si>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</si>
  <si>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</si>
  <si>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</si>
  <si>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</si>
  <si>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</si>
  <si>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</si>
  <si>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</si>
  <si>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</si>
  <si>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</si>
  <si>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</si>
  <si>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</si>
  <si>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</si>
  <si>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</si>
  <si>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</si>
  <si>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</si>
  <si>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</si>
  <si>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</si>
  <si>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</si>
  <si>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</si>
  <si>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</si>
  <si>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</si>
  <si>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</si>
  <si>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</si>
  <si>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</si>
  <si>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</si>
  <si>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</si>
  <si>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</si>
  <si>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</si>
  <si>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</si>
  <si>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</si>
  <si>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</si>
  <si>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</si>
  <si>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</si>
  <si>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</si>
  <si>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</si>
  <si>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</si>
  <si>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</si>
  <si>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</si>
  <si>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</si>
  <si>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</si>
  <si>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</si>
  <si>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</si>
  <si>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</si>
  <si>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</si>
  <si>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</si>
  <si>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</si>
  <si>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</si>
  <si>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</si>
  <si>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</si>
  <si>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</si>
  <si>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</si>
  <si>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</si>
  <si>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</si>
  <si>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</si>
  <si>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</si>
  <si>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</si>
  <si>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</si>
  <si>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</si>
  <si>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</si>
  <si>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</si>
  <si>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</si>
  <si>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</si>
  <si>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</si>
  <si>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</si>
  <si>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</si>
  <si>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</si>
  <si>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</si>
  <si>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</si>
  <si>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840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</si>
  <si>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</si>
  <si>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</si>
  <si>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</si>
  <si>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</si>
  <si>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</si>
  <si>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</si>
  <si>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</si>
  <si>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</si>
  <si>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</si>
  <si>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</si>
  <si>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</si>
  <si>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</si>
  <si>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2.5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</si>
  <si>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</si>
  <si>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</si>
  <si>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</si>
  <si>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</si>
  <si>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</si>
  <si>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</si>
  <si>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</si>
  <si>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</si>
  <si>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</si>
  <si>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</si>
  <si>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</si>
  <si>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</si>
  <si>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</si>
  <si>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</si>
  <si>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</si>
  <si>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</si>
  <si>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</si>
  <si>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</si>
  <si>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</si>
  <si>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</si>
  <si>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</si>
  <si>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</si>
  <si>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</si>
  <si>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</si>
  <si>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</si>
  <si>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</si>
  <si>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</si>
  <si>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</si>
  <si>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</si>
  <si>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</si>
  <si>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</si>
  <si>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</si>
  <si>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</si>
  <si>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</si>
  <si>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</si>
  <si>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</si>
  <si>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</si>
  <si>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</si>
  <si>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</si>
  <si>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</si>
  <si>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</si>
  <si>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</si>
  <si>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</si>
  <si>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</si>
  <si>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</si>
  <si>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</si>
  <si>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</si>
  <si>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</si>
  <si>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</si>
  <si>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</si>
  <si>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</si>
  <si>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</si>
  <si>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</si>
  <si>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</si>
  <si>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</si>
  <si>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</si>
  <si>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</si>
  <si>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</si>
  <si>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</si>
  <si>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</si>
  <si>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</si>
  <si>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</si>
  <si>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</si>
  <si>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</si>
  <si>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</si>
  <si>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</si>
  <si>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</si>
  <si>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</si>
  <si>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</si>
  <si>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</si>
  <si>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</si>
  <si>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</si>
  <si>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</si>
  <si>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</si>
  <si>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</si>
  <si>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</si>
  <si>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</si>
  <si>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</si>
  <si>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</si>
  <si>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</si>
  <si>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</si>
  <si>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</si>
  <si>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</si>
  <si>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</si>
  <si>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</si>
  <si>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</si>
  <si>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</si>
  <si>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</si>
  <si>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</si>
  <si>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</si>
  <si>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</si>
  <si>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</si>
  <si>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</si>
  <si>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</si>
  <si>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</si>
  <si>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</si>
  <si>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</si>
  <si>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</si>
  <si>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</si>
  <si>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</si>
  <si>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</si>
  <si>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</si>
  <si>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</si>
  <si>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</si>
  <si>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</si>
  <si>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</si>
  <si>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</si>
  <si>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</si>
  <si>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</si>
  <si>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</si>
  <si>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</si>
  <si>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</si>
  <si>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</si>
  <si>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</si>
  <si>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</si>
  <si>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</si>
  <si>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</si>
  <si>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</si>
  <si>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</si>
  <si>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</si>
  <si>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</si>
  <si>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</si>
  <si>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</si>
  <si>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</si>
  <si>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</si>
  <si>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</si>
  <si>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</si>
  <si>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</si>
  <si>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</si>
  <si>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</si>
  <si>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</si>
  <si>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</si>
  <si>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</si>
  <si>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</si>
  <si>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</si>
  <si>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</si>
  <si>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</si>
  <si>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</si>
  <si>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</si>
  <si>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</si>
  <si>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</si>
  <si>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</si>
  <si>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</si>
  <si>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</si>
  <si>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</si>
  <si>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</si>
  <si>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</si>
  <si>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</si>
  <si>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</si>
  <si>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</si>
  <si>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</si>
  <si>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</si>
  <si>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</si>
  <si>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</si>
  <si>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</si>
  <si>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</si>
  <si>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</si>
  <si>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</si>
  <si>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</si>
  <si>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</si>
  <si>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</si>
  <si>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</si>
  <si>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</si>
  <si>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</si>
  <si>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</si>
  <si>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</si>
  <si>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</si>
  <si>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</si>
  <si>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</si>
  <si>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</si>
  <si>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</si>
  <si>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</si>
  <si>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</si>
  <si>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</si>
  <si>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</si>
  <si>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</si>
  <si>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</si>
  <si>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</si>
  <si>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</si>
  <si>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</si>
  <si>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</si>
  <si>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</si>
  <si>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</si>
  <si>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</si>
  <si>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</si>
  <si>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</si>
  <si>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</si>
  <si>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</si>
  <si>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</si>
  <si>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</si>
  <si>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</si>
  <si>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</si>
  <si>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</si>
  <si>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</si>
  <si>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</si>
  <si>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</si>
  <si>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</si>
  <si>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</si>
  <si>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</si>
  <si>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</si>
  <si>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</si>
  <si>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</si>
  <si>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</si>
  <si>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</si>
  <si>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</si>
  <si>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</si>
  <si>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</si>
  <si>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</si>
  <si>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</si>
  <si>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</si>
  <si>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</si>
  <si>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</si>
  <si>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</si>
  <si>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</si>
  <si>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</si>
  <si>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</si>
  <si>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</si>
  <si>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</si>
  <si>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</si>
  <si>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</si>
  <si>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</si>
  <si>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</si>
  <si>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</si>
  <si>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</si>
  <si>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</si>
  <si>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</si>
  <si>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</si>
  <si>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</si>
  <si>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</si>
  <si>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</si>
  <si>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</si>
  <si>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</si>
  <si>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</si>
  <si>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</si>
  <si>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</si>
  <si>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</si>
  <si>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</si>
  <si>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</si>
  <si>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</si>
  <si>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</si>
  <si>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</si>
  <si>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</si>
  <si>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</si>
  <si>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</si>
  <si>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</si>
  <si>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</si>
  <si>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</si>
  <si>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</si>
  <si>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</si>
  <si>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</si>
  <si>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</si>
  <si>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</si>
  <si>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</si>
  <si>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</si>
  <si>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</si>
  <si>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</si>
  <si>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</si>
  <si>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</si>
  <si>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</si>
  <si>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</si>
  <si>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</si>
  <si>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</si>
  <si>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</si>
  <si>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</si>
  <si>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</si>
  <si>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</si>
  <si>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</si>
  <si>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</si>
  <si>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</si>
  <si>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</si>
  <si>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</si>
  <si>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</si>
  <si>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</si>
  <si>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</si>
  <si>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</si>
  <si>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</si>
  <si>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</si>
  <si>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</si>
  <si>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</si>
  <si>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</si>
  <si>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</si>
  <si>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</si>
  <si>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</si>
  <si>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</si>
  <si>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</si>
  <si>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</si>
  <si>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</si>
  <si>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</si>
  <si>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</si>
  <si>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</si>
  <si>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</si>
  <si>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</si>
  <si>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</si>
  <si>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</si>
  <si>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</si>
  <si>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</si>
  <si>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</si>
  <si>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</si>
  <si>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</si>
  <si>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</si>
  <si>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</si>
  <si>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</si>
  <si>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</si>
  <si>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</si>
  <si>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</si>
  <si>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</si>
  <si>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</si>
  <si>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</si>
  <si>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</si>
  <si>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</si>
  <si>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</si>
  <si>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</si>
  <si>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</si>
  <si>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</si>
  <si>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</si>
  <si>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</si>
  <si>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</si>
  <si>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</si>
  <si>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</si>
  <si>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</si>
  <si>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</si>
  <si>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</si>
  <si>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</si>
  <si>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</si>
  <si>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</si>
  <si>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</si>
  <si>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</si>
  <si>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</si>
  <si>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</si>
  <si>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</si>
  <si>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</si>
  <si>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</si>
  <si>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</si>
  <si>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</si>
  <si>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</si>
  <si>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</si>
  <si>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</si>
  <si>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</si>
  <si>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</si>
  <si>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</si>
  <si>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</si>
  <si>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</si>
  <si>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</si>
  <si>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</si>
  <si>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</si>
  <si>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</si>
  <si>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</si>
  <si>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</si>
  <si>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</si>
  <si>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</si>
  <si>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</si>
  <si>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</si>
  <si>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</si>
  <si>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</si>
  <si>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</si>
  <si>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</si>
  <si>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</si>
  <si>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</si>
  <si>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</si>
  <si>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</si>
  <si>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</si>
  <si>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</si>
  <si>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</si>
  <si>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</si>
  <si>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</si>
  <si>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</si>
  <si>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</si>
  <si>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</si>
  <si>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</si>
  <si>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</si>
  <si>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</si>
  <si>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</si>
  <si>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</si>
  <si>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</si>
  <si>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</si>
  <si>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</si>
  <si>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</si>
  <si>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</si>
  <si>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</si>
  <si>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</si>
  <si>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</si>
  <si>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</si>
  <si>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</si>
  <si>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</si>
  <si>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</si>
  <si>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</si>
  <si>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</si>
  <si>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</si>
  <si>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</si>
  <si>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</si>
  <si>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</si>
  <si>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</si>
  <si>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</si>
  <si>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</si>
  <si>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</si>
  <si>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</si>
  <si>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</si>
  <si>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</si>
  <si>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</si>
  <si>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</si>
  <si>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</si>
  <si>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</si>
  <si>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</si>
  <si>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</si>
  <si>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</si>
  <si>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</si>
  <si>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</si>
  <si>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</si>
  <si>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</si>
  <si>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</si>
  <si>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</si>
  <si>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</si>
  <si>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</si>
  <si>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</si>
  <si>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</si>
  <si>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</si>
  <si>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</si>
  <si>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</si>
  <si>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</si>
  <si>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</si>
  <si>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</si>
  <si>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</si>
  <si>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</si>
  <si>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</si>
  <si>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</si>
  <si>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</si>
  <si>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</si>
  <si>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</si>
  <si>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</si>
  <si>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</si>
  <si>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</si>
  <si>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</si>
  <si>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</si>
  <si>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</si>
  <si>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</si>
  <si>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</si>
  <si>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</si>
  <si>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</si>
  <si>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</si>
  <si>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</si>
  <si>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</si>
  <si>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</si>
  <si>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</si>
  <si>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</si>
  <si>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</si>
  <si>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</si>
  <si>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</si>
  <si>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</si>
  <si>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</si>
  <si>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</si>
  <si>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</si>
  <si>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</si>
  <si>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</si>
  <si>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</si>
  <si>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</si>
  <si>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</si>
  <si>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</si>
  <si>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</si>
  <si>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</si>
  <si>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</si>
  <si>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</si>
  <si>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</si>
  <si>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</si>
  <si>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</si>
  <si>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</si>
  <si>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</si>
  <si>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</si>
  <si>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</si>
  <si>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</si>
  <si>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</si>
  <si>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</si>
  <si>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</si>
  <si>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</si>
  <si>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</si>
  <si>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</si>
  <si>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</si>
  <si>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</si>
  <si>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</si>
  <si>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</si>
  <si>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</si>
  <si>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</si>
  <si>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</si>
  <si>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</si>
  <si>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</si>
  <si>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</si>
  <si>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</si>
  <si>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</si>
  <si>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</si>
  <si>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</si>
  <si>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</si>
  <si>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</si>
  <si>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</si>
  <si>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</si>
  <si>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</si>
  <si>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</si>
  <si>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</si>
  <si>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</si>
  <si>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</si>
  <si>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</si>
  <si>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</si>
  <si>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</si>
  <si>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</si>
  <si>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</si>
  <si>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</si>
  <si>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</si>
  <si>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</si>
  <si>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</si>
  <si>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</si>
  <si>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</si>
  <si>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</si>
  <si>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</si>
  <si>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</si>
  <si>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</si>
  <si>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</si>
  <si>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</si>
  <si>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</si>
  <si>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</si>
  <si>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</si>
  <si>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</si>
  <si>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</si>
  <si>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</si>
  <si>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</si>
  <si>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</si>
  <si>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</si>
  <si>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</si>
  <si>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</si>
  <si>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</si>
  <si>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</si>
  <si>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</si>
  <si>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</si>
  <si>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</si>
  <si>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</si>
  <si>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</si>
  <si>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</si>
  <si>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</si>
  <si>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</si>
  <si>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</si>
  <si>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</si>
  <si>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</si>
  <si>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</si>
  <si>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</si>
  <si>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</si>
  <si>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</si>
  <si>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</si>
  <si>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</si>
  <si>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</si>
  <si>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</si>
  <si>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</si>
  <si>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</si>
  <si>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</si>
  <si>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</si>
  <si>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</si>
  <si>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</si>
  <si>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</si>
  <si>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</si>
  <si>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</si>
  <si>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</si>
  <si>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</si>
  <si>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</si>
  <si>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</si>
  <si>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</si>
  <si>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</si>
  <si>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</si>
  <si>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</si>
  <si>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</si>
  <si>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</si>
  <si>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</si>
  <si>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</si>
  <si>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</si>
  <si>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</si>
  <si>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</si>
  <si>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</si>
  <si>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</si>
  <si>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</si>
  <si>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</si>
  <si>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</si>
  <si>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</si>
  <si>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</si>
  <si>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</si>
  <si>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</si>
  <si>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</si>
  <si>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</si>
  <si>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</si>
  <si>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</si>
  <si>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720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</si>
  <si>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</si>
  <si>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</si>
  <si>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</si>
  <si>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</si>
  <si>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</si>
  <si>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</si>
  <si>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</si>
  <si>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</si>
  <si>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</si>
  <si>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</si>
  <si>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</si>
  <si>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</si>
  <si>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</si>
  <si>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</si>
  <si>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</si>
  <si>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</si>
  <si>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</si>
  <si>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</si>
  <si>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</si>
  <si>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</si>
  <si>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</si>
  <si>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</si>
  <si>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</si>
  <si>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</si>
  <si>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</si>
  <si>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</si>
  <si>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</si>
  <si>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</si>
  <si>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</si>
  <si>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</si>
  <si>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</si>
  <si>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</si>
  <si>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</si>
  <si>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</si>
  <si>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</si>
  <si>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</si>
  <si>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</si>
  <si>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</si>
  <si>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</si>
  <si>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</si>
  <si>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</si>
  <si>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</si>
  <si>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</si>
  <si>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</si>
  <si>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</si>
  <si>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</si>
  <si>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</si>
  <si>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</si>
  <si>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</si>
  <si>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</si>
  <si>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</si>
  <si>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</si>
  <si>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</si>
  <si>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</si>
  <si>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</si>
  <si>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</si>
  <si>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</si>
  <si>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</si>
  <si>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</si>
  <si>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</si>
  <si>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</si>
  <si>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</si>
  <si>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</si>
  <si>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</si>
  <si>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</si>
  <si>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</si>
  <si>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</si>
  <si>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</si>
  <si>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</si>
  <si>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</si>
  <si>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</si>
  <si>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</si>
  <si>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</si>
  <si>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</si>
  <si>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</si>
  <si>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</si>
  <si>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</si>
  <si>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</si>
  <si>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</si>
  <si>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</si>
  <si>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</si>
  <si>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</si>
  <si>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</si>
  <si>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</si>
  <si>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</si>
  <si>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</si>
  <si>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</si>
  <si>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</si>
  <si>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</si>
  <si>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</si>
  <si>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</si>
  <si>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</si>
  <si>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</si>
  <si>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</si>
  <si>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</si>
  <si>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</si>
  <si>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</si>
  <si>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</si>
  <si>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</si>
  <si>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</si>
  <si>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</si>
  <si>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</si>
  <si>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</si>
  <si>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</si>
  <si>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</si>
  <si>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</si>
  <si>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</si>
  <si>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</si>
  <si>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</si>
  <si>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</si>
  <si>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</si>
  <si>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</si>
  <si>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</si>
  <si>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</si>
  <si>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</si>
  <si>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</si>
  <si>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</si>
  <si>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</si>
  <si>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</si>
  <si>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</si>
  <si>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</si>
  <si>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</si>
  <si>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</si>
  <si>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</si>
  <si>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</si>
  <si>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</si>
  <si>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</si>
  <si>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</si>
  <si>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</si>
  <si>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</si>
  <si>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</si>
  <si>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</si>
  <si>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</si>
  <si>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</si>
  <si>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</si>
  <si>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</si>
  <si>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</si>
  <si>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</si>
  <si>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</si>
  <si>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</si>
  <si>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</si>
  <si>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</si>
  <si>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47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</si>
  <si>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</si>
  <si>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</si>
  <si>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</si>
  <si>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</si>
  <si>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</si>
  <si>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</si>
  <si>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</si>
  <si>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</si>
  <si>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</si>
  <si>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</si>
  <si>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</si>
  <si>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</si>
  <si>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</si>
  <si>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</si>
  <si>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</si>
  <si>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</si>
  <si>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</si>
  <si>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</si>
  <si>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</si>
  <si>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</si>
  <si>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</si>
  <si>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</si>
  <si>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</si>
  <si>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</si>
  <si>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</si>
  <si>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</si>
  <si>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</si>
  <si>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</si>
  <si>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</si>
  <si>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</si>
  <si>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</si>
  <si>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</si>
  <si>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</si>
  <si>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</si>
  <si>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</si>
  <si>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</si>
  <si>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</si>
  <si>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</si>
  <si>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</si>
  <si>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</si>
  <si>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</si>
  <si>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</si>
  <si>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</si>
  <si>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</si>
  <si>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</si>
  <si>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</si>
  <si>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</si>
  <si>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</si>
  <si>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</si>
  <si>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</si>
  <si>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</si>
  <si>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</si>
  <si>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</si>
  <si>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</si>
  <si>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</si>
  <si>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</si>
  <si>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</si>
  <si>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</si>
  <si>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</si>
  <si>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</si>
  <si>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</si>
  <si>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</si>
  <si>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</si>
  <si>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</si>
  <si>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</si>
  <si>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</si>
  <si>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</si>
  <si>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</si>
  <si>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</si>
  <si>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</si>
  <si>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</si>
  <si>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</si>
  <si>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</si>
  <si>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</si>
  <si>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</si>
  <si>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</si>
  <si>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</si>
  <si>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</si>
  <si>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</si>
  <si>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</si>
  <si>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</si>
  <si>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</si>
  <si>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</si>
  <si>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</si>
  <si>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</si>
  <si>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</si>
  <si>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</si>
  <si>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</si>
  <si>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</si>
  <si>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</si>
  <si>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</si>
  <si>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</si>
  <si>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</si>
  <si>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</si>
  <si>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</si>
  <si>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</si>
  <si>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</si>
  <si>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</si>
  <si>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</si>
  <si>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</si>
  <si>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</si>
  <si>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</si>
  <si>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</si>
  <si>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</si>
  <si>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</si>
  <si>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</si>
  <si>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</si>
  <si>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</si>
  <si>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</si>
  <si>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</si>
  <si>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</si>
  <si>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</si>
  <si>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</si>
  <si>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</si>
  <si>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</si>
  <si>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</si>
  <si>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</si>
  <si>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</si>
  <si>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</si>
  <si>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</si>
  <si>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</si>
  <si>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</si>
  <si>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</si>
  <si>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</si>
  <si>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</si>
  <si>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</si>
  <si>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</si>
  <si>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</si>
  <si>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</si>
  <si>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</si>
  <si>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</si>
  <si>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</si>
  <si>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</si>
  <si>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</si>
  <si>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</si>
  <si>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</si>
  <si>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</si>
  <si>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</si>
  <si>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</si>
  <si>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</si>
  <si>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</si>
  <si>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</si>
  <si>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</si>
  <si>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</si>
  <si>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</si>
  <si>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</si>
  <si>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</si>
  <si>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</si>
  <si>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</si>
  <si>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</si>
  <si>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</si>
  <si>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</si>
  <si>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</si>
  <si>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</si>
  <si>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</si>
  <si>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</si>
  <si>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</si>
  <si>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</si>
  <si>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</si>
  <si>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</si>
  <si>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</si>
  <si>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</si>
  <si>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</si>
  <si>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</si>
  <si>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</si>
  <si>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</si>
  <si>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</si>
  <si>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</si>
  <si>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</si>
  <si>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</si>
  <si>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</si>
  <si>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</si>
  <si>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</si>
  <si>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</si>
  <si>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</si>
  <si>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</si>
  <si>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</si>
  <si>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</si>
  <si>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</si>
  <si>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</si>
  <si>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</si>
  <si>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</si>
  <si>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</si>
  <si>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</si>
  <si>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</si>
  <si>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</si>
  <si>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</si>
  <si>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</si>
  <si>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</si>
  <si>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</si>
  <si>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</si>
  <si>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</si>
  <si>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</si>
  <si>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</si>
  <si>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</si>
  <si>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</si>
  <si>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</si>
  <si>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</si>
  <si>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</si>
  <si>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</si>
  <si>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</si>
  <si>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</si>
  <si>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</si>
  <si>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</si>
  <si>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</si>
  <si>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</si>
  <si>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</si>
  <si>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</si>
  <si>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</si>
  <si>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</si>
  <si>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</si>
  <si>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</si>
  <si>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</si>
  <si>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</si>
  <si>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</si>
  <si>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</si>
  <si>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</si>
  <si>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</si>
  <si>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</si>
  <si>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</si>
  <si>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</si>
  <si>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</si>
  <si>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</si>
  <si>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</si>
  <si>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</si>
  <si>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</si>
  <si>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</si>
  <si>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</si>
  <si>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</si>
  <si>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</si>
  <si>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</si>
  <si>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</si>
  <si>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</si>
  <si>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</si>
  <si>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</si>
  <si>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</si>
  <si>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</si>
  <si>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</si>
  <si>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</si>
  <si>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</si>
  <si>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</si>
  <si>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</si>
  <si>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</si>
  <si>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</si>
  <si>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</si>
  <si>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</si>
  <si>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</si>
  <si>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</si>
  <si>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</si>
  <si>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</si>
  <si>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</si>
  <si>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</si>
  <si>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</si>
  <si>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</si>
  <si>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</si>
  <si>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</si>
  <si>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3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</si>
  <si>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</si>
  <si>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</si>
  <si>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</si>
  <si>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</si>
  <si>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</si>
  <si>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</si>
  <si>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</si>
  <si>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</si>
  <si>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</si>
  <si>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</si>
  <si>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</si>
  <si>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</si>
  <si>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</si>
  <si>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</si>
  <si>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</si>
  <si>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</si>
  <si>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</si>
  <si>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</si>
  <si>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</si>
  <si>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</si>
  <si>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</si>
  <si>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</si>
  <si>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</si>
  <si>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</si>
  <si>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</si>
  <si>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</si>
  <si>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</si>
  <si>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</si>
  <si>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</si>
  <si>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</si>
  <si>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</si>
  <si>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</si>
  <si>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</si>
  <si>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</si>
  <si>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</si>
  <si>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</si>
  <si>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</si>
  <si>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</si>
  <si>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</si>
  <si>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</si>
  <si>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</si>
  <si>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</si>
  <si>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</si>
  <si>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</si>
  <si>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</si>
  <si>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</si>
  <si>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</si>
  <si>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</si>
  <si>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</si>
  <si>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</si>
  <si>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</si>
  <si>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</si>
  <si>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</si>
  <si>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</si>
  <si>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</si>
  <si>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</si>
  <si>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</si>
  <si>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</si>
  <si>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</si>
  <si>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</si>
  <si>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</si>
  <si>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</si>
  <si>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</si>
  <si>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</si>
  <si>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</si>
  <si>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</si>
  <si>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</si>
  <si>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</si>
  <si>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</si>
  <si>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</si>
  <si>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</si>
  <si>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</si>
  <si>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</si>
  <si>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</si>
  <si>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</si>
  <si>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</si>
  <si>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</si>
  <si>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</si>
  <si>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</si>
  <si>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</si>
  <si>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</si>
  <si>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</si>
  <si>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</si>
  <si>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</si>
  <si>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</si>
  <si>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</si>
  <si>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</si>
  <si>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</si>
  <si>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</si>
  <si>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</si>
  <si>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</si>
  <si>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</si>
  <si>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</si>
  <si>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</si>
  <si>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</si>
  <si>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</si>
  <si>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</si>
  <si>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</si>
  <si>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</si>
  <si>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1.5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</si>
  <si>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</si>
  <si>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</si>
  <si>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</si>
  <si>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</si>
  <si>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</si>
  <si>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</si>
  <si>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</si>
  <si>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</si>
  <si>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</si>
  <si>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</si>
  <si>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</si>
  <si>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</si>
  <si>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</si>
  <si>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</si>
  <si>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</si>
  <si>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</si>
  <si>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</si>
  <si>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</si>
  <si>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</si>
  <si>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</si>
  <si>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</si>
  <si>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</si>
  <si>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</si>
  <si>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</si>
  <si>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</si>
  <si>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</si>
  <si>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</si>
  <si>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</si>
  <si>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</si>
  <si>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</si>
  <si>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</si>
  <si>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</si>
  <si>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</si>
  <si>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</si>
  <si>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</si>
  <si>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</si>
  <si>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</si>
  <si>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</si>
  <si>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</si>
  <si>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</si>
  <si>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</si>
  <si>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</si>
  <si>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</si>
  <si>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</si>
  <si>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</si>
  <si>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</si>
  <si>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</si>
  <si>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</si>
  <si>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</si>
  <si>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</si>
  <si>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</si>
  <si>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</si>
  <si>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</si>
  <si>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</si>
  <si>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</si>
  <si>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</si>
  <si>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</si>
  <si>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</si>
  <si>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</si>
  <si>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</si>
  <si>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</si>
  <si>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</si>
  <si>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</si>
  <si>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</si>
  <si>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</si>
  <si>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</si>
  <si>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</si>
  <si>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</si>
  <si>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</si>
  <si>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</si>
  <si>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</si>
  <si>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</si>
  <si>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</si>
  <si>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</si>
  <si>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</si>
  <si>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</si>
  <si>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</si>
  <si>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</si>
  <si>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</si>
  <si>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</si>
  <si>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</si>
  <si>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</si>
  <si>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</si>
  <si>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</si>
  <si>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</si>
  <si>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</si>
  <si>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</si>
  <si>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</si>
  <si>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</si>
  <si>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</si>
  <si>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</si>
  <si>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</si>
  <si>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</si>
  <si>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</si>
  <si>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</si>
  <si>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</si>
  <si>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</si>
  <si>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</si>
  <si>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</si>
  <si>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</si>
  <si>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</si>
  <si>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</si>
  <si>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</si>
  <si>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</si>
  <si>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</si>
  <si>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</si>
  <si>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</si>
  <si>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</si>
  <si>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</si>
  <si>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</si>
  <si>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</si>
  <si>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</si>
  <si>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</si>
  <si>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</si>
  <si>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</si>
  <si>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</si>
  <si>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</si>
  <si>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</si>
  <si>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</si>
  <si>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</si>
  <si>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</si>
  <si>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</si>
  <si>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</si>
  <si>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</si>
  <si>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</si>
  <si>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</si>
  <si>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</si>
  <si>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</si>
  <si>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</si>
  <si>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</si>
  <si>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</si>
  <si>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</si>
  <si>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</si>
  <si>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</si>
  <si>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</si>
  <si>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</si>
  <si>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</si>
  <si>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</si>
  <si>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</si>
  <si>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</si>
  <si>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</si>
  <si>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</si>
  <si>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</si>
  <si>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</si>
  <si>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</si>
  <si>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</si>
  <si>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</si>
  <si>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</si>
  <si>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</si>
  <si>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</si>
  <si>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</si>
  <si>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</si>
  <si>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</si>
  <si>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</si>
  <si>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</si>
  <si>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</si>
  <si>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</si>
  <si>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</si>
  <si>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</si>
  <si>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</si>
  <si>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</si>
  <si>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</si>
  <si>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</si>
  <si>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</si>
  <si>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</si>
  <si>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</si>
  <si>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</si>
  <si>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</si>
  <si>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</si>
  <si>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</si>
  <si>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</si>
  <si>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</si>
  <si>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</si>
  <si>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</si>
  <si>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</si>
  <si>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</si>
  <si>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</si>
  <si>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</si>
  <si>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</si>
  <si>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</si>
  <si>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</si>
  <si>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</si>
  <si>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</si>
  <si>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</si>
  <si>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</si>
  <si>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</si>
  <si>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</si>
  <si>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</si>
  <si>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</si>
  <si>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</si>
  <si>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</si>
  <si>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</si>
  <si>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</si>
  <si>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</si>
  <si>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</si>
  <si>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</si>
  <si>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</si>
  <si>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</si>
  <si>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</si>
  <si>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</si>
  <si>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</si>
  <si>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</si>
  <si>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</si>
  <si>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</si>
  <si>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</si>
  <si>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</si>
  <si>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</si>
  <si>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</si>
  <si>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</si>
  <si>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</si>
  <si>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</si>
  <si>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</si>
  <si>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</si>
  <si>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</si>
  <si>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</si>
  <si>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</si>
  <si>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</si>
  <si>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</si>
  <si>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</si>
  <si>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</si>
  <si>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</si>
  <si>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</si>
  <si>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</si>
  <si>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</si>
  <si>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</si>
  <si>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</si>
  <si>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</si>
  <si>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</si>
  <si>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</si>
  <si>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</si>
  <si>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</si>
  <si>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</si>
  <si>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</si>
  <si>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</si>
  <si>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</si>
  <si>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</si>
  <si>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</si>
  <si>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</si>
  <si>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</si>
  <si>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</si>
  <si>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</si>
  <si>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</si>
  <si>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</si>
  <si>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</si>
  <si>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</si>
  <si>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</si>
  <si>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</si>
  <si>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</si>
  <si>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</si>
  <si>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</si>
  <si>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</si>
  <si>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</si>
  <si>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</si>
  <si>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</si>
  <si>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</si>
  <si>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</si>
  <si>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</si>
  <si>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</si>
  <si>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</si>
  <si>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</si>
  <si>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</si>
  <si>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</si>
  <si>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</si>
  <si>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</si>
  <si>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</si>
  <si>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</si>
  <si>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</si>
  <si>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</si>
  <si>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</si>
  <si>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</si>
  <si>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</si>
  <si>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</si>
  <si>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</si>
  <si>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</si>
  <si>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</si>
  <si>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</si>
  <si>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</si>
  <si>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</si>
  <si>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</si>
  <si>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</si>
  <si>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</si>
  <si>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</si>
  <si>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</si>
  <si>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</si>
  <si>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</si>
  <si>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</si>
  <si>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</si>
  <si>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</si>
  <si>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</si>
  <si>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</si>
  <si>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</si>
  <si>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</si>
  <si>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</si>
  <si>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</si>
  <si>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</si>
  <si>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</si>
  <si>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</si>
  <si>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</si>
  <si>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</si>
  <si>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</si>
  <si>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</si>
  <si>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</si>
  <si>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</si>
  <si>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</si>
  <si>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</si>
  <si>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</si>
  <si>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</si>
  <si>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</si>
  <si>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</si>
  <si>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</si>
  <si>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</si>
  <si>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</si>
  <si>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</si>
  <si>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</si>
  <si>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</si>
  <si>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</si>
  <si>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</si>
  <si>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</si>
  <si>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</si>
  <si>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</si>
  <si>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</si>
  <si>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</si>
  <si>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</si>
  <si>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</si>
  <si>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</si>
  <si>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</si>
  <si>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</si>
  <si>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</si>
  <si>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</si>
  <si>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</si>
  <si>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</si>
  <si>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</si>
  <si>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</si>
  <si>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</si>
  <si>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</si>
  <si>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</si>
  <si>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</si>
  <si>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</si>
  <si>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</si>
  <si>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</si>
  <si>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</si>
  <si>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</si>
  <si>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</si>
  <si>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</si>
  <si>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</si>
  <si>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</si>
  <si>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</si>
  <si>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</si>
  <si>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</si>
  <si>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</si>
  <si>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</si>
  <si>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</si>
  <si>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</si>
  <si>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</si>
  <si>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</si>
  <si>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</si>
  <si>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</si>
  <si>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</si>
  <si>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</si>
  <si>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</si>
  <si>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</si>
  <si>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</si>
  <si>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</si>
  <si>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</si>
  <si>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</si>
  <si>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</si>
  <si>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</si>
  <si>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</si>
  <si>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</si>
  <si>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</si>
  <si>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</si>
  <si>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</si>
  <si>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</si>
  <si>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</si>
  <si>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</si>
  <si>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</si>
  <si>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</si>
  <si>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</si>
  <si>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</si>
  <si>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</si>
  <si>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</si>
  <si>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</si>
  <si>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</si>
  <si>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</si>
  <si>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</si>
  <si>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</si>
  <si>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</si>
  <si>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</si>
  <si>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</si>
  <si>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</si>
  <si>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</si>
  <si>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</si>
  <si>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</si>
  <si>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</si>
  <si>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</si>
  <si>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</si>
  <si>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</si>
  <si>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</si>
  <si>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</si>
  <si>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</si>
  <si>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</si>
  <si>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</si>
  <si>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</si>
  <si>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</si>
  <si>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</si>
  <si>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</si>
  <si>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</si>
  <si>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</si>
  <si>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</si>
  <si>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</si>
  <si>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</si>
  <si>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</si>
  <si>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</si>
  <si>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</si>
  <si>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</si>
  <si>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</si>
  <si>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</si>
  <si>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</si>
  <si>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</si>
  <si>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</si>
  <si>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</si>
  <si>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</si>
  <si>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</si>
  <si>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</si>
  <si>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</si>
  <si>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</si>
  <si>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</si>
  <si>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</si>
  <si>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</si>
  <si>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</si>
  <si>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</si>
  <si>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</si>
  <si>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</si>
  <si>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</si>
  <si>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</si>
  <si>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</si>
  <si>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</si>
  <si>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</si>
  <si>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</si>
  <si>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</si>
  <si>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</si>
  <si>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</si>
  <si>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</si>
  <si>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</si>
  <si>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</si>
  <si>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</si>
  <si>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</si>
  <si>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</si>
  <si>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</si>
  <si>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</si>
  <si>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</si>
  <si>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</si>
  <si>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</si>
  <si>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</si>
  <si>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</si>
  <si>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</si>
  <si>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</si>
  <si>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</si>
  <si>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</si>
  <si>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</si>
  <si>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</si>
  <si>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</si>
  <si>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</si>
  <si>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</si>
  <si>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</si>
  <si>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</si>
  <si>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</si>
  <si>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</si>
  <si>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</si>
  <si>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</si>
  <si>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</si>
  <si>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</si>
  <si>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</si>
  <si>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</si>
  <si>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</si>
  <si>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</si>
  <si>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</si>
  <si>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</si>
  <si>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</si>
  <si>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</si>
  <si>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</si>
  <si>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</si>
  <si>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</si>
  <si>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</si>
  <si>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</si>
  <si>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</si>
  <si>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</si>
  <si>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</si>
  <si>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</si>
  <si>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</si>
  <si>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</si>
  <si>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</si>
  <si>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</si>
  <si>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</si>
  <si>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</si>
  <si>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</si>
  <si>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</si>
  <si>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</si>
  <si>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</si>
  <si>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</si>
  <si>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</si>
  <si>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</si>
  <si>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</si>
  <si>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</si>
  <si>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</si>
  <si>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</si>
  <si>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</si>
  <si>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</si>
  <si>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</si>
  <si>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</si>
  <si>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</si>
  <si>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</si>
  <si>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</si>
  <si>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</si>
  <si>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</si>
  <si>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</si>
  <si>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</si>
  <si>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</si>
  <si>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</si>
  <si>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</si>
  <si>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</si>
  <si>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</si>
  <si>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</si>
  <si>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</si>
  <si>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</si>
  <si>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</si>
  <si>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</si>
  <si>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</si>
  <si>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15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</si>
  <si>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</si>
  <si>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</si>
  <si>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</si>
  <si>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</si>
  <si>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</si>
  <si>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</si>
  <si>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</si>
  <si>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</si>
  <si>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</si>
  <si>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</si>
  <si>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</si>
  <si>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</si>
  <si>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</si>
  <si>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</si>
  <si>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</si>
  <si>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</si>
  <si>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</si>
  <si>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</si>
  <si>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</si>
  <si>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</si>
  <si>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</si>
  <si>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</si>
  <si>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</si>
  <si>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</si>
  <si>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</si>
  <si>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</si>
  <si>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</si>
  <si>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</si>
  <si>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</si>
  <si>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</si>
  <si>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</si>
  <si>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</si>
  <si>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</si>
  <si>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</si>
  <si>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</si>
  <si>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</si>
  <si>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</si>
  <si>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</si>
  <si>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</si>
  <si>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</si>
  <si>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</si>
  <si>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</si>
  <si>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</si>
  <si>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</si>
  <si>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</si>
  <si>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</si>
  <si>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</si>
  <si>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</si>
  <si>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</si>
  <si>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</si>
  <si>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3.5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</si>
  <si>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</si>
  <si>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</si>
  <si>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</si>
  <si>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</si>
  <si>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</si>
  <si>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</si>
  <si>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</si>
  <si>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</si>
  <si>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</si>
  <si>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</si>
  <si>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</si>
  <si>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8.5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</si>
  <si>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</si>
  <si>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</si>
  <si>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</si>
  <si>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</si>
  <si>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</si>
  <si>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</si>
  <si>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</si>
  <si>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</si>
  <si>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</si>
  <si>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</si>
  <si>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</si>
  <si>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</si>
  <si>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</si>
  <si>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</si>
  <si>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</si>
  <si>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</si>
  <si>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</si>
  <si>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</si>
  <si>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</si>
  <si>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</si>
  <si>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</si>
  <si>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</si>
  <si>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</si>
  <si>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</si>
  <si>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</si>
  <si>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</si>
  <si>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</si>
  <si>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13.5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</si>
  <si>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</si>
  <si>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</si>
  <si>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</si>
  <si>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</si>
  <si>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</si>
  <si>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</si>
  <si>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</si>
  <si>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</si>
  <si>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</si>
  <si>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</si>
  <si>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</si>
  <si>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</si>
  <si>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</si>
  <si>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</si>
  <si>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</si>
  <si>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</si>
  <si>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</si>
  <si>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</si>
  <si>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</si>
  <si>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</si>
  <si>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</si>
  <si>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</si>
  <si>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</si>
  <si>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</si>
  <si>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</si>
  <si>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</si>
  <si>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</si>
  <si>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</si>
  <si>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</si>
  <si>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</si>
  <si>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</si>
  <si>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</si>
  <si>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</si>
  <si>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</si>
  <si>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</si>
  <si>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</si>
  <si>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</si>
  <si>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</si>
  <si>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</si>
  <si>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</si>
  <si>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</si>
  <si>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</si>
  <si>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</si>
  <si>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</si>
  <si>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</si>
  <si>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</si>
  <si>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</si>
  <si>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</si>
  <si>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</si>
  <si>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</si>
  <si>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</si>
  <si>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</si>
  <si>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</si>
  <si>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</si>
  <si>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</si>
  <si>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</si>
  <si>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</si>
  <si>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</si>
  <si>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</si>
  <si>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</si>
  <si>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</si>
  <si>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</si>
  <si>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</si>
  <si>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</si>
  <si>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</si>
  <si>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</si>
  <si>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</si>
  <si>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</si>
  <si>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</si>
  <si>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</si>
  <si>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</si>
  <si>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</si>
  <si>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</si>
  <si>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</si>
  <si>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</si>
  <si>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</si>
  <si>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</si>
  <si>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</si>
  <si>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</si>
  <si>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</si>
  <si>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</si>
  <si>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</si>
  <si>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</si>
  <si>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</si>
  <si>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</si>
  <si>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</si>
  <si>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</si>
  <si>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</si>
  <si>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</si>
  <si>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</si>
  <si>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</si>
  <si>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</si>
  <si>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</si>
  <si>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</si>
  <si>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</si>
  <si>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</si>
  <si>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</si>
  <si>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</si>
  <si>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</si>
  <si>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</si>
  <si>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</si>
  <si>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</si>
  <si>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</si>
  <si>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</si>
  <si>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</si>
  <si>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</si>
  <si>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</si>
  <si>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</si>
  <si>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</si>
  <si>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</si>
  <si>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</si>
  <si>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</si>
  <si>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</si>
  <si>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</si>
  <si>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</si>
  <si>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</si>
  <si>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</si>
  <si>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</si>
  <si>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</si>
  <si>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</si>
  <si>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</si>
  <si>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</si>
  <si>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</si>
  <si>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</si>
  <si>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</si>
  <si>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</si>
  <si>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</si>
  <si>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</si>
  <si>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</si>
  <si>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</si>
  <si>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</si>
  <si>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</si>
  <si>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</si>
  <si>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</si>
  <si>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</si>
  <si>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</si>
  <si>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</si>
  <si>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</si>
  <si>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</si>
  <si>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</si>
  <si>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</si>
  <si>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</si>
  <si>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</si>
  <si>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</si>
  <si>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</si>
  <si>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</si>
  <si>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</si>
  <si>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</si>
  <si>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</si>
  <si>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</si>
  <si>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</si>
  <si>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</si>
  <si>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</si>
  <si>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</si>
  <si>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</si>
  <si>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</si>
  <si>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</si>
  <si>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</si>
  <si>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</si>
  <si>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</si>
  <si>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</si>
  <si>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</si>
  <si>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</si>
  <si>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</si>
  <si>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</si>
  <si>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</si>
  <si>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</si>
  <si>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</si>
  <si>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</si>
  <si>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</si>
  <si>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</si>
  <si>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</si>
  <si>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</si>
  <si>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</si>
  <si>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</si>
  <si>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</si>
  <si>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</si>
  <si>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</si>
  <si>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</si>
  <si>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</si>
  <si>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</si>
  <si>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</si>
  <si>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</si>
  <si>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</si>
  <si>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</si>
  <si>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</si>
  <si>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</si>
  <si>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</si>
  <si>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</si>
  <si>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</si>
  <si>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</si>
  <si>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</si>
  <si>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</si>
  <si>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</si>
  <si>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</si>
  <si>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</si>
  <si>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</si>
  <si>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</si>
  <si>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</si>
  <si>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</si>
  <si>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</si>
  <si>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</si>
  <si>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</si>
  <si>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</si>
  <si>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</si>
  <si>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</si>
  <si>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</si>
  <si>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</si>
  <si>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</si>
  <si>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</si>
  <si>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</si>
  <si>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</si>
  <si>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</si>
  <si>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</si>
  <si>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</si>
  <si>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</si>
  <si>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</si>
  <si>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</si>
  <si>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</si>
  <si>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</si>
  <si>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</si>
  <si>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</si>
  <si>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</si>
  <si>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</si>
  <si>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</si>
  <si>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</si>
  <si>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</si>
  <si>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</si>
  <si>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</si>
  <si>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</si>
  <si>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</si>
  <si>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</si>
  <si>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</si>
  <si>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</si>
  <si>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</si>
  <si>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</si>
  <si>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</si>
  <si>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</si>
  <si>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</si>
  <si>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</si>
  <si>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</si>
  <si>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</si>
  <si>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</si>
  <si>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</si>
  <si>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</si>
  <si>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</si>
  <si>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</si>
  <si>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</si>
  <si>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</si>
  <si>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</si>
  <si>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</si>
  <si>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</si>
  <si>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</si>
  <si>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</si>
  <si>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</si>
  <si>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</si>
  <si>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</si>
  <si>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</si>
  <si>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</si>
  <si>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</si>
  <si>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</si>
  <si>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</si>
  <si>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</si>
  <si>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</si>
  <si>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</si>
  <si>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</si>
  <si>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</si>
  <si>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</si>
  <si>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</si>
  <si>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</si>
  <si>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</si>
  <si>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</si>
  <si>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</si>
  <si>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</si>
  <si>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</si>
  <si>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</si>
  <si>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</si>
  <si>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</si>
  <si>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</si>
  <si>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</si>
  <si>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</si>
  <si>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</si>
  <si>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</si>
  <si>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</si>
  <si>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</si>
  <si>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</si>
  <si>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</si>
  <si>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</si>
  <si>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</si>
  <si>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</si>
  <si>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</si>
  <si>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</si>
  <si>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</si>
  <si>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</si>
  <si>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</si>
  <si>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</si>
  <si>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</si>
  <si>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</si>
  <si>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</si>
  <si>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</si>
  <si>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</si>
  <si>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</si>
  <si>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</si>
  <si>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</si>
  <si>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</si>
  <si>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</si>
  <si>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</si>
  <si>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</si>
  <si>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</si>
  <si>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</si>
  <si>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</si>
  <si>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</si>
  <si>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</si>
  <si>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</si>
  <si>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</si>
  <si>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</si>
  <si>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</si>
  <si>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</si>
  <si>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</si>
  <si>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</si>
  <si>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</si>
  <si>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</si>
  <si>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</si>
  <si>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</si>
  <si>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</si>
  <si>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</si>
  <si>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</si>
  <si>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</si>
  <si>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</si>
  <si>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</si>
  <si>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</si>
  <si>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</si>
  <si>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</si>
  <si>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</si>
  <si>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</si>
  <si>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</si>
  <si>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</si>
  <si>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</si>
  <si>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</si>
  <si>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</si>
  <si>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</si>
  <si>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</si>
  <si>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</si>
  <si>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</si>
  <si>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</si>
  <si>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</si>
  <si>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</si>
  <si>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</si>
  <si>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</si>
  <si>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</si>
  <si>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</si>
  <si>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</si>
  <si>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</si>
  <si>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</si>
  <si>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</si>
  <si>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</si>
  <si>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</si>
  <si>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</si>
  <si>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</si>
  <si>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</si>
  <si>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</si>
  <si>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</si>
  <si>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</si>
  <si>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</si>
  <si>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</si>
  <si>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</si>
  <si>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</si>
  <si>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</si>
  <si>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</si>
  <si>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</si>
  <si>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</si>
  <si>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</si>
  <si>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</si>
  <si>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</si>
  <si>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</si>
  <si>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</si>
  <si>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</si>
  <si>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</si>
  <si>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</si>
  <si>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</si>
  <si>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</si>
  <si>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</si>
  <si>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</si>
  <si>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</si>
  <si>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</si>
  <si>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</si>
  <si>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</si>
  <si>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</si>
  <si>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</si>
  <si>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</si>
  <si>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</si>
  <si>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</si>
  <si>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</si>
  <si>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</si>
  <si>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</si>
  <si>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</si>
  <si>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</si>
  <si>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</si>
  <si>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</si>
  <si>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</si>
  <si>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</si>
  <si>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</si>
  <si>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</si>
  <si>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</si>
  <si>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</si>
  <si>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</si>
  <si>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</si>
  <si>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</si>
  <si>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</si>
  <si>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</si>
  <si>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</si>
  <si>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</si>
  <si>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</si>
  <si>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</si>
  <si>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</si>
  <si>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</si>
  <si>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</si>
  <si>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</si>
  <si>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</si>
  <si>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</si>
  <si>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</si>
  <si>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</si>
  <si>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</si>
  <si>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</si>
  <si>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</si>
  <si>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</si>
  <si>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</si>
  <si>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</si>
  <si>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</si>
  <si>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</si>
  <si>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</si>
  <si>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</si>
  <si>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</si>
  <si>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</si>
  <si>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</si>
  <si>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</si>
  <si>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</si>
  <si>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</si>
  <si>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</si>
  <si>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</si>
  <si>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</si>
  <si>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</si>
  <si>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</si>
  <si>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</si>
  <si>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</si>
  <si>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</si>
  <si>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</si>
  <si>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</si>
  <si>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</si>
  <si>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</si>
  <si>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</si>
  <si>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</si>
  <si>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</si>
  <si>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</si>
  <si>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</si>
  <si>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</si>
  <si>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</si>
  <si>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</si>
  <si>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</si>
  <si>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</si>
  <si>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</si>
  <si>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</si>
  <si>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</si>
  <si>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</si>
  <si>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</si>
  <si>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</si>
  <si>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</si>
  <si>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</si>
  <si>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</si>
  <si>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</si>
  <si>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</si>
  <si>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</si>
  <si>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</si>
  <si>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</si>
  <si>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</si>
  <si>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</si>
  <si>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</si>
  <si>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</si>
  <si>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</si>
  <si>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</si>
  <si>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</si>
  <si>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</si>
  <si>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</si>
  <si>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</si>
  <si>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</si>
  <si>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</si>
  <si>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</si>
  <si>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</si>
  <si>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</si>
  <si>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</si>
  <si>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</si>
  <si>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</si>
  <si>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</si>
  <si>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</si>
  <si>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</si>
  <si>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</si>
  <si>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</si>
  <si>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</si>
  <si>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</si>
  <si>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</si>
  <si>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</si>
  <si>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</si>
  <si>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</si>
  <si>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</si>
  <si>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</si>
  <si>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</si>
  <si>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</si>
  <si>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</si>
  <si>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</si>
  <si>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</si>
  <si>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</si>
  <si>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</si>
  <si>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</si>
  <si>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</si>
  <si>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</si>
  <si>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</si>
  <si>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</si>
  <si>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</si>
  <si>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</si>
  <si>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</si>
  <si>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</si>
  <si>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</si>
  <si>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</si>
  <si>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</si>
  <si>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</si>
  <si>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</si>
  <si>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</si>
  <si>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</si>
  <si>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</si>
  <si>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</si>
  <si>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</si>
  <si>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</si>
  <si>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</si>
  <si>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</si>
  <si>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</si>
  <si>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</si>
  <si>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</si>
  <si>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</si>
  <si>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</si>
  <si>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</si>
  <si>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</si>
  <si>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</si>
  <si>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</si>
  <si>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</si>
  <si>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</si>
  <si>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</si>
  <si>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</si>
  <si>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</si>
  <si>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</si>
  <si>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</si>
  <si>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</si>
  <si>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</si>
  <si>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</si>
  <si>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</si>
  <si>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</si>
  <si>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</si>
  <si>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</si>
  <si>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</si>
  <si>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</si>
  <si>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</si>
  <si>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</si>
  <si>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</si>
  <si>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</si>
  <si>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</si>
  <si>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</si>
  <si>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</si>
  <si>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</si>
  <si>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</si>
  <si>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</si>
  <si>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</si>
  <si>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</si>
  <si>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</si>
  <si>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</si>
  <si>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</si>
  <si>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</si>
  <si>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</si>
  <si>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</si>
  <si>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</si>
  <si>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</si>
  <si>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</si>
  <si>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</si>
  <si>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</si>
  <si>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</si>
  <si>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</si>
  <si>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</si>
  <si>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</si>
  <si>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</si>
  <si>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</si>
  <si>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</si>
  <si>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</si>
  <si>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</si>
  <si>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</si>
  <si>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</si>
  <si>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</si>
  <si>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</si>
  <si>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</si>
  <si>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</si>
  <si>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</si>
  <si>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</si>
  <si>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</si>
  <si>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</si>
  <si>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</si>
  <si>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</si>
  <si>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</si>
  <si>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</si>
  <si>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</si>
  <si>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</si>
  <si>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</si>
  <si>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</si>
  <si>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</si>
  <si>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</si>
  <si>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</si>
  <si>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</si>
  <si>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</si>
  <si>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</si>
  <si>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</si>
  <si>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</si>
  <si>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</si>
  <si>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</si>
  <si>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</si>
  <si>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</si>
  <si>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</si>
  <si>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</si>
  <si>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</si>
  <si>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</si>
  <si>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</si>
  <si>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</si>
  <si>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</si>
  <si>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</si>
  <si>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</si>
  <si>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</si>
  <si>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</si>
  <si>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</si>
  <si>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</si>
  <si>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</si>
  <si>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</si>
  <si>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</si>
  <si>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</si>
  <si>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</si>
  <si>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</si>
  <si>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</si>
  <si>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</si>
  <si>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</si>
  <si>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</si>
  <si>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</si>
  <si>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</si>
  <si>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</si>
  <si>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</si>
  <si>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</si>
  <si>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</si>
  <si>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</si>
  <si>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</si>
  <si>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</si>
  <si>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</si>
  <si>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</si>
  <si>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</si>
  <si>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</si>
  <si>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</si>
  <si>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</si>
  <si>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</si>
  <si>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</si>
  <si>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</si>
  <si>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</si>
  <si>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</si>
  <si>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</si>
  <si>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</si>
  <si>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</si>
  <si>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</si>
  <si>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</si>
  <si>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</si>
  <si>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</si>
  <si>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</si>
  <si>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</si>
  <si>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</si>
  <si>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</si>
  <si>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</si>
  <si>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</si>
  <si>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</si>
  <si>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</si>
  <si>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</si>
  <si>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</si>
  <si>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</si>
  <si>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</si>
  <si>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</si>
  <si>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</si>
  <si>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</si>
  <si>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</si>
  <si>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</si>
  <si>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</si>
  <si>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</si>
  <si>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</si>
  <si>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</si>
  <si>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</si>
  <si>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</si>
  <si>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</si>
  <si>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</si>
  <si>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</si>
  <si>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</si>
  <si>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</si>
  <si>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</si>
  <si>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</si>
  <si>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</si>
  <si>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</si>
  <si>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</si>
  <si>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</si>
  <si>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</si>
  <si>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</si>
  <si>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</si>
  <si>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</si>
  <si>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</si>
  <si>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</si>
  <si>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</si>
  <si>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</si>
  <si>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</si>
  <si>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</si>
  <si>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</si>
  <si>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</si>
  <si>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</si>
  <si>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</si>
  <si>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</si>
  <si>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</si>
  <si>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</si>
  <si>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</si>
  <si>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</si>
  <si>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</si>
  <si>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</si>
  <si>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</si>
  <si>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</si>
  <si>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</si>
  <si>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</si>
  <si>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</si>
  <si>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</si>
  <si>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</si>
  <si>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</si>
  <si>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</si>
  <si>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</si>
  <si>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</si>
  <si>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</si>
  <si>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</si>
  <si>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</si>
  <si>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</si>
  <si>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</si>
  <si>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</si>
  <si>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</si>
  <si>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</si>
  <si>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</si>
  <si>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</si>
  <si>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</si>
  <si>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</si>
  <si>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</si>
  <si>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</si>
  <si>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</si>
  <si>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</si>
  <si>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</si>
  <si>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</si>
  <si>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</si>
  <si>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</si>
  <si>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</si>
  <si>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</si>
  <si>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</si>
  <si>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</si>
  <si>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</si>
  <si>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</si>
  <si>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</si>
  <si>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</si>
  <si>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</si>
  <si>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</si>
  <si>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</si>
  <si>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</si>
  <si>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</si>
  <si>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</si>
  <si>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</si>
  <si>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</si>
  <si>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</si>
  <si>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</si>
  <si>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</si>
  <si>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</si>
  <si>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</si>
  <si>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</si>
  <si>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</si>
  <si>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</si>
  <si>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</si>
  <si>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</si>
  <si>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</si>
  <si>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</si>
  <si>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</si>
  <si>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</si>
  <si>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</si>
  <si>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</si>
  <si>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</si>
  <si>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</si>
  <si>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</si>
  <si>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</si>
  <si>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</si>
  <si>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</si>
  <si>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</si>
  <si>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</si>
  <si>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</si>
  <si>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</si>
  <si>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</si>
  <si>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</si>
  <si>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</si>
  <si>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</si>
  <si>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</si>
  <si>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</si>
  <si>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</si>
  <si>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</si>
  <si>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</si>
  <si>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</si>
  <si>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</si>
  <si>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</si>
  <si>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</si>
  <si>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</si>
  <si>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</si>
  <si>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</si>
  <si>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</si>
  <si>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</si>
  <si>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</si>
  <si>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</si>
  <si>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</si>
  <si>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</si>
  <si>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</si>
  <si>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</si>
  <si>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</si>
  <si>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</si>
  <si>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</si>
  <si>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</si>
  <si>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</si>
  <si>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</si>
  <si>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</si>
  <si>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</si>
  <si>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</si>
  <si>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</si>
  <si>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</si>
  <si>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</si>
  <si>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</si>
  <si>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</si>
  <si>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</si>
  <si>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</si>
  <si>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</si>
  <si>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</si>
  <si>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</si>
  <si>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</si>
  <si>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</si>
  <si>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</si>
  <si>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</si>
  <si>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</si>
  <si>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</si>
  <si>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</si>
  <si>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</si>
  <si>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</si>
  <si>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</si>
  <si>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</si>
  <si>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</si>
  <si>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</si>
  <si>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</si>
  <si>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</si>
  <si>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</si>
  <si>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</si>
  <si>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</si>
  <si>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</si>
  <si>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</si>
  <si>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</si>
  <si>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</si>
  <si>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</si>
  <si>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</si>
  <si>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</si>
  <si>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</si>
  <si>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</si>
  <si>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</si>
  <si>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</si>
  <si>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</si>
  <si>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</si>
  <si>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</si>
  <si>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</si>
  <si>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</si>
  <si>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</si>
  <si>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</si>
  <si>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</si>
  <si>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</si>
  <si>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</si>
  <si>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</si>
  <si>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</si>
  <si>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</si>
  <si>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</si>
  <si>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</si>
  <si>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</si>
  <si>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</si>
  <si>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</si>
  <si>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</si>
  <si>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</si>
  <si>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</si>
  <si>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</si>
  <si>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</si>
  <si>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</si>
  <si>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</si>
  <si>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</si>
  <si>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</si>
  <si>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</si>
  <si>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</si>
  <si>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</si>
  <si>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</si>
  <si>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</si>
  <si>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</si>
  <si>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</si>
  <si>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</si>
  <si>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</si>
  <si>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</si>
  <si>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</si>
  <si>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</si>
  <si>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</si>
  <si>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</si>
  <si>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</si>
  <si>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</si>
  <si>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</si>
  <si>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</si>
  <si>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</si>
  <si>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</si>
  <si>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</si>
  <si>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</si>
  <si>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</si>
  <si>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</si>
  <si>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</si>
  <si>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</si>
  <si>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</si>
  <si>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</si>
  <si>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</si>
  <si>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</si>
  <si>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</si>
  <si>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</si>
  <si>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</si>
  <si>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</si>
  <si>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</si>
  <si>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</si>
  <si>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</si>
  <si>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</si>
  <si>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</si>
  <si>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</si>
  <si>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</si>
  <si>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</si>
  <si>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</si>
  <si>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</si>
  <si>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</si>
  <si>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</si>
  <si>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</si>
  <si>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</si>
  <si>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</si>
  <si>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</si>
  <si>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</si>
  <si>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</si>
  <si>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</si>
  <si>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</si>
  <si>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</si>
  <si>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</si>
  <si>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</si>
  <si>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</si>
  <si>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</si>
  <si>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</si>
  <si>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</si>
  <si>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</si>
  <si>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</si>
  <si>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</si>
  <si>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</si>
  <si>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</si>
  <si>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</si>
  <si>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</si>
  <si>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</si>
  <si>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</si>
  <si>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</si>
  <si>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</si>
  <si>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</si>
  <si>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</si>
  <si>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</si>
  <si>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</si>
  <si>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</si>
  <si>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</si>
  <si>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</si>
  <si>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</si>
  <si>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</si>
  <si>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</si>
  <si>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</si>
  <si>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</si>
  <si>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</si>
  <si>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</si>
  <si>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</si>
  <si>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</si>
  <si>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</si>
  <si>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</si>
  <si>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</si>
  <si>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</si>
  <si>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</si>
  <si>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</si>
  <si>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</si>
  <si>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</si>
  <si>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</si>
  <si>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</si>
  <si>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</si>
  <si>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</si>
  <si>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</si>
  <si>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</si>
  <si>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</si>
  <si>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</si>
  <si>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</si>
  <si>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</si>
  <si>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</si>
  <si>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</si>
  <si>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</si>
  <si>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</si>
  <si>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</si>
  <si>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</si>
  <si>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</si>
  <si>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</si>
  <si>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</si>
  <si>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</si>
  <si>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</si>
  <si>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</si>
  <si>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</si>
  <si>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</si>
  <si>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</si>
  <si>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</si>
  <si>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</si>
  <si>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</si>
  <si>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</si>
  <si>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</si>
  <si>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</si>
  <si>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</si>
  <si>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</si>
  <si>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</si>
  <si>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</si>
  <si>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</si>
  <si>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</si>
  <si>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</si>
  <si>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</si>
  <si>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</si>
  <si>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</si>
  <si>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</si>
  <si>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</si>
  <si>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</si>
  <si>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</si>
  <si>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</si>
  <si>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</si>
  <si>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</si>
  <si>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</si>
  <si>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</si>
  <si>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</si>
  <si>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</si>
  <si>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</si>
  <si>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</si>
  <si>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</si>
  <si>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</si>
  <si>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</si>
  <si>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</si>
  <si>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</si>
  <si>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</si>
  <si>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</si>
  <si>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</si>
  <si>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</si>
  <si>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</si>
  <si>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</si>
  <si>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</si>
  <si>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</si>
  <si>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</si>
  <si>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</si>
  <si>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</si>
  <si>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</si>
  <si>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</si>
  <si>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</si>
  <si>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</si>
  <si>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</si>
  <si>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</si>
  <si>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</si>
  <si>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</si>
  <si>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</si>
  <si>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</si>
  <si>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</si>
  <si>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</si>
  <si>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</si>
  <si>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</si>
  <si>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</si>
  <si>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</si>
  <si>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</si>
  <si>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</si>
  <si>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</si>
  <si>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</si>
  <si>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</si>
  <si>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</si>
  <si>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</si>
  <si>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</si>
  <si>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</si>
  <si>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</si>
  <si>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</si>
  <si>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</si>
  <si>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</si>
  <si>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</si>
  <si>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</si>
  <si>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</si>
  <si>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</si>
  <si>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</si>
  <si>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</si>
  <si>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</si>
  <si>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</si>
  <si>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</si>
  <si>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</si>
  <si>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</si>
  <si>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</si>
  <si>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</si>
  <si>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</si>
  <si>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</si>
  <si>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</si>
  <si>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</si>
  <si>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</si>
  <si>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</si>
  <si>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</si>
  <si>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</si>
  <si>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</si>
  <si>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</si>
  <si>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</si>
  <si>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</si>
  <si>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</si>
  <si>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</si>
  <si>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</si>
  <si>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</si>
  <si>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</si>
  <si>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</si>
  <si>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</si>
  <si>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</si>
  <si>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</si>
  <si>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</si>
  <si>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</si>
  <si>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</si>
  <si>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</si>
  <si>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</si>
  <si>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</si>
  <si>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</si>
  <si>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</si>
  <si>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</si>
  <si>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</si>
  <si>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</si>
  <si>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</si>
  <si>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</si>
  <si>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</si>
  <si>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</si>
  <si>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</si>
  <si>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</si>
  <si>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</si>
  <si>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</si>
  <si>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</si>
  <si>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</si>
  <si>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</si>
  <si>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</si>
  <si>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</si>
  <si>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</si>
  <si>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</si>
  <si>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</si>
  <si>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</si>
  <si>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</si>
  <si>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</si>
  <si>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</si>
  <si>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</si>
  <si>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</si>
  <si>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</si>
  <si>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</si>
  <si>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</si>
  <si>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</si>
  <si>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</si>
  <si>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</si>
  <si>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</si>
  <si>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</si>
  <si>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</si>
  <si>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</si>
  <si>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</si>
  <si>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</si>
  <si>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</si>
  <si>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</si>
  <si>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</si>
  <si>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</si>
  <si>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</si>
  <si>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55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</si>
  <si>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</si>
  <si>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</si>
  <si>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</si>
  <si>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</si>
  <si>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</si>
  <si>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</si>
  <si>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</si>
  <si>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</si>
  <si>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</si>
  <si>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</si>
  <si>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</si>
  <si>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</si>
  <si>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</si>
  <si>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</si>
  <si>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</si>
  <si>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</si>
  <si>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</si>
  <si>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</si>
  <si>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</si>
  <si>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</si>
  <si>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</si>
  <si>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</si>
  <si>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</si>
  <si>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</si>
  <si>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</si>
  <si>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</si>
  <si>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</si>
  <si>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</si>
  <si>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</si>
  <si>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</si>
  <si>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</si>
  <si>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</si>
  <si>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</si>
  <si>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</si>
  <si>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</si>
  <si>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</si>
  <si>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</si>
  <si>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</si>
  <si>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</si>
  <si>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</si>
  <si>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</si>
  <si>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</si>
  <si>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</si>
  <si>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</si>
  <si>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</si>
  <si>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</si>
  <si>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</si>
  <si>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</si>
  <si>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</si>
  <si>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</si>
  <si>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</si>
  <si>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</si>
  <si>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</si>
  <si>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</si>
  <si>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</si>
  <si>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</si>
  <si>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</si>
  <si>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</si>
  <si>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</si>
  <si>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</si>
  <si>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</si>
  <si>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</si>
  <si>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</si>
  <si>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</si>
  <si>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</si>
  <si>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</si>
  <si>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</si>
  <si>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</si>
  <si>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</si>
  <si>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</si>
  <si>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</si>
  <si>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</si>
  <si>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</si>
  <si>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</si>
  <si>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</si>
  <si>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</si>
  <si>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</si>
  <si>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</si>
  <si>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</si>
  <si>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</si>
  <si>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</si>
  <si>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</si>
  <si>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</si>
  <si>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</si>
  <si>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</si>
  <si>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</si>
  <si>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</si>
  <si>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</si>
  <si>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</si>
  <si>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</si>
  <si>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</si>
  <si>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</si>
  <si>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</si>
  <si>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</si>
  <si>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</si>
  <si>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</si>
  <si>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</si>
  <si>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</si>
  <si>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</si>
  <si>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</si>
  <si>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</si>
  <si>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</si>
  <si>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</si>
  <si>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</si>
  <si>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</si>
  <si>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</si>
  <si>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</si>
  <si>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</si>
  <si>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</si>
  <si>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</si>
  <si>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</si>
  <si>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</si>
  <si>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</si>
  <si>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</si>
  <si>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</si>
  <si>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</si>
  <si>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</si>
  <si>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</si>
  <si>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</si>
  <si>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</si>
  <si>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</si>
  <si>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</si>
  <si>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</si>
  <si>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</si>
  <si>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</si>
  <si>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</si>
  <si>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</si>
  <si>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</si>
  <si>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</si>
  <si>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</si>
  <si>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</si>
  <si>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</si>
  <si>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</si>
  <si>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</si>
  <si>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</si>
  <si>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</si>
  <si>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</si>
  <si>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</si>
  <si>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</si>
  <si>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</si>
  <si>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</si>
  <si>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</si>
  <si>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</si>
  <si>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</si>
  <si>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</si>
  <si>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</si>
  <si>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</si>
  <si>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</si>
  <si>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</si>
  <si>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</si>
  <si>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</si>
  <si>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</si>
  <si>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</si>
  <si>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</si>
  <si>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</si>
  <si>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</si>
  <si>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</si>
  <si>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</si>
  <si>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</si>
  <si>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</si>
  <si>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</si>
  <si>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</si>
  <si>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</si>
  <si>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</si>
  <si>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</si>
  <si>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</si>
  <si>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</si>
  <si>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</si>
  <si>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</si>
  <si>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</si>
  <si>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</si>
  <si>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</si>
  <si>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</si>
  <si>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</si>
  <si>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</si>
  <si>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</si>
  <si>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</si>
  <si>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</si>
  <si>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</si>
  <si>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</si>
  <si>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</si>
  <si>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</si>
  <si>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</si>
  <si>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</si>
  <si>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</si>
  <si>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</si>
  <si>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</si>
  <si>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</si>
  <si>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</si>
  <si>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</si>
  <si>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</si>
  <si>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</si>
  <si>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</si>
  <si>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</si>
  <si>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</si>
  <si>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</si>
  <si>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</si>
  <si>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</si>
  <si>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</si>
  <si>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</si>
  <si>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</si>
  <si>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</si>
  <si>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</si>
  <si>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</si>
  <si>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</si>
  <si>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</si>
  <si>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</si>
  <si>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</si>
  <si>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</si>
  <si>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</si>
  <si>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</si>
  <si>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</si>
  <si>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</si>
  <si>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</si>
  <si>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</si>
  <si>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</si>
  <si>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</si>
  <si>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</si>
  <si>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</si>
  <si>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</si>
  <si>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</si>
  <si>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</si>
  <si>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</si>
  <si>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</si>
  <si>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</si>
  <si>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</si>
  <si>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</si>
  <si>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</si>
  <si>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</si>
  <si>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</si>
  <si>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</si>
  <si>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</si>
  <si>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</si>
  <si>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</si>
  <si>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</si>
  <si>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</si>
  <si>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</si>
  <si>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</si>
  <si>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</si>
  <si>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</si>
  <si>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</si>
  <si>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</si>
  <si>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</si>
  <si>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</si>
  <si>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</si>
  <si>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</si>
  <si>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</si>
  <si>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</si>
  <si>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</si>
  <si>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</si>
  <si>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</si>
  <si>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</si>
  <si>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</si>
  <si>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</si>
  <si>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</si>
  <si>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</si>
  <si>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</si>
  <si>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</si>
  <si>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</si>
  <si>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</si>
  <si>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</si>
  <si>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</si>
  <si>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</si>
  <si>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</si>
  <si>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</si>
  <si>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</si>
  <si>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</si>
  <si>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</si>
  <si>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</si>
  <si>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</si>
  <si>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</si>
  <si>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</si>
  <si>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</si>
  <si>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</si>
  <si>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</si>
  <si>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</si>
  <si>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</si>
  <si>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</si>
  <si>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</si>
  <si>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</si>
  <si>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</si>
  <si>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</si>
  <si>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</si>
  <si>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</si>
  <si>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</si>
  <si>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</si>
  <si>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</si>
  <si>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</si>
  <si>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</si>
  <si>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</si>
  <si>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</si>
  <si>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</si>
  <si>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</si>
  <si>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</si>
  <si>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</si>
  <si>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</si>
  <si>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</si>
  <si>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</si>
  <si>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</si>
  <si>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</si>
  <si>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</si>
  <si>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</si>
  <si>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</si>
  <si>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</si>
  <si>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</si>
  <si>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</si>
  <si>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</si>
  <si>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</si>
  <si>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</si>
  <si>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</si>
  <si>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</si>
  <si>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</si>
  <si>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</si>
  <si>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</si>
  <si>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</si>
  <si>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</si>
  <si>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</si>
  <si>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</si>
  <si>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</si>
  <si>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</si>
  <si>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</si>
  <si>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91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</si>
  <si>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</si>
  <si>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</si>
  <si>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</si>
  <si>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</si>
  <si>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</si>
  <si>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</si>
  <si>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</si>
  <si>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</si>
  <si>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</si>
  <si>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</si>
  <si>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</si>
  <si>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</si>
  <si>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</si>
  <si>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</si>
  <si>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</si>
  <si>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</si>
  <si>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</si>
  <si>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</si>
  <si>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</si>
  <si>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</si>
  <si>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</si>
  <si>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</si>
  <si>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</si>
  <si>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</si>
  <si>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</si>
  <si>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</si>
  <si>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</si>
  <si>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</si>
  <si>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</si>
  <si>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</si>
  <si>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</si>
  <si>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</si>
  <si>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</si>
  <si>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</si>
  <si>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</si>
  <si>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</si>
  <si>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</si>
  <si>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</si>
  <si>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77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</si>
  <si>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</si>
  <si>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</si>
  <si>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</si>
  <si>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</si>
  <si>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</si>
  <si>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</si>
  <si>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</si>
  <si>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</si>
  <si>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</si>
  <si>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</si>
  <si>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</si>
  <si>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</si>
  <si>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</si>
  <si>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</si>
  <si>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</si>
  <si>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</si>
  <si>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</si>
  <si>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85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</si>
  <si>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</si>
  <si>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</si>
  <si>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</si>
  <si>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</si>
  <si>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</si>
  <si>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</si>
  <si>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</si>
  <si>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</si>
  <si>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97</t>
  </si>
  <si>
    <t>093G  :855610:00:------:--</t>
  </si>
  <si>
    <t>21:0550:000610</t>
  </si>
  <si>
    <t>21:0179:000518</t>
  </si>
  <si>
    <t>21:0179:000518:0003:0001:00</t>
  </si>
  <si>
    <t>59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</si>
  <si>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</si>
  <si>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</si>
  <si>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</si>
  <si>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</si>
  <si>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</si>
  <si>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</si>
  <si>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</si>
  <si>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</si>
  <si>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63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</si>
  <si>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</si>
  <si>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</si>
  <si>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</si>
  <si>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</si>
  <si>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</si>
  <si>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</si>
  <si>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</si>
  <si>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</si>
  <si>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</si>
  <si>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</si>
  <si>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</si>
  <si>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93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</si>
  <si>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</si>
  <si>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</si>
  <si>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</si>
  <si>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</si>
  <si>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</si>
  <si>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</si>
  <si>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</si>
  <si>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</si>
  <si>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</si>
  <si>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</si>
  <si>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</si>
  <si>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</si>
  <si>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</si>
  <si>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</si>
  <si>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</si>
  <si>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</si>
  <si>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</si>
  <si>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</si>
  <si>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</si>
  <si>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</si>
  <si>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</si>
  <si>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</si>
  <si>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</si>
  <si>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</si>
  <si>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</si>
  <si>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</si>
  <si>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</si>
  <si>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</si>
  <si>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</si>
  <si>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</si>
  <si>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</si>
  <si>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</si>
  <si>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</si>
  <si>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</si>
  <si>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</si>
  <si>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</si>
  <si>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</si>
  <si>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</si>
  <si>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</si>
  <si>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</si>
  <si>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</si>
  <si>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</si>
  <si>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</si>
  <si>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</si>
  <si>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</si>
  <si>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</si>
  <si>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</si>
  <si>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</si>
  <si>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</si>
  <si>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</si>
  <si>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</si>
  <si>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</si>
  <si>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</si>
  <si>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</si>
  <si>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</si>
  <si>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51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</si>
  <si>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</si>
  <si>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</si>
  <si>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</si>
  <si>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</si>
  <si>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</si>
  <si>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</si>
  <si>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</si>
  <si>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</si>
  <si>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</si>
  <si>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</si>
  <si>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</si>
  <si>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</si>
  <si>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</si>
  <si>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</si>
  <si>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95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</si>
  <si>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</si>
  <si>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</si>
  <si>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</si>
  <si>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</si>
  <si>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</si>
  <si>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</si>
  <si>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</si>
  <si>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</si>
  <si>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</si>
  <si>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</si>
  <si>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</si>
  <si>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</si>
  <si>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</si>
  <si>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</si>
  <si>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</si>
  <si>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</si>
  <si>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</si>
  <si>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</si>
  <si>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</si>
  <si>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</si>
  <si>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</si>
  <si>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</si>
  <si>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</si>
  <si>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</si>
  <si>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</si>
  <si>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</si>
  <si>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</si>
  <si>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</si>
  <si>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</si>
  <si>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</si>
  <si>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</si>
  <si>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</si>
  <si>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</si>
  <si>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</si>
  <si>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</si>
  <si>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</si>
  <si>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</si>
  <si>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</si>
  <si>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</si>
  <si>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</si>
  <si>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</si>
  <si>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</si>
  <si>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</si>
  <si>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</si>
  <si>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</si>
  <si>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</si>
  <si>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</si>
  <si>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</si>
  <si>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</si>
  <si>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</si>
  <si>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</si>
  <si>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</si>
  <si>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</si>
  <si>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</si>
  <si>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</si>
  <si>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</si>
  <si>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</si>
  <si>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</si>
  <si>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</si>
  <si>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</si>
  <si>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</si>
  <si>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</si>
  <si>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</si>
  <si>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</si>
  <si>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</si>
  <si>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</si>
  <si>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</si>
  <si>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</si>
  <si>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</si>
  <si>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</si>
  <si>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</si>
  <si>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</si>
  <si>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</si>
  <si>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</si>
  <si>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</si>
  <si>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</si>
  <si>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</si>
  <si>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</si>
  <si>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</si>
  <si>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</si>
  <si>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</si>
  <si>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</si>
  <si>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</si>
  <si>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</si>
  <si>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</si>
  <si>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</si>
  <si>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</si>
  <si>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</si>
  <si>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</si>
  <si>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</si>
  <si>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</si>
  <si>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</si>
  <si>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</si>
  <si>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</si>
  <si>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</si>
  <si>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</si>
  <si>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</si>
  <si>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</si>
  <si>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</si>
  <si>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</si>
  <si>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</si>
  <si>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</si>
  <si>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</si>
  <si>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</si>
  <si>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</si>
  <si>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</si>
  <si>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</si>
  <si>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</si>
  <si>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</si>
  <si>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</si>
  <si>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</si>
  <si>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</si>
  <si>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</si>
  <si>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</si>
  <si>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</si>
  <si>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</si>
  <si>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</si>
  <si>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</si>
  <si>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</si>
  <si>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</si>
  <si>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</si>
  <si>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</si>
  <si>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</si>
  <si>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</si>
  <si>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</si>
  <si>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</si>
  <si>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</si>
  <si>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</si>
  <si>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</si>
  <si>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</si>
  <si>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</si>
  <si>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</si>
  <si>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</si>
  <si>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</si>
  <si>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</si>
  <si>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</si>
  <si>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</si>
  <si>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</si>
  <si>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</si>
  <si>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</si>
  <si>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</si>
  <si>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</si>
  <si>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</si>
  <si>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</si>
  <si>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</si>
  <si>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</si>
  <si>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</si>
  <si>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</si>
  <si>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</si>
  <si>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</si>
  <si>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</si>
  <si>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</si>
  <si>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</si>
  <si>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</si>
  <si>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</si>
  <si>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</si>
  <si>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</si>
  <si>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</si>
  <si>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</si>
  <si>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</si>
  <si>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</si>
  <si>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</si>
  <si>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</si>
  <si>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</si>
  <si>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</si>
  <si>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</si>
  <si>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</si>
  <si>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</si>
  <si>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</si>
  <si>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</si>
  <si>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</si>
  <si>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0.88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</si>
  <si>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</si>
  <si>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</si>
  <si>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</si>
  <si>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</si>
  <si>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</si>
  <si>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</si>
  <si>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</si>
  <si>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</si>
  <si>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</si>
  <si>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</si>
  <si>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</si>
  <si>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</si>
  <si>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</si>
  <si>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</si>
  <si>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</si>
  <si>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</si>
  <si>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</si>
  <si>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</si>
  <si>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</si>
  <si>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</si>
  <si>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</si>
  <si>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</si>
  <si>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</si>
  <si>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</si>
  <si>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</si>
  <si>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0.73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</si>
  <si>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</si>
  <si>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</si>
  <si>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</si>
  <si>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</si>
  <si>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</si>
  <si>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</si>
  <si>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</si>
  <si>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</si>
  <si>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</si>
  <si>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</si>
  <si>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</si>
  <si>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</si>
  <si>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</si>
  <si>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</si>
  <si>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</si>
  <si>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</si>
  <si>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</si>
  <si>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</si>
  <si>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</si>
  <si>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</si>
  <si>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</si>
  <si>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</si>
  <si>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</si>
  <si>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</si>
  <si>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</si>
  <si>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</si>
  <si>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</si>
  <si>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</si>
  <si>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</si>
  <si>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</si>
  <si>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</si>
  <si>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</si>
  <si>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</si>
  <si>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</si>
  <si>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</si>
  <si>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</si>
  <si>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</si>
  <si>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</si>
  <si>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</si>
  <si>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</si>
  <si>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</si>
  <si>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</si>
  <si>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</si>
  <si>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</si>
  <si>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</si>
  <si>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</si>
  <si>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</si>
  <si>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</si>
  <si>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</si>
  <si>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</si>
  <si>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</si>
  <si>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</si>
  <si>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</si>
  <si>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</si>
  <si>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</si>
  <si>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</si>
  <si>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</si>
  <si>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</si>
  <si>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</si>
  <si>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</si>
  <si>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</si>
  <si>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</si>
  <si>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</si>
  <si>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</si>
  <si>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</si>
  <si>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</si>
  <si>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</si>
  <si>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</si>
  <si>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</si>
  <si>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</si>
  <si>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</si>
  <si>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</si>
  <si>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</si>
  <si>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</si>
  <si>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</si>
  <si>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</si>
  <si>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</si>
  <si>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</si>
  <si>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</si>
  <si>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</si>
  <si>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</si>
  <si>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</si>
  <si>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</si>
  <si>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</si>
  <si>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</si>
  <si>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</si>
  <si>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</si>
  <si>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</si>
  <si>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</si>
  <si>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</si>
  <si>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</si>
  <si>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</si>
  <si>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</si>
  <si>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</si>
  <si>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</si>
  <si>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</si>
  <si>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</si>
  <si>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</si>
  <si>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</si>
  <si>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</si>
  <si>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</si>
  <si>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</si>
  <si>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</si>
  <si>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</si>
  <si>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</si>
  <si>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</si>
  <si>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</si>
  <si>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</si>
  <si>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</si>
  <si>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</si>
  <si>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</si>
  <si>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</si>
  <si>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</si>
  <si>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</si>
  <si>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</si>
  <si>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</si>
  <si>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</si>
  <si>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</si>
  <si>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</si>
  <si>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</si>
  <si>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</si>
  <si>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</si>
  <si>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</si>
  <si>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</si>
  <si>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</si>
  <si>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</si>
  <si>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</si>
  <si>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</si>
  <si>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</si>
  <si>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</si>
  <si>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</si>
  <si>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</si>
  <si>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</si>
  <si>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</si>
  <si>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</si>
  <si>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</si>
  <si>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</si>
  <si>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</si>
  <si>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</si>
  <si>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</si>
  <si>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</si>
  <si>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</si>
  <si>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</si>
  <si>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</si>
  <si>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</si>
  <si>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</si>
  <si>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</si>
  <si>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</si>
  <si>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</si>
  <si>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</si>
  <si>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</si>
  <si>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</si>
  <si>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</si>
  <si>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</si>
  <si>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</si>
  <si>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</si>
  <si>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</si>
  <si>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</si>
  <si>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</si>
  <si>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</si>
  <si>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</si>
  <si>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</si>
  <si>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</si>
  <si>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</si>
  <si>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</si>
  <si>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</si>
  <si>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</si>
  <si>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</si>
  <si>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</si>
  <si>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</si>
  <si>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</si>
  <si>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</si>
  <si>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</si>
  <si>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</si>
  <si>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</si>
  <si>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</si>
  <si>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</si>
  <si>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</si>
  <si>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</si>
  <si>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</si>
  <si>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</si>
  <si>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</si>
  <si>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</si>
  <si>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</si>
  <si>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</si>
  <si>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</si>
  <si>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</si>
  <si>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</si>
  <si>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</si>
  <si>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</si>
  <si>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</si>
  <si>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</si>
  <si>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</si>
  <si>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</si>
  <si>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</si>
  <si>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</si>
  <si>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</si>
  <si>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</si>
  <si>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</si>
  <si>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</si>
  <si>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</si>
  <si>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</si>
  <si>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</si>
  <si>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</si>
  <si>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</si>
  <si>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</si>
  <si>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</si>
  <si>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</si>
  <si>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</si>
  <si>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</si>
  <si>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</si>
  <si>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</si>
  <si>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</si>
  <si>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</si>
  <si>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</si>
  <si>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</si>
  <si>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</si>
  <si>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</si>
  <si>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</si>
  <si>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</si>
  <si>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</si>
  <si>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</si>
  <si>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</si>
  <si>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</si>
  <si>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</si>
  <si>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</si>
  <si>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</si>
  <si>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</si>
  <si>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</si>
  <si>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</si>
  <si>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</si>
  <si>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0.72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</si>
  <si>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</si>
  <si>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</si>
  <si>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</si>
  <si>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</si>
  <si>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</si>
  <si>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</si>
  <si>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</si>
  <si>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</si>
  <si>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</si>
  <si>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</si>
  <si>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</si>
  <si>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</si>
  <si>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</si>
  <si>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</si>
  <si>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</si>
  <si>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</si>
  <si>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</si>
  <si>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</si>
  <si>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</si>
  <si>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</si>
  <si>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</si>
  <si>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</si>
  <si>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</si>
  <si>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</si>
  <si>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</si>
  <si>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</si>
  <si>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</si>
  <si>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</si>
  <si>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</si>
  <si>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</si>
  <si>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</si>
  <si>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</si>
  <si>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</si>
  <si>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</si>
  <si>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</si>
  <si>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</si>
  <si>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</si>
  <si>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</si>
  <si>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</si>
  <si>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</si>
  <si>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</si>
  <si>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</si>
  <si>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</si>
  <si>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</si>
  <si>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</si>
  <si>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</si>
  <si>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</si>
  <si>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</si>
  <si>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</si>
  <si>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</si>
  <si>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</si>
  <si>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</si>
  <si>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</si>
  <si>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</si>
  <si>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</si>
  <si>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</si>
  <si>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</si>
  <si>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</si>
  <si>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</si>
  <si>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</si>
  <si>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</si>
  <si>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</si>
  <si>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</si>
  <si>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</si>
  <si>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</si>
  <si>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</si>
  <si>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</si>
  <si>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</si>
  <si>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</si>
  <si>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</si>
  <si>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</si>
  <si>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</si>
  <si>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</si>
  <si>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</si>
  <si>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</si>
  <si>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</si>
  <si>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</si>
  <si>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</si>
  <si>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</si>
  <si>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</si>
  <si>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</si>
  <si>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</si>
  <si>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</si>
  <si>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</si>
  <si>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</si>
  <si>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</si>
  <si>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</si>
  <si>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</si>
  <si>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</si>
  <si>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</si>
  <si>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</si>
  <si>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</si>
  <si>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</si>
  <si>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</si>
  <si>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</si>
  <si>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</si>
  <si>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</si>
  <si>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</si>
  <si>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</si>
  <si>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</si>
  <si>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</si>
  <si>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</si>
  <si>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</si>
  <si>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</si>
  <si>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</si>
  <si>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</si>
  <si>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</si>
  <si>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</si>
  <si>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</si>
  <si>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</si>
  <si>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</si>
  <si>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</si>
  <si>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</si>
  <si>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</si>
  <si>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</si>
  <si>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</si>
  <si>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</si>
  <si>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</si>
  <si>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</si>
  <si>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</si>
  <si>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</si>
  <si>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</si>
  <si>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</si>
  <si>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</si>
  <si>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</si>
  <si>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</si>
  <si>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</si>
  <si>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</si>
  <si>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</si>
  <si>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</si>
  <si>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</si>
  <si>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</si>
  <si>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</si>
  <si>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</si>
  <si>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</si>
  <si>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</si>
  <si>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</si>
  <si>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</si>
  <si>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</si>
  <si>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</si>
  <si>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</si>
  <si>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</si>
  <si>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</si>
  <si>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</si>
  <si>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</si>
  <si>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</si>
  <si>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</si>
  <si>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</si>
  <si>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</si>
  <si>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</si>
  <si>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</si>
  <si>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</si>
  <si>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</si>
  <si>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</si>
  <si>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</si>
  <si>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</si>
  <si>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</si>
  <si>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</si>
  <si>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</si>
  <si>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</si>
  <si>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</si>
  <si>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</si>
  <si>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</si>
  <si>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</si>
  <si>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</si>
  <si>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</si>
  <si>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</si>
  <si>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</si>
  <si>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</si>
  <si>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</si>
  <si>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</si>
  <si>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</si>
  <si>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</si>
  <si>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</si>
  <si>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</si>
  <si>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</si>
  <si>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</si>
  <si>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</si>
  <si>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</si>
  <si>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</si>
  <si>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</si>
  <si>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</si>
  <si>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</si>
  <si>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</si>
  <si>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</si>
  <si>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</si>
  <si>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</si>
  <si>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</si>
  <si>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</si>
  <si>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</si>
  <si>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</si>
  <si>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</si>
  <si>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</si>
  <si>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</si>
  <si>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</si>
  <si>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</si>
  <si>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</si>
  <si>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</si>
  <si>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</si>
  <si>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</si>
  <si>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</si>
  <si>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</si>
  <si>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</si>
  <si>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</si>
  <si>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</si>
  <si>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</si>
  <si>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</si>
  <si>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</si>
  <si>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</si>
  <si>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</si>
  <si>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</si>
  <si>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</si>
  <si>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</si>
  <si>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</si>
  <si>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</si>
  <si>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</si>
  <si>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</si>
  <si>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</si>
  <si>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</si>
  <si>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</si>
  <si>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</si>
  <si>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</si>
  <si>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</si>
  <si>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</si>
  <si>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</si>
  <si>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</si>
  <si>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</si>
  <si>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</si>
  <si>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</si>
  <si>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</si>
  <si>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</si>
  <si>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</si>
  <si>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</si>
  <si>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</si>
  <si>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</si>
  <si>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</si>
  <si>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</si>
  <si>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</si>
  <si>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</si>
  <si>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</si>
  <si>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</si>
  <si>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</si>
  <si>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</si>
  <si>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</si>
  <si>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</si>
  <si>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</si>
  <si>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</si>
  <si>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</si>
  <si>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</si>
  <si>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</si>
  <si>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</si>
  <si>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</si>
  <si>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</si>
  <si>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</si>
  <si>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</si>
  <si>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</si>
  <si>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2.2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</si>
  <si>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</si>
  <si>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</si>
  <si>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</si>
  <si>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</si>
  <si>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</si>
  <si>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</si>
  <si>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</si>
  <si>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</si>
  <si>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</si>
  <si>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</si>
  <si>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</si>
  <si>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</si>
  <si>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</si>
  <si>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</si>
  <si>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</si>
  <si>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</si>
  <si>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</si>
  <si>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</si>
  <si>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</si>
  <si>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</si>
  <si>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</si>
  <si>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</si>
  <si>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</si>
  <si>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</si>
  <si>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</si>
  <si>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</si>
  <si>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</si>
  <si>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</si>
  <si>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</si>
  <si>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</si>
  <si>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</si>
  <si>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</si>
  <si>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</si>
  <si>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</si>
  <si>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</si>
  <si>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</si>
  <si>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</si>
  <si>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</si>
  <si>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</si>
  <si>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</si>
  <si>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</si>
  <si>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</si>
  <si>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</si>
  <si>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</si>
  <si>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</si>
  <si>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</si>
  <si>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</si>
  <si>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</si>
  <si>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</si>
  <si>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</si>
  <si>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</si>
  <si>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</si>
  <si>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</si>
  <si>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</si>
  <si>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</si>
  <si>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</si>
  <si>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</si>
  <si>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</si>
  <si>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</si>
  <si>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</si>
  <si>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</si>
  <si>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</si>
  <si>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</si>
  <si>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</si>
  <si>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</si>
  <si>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</si>
  <si>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</si>
  <si>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</si>
  <si>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</si>
  <si>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</si>
  <si>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</si>
  <si>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</si>
  <si>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</si>
  <si>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</si>
  <si>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1.3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</si>
  <si>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</si>
  <si>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</si>
  <si>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</si>
  <si>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</si>
  <si>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</si>
  <si>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</si>
  <si>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</si>
  <si>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</si>
  <si>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</si>
  <si>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</si>
  <si>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</si>
  <si>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</si>
  <si>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</si>
  <si>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</si>
  <si>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</si>
  <si>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</si>
  <si>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</si>
  <si>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</si>
  <si>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</si>
  <si>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</si>
  <si>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</si>
  <si>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</si>
  <si>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</si>
  <si>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</si>
  <si>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</si>
  <si>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</si>
  <si>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</si>
  <si>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</si>
  <si>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</si>
  <si>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</si>
  <si>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</si>
  <si>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</si>
  <si>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</si>
  <si>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</si>
  <si>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</si>
  <si>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</si>
  <si>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</si>
  <si>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</si>
  <si>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</si>
  <si>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</si>
  <si>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</si>
  <si>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</si>
  <si>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</si>
  <si>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</si>
  <si>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</si>
  <si>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</si>
  <si>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</si>
  <si>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</si>
  <si>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</si>
  <si>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</si>
  <si>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</si>
  <si>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</si>
  <si>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</si>
  <si>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</si>
  <si>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</si>
  <si>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</si>
  <si>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</si>
  <si>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</si>
  <si>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</si>
  <si>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</si>
  <si>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</si>
  <si>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</si>
  <si>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</si>
  <si>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</si>
  <si>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</si>
  <si>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</si>
  <si>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</si>
  <si>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</si>
  <si>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</si>
  <si>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</si>
  <si>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</si>
  <si>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</si>
  <si>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</si>
  <si>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</si>
  <si>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</si>
  <si>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</si>
  <si>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</si>
  <si>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</si>
  <si>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</si>
  <si>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</si>
  <si>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</si>
  <si>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</si>
  <si>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</si>
  <si>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</si>
  <si>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</si>
  <si>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</si>
  <si>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</si>
  <si>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</si>
  <si>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</si>
  <si>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</si>
  <si>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</si>
  <si>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</si>
  <si>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</si>
  <si>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</si>
  <si>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</si>
  <si>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</si>
  <si>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</si>
  <si>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</si>
  <si>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</si>
  <si>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</si>
  <si>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</si>
  <si>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</si>
  <si>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</si>
  <si>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</si>
  <si>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</si>
  <si>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</si>
  <si>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</si>
  <si>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</si>
  <si>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</si>
  <si>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</si>
  <si>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</si>
  <si>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</si>
  <si>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</si>
  <si>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</si>
  <si>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</si>
  <si>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</si>
  <si>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</si>
  <si>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</si>
  <si>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</si>
  <si>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</si>
  <si>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</si>
  <si>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</si>
  <si>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</si>
  <si>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</si>
  <si>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</si>
  <si>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</si>
  <si>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</si>
  <si>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</si>
  <si>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</si>
  <si>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</si>
  <si>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</si>
  <si>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</si>
  <si>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</si>
  <si>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</si>
  <si>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</si>
  <si>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</si>
  <si>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</si>
  <si>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</si>
  <si>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</si>
  <si>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</si>
  <si>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</si>
  <si>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</si>
  <si>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</si>
  <si>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</si>
  <si>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</si>
  <si>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</si>
  <si>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</si>
  <si>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</si>
  <si>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</si>
  <si>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</si>
  <si>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</si>
  <si>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</si>
  <si>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</si>
  <si>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</si>
  <si>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</si>
  <si>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</si>
  <si>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</si>
  <si>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</si>
  <si>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</si>
  <si>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</si>
  <si>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</si>
  <si>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</si>
  <si>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</si>
  <si>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</si>
  <si>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</si>
  <si>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</si>
  <si>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</si>
  <si>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</si>
  <si>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</si>
  <si>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</si>
  <si>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</si>
  <si>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</si>
  <si>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</si>
  <si>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</si>
  <si>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</si>
  <si>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</si>
  <si>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</si>
  <si>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</si>
  <si>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</si>
  <si>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</si>
  <si>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</si>
  <si>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</si>
  <si>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</si>
  <si>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</si>
  <si>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</si>
  <si>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</si>
  <si>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</si>
  <si>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</si>
  <si>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</si>
  <si>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</si>
  <si>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</si>
  <si>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</si>
  <si>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</si>
  <si>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</si>
  <si>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</si>
  <si>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</si>
  <si>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</si>
  <si>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</si>
  <si>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</si>
  <si>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</si>
  <si>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</si>
  <si>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</si>
  <si>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</si>
  <si>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</si>
  <si>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</si>
  <si>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</si>
  <si>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</si>
  <si>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</si>
  <si>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</si>
  <si>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</si>
  <si>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</si>
  <si>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</si>
  <si>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</si>
  <si>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</si>
  <si>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</si>
  <si>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</si>
  <si>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</si>
  <si>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</si>
  <si>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</si>
  <si>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</si>
  <si>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</si>
  <si>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</si>
  <si>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</si>
  <si>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</si>
  <si>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</si>
  <si>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</si>
  <si>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</si>
  <si>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</si>
  <si>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</si>
  <si>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</si>
  <si>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</si>
  <si>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</si>
  <si>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</si>
  <si>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</si>
  <si>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</si>
  <si>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</si>
  <si>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</si>
  <si>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</si>
  <si>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1.8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</si>
  <si>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</si>
  <si>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</si>
  <si>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</si>
  <si>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</si>
  <si>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</si>
  <si>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</si>
  <si>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</si>
  <si>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</si>
  <si>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</si>
  <si>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</si>
  <si>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</si>
  <si>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</si>
  <si>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</si>
  <si>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</si>
  <si>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</si>
  <si>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</si>
  <si>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</si>
  <si>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</si>
  <si>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</si>
  <si>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</si>
  <si>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</si>
  <si>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</si>
  <si>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</si>
  <si>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</si>
  <si>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</si>
  <si>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</si>
  <si>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</si>
  <si>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</si>
  <si>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</si>
  <si>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</si>
  <si>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</si>
  <si>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</si>
  <si>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</si>
  <si>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</si>
  <si>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</si>
  <si>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</si>
  <si>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</si>
  <si>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</si>
  <si>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</si>
  <si>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</si>
  <si>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</si>
  <si>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</si>
  <si>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</si>
  <si>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</si>
  <si>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</si>
  <si>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</si>
  <si>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</si>
  <si>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</si>
  <si>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</si>
  <si>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</si>
  <si>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</si>
  <si>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</si>
  <si>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</si>
  <si>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</si>
  <si>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</si>
  <si>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</si>
  <si>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</si>
  <si>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</si>
  <si>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</si>
  <si>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</si>
  <si>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</si>
  <si>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</si>
  <si>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</si>
  <si>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</si>
  <si>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</si>
  <si>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</si>
  <si>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</si>
  <si>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</si>
  <si>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</si>
  <si>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</si>
  <si>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</si>
  <si>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</si>
  <si>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</si>
  <si>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</si>
  <si>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</si>
  <si>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</si>
  <si>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</si>
  <si>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</si>
  <si>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</si>
  <si>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</si>
  <si>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</si>
  <si>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</si>
  <si>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</si>
  <si>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</si>
  <si>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</si>
  <si>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</si>
  <si>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</si>
  <si>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</si>
  <si>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</si>
  <si>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</si>
  <si>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</si>
  <si>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</si>
  <si>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</si>
  <si>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</si>
  <si>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</si>
  <si>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</si>
  <si>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</si>
  <si>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</si>
  <si>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</si>
  <si>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</si>
  <si>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</si>
  <si>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</si>
  <si>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</si>
  <si>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</si>
  <si>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</si>
  <si>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</si>
  <si>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</si>
  <si>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</si>
  <si>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</si>
  <si>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</si>
  <si>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</si>
  <si>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</si>
  <si>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</si>
  <si>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</si>
  <si>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</si>
  <si>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</si>
  <si>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</si>
  <si>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</si>
  <si>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</si>
  <si>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</si>
  <si>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</si>
  <si>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</si>
  <si>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</si>
  <si>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</si>
  <si>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</si>
  <si>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</si>
  <si>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</si>
  <si>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</si>
  <si>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</si>
  <si>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</si>
  <si>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</si>
  <si>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</si>
  <si>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</si>
  <si>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</si>
  <si>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</si>
  <si>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</si>
  <si>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</si>
  <si>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</si>
  <si>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</si>
  <si>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</si>
  <si>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</si>
  <si>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</si>
  <si>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</si>
  <si>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</si>
  <si>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</si>
  <si>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</si>
  <si>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</si>
  <si>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</si>
  <si>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</si>
  <si>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</si>
  <si>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</si>
  <si>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</si>
  <si>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</si>
  <si>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</si>
  <si>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</si>
  <si>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</si>
  <si>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</si>
  <si>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</si>
  <si>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</si>
  <si>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</si>
  <si>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</si>
  <si>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</si>
  <si>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</si>
  <si>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</si>
  <si>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</si>
  <si>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</si>
  <si>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</si>
  <si>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</si>
  <si>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</si>
  <si>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</si>
  <si>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</si>
  <si>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</si>
  <si>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</si>
  <si>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</si>
  <si>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</si>
  <si>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</si>
  <si>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</si>
  <si>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</si>
  <si>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</si>
  <si>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</si>
  <si>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</si>
  <si>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</si>
  <si>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</si>
  <si>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</si>
  <si>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</si>
  <si>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</si>
  <si>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</si>
  <si>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</si>
  <si>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</si>
  <si>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</si>
  <si>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</si>
  <si>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</si>
  <si>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</si>
  <si>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</si>
  <si>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</si>
  <si>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</si>
  <si>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</si>
  <si>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</si>
  <si>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</si>
  <si>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</si>
  <si>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</si>
  <si>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</si>
  <si>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</si>
  <si>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</si>
  <si>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</si>
  <si>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</si>
  <si>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</si>
  <si>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</si>
  <si>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</si>
  <si>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</si>
  <si>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</si>
  <si>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</si>
  <si>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</si>
  <si>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</si>
  <si>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</si>
  <si>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</si>
  <si>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</si>
  <si>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</si>
  <si>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</si>
  <si>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</si>
  <si>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</si>
  <si>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</si>
  <si>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</si>
  <si>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</si>
  <si>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</si>
  <si>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</si>
  <si>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</si>
  <si>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</si>
  <si>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</si>
  <si>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</si>
  <si>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</si>
  <si>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</si>
  <si>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</si>
  <si>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</si>
  <si>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</si>
  <si>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</si>
  <si>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</si>
  <si>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</si>
  <si>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</si>
  <si>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</si>
  <si>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</si>
  <si>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</si>
  <si>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</si>
  <si>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</si>
  <si>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</si>
  <si>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</si>
  <si>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</si>
  <si>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</si>
  <si>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</si>
  <si>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</si>
  <si>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</si>
  <si>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</si>
  <si>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</si>
  <si>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</si>
  <si>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</si>
  <si>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</si>
  <si>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</si>
  <si>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</si>
  <si>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</si>
  <si>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</si>
  <si>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</si>
  <si>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</si>
  <si>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</si>
  <si>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</si>
  <si>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</si>
  <si>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</si>
  <si>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</si>
  <si>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</si>
  <si>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</si>
  <si>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</si>
  <si>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</si>
  <si>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</si>
  <si>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</si>
  <si>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</si>
  <si>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</si>
  <si>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</si>
  <si>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</si>
  <si>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</si>
  <si>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</si>
  <si>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</si>
  <si>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</si>
  <si>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</si>
  <si>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</si>
  <si>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</si>
  <si>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</si>
  <si>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</si>
  <si>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</si>
  <si>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</si>
  <si>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</si>
  <si>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</si>
  <si>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</si>
  <si>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</si>
  <si>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</si>
  <si>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</si>
  <si>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</si>
  <si>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</si>
  <si>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</si>
  <si>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</si>
  <si>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</si>
  <si>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</si>
  <si>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</si>
  <si>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</si>
  <si>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</si>
  <si>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</si>
  <si>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</si>
  <si>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</si>
  <si>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</si>
  <si>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</si>
  <si>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</si>
  <si>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</si>
  <si>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</si>
  <si>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</si>
  <si>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4.1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</si>
  <si>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</si>
  <si>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</si>
  <si>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</si>
  <si>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</si>
  <si>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</si>
  <si>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</si>
  <si>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</si>
  <si>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</si>
  <si>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</si>
  <si>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</si>
  <si>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</si>
  <si>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</si>
  <si>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</si>
  <si>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</si>
  <si>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</si>
  <si>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</si>
  <si>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</si>
  <si>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</si>
  <si>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</si>
  <si>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</si>
  <si>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</si>
  <si>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</si>
  <si>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</si>
  <si>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</si>
  <si>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</si>
  <si>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</si>
  <si>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</si>
  <si>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</si>
  <si>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</si>
  <si>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</si>
  <si>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</si>
  <si>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</si>
  <si>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</si>
  <si>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</si>
  <si>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</si>
  <si>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</si>
  <si>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</si>
  <si>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</si>
  <si>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</si>
  <si>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</si>
  <si>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</si>
  <si>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</si>
  <si>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</si>
  <si>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</si>
  <si>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</si>
  <si>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</si>
  <si>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</si>
  <si>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</si>
  <si>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</si>
  <si>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</si>
  <si>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</si>
  <si>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</si>
  <si>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</si>
  <si>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</si>
  <si>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</si>
  <si>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</si>
  <si>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</si>
  <si>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</si>
  <si>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</si>
  <si>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</si>
  <si>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</si>
  <si>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</si>
  <si>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</si>
  <si>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</si>
  <si>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</si>
  <si>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</si>
  <si>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</si>
  <si>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</si>
  <si>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</si>
  <si>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</si>
  <si>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</si>
  <si>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</si>
  <si>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</si>
  <si>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</si>
  <si>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</si>
  <si>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</si>
  <si>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</si>
  <si>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</si>
  <si>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</si>
  <si>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</si>
  <si>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</si>
  <si>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</si>
  <si>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</si>
  <si>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</si>
  <si>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</si>
  <si>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</si>
  <si>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</si>
  <si>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</si>
  <si>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</si>
  <si>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</si>
  <si>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</si>
  <si>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</si>
  <si>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</si>
  <si>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</si>
  <si>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</si>
  <si>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</si>
  <si>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</si>
  <si>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</si>
  <si>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</si>
  <si>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</si>
  <si>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</si>
  <si>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</si>
  <si>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</si>
  <si>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</si>
  <si>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</si>
  <si>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</si>
  <si>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</si>
  <si>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</si>
  <si>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</si>
  <si>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</si>
  <si>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</si>
  <si>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</si>
  <si>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</si>
  <si>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</si>
  <si>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</si>
  <si>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</si>
  <si>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</si>
  <si>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</si>
  <si>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</si>
  <si>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</si>
  <si>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</si>
  <si>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</si>
  <si>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</si>
  <si>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</si>
  <si>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</si>
  <si>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</si>
  <si>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</si>
  <si>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</si>
  <si>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</si>
  <si>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</si>
  <si>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</si>
  <si>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</si>
  <si>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</si>
  <si>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</si>
  <si>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</si>
  <si>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</si>
  <si>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</si>
  <si>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</si>
  <si>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</si>
  <si>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</si>
  <si>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</si>
  <si>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</si>
  <si>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</si>
  <si>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</si>
  <si>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</si>
  <si>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</si>
  <si>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</si>
  <si>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</si>
  <si>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</si>
  <si>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</si>
  <si>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</si>
  <si>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</si>
  <si>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</si>
  <si>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</si>
  <si>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</si>
  <si>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</si>
  <si>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</si>
  <si>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</si>
  <si>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</si>
  <si>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</si>
  <si>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</si>
  <si>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</si>
  <si>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</si>
  <si>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</si>
  <si>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</si>
  <si>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</si>
  <si>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</si>
  <si>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</si>
  <si>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</si>
  <si>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</si>
  <si>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</si>
  <si>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</si>
  <si>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</si>
  <si>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</si>
  <si>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</si>
  <si>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</si>
  <si>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</si>
  <si>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</si>
  <si>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</si>
  <si>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</si>
  <si>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</si>
  <si>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</si>
  <si>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</si>
  <si>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</si>
  <si>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</si>
  <si>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</si>
  <si>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</si>
  <si>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</si>
  <si>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</si>
  <si>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</si>
  <si>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</si>
  <si>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</si>
  <si>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</si>
  <si>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</si>
  <si>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</si>
  <si>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</si>
  <si>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</si>
  <si>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</si>
  <si>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</si>
  <si>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</si>
  <si>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</si>
  <si>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</si>
  <si>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</si>
  <si>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</si>
  <si>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</si>
  <si>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</si>
  <si>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</si>
  <si>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</si>
  <si>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</si>
  <si>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</si>
  <si>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</si>
  <si>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</si>
  <si>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</si>
  <si>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</si>
  <si>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</si>
  <si>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</si>
  <si>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</si>
  <si>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</si>
  <si>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</si>
  <si>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</si>
  <si>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</si>
  <si>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</si>
  <si>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</si>
  <si>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</si>
  <si>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</si>
  <si>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</si>
  <si>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</si>
  <si>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</si>
  <si>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</si>
  <si>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</si>
  <si>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</si>
  <si>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</si>
  <si>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</si>
  <si>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</si>
  <si>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</si>
  <si>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</si>
  <si>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</si>
  <si>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</si>
  <si>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</si>
  <si>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</si>
  <si>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</si>
  <si>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</si>
  <si>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</si>
  <si>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</si>
  <si>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</si>
  <si>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</si>
  <si>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</si>
  <si>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</si>
  <si>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</si>
  <si>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</si>
  <si>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</si>
  <si>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</si>
  <si>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</si>
  <si>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</si>
  <si>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0.84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</si>
  <si>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</si>
  <si>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</si>
  <si>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</si>
  <si>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</si>
  <si>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</si>
  <si>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</si>
  <si>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</si>
  <si>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</si>
  <si>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</si>
  <si>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</si>
  <si>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</si>
  <si>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</si>
  <si>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</si>
  <si>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</si>
  <si>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</si>
  <si>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</si>
  <si>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</si>
  <si>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</si>
  <si>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</si>
  <si>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</si>
  <si>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</si>
  <si>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</si>
  <si>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</si>
  <si>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</si>
  <si>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</si>
  <si>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</si>
  <si>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</si>
  <si>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</si>
  <si>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</si>
  <si>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</si>
  <si>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</si>
  <si>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</si>
  <si>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</si>
  <si>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</si>
  <si>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</si>
  <si>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</si>
  <si>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</si>
  <si>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</si>
  <si>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</si>
  <si>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</si>
  <si>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</si>
  <si>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</si>
  <si>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</si>
  <si>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</si>
  <si>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</si>
  <si>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</si>
  <si>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</si>
  <si>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</si>
  <si>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</si>
  <si>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</si>
  <si>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</si>
  <si>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</si>
  <si>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</si>
  <si>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</si>
  <si>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</si>
  <si>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</si>
  <si>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</si>
  <si>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</si>
  <si>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</si>
  <si>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</si>
  <si>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</si>
  <si>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</si>
  <si>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</si>
  <si>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</si>
  <si>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</si>
  <si>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</si>
  <si>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</si>
  <si>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</si>
  <si>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</si>
  <si>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</si>
  <si>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</si>
  <si>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</si>
  <si>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0.93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</si>
  <si>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</si>
  <si>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</si>
  <si>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</si>
  <si>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</si>
  <si>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</si>
  <si>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</si>
  <si>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</si>
  <si>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</si>
  <si>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</si>
  <si>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</si>
  <si>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</si>
  <si>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</si>
  <si>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</si>
  <si>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</si>
  <si>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</si>
  <si>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</si>
  <si>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</si>
  <si>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</si>
  <si>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</si>
  <si>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</si>
  <si>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</si>
  <si>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</si>
  <si>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</si>
  <si>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</si>
  <si>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</si>
  <si>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</si>
  <si>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</si>
  <si>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</si>
  <si>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</si>
  <si>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</si>
  <si>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</si>
  <si>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</si>
  <si>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</si>
  <si>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</si>
  <si>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</si>
  <si>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</si>
  <si>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</si>
  <si>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</si>
  <si>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</si>
  <si>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</si>
  <si>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</si>
  <si>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</si>
  <si>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</si>
  <si>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</si>
  <si>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</si>
  <si>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</si>
  <si>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</si>
  <si>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</si>
  <si>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</si>
  <si>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</si>
  <si>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</si>
  <si>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</si>
  <si>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</si>
  <si>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</si>
  <si>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</si>
  <si>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</si>
  <si>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</si>
  <si>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</si>
  <si>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</si>
  <si>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</si>
  <si>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</si>
  <si>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</si>
  <si>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</si>
  <si>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</si>
  <si>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</si>
  <si>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</si>
  <si>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</si>
  <si>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</si>
  <si>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</si>
  <si>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</si>
  <si>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</si>
  <si>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</si>
  <si>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</si>
  <si>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</si>
  <si>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</si>
  <si>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</si>
  <si>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</si>
  <si>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</si>
  <si>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</si>
  <si>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</si>
  <si>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</si>
  <si>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</si>
  <si>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</si>
  <si>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</si>
  <si>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</si>
  <si>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</si>
  <si>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</si>
  <si>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</si>
  <si>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</si>
  <si>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</si>
  <si>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</si>
  <si>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</si>
  <si>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</si>
  <si>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</si>
  <si>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</si>
  <si>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</si>
  <si>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</si>
  <si>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</si>
  <si>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</si>
  <si>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</si>
  <si>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</si>
  <si>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</si>
  <si>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</si>
  <si>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</si>
  <si>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</si>
  <si>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</si>
  <si>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</si>
  <si>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</si>
  <si>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</si>
  <si>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</si>
  <si>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</si>
  <si>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</si>
  <si>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</si>
  <si>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</si>
  <si>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</si>
  <si>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</si>
  <si>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</si>
  <si>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</si>
  <si>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</si>
  <si>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</si>
  <si>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</si>
  <si>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</si>
  <si>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</si>
  <si>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</si>
  <si>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</si>
  <si>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</si>
  <si>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</si>
  <si>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</si>
  <si>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</si>
  <si>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</si>
  <si>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</si>
  <si>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</si>
  <si>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</si>
  <si>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</si>
  <si>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3.2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</si>
  <si>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</si>
  <si>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</si>
  <si>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</si>
  <si>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</si>
  <si>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</si>
  <si>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</si>
  <si>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</si>
  <si>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</si>
  <si>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</si>
  <si>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</si>
  <si>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</si>
  <si>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</si>
  <si>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</si>
  <si>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</si>
  <si>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</si>
  <si>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</si>
  <si>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</si>
  <si>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</si>
  <si>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</si>
  <si>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</si>
  <si>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</si>
  <si>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</si>
  <si>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</si>
  <si>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</si>
  <si>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</si>
  <si>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</si>
  <si>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</si>
  <si>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</si>
  <si>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</si>
  <si>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</si>
  <si>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</si>
  <si>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</si>
  <si>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</si>
  <si>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</si>
  <si>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</si>
  <si>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</si>
  <si>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</si>
  <si>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</si>
  <si>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</si>
  <si>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</si>
  <si>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</si>
  <si>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</si>
  <si>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</si>
  <si>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</si>
  <si>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</si>
  <si>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</si>
  <si>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</si>
  <si>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</si>
  <si>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</si>
  <si>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</si>
  <si>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</si>
  <si>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</si>
  <si>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</si>
  <si>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</si>
  <si>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</si>
  <si>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</si>
  <si>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</si>
  <si>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</si>
  <si>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</si>
  <si>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</si>
  <si>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</si>
  <si>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</si>
  <si>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</si>
  <si>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</si>
  <si>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</si>
  <si>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</si>
  <si>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</si>
  <si>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</si>
  <si>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</si>
  <si>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</si>
  <si>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</si>
  <si>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</si>
  <si>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</si>
  <si>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</si>
  <si>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</si>
  <si>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</si>
  <si>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</si>
  <si>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</si>
  <si>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</si>
  <si>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</si>
  <si>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</si>
  <si>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</si>
  <si>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</si>
  <si>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</si>
  <si>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</si>
  <si>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</si>
  <si>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</si>
  <si>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</si>
  <si>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</si>
  <si>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</si>
  <si>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</si>
  <si>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</si>
  <si>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</si>
  <si>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</si>
  <si>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</si>
  <si>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</si>
  <si>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</si>
  <si>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</si>
  <si>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</si>
  <si>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</si>
  <si>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</si>
  <si>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</si>
  <si>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</si>
  <si>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</si>
  <si>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</si>
  <si>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</si>
  <si>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</si>
  <si>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</si>
  <si>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</si>
  <si>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</si>
  <si>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</si>
  <si>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</si>
  <si>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</si>
  <si>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</si>
  <si>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</si>
  <si>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0.91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</si>
  <si>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</si>
  <si>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</si>
  <si>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</si>
  <si>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</si>
  <si>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</si>
  <si>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</si>
  <si>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</si>
  <si>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</si>
  <si>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</si>
  <si>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</si>
  <si>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</si>
  <si>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</si>
  <si>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</si>
  <si>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</si>
  <si>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</si>
  <si>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</si>
  <si>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</si>
  <si>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</si>
  <si>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</si>
  <si>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</si>
  <si>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</si>
  <si>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</si>
  <si>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</si>
  <si>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</si>
  <si>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</si>
  <si>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</si>
  <si>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</si>
  <si>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</si>
  <si>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</si>
  <si>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</si>
  <si>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</si>
  <si>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</si>
  <si>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</si>
  <si>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</si>
  <si>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</si>
  <si>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</si>
  <si>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</si>
  <si>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</si>
  <si>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</si>
  <si>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</si>
  <si>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</si>
  <si>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</si>
  <si>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</si>
  <si>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</si>
  <si>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</si>
  <si>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</si>
  <si>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</si>
  <si>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</si>
  <si>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</si>
  <si>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</si>
  <si>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</si>
  <si>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</si>
  <si>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</si>
  <si>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</si>
  <si>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</si>
  <si>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</si>
  <si>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</si>
  <si>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</si>
  <si>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</si>
  <si>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</si>
  <si>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</si>
  <si>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</si>
  <si>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</si>
  <si>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</si>
  <si>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</si>
  <si>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</si>
  <si>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</si>
  <si>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</si>
  <si>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</si>
  <si>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</si>
  <si>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</si>
  <si>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</si>
  <si>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</si>
  <si>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</si>
  <si>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</si>
  <si>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</si>
  <si>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</si>
  <si>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</si>
  <si>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</si>
  <si>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</si>
  <si>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</si>
  <si>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</si>
  <si>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</si>
  <si>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</si>
  <si>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</si>
  <si>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</si>
  <si>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</si>
  <si>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</si>
  <si>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</si>
  <si>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</si>
  <si>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</si>
  <si>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</si>
  <si>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</si>
  <si>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</si>
  <si>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</si>
  <si>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</si>
  <si>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</si>
  <si>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</si>
  <si>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</si>
  <si>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</si>
  <si>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</si>
  <si>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</si>
  <si>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</si>
  <si>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</si>
  <si>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</si>
  <si>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</si>
  <si>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</si>
  <si>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</si>
  <si>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</si>
  <si>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</si>
  <si>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</si>
  <si>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</si>
  <si>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</si>
  <si>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</si>
  <si>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</si>
  <si>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</si>
  <si>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</si>
  <si>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</si>
  <si>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</si>
  <si>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</si>
  <si>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</si>
  <si>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</si>
  <si>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</si>
  <si>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</si>
  <si>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</si>
  <si>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</si>
  <si>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</si>
  <si>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</si>
  <si>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</si>
  <si>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</si>
  <si>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</si>
  <si>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</si>
  <si>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</si>
  <si>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</si>
  <si>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</si>
  <si>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</si>
  <si>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</si>
  <si>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</si>
  <si>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</si>
  <si>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</si>
  <si>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</si>
  <si>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</si>
  <si>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</si>
  <si>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</si>
  <si>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</si>
  <si>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</si>
  <si>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</si>
  <si>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</si>
  <si>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</si>
  <si>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</si>
  <si>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</si>
  <si>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</si>
  <si>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</si>
  <si>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</si>
  <si>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</si>
  <si>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</si>
  <si>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</si>
  <si>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</si>
  <si>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</si>
  <si>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</si>
  <si>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</si>
  <si>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</si>
  <si>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</si>
  <si>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</si>
  <si>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</si>
  <si>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</si>
  <si>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</si>
  <si>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</si>
  <si>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</si>
  <si>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</si>
  <si>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</si>
  <si>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</si>
  <si>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</si>
  <si>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</si>
  <si>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</si>
  <si>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</si>
  <si>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</si>
  <si>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</si>
  <si>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</si>
  <si>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</si>
  <si>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</si>
  <si>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</si>
  <si>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</si>
  <si>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</si>
  <si>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</si>
  <si>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</si>
  <si>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</si>
  <si>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</si>
  <si>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</si>
  <si>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</si>
  <si>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</si>
  <si>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</si>
  <si>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</si>
  <si>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</si>
  <si>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</si>
  <si>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</si>
  <si>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</si>
  <si>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</si>
  <si>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</si>
  <si>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</si>
  <si>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</si>
  <si>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</si>
  <si>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</si>
  <si>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</si>
  <si>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</si>
  <si>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</si>
  <si>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</si>
  <si>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</si>
  <si>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</si>
  <si>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</si>
  <si>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</si>
  <si>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</si>
  <si>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</si>
  <si>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</si>
  <si>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</si>
  <si>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</si>
  <si>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</si>
  <si>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</si>
  <si>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</si>
  <si>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</si>
  <si>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</si>
  <si>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</si>
  <si>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</si>
  <si>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</si>
  <si>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</si>
  <si>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</si>
  <si>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</si>
  <si>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</si>
  <si>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</si>
  <si>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</si>
  <si>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</si>
  <si>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</si>
  <si>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</si>
  <si>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</si>
  <si>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</si>
  <si>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</si>
  <si>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</si>
  <si>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</si>
  <si>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</si>
  <si>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</si>
  <si>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</si>
  <si>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</si>
  <si>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</si>
  <si>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</si>
  <si>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</si>
  <si>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</si>
  <si>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</si>
  <si>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</si>
  <si>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</si>
  <si>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</si>
  <si>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</si>
  <si>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</si>
  <si>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</si>
  <si>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</si>
  <si>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</si>
  <si>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</si>
  <si>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</si>
  <si>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</si>
  <si>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</si>
  <si>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</si>
  <si>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</si>
  <si>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</si>
  <si>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</si>
  <si>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</si>
  <si>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</si>
  <si>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</si>
  <si>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</si>
  <si>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</si>
  <si>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</si>
  <si>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</si>
  <si>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</si>
  <si>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</si>
  <si>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</si>
  <si>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</si>
  <si>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</si>
  <si>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</si>
  <si>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</si>
  <si>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</si>
  <si>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</si>
  <si>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</si>
  <si>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</si>
  <si>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</si>
  <si>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</si>
  <si>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</si>
  <si>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</si>
  <si>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</si>
  <si>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</si>
  <si>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</si>
  <si>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</si>
  <si>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</si>
  <si>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</si>
  <si>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</si>
  <si>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</si>
  <si>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</si>
  <si>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</si>
  <si>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</si>
  <si>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</si>
  <si>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</si>
  <si>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</si>
  <si>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</si>
  <si>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</si>
  <si>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</si>
  <si>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</si>
  <si>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</si>
  <si>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</si>
  <si>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</si>
  <si>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</si>
  <si>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</si>
  <si>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</si>
  <si>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</si>
  <si>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</si>
  <si>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</si>
  <si>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</si>
  <si>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</si>
  <si>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</si>
  <si>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</si>
  <si>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</si>
  <si>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</si>
  <si>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</si>
  <si>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</si>
  <si>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</si>
  <si>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</si>
  <si>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</si>
  <si>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</si>
  <si>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</si>
  <si>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</si>
  <si>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</si>
  <si>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</si>
  <si>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</si>
  <si>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</si>
  <si>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</si>
  <si>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</si>
  <si>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</si>
  <si>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</si>
  <si>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</si>
  <si>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</si>
  <si>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</si>
  <si>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9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</si>
  <si>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</si>
  <si>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</si>
  <si>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</si>
  <si>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</si>
  <si>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</si>
  <si>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</si>
  <si>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</si>
  <si>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</si>
  <si>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</si>
  <si>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</si>
  <si>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</si>
  <si>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</si>
  <si>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</si>
  <si>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</si>
  <si>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</si>
  <si>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</si>
  <si>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</si>
  <si>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</si>
  <si>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</si>
  <si>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</si>
  <si>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</si>
  <si>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</si>
  <si>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</si>
  <si>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</si>
  <si>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</si>
  <si>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</si>
  <si>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</si>
  <si>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</si>
  <si>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</si>
  <si>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</si>
  <si>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</si>
  <si>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</si>
  <si>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</si>
  <si>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</si>
  <si>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</si>
  <si>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</si>
  <si>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</si>
  <si>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</si>
  <si>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</si>
  <si>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</si>
  <si>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</si>
  <si>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</si>
  <si>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</si>
  <si>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</si>
  <si>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</si>
  <si>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</si>
  <si>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</si>
  <si>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</si>
  <si>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</si>
  <si>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</si>
  <si>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</si>
  <si>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</si>
  <si>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</si>
  <si>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</si>
  <si>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</si>
  <si>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</si>
  <si>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</si>
  <si>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</si>
  <si>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</si>
  <si>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</si>
  <si>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</si>
  <si>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</si>
  <si>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</si>
  <si>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</si>
  <si>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</si>
  <si>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</si>
  <si>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</si>
  <si>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</si>
  <si>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</si>
  <si>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</si>
  <si>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</si>
  <si>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</si>
  <si>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</si>
  <si>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</si>
  <si>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</si>
  <si>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</si>
  <si>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</si>
  <si>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</si>
  <si>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</si>
  <si>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</si>
  <si>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</si>
  <si>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</si>
  <si>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</si>
  <si>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</si>
  <si>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</si>
  <si>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</si>
  <si>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</si>
  <si>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</si>
  <si>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</si>
  <si>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</si>
  <si>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</si>
  <si>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</si>
  <si>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</si>
  <si>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</si>
  <si>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</si>
  <si>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</si>
  <si>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</si>
  <si>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</si>
  <si>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</si>
  <si>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</si>
  <si>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</si>
  <si>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</si>
  <si>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</si>
  <si>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</si>
  <si>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</si>
  <si>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</si>
  <si>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</si>
  <si>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</si>
  <si>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</si>
  <si>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</si>
  <si>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</si>
  <si>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</si>
  <si>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</si>
  <si>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</si>
  <si>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</si>
  <si>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</si>
  <si>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</si>
  <si>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</si>
  <si>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</si>
  <si>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</si>
  <si>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</si>
  <si>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</si>
  <si>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</si>
  <si>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</si>
  <si>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</si>
  <si>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</si>
  <si>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</si>
  <si>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</si>
  <si>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</si>
  <si>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</si>
  <si>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</si>
  <si>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</si>
  <si>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</si>
  <si>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</si>
  <si>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</si>
  <si>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</si>
  <si>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</si>
  <si>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</si>
  <si>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</si>
  <si>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</si>
  <si>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</si>
  <si>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</si>
  <si>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</si>
  <si>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</si>
  <si>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</si>
  <si>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</si>
  <si>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</si>
  <si>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</si>
  <si>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</si>
  <si>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</si>
  <si>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</si>
  <si>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</si>
  <si>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</si>
  <si>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</si>
  <si>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</si>
  <si>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</si>
  <si>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</si>
  <si>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</si>
  <si>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</si>
  <si>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</si>
  <si>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</si>
  <si>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</si>
  <si>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</si>
  <si>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</si>
  <si>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</si>
  <si>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</si>
  <si>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</si>
  <si>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</si>
  <si>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</si>
  <si>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</si>
  <si>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</si>
  <si>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</si>
  <si>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</si>
  <si>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</si>
  <si>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</si>
  <si>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</si>
  <si>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</si>
  <si>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</si>
  <si>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</si>
  <si>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</si>
  <si>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</si>
  <si>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</si>
  <si>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4.7</t>
  </si>
  <si>
    <t>13J  :871035:00:------:--</t>
  </si>
  <si>
    <t>21:0639:000033</t>
  </si>
  <si>
    <t>21:0197:000029</t>
  </si>
  <si>
    <t>21:0197:000029:0003:0001:00</t>
  </si>
  <si>
    <t>4.9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</si>
  <si>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</si>
  <si>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</si>
  <si>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</si>
  <si>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</si>
  <si>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</si>
  <si>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</si>
  <si>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</si>
  <si>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</si>
  <si>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</si>
  <si>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</si>
  <si>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</si>
  <si>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</si>
  <si>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</si>
  <si>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</si>
  <si>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</si>
  <si>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</si>
  <si>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</si>
  <si>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</si>
  <si>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</si>
  <si>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</si>
  <si>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</si>
  <si>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</si>
  <si>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</si>
  <si>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</si>
  <si>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5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</si>
  <si>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</si>
  <si>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</si>
  <si>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</si>
  <si>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</si>
  <si>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</si>
  <si>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</si>
  <si>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</si>
  <si>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</si>
  <si>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</si>
  <si>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</si>
  <si>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</si>
  <si>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</si>
  <si>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</si>
  <si>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</si>
  <si>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</si>
  <si>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</si>
  <si>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</si>
  <si>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</si>
  <si>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</si>
  <si>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</si>
  <si>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</si>
  <si>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</si>
  <si>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</si>
  <si>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</si>
  <si>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</si>
  <si>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</si>
  <si>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</si>
  <si>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</si>
  <si>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</si>
  <si>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</si>
  <si>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</si>
  <si>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</si>
  <si>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</si>
  <si>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</si>
  <si>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</si>
  <si>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</si>
  <si>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</si>
  <si>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</si>
  <si>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</si>
  <si>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</si>
  <si>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</si>
  <si>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</si>
  <si>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</si>
  <si>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</si>
  <si>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</si>
  <si>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</si>
  <si>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</si>
  <si>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</si>
  <si>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</si>
  <si>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</si>
  <si>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</si>
  <si>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5.1</t>
  </si>
  <si>
    <t>13J  :871056:00:------:--</t>
  </si>
  <si>
    <t>21:0639:000053</t>
  </si>
  <si>
    <t>21:0197:000048</t>
  </si>
  <si>
    <t>21:0197:000048:0003:0001:00</t>
  </si>
  <si>
    <t>1.31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</si>
  <si>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</si>
  <si>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</si>
  <si>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</si>
  <si>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</si>
  <si>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</si>
  <si>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</si>
  <si>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</si>
  <si>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</si>
  <si>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</si>
  <si>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</si>
  <si>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</si>
  <si>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</si>
  <si>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</si>
  <si>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</si>
  <si>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</si>
  <si>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</si>
  <si>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</si>
  <si>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</si>
  <si>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</si>
  <si>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</si>
  <si>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</si>
  <si>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</si>
  <si>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</si>
  <si>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</si>
  <si>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</si>
  <si>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</si>
  <si>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</si>
  <si>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</si>
  <si>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</si>
  <si>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</si>
  <si>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</si>
  <si>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</si>
  <si>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</si>
  <si>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</si>
  <si>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</si>
  <si>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</si>
  <si>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</si>
  <si>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</si>
  <si>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</si>
  <si>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</si>
  <si>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</si>
  <si>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</si>
  <si>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</si>
  <si>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</si>
  <si>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</si>
  <si>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</si>
  <si>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</si>
  <si>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</si>
  <si>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</si>
  <si>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</si>
  <si>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</si>
  <si>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</si>
  <si>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</si>
  <si>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</si>
  <si>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</si>
  <si>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</si>
  <si>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</si>
  <si>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</si>
  <si>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</si>
  <si>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</si>
  <si>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</si>
  <si>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</si>
  <si>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</si>
  <si>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</si>
  <si>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</si>
  <si>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</si>
  <si>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</si>
  <si>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</si>
  <si>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</si>
  <si>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</si>
  <si>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</si>
  <si>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</si>
  <si>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</si>
  <si>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</si>
  <si>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</si>
  <si>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</si>
  <si>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</si>
  <si>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</si>
  <si>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</si>
  <si>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</si>
  <si>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</si>
  <si>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</si>
  <si>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</si>
  <si>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</si>
  <si>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</si>
  <si>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</si>
  <si>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</si>
  <si>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</si>
  <si>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</si>
  <si>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</si>
  <si>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</si>
  <si>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</si>
  <si>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</si>
  <si>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</si>
  <si>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</si>
  <si>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</si>
  <si>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</si>
  <si>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</si>
  <si>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</si>
  <si>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</si>
  <si>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</si>
  <si>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</si>
  <si>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</si>
  <si>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</si>
  <si>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</si>
  <si>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</si>
  <si>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</si>
  <si>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</si>
  <si>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</si>
  <si>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</si>
  <si>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</si>
  <si>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</si>
  <si>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</si>
  <si>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</si>
  <si>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</si>
  <si>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</si>
  <si>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</si>
  <si>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</si>
  <si>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</si>
  <si>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</si>
  <si>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</si>
  <si>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</si>
  <si>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</si>
  <si>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</si>
  <si>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</si>
  <si>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</si>
  <si>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</si>
  <si>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</si>
  <si>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</si>
  <si>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</si>
  <si>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</si>
  <si>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</si>
  <si>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1.47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</si>
  <si>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</si>
  <si>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</si>
  <si>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</si>
  <si>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</si>
  <si>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</si>
  <si>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</si>
  <si>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</si>
  <si>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</si>
  <si>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</si>
  <si>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</si>
  <si>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</si>
  <si>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</si>
  <si>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1.75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</si>
  <si>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</si>
  <si>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</si>
  <si>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</si>
  <si>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</si>
  <si>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</si>
  <si>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</si>
  <si>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</si>
  <si>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</si>
  <si>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</si>
  <si>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</si>
  <si>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</si>
  <si>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</si>
  <si>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</si>
  <si>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</si>
  <si>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</si>
  <si>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</si>
  <si>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4.62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</si>
  <si>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</si>
  <si>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</si>
  <si>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</si>
  <si>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</si>
  <si>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</si>
  <si>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</si>
  <si>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</si>
  <si>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</si>
  <si>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1.07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</si>
  <si>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</si>
  <si>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</si>
  <si>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</si>
  <si>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</si>
  <si>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</si>
  <si>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</si>
  <si>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</si>
  <si>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</si>
  <si>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</si>
  <si>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</si>
  <si>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</si>
  <si>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</si>
  <si>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</si>
  <si>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</si>
  <si>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</si>
  <si>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</si>
  <si>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</si>
  <si>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</si>
  <si>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</si>
  <si>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</si>
  <si>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</si>
  <si>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</si>
  <si>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</si>
  <si>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</si>
  <si>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</si>
  <si>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</si>
  <si>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</si>
  <si>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</si>
  <si>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</si>
  <si>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</si>
  <si>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</si>
  <si>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</si>
  <si>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</si>
  <si>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</si>
  <si>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</si>
  <si>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</si>
  <si>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</si>
  <si>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</si>
  <si>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</si>
  <si>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</si>
  <si>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</si>
  <si>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</si>
  <si>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</si>
  <si>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</si>
  <si>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</si>
  <si>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</si>
  <si>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</si>
  <si>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</si>
  <si>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</si>
  <si>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</si>
  <si>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</si>
  <si>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</si>
  <si>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</si>
  <si>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</si>
  <si>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</si>
  <si>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</si>
  <si>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</si>
  <si>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</si>
  <si>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</si>
  <si>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</si>
  <si>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</si>
  <si>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</si>
  <si>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</si>
  <si>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</si>
  <si>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</si>
  <si>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</si>
  <si>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</si>
  <si>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</si>
  <si>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</si>
  <si>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</si>
  <si>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</si>
  <si>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</si>
  <si>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</si>
  <si>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</si>
  <si>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</si>
  <si>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</si>
  <si>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</si>
  <si>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</si>
  <si>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</si>
  <si>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</si>
  <si>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</si>
  <si>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</si>
  <si>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</si>
  <si>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</si>
  <si>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</si>
  <si>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</si>
  <si>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</si>
  <si>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</si>
  <si>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1.11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</si>
  <si>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</si>
  <si>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</si>
  <si>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</si>
  <si>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</si>
  <si>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</si>
  <si>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</si>
  <si>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</si>
  <si>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</si>
  <si>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</si>
  <si>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</si>
  <si>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</si>
  <si>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</si>
  <si>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</si>
  <si>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</si>
  <si>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</si>
  <si>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</si>
  <si>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</si>
  <si>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</si>
  <si>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</si>
  <si>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</si>
  <si>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</si>
  <si>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</si>
  <si>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</si>
  <si>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</si>
  <si>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</si>
  <si>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</si>
  <si>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</si>
  <si>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</si>
  <si>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</si>
  <si>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1.83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</si>
  <si>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</si>
  <si>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</si>
  <si>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</si>
  <si>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</si>
  <si>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</si>
  <si>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</si>
  <si>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</si>
  <si>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</si>
  <si>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</si>
  <si>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</si>
  <si>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</si>
  <si>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</si>
  <si>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</si>
  <si>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</si>
  <si>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</si>
  <si>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</si>
  <si>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</si>
  <si>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</si>
  <si>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</si>
  <si>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</si>
  <si>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</si>
  <si>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</si>
  <si>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</si>
  <si>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</si>
  <si>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</si>
  <si>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</si>
  <si>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</si>
  <si>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</si>
  <si>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</si>
  <si>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</si>
  <si>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</si>
  <si>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</si>
  <si>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</si>
  <si>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</si>
  <si>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</si>
  <si>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</si>
  <si>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</si>
  <si>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</si>
  <si>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</si>
  <si>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</si>
  <si>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</si>
  <si>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</si>
  <si>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</si>
  <si>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</si>
  <si>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</si>
  <si>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</si>
  <si>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1.17</t>
  </si>
  <si>
    <t>290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</si>
  <si>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</si>
  <si>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</si>
  <si>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</si>
  <si>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</si>
  <si>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</si>
  <si>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</si>
  <si>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</si>
  <si>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</si>
  <si>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</si>
  <si>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</si>
  <si>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</si>
  <si>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</si>
  <si>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</si>
  <si>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</si>
  <si>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</si>
  <si>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</si>
  <si>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</si>
  <si>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</si>
  <si>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</si>
  <si>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</si>
  <si>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</si>
  <si>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</si>
  <si>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</si>
  <si>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</si>
  <si>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</si>
  <si>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</si>
  <si>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</si>
  <si>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</si>
  <si>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</si>
  <si>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</si>
  <si>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</si>
  <si>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</si>
  <si>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</si>
  <si>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</si>
  <si>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</si>
  <si>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</si>
  <si>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</si>
  <si>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</si>
  <si>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</si>
  <si>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</si>
  <si>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</si>
  <si>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</si>
  <si>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</si>
  <si>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</si>
  <si>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</si>
  <si>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</si>
  <si>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</si>
  <si>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</si>
  <si>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</si>
  <si>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</si>
  <si>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</si>
  <si>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</si>
  <si>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</si>
  <si>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</si>
  <si>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</si>
  <si>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</si>
  <si>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</si>
  <si>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</si>
  <si>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</si>
  <si>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</si>
  <si>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</si>
  <si>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</si>
  <si>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</si>
  <si>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</si>
  <si>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</si>
  <si>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</si>
  <si>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</si>
  <si>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</si>
  <si>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</si>
  <si>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4.3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</si>
  <si>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</si>
  <si>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</si>
  <si>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</si>
  <si>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</si>
  <si>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</si>
  <si>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</si>
  <si>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</si>
  <si>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</si>
  <si>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</si>
  <si>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</si>
  <si>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</si>
  <si>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</si>
  <si>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</si>
  <si>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</si>
  <si>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</si>
  <si>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</si>
  <si>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</si>
  <si>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</si>
  <si>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</si>
  <si>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</si>
  <si>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</si>
  <si>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</si>
  <si>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</si>
  <si>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</si>
  <si>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</si>
  <si>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</si>
  <si>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</si>
  <si>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</si>
  <si>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</si>
  <si>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</si>
  <si>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</si>
  <si>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</si>
  <si>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</si>
  <si>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</si>
  <si>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</si>
  <si>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</si>
  <si>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</si>
  <si>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</si>
  <si>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</si>
  <si>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</si>
  <si>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</si>
  <si>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</si>
  <si>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</si>
  <si>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</si>
  <si>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</si>
  <si>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</si>
  <si>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</si>
  <si>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</si>
  <si>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</si>
  <si>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</si>
  <si>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</si>
  <si>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</si>
  <si>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</si>
  <si>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</si>
  <si>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</si>
  <si>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</si>
  <si>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</si>
  <si>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</si>
  <si>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</si>
  <si>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</si>
  <si>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</si>
  <si>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</si>
  <si>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</si>
  <si>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</si>
  <si>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</si>
  <si>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</si>
  <si>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</si>
  <si>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</si>
  <si>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</si>
  <si>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</si>
  <si>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</si>
  <si>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</si>
  <si>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</si>
  <si>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</si>
  <si>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</si>
  <si>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</si>
  <si>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</si>
  <si>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</si>
  <si>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</si>
  <si>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</si>
  <si>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</si>
  <si>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</si>
  <si>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</si>
  <si>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</si>
  <si>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</si>
  <si>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</si>
  <si>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</si>
  <si>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</si>
  <si>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</si>
  <si>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</si>
  <si>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</si>
  <si>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</si>
  <si>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</si>
  <si>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</si>
  <si>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</si>
  <si>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</si>
  <si>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</si>
  <si>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</si>
  <si>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</si>
  <si>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</si>
  <si>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</si>
  <si>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</si>
  <si>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</si>
  <si>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</si>
  <si>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</si>
  <si>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</si>
  <si>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</si>
  <si>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</si>
  <si>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</si>
  <si>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</si>
  <si>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</si>
  <si>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</si>
  <si>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0.61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</si>
  <si>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</si>
  <si>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</si>
  <si>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</si>
  <si>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</si>
  <si>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</si>
  <si>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</si>
  <si>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</si>
  <si>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</si>
  <si>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</si>
  <si>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</si>
  <si>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</si>
  <si>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</si>
  <si>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</si>
  <si>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</si>
  <si>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</si>
  <si>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</si>
  <si>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</si>
  <si>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</si>
  <si>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</si>
  <si>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</si>
  <si>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</si>
  <si>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</si>
  <si>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</si>
  <si>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</si>
  <si>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</si>
  <si>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</si>
  <si>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</si>
  <si>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</si>
  <si>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</si>
  <si>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</si>
  <si>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</si>
  <si>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</si>
  <si>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</si>
  <si>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</si>
  <si>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</si>
  <si>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</si>
  <si>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</si>
  <si>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</si>
  <si>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</si>
  <si>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</si>
  <si>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</si>
  <si>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</si>
  <si>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</si>
  <si>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</si>
  <si>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</si>
  <si>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</si>
  <si>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</si>
  <si>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</si>
  <si>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</si>
  <si>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</si>
  <si>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</si>
  <si>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</si>
  <si>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</si>
  <si>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</si>
  <si>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</si>
  <si>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</si>
  <si>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</si>
  <si>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</si>
  <si>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</si>
  <si>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</si>
  <si>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</si>
  <si>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</si>
  <si>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</si>
  <si>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</si>
  <si>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</si>
  <si>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</si>
  <si>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</si>
  <si>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1.25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</si>
  <si>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</si>
  <si>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</si>
  <si>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</si>
  <si>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</si>
  <si>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</si>
  <si>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</si>
  <si>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</si>
  <si>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</si>
  <si>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</si>
  <si>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</si>
  <si>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</si>
  <si>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</si>
  <si>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</si>
  <si>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</si>
  <si>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</si>
  <si>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</si>
  <si>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</si>
  <si>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</si>
  <si>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</si>
  <si>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</si>
  <si>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</si>
  <si>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</si>
  <si>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</si>
  <si>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</si>
  <si>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</si>
  <si>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</si>
  <si>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</si>
  <si>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</si>
  <si>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</si>
  <si>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</si>
  <si>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</si>
  <si>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</si>
  <si>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</si>
  <si>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</si>
  <si>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</si>
  <si>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</si>
  <si>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</si>
  <si>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</si>
  <si>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</si>
  <si>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</si>
  <si>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</si>
  <si>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</si>
  <si>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</si>
  <si>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</si>
  <si>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</si>
  <si>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</si>
  <si>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</si>
  <si>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</si>
  <si>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</si>
  <si>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</si>
  <si>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</si>
  <si>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</si>
  <si>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</si>
  <si>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</si>
  <si>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</si>
  <si>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</si>
  <si>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</si>
  <si>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</si>
  <si>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</si>
  <si>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</si>
  <si>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</si>
  <si>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</si>
  <si>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</si>
  <si>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</si>
  <si>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</si>
  <si>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</si>
  <si>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</si>
  <si>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</si>
  <si>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</si>
  <si>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</si>
  <si>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</si>
  <si>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1.19</t>
  </si>
  <si>
    <t>13J  :873028:00:------:--</t>
  </si>
  <si>
    <t>21:0640:000026</t>
  </si>
  <si>
    <t>21:0197:000199</t>
  </si>
  <si>
    <t>21:0197:000199:0003:0001:00</t>
  </si>
  <si>
    <t>1.55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</si>
  <si>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</si>
  <si>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</si>
  <si>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</si>
  <si>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</si>
  <si>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</si>
  <si>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</si>
  <si>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</si>
  <si>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</si>
  <si>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</si>
  <si>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</si>
  <si>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</si>
  <si>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</si>
  <si>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</si>
  <si>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</si>
  <si>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</si>
  <si>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</si>
  <si>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</si>
  <si>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</si>
  <si>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</si>
  <si>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</si>
  <si>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</si>
  <si>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</si>
  <si>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</si>
  <si>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</si>
  <si>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</si>
  <si>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</si>
  <si>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</si>
  <si>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</si>
  <si>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</si>
  <si>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</si>
  <si>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</si>
  <si>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</si>
  <si>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</si>
  <si>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</si>
  <si>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</si>
  <si>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</si>
  <si>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</si>
  <si>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</si>
  <si>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</si>
  <si>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</si>
  <si>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</si>
  <si>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</si>
  <si>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</si>
  <si>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</si>
  <si>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</si>
  <si>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</si>
  <si>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</si>
  <si>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</si>
  <si>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</si>
  <si>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</si>
  <si>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</si>
  <si>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</si>
  <si>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</si>
  <si>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</si>
  <si>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</si>
  <si>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</si>
  <si>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</si>
  <si>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</si>
  <si>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</si>
  <si>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</si>
  <si>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</si>
  <si>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</si>
  <si>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</si>
  <si>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</si>
  <si>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</si>
  <si>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</si>
  <si>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</si>
  <si>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</si>
  <si>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</si>
  <si>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</si>
  <si>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</si>
  <si>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</si>
  <si>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</si>
  <si>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</si>
  <si>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</si>
  <si>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</si>
  <si>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</si>
  <si>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</si>
  <si>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</si>
  <si>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</si>
  <si>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</si>
  <si>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</si>
  <si>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</si>
  <si>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</si>
  <si>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</si>
  <si>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</si>
  <si>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</si>
  <si>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</si>
  <si>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</si>
  <si>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</si>
  <si>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</si>
  <si>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</si>
  <si>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</si>
  <si>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</si>
  <si>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</si>
  <si>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1.32</t>
  </si>
  <si>
    <t>13J  :873055:00:------:--</t>
  </si>
  <si>
    <t>21:0640:000052</t>
  </si>
  <si>
    <t>21:0197:000222</t>
  </si>
  <si>
    <t>21:0197:000222:0003:0001:00</t>
  </si>
  <si>
    <t>2.08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</si>
  <si>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</si>
  <si>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</si>
  <si>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</si>
  <si>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</si>
  <si>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</si>
  <si>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</si>
  <si>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</si>
  <si>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</si>
  <si>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</si>
  <si>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</si>
  <si>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</si>
  <si>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</si>
  <si>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</si>
  <si>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</si>
  <si>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</si>
  <si>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</si>
  <si>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</si>
  <si>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</si>
  <si>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</si>
  <si>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</si>
  <si>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</si>
  <si>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</si>
  <si>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</si>
  <si>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1.03</t>
  </si>
  <si>
    <t>13O  :873008:00:------:--</t>
  </si>
  <si>
    <t>21:0640:000059</t>
  </si>
  <si>
    <t>21:0197:000228</t>
  </si>
  <si>
    <t>21:0197:000228:0003:0001:00</t>
  </si>
  <si>
    <t>2.62</t>
  </si>
  <si>
    <t>13O  :873009:00:------:--</t>
  </si>
  <si>
    <t>21:0640:000060</t>
  </si>
  <si>
    <t>21:0197:000229</t>
  </si>
  <si>
    <t>21:0197:000229:0003:0001:00</t>
  </si>
  <si>
    <t>2.19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</si>
  <si>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</si>
  <si>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</si>
  <si>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</si>
  <si>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</si>
  <si>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</si>
  <si>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</si>
  <si>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</si>
  <si>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</si>
  <si>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</si>
  <si>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</si>
  <si>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</si>
  <si>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</si>
  <si>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</si>
  <si>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</si>
  <si>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</si>
  <si>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</si>
  <si>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</si>
  <si>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</si>
  <si>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</si>
  <si>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</si>
  <si>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</si>
  <si>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</si>
  <si>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</si>
  <si>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</si>
  <si>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</si>
  <si>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</si>
  <si>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</si>
  <si>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</si>
  <si>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</si>
  <si>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</si>
  <si>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</si>
  <si>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</si>
  <si>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</si>
  <si>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</si>
  <si>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</si>
  <si>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</si>
  <si>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</si>
  <si>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</si>
  <si>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</si>
  <si>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</si>
  <si>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</si>
  <si>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</si>
  <si>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</si>
  <si>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</si>
  <si>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</si>
  <si>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</si>
  <si>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</si>
  <si>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</si>
  <si>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</si>
  <si>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</si>
  <si>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</si>
  <si>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</si>
  <si>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</si>
  <si>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</si>
  <si>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</si>
  <si>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</si>
  <si>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</si>
  <si>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</si>
  <si>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</si>
  <si>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</si>
  <si>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</si>
  <si>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</si>
  <si>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</si>
  <si>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</si>
  <si>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</si>
  <si>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</si>
  <si>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</si>
  <si>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</si>
  <si>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</si>
  <si>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</si>
  <si>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</si>
  <si>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</si>
  <si>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</si>
  <si>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</si>
  <si>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</si>
  <si>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</si>
  <si>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</si>
  <si>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</si>
  <si>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</si>
  <si>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</si>
  <si>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</si>
  <si>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</si>
  <si>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</si>
  <si>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</si>
  <si>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</si>
  <si>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</si>
  <si>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</si>
  <si>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</si>
  <si>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</si>
  <si>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</si>
  <si>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</si>
  <si>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</si>
  <si>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</si>
  <si>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</si>
  <si>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</si>
  <si>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</si>
  <si>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</si>
  <si>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</si>
  <si>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</si>
  <si>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</si>
  <si>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</si>
  <si>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</si>
  <si>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</si>
  <si>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</si>
  <si>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</si>
  <si>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</si>
  <si>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</si>
  <si>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</si>
  <si>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</si>
  <si>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</si>
  <si>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</si>
  <si>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1.14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</si>
  <si>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</si>
  <si>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</si>
  <si>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</si>
  <si>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</si>
  <si>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</si>
  <si>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</si>
  <si>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</si>
  <si>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</si>
  <si>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</si>
  <si>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</si>
  <si>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</si>
  <si>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</si>
  <si>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</si>
  <si>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</si>
  <si>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</si>
  <si>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</si>
  <si>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</si>
  <si>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</si>
  <si>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</si>
  <si>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</si>
  <si>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</si>
  <si>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</si>
  <si>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</si>
  <si>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</si>
  <si>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</si>
  <si>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</si>
  <si>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</si>
  <si>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</si>
  <si>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</si>
  <si>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</si>
  <si>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</si>
  <si>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</si>
  <si>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</si>
  <si>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</si>
  <si>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</si>
  <si>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</si>
  <si>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</si>
  <si>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</si>
  <si>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</si>
  <si>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</si>
  <si>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</si>
  <si>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</si>
  <si>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</si>
  <si>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</si>
  <si>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</si>
  <si>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</si>
  <si>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</si>
  <si>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</si>
  <si>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</si>
  <si>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</si>
  <si>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</si>
  <si>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</si>
  <si>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</si>
  <si>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</si>
  <si>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</si>
  <si>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</si>
  <si>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</si>
  <si>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</si>
  <si>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</si>
  <si>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</si>
  <si>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</si>
  <si>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</si>
  <si>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</si>
  <si>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</si>
  <si>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</si>
  <si>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</si>
  <si>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</si>
  <si>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</si>
  <si>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</si>
  <si>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</si>
  <si>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</si>
  <si>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</si>
  <si>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</si>
  <si>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</si>
  <si>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</si>
  <si>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</si>
  <si>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</si>
  <si>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</si>
  <si>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</si>
  <si>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</si>
  <si>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</si>
  <si>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</si>
  <si>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</si>
  <si>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</si>
  <si>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</si>
  <si>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0.79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</si>
  <si>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</si>
  <si>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</si>
  <si>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</si>
  <si>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</si>
  <si>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</si>
  <si>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</si>
  <si>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</si>
  <si>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</si>
  <si>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</si>
  <si>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</si>
  <si>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</si>
  <si>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1.63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</si>
  <si>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</si>
  <si>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</si>
  <si>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</si>
  <si>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</si>
  <si>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</si>
  <si>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</si>
  <si>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</si>
  <si>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</si>
  <si>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</si>
  <si>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</si>
  <si>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</si>
  <si>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</si>
  <si>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</si>
  <si>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</si>
  <si>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1.09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</si>
  <si>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</si>
  <si>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</si>
  <si>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</si>
  <si>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</si>
  <si>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</si>
  <si>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</si>
  <si>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</si>
  <si>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</si>
  <si>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</si>
  <si>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</si>
  <si>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</si>
  <si>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</si>
  <si>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</si>
  <si>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</si>
  <si>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</si>
  <si>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</si>
  <si>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</si>
  <si>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</si>
  <si>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</si>
  <si>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</si>
  <si>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</si>
  <si>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</si>
  <si>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</si>
  <si>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</si>
  <si>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</si>
  <si>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</si>
  <si>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</si>
  <si>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</si>
  <si>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</si>
  <si>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</si>
  <si>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</si>
  <si>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</si>
  <si>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</si>
  <si>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</si>
  <si>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</si>
  <si>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</si>
  <si>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</si>
  <si>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</si>
  <si>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</si>
  <si>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</si>
  <si>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</si>
  <si>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</si>
  <si>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</si>
  <si>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</si>
  <si>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</si>
  <si>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</si>
  <si>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</si>
  <si>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</si>
  <si>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</si>
  <si>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</si>
  <si>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</si>
  <si>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</si>
  <si>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</si>
  <si>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</si>
  <si>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</si>
  <si>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</si>
  <si>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</si>
  <si>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</si>
  <si>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</si>
  <si>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</si>
  <si>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</si>
  <si>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</si>
  <si>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</si>
  <si>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</si>
  <si>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</si>
  <si>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</si>
  <si>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</si>
  <si>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</si>
  <si>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</si>
  <si>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</si>
  <si>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</si>
  <si>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</si>
  <si>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</si>
  <si>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260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</si>
  <si>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</si>
  <si>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</si>
  <si>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</si>
  <si>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</si>
  <si>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</si>
  <si>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</si>
  <si>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</si>
  <si>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</si>
  <si>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</si>
  <si>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</si>
  <si>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</si>
  <si>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</si>
  <si>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</si>
  <si>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</si>
  <si>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</si>
  <si>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</si>
  <si>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</si>
  <si>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</si>
  <si>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</si>
  <si>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</si>
  <si>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1.02</t>
  </si>
  <si>
    <t>13O  :873096:00:------:--</t>
  </si>
  <si>
    <t>21:0640:000143</t>
  </si>
  <si>
    <t>21:0197:000303</t>
  </si>
  <si>
    <t>21:0197:000303:0003:0001:00</t>
  </si>
  <si>
    <t>2.77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</si>
  <si>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</si>
  <si>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</si>
  <si>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</si>
  <si>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</si>
  <si>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</si>
  <si>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</si>
  <si>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</si>
  <si>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</si>
  <si>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1.76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</si>
  <si>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</si>
  <si>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</si>
  <si>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</si>
  <si>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</si>
  <si>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</si>
  <si>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</si>
  <si>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</si>
  <si>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</si>
  <si>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</si>
  <si>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</si>
  <si>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</si>
  <si>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</si>
  <si>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</si>
  <si>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</si>
  <si>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</si>
  <si>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</si>
  <si>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</si>
  <si>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</si>
  <si>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</si>
  <si>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</si>
  <si>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</si>
  <si>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1.44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</si>
  <si>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</si>
  <si>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</si>
  <si>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</si>
  <si>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</si>
  <si>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</si>
  <si>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</si>
  <si>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</si>
  <si>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</si>
  <si>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</si>
  <si>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</si>
  <si>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</si>
  <si>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</si>
  <si>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</si>
  <si>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</si>
  <si>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</si>
  <si>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</si>
  <si>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</si>
  <si>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</si>
  <si>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</si>
  <si>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</si>
  <si>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</si>
  <si>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</si>
  <si>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</si>
  <si>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</si>
  <si>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</si>
  <si>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</si>
  <si>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</si>
  <si>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</si>
  <si>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</si>
  <si>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</si>
  <si>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</si>
  <si>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</si>
  <si>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</si>
  <si>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</si>
  <si>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</si>
  <si>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</si>
  <si>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</si>
  <si>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</si>
  <si>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</si>
  <si>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</si>
  <si>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</si>
  <si>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</si>
  <si>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</si>
  <si>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</si>
  <si>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</si>
  <si>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</si>
  <si>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</si>
  <si>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</si>
  <si>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</si>
  <si>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</si>
  <si>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</si>
  <si>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</si>
  <si>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</si>
  <si>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</si>
  <si>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</si>
  <si>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</si>
  <si>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</si>
  <si>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</si>
  <si>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</si>
  <si>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</si>
  <si>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</si>
  <si>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</si>
  <si>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</si>
  <si>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</si>
  <si>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</si>
  <si>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</si>
  <si>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</si>
  <si>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</si>
  <si>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</si>
  <si>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</si>
  <si>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</si>
  <si>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</si>
  <si>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</si>
  <si>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</si>
  <si>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</si>
  <si>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</si>
  <si>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</si>
  <si>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</si>
  <si>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</si>
  <si>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</si>
  <si>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</si>
  <si>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</si>
  <si>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</si>
  <si>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</si>
  <si>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</si>
  <si>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</si>
  <si>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</si>
  <si>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</si>
  <si>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</si>
  <si>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</si>
  <si>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</si>
  <si>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</si>
  <si>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</si>
  <si>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</si>
  <si>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</si>
  <si>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</si>
  <si>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</si>
  <si>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</si>
  <si>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</si>
  <si>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</si>
  <si>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</si>
  <si>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</si>
  <si>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</si>
  <si>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</si>
  <si>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</si>
  <si>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</si>
  <si>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</si>
  <si>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</si>
  <si>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</si>
  <si>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</si>
  <si>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</si>
  <si>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</si>
  <si>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</si>
  <si>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</si>
  <si>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</si>
  <si>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</si>
  <si>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</si>
  <si>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</si>
  <si>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</si>
  <si>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</si>
  <si>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</si>
  <si>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</si>
  <si>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</si>
  <si>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</si>
  <si>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</si>
  <si>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</si>
  <si>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1.15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</si>
  <si>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</si>
  <si>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</si>
  <si>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</si>
  <si>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</si>
  <si>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</si>
  <si>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</si>
  <si>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</si>
  <si>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</si>
  <si>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</si>
  <si>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</si>
  <si>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</si>
  <si>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</si>
  <si>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</si>
  <si>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</si>
  <si>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</si>
  <si>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</si>
  <si>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</si>
  <si>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</si>
  <si>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</si>
  <si>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</si>
  <si>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</si>
  <si>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</si>
  <si>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</si>
  <si>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</si>
  <si>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</si>
  <si>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</si>
  <si>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</si>
  <si>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</si>
  <si>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</si>
  <si>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</si>
  <si>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</si>
  <si>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</si>
  <si>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</si>
  <si>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</si>
  <si>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</si>
  <si>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</si>
  <si>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</si>
  <si>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</si>
  <si>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</si>
  <si>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</si>
  <si>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</si>
  <si>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</si>
  <si>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</si>
  <si>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</si>
  <si>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</si>
  <si>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</si>
  <si>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</si>
  <si>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</si>
  <si>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</si>
  <si>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1.06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</si>
  <si>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</si>
  <si>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</si>
  <si>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</si>
  <si>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</si>
  <si>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</si>
  <si>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</si>
  <si>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</si>
  <si>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</si>
  <si>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</si>
  <si>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</si>
  <si>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</si>
  <si>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</si>
  <si>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</si>
  <si>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</si>
  <si>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</si>
  <si>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</si>
  <si>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</si>
  <si>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</si>
  <si>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</si>
  <si>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</si>
  <si>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</si>
  <si>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</si>
  <si>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</si>
  <si>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</si>
  <si>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</si>
  <si>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</si>
  <si>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</si>
  <si>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</si>
  <si>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</si>
  <si>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</si>
  <si>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</si>
  <si>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</si>
  <si>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</si>
  <si>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</si>
  <si>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</si>
  <si>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</si>
  <si>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</si>
  <si>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</si>
  <si>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</si>
  <si>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</si>
  <si>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</si>
  <si>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</si>
  <si>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</si>
  <si>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</si>
  <si>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</si>
  <si>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</si>
  <si>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</si>
  <si>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</si>
  <si>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</si>
  <si>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</si>
  <si>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</si>
  <si>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</si>
  <si>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</si>
  <si>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</si>
  <si>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</si>
  <si>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</si>
  <si>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</si>
  <si>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</si>
  <si>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</si>
  <si>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</si>
  <si>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</si>
  <si>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</si>
  <si>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</si>
  <si>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</si>
  <si>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</si>
  <si>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</si>
  <si>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</si>
  <si>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</si>
  <si>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</si>
  <si>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</si>
  <si>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</si>
  <si>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</si>
  <si>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</si>
  <si>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</si>
  <si>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</si>
  <si>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</si>
  <si>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</si>
  <si>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</si>
  <si>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</si>
  <si>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</si>
  <si>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</si>
  <si>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</si>
  <si>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</si>
  <si>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</si>
  <si>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</si>
  <si>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</si>
  <si>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</si>
  <si>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</si>
  <si>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</si>
  <si>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</si>
  <si>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</si>
  <si>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</si>
  <si>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</si>
  <si>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</si>
  <si>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</si>
  <si>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</si>
  <si>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</si>
  <si>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</si>
  <si>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</si>
  <si>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</si>
  <si>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</si>
  <si>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</si>
  <si>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</si>
  <si>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</si>
  <si>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</si>
  <si>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</si>
  <si>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</si>
  <si>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</si>
  <si>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</si>
  <si>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</si>
  <si>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</si>
  <si>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</si>
  <si>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</si>
  <si>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</si>
  <si>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</si>
  <si>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</si>
  <si>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</si>
  <si>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</si>
  <si>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</si>
  <si>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</si>
  <si>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</si>
  <si>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</si>
  <si>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</si>
  <si>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2.02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</si>
  <si>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</si>
  <si>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</si>
  <si>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</si>
  <si>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</si>
  <si>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</si>
  <si>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</si>
  <si>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</si>
  <si>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</si>
  <si>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</si>
  <si>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</si>
  <si>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</si>
  <si>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</si>
  <si>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</si>
  <si>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</si>
  <si>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</si>
  <si>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1.08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</si>
  <si>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</si>
  <si>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</si>
  <si>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</si>
  <si>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</si>
  <si>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</si>
  <si>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</si>
  <si>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</si>
  <si>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</si>
  <si>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</si>
  <si>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</si>
  <si>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</si>
  <si>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</si>
  <si>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</si>
  <si>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</si>
  <si>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</si>
  <si>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</si>
  <si>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</si>
  <si>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</si>
  <si>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</si>
  <si>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</si>
  <si>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</si>
  <si>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</si>
  <si>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</si>
  <si>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</si>
  <si>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</si>
  <si>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</si>
  <si>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</si>
  <si>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</si>
  <si>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</si>
  <si>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</si>
  <si>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</si>
  <si>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</si>
  <si>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</si>
  <si>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</si>
  <si>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</si>
  <si>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</si>
  <si>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</si>
  <si>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</si>
  <si>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</si>
  <si>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</si>
  <si>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</si>
  <si>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</si>
  <si>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</si>
  <si>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</si>
  <si>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</si>
  <si>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</si>
  <si>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</si>
  <si>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</si>
  <si>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</si>
  <si>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</si>
  <si>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</si>
  <si>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</si>
  <si>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</si>
  <si>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</si>
  <si>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</si>
  <si>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</si>
  <si>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</si>
  <si>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</si>
  <si>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</si>
  <si>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</si>
  <si>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</si>
  <si>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</si>
  <si>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</si>
  <si>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</si>
  <si>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</si>
  <si>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</si>
  <si>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</si>
  <si>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</si>
  <si>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</si>
  <si>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</si>
  <si>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</si>
  <si>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</si>
  <si>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</si>
  <si>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</si>
  <si>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</si>
  <si>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</si>
  <si>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</si>
  <si>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</si>
  <si>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</si>
  <si>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</si>
  <si>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</si>
  <si>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</si>
  <si>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</si>
  <si>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</si>
  <si>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</si>
  <si>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</si>
  <si>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</si>
  <si>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</si>
  <si>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</si>
  <si>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</si>
  <si>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</si>
  <si>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</si>
  <si>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</si>
  <si>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</si>
  <si>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</si>
  <si>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</si>
  <si>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</si>
  <si>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</si>
  <si>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</si>
  <si>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</si>
  <si>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</si>
  <si>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</si>
  <si>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</si>
  <si>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</si>
  <si>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</si>
  <si>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</si>
  <si>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</si>
  <si>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</si>
  <si>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</si>
  <si>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</si>
  <si>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</si>
  <si>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</si>
  <si>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</si>
  <si>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</si>
  <si>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</si>
  <si>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</si>
  <si>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</si>
  <si>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</si>
  <si>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</si>
  <si>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</si>
  <si>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</si>
  <si>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</si>
  <si>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</si>
  <si>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</si>
  <si>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</si>
  <si>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</si>
  <si>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</si>
  <si>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</si>
  <si>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</si>
  <si>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</si>
  <si>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</si>
  <si>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</si>
  <si>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</si>
  <si>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</si>
  <si>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</si>
  <si>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</si>
  <si>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</si>
  <si>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</si>
  <si>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</si>
  <si>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</si>
  <si>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</si>
  <si>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</si>
  <si>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</si>
  <si>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</si>
  <si>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</si>
  <si>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</si>
  <si>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</si>
  <si>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</si>
  <si>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</si>
  <si>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</si>
  <si>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</si>
  <si>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</si>
  <si>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</si>
  <si>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</si>
  <si>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</si>
  <si>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</si>
  <si>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</si>
  <si>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</si>
  <si>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</si>
  <si>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</si>
  <si>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</si>
  <si>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</si>
  <si>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</si>
  <si>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</si>
  <si>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</si>
  <si>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</si>
  <si>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</si>
  <si>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</si>
  <si>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</si>
  <si>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</si>
  <si>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</si>
  <si>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</si>
  <si>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</si>
  <si>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</si>
  <si>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</si>
  <si>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</si>
  <si>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</si>
  <si>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</si>
  <si>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</si>
  <si>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</si>
  <si>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</si>
  <si>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</si>
  <si>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</si>
  <si>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</si>
  <si>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</si>
  <si>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</si>
  <si>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</si>
  <si>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</si>
  <si>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</si>
  <si>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</si>
  <si>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</si>
  <si>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</si>
  <si>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</si>
  <si>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</si>
  <si>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</si>
  <si>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</si>
  <si>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</si>
  <si>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</si>
  <si>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</si>
  <si>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</si>
  <si>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</si>
  <si>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</si>
  <si>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</si>
  <si>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</si>
  <si>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</si>
  <si>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</si>
  <si>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</si>
  <si>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</si>
  <si>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</si>
  <si>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</si>
  <si>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</si>
  <si>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</si>
  <si>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</si>
  <si>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</si>
  <si>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</si>
  <si>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</si>
  <si>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</si>
  <si>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</si>
  <si>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</si>
  <si>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</si>
  <si>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</si>
  <si>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</si>
  <si>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</si>
  <si>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</si>
  <si>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</si>
  <si>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</si>
  <si>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</si>
  <si>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</si>
  <si>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</si>
  <si>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</si>
  <si>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</si>
  <si>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</si>
  <si>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</si>
  <si>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</si>
  <si>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</si>
  <si>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</si>
  <si>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</si>
  <si>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</si>
  <si>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</si>
  <si>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</si>
  <si>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</si>
  <si>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</si>
  <si>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</si>
  <si>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</si>
  <si>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</si>
  <si>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</si>
  <si>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</si>
  <si>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</si>
  <si>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</si>
  <si>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</si>
  <si>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</si>
  <si>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</si>
  <si>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</si>
  <si>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</si>
  <si>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</si>
  <si>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</si>
  <si>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</si>
  <si>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360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</si>
  <si>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</si>
  <si>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</si>
  <si>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</si>
  <si>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</si>
  <si>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</si>
  <si>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</si>
  <si>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</si>
  <si>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</si>
  <si>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</si>
  <si>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</si>
  <si>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</si>
  <si>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</si>
  <si>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</si>
  <si>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</si>
  <si>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</si>
  <si>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</si>
  <si>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</si>
  <si>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</si>
  <si>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</si>
  <si>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</si>
  <si>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</si>
  <si>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</si>
  <si>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</si>
  <si>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</si>
  <si>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</si>
  <si>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</si>
  <si>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</si>
  <si>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</si>
  <si>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</si>
  <si>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</si>
  <si>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</si>
  <si>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</si>
  <si>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</si>
  <si>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</si>
  <si>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</si>
  <si>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</si>
  <si>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</si>
  <si>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</si>
  <si>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</si>
  <si>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</si>
  <si>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</si>
  <si>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</si>
  <si>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</si>
  <si>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</si>
  <si>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</si>
  <si>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</si>
  <si>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</si>
  <si>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</si>
  <si>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</si>
  <si>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</si>
  <si>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</si>
  <si>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</si>
  <si>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</si>
  <si>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</si>
  <si>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</si>
  <si>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</si>
  <si>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</si>
  <si>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</si>
  <si>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</si>
  <si>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</si>
  <si>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</si>
  <si>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</si>
  <si>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</si>
  <si>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</si>
  <si>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</si>
  <si>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</si>
  <si>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</si>
  <si>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</si>
  <si>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</si>
  <si>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</si>
  <si>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</si>
  <si>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</si>
  <si>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</si>
  <si>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</si>
  <si>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</si>
  <si>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</si>
  <si>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</si>
  <si>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</si>
  <si>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</si>
  <si>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</si>
  <si>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</si>
  <si>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</si>
  <si>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</si>
  <si>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</si>
  <si>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</si>
  <si>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</si>
  <si>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</si>
  <si>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</si>
  <si>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</si>
  <si>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</si>
  <si>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</si>
  <si>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</si>
  <si>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</si>
  <si>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</si>
  <si>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</si>
  <si>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</si>
  <si>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</si>
  <si>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</si>
  <si>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</si>
  <si>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</si>
  <si>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</si>
  <si>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</si>
  <si>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</si>
  <si>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</si>
  <si>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</si>
  <si>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</si>
  <si>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</si>
  <si>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</si>
  <si>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</si>
  <si>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</si>
  <si>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</si>
  <si>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</si>
  <si>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</si>
  <si>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</si>
  <si>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</si>
  <si>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</si>
  <si>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</si>
  <si>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</si>
  <si>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</si>
  <si>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</si>
  <si>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</si>
  <si>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</si>
  <si>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</si>
  <si>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</si>
  <si>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</si>
  <si>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</si>
  <si>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</si>
  <si>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</si>
  <si>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</si>
  <si>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</si>
  <si>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</si>
  <si>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</si>
  <si>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</si>
  <si>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</si>
  <si>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</si>
  <si>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</si>
  <si>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</si>
  <si>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</si>
  <si>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</si>
  <si>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</si>
  <si>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</si>
  <si>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</si>
  <si>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</si>
  <si>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</si>
  <si>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</si>
  <si>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</si>
  <si>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</si>
  <si>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</si>
  <si>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</si>
  <si>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</si>
  <si>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</si>
  <si>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</si>
  <si>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</si>
  <si>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</si>
  <si>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</si>
  <si>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</si>
  <si>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</si>
  <si>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</si>
  <si>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</si>
  <si>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</si>
  <si>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</si>
  <si>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</si>
  <si>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</si>
  <si>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</si>
  <si>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</si>
  <si>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</si>
  <si>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</si>
  <si>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</si>
  <si>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</si>
  <si>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</si>
  <si>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</si>
  <si>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</si>
  <si>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</si>
  <si>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</si>
  <si>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</si>
  <si>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</si>
  <si>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</si>
  <si>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</si>
  <si>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</si>
  <si>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</si>
  <si>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</si>
  <si>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</si>
  <si>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</si>
  <si>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</si>
  <si>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</si>
  <si>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</si>
  <si>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</si>
  <si>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</si>
  <si>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</si>
  <si>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</si>
  <si>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</si>
  <si>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</si>
  <si>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</si>
  <si>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</si>
  <si>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</si>
  <si>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</si>
  <si>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</si>
  <si>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</si>
  <si>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</si>
  <si>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</si>
  <si>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</si>
  <si>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</si>
  <si>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</si>
  <si>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</si>
  <si>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</si>
  <si>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</si>
  <si>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</si>
  <si>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</si>
  <si>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</si>
  <si>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</si>
  <si>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</si>
  <si>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</si>
  <si>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</si>
  <si>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</si>
  <si>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</si>
  <si>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</si>
  <si>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</si>
  <si>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</si>
  <si>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</si>
  <si>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</si>
  <si>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</si>
  <si>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</si>
  <si>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</si>
  <si>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</si>
  <si>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</si>
  <si>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</si>
  <si>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</si>
  <si>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</si>
  <si>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</si>
  <si>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</si>
  <si>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</si>
  <si>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</si>
  <si>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</si>
  <si>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</si>
  <si>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</si>
  <si>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</si>
  <si>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</si>
  <si>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</si>
  <si>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</si>
  <si>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</si>
  <si>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</si>
  <si>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</si>
  <si>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</si>
  <si>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</si>
  <si>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</si>
  <si>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</si>
  <si>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</si>
  <si>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</si>
  <si>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</si>
  <si>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</si>
  <si>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</si>
  <si>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</si>
  <si>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</si>
  <si>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</si>
  <si>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</si>
  <si>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</si>
  <si>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</si>
  <si>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</si>
  <si>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</si>
  <si>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</si>
  <si>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</si>
  <si>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</si>
  <si>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</si>
  <si>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</si>
  <si>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</si>
  <si>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</si>
  <si>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</si>
  <si>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</si>
  <si>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</si>
  <si>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</si>
  <si>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</si>
  <si>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</si>
  <si>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</si>
  <si>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</si>
  <si>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</si>
  <si>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</si>
  <si>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</si>
  <si>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</si>
  <si>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</si>
  <si>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</si>
  <si>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</si>
  <si>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</si>
  <si>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</si>
  <si>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</si>
  <si>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</si>
  <si>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</si>
  <si>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</si>
  <si>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</si>
  <si>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</si>
  <si>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</si>
  <si>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</si>
  <si>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</si>
  <si>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</si>
  <si>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</si>
  <si>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</si>
  <si>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</si>
  <si>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</si>
  <si>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</si>
  <si>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</si>
  <si>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</si>
  <si>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</si>
  <si>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</si>
  <si>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</si>
  <si>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</si>
  <si>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</si>
  <si>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</si>
  <si>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</si>
  <si>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</si>
  <si>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</si>
  <si>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</si>
  <si>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</si>
  <si>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</si>
  <si>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</si>
  <si>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</si>
  <si>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</si>
  <si>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</si>
  <si>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</si>
  <si>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</si>
  <si>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</si>
  <si>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</si>
  <si>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</si>
  <si>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</si>
  <si>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</si>
  <si>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</si>
  <si>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</si>
  <si>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</si>
  <si>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</si>
  <si>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</si>
  <si>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</si>
  <si>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</si>
  <si>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</si>
  <si>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</si>
  <si>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</si>
  <si>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</si>
  <si>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</si>
  <si>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</si>
  <si>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</si>
  <si>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</si>
  <si>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</si>
  <si>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</si>
  <si>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</si>
  <si>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</si>
  <si>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</si>
  <si>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</si>
  <si>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</si>
  <si>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</si>
  <si>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</si>
  <si>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</si>
  <si>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</si>
  <si>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</si>
  <si>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</si>
  <si>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</si>
  <si>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</si>
  <si>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</si>
  <si>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</si>
  <si>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</si>
  <si>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</si>
  <si>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</si>
  <si>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</si>
  <si>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</si>
  <si>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</si>
  <si>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</si>
  <si>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</si>
  <si>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</si>
  <si>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</si>
  <si>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</si>
  <si>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</si>
  <si>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</si>
  <si>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</si>
  <si>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</si>
  <si>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</si>
  <si>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</si>
  <si>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</si>
  <si>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</si>
  <si>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</si>
  <si>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</si>
  <si>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</si>
  <si>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</si>
  <si>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</si>
  <si>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</si>
  <si>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</si>
  <si>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</si>
  <si>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</si>
  <si>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</si>
  <si>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</si>
  <si>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</si>
  <si>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</si>
  <si>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</si>
  <si>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</si>
  <si>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</si>
  <si>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</si>
  <si>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</si>
  <si>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</si>
  <si>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</si>
  <si>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</si>
  <si>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</si>
  <si>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</si>
  <si>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</si>
  <si>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</si>
  <si>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</si>
  <si>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</si>
  <si>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</si>
  <si>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</si>
  <si>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</si>
  <si>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</si>
  <si>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</si>
  <si>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</si>
  <si>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</si>
  <si>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</si>
  <si>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</si>
  <si>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</si>
  <si>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</si>
  <si>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</si>
  <si>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</si>
  <si>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</si>
  <si>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</si>
  <si>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</si>
  <si>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</si>
  <si>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</si>
  <si>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</si>
  <si>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</si>
  <si>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</si>
  <si>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</si>
  <si>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</si>
  <si>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</si>
  <si>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</si>
  <si>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</si>
  <si>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</si>
  <si>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</si>
  <si>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</si>
  <si>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</si>
  <si>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</si>
  <si>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</si>
  <si>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</si>
  <si>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</si>
  <si>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</si>
  <si>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</si>
  <si>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</si>
  <si>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</si>
  <si>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</si>
  <si>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</si>
  <si>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</si>
  <si>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</si>
  <si>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</si>
  <si>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</si>
  <si>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</si>
  <si>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</si>
  <si>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</si>
  <si>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</si>
  <si>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</si>
  <si>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</si>
  <si>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</si>
  <si>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</si>
  <si>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</si>
  <si>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</si>
  <si>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</si>
  <si>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</si>
  <si>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</si>
  <si>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</si>
  <si>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</si>
  <si>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</si>
  <si>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</si>
  <si>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</si>
  <si>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</si>
  <si>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</si>
  <si>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</si>
  <si>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</si>
  <si>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</si>
  <si>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</si>
  <si>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</si>
  <si>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</si>
  <si>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</si>
  <si>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</si>
  <si>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</si>
  <si>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</si>
  <si>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</si>
  <si>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</si>
  <si>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</si>
  <si>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</si>
  <si>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</si>
  <si>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</si>
  <si>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</si>
  <si>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</si>
  <si>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</si>
  <si>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</si>
  <si>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</si>
  <si>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</si>
  <si>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</si>
  <si>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</si>
  <si>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</si>
  <si>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</si>
  <si>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</si>
  <si>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</si>
  <si>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</si>
  <si>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</si>
  <si>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</si>
  <si>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</si>
  <si>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</si>
  <si>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</si>
  <si>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</si>
  <si>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</si>
  <si>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</si>
  <si>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</si>
  <si>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</si>
  <si>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</si>
  <si>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</si>
  <si>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</si>
  <si>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</si>
  <si>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</si>
  <si>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</si>
  <si>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</si>
  <si>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</si>
  <si>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</si>
  <si>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</si>
  <si>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</si>
  <si>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</si>
  <si>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</si>
  <si>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</si>
  <si>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</si>
  <si>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</si>
  <si>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</si>
  <si>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</si>
  <si>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</si>
  <si>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</si>
  <si>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</si>
  <si>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</si>
  <si>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</si>
  <si>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</si>
  <si>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</si>
  <si>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</si>
  <si>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</si>
  <si>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</si>
  <si>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</si>
  <si>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</si>
  <si>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</si>
  <si>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</si>
  <si>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</si>
  <si>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</si>
  <si>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</si>
  <si>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</si>
  <si>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</si>
  <si>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</si>
  <si>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</si>
  <si>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</si>
  <si>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</si>
  <si>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</si>
  <si>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1.04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</si>
  <si>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</si>
  <si>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</si>
  <si>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</si>
  <si>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</si>
  <si>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</si>
  <si>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</si>
  <si>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</si>
  <si>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</si>
  <si>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</si>
  <si>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</si>
  <si>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</si>
  <si>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</si>
  <si>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</si>
  <si>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</si>
  <si>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</si>
  <si>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</si>
  <si>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</si>
  <si>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</si>
  <si>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</si>
  <si>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</si>
  <si>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</si>
  <si>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</si>
  <si>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</si>
  <si>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</si>
  <si>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</si>
  <si>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</si>
  <si>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</si>
  <si>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</si>
  <si>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</si>
  <si>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</si>
  <si>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</si>
  <si>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</si>
  <si>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</si>
  <si>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</si>
  <si>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</si>
  <si>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</si>
  <si>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</si>
  <si>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</si>
  <si>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</si>
  <si>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</si>
  <si>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</si>
  <si>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</si>
  <si>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</si>
  <si>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</si>
  <si>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</si>
  <si>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</si>
  <si>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</si>
  <si>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</si>
  <si>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</si>
  <si>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</si>
  <si>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</si>
  <si>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</si>
  <si>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</si>
  <si>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</si>
  <si>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</si>
  <si>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</si>
  <si>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</si>
  <si>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</si>
  <si>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</si>
  <si>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</si>
  <si>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</si>
  <si>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</si>
  <si>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</si>
  <si>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</si>
  <si>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</si>
  <si>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</si>
  <si>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</si>
  <si>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</si>
  <si>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</si>
  <si>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</si>
  <si>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</si>
  <si>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</si>
  <si>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</si>
  <si>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</si>
  <si>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</si>
  <si>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</si>
  <si>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</si>
  <si>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</si>
  <si>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</si>
  <si>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</si>
  <si>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</si>
  <si>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</si>
  <si>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</si>
  <si>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</si>
  <si>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</si>
  <si>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</si>
  <si>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</si>
  <si>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</si>
  <si>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</si>
  <si>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</si>
  <si>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</si>
  <si>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</si>
  <si>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</si>
  <si>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</si>
  <si>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</si>
  <si>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</si>
  <si>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</si>
  <si>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</si>
  <si>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</si>
  <si>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</si>
  <si>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</si>
  <si>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</si>
  <si>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</si>
  <si>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</si>
  <si>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</si>
  <si>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</si>
  <si>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</si>
  <si>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</si>
  <si>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</si>
  <si>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</si>
  <si>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</si>
  <si>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</si>
  <si>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</si>
  <si>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</si>
  <si>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</si>
  <si>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</si>
  <si>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</si>
  <si>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</si>
  <si>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</si>
  <si>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</si>
  <si>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</si>
  <si>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</si>
  <si>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</si>
  <si>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</si>
  <si>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</si>
  <si>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</si>
  <si>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</si>
  <si>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</si>
  <si>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</si>
  <si>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</si>
  <si>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</si>
  <si>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</si>
  <si>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</si>
  <si>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</si>
  <si>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</si>
  <si>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</si>
  <si>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</si>
  <si>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</si>
  <si>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</si>
  <si>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</si>
  <si>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</si>
  <si>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</si>
  <si>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</si>
  <si>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</si>
  <si>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</si>
  <si>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</si>
  <si>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</si>
  <si>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</si>
  <si>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</si>
  <si>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</si>
  <si>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</si>
  <si>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</si>
  <si>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</si>
  <si>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</si>
  <si>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</si>
  <si>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</si>
  <si>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</si>
  <si>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</si>
  <si>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</si>
  <si>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</si>
  <si>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</si>
  <si>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</si>
  <si>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</si>
  <si>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</si>
  <si>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</si>
  <si>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</si>
  <si>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</si>
  <si>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</si>
  <si>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</si>
  <si>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</si>
  <si>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</si>
  <si>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</si>
  <si>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</si>
  <si>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</si>
  <si>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</si>
  <si>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</si>
  <si>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</si>
  <si>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</si>
  <si>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</si>
  <si>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</si>
  <si>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</si>
  <si>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</si>
  <si>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</si>
  <si>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</si>
  <si>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</si>
  <si>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</si>
  <si>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</si>
  <si>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</si>
  <si>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</si>
  <si>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</si>
  <si>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</si>
  <si>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</si>
  <si>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</si>
  <si>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</si>
  <si>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</si>
  <si>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</si>
  <si>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</si>
  <si>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</si>
  <si>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</si>
  <si>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</si>
  <si>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</si>
  <si>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</si>
  <si>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</si>
  <si>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</si>
  <si>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</si>
  <si>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</si>
  <si>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</si>
  <si>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</si>
  <si>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</si>
  <si>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</si>
  <si>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</si>
  <si>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</si>
  <si>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</si>
  <si>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</si>
  <si>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</si>
  <si>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</si>
  <si>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</si>
  <si>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</si>
  <si>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</si>
  <si>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</si>
  <si>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</si>
  <si>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</si>
  <si>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</si>
  <si>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</si>
  <si>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</si>
  <si>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</si>
  <si>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</si>
  <si>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</si>
  <si>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</si>
  <si>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</si>
  <si>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</si>
  <si>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</si>
  <si>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</si>
  <si>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</si>
  <si>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</si>
  <si>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</si>
  <si>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</si>
  <si>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</si>
  <si>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</si>
  <si>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</si>
  <si>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</si>
  <si>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</si>
  <si>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</si>
  <si>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</si>
  <si>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</si>
  <si>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</si>
  <si>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</si>
  <si>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</si>
  <si>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</si>
  <si>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</si>
  <si>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</si>
  <si>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</si>
  <si>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</si>
  <si>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</si>
  <si>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</si>
  <si>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</si>
  <si>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1.39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</si>
  <si>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</si>
  <si>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</si>
  <si>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</si>
  <si>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</si>
  <si>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</si>
  <si>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</si>
  <si>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</si>
  <si>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</si>
  <si>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</si>
  <si>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</si>
  <si>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</si>
  <si>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</si>
  <si>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</si>
  <si>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</si>
  <si>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</si>
  <si>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</si>
  <si>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</si>
  <si>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</si>
  <si>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</si>
  <si>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</si>
  <si>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</si>
  <si>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</si>
  <si>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</si>
  <si>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</si>
  <si>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</si>
  <si>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</si>
  <si>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</si>
  <si>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</si>
  <si>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</si>
  <si>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</si>
  <si>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</si>
  <si>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</si>
  <si>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</si>
  <si>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</si>
  <si>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</si>
  <si>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</si>
  <si>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</si>
  <si>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</si>
  <si>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</si>
  <si>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</si>
  <si>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</si>
  <si>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</si>
  <si>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</si>
  <si>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</si>
  <si>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</si>
  <si>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</si>
  <si>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</si>
  <si>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</si>
  <si>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</si>
  <si>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</si>
  <si>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</si>
  <si>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</si>
  <si>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</si>
  <si>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</si>
  <si>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</si>
  <si>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</si>
  <si>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</si>
  <si>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</si>
  <si>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</si>
  <si>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</si>
  <si>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</si>
  <si>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</si>
  <si>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</si>
  <si>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</si>
  <si>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</si>
  <si>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</si>
  <si>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</si>
  <si>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</si>
  <si>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</si>
  <si>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</si>
  <si>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</si>
  <si>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</si>
  <si>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</si>
  <si>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</si>
  <si>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</si>
  <si>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</si>
  <si>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</si>
  <si>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</si>
  <si>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</si>
  <si>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</si>
  <si>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</si>
  <si>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</si>
  <si>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</si>
  <si>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</si>
  <si>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</si>
  <si>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</si>
  <si>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</si>
  <si>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</si>
  <si>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</si>
  <si>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</si>
  <si>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</si>
  <si>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</si>
  <si>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</si>
  <si>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</si>
  <si>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</si>
  <si>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</si>
  <si>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</si>
  <si>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</si>
  <si>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</si>
  <si>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</si>
  <si>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</si>
  <si>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</si>
  <si>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</si>
  <si>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</si>
  <si>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</si>
  <si>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</si>
  <si>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</si>
  <si>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</si>
  <si>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</si>
  <si>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</si>
  <si>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</si>
  <si>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</si>
  <si>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</si>
  <si>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</si>
  <si>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</si>
  <si>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</si>
  <si>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</si>
  <si>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</si>
  <si>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</si>
  <si>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</si>
  <si>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</si>
  <si>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</si>
  <si>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</si>
  <si>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</si>
  <si>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</si>
  <si>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</si>
  <si>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</si>
  <si>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</si>
  <si>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</si>
  <si>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</si>
  <si>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</si>
  <si>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</si>
  <si>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</si>
  <si>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</si>
  <si>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</si>
  <si>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</si>
  <si>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</si>
  <si>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</si>
  <si>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</si>
  <si>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</si>
  <si>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</si>
  <si>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</si>
  <si>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</si>
  <si>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</si>
  <si>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</si>
  <si>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</si>
  <si>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</si>
  <si>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</si>
  <si>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</si>
  <si>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</si>
  <si>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</si>
  <si>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</si>
  <si>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</si>
  <si>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</si>
  <si>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</si>
  <si>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</si>
  <si>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</si>
  <si>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</si>
  <si>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</si>
  <si>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</si>
  <si>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</si>
  <si>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</si>
  <si>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</si>
  <si>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</si>
  <si>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</si>
  <si>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</si>
  <si>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</si>
  <si>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</si>
  <si>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</si>
  <si>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</si>
  <si>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</si>
  <si>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</si>
  <si>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</si>
  <si>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</si>
  <si>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</si>
  <si>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</si>
  <si>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</si>
  <si>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</si>
  <si>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</si>
  <si>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</si>
  <si>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</si>
  <si>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</si>
  <si>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</si>
  <si>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</si>
  <si>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</si>
  <si>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</si>
  <si>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</si>
  <si>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</si>
  <si>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</si>
  <si>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</si>
  <si>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</si>
  <si>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</si>
  <si>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</si>
  <si>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</si>
  <si>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</si>
  <si>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</si>
  <si>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</si>
  <si>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</si>
  <si>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</si>
  <si>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</si>
  <si>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</si>
  <si>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</si>
  <si>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</si>
  <si>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</si>
  <si>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</si>
  <si>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</si>
  <si>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</si>
  <si>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</si>
  <si>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</si>
  <si>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</si>
  <si>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</si>
  <si>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</si>
  <si>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</si>
  <si>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</si>
  <si>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</si>
  <si>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</si>
  <si>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</si>
  <si>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</si>
  <si>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</si>
  <si>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</si>
  <si>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</si>
  <si>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</si>
  <si>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</si>
  <si>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</si>
  <si>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</si>
  <si>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</si>
  <si>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</si>
  <si>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</si>
  <si>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</si>
  <si>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</si>
  <si>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</si>
  <si>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</si>
  <si>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</si>
  <si>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</si>
  <si>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</si>
  <si>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</si>
  <si>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</si>
  <si>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</si>
  <si>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</si>
  <si>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</si>
  <si>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</si>
  <si>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</si>
  <si>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</si>
  <si>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</si>
  <si>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</si>
  <si>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</si>
  <si>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</si>
  <si>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</si>
  <si>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</si>
  <si>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</si>
  <si>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</si>
  <si>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</si>
  <si>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</si>
  <si>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</si>
  <si>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</si>
  <si>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</si>
  <si>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</si>
  <si>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</si>
  <si>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</si>
  <si>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</si>
  <si>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</si>
  <si>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</si>
  <si>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</si>
  <si>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</si>
  <si>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</si>
  <si>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</si>
  <si>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</si>
  <si>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</si>
  <si>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</si>
  <si>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</si>
  <si>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</si>
  <si>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</si>
  <si>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</si>
  <si>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</si>
  <si>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</si>
  <si>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</si>
  <si>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</si>
  <si>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</si>
  <si>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</si>
  <si>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</si>
  <si>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</si>
  <si>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</si>
  <si>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</si>
  <si>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</si>
  <si>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</si>
  <si>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</si>
  <si>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</si>
  <si>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</si>
  <si>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</si>
  <si>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</si>
  <si>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</si>
  <si>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</si>
  <si>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</si>
  <si>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</si>
  <si>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</si>
  <si>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</si>
  <si>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</si>
  <si>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</si>
  <si>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</si>
  <si>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</si>
  <si>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</si>
  <si>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</si>
  <si>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</si>
  <si>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</si>
  <si>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</si>
  <si>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</si>
  <si>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</si>
  <si>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</si>
  <si>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</si>
  <si>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</si>
  <si>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</si>
  <si>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</si>
  <si>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1.18</t>
  </si>
  <si>
    <t>470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</si>
  <si>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</si>
  <si>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</si>
  <si>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</si>
  <si>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</si>
  <si>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</si>
  <si>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</si>
  <si>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</si>
  <si>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</si>
  <si>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630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</si>
  <si>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</si>
  <si>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</si>
  <si>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</si>
  <si>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</si>
  <si>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</si>
  <si>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</si>
  <si>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</si>
  <si>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</si>
  <si>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</si>
  <si>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</si>
  <si>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</si>
  <si>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</si>
  <si>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</si>
  <si>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</si>
  <si>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</si>
  <si>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</si>
  <si>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</si>
  <si>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</si>
  <si>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</si>
  <si>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</si>
  <si>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</si>
  <si>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</si>
  <si>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</si>
  <si>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</si>
  <si>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</si>
  <si>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</si>
  <si>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</si>
  <si>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</si>
  <si>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</si>
  <si>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</si>
  <si>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</si>
  <si>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</si>
  <si>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</si>
  <si>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</si>
  <si>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</si>
  <si>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</si>
  <si>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</si>
  <si>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</si>
  <si>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</si>
  <si>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</si>
  <si>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</si>
  <si>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</si>
  <si>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</si>
  <si>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</si>
  <si>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</si>
  <si>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</si>
  <si>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</si>
  <si>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</si>
  <si>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</si>
  <si>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</si>
  <si>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</si>
  <si>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</si>
  <si>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</si>
  <si>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</si>
  <si>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</si>
  <si>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</si>
  <si>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</si>
  <si>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</si>
  <si>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</si>
  <si>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</si>
  <si>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</si>
  <si>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</si>
  <si>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</si>
  <si>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</si>
  <si>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</si>
  <si>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</si>
  <si>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</si>
  <si>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</si>
  <si>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</si>
  <si>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</si>
  <si>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</si>
  <si>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</si>
  <si>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</si>
  <si>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</si>
  <si>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</si>
  <si>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</si>
  <si>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</si>
  <si>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</si>
  <si>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</si>
  <si>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</si>
  <si>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</si>
  <si>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</si>
  <si>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</si>
  <si>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</si>
  <si>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</si>
  <si>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</si>
  <si>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</si>
  <si>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</si>
  <si>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</si>
  <si>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</si>
  <si>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</si>
  <si>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</si>
  <si>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</si>
  <si>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</si>
  <si>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</si>
  <si>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</si>
  <si>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</si>
  <si>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</si>
  <si>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</si>
  <si>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</si>
  <si>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</si>
  <si>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</si>
  <si>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</si>
  <si>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</si>
  <si>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</si>
  <si>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</si>
  <si>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</si>
  <si>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</si>
  <si>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</si>
  <si>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</si>
  <si>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</si>
  <si>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</si>
  <si>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</si>
  <si>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</si>
  <si>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</si>
  <si>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</si>
  <si>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</si>
  <si>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</si>
  <si>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</si>
  <si>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</si>
  <si>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</si>
  <si>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</si>
  <si>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</si>
  <si>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</si>
  <si>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</si>
  <si>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</si>
  <si>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</si>
  <si>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</si>
  <si>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</si>
  <si>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</si>
  <si>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</si>
  <si>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</si>
  <si>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</si>
  <si>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</si>
  <si>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</si>
  <si>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</si>
  <si>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</si>
  <si>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</si>
  <si>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</si>
  <si>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</si>
  <si>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</si>
  <si>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</si>
  <si>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</si>
  <si>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</si>
  <si>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</si>
  <si>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</si>
  <si>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</si>
  <si>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</si>
  <si>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</si>
  <si>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</si>
  <si>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</si>
  <si>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</si>
  <si>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</si>
  <si>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</si>
  <si>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</si>
  <si>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</si>
  <si>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</si>
  <si>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1.12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</si>
  <si>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</si>
  <si>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</si>
  <si>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</si>
  <si>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</si>
  <si>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</si>
  <si>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</si>
  <si>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</si>
  <si>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</si>
  <si>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</si>
  <si>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</si>
  <si>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</si>
  <si>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</si>
  <si>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</si>
  <si>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</si>
  <si>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</si>
  <si>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</si>
  <si>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</si>
  <si>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</si>
  <si>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</si>
  <si>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</si>
  <si>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</si>
  <si>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</si>
  <si>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</si>
  <si>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</si>
  <si>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</si>
  <si>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</si>
  <si>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0.97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</si>
  <si>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</si>
  <si>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</si>
  <si>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</si>
  <si>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</si>
  <si>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</si>
  <si>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</si>
  <si>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</si>
  <si>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</si>
  <si>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1.58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</si>
  <si>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</si>
  <si>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</si>
  <si>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</si>
  <si>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</si>
  <si>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</si>
  <si>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</si>
  <si>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</si>
  <si>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650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</si>
  <si>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</si>
  <si>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</si>
  <si>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</si>
  <si>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</si>
  <si>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</si>
  <si>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</si>
  <si>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</si>
  <si>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</si>
  <si>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810</t>
  </si>
  <si>
    <t>21G  :873014:00:------:--</t>
  </si>
  <si>
    <t>21:0648:000119</t>
  </si>
  <si>
    <t>21:0198:000106</t>
  </si>
  <si>
    <t>21:0198:000106:0003:0001:00</t>
  </si>
  <si>
    <t>2.37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</si>
  <si>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</si>
  <si>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</si>
  <si>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</si>
  <si>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</si>
  <si>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</si>
  <si>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</si>
  <si>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</si>
  <si>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</si>
  <si>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</si>
  <si>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</si>
  <si>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</si>
  <si>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</si>
  <si>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</si>
  <si>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</si>
  <si>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</si>
  <si>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</si>
  <si>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</si>
  <si>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</si>
  <si>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</si>
  <si>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</si>
  <si>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610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</si>
  <si>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</si>
  <si>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</si>
  <si>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</si>
  <si>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</si>
  <si>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</si>
  <si>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</si>
  <si>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</si>
  <si>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</si>
  <si>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</si>
  <si>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</si>
  <si>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</si>
  <si>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</si>
  <si>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</si>
  <si>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</si>
  <si>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</si>
  <si>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</si>
  <si>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</si>
  <si>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</si>
  <si>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</si>
  <si>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</si>
  <si>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</si>
  <si>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</si>
  <si>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</si>
  <si>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</si>
  <si>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</si>
  <si>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</si>
  <si>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</si>
  <si>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</si>
  <si>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</si>
  <si>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</si>
  <si>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</si>
  <si>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</si>
  <si>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</si>
  <si>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</si>
  <si>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</si>
  <si>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</si>
  <si>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</si>
  <si>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</si>
  <si>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</si>
  <si>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</si>
  <si>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</si>
  <si>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</si>
  <si>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</si>
  <si>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</si>
  <si>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</si>
  <si>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1.46</t>
  </si>
  <si>
    <t>21G  :873033:00:------:--</t>
  </si>
  <si>
    <t>21:0648:000137</t>
  </si>
  <si>
    <t>21:0198:000122</t>
  </si>
  <si>
    <t>21:0198:000122:0003:0001:00</t>
  </si>
  <si>
    <t>2.09</t>
  </si>
  <si>
    <t>21G  :873034:00:------:--</t>
  </si>
  <si>
    <t>21:0648:000138</t>
  </si>
  <si>
    <t>21:0198:000123</t>
  </si>
  <si>
    <t>21:0198:000123:0003:0001:00</t>
  </si>
  <si>
    <t>2.25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</si>
  <si>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</si>
  <si>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</si>
  <si>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</si>
  <si>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</si>
  <si>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</si>
  <si>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</si>
  <si>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</si>
  <si>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</si>
  <si>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590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</si>
  <si>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</si>
  <si>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</si>
  <si>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</si>
  <si>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</si>
  <si>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</si>
  <si>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</si>
  <si>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</si>
  <si>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</si>
  <si>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</si>
  <si>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</si>
  <si>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</si>
  <si>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</si>
  <si>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</si>
  <si>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</si>
  <si>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</si>
  <si>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</si>
  <si>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</si>
  <si>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</si>
  <si>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</si>
  <si>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</si>
  <si>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580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</si>
  <si>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</si>
  <si>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</si>
  <si>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</si>
  <si>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</si>
  <si>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</si>
  <si>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</si>
  <si>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</si>
  <si>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</si>
  <si>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</si>
  <si>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</si>
  <si>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</si>
  <si>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</si>
  <si>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1.34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</si>
  <si>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</si>
  <si>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</si>
  <si>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</si>
  <si>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</si>
  <si>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</si>
  <si>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</si>
  <si>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</si>
  <si>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</si>
  <si>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</si>
  <si>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</si>
  <si>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</si>
  <si>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</si>
  <si>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</si>
  <si>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</si>
  <si>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</si>
  <si>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</si>
  <si>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</si>
  <si>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</si>
  <si>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</si>
  <si>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</si>
  <si>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</si>
  <si>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</si>
  <si>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</si>
  <si>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</si>
  <si>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</si>
  <si>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</si>
  <si>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</si>
  <si>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</si>
  <si>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</si>
  <si>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</si>
  <si>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</si>
  <si>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1.43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</si>
  <si>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</si>
  <si>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</si>
  <si>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</si>
  <si>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</si>
  <si>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</si>
  <si>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</si>
  <si>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</si>
  <si>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</si>
  <si>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</si>
  <si>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</si>
  <si>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</si>
  <si>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</si>
  <si>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</si>
  <si>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</si>
  <si>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</si>
  <si>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</si>
  <si>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</si>
  <si>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</si>
  <si>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</si>
  <si>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</si>
  <si>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</si>
  <si>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</si>
  <si>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</si>
  <si>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</si>
  <si>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</si>
  <si>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</si>
  <si>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</si>
  <si>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</si>
  <si>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</si>
  <si>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</si>
  <si>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</si>
  <si>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</si>
  <si>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</si>
  <si>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</si>
  <si>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</si>
  <si>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</si>
  <si>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</si>
  <si>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</si>
  <si>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</si>
  <si>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</si>
  <si>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</si>
  <si>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</si>
  <si>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</si>
  <si>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</si>
  <si>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</si>
  <si>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</si>
  <si>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</si>
  <si>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</si>
  <si>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</si>
  <si>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</si>
  <si>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</si>
  <si>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</si>
  <si>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</si>
  <si>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</si>
  <si>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</si>
  <si>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</si>
  <si>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</si>
  <si>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</si>
  <si>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</si>
  <si>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</si>
  <si>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</si>
  <si>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</si>
  <si>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</si>
  <si>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</si>
  <si>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</si>
  <si>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</si>
  <si>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</si>
  <si>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</si>
  <si>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</si>
  <si>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</si>
  <si>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</si>
  <si>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</si>
  <si>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</si>
  <si>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</si>
  <si>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</si>
  <si>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</si>
  <si>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</si>
  <si>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</si>
  <si>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</si>
  <si>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</si>
  <si>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</si>
  <si>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</si>
  <si>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</si>
  <si>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</si>
  <si>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</si>
  <si>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</si>
  <si>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</si>
  <si>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</si>
  <si>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</si>
  <si>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</si>
  <si>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</si>
  <si>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1.38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</si>
  <si>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</si>
  <si>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</si>
  <si>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</si>
  <si>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</si>
  <si>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</si>
  <si>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</si>
  <si>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</si>
  <si>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</si>
  <si>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</si>
  <si>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</si>
  <si>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</si>
  <si>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</si>
  <si>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</si>
  <si>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</si>
  <si>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</si>
  <si>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</si>
  <si>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</si>
  <si>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</si>
  <si>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</si>
  <si>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</si>
  <si>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</si>
  <si>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</si>
  <si>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</si>
  <si>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</si>
  <si>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</si>
  <si>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</si>
  <si>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</si>
  <si>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</si>
  <si>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</si>
  <si>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</si>
  <si>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</si>
  <si>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</si>
  <si>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</si>
  <si>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</si>
  <si>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</si>
  <si>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</si>
  <si>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</si>
  <si>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</si>
  <si>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</si>
  <si>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</si>
  <si>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</si>
  <si>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</si>
  <si>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</si>
  <si>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</si>
  <si>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</si>
  <si>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</si>
  <si>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</si>
  <si>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</si>
  <si>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</si>
  <si>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</si>
  <si>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</si>
  <si>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</si>
  <si>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</si>
  <si>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</si>
  <si>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</si>
  <si>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</si>
  <si>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</si>
  <si>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</si>
  <si>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</si>
  <si>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</si>
  <si>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</si>
  <si>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</si>
  <si>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</si>
  <si>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</si>
  <si>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</si>
  <si>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</si>
  <si>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</si>
  <si>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</si>
  <si>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</si>
  <si>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</si>
  <si>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</si>
  <si>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</si>
  <si>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</si>
  <si>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</si>
  <si>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</si>
  <si>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</si>
  <si>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</si>
  <si>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</si>
  <si>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</si>
  <si>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</si>
  <si>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</si>
  <si>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</si>
  <si>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</si>
  <si>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</si>
  <si>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</si>
  <si>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</si>
  <si>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</si>
  <si>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</si>
  <si>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</si>
  <si>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</si>
  <si>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</si>
  <si>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</si>
  <si>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</si>
  <si>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</si>
  <si>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</si>
  <si>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</si>
  <si>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</si>
  <si>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</si>
  <si>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</si>
  <si>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</si>
  <si>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</si>
  <si>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</si>
  <si>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</si>
  <si>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</si>
  <si>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</si>
  <si>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</si>
  <si>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</si>
  <si>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</si>
  <si>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</si>
  <si>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</si>
  <si>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</si>
  <si>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</si>
  <si>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</si>
  <si>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</si>
  <si>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</si>
  <si>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</si>
  <si>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</si>
  <si>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</si>
  <si>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</si>
  <si>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</si>
  <si>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</si>
  <si>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</si>
  <si>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</si>
  <si>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</si>
  <si>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</si>
  <si>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</si>
  <si>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</si>
  <si>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</si>
  <si>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</si>
  <si>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</si>
  <si>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</si>
  <si>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</si>
  <si>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</si>
  <si>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</si>
  <si>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</si>
  <si>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</si>
  <si>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</si>
  <si>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</si>
  <si>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</si>
  <si>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</si>
  <si>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</si>
  <si>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</si>
  <si>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</si>
  <si>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</si>
  <si>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</si>
  <si>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</si>
  <si>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</si>
  <si>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</si>
  <si>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</si>
  <si>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</si>
  <si>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</si>
  <si>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</si>
  <si>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</si>
  <si>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</si>
  <si>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</si>
  <si>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</si>
  <si>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</si>
  <si>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</si>
  <si>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</si>
  <si>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</si>
  <si>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</si>
  <si>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</si>
  <si>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</si>
  <si>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</si>
  <si>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</si>
  <si>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</si>
  <si>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</si>
  <si>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</si>
  <si>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</si>
  <si>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</si>
  <si>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</si>
  <si>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</si>
  <si>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</si>
  <si>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</si>
  <si>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</si>
  <si>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</si>
  <si>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</si>
  <si>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</si>
  <si>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</si>
  <si>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</si>
  <si>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</si>
  <si>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</si>
  <si>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</si>
  <si>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</si>
  <si>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</si>
  <si>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</si>
  <si>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</si>
  <si>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</si>
  <si>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</si>
  <si>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</si>
  <si>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</si>
  <si>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</si>
  <si>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</si>
  <si>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</si>
  <si>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</si>
  <si>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</si>
  <si>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</si>
  <si>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</si>
  <si>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</si>
  <si>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</si>
  <si>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</si>
  <si>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</si>
  <si>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</si>
  <si>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</si>
  <si>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</si>
  <si>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</si>
  <si>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</si>
  <si>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</si>
  <si>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</si>
  <si>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</si>
  <si>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</si>
  <si>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</si>
  <si>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</si>
  <si>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</si>
  <si>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</si>
  <si>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</si>
  <si>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</si>
  <si>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</si>
  <si>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</si>
  <si>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</si>
  <si>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</si>
  <si>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</si>
  <si>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</si>
  <si>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</si>
  <si>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</si>
  <si>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</si>
  <si>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</si>
  <si>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</si>
  <si>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</si>
  <si>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</si>
  <si>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</si>
  <si>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</si>
  <si>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</si>
  <si>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</si>
  <si>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</si>
  <si>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</si>
  <si>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</si>
  <si>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</si>
  <si>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</si>
  <si>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</si>
  <si>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</si>
  <si>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</si>
  <si>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</si>
  <si>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</si>
  <si>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</si>
  <si>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</si>
  <si>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</si>
  <si>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</si>
  <si>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</si>
  <si>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</si>
  <si>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</si>
  <si>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</si>
  <si>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</si>
  <si>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</si>
  <si>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</si>
  <si>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</si>
  <si>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</si>
  <si>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</si>
  <si>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</si>
  <si>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</si>
  <si>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</si>
  <si>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</si>
  <si>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</si>
  <si>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</si>
  <si>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</si>
  <si>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</si>
  <si>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</si>
  <si>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</si>
  <si>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</si>
  <si>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</si>
  <si>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</si>
  <si>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</si>
  <si>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</si>
  <si>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</si>
  <si>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</si>
  <si>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</si>
  <si>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</si>
  <si>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</si>
  <si>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</si>
  <si>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</si>
  <si>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</si>
  <si>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</si>
  <si>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</si>
  <si>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</si>
  <si>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</si>
  <si>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</si>
  <si>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</si>
  <si>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</si>
  <si>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</si>
  <si>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</si>
  <si>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</si>
  <si>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</si>
  <si>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</si>
  <si>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</si>
  <si>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</si>
  <si>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</si>
  <si>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</si>
  <si>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</si>
  <si>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</si>
  <si>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</si>
  <si>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</si>
  <si>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</si>
  <si>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</si>
  <si>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</si>
  <si>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</si>
  <si>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</si>
  <si>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</si>
  <si>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</si>
  <si>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</si>
  <si>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</si>
  <si>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</si>
  <si>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</si>
  <si>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</si>
  <si>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</si>
  <si>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</si>
  <si>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</si>
  <si>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</si>
  <si>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</si>
  <si>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</si>
  <si>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</si>
  <si>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</si>
  <si>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</si>
  <si>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</si>
  <si>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</si>
  <si>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</si>
  <si>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</si>
  <si>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</si>
  <si>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</si>
  <si>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</si>
  <si>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</si>
  <si>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</si>
  <si>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</si>
  <si>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</si>
  <si>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</si>
  <si>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</si>
  <si>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</si>
  <si>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</si>
  <si>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</si>
  <si>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</si>
  <si>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</si>
  <si>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</si>
  <si>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</si>
  <si>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</si>
  <si>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</si>
  <si>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</si>
  <si>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</si>
  <si>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</si>
  <si>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</si>
  <si>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</si>
  <si>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</si>
  <si>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</si>
  <si>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</si>
  <si>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</si>
  <si>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</si>
  <si>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</si>
  <si>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</si>
  <si>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</si>
  <si>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</si>
  <si>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</si>
  <si>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</si>
  <si>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</si>
  <si>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</si>
  <si>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</si>
  <si>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</si>
  <si>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</si>
  <si>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</si>
  <si>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</si>
  <si>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</si>
  <si>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</si>
  <si>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</si>
  <si>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</si>
  <si>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</si>
  <si>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</si>
  <si>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</si>
  <si>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</si>
  <si>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</si>
  <si>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</si>
  <si>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</si>
  <si>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</si>
  <si>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</si>
  <si>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</si>
  <si>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</si>
  <si>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</si>
  <si>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</si>
  <si>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</si>
  <si>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</si>
  <si>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</si>
  <si>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</si>
  <si>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</si>
  <si>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</si>
  <si>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</si>
  <si>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</si>
  <si>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</si>
  <si>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</si>
  <si>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</si>
  <si>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</si>
  <si>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</si>
  <si>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</si>
  <si>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</si>
  <si>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</si>
  <si>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</si>
  <si>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</si>
  <si>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</si>
  <si>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</si>
  <si>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</si>
  <si>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</si>
  <si>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</si>
  <si>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</si>
  <si>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</si>
  <si>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</si>
  <si>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</si>
  <si>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</si>
  <si>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</si>
  <si>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</si>
  <si>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</si>
  <si>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</si>
  <si>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</si>
  <si>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</si>
  <si>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</si>
  <si>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</si>
  <si>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</si>
  <si>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</si>
  <si>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</si>
  <si>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</si>
  <si>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</si>
  <si>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</si>
  <si>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</si>
  <si>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</si>
  <si>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</si>
  <si>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</si>
  <si>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</si>
  <si>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</si>
  <si>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</si>
  <si>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</si>
  <si>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</si>
  <si>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</si>
  <si>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</si>
  <si>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</si>
  <si>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</si>
  <si>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</si>
  <si>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</si>
  <si>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</si>
  <si>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</si>
  <si>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</si>
  <si>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</si>
  <si>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</si>
  <si>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</si>
  <si>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</si>
  <si>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</si>
  <si>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</si>
  <si>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</si>
  <si>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</si>
  <si>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</si>
  <si>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</si>
  <si>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</si>
  <si>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</si>
  <si>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</si>
  <si>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</si>
  <si>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</si>
  <si>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</si>
  <si>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</si>
  <si>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</si>
  <si>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</si>
  <si>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</si>
  <si>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</si>
  <si>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</si>
  <si>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</si>
  <si>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</si>
  <si>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</si>
  <si>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</si>
  <si>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</si>
  <si>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</si>
  <si>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</si>
  <si>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</si>
  <si>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</si>
  <si>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</si>
  <si>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</si>
  <si>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</si>
  <si>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</si>
  <si>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</si>
  <si>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</si>
  <si>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</si>
  <si>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</si>
  <si>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</si>
  <si>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</si>
  <si>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</si>
  <si>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</si>
  <si>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</si>
  <si>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</si>
  <si>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</si>
  <si>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</si>
  <si>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</si>
  <si>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</si>
  <si>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</si>
  <si>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</si>
  <si>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</si>
  <si>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</si>
  <si>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</si>
  <si>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</si>
  <si>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</si>
  <si>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</si>
  <si>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</si>
  <si>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</si>
  <si>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</si>
  <si>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</si>
  <si>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</si>
  <si>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</si>
  <si>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</si>
  <si>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</si>
  <si>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</si>
  <si>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</si>
  <si>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</si>
  <si>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</si>
  <si>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</si>
  <si>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</si>
  <si>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</si>
  <si>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</si>
  <si>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</si>
  <si>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</si>
  <si>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</si>
  <si>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</si>
  <si>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</si>
  <si>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</si>
  <si>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</si>
  <si>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</si>
  <si>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</si>
  <si>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</si>
  <si>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</si>
  <si>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</si>
  <si>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</si>
  <si>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</si>
  <si>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</si>
  <si>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</si>
  <si>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</si>
  <si>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</si>
  <si>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</si>
  <si>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</si>
  <si>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</si>
  <si>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</si>
  <si>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</si>
  <si>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</si>
  <si>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</si>
  <si>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</si>
  <si>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</si>
  <si>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</si>
  <si>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</si>
  <si>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</si>
  <si>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</si>
  <si>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</si>
  <si>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</si>
  <si>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</si>
  <si>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</si>
  <si>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</si>
  <si>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</si>
  <si>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</si>
  <si>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</si>
  <si>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</si>
  <si>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</si>
  <si>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</si>
  <si>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</si>
  <si>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</si>
  <si>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</si>
  <si>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</si>
  <si>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</si>
  <si>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</si>
  <si>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</si>
  <si>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</si>
  <si>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</si>
  <si>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</si>
  <si>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</si>
  <si>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</si>
  <si>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</si>
  <si>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</si>
  <si>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</si>
  <si>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</si>
  <si>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</si>
  <si>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</si>
  <si>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</si>
  <si>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</si>
  <si>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</si>
  <si>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</si>
  <si>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</si>
  <si>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</si>
  <si>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</si>
  <si>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</si>
  <si>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</si>
  <si>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</si>
  <si>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</si>
  <si>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</si>
  <si>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</si>
  <si>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</si>
  <si>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</si>
  <si>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</si>
  <si>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</si>
  <si>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</si>
  <si>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</si>
  <si>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</si>
  <si>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</si>
  <si>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</si>
  <si>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</si>
  <si>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</si>
  <si>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</si>
  <si>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</si>
  <si>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</si>
  <si>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</si>
  <si>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</si>
  <si>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</si>
  <si>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</si>
  <si>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</si>
  <si>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</si>
  <si>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</si>
  <si>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</si>
  <si>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</si>
  <si>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</si>
  <si>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</si>
  <si>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</si>
  <si>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</si>
  <si>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</si>
  <si>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</si>
  <si>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</si>
  <si>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</si>
  <si>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</si>
  <si>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</si>
  <si>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</si>
  <si>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</si>
  <si>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</si>
  <si>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</si>
  <si>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</si>
  <si>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</si>
  <si>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</si>
  <si>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</si>
  <si>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</si>
  <si>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</si>
  <si>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</si>
  <si>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</si>
  <si>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</si>
  <si>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</si>
  <si>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</si>
  <si>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</si>
  <si>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</si>
  <si>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</si>
  <si>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</si>
  <si>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</si>
  <si>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</si>
  <si>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</si>
  <si>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</si>
  <si>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</si>
  <si>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</si>
  <si>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</si>
  <si>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</si>
  <si>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</si>
  <si>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</si>
  <si>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</si>
  <si>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</si>
  <si>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</si>
  <si>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</si>
  <si>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</si>
  <si>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</si>
  <si>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</si>
  <si>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</si>
  <si>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</si>
  <si>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</si>
  <si>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</si>
  <si>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</si>
  <si>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</si>
  <si>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</si>
  <si>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</si>
  <si>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</si>
  <si>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</si>
  <si>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</si>
  <si>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</si>
  <si>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</si>
  <si>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</si>
  <si>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</si>
  <si>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</si>
  <si>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</si>
  <si>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</si>
  <si>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</si>
  <si>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</si>
  <si>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</si>
  <si>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</si>
  <si>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</si>
  <si>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</si>
  <si>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</si>
  <si>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</si>
  <si>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</si>
  <si>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</si>
  <si>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</si>
  <si>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</si>
  <si>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</si>
  <si>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</si>
  <si>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</si>
  <si>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</si>
  <si>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</si>
  <si>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</si>
  <si>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</si>
  <si>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</si>
  <si>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</si>
  <si>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</si>
  <si>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</si>
  <si>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</si>
  <si>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</si>
  <si>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</si>
  <si>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</si>
  <si>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</si>
  <si>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</si>
  <si>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</si>
  <si>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</si>
  <si>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</si>
  <si>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</si>
  <si>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</si>
  <si>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</si>
  <si>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</si>
  <si>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</si>
  <si>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</si>
  <si>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</si>
  <si>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</si>
  <si>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</si>
  <si>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</si>
  <si>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</si>
  <si>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</si>
  <si>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</si>
  <si>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</si>
  <si>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</si>
  <si>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</si>
  <si>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</si>
  <si>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</si>
  <si>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</si>
  <si>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</si>
  <si>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</si>
  <si>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</si>
  <si>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</si>
  <si>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</si>
  <si>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</si>
  <si>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</si>
  <si>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</si>
  <si>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</si>
  <si>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</si>
  <si>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</si>
  <si>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</si>
  <si>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</si>
  <si>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</si>
  <si>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</si>
  <si>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</si>
  <si>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</si>
  <si>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</si>
  <si>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</si>
  <si>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</si>
  <si>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</si>
  <si>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</si>
  <si>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</si>
  <si>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</si>
  <si>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</si>
  <si>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</si>
  <si>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</si>
  <si>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</si>
  <si>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</si>
  <si>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</si>
  <si>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</si>
  <si>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</si>
  <si>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</si>
  <si>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</si>
  <si>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</si>
  <si>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</si>
  <si>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</si>
  <si>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</si>
  <si>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</si>
  <si>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</si>
  <si>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</si>
  <si>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</si>
  <si>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</si>
  <si>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</si>
  <si>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</si>
  <si>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</si>
  <si>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</si>
  <si>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</si>
  <si>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</si>
  <si>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</si>
  <si>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</si>
  <si>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</si>
  <si>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</si>
  <si>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</si>
  <si>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</si>
  <si>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</si>
  <si>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</si>
  <si>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</si>
  <si>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</si>
  <si>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</si>
  <si>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</si>
  <si>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</si>
  <si>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</si>
  <si>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</si>
  <si>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</si>
  <si>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</si>
  <si>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</si>
  <si>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</si>
  <si>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</si>
  <si>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</si>
  <si>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</si>
  <si>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</si>
  <si>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</si>
  <si>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</si>
  <si>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</si>
  <si>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</si>
  <si>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</si>
  <si>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</si>
  <si>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</si>
  <si>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</si>
  <si>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</si>
  <si>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</si>
  <si>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</si>
  <si>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</si>
  <si>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</si>
  <si>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</si>
  <si>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</si>
  <si>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</si>
  <si>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</si>
  <si>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</si>
  <si>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</si>
  <si>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</si>
  <si>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</si>
  <si>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</si>
  <si>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</si>
  <si>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</si>
  <si>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</si>
  <si>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</si>
  <si>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</si>
  <si>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</si>
  <si>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</si>
  <si>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</si>
  <si>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</si>
  <si>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</si>
  <si>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</si>
  <si>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</si>
  <si>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</si>
  <si>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</si>
  <si>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</si>
  <si>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</si>
  <si>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</si>
  <si>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</si>
  <si>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</si>
  <si>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</si>
  <si>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</si>
  <si>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</si>
  <si>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</si>
  <si>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</si>
  <si>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</si>
  <si>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</si>
  <si>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</si>
  <si>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</si>
  <si>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</si>
  <si>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</si>
  <si>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</si>
  <si>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</si>
  <si>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</si>
  <si>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</si>
  <si>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</si>
  <si>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</si>
  <si>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</si>
  <si>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</si>
  <si>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</si>
  <si>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</si>
  <si>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</si>
  <si>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</si>
  <si>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</si>
  <si>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</si>
  <si>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</si>
  <si>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</si>
  <si>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</si>
  <si>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</si>
  <si>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</si>
  <si>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</si>
  <si>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</si>
  <si>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</si>
  <si>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</si>
  <si>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</si>
  <si>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</si>
  <si>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</si>
  <si>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</si>
  <si>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</si>
  <si>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</si>
  <si>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</si>
  <si>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</si>
  <si>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</si>
  <si>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</si>
  <si>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</si>
  <si>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</si>
  <si>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</si>
  <si>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</si>
  <si>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</si>
  <si>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</si>
  <si>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</si>
  <si>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</si>
  <si>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</si>
  <si>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</si>
  <si>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</si>
  <si>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</si>
  <si>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</si>
  <si>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</si>
  <si>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</si>
  <si>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</si>
  <si>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</si>
  <si>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</si>
  <si>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</si>
  <si>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</si>
  <si>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</si>
  <si>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</si>
  <si>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</si>
  <si>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</si>
  <si>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</si>
  <si>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</si>
  <si>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</si>
  <si>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</si>
  <si>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</si>
  <si>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</si>
  <si>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</si>
  <si>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</si>
  <si>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</si>
  <si>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</si>
  <si>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</si>
  <si>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</si>
  <si>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</si>
  <si>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</si>
  <si>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</si>
  <si>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</si>
  <si>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</si>
  <si>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</si>
  <si>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</si>
  <si>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</si>
  <si>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</si>
  <si>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</si>
  <si>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</si>
  <si>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</si>
  <si>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</si>
  <si>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</si>
  <si>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</si>
  <si>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</si>
  <si>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</si>
  <si>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</si>
  <si>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</si>
  <si>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</si>
  <si>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</si>
  <si>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</si>
  <si>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</si>
  <si>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</si>
  <si>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</si>
  <si>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</si>
  <si>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</si>
  <si>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</si>
  <si>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</si>
  <si>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</si>
  <si>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</si>
  <si>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</si>
  <si>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</si>
  <si>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</si>
  <si>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</si>
  <si>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</si>
  <si>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</si>
  <si>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</si>
  <si>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</si>
  <si>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</si>
  <si>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</si>
  <si>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</si>
  <si>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</si>
  <si>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</si>
  <si>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</si>
  <si>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</si>
  <si>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</si>
  <si>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</si>
  <si>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</si>
  <si>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</si>
  <si>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</si>
  <si>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</si>
  <si>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</si>
  <si>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</si>
  <si>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</si>
  <si>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</si>
  <si>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</si>
  <si>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</si>
  <si>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</si>
  <si>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</si>
  <si>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</si>
  <si>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</si>
  <si>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</si>
  <si>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</si>
  <si>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</si>
  <si>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</si>
  <si>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1.45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</si>
  <si>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</si>
  <si>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</si>
  <si>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</si>
  <si>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</si>
  <si>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</si>
  <si>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</si>
  <si>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</si>
  <si>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</si>
  <si>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</si>
  <si>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</si>
  <si>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</si>
  <si>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</si>
  <si>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</si>
  <si>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</si>
  <si>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</si>
  <si>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</si>
  <si>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</si>
  <si>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</si>
  <si>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</si>
  <si>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</si>
  <si>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</si>
  <si>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</si>
  <si>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</si>
  <si>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</si>
  <si>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</si>
  <si>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</si>
  <si>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</si>
  <si>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</si>
  <si>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</si>
  <si>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</si>
  <si>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</si>
  <si>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</si>
  <si>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</si>
  <si>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</si>
  <si>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</si>
  <si>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</si>
  <si>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</si>
  <si>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</si>
  <si>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</si>
  <si>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</si>
  <si>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</si>
  <si>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</si>
  <si>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</si>
  <si>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</si>
  <si>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</si>
  <si>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</si>
  <si>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</si>
  <si>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</si>
  <si>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</si>
  <si>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</si>
  <si>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</si>
  <si>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</si>
  <si>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</si>
  <si>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</si>
  <si>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</si>
  <si>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</si>
  <si>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</si>
  <si>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</si>
  <si>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</si>
  <si>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</si>
  <si>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</si>
  <si>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</si>
  <si>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</si>
  <si>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</si>
  <si>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</si>
  <si>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</si>
  <si>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</si>
  <si>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</si>
  <si>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</si>
  <si>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</si>
  <si>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</si>
  <si>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</si>
  <si>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</si>
  <si>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</si>
  <si>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</si>
  <si>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</si>
  <si>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</si>
  <si>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</si>
  <si>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</si>
  <si>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</si>
  <si>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</si>
  <si>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</si>
  <si>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</si>
  <si>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</si>
  <si>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</si>
  <si>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</si>
  <si>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</si>
  <si>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</si>
  <si>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1.21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</si>
  <si>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</si>
  <si>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</si>
  <si>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</si>
  <si>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</si>
  <si>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</si>
  <si>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</si>
  <si>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</si>
  <si>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</si>
  <si>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</si>
  <si>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</si>
  <si>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</si>
  <si>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</si>
  <si>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</si>
  <si>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</si>
  <si>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</si>
  <si>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</si>
  <si>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</si>
  <si>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</si>
  <si>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</si>
  <si>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</si>
  <si>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</si>
  <si>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</si>
  <si>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</si>
  <si>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</si>
  <si>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</si>
  <si>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</si>
  <si>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</si>
  <si>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</si>
  <si>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</si>
  <si>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</si>
  <si>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</si>
  <si>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</si>
  <si>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</si>
  <si>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</si>
  <si>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</si>
  <si>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</si>
  <si>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</si>
  <si>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</si>
  <si>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</si>
  <si>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</si>
  <si>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</si>
  <si>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</si>
  <si>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</si>
  <si>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</si>
  <si>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</si>
  <si>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</si>
  <si>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</si>
  <si>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</si>
  <si>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</si>
  <si>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</si>
  <si>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</si>
  <si>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</si>
  <si>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</si>
  <si>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</si>
  <si>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</si>
  <si>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</si>
  <si>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</si>
  <si>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</si>
  <si>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</si>
  <si>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</si>
  <si>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</si>
  <si>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</si>
  <si>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</si>
  <si>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</si>
  <si>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</si>
  <si>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</si>
  <si>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</si>
  <si>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</si>
  <si>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</si>
  <si>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</si>
  <si>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</si>
  <si>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</si>
  <si>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</si>
  <si>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</si>
  <si>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</si>
  <si>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</si>
  <si>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</si>
  <si>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</si>
  <si>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</si>
  <si>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</si>
  <si>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</si>
  <si>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</si>
  <si>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</si>
  <si>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</si>
  <si>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</si>
  <si>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</si>
  <si>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</si>
  <si>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</si>
  <si>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</si>
  <si>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</si>
  <si>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</si>
  <si>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</si>
  <si>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</si>
  <si>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</si>
  <si>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</si>
  <si>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</si>
  <si>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</si>
  <si>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</si>
  <si>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</si>
  <si>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</si>
  <si>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</si>
  <si>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</si>
  <si>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</si>
  <si>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</si>
  <si>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</si>
  <si>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</si>
  <si>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</si>
  <si>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</si>
  <si>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</si>
  <si>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</si>
  <si>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</si>
  <si>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</si>
  <si>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</si>
  <si>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</si>
  <si>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</si>
  <si>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</si>
  <si>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</si>
  <si>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</si>
  <si>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</si>
  <si>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</si>
  <si>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</si>
  <si>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1.29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</si>
  <si>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</si>
  <si>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</si>
  <si>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</si>
  <si>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</si>
  <si>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</si>
  <si>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</si>
  <si>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</si>
  <si>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</si>
  <si>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</si>
  <si>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</si>
  <si>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</si>
  <si>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</si>
  <si>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</si>
  <si>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</si>
  <si>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</si>
  <si>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</si>
  <si>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</si>
  <si>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</si>
  <si>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</si>
  <si>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</si>
  <si>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</si>
  <si>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</si>
  <si>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</si>
  <si>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</si>
  <si>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</si>
  <si>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</si>
  <si>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</si>
  <si>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</si>
  <si>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</si>
  <si>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</si>
  <si>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</si>
  <si>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</si>
  <si>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</si>
  <si>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</si>
  <si>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</si>
  <si>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</si>
  <si>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</si>
  <si>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</si>
  <si>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</si>
  <si>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</si>
  <si>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</si>
  <si>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</si>
  <si>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</si>
  <si>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</si>
  <si>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</si>
  <si>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</si>
  <si>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</si>
  <si>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</si>
  <si>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</si>
  <si>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</si>
  <si>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</si>
  <si>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</si>
  <si>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</si>
  <si>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</si>
  <si>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</si>
  <si>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</si>
  <si>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</si>
  <si>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</si>
  <si>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</si>
  <si>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</si>
  <si>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</si>
  <si>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</si>
  <si>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</si>
  <si>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</si>
  <si>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</si>
  <si>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</si>
  <si>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</si>
  <si>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</si>
  <si>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</si>
  <si>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</si>
  <si>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</si>
  <si>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</si>
  <si>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</si>
  <si>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</si>
  <si>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</si>
  <si>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</si>
  <si>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</si>
  <si>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</si>
  <si>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</si>
  <si>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</si>
  <si>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</si>
  <si>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</si>
  <si>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</si>
  <si>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</si>
  <si>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</si>
  <si>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</si>
  <si>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</si>
  <si>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</si>
  <si>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</si>
  <si>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</si>
  <si>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</si>
  <si>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</si>
  <si>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</si>
  <si>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</si>
  <si>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</si>
  <si>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</si>
  <si>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</si>
  <si>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</si>
  <si>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</si>
  <si>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</si>
  <si>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</si>
  <si>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</si>
  <si>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</si>
  <si>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</si>
  <si>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</si>
  <si>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</si>
  <si>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</si>
  <si>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</si>
  <si>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</si>
  <si>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</si>
  <si>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</si>
  <si>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</si>
  <si>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</si>
  <si>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</si>
  <si>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</si>
  <si>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</si>
  <si>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</si>
  <si>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</si>
  <si>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</si>
  <si>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</si>
  <si>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0.89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</si>
  <si>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</si>
  <si>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</si>
  <si>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</si>
  <si>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</si>
  <si>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</si>
  <si>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</si>
  <si>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</si>
  <si>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</si>
  <si>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</si>
  <si>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</si>
  <si>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</si>
  <si>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</si>
  <si>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</si>
  <si>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</si>
  <si>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</si>
  <si>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</si>
  <si>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</si>
  <si>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</si>
  <si>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</si>
  <si>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</si>
  <si>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</si>
  <si>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</si>
  <si>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</si>
  <si>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</si>
  <si>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</si>
  <si>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</si>
  <si>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</si>
  <si>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</si>
  <si>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</si>
  <si>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</si>
  <si>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</si>
  <si>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</si>
  <si>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</si>
  <si>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</si>
  <si>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</si>
  <si>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</si>
  <si>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</si>
  <si>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</si>
  <si>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</si>
  <si>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</si>
  <si>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</si>
  <si>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</si>
  <si>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</si>
  <si>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</si>
  <si>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</si>
  <si>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</si>
  <si>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</si>
  <si>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</si>
  <si>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</si>
  <si>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</si>
  <si>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</si>
  <si>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</si>
  <si>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</si>
  <si>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</si>
  <si>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</si>
  <si>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</si>
  <si>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</si>
  <si>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</si>
  <si>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</si>
  <si>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</si>
  <si>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</si>
  <si>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</si>
  <si>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</si>
  <si>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</si>
  <si>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</si>
  <si>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</si>
  <si>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</si>
  <si>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</si>
  <si>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</si>
  <si>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</si>
  <si>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</si>
  <si>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</si>
  <si>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</si>
  <si>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</si>
  <si>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</si>
  <si>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</si>
  <si>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</si>
  <si>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</si>
  <si>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</si>
  <si>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</si>
  <si>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</si>
  <si>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</si>
  <si>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</si>
  <si>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</si>
  <si>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</si>
  <si>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</si>
  <si>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</si>
  <si>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</si>
  <si>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</si>
  <si>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</si>
  <si>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</si>
  <si>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</si>
  <si>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</si>
  <si>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</si>
  <si>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</si>
  <si>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</si>
  <si>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</si>
  <si>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</si>
  <si>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</si>
  <si>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</si>
  <si>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</si>
  <si>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</si>
  <si>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</si>
  <si>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</si>
  <si>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</si>
  <si>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</si>
  <si>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</si>
  <si>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</si>
  <si>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</si>
  <si>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</si>
  <si>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</si>
  <si>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</si>
  <si>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</si>
  <si>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</si>
  <si>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</si>
  <si>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</si>
  <si>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</si>
  <si>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</si>
  <si>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</si>
  <si>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</si>
  <si>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</si>
  <si>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</si>
  <si>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</si>
  <si>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</si>
  <si>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</si>
  <si>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</si>
  <si>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</si>
  <si>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</si>
  <si>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</si>
  <si>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</si>
  <si>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</si>
  <si>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</si>
  <si>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</si>
  <si>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</si>
  <si>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</si>
  <si>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</si>
  <si>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</si>
  <si>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</si>
  <si>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</si>
  <si>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</si>
  <si>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</si>
  <si>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</si>
  <si>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</si>
  <si>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</si>
  <si>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</si>
  <si>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</si>
  <si>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</si>
  <si>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</si>
  <si>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</si>
  <si>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</si>
  <si>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</si>
  <si>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</si>
  <si>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</si>
  <si>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</si>
  <si>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</si>
  <si>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</si>
  <si>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</si>
  <si>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</si>
  <si>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</si>
  <si>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</si>
  <si>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</si>
  <si>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</si>
  <si>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</si>
  <si>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</si>
  <si>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</si>
  <si>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</si>
  <si>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</si>
  <si>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</si>
  <si>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</si>
  <si>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</si>
  <si>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</si>
  <si>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</si>
  <si>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</si>
  <si>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</si>
  <si>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</si>
  <si>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</si>
  <si>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</si>
  <si>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</si>
  <si>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</si>
  <si>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</si>
  <si>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</si>
  <si>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</si>
  <si>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</si>
  <si>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</si>
  <si>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</si>
  <si>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</si>
  <si>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</si>
  <si>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</si>
  <si>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</si>
  <si>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</si>
  <si>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</si>
  <si>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</si>
  <si>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</si>
  <si>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</si>
  <si>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</si>
  <si>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</si>
  <si>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</si>
  <si>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</si>
  <si>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</si>
  <si>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</si>
  <si>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</si>
  <si>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</si>
  <si>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</si>
  <si>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</si>
  <si>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</si>
  <si>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</si>
  <si>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</si>
  <si>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</si>
  <si>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</si>
  <si>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1.13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</si>
  <si>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</si>
  <si>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</si>
  <si>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</si>
  <si>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</si>
  <si>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</si>
  <si>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</si>
  <si>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</si>
  <si>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</si>
  <si>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</si>
  <si>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</si>
  <si>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</si>
  <si>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</si>
  <si>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</si>
  <si>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</si>
  <si>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</si>
  <si>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</si>
  <si>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</si>
  <si>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</si>
  <si>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</si>
  <si>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</si>
  <si>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</si>
  <si>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</si>
  <si>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</si>
  <si>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</si>
  <si>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</si>
  <si>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</si>
  <si>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</si>
  <si>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</si>
  <si>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</si>
  <si>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</si>
  <si>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</si>
  <si>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</si>
  <si>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</si>
  <si>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</si>
  <si>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</si>
  <si>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</si>
  <si>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</si>
  <si>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</si>
  <si>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</si>
  <si>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</si>
  <si>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</si>
  <si>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</si>
  <si>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</si>
  <si>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</si>
  <si>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</si>
  <si>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</si>
  <si>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</si>
  <si>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</si>
  <si>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</si>
  <si>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</si>
  <si>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</si>
  <si>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</si>
  <si>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</si>
  <si>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</si>
  <si>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</si>
  <si>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</si>
  <si>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</si>
  <si>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</si>
  <si>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</si>
  <si>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</si>
  <si>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</si>
  <si>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</si>
  <si>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</si>
  <si>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</si>
  <si>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</si>
  <si>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</si>
  <si>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</si>
  <si>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</si>
  <si>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</si>
  <si>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</si>
  <si>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</si>
  <si>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</si>
  <si>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</si>
  <si>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</si>
  <si>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</si>
  <si>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</si>
  <si>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</si>
  <si>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</si>
  <si>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</si>
  <si>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</si>
  <si>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</si>
  <si>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</si>
  <si>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</si>
  <si>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</si>
  <si>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</si>
  <si>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</si>
  <si>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</si>
  <si>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</si>
  <si>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</si>
  <si>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</si>
  <si>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</si>
  <si>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</si>
  <si>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</si>
  <si>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</si>
  <si>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</si>
  <si>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</si>
  <si>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</si>
  <si>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</si>
  <si>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</si>
  <si>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</si>
  <si>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</si>
  <si>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</si>
  <si>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</si>
  <si>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</si>
  <si>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</si>
  <si>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</si>
  <si>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</si>
  <si>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</si>
  <si>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</si>
  <si>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</si>
  <si>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</si>
  <si>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</si>
  <si>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</si>
  <si>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</si>
  <si>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</si>
  <si>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</si>
  <si>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</si>
  <si>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</si>
  <si>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</si>
  <si>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</si>
  <si>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</si>
  <si>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</si>
  <si>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</si>
  <si>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</si>
  <si>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</si>
  <si>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</si>
  <si>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</si>
  <si>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</si>
  <si>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</si>
  <si>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</si>
  <si>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</si>
  <si>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</si>
  <si>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</si>
  <si>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</si>
  <si>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</si>
  <si>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</si>
  <si>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</si>
  <si>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</si>
  <si>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</si>
  <si>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</si>
  <si>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</si>
  <si>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</si>
  <si>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</si>
  <si>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</si>
  <si>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</si>
  <si>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</si>
  <si>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</si>
  <si>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</si>
  <si>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</si>
  <si>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</si>
  <si>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</si>
  <si>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</si>
  <si>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</si>
  <si>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</si>
  <si>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</si>
  <si>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</si>
  <si>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</si>
  <si>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</si>
  <si>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</si>
  <si>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</si>
  <si>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</si>
  <si>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</si>
  <si>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</si>
  <si>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</si>
  <si>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</si>
  <si>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</si>
  <si>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</si>
  <si>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</si>
  <si>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</si>
  <si>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</si>
  <si>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</si>
  <si>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</si>
  <si>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</si>
  <si>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</si>
  <si>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</si>
  <si>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</si>
  <si>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</si>
  <si>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</si>
  <si>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</si>
  <si>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</si>
  <si>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</si>
  <si>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</si>
  <si>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</si>
  <si>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</si>
  <si>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</si>
  <si>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</si>
  <si>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</si>
  <si>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</si>
  <si>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</si>
  <si>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</si>
  <si>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</si>
  <si>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</si>
  <si>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</si>
  <si>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</si>
  <si>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</si>
  <si>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</si>
  <si>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</si>
  <si>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</si>
  <si>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</si>
  <si>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</si>
  <si>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</si>
  <si>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</si>
  <si>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</si>
  <si>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</si>
  <si>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</si>
  <si>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</si>
  <si>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</si>
  <si>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</si>
  <si>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</si>
  <si>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</si>
  <si>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</si>
  <si>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</si>
  <si>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</si>
  <si>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</si>
  <si>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</si>
  <si>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</si>
  <si>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</si>
  <si>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</si>
  <si>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</si>
  <si>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</si>
  <si>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</si>
  <si>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</si>
  <si>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</si>
  <si>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</si>
  <si>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</si>
  <si>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</si>
  <si>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</si>
  <si>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</si>
  <si>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</si>
  <si>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</si>
  <si>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</si>
  <si>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</si>
  <si>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</si>
  <si>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</si>
  <si>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</si>
  <si>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</si>
  <si>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</si>
  <si>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</si>
  <si>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</si>
  <si>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</si>
  <si>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</si>
  <si>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</si>
  <si>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</si>
  <si>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</si>
  <si>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</si>
  <si>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</si>
  <si>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</si>
  <si>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</si>
  <si>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</si>
  <si>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</si>
  <si>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</si>
  <si>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</si>
  <si>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</si>
  <si>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</si>
  <si>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</si>
  <si>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</si>
  <si>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</si>
  <si>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</si>
  <si>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</si>
  <si>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</si>
  <si>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</si>
  <si>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</si>
  <si>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</si>
  <si>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</si>
  <si>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</si>
  <si>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</si>
  <si>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</si>
  <si>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</si>
  <si>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</si>
  <si>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</si>
  <si>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</si>
  <si>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</si>
  <si>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</si>
  <si>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</si>
  <si>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</si>
  <si>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</si>
  <si>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</si>
  <si>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</si>
  <si>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</si>
  <si>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</si>
  <si>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</si>
  <si>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</si>
  <si>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</si>
  <si>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</si>
  <si>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</si>
  <si>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</si>
  <si>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</si>
  <si>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</si>
  <si>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</si>
  <si>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</si>
  <si>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</si>
  <si>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</si>
  <si>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</si>
  <si>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</si>
  <si>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</si>
  <si>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</si>
  <si>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</si>
  <si>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</si>
  <si>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</si>
  <si>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</si>
  <si>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</si>
  <si>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</si>
  <si>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</si>
  <si>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</si>
  <si>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</si>
  <si>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</si>
  <si>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</si>
  <si>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</si>
  <si>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</si>
  <si>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</si>
  <si>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</si>
  <si>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</si>
  <si>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</si>
  <si>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</si>
  <si>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</si>
  <si>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</si>
  <si>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</si>
  <si>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</si>
  <si>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</si>
  <si>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</si>
  <si>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</si>
  <si>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</si>
  <si>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</si>
  <si>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</si>
  <si>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</si>
  <si>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</si>
  <si>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1.66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</si>
  <si>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</si>
  <si>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</si>
  <si>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</si>
  <si>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</si>
  <si>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</si>
  <si>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</si>
  <si>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</si>
  <si>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</si>
  <si>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</si>
  <si>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</si>
  <si>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</si>
  <si>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</si>
  <si>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</si>
  <si>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</si>
  <si>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</si>
  <si>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</si>
  <si>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</si>
  <si>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</si>
  <si>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</si>
  <si>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</si>
  <si>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</si>
  <si>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</si>
  <si>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</si>
  <si>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</si>
  <si>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</si>
  <si>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</si>
  <si>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</si>
  <si>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</si>
  <si>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</si>
  <si>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</si>
  <si>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</si>
  <si>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</si>
  <si>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</si>
  <si>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</si>
  <si>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</si>
  <si>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</si>
  <si>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</si>
  <si>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</si>
  <si>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</si>
  <si>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</si>
  <si>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</si>
  <si>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</si>
  <si>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</si>
  <si>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</si>
  <si>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</si>
  <si>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</si>
  <si>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</si>
  <si>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</si>
  <si>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</si>
  <si>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</si>
  <si>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</si>
  <si>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</si>
  <si>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</si>
  <si>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</si>
  <si>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</si>
  <si>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</si>
  <si>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</si>
  <si>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</si>
  <si>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</si>
  <si>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</si>
  <si>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</si>
  <si>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</si>
  <si>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</si>
  <si>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</si>
  <si>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</si>
  <si>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</si>
  <si>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</si>
  <si>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</si>
  <si>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</si>
  <si>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</si>
  <si>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</si>
  <si>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</si>
  <si>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</si>
  <si>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</si>
  <si>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</si>
  <si>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</si>
  <si>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</si>
  <si>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</si>
  <si>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</si>
  <si>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</si>
  <si>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</si>
  <si>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</si>
  <si>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</si>
  <si>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</si>
  <si>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</si>
  <si>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</si>
  <si>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</si>
  <si>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</si>
  <si>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</si>
  <si>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</si>
  <si>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</si>
  <si>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</si>
  <si>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</si>
  <si>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</si>
  <si>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</si>
  <si>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</si>
  <si>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</si>
  <si>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</si>
  <si>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</si>
  <si>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</si>
  <si>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</si>
  <si>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</si>
  <si>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</si>
  <si>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</si>
  <si>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</si>
  <si>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</si>
  <si>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</si>
  <si>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</si>
  <si>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</si>
  <si>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</si>
  <si>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</si>
  <si>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</si>
  <si>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</si>
  <si>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</si>
  <si>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</si>
  <si>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</si>
  <si>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</si>
  <si>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</si>
  <si>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</si>
  <si>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</si>
  <si>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</si>
  <si>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</si>
  <si>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</si>
  <si>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</si>
  <si>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</si>
  <si>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</si>
  <si>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</si>
  <si>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</si>
  <si>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</si>
  <si>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</si>
  <si>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</si>
  <si>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</si>
  <si>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</si>
  <si>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</si>
  <si>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</si>
  <si>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</si>
  <si>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</si>
  <si>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</si>
  <si>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</si>
  <si>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</si>
  <si>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</si>
  <si>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</si>
  <si>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</si>
  <si>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</si>
  <si>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</si>
  <si>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</si>
  <si>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</si>
  <si>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</si>
  <si>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</si>
  <si>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</si>
  <si>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</si>
  <si>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</si>
  <si>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</si>
  <si>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</si>
  <si>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</si>
  <si>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</si>
  <si>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</si>
  <si>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</si>
  <si>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</si>
  <si>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</si>
  <si>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</si>
  <si>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</si>
  <si>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</si>
  <si>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</si>
  <si>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</si>
  <si>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</si>
  <si>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</si>
  <si>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</si>
  <si>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</si>
  <si>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</si>
  <si>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</si>
  <si>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</si>
  <si>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</si>
  <si>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</si>
  <si>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</si>
  <si>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</si>
  <si>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</si>
  <si>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</si>
  <si>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</si>
  <si>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</si>
  <si>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</si>
  <si>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</si>
  <si>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</si>
  <si>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</si>
  <si>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</si>
  <si>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</si>
  <si>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</si>
  <si>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</si>
  <si>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</si>
  <si>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</si>
  <si>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</si>
  <si>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</si>
  <si>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</si>
  <si>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</si>
  <si>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</si>
  <si>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</si>
  <si>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</si>
  <si>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</si>
  <si>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</si>
  <si>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</si>
  <si>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</si>
  <si>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</si>
  <si>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</si>
  <si>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</si>
  <si>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</si>
  <si>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</si>
  <si>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</si>
  <si>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</si>
  <si>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</si>
  <si>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</si>
  <si>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</si>
  <si>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</si>
  <si>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</si>
  <si>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900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</si>
  <si>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</si>
  <si>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</si>
  <si>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</si>
  <si>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</si>
  <si>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</si>
  <si>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</si>
  <si>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</si>
  <si>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</si>
  <si>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</si>
  <si>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</si>
  <si>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</si>
  <si>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</si>
  <si>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</si>
  <si>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</si>
  <si>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</si>
  <si>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</si>
  <si>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</si>
  <si>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</si>
  <si>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</si>
  <si>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</si>
  <si>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</si>
  <si>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</si>
  <si>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</si>
  <si>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</si>
  <si>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</si>
  <si>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</si>
  <si>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</si>
  <si>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</si>
  <si>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</si>
  <si>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</si>
  <si>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</si>
  <si>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</si>
  <si>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</si>
  <si>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</si>
  <si>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</si>
  <si>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1.35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</si>
  <si>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</si>
  <si>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</si>
  <si>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</si>
  <si>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</si>
  <si>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</si>
  <si>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</si>
  <si>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</si>
  <si>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</si>
  <si>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</si>
  <si>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</si>
  <si>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</si>
  <si>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</si>
  <si>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</si>
  <si>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</si>
  <si>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</si>
  <si>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</si>
  <si>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</si>
  <si>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</si>
  <si>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</si>
  <si>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</si>
  <si>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</si>
  <si>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</si>
  <si>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</si>
  <si>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</si>
  <si>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</si>
  <si>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</si>
  <si>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</si>
  <si>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</si>
  <si>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</si>
  <si>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</si>
  <si>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</si>
  <si>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</si>
  <si>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1.61</t>
  </si>
  <si>
    <t>21G  :875236:00:------:--</t>
  </si>
  <si>
    <t>21:0648:000736</t>
  </si>
  <si>
    <t>21:0198:000658</t>
  </si>
  <si>
    <t>21:0198:000658:0003:0001:00</t>
  </si>
  <si>
    <t>530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</si>
  <si>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</si>
  <si>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</si>
  <si>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</si>
  <si>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</si>
  <si>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</si>
  <si>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</si>
  <si>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</si>
  <si>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</si>
  <si>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1.67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</si>
  <si>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</si>
  <si>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</si>
  <si>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</si>
  <si>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</si>
  <si>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</si>
  <si>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</si>
  <si>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</si>
  <si>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</si>
  <si>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</si>
  <si>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</si>
  <si>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</si>
  <si>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</si>
  <si>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</si>
  <si>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</si>
  <si>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</si>
  <si>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</si>
  <si>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</si>
  <si>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</si>
  <si>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</si>
  <si>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</si>
  <si>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</si>
  <si>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</si>
  <si>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</si>
  <si>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</si>
  <si>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</si>
  <si>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</si>
  <si>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</si>
  <si>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</si>
  <si>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</si>
  <si>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</si>
  <si>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</si>
  <si>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</si>
  <si>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</si>
  <si>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</si>
  <si>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</si>
  <si>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</si>
  <si>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</si>
  <si>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</si>
  <si>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</si>
  <si>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</si>
  <si>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</si>
  <si>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</si>
  <si>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</si>
  <si>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</si>
  <si>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</si>
  <si>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</si>
  <si>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</si>
  <si>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</si>
  <si>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</si>
  <si>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</si>
  <si>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</si>
  <si>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</si>
  <si>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</si>
  <si>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</si>
  <si>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</si>
  <si>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</si>
  <si>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</si>
  <si>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</si>
  <si>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</si>
  <si>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</si>
  <si>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</si>
  <si>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</si>
  <si>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</si>
  <si>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</si>
  <si>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</si>
  <si>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</si>
  <si>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</si>
  <si>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</si>
  <si>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</si>
  <si>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</si>
  <si>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</si>
  <si>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</si>
  <si>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</si>
  <si>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</si>
  <si>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</si>
  <si>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</si>
  <si>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</si>
  <si>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</si>
  <si>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</si>
  <si>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</si>
  <si>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</si>
  <si>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</si>
  <si>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</si>
  <si>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</si>
  <si>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</si>
  <si>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</si>
  <si>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</si>
  <si>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</si>
  <si>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</si>
  <si>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</si>
  <si>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</si>
  <si>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</si>
  <si>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</si>
  <si>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</si>
  <si>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</si>
  <si>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</si>
  <si>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</si>
  <si>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</si>
  <si>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</si>
  <si>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</si>
  <si>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</si>
  <si>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</si>
  <si>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</si>
  <si>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</si>
  <si>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</si>
  <si>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</si>
  <si>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</si>
  <si>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</si>
  <si>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</si>
  <si>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</si>
  <si>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</si>
  <si>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</si>
  <si>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</si>
  <si>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</si>
  <si>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</si>
  <si>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</si>
  <si>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</si>
  <si>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</si>
  <si>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</si>
  <si>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</si>
  <si>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</si>
  <si>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</si>
  <si>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</si>
  <si>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</si>
  <si>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</si>
  <si>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</si>
  <si>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</si>
  <si>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</si>
  <si>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</si>
  <si>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</si>
  <si>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</si>
  <si>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</si>
  <si>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</si>
  <si>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</si>
  <si>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</si>
  <si>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</si>
  <si>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</si>
  <si>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</si>
  <si>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</si>
  <si>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</si>
  <si>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</si>
  <si>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</si>
  <si>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</si>
  <si>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</si>
  <si>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</si>
  <si>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</si>
  <si>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</si>
  <si>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</si>
  <si>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</si>
  <si>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</si>
  <si>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</si>
  <si>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</si>
  <si>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</si>
  <si>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</si>
  <si>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</si>
  <si>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</si>
  <si>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</si>
  <si>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</si>
  <si>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</si>
  <si>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</si>
  <si>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</si>
  <si>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</si>
  <si>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</si>
  <si>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</si>
  <si>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</si>
  <si>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</si>
  <si>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</si>
  <si>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</si>
  <si>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</si>
  <si>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</si>
  <si>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</si>
  <si>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</si>
  <si>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</si>
  <si>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</si>
  <si>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</si>
  <si>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</si>
  <si>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</si>
  <si>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</si>
  <si>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</si>
  <si>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</si>
  <si>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</si>
  <si>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</si>
  <si>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</si>
  <si>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</si>
  <si>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</si>
  <si>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</si>
  <si>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</si>
  <si>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</si>
  <si>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</si>
  <si>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</si>
  <si>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</si>
  <si>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</si>
  <si>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</si>
  <si>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</si>
  <si>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</si>
  <si>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</si>
  <si>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</si>
  <si>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</si>
  <si>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</si>
  <si>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</si>
  <si>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</si>
  <si>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</si>
  <si>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</si>
  <si>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</si>
  <si>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</si>
  <si>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</si>
  <si>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</si>
  <si>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</si>
  <si>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</si>
  <si>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</si>
  <si>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</si>
  <si>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</si>
  <si>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</si>
  <si>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</si>
  <si>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</si>
  <si>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</si>
  <si>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</si>
  <si>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</si>
  <si>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</si>
  <si>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</si>
  <si>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</si>
  <si>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</si>
  <si>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</si>
  <si>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</si>
  <si>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</si>
  <si>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</si>
  <si>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</si>
  <si>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</si>
  <si>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</si>
  <si>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</si>
  <si>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</si>
  <si>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</si>
  <si>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</si>
  <si>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</si>
  <si>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</si>
  <si>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</si>
  <si>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</si>
  <si>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</si>
  <si>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</si>
  <si>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</si>
  <si>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</si>
  <si>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</si>
  <si>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</si>
  <si>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</si>
  <si>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</si>
  <si>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</si>
  <si>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</si>
  <si>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</si>
  <si>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</si>
  <si>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</si>
  <si>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</si>
  <si>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</si>
  <si>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</si>
  <si>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</si>
  <si>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</si>
  <si>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</si>
  <si>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</si>
  <si>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</si>
  <si>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</si>
  <si>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</si>
  <si>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</si>
  <si>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</si>
  <si>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</si>
  <si>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</si>
  <si>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</si>
  <si>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</si>
  <si>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</si>
  <si>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</si>
  <si>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</si>
  <si>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</si>
  <si>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</si>
  <si>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</si>
  <si>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</si>
  <si>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</si>
  <si>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</si>
  <si>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</si>
  <si>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</si>
  <si>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</si>
  <si>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</si>
  <si>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</si>
  <si>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</si>
  <si>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</si>
  <si>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</si>
  <si>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</si>
  <si>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</si>
  <si>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</si>
  <si>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</si>
  <si>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</si>
  <si>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</si>
  <si>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</si>
  <si>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</si>
  <si>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</si>
  <si>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</si>
  <si>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</si>
  <si>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</si>
  <si>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</si>
  <si>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</si>
  <si>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</si>
  <si>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</si>
  <si>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</si>
  <si>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</si>
  <si>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</si>
  <si>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</si>
  <si>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</si>
  <si>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</si>
  <si>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</si>
  <si>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</si>
  <si>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</si>
  <si>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</si>
  <si>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</si>
  <si>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</si>
  <si>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</si>
  <si>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</si>
  <si>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</si>
  <si>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</si>
  <si>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</si>
  <si>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</si>
  <si>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</si>
  <si>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</si>
  <si>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</si>
  <si>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</si>
  <si>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</si>
  <si>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</si>
  <si>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</si>
  <si>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</si>
  <si>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</si>
  <si>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</si>
  <si>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</si>
  <si>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</si>
  <si>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</si>
  <si>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</si>
  <si>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</si>
  <si>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</si>
  <si>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</si>
  <si>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</si>
  <si>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</si>
  <si>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</si>
  <si>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</si>
  <si>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</si>
  <si>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</si>
  <si>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</si>
  <si>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</si>
  <si>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</si>
  <si>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</si>
  <si>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</si>
  <si>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</si>
  <si>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</si>
  <si>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</si>
  <si>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</si>
  <si>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</si>
  <si>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</si>
  <si>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</si>
  <si>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</si>
  <si>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</si>
  <si>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</si>
  <si>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</si>
  <si>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</si>
  <si>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</si>
  <si>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</si>
  <si>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</si>
  <si>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</si>
  <si>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</si>
  <si>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</si>
  <si>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</si>
  <si>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</si>
  <si>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</si>
  <si>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</si>
  <si>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</si>
  <si>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</si>
  <si>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</si>
  <si>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</si>
  <si>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</si>
  <si>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</si>
  <si>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</si>
  <si>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</si>
  <si>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</si>
  <si>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</si>
  <si>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</si>
  <si>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</si>
  <si>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</si>
  <si>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</si>
  <si>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</si>
  <si>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</si>
  <si>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</si>
  <si>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</si>
  <si>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</si>
  <si>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</si>
  <si>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</si>
  <si>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</si>
  <si>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</si>
  <si>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</si>
  <si>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</si>
  <si>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</si>
  <si>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</si>
  <si>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</si>
  <si>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</si>
  <si>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</si>
  <si>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</si>
  <si>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</si>
  <si>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</si>
  <si>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</si>
  <si>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</si>
  <si>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</si>
  <si>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</si>
  <si>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</si>
  <si>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</si>
  <si>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</si>
  <si>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</si>
  <si>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</si>
  <si>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</si>
  <si>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</si>
  <si>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</si>
  <si>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</si>
  <si>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</si>
  <si>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</si>
  <si>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</si>
  <si>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</si>
  <si>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</si>
  <si>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</si>
  <si>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</si>
  <si>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</si>
  <si>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</si>
  <si>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</si>
  <si>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</si>
  <si>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</si>
  <si>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</si>
  <si>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</si>
  <si>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</si>
  <si>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</si>
  <si>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</si>
  <si>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</si>
  <si>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</si>
  <si>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</si>
  <si>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</si>
  <si>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</si>
  <si>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</si>
  <si>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</si>
  <si>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</si>
  <si>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</si>
  <si>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</si>
  <si>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</si>
  <si>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</si>
  <si>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</si>
  <si>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</si>
  <si>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</si>
  <si>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</si>
  <si>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</si>
  <si>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</si>
  <si>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</si>
  <si>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</si>
  <si>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</si>
  <si>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</si>
  <si>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</si>
  <si>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</si>
  <si>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</si>
  <si>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</si>
  <si>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</si>
  <si>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</si>
  <si>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</si>
  <si>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</si>
  <si>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</si>
  <si>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</si>
  <si>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</si>
  <si>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</si>
  <si>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</si>
  <si>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</si>
  <si>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</si>
  <si>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</si>
  <si>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</si>
  <si>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</si>
  <si>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</si>
  <si>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</si>
  <si>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</si>
  <si>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</si>
  <si>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</si>
  <si>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</si>
  <si>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</si>
  <si>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</si>
  <si>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</si>
  <si>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</si>
  <si>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</si>
  <si>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</si>
  <si>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</si>
  <si>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</si>
  <si>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</si>
  <si>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</si>
  <si>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</si>
  <si>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</si>
  <si>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</si>
  <si>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</si>
  <si>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</si>
  <si>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</si>
  <si>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</si>
  <si>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</si>
  <si>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</si>
  <si>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</si>
  <si>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</si>
  <si>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</si>
  <si>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</si>
  <si>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</si>
  <si>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</si>
  <si>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</si>
  <si>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</si>
  <si>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</si>
  <si>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</si>
  <si>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</si>
  <si>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</si>
  <si>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</si>
  <si>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</si>
  <si>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</si>
  <si>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</si>
  <si>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</si>
  <si>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</si>
  <si>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</si>
  <si>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</si>
  <si>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</si>
  <si>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</si>
  <si>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</si>
  <si>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</si>
  <si>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</si>
  <si>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</si>
  <si>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</si>
  <si>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</si>
  <si>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</si>
  <si>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</si>
  <si>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</si>
  <si>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</si>
  <si>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</si>
  <si>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</si>
  <si>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</si>
  <si>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</si>
  <si>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</si>
  <si>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</si>
  <si>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</si>
  <si>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</si>
  <si>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</si>
  <si>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</si>
  <si>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</si>
  <si>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</si>
  <si>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</si>
  <si>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</si>
  <si>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</si>
  <si>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</si>
  <si>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</si>
  <si>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</si>
  <si>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</si>
  <si>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</si>
  <si>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</si>
  <si>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</si>
  <si>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</si>
  <si>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</si>
  <si>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</si>
  <si>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</si>
  <si>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</si>
  <si>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</si>
  <si>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</si>
  <si>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</si>
  <si>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</si>
  <si>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</si>
  <si>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</si>
  <si>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</si>
  <si>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</si>
  <si>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</si>
  <si>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</si>
  <si>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</si>
  <si>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</si>
  <si>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</si>
  <si>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</si>
  <si>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</si>
  <si>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</si>
  <si>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</si>
  <si>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</si>
  <si>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</si>
  <si>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</si>
  <si>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</si>
  <si>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</si>
  <si>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</si>
  <si>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</si>
  <si>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</si>
  <si>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</si>
  <si>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</si>
  <si>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</si>
  <si>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</si>
  <si>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</si>
  <si>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</si>
  <si>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</si>
  <si>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</si>
  <si>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</si>
  <si>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</si>
  <si>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</si>
  <si>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</si>
  <si>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</si>
  <si>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</si>
  <si>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</si>
  <si>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</si>
  <si>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</si>
  <si>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</si>
  <si>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</si>
  <si>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</si>
  <si>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</si>
  <si>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</si>
  <si>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</si>
  <si>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</si>
  <si>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</si>
  <si>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</si>
  <si>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</si>
  <si>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</si>
  <si>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</si>
  <si>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</si>
  <si>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</si>
  <si>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</si>
  <si>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</si>
  <si>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</si>
  <si>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</si>
  <si>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</si>
  <si>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</si>
  <si>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</si>
  <si>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</si>
  <si>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</si>
  <si>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</si>
  <si>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</si>
  <si>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</si>
  <si>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</si>
  <si>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</si>
  <si>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</si>
  <si>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</si>
  <si>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</si>
  <si>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</si>
  <si>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</si>
  <si>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</si>
  <si>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</si>
  <si>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</si>
  <si>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</si>
  <si>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</si>
  <si>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</si>
  <si>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</si>
  <si>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</si>
  <si>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</si>
  <si>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</si>
  <si>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</si>
  <si>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</si>
  <si>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</si>
  <si>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</si>
  <si>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</si>
  <si>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</si>
  <si>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</si>
  <si>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</si>
  <si>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</si>
  <si>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</si>
  <si>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</si>
  <si>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</si>
  <si>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</si>
  <si>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</si>
  <si>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</si>
  <si>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</si>
  <si>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</si>
  <si>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</si>
  <si>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</si>
  <si>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</si>
  <si>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</si>
  <si>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</si>
  <si>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</si>
  <si>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</si>
  <si>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</si>
  <si>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</si>
  <si>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</si>
  <si>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</si>
  <si>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</si>
  <si>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</si>
  <si>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</si>
  <si>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</si>
  <si>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</si>
  <si>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</si>
  <si>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</si>
  <si>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</si>
  <si>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</si>
  <si>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</si>
  <si>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</si>
  <si>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</si>
  <si>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</si>
  <si>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</si>
  <si>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</si>
  <si>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</si>
  <si>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</si>
  <si>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</si>
  <si>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</si>
  <si>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</si>
  <si>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</si>
  <si>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</si>
  <si>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</si>
  <si>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</si>
  <si>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</si>
  <si>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</si>
  <si>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</si>
  <si>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</si>
  <si>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</si>
  <si>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</si>
  <si>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</si>
  <si>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</si>
  <si>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</si>
  <si>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</si>
  <si>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</si>
  <si>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</si>
  <si>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</si>
  <si>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</si>
  <si>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</si>
  <si>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</si>
  <si>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</si>
  <si>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</si>
  <si>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</si>
  <si>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</si>
  <si>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</si>
  <si>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</si>
  <si>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</si>
  <si>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</si>
  <si>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</si>
  <si>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</si>
  <si>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</si>
  <si>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</si>
  <si>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</si>
  <si>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</si>
  <si>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</si>
  <si>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</si>
  <si>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</si>
  <si>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</si>
  <si>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</si>
  <si>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</si>
  <si>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</si>
  <si>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</si>
  <si>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</si>
  <si>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</si>
  <si>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</si>
  <si>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</si>
  <si>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</si>
  <si>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</si>
  <si>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</si>
  <si>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</si>
  <si>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</si>
  <si>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</si>
  <si>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</si>
  <si>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</si>
  <si>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</si>
  <si>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</si>
  <si>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</si>
  <si>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</si>
  <si>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</si>
  <si>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</si>
  <si>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</si>
  <si>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</si>
  <si>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</si>
  <si>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</si>
  <si>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</si>
  <si>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</si>
  <si>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</si>
  <si>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</si>
  <si>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</si>
  <si>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</si>
  <si>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</si>
  <si>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</si>
  <si>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</si>
  <si>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</si>
  <si>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</si>
  <si>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</si>
  <si>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</si>
  <si>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</si>
  <si>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</si>
  <si>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</si>
  <si>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</si>
  <si>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</si>
  <si>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</si>
  <si>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</si>
  <si>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</si>
  <si>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</si>
  <si>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</si>
  <si>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</si>
  <si>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</si>
  <si>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</si>
  <si>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</si>
  <si>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</si>
  <si>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</si>
  <si>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</si>
  <si>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</si>
  <si>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</si>
  <si>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</si>
  <si>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</si>
  <si>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</si>
  <si>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</si>
  <si>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</si>
  <si>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</si>
  <si>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</si>
  <si>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</si>
  <si>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</si>
  <si>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</si>
  <si>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</si>
  <si>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</si>
  <si>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</si>
  <si>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</si>
  <si>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</si>
  <si>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</si>
  <si>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</si>
  <si>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</si>
  <si>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</si>
  <si>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</si>
  <si>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</si>
  <si>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</si>
  <si>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</si>
  <si>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</si>
  <si>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</si>
  <si>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</si>
  <si>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</si>
  <si>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</si>
  <si>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</si>
  <si>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</si>
  <si>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</si>
  <si>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</si>
  <si>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</si>
  <si>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</si>
  <si>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</si>
  <si>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</si>
  <si>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</si>
  <si>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</si>
  <si>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</si>
  <si>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</si>
  <si>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</si>
  <si>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</si>
  <si>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</si>
  <si>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</si>
  <si>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</si>
  <si>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</si>
  <si>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</si>
  <si>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</si>
  <si>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</si>
  <si>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</si>
  <si>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</si>
  <si>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</si>
  <si>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</si>
  <si>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</si>
  <si>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</si>
  <si>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</si>
  <si>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</si>
  <si>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</si>
  <si>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</si>
  <si>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</si>
  <si>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</si>
  <si>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</si>
  <si>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</si>
  <si>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</si>
  <si>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</si>
  <si>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</si>
  <si>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</si>
  <si>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</si>
  <si>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</si>
  <si>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</si>
  <si>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</si>
  <si>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</si>
  <si>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</si>
  <si>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</si>
  <si>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</si>
  <si>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</si>
  <si>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</si>
  <si>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</si>
  <si>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</si>
  <si>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</si>
  <si>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</si>
  <si>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</si>
  <si>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</si>
  <si>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</si>
  <si>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</si>
  <si>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</si>
  <si>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</si>
  <si>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</si>
  <si>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</si>
  <si>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</si>
  <si>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</si>
  <si>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</si>
  <si>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</si>
  <si>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</si>
  <si>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</si>
  <si>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</si>
  <si>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</si>
  <si>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</si>
  <si>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</si>
  <si>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</si>
  <si>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</si>
  <si>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</si>
  <si>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</si>
  <si>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</si>
  <si>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</si>
  <si>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</si>
  <si>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</si>
  <si>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</si>
  <si>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</si>
  <si>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</si>
  <si>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</si>
  <si>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</si>
  <si>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</si>
  <si>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</si>
  <si>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</si>
  <si>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</si>
  <si>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</si>
  <si>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</si>
  <si>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</si>
  <si>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</si>
  <si>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</si>
  <si>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</si>
  <si>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</si>
  <si>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</si>
  <si>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</si>
  <si>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</si>
  <si>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</si>
  <si>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</si>
  <si>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</si>
  <si>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</si>
  <si>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</si>
  <si>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</si>
  <si>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</si>
  <si>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</si>
  <si>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</si>
  <si>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</si>
  <si>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</si>
  <si>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</si>
  <si>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</si>
  <si>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</si>
  <si>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</si>
  <si>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</si>
  <si>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</si>
  <si>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</si>
  <si>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</si>
  <si>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</si>
  <si>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</si>
  <si>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</si>
  <si>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</si>
  <si>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</si>
  <si>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</si>
  <si>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</si>
  <si>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</si>
  <si>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</si>
  <si>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</si>
  <si>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</si>
  <si>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</si>
  <si>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</si>
  <si>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</si>
  <si>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</si>
  <si>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</si>
  <si>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</si>
  <si>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</si>
  <si>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</si>
  <si>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</si>
  <si>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</si>
  <si>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</si>
  <si>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</si>
  <si>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</si>
  <si>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</si>
  <si>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</si>
  <si>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</si>
  <si>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</si>
  <si>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</si>
  <si>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</si>
  <si>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</si>
  <si>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</si>
  <si>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</si>
  <si>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</si>
  <si>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</si>
  <si>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</si>
  <si>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</si>
  <si>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</si>
  <si>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</si>
  <si>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</si>
  <si>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</si>
  <si>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</si>
  <si>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</si>
  <si>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</si>
  <si>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</si>
  <si>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</si>
  <si>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</si>
  <si>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</si>
  <si>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</si>
  <si>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</si>
  <si>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</si>
  <si>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</si>
  <si>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</si>
  <si>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</si>
  <si>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</si>
  <si>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</si>
  <si>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</si>
  <si>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</si>
  <si>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</si>
  <si>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</si>
  <si>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</si>
  <si>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</si>
  <si>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</si>
  <si>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</si>
  <si>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</si>
  <si>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</si>
  <si>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</si>
  <si>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</si>
  <si>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</si>
  <si>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</si>
  <si>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</si>
  <si>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</si>
  <si>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</si>
  <si>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</si>
  <si>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</si>
  <si>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</si>
  <si>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</si>
  <si>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</si>
  <si>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</si>
  <si>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</si>
  <si>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</si>
  <si>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</si>
  <si>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</si>
  <si>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</si>
  <si>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</si>
  <si>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</si>
  <si>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</si>
  <si>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</si>
  <si>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</si>
  <si>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</si>
  <si>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</si>
  <si>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</si>
  <si>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</si>
  <si>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</si>
  <si>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</si>
  <si>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</si>
  <si>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</si>
  <si>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</si>
  <si>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</si>
  <si>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</si>
  <si>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</si>
  <si>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</si>
  <si>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</si>
  <si>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</si>
  <si>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</si>
  <si>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</si>
  <si>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</si>
  <si>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</si>
  <si>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</si>
  <si>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</si>
  <si>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</si>
  <si>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</si>
  <si>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</si>
  <si>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</si>
  <si>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</si>
  <si>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</si>
  <si>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</si>
  <si>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</si>
  <si>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</si>
  <si>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</si>
  <si>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</si>
  <si>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</si>
  <si>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</si>
  <si>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</si>
  <si>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</si>
  <si>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</si>
  <si>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</si>
  <si>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</si>
  <si>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</si>
  <si>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</si>
  <si>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</si>
  <si>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</si>
  <si>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</si>
  <si>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</si>
  <si>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</si>
  <si>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</si>
  <si>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</si>
  <si>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</si>
  <si>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</si>
  <si>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</si>
  <si>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</si>
  <si>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</si>
  <si>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</si>
  <si>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</si>
  <si>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</si>
  <si>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</si>
  <si>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</si>
  <si>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</si>
  <si>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</si>
  <si>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</si>
  <si>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</si>
  <si>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</si>
  <si>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</si>
  <si>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</si>
  <si>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</si>
  <si>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</si>
  <si>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</si>
  <si>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</si>
  <si>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</si>
  <si>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</si>
  <si>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</si>
  <si>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</si>
  <si>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</si>
  <si>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</si>
  <si>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</si>
  <si>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</si>
  <si>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</si>
  <si>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</si>
  <si>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</si>
  <si>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</si>
  <si>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</si>
  <si>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</si>
  <si>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</si>
  <si>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</si>
  <si>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</si>
  <si>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</si>
  <si>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</si>
  <si>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</si>
  <si>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</si>
  <si>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</si>
  <si>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</si>
  <si>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</si>
  <si>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</si>
  <si>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</si>
  <si>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</si>
  <si>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</si>
  <si>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</si>
  <si>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</si>
  <si>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</si>
  <si>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</si>
  <si>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</si>
  <si>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</si>
  <si>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</si>
  <si>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</si>
  <si>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</si>
  <si>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</si>
  <si>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</si>
  <si>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</si>
  <si>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</si>
  <si>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</si>
  <si>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</si>
  <si>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</si>
  <si>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</si>
  <si>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</si>
  <si>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</si>
  <si>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</si>
  <si>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</si>
  <si>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</si>
  <si>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</si>
  <si>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</si>
  <si>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</si>
  <si>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</si>
  <si>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</si>
  <si>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</si>
  <si>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</si>
  <si>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</si>
  <si>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</si>
  <si>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</si>
  <si>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</si>
  <si>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</si>
  <si>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</si>
  <si>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</si>
  <si>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</si>
  <si>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</si>
  <si>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</si>
  <si>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</si>
  <si>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</si>
  <si>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</si>
  <si>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</si>
  <si>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</si>
  <si>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</si>
  <si>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</si>
  <si>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</si>
  <si>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</si>
  <si>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</si>
  <si>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</si>
  <si>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</si>
  <si>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</si>
  <si>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</si>
  <si>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</si>
  <si>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</si>
  <si>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</si>
  <si>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</si>
  <si>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</si>
  <si>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</si>
  <si>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</si>
  <si>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</si>
  <si>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</si>
  <si>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</si>
  <si>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</si>
  <si>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</si>
  <si>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</si>
  <si>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</si>
  <si>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</si>
  <si>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</si>
  <si>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</si>
  <si>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</si>
  <si>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</si>
  <si>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</si>
  <si>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</si>
  <si>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</si>
  <si>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</si>
  <si>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</si>
  <si>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</si>
  <si>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</si>
  <si>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</si>
  <si>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</si>
  <si>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</si>
  <si>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</si>
  <si>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</si>
  <si>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</si>
  <si>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</si>
  <si>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</si>
  <si>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</si>
  <si>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</si>
  <si>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</si>
  <si>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</si>
  <si>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</si>
  <si>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</si>
  <si>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</si>
  <si>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</si>
  <si>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</si>
  <si>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</si>
  <si>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</si>
  <si>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</si>
  <si>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</si>
  <si>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</si>
  <si>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</si>
  <si>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</si>
  <si>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</si>
  <si>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</si>
  <si>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</si>
  <si>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</si>
  <si>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</si>
  <si>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</si>
  <si>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</si>
  <si>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</si>
  <si>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</si>
  <si>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</si>
  <si>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</si>
  <si>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</si>
  <si>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</si>
  <si>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</si>
  <si>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</si>
  <si>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</si>
  <si>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</si>
  <si>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</si>
  <si>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</si>
  <si>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</si>
  <si>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</si>
  <si>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</si>
  <si>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</si>
  <si>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</si>
  <si>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</si>
  <si>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</si>
  <si>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</si>
  <si>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</si>
  <si>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</si>
  <si>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</si>
  <si>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</si>
  <si>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</si>
  <si>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</si>
  <si>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</si>
  <si>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</si>
  <si>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</si>
  <si>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</si>
  <si>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</si>
  <si>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</si>
  <si>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</si>
  <si>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</si>
  <si>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</si>
  <si>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</si>
  <si>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</si>
  <si>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</si>
  <si>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</si>
  <si>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</si>
  <si>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</si>
  <si>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</si>
  <si>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</si>
  <si>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</si>
  <si>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</si>
  <si>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</si>
  <si>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</si>
  <si>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</si>
  <si>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</si>
  <si>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</si>
  <si>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</si>
  <si>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</si>
  <si>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</si>
  <si>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</si>
  <si>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</si>
  <si>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</si>
  <si>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</si>
  <si>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</si>
  <si>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</si>
  <si>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</si>
  <si>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</si>
  <si>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</si>
  <si>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</si>
  <si>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</si>
  <si>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</si>
  <si>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</si>
  <si>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</si>
  <si>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</si>
  <si>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</si>
  <si>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</si>
  <si>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</si>
  <si>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</si>
  <si>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</si>
  <si>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</si>
  <si>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</si>
  <si>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</si>
  <si>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</si>
  <si>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</si>
  <si>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</si>
  <si>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</si>
  <si>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</si>
  <si>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</si>
  <si>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</si>
  <si>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</si>
  <si>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</si>
  <si>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</si>
  <si>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</si>
  <si>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</si>
  <si>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</si>
  <si>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</si>
  <si>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</si>
  <si>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</si>
  <si>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</si>
  <si>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</si>
  <si>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</si>
  <si>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</si>
  <si>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</si>
  <si>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</si>
  <si>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</si>
  <si>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</si>
  <si>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</si>
  <si>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</si>
  <si>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</si>
  <si>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</si>
  <si>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</si>
  <si>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</si>
  <si>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</si>
  <si>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</si>
  <si>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</si>
  <si>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</si>
  <si>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</si>
  <si>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</si>
  <si>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</si>
  <si>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</si>
  <si>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</si>
  <si>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</si>
  <si>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</si>
  <si>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</si>
  <si>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</si>
  <si>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</si>
  <si>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</si>
  <si>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</si>
  <si>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</si>
  <si>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</si>
  <si>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</si>
  <si>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</si>
  <si>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</si>
  <si>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</si>
  <si>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2210</t>
  </si>
  <si>
    <t>21H  :873234:00:------:--</t>
  </si>
  <si>
    <t>21:0648:001092</t>
  </si>
  <si>
    <t>21:0198:000974</t>
  </si>
  <si>
    <t>21:0198:000974:0003:0001:00</t>
  </si>
  <si>
    <t>910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</si>
  <si>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</si>
  <si>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</si>
  <si>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</si>
  <si>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</si>
  <si>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</si>
  <si>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</si>
  <si>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</si>
  <si>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</si>
  <si>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</si>
  <si>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</si>
  <si>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</si>
  <si>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</si>
  <si>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</si>
  <si>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</si>
  <si>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</si>
  <si>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</si>
  <si>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</si>
  <si>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</si>
  <si>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</si>
  <si>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</si>
  <si>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</si>
  <si>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</si>
  <si>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</si>
  <si>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</si>
  <si>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</si>
  <si>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</si>
  <si>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</si>
  <si>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</si>
  <si>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</si>
  <si>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</si>
  <si>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</si>
  <si>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</si>
  <si>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</si>
  <si>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</si>
  <si>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</si>
  <si>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</si>
  <si>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</si>
  <si>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</si>
  <si>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</si>
  <si>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</si>
  <si>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</si>
  <si>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</si>
  <si>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</si>
  <si>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</si>
  <si>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</si>
  <si>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</si>
  <si>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</si>
  <si>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</si>
  <si>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</si>
  <si>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</si>
  <si>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</si>
  <si>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</si>
  <si>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</si>
  <si>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</si>
  <si>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</si>
  <si>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</si>
  <si>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</si>
  <si>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</si>
  <si>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</si>
  <si>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</si>
  <si>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</si>
  <si>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</si>
  <si>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</si>
  <si>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</si>
  <si>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</si>
  <si>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</si>
  <si>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</si>
  <si>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</si>
  <si>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</si>
  <si>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</si>
  <si>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</si>
  <si>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</si>
  <si>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</si>
  <si>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</si>
  <si>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</si>
  <si>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</si>
  <si>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</si>
  <si>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</si>
  <si>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</si>
  <si>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</si>
  <si>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</si>
  <si>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</si>
  <si>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</si>
  <si>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</si>
  <si>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</si>
  <si>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</si>
  <si>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</si>
  <si>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</si>
  <si>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</si>
  <si>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</si>
  <si>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</si>
  <si>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</si>
  <si>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</si>
  <si>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</si>
  <si>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</si>
  <si>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</si>
  <si>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</si>
  <si>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</si>
  <si>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</si>
  <si>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</si>
  <si>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</si>
  <si>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</si>
  <si>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</si>
  <si>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</si>
  <si>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</si>
  <si>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</si>
  <si>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</si>
  <si>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</si>
  <si>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</si>
  <si>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</si>
  <si>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</si>
  <si>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</si>
  <si>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</si>
  <si>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</si>
  <si>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</si>
  <si>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</si>
  <si>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</si>
  <si>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</si>
  <si>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</si>
  <si>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</si>
  <si>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</si>
  <si>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</si>
  <si>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</si>
  <si>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</si>
  <si>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</si>
  <si>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</si>
  <si>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</si>
  <si>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</si>
  <si>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</si>
  <si>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</si>
  <si>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</si>
  <si>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</si>
  <si>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</si>
  <si>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</si>
  <si>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</si>
  <si>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</si>
  <si>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</si>
  <si>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</si>
  <si>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</si>
  <si>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</si>
  <si>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</si>
  <si>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</si>
  <si>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</si>
  <si>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</si>
  <si>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</si>
  <si>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</si>
  <si>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</si>
  <si>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</si>
  <si>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</si>
  <si>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</si>
  <si>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</si>
  <si>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</si>
  <si>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</si>
  <si>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</si>
  <si>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</si>
  <si>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</si>
  <si>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</si>
  <si>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</si>
  <si>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</si>
  <si>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</si>
  <si>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</si>
  <si>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</si>
  <si>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</si>
  <si>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</si>
  <si>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</si>
  <si>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</si>
  <si>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</si>
  <si>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</si>
  <si>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</si>
  <si>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</si>
  <si>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</si>
  <si>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</si>
  <si>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</si>
  <si>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</si>
  <si>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</si>
  <si>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</si>
  <si>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</si>
  <si>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</si>
  <si>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</si>
  <si>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</si>
  <si>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</si>
  <si>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</si>
  <si>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</si>
  <si>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</si>
  <si>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</si>
  <si>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</si>
  <si>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</si>
  <si>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</si>
  <si>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</si>
  <si>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</si>
  <si>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</si>
  <si>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</si>
  <si>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</si>
  <si>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</si>
  <si>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</si>
  <si>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</si>
  <si>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</si>
  <si>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</si>
  <si>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</si>
  <si>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</si>
  <si>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</si>
  <si>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</si>
  <si>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</si>
  <si>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</si>
  <si>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</si>
  <si>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</si>
  <si>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</si>
  <si>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</si>
  <si>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</si>
  <si>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</si>
  <si>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</si>
  <si>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</si>
  <si>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</si>
  <si>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</si>
  <si>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</si>
  <si>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</si>
  <si>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</si>
  <si>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12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</si>
  <si>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</si>
  <si>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</si>
  <si>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</si>
  <si>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</si>
  <si>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</si>
  <si>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</si>
  <si>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</si>
  <si>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</si>
  <si>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</si>
  <si>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</si>
  <si>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</si>
  <si>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</si>
  <si>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</si>
  <si>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</si>
  <si>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</si>
  <si>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</si>
  <si>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9.9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</si>
  <si>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</si>
  <si>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</si>
  <si>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</si>
  <si>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</si>
  <si>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</si>
  <si>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</si>
  <si>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</si>
  <si>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</si>
  <si>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</si>
  <si>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</si>
  <si>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</si>
  <si>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</si>
  <si>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</si>
  <si>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</si>
  <si>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</si>
  <si>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</si>
  <si>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</si>
  <si>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</si>
  <si>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</si>
  <si>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</si>
  <si>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</si>
  <si>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</si>
  <si>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</si>
  <si>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</si>
  <si>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</si>
  <si>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</si>
  <si>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</si>
  <si>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</si>
  <si>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</si>
  <si>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</si>
  <si>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</si>
  <si>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</si>
  <si>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</si>
  <si>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</si>
  <si>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</si>
  <si>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</si>
  <si>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</si>
  <si>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</si>
  <si>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</si>
  <si>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</si>
  <si>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</si>
  <si>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</si>
  <si>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</si>
  <si>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</si>
  <si>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</si>
  <si>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</si>
  <si>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</si>
  <si>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</si>
  <si>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</si>
  <si>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</si>
  <si>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</si>
  <si>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</si>
  <si>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</si>
  <si>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</si>
  <si>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</si>
  <si>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</si>
  <si>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</si>
  <si>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</si>
  <si>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</si>
  <si>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</si>
  <si>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</si>
  <si>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</si>
  <si>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</si>
  <si>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</si>
  <si>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</si>
  <si>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</si>
  <si>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</si>
  <si>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</si>
  <si>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</si>
  <si>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</si>
  <si>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</si>
  <si>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</si>
  <si>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</si>
  <si>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2.3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</si>
  <si>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</si>
  <si>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</si>
  <si>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</si>
  <si>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</si>
  <si>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</si>
  <si>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</si>
  <si>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</si>
  <si>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</si>
  <si>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</si>
  <si>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</si>
  <si>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</si>
  <si>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</si>
  <si>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</si>
  <si>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</si>
  <si>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</si>
  <si>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</si>
  <si>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</si>
  <si>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</si>
  <si>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</si>
  <si>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</si>
  <si>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</si>
  <si>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</si>
  <si>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</si>
  <si>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</si>
  <si>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</si>
  <si>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</si>
  <si>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</si>
  <si>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</si>
  <si>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</si>
  <si>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</si>
  <si>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</si>
  <si>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</si>
  <si>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</si>
  <si>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</si>
  <si>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</si>
  <si>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</si>
  <si>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</si>
  <si>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</si>
  <si>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</si>
  <si>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</si>
  <si>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</si>
  <si>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</si>
  <si>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</si>
  <si>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</si>
  <si>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</si>
  <si>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</si>
  <si>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</si>
  <si>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</si>
  <si>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</si>
  <si>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</si>
  <si>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</si>
  <si>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</si>
  <si>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</si>
  <si>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</si>
  <si>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</si>
  <si>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</si>
  <si>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</si>
  <si>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</si>
  <si>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</si>
  <si>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</si>
  <si>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</si>
  <si>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</si>
  <si>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</si>
  <si>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</si>
  <si>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</si>
  <si>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</si>
  <si>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</si>
  <si>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</si>
  <si>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</si>
  <si>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</si>
  <si>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</si>
  <si>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</si>
  <si>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</si>
  <si>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</si>
  <si>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</si>
  <si>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</si>
  <si>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</si>
  <si>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</si>
  <si>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</si>
  <si>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</si>
  <si>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</si>
  <si>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</si>
  <si>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</si>
  <si>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</si>
  <si>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</si>
  <si>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</si>
  <si>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</si>
  <si>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</si>
  <si>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</si>
  <si>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</si>
  <si>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</si>
  <si>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</si>
  <si>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</si>
  <si>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</si>
  <si>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</si>
  <si>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</si>
  <si>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</si>
  <si>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</si>
  <si>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</si>
  <si>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</si>
  <si>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</si>
  <si>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</si>
  <si>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</si>
  <si>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</si>
  <si>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</si>
  <si>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</si>
  <si>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</si>
  <si>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</si>
  <si>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</si>
  <si>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</si>
  <si>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</si>
  <si>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</si>
  <si>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</si>
  <si>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</si>
  <si>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</si>
  <si>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</si>
  <si>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</si>
  <si>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</si>
  <si>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</si>
  <si>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</si>
  <si>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</si>
  <si>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</si>
  <si>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</si>
  <si>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</si>
  <si>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</si>
  <si>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</si>
  <si>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</si>
  <si>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</si>
  <si>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</si>
  <si>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</si>
  <si>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</si>
  <si>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</si>
  <si>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</si>
  <si>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</si>
  <si>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</si>
  <si>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</si>
  <si>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2.6</t>
  </si>
  <si>
    <t>105G  :871076:00:------:--</t>
  </si>
  <si>
    <t>21:0667:000072</t>
  </si>
  <si>
    <t>21:0203:000064</t>
  </si>
  <si>
    <t>21:0203:000064:0003:0001:00</t>
  </si>
  <si>
    <t>10.5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</si>
  <si>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</si>
  <si>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</si>
  <si>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</si>
  <si>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</si>
  <si>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</si>
  <si>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</si>
  <si>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</si>
  <si>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</si>
  <si>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</si>
  <si>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</si>
  <si>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</si>
  <si>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</si>
  <si>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</si>
  <si>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</si>
  <si>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</si>
  <si>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</si>
  <si>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</si>
  <si>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</si>
  <si>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</si>
  <si>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</si>
  <si>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</si>
  <si>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</si>
  <si>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</si>
  <si>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</si>
  <si>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</si>
  <si>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</si>
  <si>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</si>
  <si>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</si>
  <si>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</si>
  <si>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</si>
  <si>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</si>
  <si>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</si>
  <si>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</si>
  <si>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</si>
  <si>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</si>
  <si>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</si>
  <si>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</si>
  <si>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</si>
  <si>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</si>
  <si>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</si>
  <si>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</si>
  <si>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</si>
  <si>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</si>
  <si>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</si>
  <si>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</si>
  <si>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</si>
  <si>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</si>
  <si>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</si>
  <si>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</si>
  <si>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</si>
  <si>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</si>
  <si>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</si>
  <si>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</si>
  <si>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</si>
  <si>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</si>
  <si>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</si>
  <si>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</si>
  <si>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</si>
  <si>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</si>
  <si>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</si>
  <si>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</si>
  <si>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</si>
  <si>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</si>
  <si>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</si>
  <si>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</si>
  <si>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</si>
  <si>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</si>
  <si>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</si>
  <si>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</si>
  <si>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</si>
  <si>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</si>
  <si>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</si>
  <si>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</si>
  <si>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</si>
  <si>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</si>
  <si>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</si>
  <si>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</si>
  <si>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</si>
  <si>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</si>
  <si>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</si>
  <si>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</si>
  <si>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</si>
  <si>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</si>
  <si>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</si>
  <si>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</si>
  <si>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</si>
  <si>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</si>
  <si>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</si>
  <si>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</si>
  <si>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</si>
  <si>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</si>
  <si>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</si>
  <si>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</si>
  <si>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</si>
  <si>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</si>
  <si>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</si>
  <si>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</si>
  <si>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</si>
  <si>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</si>
  <si>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</si>
  <si>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</si>
  <si>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</si>
  <si>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</si>
  <si>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</si>
  <si>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</si>
  <si>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</si>
  <si>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</si>
  <si>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</si>
  <si>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</si>
  <si>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</si>
  <si>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</si>
  <si>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</si>
  <si>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</si>
  <si>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</si>
  <si>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</si>
  <si>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</si>
  <si>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</si>
  <si>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</si>
  <si>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</si>
  <si>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</si>
  <si>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</si>
  <si>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</si>
  <si>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</si>
  <si>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</si>
  <si>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</si>
  <si>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</si>
  <si>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</si>
  <si>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</si>
  <si>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</si>
  <si>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</si>
  <si>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</si>
  <si>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</si>
  <si>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</si>
  <si>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</si>
  <si>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</si>
  <si>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</si>
  <si>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</si>
  <si>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</si>
  <si>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</si>
  <si>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</si>
  <si>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</si>
  <si>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</si>
  <si>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</si>
  <si>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</si>
  <si>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</si>
  <si>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</si>
  <si>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</si>
  <si>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</si>
  <si>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</si>
  <si>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</si>
  <si>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</si>
  <si>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</si>
  <si>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</si>
  <si>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</si>
  <si>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</si>
  <si>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</si>
  <si>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</si>
  <si>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</si>
  <si>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</si>
  <si>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</si>
  <si>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</si>
  <si>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</si>
  <si>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</si>
  <si>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</si>
  <si>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</si>
  <si>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</si>
  <si>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</si>
  <si>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</si>
  <si>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</si>
  <si>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</si>
  <si>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</si>
  <si>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</si>
  <si>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</si>
  <si>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</si>
  <si>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</si>
  <si>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</si>
  <si>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</si>
  <si>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</si>
  <si>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</si>
  <si>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</si>
  <si>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</si>
  <si>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</si>
  <si>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</si>
  <si>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</si>
  <si>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</si>
  <si>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</si>
  <si>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</si>
  <si>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</si>
  <si>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</si>
  <si>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</si>
  <si>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</si>
  <si>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</si>
  <si>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</si>
  <si>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</si>
  <si>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</si>
  <si>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</si>
  <si>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</si>
  <si>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</si>
  <si>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</si>
  <si>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</si>
  <si>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</si>
  <si>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</si>
  <si>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</si>
  <si>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</si>
  <si>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</si>
  <si>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</si>
  <si>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</si>
  <si>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</si>
  <si>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</si>
  <si>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</si>
  <si>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</si>
  <si>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</si>
  <si>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</si>
  <si>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</si>
  <si>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</si>
  <si>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</si>
  <si>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</si>
  <si>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</si>
  <si>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</si>
  <si>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</si>
  <si>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</si>
  <si>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</si>
  <si>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</si>
  <si>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</si>
  <si>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</si>
  <si>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</si>
  <si>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</si>
  <si>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</si>
  <si>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</si>
  <si>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</si>
  <si>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</si>
  <si>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</si>
  <si>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</si>
  <si>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</si>
  <si>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</si>
  <si>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</si>
  <si>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</si>
  <si>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</si>
  <si>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</si>
  <si>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</si>
  <si>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</si>
  <si>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</si>
  <si>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</si>
  <si>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</si>
  <si>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</si>
  <si>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</si>
  <si>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</si>
  <si>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</si>
  <si>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</si>
  <si>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</si>
  <si>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</si>
  <si>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</si>
  <si>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</si>
  <si>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</si>
  <si>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</si>
  <si>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</si>
  <si>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</si>
  <si>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</si>
  <si>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</si>
  <si>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</si>
  <si>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</si>
  <si>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</si>
  <si>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</si>
  <si>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</si>
  <si>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</si>
  <si>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</si>
  <si>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</si>
  <si>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</si>
  <si>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</si>
  <si>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</si>
  <si>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</si>
  <si>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</si>
  <si>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</si>
  <si>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</si>
  <si>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</si>
  <si>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</si>
  <si>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</si>
  <si>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</si>
  <si>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</si>
  <si>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</si>
  <si>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</si>
  <si>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</si>
  <si>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</si>
  <si>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</si>
  <si>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</si>
  <si>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</si>
  <si>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</si>
  <si>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</si>
  <si>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</si>
  <si>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</si>
  <si>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</si>
  <si>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</si>
  <si>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</si>
  <si>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</si>
  <si>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</si>
  <si>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</si>
  <si>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</si>
  <si>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</si>
  <si>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</si>
  <si>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</si>
  <si>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</si>
  <si>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</si>
  <si>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</si>
  <si>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</si>
  <si>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</si>
  <si>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</si>
  <si>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</si>
  <si>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</si>
  <si>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</si>
  <si>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</si>
  <si>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</si>
  <si>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</si>
  <si>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</si>
  <si>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</si>
  <si>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</si>
  <si>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</si>
  <si>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</si>
  <si>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</si>
  <si>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</si>
  <si>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</si>
  <si>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</si>
  <si>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</si>
  <si>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</si>
  <si>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</si>
  <si>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</si>
  <si>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</si>
  <si>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</si>
  <si>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</si>
  <si>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</si>
  <si>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</si>
  <si>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</si>
  <si>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</si>
  <si>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</si>
  <si>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</si>
  <si>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</si>
  <si>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0.99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</si>
  <si>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</si>
  <si>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</si>
  <si>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</si>
  <si>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</si>
  <si>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</si>
  <si>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</si>
  <si>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</si>
  <si>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</si>
  <si>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</si>
  <si>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</si>
  <si>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</si>
  <si>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</si>
  <si>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</si>
  <si>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</si>
  <si>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</si>
  <si>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</si>
  <si>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</si>
  <si>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</si>
  <si>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</si>
  <si>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</si>
  <si>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</si>
  <si>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</si>
  <si>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</si>
  <si>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</si>
  <si>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</si>
  <si>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</si>
  <si>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</si>
  <si>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</si>
  <si>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</si>
  <si>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</si>
  <si>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</si>
  <si>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</si>
  <si>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</si>
  <si>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</si>
  <si>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</si>
  <si>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</si>
  <si>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</si>
  <si>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</si>
  <si>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</si>
  <si>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</si>
  <si>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</si>
  <si>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</si>
  <si>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</si>
  <si>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</si>
  <si>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</si>
  <si>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</si>
  <si>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</si>
  <si>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</si>
  <si>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</si>
  <si>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</si>
  <si>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</si>
  <si>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</si>
  <si>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</si>
  <si>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</si>
  <si>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</si>
  <si>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</si>
  <si>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</si>
  <si>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</si>
  <si>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</si>
  <si>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</si>
  <si>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</si>
  <si>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</si>
  <si>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</si>
  <si>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</si>
  <si>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</si>
  <si>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</si>
  <si>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</si>
  <si>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</si>
  <si>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</si>
  <si>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</si>
  <si>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</si>
  <si>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</si>
  <si>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</si>
  <si>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</si>
  <si>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</si>
  <si>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</si>
  <si>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</si>
  <si>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</si>
  <si>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</si>
  <si>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</si>
  <si>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</si>
  <si>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</si>
  <si>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</si>
  <si>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880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</si>
  <si>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</si>
  <si>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</si>
  <si>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</si>
  <si>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</si>
  <si>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</si>
  <si>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</si>
  <si>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</si>
  <si>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</si>
  <si>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</si>
  <si>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</si>
  <si>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</si>
  <si>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</si>
  <si>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</si>
  <si>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</si>
  <si>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</si>
  <si>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</si>
  <si>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</si>
  <si>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</si>
  <si>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</si>
  <si>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</si>
  <si>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</si>
  <si>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</si>
  <si>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</si>
  <si>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</si>
  <si>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</si>
  <si>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</si>
  <si>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</si>
  <si>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</si>
  <si>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</si>
  <si>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</si>
  <si>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</si>
  <si>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</si>
  <si>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</si>
  <si>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</si>
  <si>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</si>
  <si>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</si>
  <si>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</si>
  <si>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</si>
  <si>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</si>
  <si>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</si>
  <si>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</si>
  <si>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</si>
  <si>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</si>
  <si>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</si>
  <si>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</si>
  <si>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</si>
  <si>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</si>
  <si>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</si>
  <si>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</si>
  <si>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</si>
  <si>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</si>
  <si>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</si>
  <si>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</si>
  <si>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</si>
  <si>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</si>
  <si>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</si>
  <si>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</si>
  <si>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</si>
  <si>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</si>
  <si>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</si>
  <si>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</si>
  <si>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</si>
  <si>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</si>
  <si>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</si>
  <si>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</si>
  <si>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</si>
  <si>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</si>
  <si>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</si>
  <si>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</si>
  <si>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</si>
  <si>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</si>
  <si>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</si>
  <si>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</si>
  <si>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</si>
  <si>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</si>
  <si>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</si>
  <si>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</si>
  <si>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</si>
  <si>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</si>
  <si>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</si>
  <si>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</si>
  <si>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</si>
  <si>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</si>
  <si>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</si>
  <si>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</si>
  <si>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</si>
  <si>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</si>
  <si>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</si>
  <si>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</si>
  <si>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</si>
  <si>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</si>
  <si>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</si>
  <si>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</si>
  <si>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</si>
  <si>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</si>
  <si>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</si>
  <si>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</si>
  <si>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</si>
  <si>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</si>
  <si>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</si>
  <si>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</si>
  <si>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</si>
  <si>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</si>
  <si>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</si>
  <si>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</si>
  <si>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</si>
  <si>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</si>
  <si>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</si>
  <si>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</si>
  <si>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</si>
  <si>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</si>
  <si>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</si>
  <si>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</si>
  <si>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</si>
  <si>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</si>
  <si>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</si>
  <si>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</si>
  <si>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</si>
  <si>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</si>
  <si>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</si>
  <si>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</si>
  <si>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</si>
  <si>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</si>
  <si>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</si>
  <si>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</si>
  <si>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</si>
  <si>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</si>
  <si>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</si>
  <si>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</si>
  <si>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</si>
  <si>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</si>
  <si>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</si>
  <si>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</si>
  <si>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</si>
  <si>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</si>
  <si>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</si>
  <si>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</si>
  <si>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</si>
  <si>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</si>
  <si>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</si>
  <si>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</si>
  <si>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</si>
  <si>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</si>
  <si>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</si>
  <si>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</si>
  <si>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</si>
  <si>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</si>
  <si>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</si>
  <si>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</si>
  <si>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</si>
  <si>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</si>
  <si>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</si>
  <si>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</si>
  <si>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</si>
  <si>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</si>
  <si>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</si>
  <si>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</si>
  <si>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</si>
  <si>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</si>
  <si>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</si>
  <si>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</si>
  <si>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</si>
  <si>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</si>
  <si>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</si>
  <si>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</si>
  <si>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</si>
  <si>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</si>
  <si>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</si>
  <si>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</si>
  <si>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</si>
  <si>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</si>
  <si>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</si>
  <si>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</si>
  <si>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</si>
  <si>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</si>
  <si>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</si>
  <si>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</si>
  <si>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</si>
  <si>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</si>
  <si>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</si>
  <si>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</si>
  <si>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</si>
  <si>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</si>
  <si>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</si>
  <si>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</si>
  <si>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</si>
  <si>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</si>
  <si>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</si>
  <si>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</si>
  <si>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</si>
  <si>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</si>
  <si>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</si>
  <si>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</si>
  <si>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</si>
  <si>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</si>
  <si>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</si>
  <si>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</si>
  <si>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</si>
  <si>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</si>
  <si>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</si>
  <si>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</si>
  <si>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</si>
  <si>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</si>
  <si>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</si>
  <si>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</si>
  <si>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</si>
  <si>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</si>
  <si>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</si>
  <si>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</si>
  <si>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</si>
  <si>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</si>
  <si>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</si>
  <si>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</si>
  <si>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</si>
  <si>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</si>
  <si>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</si>
  <si>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</si>
  <si>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</si>
  <si>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</si>
  <si>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</si>
  <si>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</si>
  <si>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</si>
  <si>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</si>
  <si>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</si>
  <si>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</si>
  <si>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</si>
  <si>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</si>
  <si>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</si>
  <si>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</si>
  <si>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</si>
  <si>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</si>
  <si>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</si>
  <si>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</si>
  <si>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</si>
  <si>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</si>
  <si>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</si>
  <si>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</si>
  <si>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</si>
  <si>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</si>
  <si>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</si>
  <si>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</si>
  <si>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</si>
  <si>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</si>
  <si>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</si>
  <si>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</si>
  <si>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</si>
  <si>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</si>
  <si>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</si>
  <si>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</si>
  <si>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</si>
  <si>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</si>
  <si>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</si>
  <si>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</si>
  <si>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</si>
  <si>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</si>
  <si>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</si>
  <si>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</si>
  <si>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</si>
  <si>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</si>
  <si>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</si>
  <si>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</si>
  <si>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</si>
  <si>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</si>
  <si>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</si>
  <si>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</si>
  <si>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</si>
  <si>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</si>
  <si>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</si>
  <si>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</si>
  <si>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</si>
  <si>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</si>
  <si>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</si>
  <si>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</si>
  <si>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</si>
  <si>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</si>
  <si>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</si>
  <si>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</si>
  <si>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</si>
  <si>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</si>
  <si>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</si>
  <si>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</si>
  <si>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</si>
  <si>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</si>
  <si>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</si>
  <si>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</si>
  <si>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</si>
  <si>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</si>
  <si>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</si>
  <si>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</si>
  <si>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</si>
  <si>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</si>
  <si>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</si>
  <si>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</si>
  <si>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</si>
  <si>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</si>
  <si>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</si>
  <si>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</si>
  <si>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</si>
  <si>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</si>
  <si>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</si>
  <si>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</si>
  <si>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</si>
  <si>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</si>
  <si>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</si>
  <si>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</si>
  <si>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</si>
  <si>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</si>
  <si>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</si>
  <si>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</si>
  <si>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</si>
  <si>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</si>
  <si>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</si>
  <si>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</si>
  <si>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</si>
  <si>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</si>
  <si>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</si>
  <si>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</si>
  <si>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</si>
  <si>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</si>
  <si>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</si>
  <si>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1130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</si>
  <si>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</si>
  <si>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</si>
  <si>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</si>
  <si>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</si>
  <si>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</si>
  <si>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</si>
  <si>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</si>
  <si>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</si>
  <si>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</si>
  <si>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</si>
  <si>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</si>
  <si>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</si>
  <si>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</si>
  <si>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</si>
  <si>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</si>
  <si>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</si>
  <si>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</si>
  <si>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</si>
  <si>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</si>
  <si>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</si>
  <si>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</si>
  <si>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</si>
  <si>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</si>
  <si>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</si>
  <si>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</si>
  <si>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</si>
  <si>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</si>
  <si>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</si>
  <si>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</si>
  <si>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</si>
  <si>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</si>
  <si>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</si>
  <si>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</si>
  <si>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</si>
  <si>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</si>
  <si>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</si>
  <si>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</si>
  <si>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</si>
  <si>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</si>
  <si>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</si>
  <si>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</si>
  <si>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</si>
  <si>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</si>
  <si>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</si>
  <si>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</si>
  <si>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</si>
  <si>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</si>
  <si>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</si>
  <si>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</si>
  <si>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</si>
  <si>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</si>
  <si>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</si>
  <si>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</si>
  <si>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</si>
  <si>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</si>
  <si>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</si>
  <si>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</si>
  <si>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</si>
  <si>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</si>
  <si>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</si>
  <si>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</si>
  <si>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</si>
  <si>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</si>
  <si>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</si>
  <si>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</si>
  <si>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</si>
  <si>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</si>
  <si>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</si>
  <si>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</si>
  <si>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</si>
  <si>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</si>
  <si>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</si>
  <si>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</si>
  <si>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</si>
  <si>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</si>
  <si>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</si>
  <si>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</si>
  <si>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</si>
  <si>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</si>
  <si>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</si>
  <si>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</si>
  <si>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</si>
  <si>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</si>
  <si>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</si>
  <si>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</si>
  <si>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</si>
  <si>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</si>
  <si>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</si>
  <si>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</si>
  <si>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</si>
  <si>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</si>
  <si>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</si>
  <si>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</si>
  <si>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</si>
  <si>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</si>
  <si>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</si>
  <si>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</si>
  <si>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</si>
  <si>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</si>
  <si>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</si>
  <si>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</si>
  <si>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</si>
  <si>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</si>
  <si>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</si>
  <si>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</si>
  <si>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</si>
  <si>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</si>
  <si>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</si>
  <si>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</si>
  <si>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</si>
  <si>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</si>
  <si>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</si>
  <si>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</si>
  <si>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</si>
  <si>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</si>
  <si>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</si>
  <si>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</si>
  <si>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</si>
  <si>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</si>
  <si>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</si>
  <si>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</si>
  <si>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</si>
  <si>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</si>
  <si>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</si>
  <si>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</si>
  <si>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</si>
  <si>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</si>
  <si>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</si>
  <si>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</si>
  <si>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</si>
  <si>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</si>
  <si>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3.1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</si>
  <si>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</si>
  <si>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</si>
  <si>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</si>
  <si>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</si>
  <si>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</si>
  <si>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</si>
  <si>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</si>
  <si>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</si>
  <si>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</si>
  <si>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</si>
  <si>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</si>
  <si>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</si>
  <si>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</si>
  <si>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</si>
  <si>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</si>
  <si>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</si>
  <si>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</si>
  <si>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</si>
  <si>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</si>
  <si>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</si>
  <si>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</si>
  <si>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</si>
  <si>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</si>
  <si>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</si>
  <si>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</si>
  <si>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</si>
  <si>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</si>
  <si>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</si>
  <si>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</si>
  <si>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</si>
  <si>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</si>
  <si>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</si>
  <si>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</si>
  <si>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</si>
  <si>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</si>
  <si>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</si>
  <si>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</si>
  <si>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</si>
  <si>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</si>
  <si>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</si>
  <si>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</si>
  <si>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</si>
  <si>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</si>
  <si>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</si>
  <si>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</si>
  <si>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</si>
  <si>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</si>
  <si>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</si>
  <si>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</si>
  <si>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</si>
  <si>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</si>
  <si>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</si>
  <si>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</si>
  <si>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</si>
  <si>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</si>
  <si>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</si>
  <si>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</si>
  <si>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</si>
  <si>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</si>
  <si>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</si>
  <si>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</si>
  <si>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</si>
  <si>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</si>
  <si>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</si>
  <si>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</si>
  <si>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</si>
  <si>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</si>
  <si>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</si>
  <si>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</si>
  <si>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</si>
  <si>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</si>
  <si>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</si>
  <si>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</si>
  <si>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</si>
  <si>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</si>
  <si>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</si>
  <si>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</si>
  <si>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</si>
  <si>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</si>
  <si>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</si>
  <si>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</si>
  <si>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</si>
  <si>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</si>
  <si>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</si>
  <si>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</si>
  <si>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</si>
  <si>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</si>
  <si>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</si>
  <si>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</si>
  <si>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</si>
  <si>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</si>
  <si>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</si>
  <si>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</si>
  <si>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</si>
  <si>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</si>
  <si>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</si>
  <si>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</si>
  <si>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</si>
  <si>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</si>
  <si>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</si>
  <si>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</si>
  <si>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</si>
  <si>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</si>
  <si>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</si>
  <si>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</si>
  <si>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</si>
  <si>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</si>
  <si>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</si>
  <si>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</si>
  <si>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</si>
  <si>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</si>
  <si>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</si>
  <si>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</si>
  <si>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</si>
  <si>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</si>
  <si>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</si>
  <si>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</si>
  <si>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</si>
  <si>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</si>
  <si>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</si>
  <si>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</si>
  <si>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</si>
  <si>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</si>
  <si>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</si>
  <si>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</si>
  <si>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</si>
  <si>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</si>
  <si>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</si>
  <si>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</si>
  <si>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</si>
  <si>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</si>
  <si>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</si>
  <si>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</si>
  <si>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</si>
  <si>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</si>
  <si>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</si>
  <si>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</si>
  <si>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</si>
  <si>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</si>
  <si>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</si>
  <si>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</si>
  <si>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</si>
  <si>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</si>
  <si>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</si>
  <si>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</si>
  <si>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</si>
  <si>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</si>
  <si>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</si>
  <si>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</si>
  <si>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</si>
  <si>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</si>
  <si>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</si>
  <si>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</si>
  <si>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</si>
  <si>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</si>
  <si>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</si>
  <si>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</si>
  <si>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</si>
  <si>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</si>
  <si>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</si>
  <si>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</si>
  <si>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</si>
  <si>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</si>
  <si>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</si>
  <si>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</si>
  <si>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</si>
  <si>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</si>
  <si>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</si>
  <si>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</si>
  <si>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</si>
  <si>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</si>
  <si>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</si>
  <si>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</si>
  <si>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</si>
  <si>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</si>
  <si>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</si>
  <si>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</si>
  <si>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</si>
  <si>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</si>
  <si>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</si>
  <si>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</si>
  <si>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</si>
  <si>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</si>
  <si>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</si>
  <si>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</si>
  <si>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</si>
  <si>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</si>
  <si>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</si>
  <si>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</si>
  <si>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</si>
  <si>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</si>
  <si>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</si>
  <si>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</si>
  <si>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</si>
  <si>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</si>
  <si>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</si>
  <si>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</si>
  <si>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</si>
  <si>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</si>
  <si>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</si>
  <si>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</si>
  <si>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</si>
  <si>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</si>
  <si>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</si>
  <si>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</si>
  <si>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</si>
  <si>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</si>
  <si>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</si>
  <si>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</si>
  <si>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</si>
  <si>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</si>
  <si>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</si>
  <si>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</si>
  <si>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</si>
  <si>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</si>
  <si>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</si>
  <si>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</si>
  <si>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</si>
  <si>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</si>
  <si>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</si>
  <si>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</si>
  <si>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</si>
  <si>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</si>
  <si>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</si>
  <si>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</si>
  <si>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</si>
  <si>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</si>
  <si>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</si>
  <si>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</si>
  <si>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</si>
  <si>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</si>
  <si>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</si>
  <si>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</si>
  <si>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</si>
  <si>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</si>
  <si>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</si>
  <si>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9.5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</si>
  <si>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</si>
  <si>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</si>
  <si>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</si>
  <si>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</si>
  <si>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</si>
  <si>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</si>
  <si>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</si>
  <si>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</si>
  <si>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</si>
  <si>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</si>
  <si>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</si>
  <si>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</si>
  <si>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</si>
  <si>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</si>
  <si>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</si>
  <si>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</si>
  <si>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</si>
  <si>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</si>
  <si>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</si>
  <si>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</si>
  <si>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</si>
  <si>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</si>
  <si>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</si>
  <si>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</si>
  <si>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</si>
  <si>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</si>
  <si>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</si>
  <si>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</si>
  <si>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</si>
  <si>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</si>
  <si>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</si>
  <si>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</si>
  <si>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</si>
  <si>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</si>
  <si>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</si>
  <si>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</si>
  <si>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</si>
  <si>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</si>
  <si>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</si>
  <si>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</si>
  <si>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</si>
  <si>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</si>
  <si>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</si>
  <si>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</si>
  <si>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</si>
  <si>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</si>
  <si>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</si>
  <si>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</si>
  <si>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</si>
  <si>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</si>
  <si>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</si>
  <si>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</si>
  <si>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</si>
  <si>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</si>
  <si>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</si>
  <si>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</si>
  <si>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</si>
  <si>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</si>
  <si>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</si>
  <si>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</si>
  <si>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</si>
  <si>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</si>
  <si>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</si>
  <si>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</si>
  <si>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</si>
  <si>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</si>
  <si>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</si>
  <si>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</si>
  <si>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</si>
  <si>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</si>
  <si>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</si>
  <si>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</si>
  <si>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</si>
  <si>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</si>
  <si>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</si>
  <si>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</si>
  <si>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</si>
  <si>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</si>
  <si>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</si>
  <si>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</si>
  <si>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</si>
  <si>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</si>
  <si>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</si>
  <si>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</si>
  <si>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</si>
  <si>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</si>
  <si>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</si>
  <si>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</si>
  <si>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</si>
  <si>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</si>
  <si>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</si>
  <si>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</si>
  <si>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</si>
  <si>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</si>
  <si>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</si>
  <si>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</si>
  <si>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</si>
  <si>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</si>
  <si>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</si>
  <si>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</si>
  <si>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</si>
  <si>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</si>
  <si>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</si>
  <si>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</si>
  <si>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</si>
  <si>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</si>
  <si>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</si>
  <si>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</si>
  <si>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</si>
  <si>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</si>
  <si>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</si>
  <si>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</si>
  <si>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</si>
  <si>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</si>
  <si>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</si>
  <si>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</si>
  <si>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</si>
  <si>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</si>
  <si>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</si>
  <si>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</si>
  <si>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</si>
  <si>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</si>
  <si>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</si>
  <si>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</si>
  <si>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</si>
  <si>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</si>
  <si>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</si>
  <si>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</si>
  <si>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</si>
  <si>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</si>
  <si>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</si>
  <si>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</si>
  <si>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</si>
  <si>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</si>
  <si>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</si>
  <si>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</si>
  <si>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</si>
  <si>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</si>
  <si>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</si>
  <si>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</si>
  <si>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</si>
  <si>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</si>
  <si>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</si>
  <si>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</si>
  <si>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</si>
  <si>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</si>
  <si>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</si>
  <si>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</si>
  <si>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</si>
  <si>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</si>
  <si>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</si>
  <si>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</si>
  <si>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</si>
  <si>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</si>
  <si>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</si>
  <si>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</si>
  <si>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</si>
  <si>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</si>
  <si>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</si>
  <si>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</si>
  <si>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</si>
  <si>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</si>
  <si>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</si>
  <si>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</si>
  <si>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</si>
  <si>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</si>
  <si>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</si>
  <si>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</si>
  <si>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</si>
  <si>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</si>
  <si>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</si>
  <si>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</si>
  <si>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</si>
  <si>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</si>
  <si>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</si>
  <si>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</si>
  <si>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</si>
  <si>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</si>
  <si>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</si>
  <si>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</si>
  <si>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</si>
  <si>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</si>
  <si>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</si>
  <si>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</si>
  <si>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</si>
  <si>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</si>
  <si>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</si>
  <si>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</si>
  <si>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</si>
  <si>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</si>
  <si>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</si>
  <si>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</si>
  <si>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</si>
  <si>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</si>
  <si>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</si>
  <si>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</si>
  <si>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</si>
  <si>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</si>
  <si>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</si>
  <si>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</si>
  <si>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</si>
  <si>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</si>
  <si>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</si>
  <si>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</si>
  <si>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</si>
  <si>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</si>
  <si>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</si>
  <si>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</si>
  <si>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</si>
  <si>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</si>
  <si>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</si>
  <si>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</si>
  <si>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</si>
  <si>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</si>
  <si>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</si>
  <si>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</si>
  <si>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</si>
  <si>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</si>
  <si>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</si>
  <si>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</si>
  <si>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</si>
  <si>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</si>
  <si>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</si>
  <si>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</si>
  <si>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</si>
  <si>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</si>
  <si>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</si>
  <si>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</si>
  <si>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</si>
  <si>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</si>
  <si>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</si>
  <si>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</si>
  <si>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</si>
  <si>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</si>
  <si>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</si>
  <si>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</si>
  <si>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</si>
  <si>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</si>
  <si>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</si>
  <si>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</si>
  <si>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</si>
  <si>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</si>
  <si>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</si>
  <si>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</si>
  <si>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</si>
  <si>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770</t>
  </si>
  <si>
    <t>105G  :871447:20:871446:10</t>
  </si>
  <si>
    <t>21:0667:000424</t>
  </si>
  <si>
    <t>21:0203:000379:0004:0001:00</t>
  </si>
  <si>
    <t>790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</si>
  <si>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</si>
  <si>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</si>
  <si>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</si>
  <si>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</si>
  <si>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</si>
  <si>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</si>
  <si>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</si>
  <si>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</si>
  <si>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</si>
  <si>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</si>
  <si>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</si>
  <si>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</si>
  <si>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</si>
  <si>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</si>
  <si>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</si>
  <si>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</si>
  <si>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</si>
  <si>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</si>
  <si>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</si>
  <si>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</si>
  <si>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</si>
  <si>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</si>
  <si>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</si>
  <si>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</si>
  <si>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</si>
  <si>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</si>
  <si>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</si>
  <si>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</si>
  <si>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</si>
  <si>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</si>
  <si>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</si>
  <si>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</si>
  <si>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</si>
  <si>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</si>
  <si>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</si>
  <si>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</si>
  <si>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</si>
  <si>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</si>
  <si>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</si>
  <si>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</si>
  <si>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</si>
  <si>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</si>
  <si>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</si>
  <si>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</si>
  <si>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</si>
  <si>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</si>
  <si>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</si>
  <si>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</si>
  <si>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</si>
  <si>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</si>
  <si>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</si>
  <si>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</si>
  <si>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</si>
  <si>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</si>
  <si>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</si>
  <si>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</si>
  <si>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</si>
  <si>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</si>
  <si>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</si>
  <si>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</si>
  <si>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</si>
  <si>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</si>
  <si>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</si>
  <si>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</si>
  <si>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</si>
  <si>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</si>
  <si>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</si>
  <si>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</si>
  <si>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</si>
  <si>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</si>
  <si>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</si>
  <si>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</si>
  <si>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</si>
  <si>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</si>
  <si>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</si>
  <si>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</si>
  <si>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</si>
  <si>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</si>
  <si>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</si>
  <si>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</si>
  <si>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</si>
  <si>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</si>
  <si>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</si>
  <si>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</si>
  <si>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</si>
  <si>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</si>
  <si>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</si>
  <si>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</si>
  <si>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</si>
  <si>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</si>
  <si>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</si>
  <si>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</si>
  <si>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</si>
  <si>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</si>
  <si>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</si>
  <si>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</si>
  <si>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</si>
  <si>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</si>
  <si>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</si>
  <si>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</si>
  <si>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</si>
  <si>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</si>
  <si>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</si>
  <si>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</si>
  <si>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</si>
  <si>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</si>
  <si>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</si>
  <si>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</si>
  <si>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</si>
  <si>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</si>
  <si>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</si>
  <si>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</si>
  <si>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</si>
  <si>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</si>
  <si>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</si>
  <si>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</si>
  <si>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</si>
  <si>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</si>
  <si>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</si>
  <si>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</si>
  <si>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</si>
  <si>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</si>
  <si>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</si>
  <si>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</si>
  <si>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</si>
  <si>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</si>
  <si>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</si>
  <si>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</si>
  <si>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</si>
  <si>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</si>
  <si>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</si>
  <si>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</si>
  <si>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</si>
  <si>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</si>
  <si>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</si>
  <si>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</si>
  <si>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</si>
  <si>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</si>
  <si>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</si>
  <si>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</si>
  <si>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</si>
  <si>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</si>
  <si>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</si>
  <si>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</si>
  <si>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</si>
  <si>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</si>
  <si>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</si>
  <si>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</si>
  <si>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</si>
  <si>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</si>
  <si>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</si>
  <si>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</si>
  <si>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</si>
  <si>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</si>
  <si>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</si>
  <si>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</si>
  <si>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</si>
  <si>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</si>
  <si>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</si>
  <si>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</si>
  <si>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</si>
  <si>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</si>
  <si>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</si>
  <si>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</si>
  <si>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</si>
  <si>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</si>
  <si>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</si>
  <si>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</si>
  <si>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</si>
  <si>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</si>
  <si>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</si>
  <si>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</si>
  <si>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</si>
  <si>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</si>
  <si>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</si>
  <si>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</si>
  <si>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</si>
  <si>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</si>
  <si>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</si>
  <si>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</si>
  <si>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</si>
  <si>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</si>
  <si>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</si>
  <si>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</si>
  <si>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</si>
  <si>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</si>
  <si>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</si>
  <si>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</si>
  <si>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</si>
  <si>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</si>
  <si>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</si>
  <si>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</si>
  <si>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</si>
  <si>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</si>
  <si>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</si>
  <si>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</si>
  <si>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</si>
  <si>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</si>
  <si>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</si>
  <si>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</si>
  <si>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</si>
  <si>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</si>
  <si>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</si>
  <si>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</si>
  <si>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</si>
  <si>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</si>
  <si>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</si>
  <si>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</si>
  <si>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</si>
  <si>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</si>
  <si>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</si>
  <si>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</si>
  <si>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</si>
  <si>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</si>
  <si>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</si>
  <si>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</si>
  <si>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</si>
  <si>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</si>
  <si>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</si>
  <si>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</si>
  <si>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</si>
  <si>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</si>
  <si>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</si>
  <si>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</si>
  <si>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</si>
  <si>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</si>
  <si>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</si>
  <si>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</si>
  <si>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</si>
  <si>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</si>
  <si>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</si>
  <si>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</si>
  <si>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</si>
  <si>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</si>
  <si>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</si>
  <si>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</si>
  <si>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</si>
  <si>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</si>
  <si>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</si>
  <si>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</si>
  <si>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</si>
  <si>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</si>
  <si>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</si>
  <si>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</si>
  <si>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</si>
  <si>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3.7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</si>
  <si>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</si>
  <si>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</si>
  <si>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</si>
  <si>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</si>
  <si>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</si>
  <si>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</si>
  <si>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</si>
  <si>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</si>
  <si>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</si>
  <si>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</si>
  <si>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</si>
  <si>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</si>
  <si>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</si>
  <si>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</si>
  <si>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</si>
  <si>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</si>
  <si>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</si>
  <si>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</si>
  <si>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</si>
  <si>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</si>
  <si>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</si>
  <si>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</si>
  <si>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</si>
  <si>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</si>
  <si>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</si>
  <si>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</si>
  <si>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</si>
  <si>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</si>
  <si>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</si>
  <si>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</si>
  <si>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</si>
  <si>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</si>
  <si>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</si>
  <si>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</si>
  <si>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</si>
  <si>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</si>
  <si>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</si>
  <si>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</si>
  <si>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</si>
  <si>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</si>
  <si>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</si>
  <si>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</si>
  <si>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</si>
  <si>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</si>
  <si>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</si>
  <si>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</si>
  <si>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</si>
  <si>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</si>
  <si>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</si>
  <si>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</si>
  <si>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</si>
  <si>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</si>
  <si>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</si>
  <si>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</si>
  <si>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</si>
  <si>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</si>
  <si>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</si>
  <si>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</si>
  <si>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</si>
  <si>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</si>
  <si>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</si>
  <si>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</si>
  <si>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</si>
  <si>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</si>
  <si>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</si>
  <si>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</si>
  <si>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</si>
  <si>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</si>
  <si>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</si>
  <si>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</si>
  <si>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</si>
  <si>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</si>
  <si>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</si>
  <si>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</si>
  <si>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</si>
  <si>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</si>
  <si>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</si>
  <si>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</si>
  <si>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</si>
  <si>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</si>
  <si>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</si>
  <si>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</si>
  <si>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</si>
  <si>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</si>
  <si>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</si>
  <si>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</si>
  <si>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</si>
  <si>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</si>
  <si>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</si>
  <si>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</si>
  <si>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</si>
  <si>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</si>
  <si>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</si>
  <si>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</si>
  <si>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</si>
  <si>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</si>
  <si>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</si>
  <si>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</si>
  <si>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</si>
  <si>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</si>
  <si>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</si>
  <si>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</si>
  <si>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</si>
  <si>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</si>
  <si>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</si>
  <si>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</si>
  <si>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</si>
  <si>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</si>
  <si>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</si>
  <si>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</si>
  <si>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</si>
  <si>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</si>
  <si>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</si>
  <si>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</si>
  <si>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</si>
  <si>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</si>
  <si>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</si>
  <si>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</si>
  <si>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</si>
  <si>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</si>
  <si>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</si>
  <si>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</si>
  <si>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</si>
  <si>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</si>
  <si>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</si>
  <si>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</si>
  <si>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</si>
  <si>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</si>
  <si>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</si>
  <si>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</si>
  <si>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</si>
  <si>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</si>
  <si>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</si>
  <si>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</si>
  <si>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</si>
  <si>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</si>
  <si>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</si>
  <si>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</si>
  <si>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</si>
  <si>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</si>
  <si>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</si>
  <si>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</si>
  <si>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</si>
  <si>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</si>
  <si>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</si>
  <si>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</si>
  <si>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</si>
  <si>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</si>
  <si>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</si>
  <si>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</si>
  <si>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</si>
  <si>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</si>
  <si>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</si>
  <si>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</si>
  <si>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</si>
  <si>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</si>
  <si>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</si>
  <si>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</si>
  <si>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</si>
  <si>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</si>
  <si>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</si>
  <si>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</si>
  <si>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</si>
  <si>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</si>
  <si>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</si>
  <si>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</si>
  <si>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</si>
  <si>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</si>
  <si>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</si>
  <si>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</si>
  <si>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</si>
  <si>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</si>
  <si>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</si>
  <si>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</si>
  <si>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</si>
  <si>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</si>
  <si>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</si>
  <si>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</si>
  <si>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</si>
  <si>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</si>
  <si>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</si>
  <si>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</si>
  <si>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</si>
  <si>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</si>
  <si>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</si>
  <si>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</si>
  <si>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</si>
  <si>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</si>
  <si>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</si>
  <si>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</si>
  <si>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</si>
  <si>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</si>
  <si>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</si>
  <si>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</si>
  <si>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</si>
  <si>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</si>
  <si>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</si>
  <si>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</si>
  <si>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</si>
  <si>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</si>
  <si>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</si>
  <si>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</si>
  <si>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</si>
  <si>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</si>
  <si>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</si>
  <si>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</si>
  <si>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</si>
  <si>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</si>
  <si>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</si>
  <si>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</si>
  <si>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</si>
  <si>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</si>
  <si>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</si>
  <si>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</si>
  <si>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</si>
  <si>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</si>
  <si>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</si>
  <si>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</si>
  <si>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</si>
  <si>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</si>
  <si>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</si>
  <si>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</si>
  <si>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</si>
  <si>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</si>
  <si>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</si>
  <si>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</si>
  <si>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</si>
  <si>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</si>
  <si>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</si>
  <si>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</si>
  <si>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</si>
  <si>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</si>
  <si>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</si>
  <si>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</si>
  <si>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</si>
  <si>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</si>
  <si>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</si>
  <si>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</si>
  <si>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</si>
  <si>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</si>
  <si>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</si>
  <si>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</si>
  <si>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</si>
  <si>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</si>
  <si>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</si>
  <si>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</si>
  <si>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</si>
  <si>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</si>
  <si>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</si>
  <si>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</si>
  <si>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</si>
  <si>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</si>
  <si>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</si>
  <si>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</si>
  <si>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</si>
  <si>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</si>
  <si>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</si>
  <si>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</si>
  <si>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</si>
  <si>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</si>
  <si>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</si>
  <si>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</si>
  <si>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</si>
  <si>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</si>
  <si>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</si>
  <si>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</si>
  <si>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</si>
  <si>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</si>
  <si>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</si>
  <si>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</si>
  <si>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</si>
  <si>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</si>
  <si>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</si>
  <si>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</si>
  <si>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</si>
  <si>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</si>
  <si>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</si>
  <si>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</si>
  <si>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</si>
  <si>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</si>
  <si>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</si>
  <si>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</si>
  <si>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</si>
  <si>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</si>
  <si>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</si>
  <si>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</si>
  <si>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</si>
  <si>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</si>
  <si>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</si>
  <si>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</si>
  <si>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</si>
  <si>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</si>
  <si>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</si>
  <si>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</si>
  <si>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</si>
  <si>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</si>
  <si>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</si>
  <si>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</si>
  <si>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</si>
  <si>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</si>
  <si>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</si>
  <si>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</si>
  <si>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</si>
  <si>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</si>
  <si>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</si>
  <si>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</si>
  <si>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</si>
  <si>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</si>
  <si>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</si>
  <si>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</si>
  <si>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</si>
  <si>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</si>
  <si>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</si>
  <si>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</si>
  <si>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</si>
  <si>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</si>
  <si>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</si>
  <si>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</si>
  <si>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</si>
  <si>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</si>
  <si>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</si>
  <si>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</si>
  <si>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</si>
  <si>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</si>
  <si>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</si>
  <si>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</si>
  <si>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</si>
  <si>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</si>
  <si>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</si>
  <si>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</si>
  <si>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</si>
  <si>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</si>
  <si>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</si>
  <si>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</si>
  <si>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</si>
  <si>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</si>
  <si>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</si>
  <si>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</si>
  <si>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</si>
  <si>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</si>
  <si>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</si>
  <si>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</si>
  <si>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</si>
  <si>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</si>
  <si>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</si>
  <si>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</si>
  <si>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</si>
  <si>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</si>
  <si>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</si>
  <si>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</si>
  <si>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</si>
  <si>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</si>
  <si>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</si>
  <si>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</si>
  <si>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</si>
  <si>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</si>
  <si>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</si>
  <si>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</si>
  <si>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</si>
  <si>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</si>
  <si>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</si>
  <si>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</si>
  <si>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</si>
  <si>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</si>
  <si>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</si>
  <si>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</si>
  <si>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</si>
  <si>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</si>
  <si>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</si>
  <si>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</si>
  <si>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</si>
  <si>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</si>
  <si>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</si>
  <si>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</si>
  <si>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</si>
  <si>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</si>
  <si>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</si>
  <si>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</si>
  <si>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</si>
  <si>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</si>
  <si>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</si>
  <si>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</si>
  <si>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</si>
  <si>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</si>
  <si>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</si>
  <si>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</si>
  <si>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</si>
  <si>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</si>
  <si>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</si>
  <si>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</si>
  <si>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</si>
  <si>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</si>
  <si>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</si>
  <si>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</si>
  <si>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</si>
  <si>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</si>
  <si>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</si>
  <si>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</si>
  <si>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</si>
  <si>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</si>
  <si>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</si>
  <si>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</si>
  <si>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</si>
  <si>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</si>
  <si>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</si>
  <si>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</si>
  <si>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</si>
  <si>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</si>
  <si>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</si>
  <si>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</si>
  <si>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</si>
  <si>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</si>
  <si>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</si>
  <si>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</si>
  <si>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</si>
  <si>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</si>
  <si>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</si>
  <si>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</si>
  <si>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</si>
  <si>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</si>
  <si>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</si>
  <si>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</si>
  <si>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</si>
  <si>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</si>
  <si>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</si>
  <si>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</si>
  <si>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</si>
  <si>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</si>
  <si>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</si>
  <si>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</si>
  <si>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</si>
  <si>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</si>
  <si>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</si>
  <si>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</si>
  <si>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</si>
  <si>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</si>
  <si>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</si>
  <si>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</si>
  <si>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</si>
  <si>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</si>
  <si>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</si>
  <si>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</si>
  <si>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</si>
  <si>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</si>
  <si>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</si>
  <si>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</si>
  <si>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</si>
  <si>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</si>
  <si>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</si>
  <si>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</si>
  <si>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</si>
  <si>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</si>
  <si>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</si>
  <si>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</si>
  <si>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</si>
  <si>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</si>
  <si>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</si>
  <si>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</si>
  <si>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</si>
  <si>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</si>
  <si>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</si>
  <si>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</si>
  <si>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</si>
  <si>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</si>
  <si>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</si>
  <si>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</si>
  <si>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</si>
  <si>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</si>
  <si>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</si>
  <si>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</si>
  <si>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</si>
  <si>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</si>
  <si>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</si>
  <si>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</si>
  <si>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</si>
  <si>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</si>
  <si>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</si>
  <si>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</si>
  <si>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</si>
  <si>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</si>
  <si>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</si>
  <si>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</si>
  <si>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</si>
  <si>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</si>
  <si>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</si>
  <si>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</si>
  <si>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</si>
  <si>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</si>
  <si>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</si>
  <si>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</si>
  <si>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</si>
  <si>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</si>
  <si>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</si>
  <si>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</si>
  <si>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</si>
  <si>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</si>
  <si>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</si>
  <si>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</si>
  <si>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</si>
  <si>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</si>
  <si>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</si>
  <si>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</si>
  <si>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</si>
  <si>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</si>
  <si>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</si>
  <si>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</si>
  <si>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</si>
  <si>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</si>
  <si>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</si>
  <si>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</si>
  <si>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</si>
  <si>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</si>
  <si>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</si>
  <si>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</si>
  <si>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</si>
  <si>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</si>
  <si>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</si>
  <si>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</si>
  <si>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</si>
  <si>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</si>
  <si>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</si>
  <si>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</si>
  <si>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</si>
  <si>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</si>
  <si>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</si>
  <si>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</si>
  <si>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</si>
  <si>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</si>
  <si>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</si>
  <si>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</si>
  <si>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</si>
  <si>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</si>
  <si>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</si>
  <si>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</si>
  <si>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</si>
  <si>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</si>
  <si>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</si>
  <si>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</si>
  <si>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</si>
  <si>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</si>
  <si>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</si>
  <si>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</si>
  <si>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</si>
  <si>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</si>
  <si>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</si>
  <si>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</si>
  <si>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</si>
  <si>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</si>
  <si>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</si>
  <si>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</si>
  <si>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</si>
  <si>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</si>
  <si>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</si>
  <si>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</si>
  <si>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</si>
  <si>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</si>
  <si>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</si>
  <si>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</si>
  <si>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</si>
  <si>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</si>
  <si>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</si>
  <si>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</si>
  <si>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</si>
  <si>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</si>
  <si>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</si>
  <si>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</si>
  <si>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</si>
  <si>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</si>
  <si>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</si>
  <si>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</si>
  <si>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</si>
  <si>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</si>
  <si>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21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</si>
  <si>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</si>
  <si>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</si>
  <si>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</si>
  <si>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</si>
  <si>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</si>
  <si>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</si>
  <si>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</si>
  <si>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</si>
  <si>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</si>
  <si>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</si>
  <si>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</si>
  <si>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</si>
  <si>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</si>
  <si>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</si>
  <si>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</si>
  <si>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</si>
  <si>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</si>
  <si>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</si>
  <si>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</si>
  <si>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</si>
  <si>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</si>
  <si>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</si>
  <si>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</si>
  <si>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</si>
  <si>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</si>
  <si>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</si>
  <si>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</si>
  <si>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</si>
  <si>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</si>
  <si>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</si>
  <si>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</si>
  <si>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</si>
  <si>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</si>
  <si>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</si>
  <si>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</si>
  <si>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</si>
  <si>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</si>
  <si>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</si>
  <si>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</si>
  <si>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</si>
  <si>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</si>
  <si>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</si>
  <si>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</si>
  <si>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</si>
  <si>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</si>
  <si>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</si>
  <si>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</si>
  <si>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</si>
  <si>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</si>
  <si>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</si>
  <si>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</si>
  <si>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</si>
  <si>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</si>
  <si>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</si>
  <si>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</si>
  <si>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</si>
  <si>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</si>
  <si>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</si>
  <si>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</si>
  <si>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</si>
  <si>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</si>
  <si>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</si>
  <si>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</si>
  <si>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</si>
  <si>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</si>
  <si>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</si>
  <si>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</si>
  <si>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</si>
  <si>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</si>
  <si>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</si>
  <si>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</si>
  <si>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</si>
  <si>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</si>
  <si>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</si>
  <si>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</si>
  <si>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</si>
  <si>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</si>
  <si>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</si>
  <si>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</si>
  <si>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</si>
  <si>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</si>
  <si>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</si>
  <si>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</si>
  <si>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</si>
  <si>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</si>
  <si>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</si>
  <si>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</si>
  <si>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</si>
  <si>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</si>
  <si>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</si>
  <si>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</si>
  <si>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</si>
  <si>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</si>
  <si>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</si>
  <si>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</si>
  <si>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</si>
  <si>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</si>
  <si>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</si>
  <si>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</si>
  <si>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</si>
  <si>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</si>
  <si>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</si>
  <si>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</si>
  <si>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</si>
  <si>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</si>
  <si>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</si>
  <si>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</si>
  <si>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</si>
  <si>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</si>
  <si>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</si>
  <si>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</si>
  <si>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</si>
  <si>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</si>
  <si>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</si>
  <si>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</si>
  <si>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</si>
  <si>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</si>
  <si>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</si>
  <si>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</si>
  <si>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</si>
  <si>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</si>
  <si>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</si>
  <si>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</si>
  <si>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</si>
  <si>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</si>
  <si>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</si>
  <si>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</si>
  <si>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</si>
  <si>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</si>
  <si>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</si>
  <si>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</si>
  <si>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</si>
  <si>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</si>
  <si>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</si>
  <si>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</si>
  <si>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</si>
  <si>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</si>
  <si>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</si>
  <si>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</si>
  <si>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</si>
  <si>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</si>
  <si>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</si>
  <si>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</si>
  <si>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</si>
  <si>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</si>
  <si>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</si>
  <si>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</si>
  <si>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</si>
  <si>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</si>
  <si>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</si>
  <si>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</si>
  <si>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</si>
  <si>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</si>
  <si>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</si>
  <si>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</si>
  <si>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</si>
  <si>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</si>
  <si>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</si>
  <si>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</si>
  <si>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</si>
  <si>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</si>
  <si>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</si>
  <si>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</si>
  <si>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</si>
  <si>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</si>
  <si>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</si>
  <si>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</si>
  <si>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</si>
  <si>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</si>
  <si>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</si>
  <si>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</si>
  <si>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</si>
  <si>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</si>
  <si>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</si>
  <si>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</si>
  <si>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</si>
  <si>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</si>
  <si>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</si>
  <si>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</si>
  <si>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</si>
  <si>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</si>
  <si>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</si>
  <si>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</si>
  <si>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</si>
  <si>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</si>
  <si>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</si>
  <si>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</si>
  <si>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</si>
  <si>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</si>
  <si>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</si>
  <si>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</si>
  <si>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</si>
  <si>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</si>
  <si>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</si>
  <si>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</si>
  <si>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</si>
  <si>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</si>
  <si>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</si>
  <si>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</si>
  <si>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</si>
  <si>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</si>
  <si>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</si>
  <si>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</si>
  <si>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</si>
  <si>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</si>
  <si>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</si>
  <si>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</si>
  <si>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</si>
  <si>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</si>
  <si>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</si>
  <si>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</si>
  <si>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</si>
  <si>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</si>
  <si>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</si>
  <si>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</si>
  <si>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</si>
  <si>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</si>
  <si>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</si>
  <si>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</si>
  <si>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</si>
  <si>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</si>
  <si>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</si>
  <si>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</si>
  <si>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</si>
  <si>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</si>
  <si>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</si>
  <si>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</si>
  <si>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</si>
  <si>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</si>
  <si>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</si>
  <si>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</si>
  <si>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</si>
  <si>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</si>
  <si>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</si>
  <si>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</si>
  <si>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</si>
  <si>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</si>
  <si>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</si>
  <si>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</si>
  <si>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</si>
  <si>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</si>
  <si>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</si>
  <si>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</si>
  <si>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</si>
  <si>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</si>
  <si>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</si>
  <si>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</si>
  <si>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</si>
  <si>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</si>
  <si>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</si>
  <si>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</si>
  <si>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</si>
  <si>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</si>
  <si>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</si>
  <si>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</si>
  <si>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</si>
  <si>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</si>
  <si>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</si>
  <si>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</si>
  <si>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</si>
  <si>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</si>
  <si>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</si>
  <si>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</si>
  <si>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</si>
  <si>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</si>
  <si>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</si>
  <si>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</si>
  <si>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</si>
  <si>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</si>
  <si>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</si>
  <si>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</si>
  <si>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</si>
  <si>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</si>
  <si>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</si>
  <si>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</si>
  <si>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</si>
  <si>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</si>
  <si>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</si>
  <si>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</si>
  <si>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</si>
  <si>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</si>
  <si>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</si>
  <si>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</si>
  <si>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</si>
  <si>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</si>
  <si>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</si>
  <si>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</si>
  <si>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</si>
  <si>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</si>
  <si>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</si>
  <si>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</si>
  <si>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</si>
  <si>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</si>
  <si>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</si>
  <si>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</si>
  <si>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</si>
  <si>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</si>
  <si>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</si>
  <si>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</si>
  <si>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</si>
  <si>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</si>
  <si>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</si>
  <si>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</si>
  <si>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</si>
  <si>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</si>
  <si>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</si>
  <si>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</si>
  <si>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</si>
  <si>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</si>
  <si>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</si>
  <si>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</si>
  <si>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</si>
  <si>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</si>
  <si>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</si>
  <si>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</si>
  <si>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</si>
  <si>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</si>
  <si>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</si>
  <si>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</si>
  <si>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</si>
  <si>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</si>
  <si>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</si>
  <si>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</si>
  <si>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</si>
  <si>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</si>
  <si>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</si>
  <si>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</si>
  <si>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</si>
  <si>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</si>
  <si>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</si>
  <si>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</si>
  <si>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</si>
  <si>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</si>
  <si>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</si>
  <si>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</si>
  <si>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</si>
  <si>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</si>
  <si>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</si>
  <si>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</si>
  <si>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</si>
  <si>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</si>
  <si>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</si>
  <si>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</si>
  <si>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</si>
  <si>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</si>
  <si>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</si>
  <si>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</si>
  <si>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</si>
  <si>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</si>
  <si>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</si>
  <si>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</si>
  <si>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</si>
  <si>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</si>
  <si>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</si>
  <si>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</si>
  <si>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</si>
  <si>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</si>
  <si>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</si>
  <si>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</si>
  <si>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</si>
  <si>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</si>
  <si>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</si>
  <si>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</si>
  <si>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</si>
  <si>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</si>
  <si>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</si>
  <si>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</si>
  <si>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</si>
  <si>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</si>
  <si>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</si>
  <si>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</si>
  <si>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</si>
  <si>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</si>
  <si>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</si>
  <si>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</si>
  <si>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</si>
  <si>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</si>
  <si>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</si>
  <si>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</si>
  <si>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</si>
  <si>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</si>
  <si>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</si>
  <si>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</si>
  <si>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</si>
  <si>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</si>
  <si>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</si>
  <si>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</si>
  <si>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</si>
  <si>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</si>
  <si>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</si>
  <si>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</si>
  <si>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</si>
  <si>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</si>
  <si>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</si>
  <si>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</si>
  <si>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</si>
  <si>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</si>
  <si>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</si>
  <si>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</si>
  <si>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</si>
  <si>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</si>
  <si>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</si>
  <si>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</si>
  <si>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</si>
  <si>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1020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</si>
  <si>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</si>
  <si>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</si>
  <si>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</si>
  <si>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</si>
  <si>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</si>
  <si>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</si>
  <si>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</si>
  <si>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</si>
  <si>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</si>
  <si>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</si>
  <si>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</si>
  <si>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</si>
  <si>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</si>
  <si>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</si>
  <si>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</si>
  <si>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</si>
  <si>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</si>
  <si>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</si>
  <si>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</si>
  <si>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</si>
  <si>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</si>
  <si>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</si>
  <si>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</si>
  <si>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</si>
  <si>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</si>
  <si>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</si>
  <si>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</si>
  <si>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</si>
  <si>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</si>
  <si>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</si>
  <si>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</si>
  <si>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</si>
  <si>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</si>
  <si>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</si>
  <si>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</si>
  <si>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</si>
  <si>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</si>
  <si>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</si>
  <si>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</si>
  <si>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</si>
  <si>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</si>
  <si>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</si>
  <si>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</si>
  <si>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</si>
  <si>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</si>
  <si>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</si>
  <si>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</si>
  <si>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</si>
  <si>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</si>
  <si>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</si>
  <si>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</si>
  <si>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</si>
  <si>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</si>
  <si>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</si>
  <si>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</si>
  <si>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</si>
  <si>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</si>
  <si>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</si>
  <si>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</si>
  <si>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</si>
  <si>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</si>
  <si>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</si>
  <si>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</si>
  <si>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</si>
  <si>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</si>
  <si>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</si>
  <si>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</si>
  <si>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</si>
  <si>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</si>
  <si>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</si>
  <si>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</si>
  <si>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</si>
  <si>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</si>
  <si>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</si>
  <si>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</si>
  <si>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</si>
  <si>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</si>
  <si>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</si>
  <si>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</si>
  <si>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</si>
  <si>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</si>
  <si>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</si>
  <si>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</si>
  <si>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</si>
  <si>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</si>
  <si>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</si>
  <si>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</si>
  <si>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</si>
  <si>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</si>
  <si>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</si>
  <si>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</si>
  <si>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</si>
  <si>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</si>
  <si>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</si>
  <si>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</si>
  <si>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</si>
  <si>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</si>
  <si>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</si>
  <si>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</si>
  <si>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</si>
  <si>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</si>
  <si>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</si>
  <si>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</si>
  <si>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</si>
  <si>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</si>
  <si>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</si>
  <si>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</si>
  <si>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</si>
  <si>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</si>
  <si>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</si>
  <si>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</si>
  <si>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</si>
  <si>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</si>
  <si>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</si>
  <si>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</si>
  <si>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</si>
  <si>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</si>
  <si>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</si>
  <si>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</si>
  <si>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</si>
  <si>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</si>
  <si>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</si>
  <si>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</si>
  <si>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</si>
  <si>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</si>
  <si>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</si>
  <si>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</si>
  <si>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</si>
  <si>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</si>
  <si>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</si>
  <si>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</si>
  <si>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</si>
  <si>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</si>
  <si>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</si>
  <si>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</si>
  <si>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</si>
  <si>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</si>
  <si>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</si>
  <si>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</si>
  <si>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</si>
  <si>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</si>
  <si>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</si>
  <si>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</si>
  <si>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</si>
  <si>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</si>
  <si>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</si>
  <si>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</si>
  <si>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</si>
  <si>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</si>
  <si>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</si>
  <si>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</si>
  <si>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</si>
  <si>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</si>
  <si>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</si>
  <si>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</si>
  <si>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</si>
  <si>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</si>
  <si>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</si>
  <si>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</si>
  <si>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</si>
  <si>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</si>
  <si>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</si>
  <si>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</si>
  <si>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</si>
  <si>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</si>
  <si>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</si>
  <si>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</si>
  <si>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</si>
  <si>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</si>
  <si>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</si>
  <si>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</si>
  <si>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</si>
  <si>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</si>
  <si>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</si>
  <si>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</si>
  <si>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</si>
  <si>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</si>
  <si>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</si>
  <si>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</si>
  <si>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</si>
  <si>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</si>
  <si>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</si>
  <si>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</si>
  <si>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</si>
  <si>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</si>
  <si>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</si>
  <si>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</si>
  <si>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</si>
  <si>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</si>
  <si>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</si>
  <si>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</si>
  <si>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</si>
  <si>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</si>
  <si>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</si>
  <si>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</si>
  <si>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</si>
  <si>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</si>
  <si>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</si>
  <si>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</si>
  <si>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</si>
  <si>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</si>
  <si>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</si>
  <si>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</si>
  <si>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</si>
  <si>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</si>
  <si>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</si>
  <si>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</si>
  <si>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</si>
  <si>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</si>
  <si>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</si>
  <si>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</si>
  <si>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</si>
  <si>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</si>
  <si>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</si>
  <si>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</si>
  <si>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</si>
  <si>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</si>
  <si>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</si>
  <si>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</si>
  <si>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</si>
  <si>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</si>
  <si>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</si>
  <si>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</si>
  <si>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</si>
  <si>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</si>
  <si>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</si>
  <si>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</si>
  <si>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</si>
  <si>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</si>
  <si>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</si>
  <si>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</si>
  <si>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</si>
  <si>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</si>
  <si>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</si>
  <si>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</si>
  <si>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</si>
  <si>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</si>
  <si>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</si>
  <si>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</si>
  <si>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</si>
  <si>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</si>
  <si>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</si>
  <si>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</si>
  <si>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</si>
  <si>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</si>
  <si>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</si>
  <si>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</si>
  <si>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</si>
  <si>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</si>
  <si>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</si>
  <si>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</si>
  <si>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</si>
  <si>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</si>
  <si>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</si>
  <si>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</si>
  <si>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</si>
  <si>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</si>
  <si>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</si>
  <si>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</si>
  <si>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</si>
  <si>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</si>
  <si>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</si>
  <si>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</si>
  <si>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</si>
  <si>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</si>
  <si>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</si>
  <si>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</si>
  <si>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</si>
  <si>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</si>
  <si>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</si>
  <si>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</si>
  <si>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</si>
  <si>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</si>
  <si>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</si>
  <si>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</si>
  <si>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</si>
  <si>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</si>
  <si>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</si>
  <si>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</si>
  <si>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</si>
  <si>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</si>
  <si>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</si>
  <si>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</si>
  <si>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</si>
  <si>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</si>
  <si>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</si>
  <si>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</si>
  <si>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</si>
  <si>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</si>
  <si>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</si>
  <si>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</si>
  <si>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</si>
  <si>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</si>
  <si>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</si>
  <si>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</si>
  <si>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</si>
  <si>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</si>
  <si>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</si>
  <si>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</si>
  <si>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</si>
  <si>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</si>
  <si>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</si>
  <si>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</si>
  <si>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</si>
  <si>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</si>
  <si>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</si>
  <si>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</si>
  <si>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</si>
  <si>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</si>
  <si>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</si>
  <si>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</si>
  <si>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</si>
  <si>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</si>
  <si>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</si>
  <si>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</si>
  <si>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</si>
  <si>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</si>
  <si>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</si>
  <si>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</si>
  <si>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</si>
  <si>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</si>
  <si>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</si>
  <si>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</si>
  <si>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</si>
  <si>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</si>
  <si>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</si>
  <si>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</si>
  <si>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</si>
  <si>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</si>
  <si>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</si>
  <si>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</si>
  <si>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</si>
  <si>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</si>
  <si>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</si>
  <si>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</si>
  <si>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</si>
  <si>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</si>
  <si>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</si>
  <si>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</si>
  <si>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</si>
  <si>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</si>
  <si>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</si>
  <si>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</si>
  <si>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</si>
  <si>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</si>
  <si>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</si>
  <si>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</si>
  <si>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</si>
  <si>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</si>
  <si>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</si>
  <si>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</si>
  <si>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</si>
  <si>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</si>
  <si>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</si>
  <si>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</si>
  <si>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</si>
  <si>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</si>
  <si>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</si>
  <si>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</si>
  <si>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</si>
  <si>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</si>
  <si>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</si>
  <si>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</si>
  <si>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</si>
  <si>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</si>
  <si>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</si>
  <si>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</si>
  <si>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</si>
  <si>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</si>
  <si>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</si>
  <si>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</si>
  <si>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</si>
  <si>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</si>
  <si>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</si>
  <si>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</si>
  <si>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</si>
  <si>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</si>
  <si>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</si>
  <si>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</si>
  <si>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</si>
  <si>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</si>
  <si>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</si>
  <si>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</si>
  <si>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</si>
  <si>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</si>
  <si>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</si>
  <si>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</si>
  <si>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</si>
  <si>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</si>
  <si>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</si>
  <si>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</si>
  <si>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</si>
  <si>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</si>
  <si>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</si>
  <si>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</si>
  <si>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</si>
  <si>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</si>
  <si>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</si>
  <si>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</si>
  <si>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</si>
  <si>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</si>
  <si>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</si>
  <si>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</si>
  <si>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</si>
  <si>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</si>
  <si>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</si>
  <si>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</si>
  <si>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</si>
  <si>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</si>
  <si>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</si>
  <si>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</si>
  <si>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</si>
  <si>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</si>
  <si>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</si>
  <si>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</si>
  <si>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</si>
  <si>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</si>
  <si>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</si>
  <si>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</si>
  <si>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</si>
  <si>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</si>
  <si>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</si>
  <si>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</si>
  <si>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</si>
  <si>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</si>
  <si>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</si>
  <si>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</si>
  <si>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</si>
  <si>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</si>
  <si>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</si>
  <si>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</si>
  <si>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</si>
  <si>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</si>
  <si>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</si>
  <si>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</si>
  <si>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</si>
  <si>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</si>
  <si>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</si>
  <si>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</si>
  <si>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</si>
  <si>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</si>
  <si>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</si>
  <si>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</si>
  <si>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</si>
  <si>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</si>
  <si>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</si>
  <si>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</si>
  <si>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</si>
  <si>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</si>
  <si>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</si>
  <si>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</si>
  <si>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</si>
  <si>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</si>
  <si>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</si>
  <si>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</si>
  <si>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</si>
  <si>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</si>
  <si>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</si>
  <si>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</si>
  <si>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</si>
  <si>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</si>
  <si>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</si>
  <si>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</si>
  <si>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</si>
  <si>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</si>
  <si>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</si>
  <si>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</si>
  <si>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</si>
  <si>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</si>
  <si>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</si>
  <si>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</si>
  <si>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</si>
  <si>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</si>
  <si>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</si>
  <si>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</si>
  <si>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</si>
  <si>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</si>
  <si>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</si>
  <si>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</si>
  <si>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</si>
  <si>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</si>
  <si>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</si>
  <si>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</si>
  <si>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</si>
  <si>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</si>
  <si>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</si>
  <si>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</si>
  <si>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</si>
  <si>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</si>
  <si>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</si>
  <si>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</si>
  <si>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</si>
  <si>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</si>
  <si>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</si>
  <si>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</si>
  <si>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</si>
  <si>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</si>
  <si>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</si>
  <si>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</si>
  <si>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</si>
  <si>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</si>
  <si>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</si>
  <si>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</si>
  <si>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</si>
  <si>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</si>
  <si>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</si>
  <si>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</si>
  <si>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</si>
  <si>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</si>
  <si>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</si>
  <si>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</si>
  <si>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</si>
  <si>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</si>
  <si>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</si>
  <si>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</si>
  <si>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</si>
  <si>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</si>
  <si>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</si>
  <si>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</si>
  <si>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</si>
  <si>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</si>
  <si>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</si>
  <si>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</si>
  <si>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</si>
  <si>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</si>
  <si>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</si>
  <si>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</si>
  <si>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</si>
  <si>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</si>
  <si>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</si>
  <si>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</si>
  <si>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</si>
  <si>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</si>
  <si>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</si>
  <si>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</si>
  <si>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</si>
  <si>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</si>
  <si>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</si>
  <si>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</si>
  <si>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</si>
  <si>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</si>
  <si>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</si>
  <si>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</si>
  <si>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</si>
  <si>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</si>
  <si>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</si>
  <si>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</si>
  <si>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</si>
  <si>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</si>
  <si>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</si>
  <si>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</si>
  <si>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</si>
  <si>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</si>
  <si>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</si>
  <si>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</si>
  <si>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</si>
  <si>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</si>
  <si>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</si>
  <si>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</si>
  <si>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</si>
  <si>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</si>
  <si>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</si>
  <si>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</si>
  <si>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</si>
  <si>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</si>
  <si>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</si>
  <si>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</si>
  <si>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</si>
  <si>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</si>
  <si>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</si>
  <si>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</si>
  <si>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</si>
  <si>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</si>
  <si>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</si>
  <si>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</si>
  <si>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</si>
  <si>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</si>
  <si>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</si>
  <si>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</si>
  <si>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</si>
  <si>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</si>
  <si>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</si>
  <si>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</si>
  <si>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</si>
  <si>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</si>
  <si>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</si>
  <si>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</si>
  <si>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</si>
  <si>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</si>
  <si>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</si>
  <si>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</si>
  <si>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</si>
  <si>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</si>
  <si>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</si>
  <si>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</si>
  <si>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</si>
  <si>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</si>
  <si>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</si>
  <si>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</si>
  <si>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</si>
  <si>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</si>
  <si>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</si>
  <si>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</si>
  <si>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</si>
  <si>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</si>
  <si>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</si>
  <si>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</si>
  <si>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</si>
  <si>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</si>
  <si>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</si>
  <si>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</si>
  <si>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</si>
  <si>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</si>
  <si>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</si>
  <si>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</si>
  <si>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</si>
  <si>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</si>
  <si>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</si>
  <si>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</si>
  <si>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</si>
  <si>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</si>
  <si>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</si>
  <si>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</si>
  <si>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</si>
  <si>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</si>
  <si>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</si>
  <si>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</si>
  <si>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</si>
  <si>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</si>
  <si>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</si>
  <si>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</si>
  <si>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</si>
  <si>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</si>
  <si>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</si>
  <si>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</si>
  <si>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</si>
  <si>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</si>
  <si>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</si>
  <si>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</si>
  <si>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</si>
  <si>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</si>
  <si>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</si>
  <si>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</si>
  <si>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</si>
  <si>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</si>
  <si>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</si>
  <si>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</si>
  <si>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</si>
  <si>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</si>
  <si>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</si>
  <si>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</si>
  <si>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</si>
  <si>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</si>
  <si>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</si>
  <si>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</si>
  <si>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</si>
  <si>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</si>
  <si>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</si>
  <si>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</si>
  <si>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</si>
  <si>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</si>
  <si>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</si>
  <si>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</si>
  <si>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</si>
  <si>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</si>
  <si>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</si>
  <si>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</si>
  <si>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</si>
  <si>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</si>
  <si>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</si>
  <si>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</si>
  <si>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</si>
  <si>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</si>
  <si>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</si>
  <si>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</si>
  <si>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</si>
  <si>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</si>
  <si>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</si>
  <si>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</si>
  <si>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</si>
  <si>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</si>
  <si>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</si>
  <si>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</si>
  <si>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</si>
  <si>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</si>
  <si>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</si>
  <si>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</si>
  <si>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</si>
  <si>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</si>
  <si>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</si>
  <si>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</si>
  <si>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</si>
  <si>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</si>
  <si>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</si>
  <si>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</si>
  <si>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</si>
  <si>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</si>
  <si>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</si>
  <si>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</si>
  <si>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</si>
  <si>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</si>
  <si>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</si>
  <si>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</si>
  <si>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</si>
  <si>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</si>
  <si>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</si>
  <si>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</si>
  <si>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</si>
  <si>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</si>
  <si>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</si>
  <si>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</si>
  <si>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</si>
  <si>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</si>
  <si>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</si>
  <si>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</si>
  <si>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</si>
  <si>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</si>
  <si>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</si>
  <si>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</si>
  <si>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</si>
  <si>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</si>
  <si>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</si>
  <si>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</si>
  <si>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</si>
  <si>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</si>
  <si>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</si>
  <si>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</si>
  <si>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</si>
  <si>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</si>
  <si>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</si>
  <si>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</si>
  <si>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</si>
  <si>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</si>
  <si>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</si>
  <si>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</si>
  <si>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</si>
  <si>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</si>
  <si>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</si>
  <si>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</si>
  <si>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</si>
  <si>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</si>
  <si>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</si>
  <si>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</si>
  <si>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</si>
  <si>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</si>
  <si>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</si>
  <si>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</si>
  <si>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</si>
  <si>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</si>
  <si>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</si>
  <si>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</si>
  <si>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</si>
  <si>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</si>
  <si>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</si>
  <si>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</si>
  <si>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</si>
  <si>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</si>
  <si>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</si>
  <si>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</si>
  <si>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</si>
  <si>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</si>
  <si>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</si>
  <si>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</si>
  <si>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</si>
  <si>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</si>
  <si>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</si>
  <si>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</si>
  <si>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</si>
  <si>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</si>
  <si>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</si>
  <si>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</si>
  <si>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</si>
  <si>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</si>
  <si>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</si>
  <si>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</si>
  <si>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</si>
  <si>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</si>
  <si>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</si>
  <si>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</si>
  <si>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</si>
  <si>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</si>
  <si>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</si>
  <si>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</si>
  <si>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</si>
  <si>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</si>
  <si>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</si>
  <si>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</si>
  <si>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</si>
  <si>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</si>
  <si>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</si>
  <si>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</si>
  <si>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</si>
  <si>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</si>
  <si>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</si>
  <si>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</si>
  <si>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</si>
  <si>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</si>
  <si>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</si>
  <si>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</si>
  <si>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</si>
  <si>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</si>
  <si>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</si>
  <si>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</si>
  <si>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</si>
  <si>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</si>
  <si>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</si>
  <si>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</si>
  <si>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</si>
  <si>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</si>
  <si>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</si>
  <si>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</si>
  <si>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</si>
  <si>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</si>
  <si>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</si>
  <si>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</si>
  <si>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</si>
  <si>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</si>
  <si>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</si>
  <si>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</si>
  <si>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</si>
  <si>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</si>
  <si>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</si>
  <si>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</si>
  <si>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</si>
  <si>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</si>
  <si>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</si>
  <si>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</si>
  <si>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</si>
  <si>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</si>
  <si>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</si>
  <si>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</si>
  <si>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</si>
  <si>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</si>
  <si>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</si>
  <si>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</si>
  <si>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</si>
  <si>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</si>
  <si>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</si>
  <si>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</si>
  <si>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</si>
  <si>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</si>
  <si>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</si>
  <si>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</si>
  <si>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</si>
  <si>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</si>
  <si>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</si>
  <si>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</si>
  <si>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</si>
  <si>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</si>
  <si>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</si>
  <si>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</si>
  <si>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</si>
  <si>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</si>
  <si>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</si>
  <si>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</si>
  <si>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</si>
  <si>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</si>
  <si>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</si>
  <si>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</si>
  <si>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</si>
  <si>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</si>
  <si>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</si>
  <si>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</si>
  <si>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</si>
  <si>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</si>
  <si>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</si>
  <si>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</si>
  <si>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</si>
  <si>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</si>
  <si>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</si>
  <si>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</si>
  <si>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</si>
  <si>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</si>
  <si>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</si>
  <si>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</si>
  <si>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</si>
  <si>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</si>
  <si>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</si>
  <si>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</si>
  <si>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</si>
  <si>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</si>
  <si>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</si>
  <si>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</si>
  <si>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</si>
  <si>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</si>
  <si>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</si>
  <si>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</si>
  <si>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</si>
  <si>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</si>
  <si>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</si>
  <si>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</si>
  <si>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</si>
  <si>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</si>
  <si>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</si>
  <si>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</si>
  <si>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</si>
  <si>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</si>
  <si>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</si>
  <si>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</si>
  <si>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</si>
  <si>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</si>
  <si>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</si>
  <si>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</si>
  <si>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</si>
  <si>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</si>
  <si>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</si>
  <si>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</si>
  <si>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</si>
  <si>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</si>
  <si>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</si>
  <si>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</si>
  <si>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</si>
  <si>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</si>
  <si>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</si>
  <si>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</si>
  <si>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</si>
  <si>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</si>
  <si>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</si>
  <si>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</si>
  <si>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</si>
  <si>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</si>
  <si>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</si>
  <si>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</si>
  <si>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</si>
  <si>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</si>
  <si>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</si>
  <si>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</si>
  <si>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</si>
  <si>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</si>
  <si>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</si>
  <si>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</si>
  <si>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</si>
  <si>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</si>
  <si>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</si>
  <si>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</si>
  <si>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</si>
  <si>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</si>
  <si>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</si>
  <si>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</si>
  <si>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</si>
  <si>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</si>
  <si>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</si>
  <si>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</si>
  <si>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</si>
  <si>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</si>
  <si>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</si>
  <si>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</si>
  <si>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</si>
  <si>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</si>
  <si>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</si>
  <si>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</si>
  <si>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</si>
  <si>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</si>
  <si>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</si>
  <si>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</si>
  <si>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</si>
  <si>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</si>
  <si>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</si>
  <si>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</si>
  <si>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</si>
  <si>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</si>
  <si>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</si>
  <si>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</si>
  <si>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</si>
  <si>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</si>
  <si>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</si>
  <si>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</si>
  <si>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</si>
  <si>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</si>
  <si>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</si>
  <si>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</si>
  <si>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</si>
  <si>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</si>
  <si>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</si>
  <si>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</si>
  <si>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</si>
  <si>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</si>
  <si>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</si>
  <si>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</si>
  <si>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32.6</t>
  </si>
  <si>
    <t>1170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</si>
  <si>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</si>
  <si>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</si>
  <si>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</si>
  <si>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</si>
  <si>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</si>
  <si>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</si>
  <si>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</si>
  <si>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</si>
  <si>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</si>
  <si>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</si>
  <si>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</si>
  <si>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</si>
  <si>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</si>
  <si>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</si>
  <si>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</si>
  <si>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</si>
  <si>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</si>
  <si>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</si>
  <si>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</si>
  <si>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</si>
  <si>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</si>
  <si>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</si>
  <si>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</si>
  <si>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</si>
  <si>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</si>
  <si>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</si>
  <si>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</si>
  <si>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</si>
  <si>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</si>
  <si>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</si>
  <si>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</si>
  <si>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</si>
  <si>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</si>
  <si>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</si>
  <si>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</si>
  <si>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</si>
  <si>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</si>
  <si>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</si>
  <si>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</si>
  <si>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</si>
  <si>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</si>
  <si>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</si>
  <si>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</si>
  <si>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</si>
  <si>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</si>
  <si>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</si>
  <si>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</si>
  <si>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</si>
  <si>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</si>
  <si>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</si>
  <si>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</si>
  <si>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</si>
  <si>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</si>
  <si>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</si>
  <si>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</si>
  <si>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</si>
  <si>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</si>
  <si>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</si>
  <si>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</si>
  <si>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</si>
  <si>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</si>
  <si>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</si>
  <si>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</si>
  <si>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</si>
  <si>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</si>
  <si>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</si>
  <si>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</si>
  <si>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</si>
  <si>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</si>
  <si>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</si>
  <si>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</si>
  <si>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</si>
  <si>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</si>
  <si>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</si>
  <si>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</si>
  <si>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</si>
  <si>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</si>
  <si>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</si>
  <si>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</si>
  <si>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</si>
  <si>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</si>
  <si>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</si>
  <si>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</si>
  <si>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</si>
  <si>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</si>
  <si>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</si>
  <si>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</si>
  <si>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</si>
  <si>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</si>
  <si>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</si>
  <si>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</si>
  <si>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</si>
  <si>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</si>
  <si>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</si>
  <si>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</si>
  <si>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</si>
  <si>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</si>
  <si>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</si>
  <si>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</si>
  <si>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</si>
  <si>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</si>
  <si>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</si>
  <si>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</si>
  <si>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</si>
  <si>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</si>
  <si>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</si>
  <si>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</si>
  <si>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</si>
  <si>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</si>
  <si>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</si>
  <si>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</si>
  <si>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</si>
  <si>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</si>
  <si>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</si>
  <si>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</si>
  <si>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</si>
  <si>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</si>
  <si>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</si>
  <si>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</si>
  <si>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</si>
  <si>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</si>
  <si>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</si>
  <si>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</si>
  <si>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4.75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</si>
  <si>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</si>
  <si>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</si>
  <si>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</si>
  <si>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</si>
  <si>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</si>
  <si>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</si>
  <si>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</si>
  <si>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</si>
  <si>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</si>
  <si>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</si>
  <si>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</si>
  <si>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</si>
  <si>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12.9</t>
  </si>
  <si>
    <t>105H  :871012:20:871011:10</t>
  </si>
  <si>
    <t>21:0671:000011</t>
  </si>
  <si>
    <t>21:0204:000027:0004:0001:00</t>
  </si>
  <si>
    <t>11.2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</si>
  <si>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</si>
  <si>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</si>
  <si>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</si>
  <si>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</si>
  <si>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</si>
  <si>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</si>
  <si>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</si>
  <si>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</si>
  <si>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</si>
  <si>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</si>
  <si>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</si>
  <si>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</si>
  <si>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</si>
  <si>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</si>
  <si>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</si>
  <si>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</si>
  <si>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</si>
  <si>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</si>
  <si>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</si>
  <si>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</si>
  <si>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</si>
  <si>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</si>
  <si>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</si>
  <si>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</si>
  <si>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</si>
  <si>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</si>
  <si>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</si>
  <si>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</si>
  <si>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</si>
  <si>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</si>
  <si>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</si>
  <si>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</si>
  <si>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</si>
  <si>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</si>
  <si>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</si>
  <si>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</si>
  <si>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</si>
  <si>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</si>
  <si>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</si>
  <si>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</si>
  <si>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</si>
  <si>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</si>
  <si>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</si>
  <si>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</si>
  <si>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</si>
  <si>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</si>
  <si>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</si>
  <si>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</si>
  <si>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</si>
  <si>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</si>
  <si>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</si>
  <si>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</si>
  <si>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</si>
  <si>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</si>
  <si>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</si>
  <si>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</si>
  <si>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</si>
  <si>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</si>
  <si>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</si>
  <si>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</si>
  <si>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</si>
  <si>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</si>
  <si>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</si>
  <si>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</si>
  <si>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</si>
  <si>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</si>
  <si>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</si>
  <si>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</si>
  <si>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</si>
  <si>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</si>
  <si>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</si>
  <si>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</si>
  <si>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</si>
  <si>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</si>
  <si>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</si>
  <si>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</si>
  <si>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</si>
  <si>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</si>
  <si>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</si>
  <si>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</si>
  <si>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</si>
  <si>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</si>
  <si>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</si>
  <si>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</si>
  <si>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</si>
  <si>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</si>
  <si>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</si>
  <si>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</si>
  <si>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</si>
  <si>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</si>
  <si>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</si>
  <si>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</si>
  <si>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</si>
  <si>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</si>
  <si>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</si>
  <si>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</si>
  <si>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</si>
  <si>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</si>
  <si>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</si>
  <si>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</si>
  <si>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</si>
  <si>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</si>
  <si>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</si>
  <si>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</si>
  <si>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</si>
  <si>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</si>
  <si>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</si>
  <si>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</si>
  <si>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</si>
  <si>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</si>
  <si>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</si>
  <si>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</si>
  <si>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</si>
  <si>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</si>
  <si>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</si>
  <si>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</si>
  <si>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</si>
  <si>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</si>
  <si>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</si>
  <si>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</si>
  <si>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</si>
  <si>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</si>
  <si>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</si>
  <si>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</si>
  <si>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</si>
  <si>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</si>
  <si>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</si>
  <si>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</si>
  <si>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</si>
  <si>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</si>
  <si>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</si>
  <si>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</si>
  <si>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</si>
  <si>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</si>
  <si>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</si>
  <si>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</si>
  <si>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</si>
  <si>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</si>
  <si>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</si>
  <si>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</si>
  <si>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</si>
  <si>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</si>
  <si>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</si>
  <si>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</si>
  <si>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</si>
  <si>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</si>
  <si>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</si>
  <si>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</si>
  <si>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</si>
  <si>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</si>
  <si>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</si>
  <si>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</si>
  <si>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</si>
  <si>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</si>
  <si>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2.83</t>
  </si>
  <si>
    <t>105H  :871055:00:------:--</t>
  </si>
  <si>
    <t>21:0671:000052</t>
  </si>
  <si>
    <t>21:0204:000064</t>
  </si>
  <si>
    <t>21:0204:000064:0003:0001:00</t>
  </si>
  <si>
    <t>3.57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</si>
  <si>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</si>
  <si>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</si>
  <si>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</si>
  <si>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</si>
  <si>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</si>
  <si>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</si>
  <si>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</si>
  <si>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</si>
  <si>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</si>
  <si>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</si>
  <si>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</si>
  <si>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</si>
  <si>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</si>
  <si>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</si>
  <si>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</si>
  <si>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</si>
  <si>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</si>
  <si>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</si>
  <si>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</si>
  <si>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</si>
  <si>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</si>
  <si>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</si>
  <si>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</si>
  <si>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</si>
  <si>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</si>
  <si>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</si>
  <si>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</si>
  <si>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</si>
  <si>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</si>
  <si>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</si>
  <si>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</si>
  <si>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</si>
  <si>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</si>
  <si>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</si>
  <si>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</si>
  <si>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</si>
  <si>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</si>
  <si>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</si>
  <si>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</si>
  <si>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</si>
  <si>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</si>
  <si>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</si>
  <si>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</si>
  <si>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</si>
  <si>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</si>
  <si>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</si>
  <si>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</si>
  <si>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</si>
  <si>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</si>
  <si>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</si>
  <si>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</si>
  <si>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</si>
  <si>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</si>
  <si>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</si>
  <si>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</si>
  <si>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</si>
  <si>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</si>
  <si>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</si>
  <si>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</si>
  <si>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</si>
  <si>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</si>
  <si>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</si>
  <si>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</si>
  <si>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</si>
  <si>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</si>
  <si>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</si>
  <si>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</si>
  <si>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1.28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</si>
  <si>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</si>
  <si>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</si>
  <si>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</si>
  <si>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</si>
  <si>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</si>
  <si>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</si>
  <si>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</si>
  <si>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</si>
  <si>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</si>
  <si>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</si>
  <si>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</si>
  <si>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</si>
  <si>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</si>
  <si>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</si>
  <si>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</si>
  <si>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</si>
  <si>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</si>
  <si>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</si>
  <si>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</si>
  <si>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</si>
  <si>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</si>
  <si>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</si>
  <si>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</si>
  <si>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</si>
  <si>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</si>
  <si>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</si>
  <si>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</si>
  <si>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</si>
  <si>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</si>
  <si>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</si>
  <si>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</si>
  <si>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</si>
  <si>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</si>
  <si>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</si>
  <si>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</si>
  <si>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</si>
  <si>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</si>
  <si>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</si>
  <si>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</si>
  <si>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</si>
  <si>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</si>
  <si>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</si>
  <si>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</si>
  <si>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</si>
  <si>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</si>
  <si>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</si>
  <si>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</si>
  <si>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</si>
  <si>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</si>
  <si>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</si>
  <si>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</si>
  <si>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</si>
  <si>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</si>
  <si>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</si>
  <si>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</si>
  <si>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</si>
  <si>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</si>
  <si>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</si>
  <si>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</si>
  <si>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</si>
  <si>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</si>
  <si>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</si>
  <si>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</si>
  <si>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</si>
  <si>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</si>
  <si>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</si>
  <si>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</si>
  <si>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</si>
  <si>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</si>
  <si>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</si>
  <si>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</si>
  <si>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</si>
  <si>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</si>
  <si>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</si>
  <si>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</si>
  <si>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</si>
  <si>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</si>
  <si>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</si>
  <si>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</si>
  <si>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</si>
  <si>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</si>
  <si>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</si>
  <si>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</si>
  <si>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</si>
  <si>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</si>
  <si>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</si>
  <si>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</si>
  <si>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</si>
  <si>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</si>
  <si>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</si>
  <si>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</si>
  <si>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</si>
  <si>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</si>
  <si>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</si>
  <si>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</si>
  <si>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</si>
  <si>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</si>
  <si>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</si>
  <si>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</si>
  <si>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</si>
  <si>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</si>
  <si>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</si>
  <si>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</si>
  <si>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</si>
  <si>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</si>
  <si>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</si>
  <si>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</si>
  <si>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3.18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</si>
  <si>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</si>
  <si>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</si>
  <si>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</si>
  <si>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</si>
  <si>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</si>
  <si>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</si>
  <si>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</si>
  <si>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</si>
  <si>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</si>
  <si>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</si>
  <si>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</si>
  <si>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</si>
  <si>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</si>
  <si>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</si>
  <si>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</si>
  <si>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</si>
  <si>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</si>
  <si>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</si>
  <si>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</si>
  <si>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</si>
  <si>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</si>
  <si>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</si>
  <si>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</si>
  <si>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</si>
  <si>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</si>
  <si>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</si>
  <si>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</si>
  <si>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</si>
  <si>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</si>
  <si>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</si>
  <si>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</si>
  <si>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</si>
  <si>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</si>
  <si>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</si>
  <si>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</si>
  <si>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</si>
  <si>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</si>
  <si>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</si>
  <si>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</si>
  <si>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</si>
  <si>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</si>
  <si>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</si>
  <si>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</si>
  <si>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</si>
  <si>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</si>
  <si>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</si>
  <si>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</si>
  <si>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</si>
  <si>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</si>
  <si>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</si>
  <si>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</si>
  <si>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</si>
  <si>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</si>
  <si>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</si>
  <si>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</si>
  <si>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</si>
  <si>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</si>
  <si>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</si>
  <si>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</si>
  <si>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</si>
  <si>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</si>
  <si>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</si>
  <si>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</si>
  <si>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</si>
  <si>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</si>
  <si>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</si>
  <si>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</si>
  <si>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</si>
  <si>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</si>
  <si>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</si>
  <si>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</si>
  <si>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</si>
  <si>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</si>
  <si>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</si>
  <si>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</si>
  <si>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</si>
  <si>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</si>
  <si>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</si>
  <si>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</si>
  <si>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</si>
  <si>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</si>
  <si>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</si>
  <si>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</si>
  <si>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</si>
  <si>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</si>
  <si>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</si>
  <si>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</si>
  <si>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</si>
  <si>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</si>
  <si>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</si>
  <si>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</si>
  <si>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</si>
  <si>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</si>
  <si>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</si>
  <si>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</si>
  <si>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</si>
  <si>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</si>
  <si>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</si>
  <si>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</si>
  <si>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</si>
  <si>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</si>
  <si>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</si>
  <si>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</si>
  <si>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</si>
  <si>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</si>
  <si>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</si>
  <si>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</si>
  <si>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</si>
  <si>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</si>
  <si>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</si>
  <si>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</si>
  <si>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</si>
  <si>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</si>
  <si>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</si>
  <si>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</si>
  <si>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</si>
  <si>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</si>
  <si>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</si>
  <si>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</si>
  <si>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</si>
  <si>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</si>
  <si>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</si>
  <si>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</si>
  <si>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</si>
  <si>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</si>
  <si>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</si>
  <si>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</si>
  <si>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</si>
  <si>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</si>
  <si>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</si>
  <si>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</si>
  <si>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</si>
  <si>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</si>
  <si>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</si>
  <si>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</si>
  <si>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</si>
  <si>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</si>
  <si>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</si>
  <si>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</si>
  <si>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</si>
  <si>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</si>
  <si>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</si>
  <si>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</si>
  <si>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</si>
  <si>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</si>
  <si>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</si>
  <si>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</si>
  <si>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</si>
  <si>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</si>
  <si>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</si>
  <si>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</si>
  <si>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</si>
  <si>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</si>
  <si>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</si>
  <si>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</si>
  <si>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</si>
  <si>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</si>
  <si>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</si>
  <si>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</si>
  <si>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</si>
  <si>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</si>
  <si>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</si>
  <si>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</si>
  <si>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</si>
  <si>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</si>
  <si>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</si>
  <si>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</si>
  <si>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</si>
  <si>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</si>
  <si>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</si>
  <si>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</si>
  <si>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</si>
  <si>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</si>
  <si>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</si>
  <si>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</si>
  <si>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</si>
  <si>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</si>
  <si>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</si>
  <si>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</si>
  <si>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</si>
  <si>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</si>
  <si>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</si>
  <si>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</si>
  <si>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</si>
  <si>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</si>
  <si>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</si>
  <si>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</si>
  <si>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</si>
  <si>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</si>
  <si>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</si>
  <si>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</si>
  <si>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</si>
  <si>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</si>
  <si>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</si>
  <si>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</si>
  <si>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</si>
  <si>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</si>
  <si>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</si>
  <si>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</si>
  <si>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</si>
  <si>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</si>
  <si>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</si>
  <si>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</si>
  <si>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</si>
  <si>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</si>
  <si>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</si>
  <si>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</si>
  <si>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</si>
  <si>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</si>
  <si>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</si>
  <si>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</si>
  <si>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</si>
  <si>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</si>
  <si>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</si>
  <si>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</si>
  <si>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</si>
  <si>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</si>
  <si>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</si>
  <si>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</si>
  <si>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</si>
  <si>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</si>
  <si>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</si>
  <si>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</si>
  <si>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</si>
  <si>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</si>
  <si>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</si>
  <si>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</si>
  <si>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</si>
  <si>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</si>
  <si>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</si>
  <si>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</si>
  <si>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</si>
  <si>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</si>
  <si>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</si>
  <si>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</si>
  <si>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</si>
  <si>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</si>
  <si>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</si>
  <si>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</si>
  <si>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</si>
  <si>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</si>
  <si>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</si>
  <si>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</si>
  <si>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</si>
  <si>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</si>
  <si>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</si>
  <si>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</si>
  <si>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</si>
  <si>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</si>
  <si>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</si>
  <si>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</si>
  <si>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</si>
  <si>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</si>
  <si>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</si>
  <si>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</si>
  <si>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</si>
  <si>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</si>
  <si>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</si>
  <si>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</si>
  <si>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</si>
  <si>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</si>
  <si>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</si>
  <si>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</si>
  <si>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</si>
  <si>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</si>
  <si>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</si>
  <si>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</si>
  <si>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</si>
  <si>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</si>
  <si>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</si>
  <si>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</si>
  <si>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</si>
  <si>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</si>
  <si>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</si>
  <si>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</si>
  <si>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</si>
  <si>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</si>
  <si>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</si>
  <si>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</si>
  <si>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</si>
  <si>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</si>
  <si>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</si>
  <si>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</si>
  <si>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</si>
  <si>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</si>
  <si>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</si>
  <si>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</si>
  <si>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</si>
  <si>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</si>
  <si>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</si>
  <si>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</si>
  <si>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</si>
  <si>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</si>
  <si>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</si>
  <si>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</si>
  <si>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</si>
  <si>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</si>
  <si>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</si>
  <si>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</si>
  <si>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</si>
  <si>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</si>
  <si>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</si>
  <si>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</si>
  <si>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</si>
  <si>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</si>
  <si>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</si>
  <si>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</si>
  <si>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</si>
  <si>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</si>
  <si>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</si>
  <si>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</si>
  <si>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</si>
  <si>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</si>
  <si>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</si>
  <si>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</si>
  <si>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</si>
  <si>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</si>
  <si>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</si>
  <si>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</si>
  <si>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</si>
  <si>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</si>
  <si>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4.06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</si>
  <si>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</si>
  <si>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</si>
  <si>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</si>
  <si>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</si>
  <si>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</si>
  <si>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</si>
  <si>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</si>
  <si>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</si>
  <si>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</si>
  <si>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</si>
  <si>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</si>
  <si>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</si>
  <si>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</si>
  <si>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</si>
  <si>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</si>
  <si>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</si>
  <si>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</si>
  <si>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</si>
  <si>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</si>
  <si>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</si>
  <si>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</si>
  <si>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</si>
  <si>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</si>
  <si>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</si>
  <si>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</si>
  <si>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</si>
  <si>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</si>
  <si>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</si>
  <si>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</si>
  <si>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</si>
  <si>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</si>
  <si>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</si>
  <si>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</si>
  <si>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</si>
  <si>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</si>
  <si>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</si>
  <si>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</si>
  <si>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</si>
  <si>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</si>
  <si>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</si>
  <si>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</si>
  <si>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</si>
  <si>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</si>
  <si>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</si>
  <si>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</si>
  <si>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</si>
  <si>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</si>
  <si>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</si>
  <si>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</si>
  <si>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</si>
  <si>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</si>
  <si>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</si>
  <si>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</si>
  <si>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</si>
  <si>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</si>
  <si>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</si>
  <si>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</si>
  <si>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</si>
  <si>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</si>
  <si>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</si>
  <si>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</si>
  <si>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</si>
  <si>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</si>
  <si>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</si>
  <si>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</si>
  <si>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</si>
  <si>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</si>
  <si>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</si>
  <si>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</si>
  <si>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</si>
  <si>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</si>
  <si>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</si>
  <si>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</si>
  <si>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</si>
  <si>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</si>
  <si>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</si>
  <si>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</si>
  <si>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</si>
  <si>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</si>
  <si>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</si>
  <si>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</si>
  <si>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</si>
  <si>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</si>
  <si>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</si>
  <si>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</si>
  <si>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</si>
  <si>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</si>
  <si>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</si>
  <si>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</si>
  <si>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</si>
  <si>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</si>
  <si>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</si>
  <si>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</si>
  <si>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</si>
  <si>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</si>
  <si>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</si>
  <si>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</si>
  <si>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</si>
  <si>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</si>
  <si>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</si>
  <si>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</si>
  <si>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</si>
  <si>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</si>
  <si>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</si>
  <si>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</si>
  <si>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</si>
  <si>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</si>
  <si>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</si>
  <si>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</si>
  <si>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</si>
  <si>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</si>
  <si>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</si>
  <si>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</si>
  <si>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</si>
  <si>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</si>
  <si>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</si>
  <si>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</si>
  <si>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</si>
  <si>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</si>
  <si>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</si>
  <si>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</si>
  <si>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</si>
  <si>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</si>
  <si>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</si>
  <si>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</si>
  <si>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</si>
  <si>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</si>
  <si>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</si>
  <si>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</si>
  <si>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</si>
  <si>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</si>
  <si>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</si>
  <si>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</si>
  <si>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</si>
  <si>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</si>
  <si>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</si>
  <si>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</si>
  <si>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</si>
  <si>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</si>
  <si>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</si>
  <si>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</si>
  <si>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</si>
  <si>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</si>
  <si>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</si>
  <si>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</si>
  <si>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</si>
  <si>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</si>
  <si>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</si>
  <si>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</si>
  <si>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</si>
  <si>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</si>
  <si>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</si>
  <si>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</si>
  <si>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</si>
  <si>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</si>
  <si>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</si>
  <si>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</si>
  <si>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</si>
  <si>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</si>
  <si>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</si>
  <si>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</si>
  <si>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</si>
  <si>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</si>
  <si>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</si>
  <si>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</si>
  <si>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</si>
  <si>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</si>
  <si>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</si>
  <si>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3.44</t>
  </si>
  <si>
    <t>105H  :871237:00:------:--</t>
  </si>
  <si>
    <t>21:0671:000225</t>
  </si>
  <si>
    <t>21:0204:000220</t>
  </si>
  <si>
    <t>21:0204:000220:0003:0001:00</t>
  </si>
  <si>
    <t>2.79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</si>
  <si>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</si>
  <si>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</si>
  <si>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</si>
  <si>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</si>
  <si>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</si>
  <si>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</si>
  <si>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</si>
  <si>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</si>
  <si>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</si>
  <si>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</si>
  <si>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</si>
  <si>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</si>
  <si>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</si>
  <si>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</si>
  <si>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5.71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</si>
  <si>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</si>
  <si>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</si>
  <si>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</si>
  <si>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</si>
  <si>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</si>
  <si>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</si>
  <si>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1.79</t>
  </si>
  <si>
    <t>105H  :871245:10:------:--</t>
  </si>
  <si>
    <t>21:0671:000232</t>
  </si>
  <si>
    <t>21:0204:000225</t>
  </si>
  <si>
    <t>21:0204:000225:0003:0001:00</t>
  </si>
  <si>
    <t>1.64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</si>
  <si>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</si>
  <si>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</si>
  <si>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</si>
  <si>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</si>
  <si>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</si>
  <si>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</si>
  <si>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</si>
  <si>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</si>
  <si>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</si>
  <si>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</si>
  <si>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</si>
  <si>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</si>
  <si>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</si>
  <si>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</si>
  <si>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</si>
  <si>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</si>
  <si>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</si>
  <si>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</si>
  <si>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</si>
  <si>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</si>
  <si>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</si>
  <si>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</si>
  <si>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</si>
  <si>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</si>
  <si>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</si>
  <si>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</si>
  <si>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</si>
  <si>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</si>
  <si>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</si>
  <si>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</si>
  <si>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</si>
  <si>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0.87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</si>
  <si>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</si>
  <si>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</si>
  <si>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</si>
  <si>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</si>
  <si>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</si>
  <si>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</si>
  <si>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</si>
  <si>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</si>
  <si>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</si>
  <si>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</si>
  <si>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</si>
  <si>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</si>
  <si>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2.14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</si>
  <si>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</si>
  <si>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</si>
  <si>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</si>
  <si>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</si>
  <si>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</si>
  <si>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</si>
  <si>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</si>
  <si>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</si>
  <si>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</si>
  <si>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</si>
  <si>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</si>
  <si>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</si>
  <si>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</si>
  <si>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</si>
  <si>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</si>
  <si>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</si>
  <si>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</si>
  <si>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</si>
  <si>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</si>
  <si>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</si>
  <si>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</si>
  <si>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</si>
  <si>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</si>
  <si>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</si>
  <si>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</si>
  <si>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</si>
  <si>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</si>
  <si>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</si>
  <si>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</si>
  <si>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</si>
  <si>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</si>
  <si>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</si>
  <si>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</si>
  <si>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</si>
  <si>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</si>
  <si>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</si>
  <si>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</si>
  <si>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</si>
  <si>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</si>
  <si>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</si>
  <si>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</si>
  <si>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</si>
  <si>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</si>
  <si>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</si>
  <si>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</si>
  <si>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</si>
  <si>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</si>
  <si>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</si>
  <si>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</si>
  <si>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</si>
  <si>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</si>
  <si>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</si>
  <si>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</si>
  <si>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</si>
  <si>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</si>
  <si>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</si>
  <si>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</si>
  <si>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</si>
  <si>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</si>
  <si>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</si>
  <si>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</si>
  <si>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</si>
  <si>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</si>
  <si>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</si>
  <si>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</si>
  <si>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</si>
  <si>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</si>
  <si>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</si>
  <si>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</si>
  <si>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</si>
  <si>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</si>
  <si>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</si>
  <si>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</si>
  <si>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</si>
  <si>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</si>
  <si>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</si>
  <si>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</si>
  <si>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</si>
  <si>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</si>
  <si>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</si>
  <si>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</si>
  <si>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</si>
  <si>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</si>
  <si>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</si>
  <si>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</si>
  <si>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</si>
  <si>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</si>
  <si>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</si>
  <si>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</si>
  <si>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</si>
  <si>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</si>
  <si>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</si>
  <si>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</si>
  <si>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</si>
  <si>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</si>
  <si>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</si>
  <si>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</si>
  <si>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</si>
  <si>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</si>
  <si>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</si>
  <si>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</si>
  <si>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</si>
  <si>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</si>
  <si>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</si>
  <si>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</si>
  <si>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</si>
  <si>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</si>
  <si>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</si>
  <si>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</si>
  <si>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</si>
  <si>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</si>
  <si>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</si>
  <si>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</si>
  <si>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</si>
  <si>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</si>
  <si>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</si>
  <si>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</si>
  <si>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</si>
  <si>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</si>
  <si>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</si>
  <si>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</si>
  <si>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</si>
  <si>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</si>
  <si>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</si>
  <si>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</si>
  <si>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</si>
  <si>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</si>
  <si>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</si>
  <si>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</si>
  <si>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</si>
  <si>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</si>
  <si>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</si>
  <si>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</si>
  <si>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</si>
  <si>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</si>
  <si>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</si>
  <si>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</si>
  <si>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</si>
  <si>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</si>
  <si>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</si>
  <si>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</si>
  <si>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</si>
  <si>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</si>
  <si>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</si>
  <si>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</si>
  <si>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</si>
  <si>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</si>
  <si>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</si>
  <si>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</si>
  <si>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</si>
  <si>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</si>
  <si>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</si>
  <si>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</si>
  <si>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</si>
  <si>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</si>
  <si>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</si>
  <si>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</si>
  <si>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</si>
  <si>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</si>
  <si>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</si>
  <si>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</si>
  <si>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</si>
  <si>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</si>
  <si>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</si>
  <si>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</si>
  <si>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</si>
  <si>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</si>
  <si>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</si>
  <si>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</si>
  <si>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</si>
  <si>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</si>
  <si>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</si>
  <si>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</si>
  <si>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</si>
  <si>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</si>
  <si>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</si>
  <si>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</si>
  <si>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</si>
  <si>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</si>
  <si>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</si>
  <si>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</si>
  <si>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</si>
  <si>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</si>
  <si>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</si>
  <si>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</si>
  <si>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</si>
  <si>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</si>
  <si>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</si>
  <si>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</si>
  <si>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</si>
  <si>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</si>
  <si>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</si>
  <si>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</si>
  <si>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</si>
  <si>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</si>
  <si>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</si>
  <si>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</si>
  <si>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</si>
  <si>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</si>
  <si>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</si>
  <si>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</si>
  <si>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</si>
  <si>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</si>
  <si>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</si>
  <si>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</si>
  <si>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</si>
  <si>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</si>
  <si>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</si>
  <si>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</si>
  <si>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</si>
  <si>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</si>
  <si>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</si>
  <si>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</si>
  <si>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</si>
  <si>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</si>
  <si>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</si>
  <si>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</si>
  <si>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</si>
  <si>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</si>
  <si>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</si>
  <si>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</si>
  <si>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</si>
  <si>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</si>
  <si>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</si>
  <si>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</si>
  <si>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</si>
  <si>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</si>
  <si>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</si>
  <si>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</si>
  <si>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</si>
  <si>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</si>
  <si>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</si>
  <si>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</si>
  <si>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</si>
  <si>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</si>
  <si>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</si>
  <si>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</si>
  <si>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</si>
  <si>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</si>
  <si>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</si>
  <si>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</si>
  <si>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</si>
  <si>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</si>
  <si>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</si>
  <si>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</si>
  <si>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</si>
  <si>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</si>
  <si>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</si>
  <si>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</si>
  <si>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</si>
  <si>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</si>
  <si>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</si>
  <si>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</si>
  <si>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</si>
  <si>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</si>
  <si>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</si>
  <si>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</si>
  <si>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</si>
  <si>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</si>
  <si>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</si>
  <si>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</si>
  <si>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</si>
  <si>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</si>
  <si>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</si>
  <si>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</si>
  <si>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</si>
  <si>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</si>
  <si>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</si>
  <si>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</si>
  <si>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</si>
  <si>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</si>
  <si>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</si>
  <si>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</si>
  <si>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</si>
  <si>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</si>
  <si>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</si>
  <si>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</si>
  <si>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</si>
  <si>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</si>
  <si>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</si>
  <si>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</si>
  <si>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</si>
  <si>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</si>
  <si>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</si>
  <si>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</si>
  <si>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</si>
  <si>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</si>
  <si>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</si>
  <si>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</si>
  <si>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</si>
  <si>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</si>
  <si>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</si>
  <si>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</si>
  <si>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</si>
  <si>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</si>
  <si>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</si>
  <si>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</si>
  <si>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</si>
  <si>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</si>
  <si>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</si>
  <si>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</si>
  <si>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</si>
  <si>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</si>
  <si>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</si>
  <si>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</si>
  <si>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</si>
  <si>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</si>
  <si>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</si>
  <si>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</si>
  <si>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</si>
  <si>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</si>
  <si>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</si>
  <si>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</si>
  <si>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</si>
  <si>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</si>
  <si>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</si>
  <si>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</si>
  <si>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</si>
  <si>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</si>
  <si>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</si>
  <si>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</si>
  <si>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</si>
  <si>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</si>
  <si>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</si>
  <si>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</si>
  <si>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</si>
  <si>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</si>
  <si>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</si>
  <si>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</si>
  <si>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</si>
  <si>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</si>
  <si>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</si>
  <si>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</si>
  <si>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</si>
  <si>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</si>
  <si>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</si>
  <si>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</si>
  <si>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</si>
  <si>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</si>
  <si>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</si>
  <si>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</si>
  <si>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</si>
  <si>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</si>
  <si>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</si>
  <si>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</si>
  <si>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</si>
  <si>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</si>
  <si>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</si>
  <si>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</si>
  <si>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</si>
  <si>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</si>
  <si>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</si>
  <si>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</si>
  <si>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</si>
  <si>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</si>
  <si>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</si>
  <si>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</si>
  <si>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</si>
  <si>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</si>
  <si>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</si>
  <si>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</si>
  <si>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</si>
  <si>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</si>
  <si>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</si>
  <si>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</si>
  <si>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</si>
  <si>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</si>
  <si>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</si>
  <si>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</si>
  <si>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</si>
  <si>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</si>
  <si>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</si>
  <si>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</si>
  <si>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</si>
  <si>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</si>
  <si>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</si>
  <si>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</si>
  <si>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</si>
  <si>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</si>
  <si>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</si>
  <si>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</si>
  <si>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</si>
  <si>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</si>
  <si>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</si>
  <si>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</si>
  <si>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</si>
  <si>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</si>
  <si>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</si>
  <si>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</si>
  <si>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</si>
  <si>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</si>
  <si>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</si>
  <si>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</si>
  <si>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</si>
  <si>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</si>
  <si>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</si>
  <si>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</si>
  <si>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</si>
  <si>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</si>
  <si>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</si>
  <si>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</si>
  <si>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</si>
  <si>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</si>
  <si>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</si>
  <si>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</si>
  <si>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</si>
  <si>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</si>
  <si>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</si>
  <si>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</si>
  <si>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</si>
  <si>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</si>
  <si>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</si>
  <si>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</si>
  <si>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</si>
  <si>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</si>
  <si>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</si>
  <si>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</si>
  <si>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</si>
  <si>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</si>
  <si>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</si>
  <si>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</si>
  <si>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</si>
  <si>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</si>
  <si>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</si>
  <si>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</si>
  <si>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</si>
  <si>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</si>
  <si>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</si>
  <si>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</si>
  <si>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</si>
  <si>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</si>
  <si>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</si>
  <si>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</si>
  <si>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</si>
  <si>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</si>
  <si>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</si>
  <si>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</si>
  <si>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</si>
  <si>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</si>
  <si>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</si>
  <si>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</si>
  <si>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</si>
  <si>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</si>
  <si>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</si>
  <si>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</si>
  <si>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</si>
  <si>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</si>
  <si>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</si>
  <si>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</si>
  <si>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</si>
  <si>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</si>
  <si>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</si>
  <si>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</si>
  <si>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</si>
  <si>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</si>
  <si>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</si>
  <si>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</si>
  <si>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</si>
  <si>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</si>
  <si>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</si>
  <si>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</si>
  <si>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</si>
  <si>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</si>
  <si>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</si>
  <si>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</si>
  <si>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</si>
  <si>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</si>
  <si>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</si>
  <si>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</si>
  <si>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</si>
  <si>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</si>
  <si>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</si>
  <si>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</si>
  <si>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</si>
  <si>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</si>
  <si>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</si>
  <si>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</si>
  <si>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</si>
  <si>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</si>
  <si>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</si>
  <si>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</si>
  <si>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</si>
  <si>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</si>
  <si>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</si>
  <si>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</si>
  <si>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</si>
  <si>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</si>
  <si>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</si>
  <si>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</si>
  <si>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</si>
  <si>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</si>
  <si>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</si>
  <si>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</si>
  <si>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</si>
  <si>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</si>
  <si>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</si>
  <si>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</si>
  <si>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</si>
  <si>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</si>
  <si>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</si>
  <si>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</si>
  <si>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</si>
  <si>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</si>
  <si>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</si>
  <si>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</si>
  <si>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</si>
  <si>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</si>
  <si>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</si>
  <si>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</si>
  <si>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</si>
  <si>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</si>
  <si>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</si>
  <si>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</si>
  <si>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</si>
  <si>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</si>
  <si>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</si>
  <si>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</si>
  <si>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</si>
  <si>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</si>
  <si>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</si>
  <si>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</si>
  <si>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</si>
  <si>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</si>
  <si>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</si>
  <si>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</si>
  <si>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</si>
  <si>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</si>
  <si>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</si>
  <si>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</si>
  <si>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</si>
  <si>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</si>
  <si>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</si>
  <si>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</si>
  <si>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</si>
  <si>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</si>
  <si>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</si>
  <si>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</si>
  <si>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</si>
  <si>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</si>
  <si>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</si>
  <si>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</si>
  <si>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</si>
  <si>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</si>
  <si>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</si>
  <si>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</si>
  <si>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</si>
  <si>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</si>
  <si>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</si>
  <si>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</si>
  <si>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</si>
  <si>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</si>
  <si>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</si>
  <si>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</si>
  <si>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</si>
  <si>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</si>
  <si>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</si>
  <si>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</si>
  <si>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</si>
  <si>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</si>
  <si>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</si>
  <si>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</si>
  <si>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</si>
  <si>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</si>
  <si>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</si>
  <si>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</si>
  <si>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</si>
  <si>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</si>
  <si>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</si>
  <si>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</si>
  <si>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</si>
  <si>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</si>
  <si>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</si>
  <si>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</si>
  <si>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</si>
  <si>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</si>
  <si>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</si>
  <si>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</si>
  <si>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</si>
  <si>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</si>
  <si>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</si>
  <si>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</si>
  <si>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</si>
  <si>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</si>
  <si>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</si>
  <si>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</si>
  <si>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</si>
  <si>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</si>
  <si>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</si>
  <si>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</si>
  <si>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</si>
  <si>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</si>
  <si>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</si>
  <si>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</si>
  <si>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</si>
  <si>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</si>
  <si>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</si>
  <si>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</si>
  <si>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</si>
  <si>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</si>
  <si>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</si>
  <si>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</si>
  <si>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</si>
  <si>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</si>
  <si>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</si>
  <si>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</si>
  <si>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</si>
  <si>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</si>
  <si>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</si>
  <si>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</si>
  <si>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</si>
  <si>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</si>
  <si>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</si>
  <si>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</si>
  <si>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</si>
  <si>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</si>
  <si>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</si>
  <si>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</si>
  <si>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</si>
  <si>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</si>
  <si>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</si>
  <si>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</si>
  <si>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</si>
  <si>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</si>
  <si>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</si>
  <si>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</si>
  <si>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</si>
  <si>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</si>
  <si>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</si>
  <si>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</si>
  <si>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</si>
  <si>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</si>
  <si>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</si>
  <si>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</si>
  <si>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</si>
  <si>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</si>
  <si>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</si>
  <si>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</si>
  <si>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</si>
  <si>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</si>
  <si>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</si>
  <si>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</si>
  <si>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</si>
  <si>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</si>
  <si>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</si>
  <si>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</si>
  <si>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</si>
  <si>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</si>
  <si>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</si>
  <si>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</si>
  <si>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</si>
  <si>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</si>
  <si>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</si>
  <si>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</si>
  <si>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</si>
  <si>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</si>
  <si>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</si>
  <si>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</si>
  <si>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</si>
  <si>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</si>
  <si>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</si>
  <si>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</si>
  <si>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</si>
  <si>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</si>
  <si>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</si>
  <si>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</si>
  <si>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</si>
  <si>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</si>
  <si>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</si>
  <si>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</si>
  <si>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</si>
  <si>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</si>
  <si>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</si>
  <si>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</si>
  <si>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</si>
  <si>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</si>
  <si>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</si>
  <si>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</si>
  <si>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</si>
  <si>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</si>
  <si>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</si>
  <si>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</si>
  <si>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</si>
  <si>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</si>
  <si>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</si>
  <si>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</si>
  <si>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</si>
  <si>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</si>
  <si>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</si>
  <si>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</si>
  <si>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</si>
  <si>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</si>
  <si>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</si>
  <si>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</si>
  <si>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</si>
  <si>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</si>
  <si>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</si>
  <si>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</si>
  <si>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</si>
  <si>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</si>
  <si>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</si>
  <si>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</si>
  <si>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</si>
  <si>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</si>
  <si>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</si>
  <si>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</si>
  <si>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</si>
  <si>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</si>
  <si>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</si>
  <si>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</si>
  <si>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</si>
  <si>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</si>
  <si>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</si>
  <si>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</si>
  <si>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</si>
  <si>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</si>
  <si>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</si>
  <si>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</si>
  <si>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</si>
  <si>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</si>
  <si>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</si>
  <si>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</si>
  <si>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</si>
  <si>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</si>
  <si>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</si>
  <si>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</si>
  <si>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</si>
  <si>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</si>
  <si>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</si>
  <si>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</si>
  <si>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</si>
  <si>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</si>
  <si>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</si>
  <si>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</si>
  <si>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</si>
  <si>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</si>
  <si>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</si>
  <si>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</si>
  <si>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</si>
  <si>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</si>
  <si>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</si>
  <si>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</si>
  <si>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</si>
  <si>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</si>
  <si>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</si>
  <si>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</si>
  <si>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</si>
  <si>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</si>
  <si>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</si>
  <si>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</si>
  <si>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</si>
  <si>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</si>
  <si>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</si>
  <si>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</si>
  <si>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</si>
  <si>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</si>
  <si>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</si>
  <si>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</si>
  <si>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</si>
  <si>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</si>
  <si>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</si>
  <si>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</si>
  <si>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</si>
  <si>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</si>
  <si>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</si>
  <si>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</si>
  <si>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</si>
  <si>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</si>
  <si>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</si>
  <si>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</si>
  <si>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</si>
  <si>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</si>
  <si>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</si>
  <si>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</si>
  <si>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</si>
  <si>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</si>
  <si>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</si>
  <si>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</si>
  <si>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</si>
  <si>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</si>
  <si>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</si>
  <si>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</si>
  <si>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</si>
  <si>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</si>
  <si>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</si>
  <si>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</si>
  <si>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</si>
  <si>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</si>
  <si>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</si>
  <si>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</si>
  <si>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</si>
  <si>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</si>
  <si>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</si>
  <si>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</si>
  <si>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</si>
  <si>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</si>
  <si>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</si>
  <si>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</si>
  <si>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</si>
  <si>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</si>
  <si>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</si>
  <si>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</si>
  <si>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</si>
  <si>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</si>
  <si>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</si>
  <si>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</si>
  <si>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</si>
  <si>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</si>
  <si>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</si>
  <si>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</si>
  <si>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</si>
  <si>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</si>
  <si>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</si>
  <si>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</si>
  <si>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</si>
  <si>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</si>
  <si>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</si>
  <si>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</si>
  <si>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</si>
  <si>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</si>
  <si>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</si>
  <si>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</si>
  <si>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</si>
  <si>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</si>
  <si>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</si>
  <si>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</si>
  <si>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</si>
  <si>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</si>
  <si>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</si>
  <si>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</si>
  <si>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</si>
  <si>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</si>
  <si>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</si>
  <si>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</si>
  <si>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</si>
  <si>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</si>
  <si>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</si>
  <si>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</si>
  <si>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</si>
  <si>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</si>
  <si>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</si>
  <si>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</si>
  <si>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</si>
  <si>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</si>
  <si>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</si>
  <si>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</si>
  <si>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</si>
  <si>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</si>
  <si>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</si>
  <si>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</si>
  <si>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</si>
  <si>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</si>
  <si>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</si>
  <si>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</si>
  <si>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</si>
  <si>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</si>
  <si>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</si>
  <si>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</si>
  <si>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</si>
  <si>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</si>
  <si>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</si>
  <si>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</si>
  <si>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</si>
  <si>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</si>
  <si>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</si>
  <si>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</si>
  <si>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</si>
  <si>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</si>
  <si>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</si>
  <si>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</si>
  <si>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</si>
  <si>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</si>
  <si>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</si>
  <si>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</si>
  <si>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</si>
  <si>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</si>
  <si>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</si>
  <si>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</si>
  <si>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</si>
  <si>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</si>
  <si>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</si>
  <si>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</si>
  <si>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</si>
  <si>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</si>
  <si>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</si>
  <si>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</si>
  <si>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</si>
  <si>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</si>
  <si>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</si>
  <si>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</si>
  <si>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</si>
  <si>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</si>
  <si>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</si>
  <si>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</si>
  <si>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</si>
  <si>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</si>
  <si>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</si>
  <si>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</si>
  <si>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</si>
  <si>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</si>
  <si>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</si>
  <si>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</si>
  <si>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</si>
  <si>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</si>
  <si>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</si>
  <si>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</si>
  <si>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</si>
  <si>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</si>
  <si>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</si>
  <si>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</si>
  <si>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</si>
  <si>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</si>
  <si>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</si>
  <si>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</si>
  <si>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</si>
  <si>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</si>
  <si>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</si>
  <si>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</si>
  <si>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</si>
  <si>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</si>
  <si>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</si>
  <si>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</si>
  <si>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</si>
  <si>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</si>
  <si>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</si>
  <si>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</si>
  <si>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</si>
  <si>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</si>
  <si>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</si>
  <si>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</si>
  <si>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</si>
  <si>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</si>
  <si>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</si>
  <si>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</si>
  <si>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</si>
  <si>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</si>
  <si>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</si>
  <si>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</si>
  <si>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</si>
  <si>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</si>
  <si>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</si>
  <si>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</si>
  <si>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</si>
  <si>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</si>
  <si>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</si>
  <si>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</si>
  <si>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</si>
  <si>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</si>
  <si>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</si>
  <si>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</si>
  <si>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</si>
  <si>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</si>
  <si>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</si>
  <si>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</si>
  <si>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</si>
  <si>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</si>
  <si>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</si>
  <si>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</si>
  <si>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</si>
  <si>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</si>
  <si>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</si>
  <si>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</si>
  <si>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</si>
  <si>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</si>
  <si>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</si>
  <si>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</si>
  <si>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</si>
  <si>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</si>
  <si>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</si>
  <si>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</si>
  <si>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</si>
  <si>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</si>
  <si>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</si>
  <si>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</si>
  <si>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</si>
  <si>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</si>
  <si>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</si>
  <si>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</si>
  <si>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</si>
  <si>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</si>
  <si>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</si>
  <si>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</si>
  <si>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</si>
  <si>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</si>
  <si>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</si>
  <si>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</si>
  <si>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</si>
  <si>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</si>
  <si>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</si>
  <si>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</si>
  <si>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</si>
  <si>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</si>
  <si>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</si>
  <si>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</si>
  <si>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</si>
  <si>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</si>
  <si>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</si>
  <si>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</si>
  <si>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</si>
  <si>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</si>
  <si>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</si>
  <si>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</si>
  <si>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</si>
  <si>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</si>
  <si>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</si>
  <si>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</si>
  <si>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</si>
  <si>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</si>
  <si>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</si>
  <si>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</si>
  <si>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</si>
  <si>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</si>
  <si>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</si>
  <si>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</si>
  <si>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</si>
  <si>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</si>
  <si>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</si>
  <si>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</si>
  <si>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</si>
  <si>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</si>
  <si>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</si>
  <si>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</si>
  <si>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</si>
  <si>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</si>
  <si>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</si>
  <si>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</si>
  <si>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</si>
  <si>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</si>
  <si>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</si>
  <si>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</si>
  <si>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</si>
  <si>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</si>
  <si>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</si>
  <si>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</si>
  <si>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</si>
  <si>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</si>
  <si>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</si>
  <si>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</si>
  <si>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</si>
  <si>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</si>
  <si>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</si>
  <si>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</si>
  <si>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</si>
  <si>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</si>
  <si>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</si>
  <si>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</si>
  <si>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</si>
  <si>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</si>
  <si>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</si>
  <si>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</si>
  <si>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</si>
  <si>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</si>
  <si>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</si>
  <si>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</si>
  <si>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</si>
  <si>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</si>
  <si>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</si>
  <si>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</si>
  <si>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</si>
  <si>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</si>
  <si>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</si>
  <si>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</si>
  <si>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</si>
  <si>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</si>
  <si>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</si>
  <si>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</si>
  <si>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</si>
  <si>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</si>
  <si>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</si>
  <si>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</si>
  <si>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</si>
  <si>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</si>
  <si>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</si>
  <si>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</si>
  <si>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</si>
  <si>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</si>
  <si>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</si>
  <si>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</si>
  <si>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</si>
  <si>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</si>
  <si>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</si>
  <si>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</si>
  <si>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</si>
  <si>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</si>
  <si>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</si>
  <si>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</si>
  <si>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</si>
  <si>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</si>
  <si>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</si>
  <si>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</si>
  <si>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</si>
  <si>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</si>
  <si>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</si>
  <si>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</si>
  <si>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</si>
  <si>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</si>
  <si>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</si>
  <si>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</si>
  <si>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</si>
  <si>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</si>
  <si>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</si>
  <si>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</si>
  <si>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</si>
  <si>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</si>
  <si>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</si>
  <si>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</si>
  <si>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</si>
  <si>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</si>
  <si>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</si>
  <si>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</si>
  <si>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</si>
  <si>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</si>
  <si>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</si>
  <si>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</si>
  <si>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</si>
  <si>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</si>
  <si>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</si>
  <si>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</si>
  <si>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</si>
  <si>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</si>
  <si>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</si>
  <si>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</si>
  <si>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</si>
  <si>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</si>
  <si>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</si>
  <si>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</si>
  <si>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</si>
  <si>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</si>
  <si>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</si>
  <si>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</si>
  <si>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</si>
  <si>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</si>
  <si>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</si>
  <si>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</si>
  <si>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</si>
  <si>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</si>
  <si>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</si>
  <si>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</si>
  <si>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</si>
  <si>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</si>
  <si>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</si>
  <si>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</si>
  <si>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</si>
  <si>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</si>
  <si>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</si>
  <si>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</si>
  <si>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</si>
  <si>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</si>
  <si>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</si>
  <si>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</si>
  <si>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</si>
  <si>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</si>
  <si>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</si>
  <si>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</si>
  <si>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</si>
  <si>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</si>
  <si>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</si>
  <si>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</si>
  <si>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</si>
  <si>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</si>
  <si>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3.25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</si>
  <si>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</si>
  <si>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</si>
  <si>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</si>
  <si>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</si>
  <si>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</si>
  <si>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</si>
  <si>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</si>
  <si>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</si>
  <si>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</si>
  <si>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</si>
  <si>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</si>
  <si>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</si>
  <si>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</si>
  <si>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</si>
  <si>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</si>
  <si>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</si>
  <si>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</si>
  <si>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</si>
  <si>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</si>
  <si>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</si>
  <si>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</si>
  <si>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</si>
  <si>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</si>
  <si>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</si>
  <si>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</si>
  <si>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</si>
  <si>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</si>
  <si>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</si>
  <si>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</si>
  <si>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</si>
  <si>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</si>
  <si>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</si>
  <si>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</si>
  <si>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</si>
  <si>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</si>
  <si>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</si>
  <si>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</si>
  <si>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</si>
  <si>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</si>
  <si>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</si>
  <si>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</si>
  <si>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</si>
  <si>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</si>
  <si>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</si>
  <si>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</si>
  <si>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</si>
  <si>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</si>
  <si>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</si>
  <si>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</si>
  <si>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</si>
  <si>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</si>
  <si>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</si>
  <si>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</si>
  <si>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</si>
  <si>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</si>
  <si>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</si>
  <si>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</si>
  <si>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</si>
  <si>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</si>
  <si>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</si>
  <si>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</si>
  <si>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</si>
  <si>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</si>
  <si>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</si>
  <si>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</si>
  <si>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</si>
  <si>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</si>
  <si>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</si>
  <si>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</si>
  <si>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</si>
  <si>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</si>
  <si>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</si>
  <si>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</si>
  <si>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</si>
  <si>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</si>
  <si>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</si>
  <si>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</si>
  <si>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</si>
  <si>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</si>
  <si>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</si>
  <si>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</si>
  <si>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</si>
  <si>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</si>
  <si>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</si>
  <si>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</si>
  <si>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</si>
  <si>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</si>
  <si>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</si>
  <si>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</si>
  <si>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</si>
  <si>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</si>
  <si>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</si>
  <si>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</si>
  <si>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</si>
  <si>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</si>
  <si>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</si>
  <si>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</si>
  <si>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</si>
  <si>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</si>
  <si>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</si>
  <si>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</si>
  <si>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</si>
  <si>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</si>
  <si>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</si>
  <si>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</si>
  <si>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</si>
  <si>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</si>
  <si>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</si>
  <si>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</si>
  <si>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</si>
  <si>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</si>
  <si>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</si>
  <si>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</si>
  <si>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</si>
  <si>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</si>
  <si>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</si>
  <si>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</si>
  <si>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</si>
  <si>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</si>
  <si>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</si>
  <si>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</si>
  <si>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</si>
  <si>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</si>
  <si>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</si>
  <si>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</si>
  <si>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</si>
  <si>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</si>
  <si>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</si>
  <si>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</si>
  <si>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</si>
  <si>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</si>
  <si>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</si>
  <si>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</si>
  <si>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</si>
  <si>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</si>
  <si>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</si>
  <si>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</si>
  <si>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</si>
  <si>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</si>
  <si>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</si>
  <si>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</si>
  <si>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</si>
  <si>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</si>
  <si>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</si>
  <si>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</si>
  <si>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</si>
  <si>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</si>
  <si>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</si>
  <si>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</si>
  <si>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</si>
  <si>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</si>
  <si>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</si>
  <si>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</si>
  <si>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</si>
  <si>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</si>
  <si>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</si>
  <si>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</si>
  <si>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</si>
  <si>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</si>
  <si>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</si>
  <si>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</si>
  <si>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</si>
  <si>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</si>
  <si>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</si>
  <si>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</si>
  <si>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</si>
  <si>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</si>
  <si>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</si>
  <si>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</si>
  <si>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</si>
  <si>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</si>
  <si>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</si>
  <si>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</si>
  <si>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</si>
  <si>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</si>
  <si>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</si>
  <si>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</si>
  <si>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</si>
  <si>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</si>
  <si>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</si>
  <si>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</si>
  <si>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</si>
  <si>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</si>
  <si>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</si>
  <si>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</si>
  <si>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</si>
  <si>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</si>
  <si>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</si>
  <si>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</si>
  <si>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</si>
  <si>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</si>
  <si>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</si>
  <si>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</si>
  <si>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</si>
  <si>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</si>
  <si>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</si>
  <si>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</si>
  <si>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</si>
  <si>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</si>
  <si>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</si>
  <si>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</si>
  <si>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</si>
  <si>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</si>
  <si>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</si>
  <si>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</si>
  <si>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</si>
  <si>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</si>
  <si>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</si>
  <si>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</si>
  <si>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</si>
  <si>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</si>
  <si>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</si>
  <si>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</si>
  <si>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</si>
  <si>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</si>
  <si>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</si>
  <si>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</si>
  <si>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</si>
  <si>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</si>
  <si>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</si>
  <si>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</si>
  <si>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</si>
  <si>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</si>
  <si>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</si>
  <si>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</si>
  <si>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</si>
  <si>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</si>
  <si>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</si>
  <si>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</si>
  <si>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</si>
  <si>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</si>
  <si>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</si>
  <si>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</si>
  <si>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</si>
  <si>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</si>
  <si>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</si>
  <si>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</si>
  <si>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</si>
  <si>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</si>
  <si>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</si>
  <si>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</si>
  <si>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</si>
  <si>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</si>
  <si>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</si>
  <si>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</si>
  <si>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</si>
  <si>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</si>
  <si>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</si>
  <si>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</si>
  <si>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</si>
  <si>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</si>
  <si>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</si>
  <si>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</si>
  <si>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</si>
  <si>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</si>
  <si>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</si>
  <si>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</si>
  <si>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</si>
  <si>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</si>
  <si>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</si>
  <si>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</si>
  <si>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</si>
  <si>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</si>
  <si>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</si>
  <si>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</si>
  <si>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</si>
  <si>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</si>
  <si>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</si>
  <si>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</si>
  <si>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</si>
  <si>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</si>
  <si>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</si>
  <si>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</si>
  <si>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</si>
  <si>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</si>
  <si>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</si>
  <si>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</si>
  <si>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</si>
  <si>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</si>
  <si>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</si>
  <si>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</si>
  <si>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</si>
  <si>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</si>
  <si>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</si>
  <si>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</si>
  <si>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</si>
  <si>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</si>
  <si>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</si>
  <si>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</si>
  <si>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</si>
  <si>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</si>
  <si>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</si>
  <si>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</si>
  <si>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</si>
  <si>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</si>
  <si>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</si>
  <si>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</si>
  <si>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</si>
  <si>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</si>
  <si>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</si>
  <si>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</si>
  <si>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</si>
  <si>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</si>
  <si>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</si>
  <si>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</si>
  <si>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</si>
  <si>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</si>
  <si>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</si>
  <si>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</si>
  <si>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</si>
  <si>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</si>
  <si>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</si>
  <si>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</si>
  <si>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</si>
  <si>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</si>
  <si>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</si>
  <si>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</si>
  <si>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</si>
  <si>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</si>
  <si>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</si>
  <si>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</si>
  <si>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</si>
  <si>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</si>
  <si>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</si>
  <si>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</si>
  <si>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</si>
  <si>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</si>
  <si>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</si>
  <si>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</si>
  <si>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</si>
  <si>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</si>
  <si>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</si>
  <si>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</si>
  <si>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</si>
  <si>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</si>
  <si>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</si>
  <si>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</si>
  <si>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</si>
  <si>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</si>
  <si>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</si>
  <si>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</si>
  <si>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</si>
  <si>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</si>
  <si>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</si>
  <si>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</si>
  <si>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</si>
  <si>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</si>
  <si>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</si>
  <si>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</si>
  <si>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</si>
  <si>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</si>
  <si>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</si>
  <si>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</si>
  <si>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</si>
  <si>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</si>
  <si>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</si>
  <si>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</si>
  <si>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</si>
  <si>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</si>
  <si>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</si>
  <si>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</si>
  <si>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</si>
  <si>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</si>
  <si>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</si>
  <si>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</si>
  <si>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</si>
  <si>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</si>
  <si>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</si>
  <si>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</si>
  <si>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4.58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</si>
  <si>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</si>
  <si>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</si>
  <si>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</si>
  <si>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</si>
  <si>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</si>
  <si>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</si>
  <si>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</si>
  <si>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</si>
  <si>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</si>
  <si>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</si>
  <si>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</si>
  <si>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</si>
  <si>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</si>
  <si>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</si>
  <si>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</si>
  <si>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</si>
  <si>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</si>
  <si>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</si>
  <si>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</si>
  <si>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</si>
  <si>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</si>
  <si>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</si>
  <si>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</si>
  <si>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</si>
  <si>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</si>
  <si>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</si>
  <si>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</si>
  <si>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</si>
  <si>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</si>
  <si>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</si>
  <si>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</si>
  <si>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</si>
  <si>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</si>
  <si>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</si>
  <si>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</si>
  <si>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</si>
  <si>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</si>
  <si>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</si>
  <si>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</si>
  <si>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</si>
  <si>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</si>
  <si>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</si>
  <si>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</si>
  <si>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</si>
  <si>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</si>
  <si>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</si>
  <si>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</si>
  <si>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</si>
  <si>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</si>
  <si>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</si>
  <si>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</si>
  <si>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</si>
  <si>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</si>
  <si>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</si>
  <si>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</si>
  <si>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</si>
  <si>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</si>
  <si>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</si>
  <si>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</si>
  <si>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</si>
  <si>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</si>
  <si>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</si>
  <si>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</si>
  <si>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</si>
  <si>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</si>
  <si>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</si>
  <si>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</si>
  <si>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</si>
  <si>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</si>
  <si>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</si>
  <si>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</si>
  <si>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</si>
  <si>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</si>
  <si>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</si>
  <si>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</si>
  <si>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</si>
  <si>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</si>
  <si>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</si>
  <si>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</si>
  <si>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</si>
  <si>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</si>
  <si>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</si>
  <si>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</si>
  <si>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</si>
  <si>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</si>
  <si>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</si>
  <si>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</si>
  <si>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</si>
  <si>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</si>
  <si>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</si>
  <si>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</si>
  <si>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</si>
  <si>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</si>
  <si>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</si>
  <si>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</si>
  <si>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</si>
  <si>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</si>
  <si>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</si>
  <si>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</si>
  <si>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</si>
  <si>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</si>
  <si>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</si>
  <si>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</si>
  <si>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</si>
  <si>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</si>
  <si>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</si>
  <si>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</si>
  <si>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</si>
  <si>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</si>
  <si>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</si>
  <si>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</si>
  <si>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</si>
  <si>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</si>
  <si>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</si>
  <si>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</si>
  <si>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</si>
  <si>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</si>
  <si>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</si>
  <si>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</si>
  <si>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</si>
  <si>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</si>
  <si>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</si>
  <si>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</si>
  <si>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</si>
  <si>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</si>
  <si>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</si>
  <si>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</si>
  <si>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</si>
  <si>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</si>
  <si>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</si>
  <si>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</si>
  <si>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</si>
  <si>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</si>
  <si>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</si>
  <si>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</si>
  <si>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</si>
  <si>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</si>
  <si>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</si>
  <si>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</si>
  <si>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</si>
  <si>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</si>
  <si>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</si>
  <si>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</si>
  <si>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</si>
  <si>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</si>
  <si>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</si>
  <si>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</si>
  <si>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</si>
  <si>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</si>
  <si>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</si>
  <si>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</si>
  <si>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</si>
  <si>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</si>
  <si>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</si>
  <si>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</si>
  <si>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</si>
  <si>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</si>
  <si>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</si>
  <si>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</si>
  <si>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</si>
  <si>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</si>
  <si>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</si>
  <si>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</si>
  <si>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</si>
  <si>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</si>
  <si>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</si>
  <si>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</si>
  <si>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</si>
  <si>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</si>
  <si>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</si>
  <si>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</si>
  <si>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</si>
  <si>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</si>
  <si>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</si>
  <si>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</si>
  <si>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</si>
  <si>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</si>
  <si>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</si>
  <si>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</si>
  <si>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</si>
  <si>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</si>
  <si>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</si>
  <si>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</si>
  <si>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</si>
  <si>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</si>
  <si>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</si>
  <si>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</si>
  <si>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</si>
  <si>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</si>
  <si>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</si>
  <si>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</si>
  <si>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</si>
  <si>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</si>
  <si>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</si>
  <si>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</si>
  <si>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</si>
  <si>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</si>
  <si>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</si>
  <si>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</si>
  <si>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</si>
  <si>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</si>
  <si>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</si>
  <si>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</si>
  <si>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</si>
  <si>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</si>
  <si>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</si>
  <si>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</si>
  <si>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</si>
  <si>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</si>
  <si>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</si>
  <si>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</si>
  <si>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</si>
  <si>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</si>
  <si>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</si>
  <si>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</si>
  <si>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</si>
  <si>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</si>
  <si>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</si>
  <si>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</si>
  <si>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</si>
  <si>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</si>
  <si>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</si>
  <si>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</si>
  <si>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</si>
  <si>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</si>
  <si>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</si>
  <si>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</si>
  <si>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</si>
  <si>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</si>
  <si>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</si>
  <si>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</si>
  <si>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</si>
  <si>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</si>
  <si>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</si>
  <si>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</si>
  <si>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</si>
  <si>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</si>
  <si>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</si>
  <si>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</si>
  <si>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</si>
  <si>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</si>
  <si>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</si>
  <si>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</si>
  <si>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</si>
  <si>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</si>
  <si>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</si>
  <si>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</si>
  <si>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</si>
  <si>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</si>
  <si>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</si>
  <si>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</si>
  <si>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</si>
  <si>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</si>
  <si>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</si>
  <si>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</si>
  <si>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</si>
  <si>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</si>
  <si>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</si>
  <si>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</si>
  <si>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</si>
  <si>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</si>
  <si>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</si>
  <si>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</si>
  <si>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</si>
  <si>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</si>
  <si>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</si>
  <si>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</si>
  <si>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</si>
  <si>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</si>
  <si>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</si>
  <si>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</si>
  <si>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</si>
  <si>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</si>
  <si>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</si>
  <si>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</si>
  <si>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</si>
  <si>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</si>
  <si>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</si>
  <si>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</si>
  <si>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</si>
  <si>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</si>
  <si>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</si>
  <si>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</si>
  <si>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</si>
  <si>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</si>
  <si>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</si>
  <si>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</si>
  <si>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</si>
  <si>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</si>
  <si>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</si>
  <si>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</si>
  <si>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</si>
  <si>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</si>
  <si>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</si>
  <si>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</si>
  <si>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</si>
  <si>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</si>
  <si>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</si>
  <si>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</si>
  <si>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</si>
  <si>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</si>
  <si>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</si>
  <si>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</si>
  <si>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</si>
  <si>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</si>
  <si>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</si>
  <si>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</si>
  <si>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</si>
  <si>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</si>
  <si>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</si>
  <si>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</si>
  <si>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</si>
  <si>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</si>
  <si>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</si>
  <si>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</si>
  <si>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</si>
  <si>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</si>
  <si>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</si>
  <si>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</si>
  <si>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</si>
  <si>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</si>
  <si>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</si>
  <si>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</si>
  <si>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</si>
  <si>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</si>
  <si>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</si>
  <si>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</si>
  <si>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</si>
  <si>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</si>
  <si>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</si>
  <si>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</si>
  <si>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</si>
  <si>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</si>
  <si>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</si>
  <si>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</si>
  <si>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</si>
  <si>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</si>
  <si>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</si>
  <si>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</si>
  <si>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</si>
  <si>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</si>
  <si>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</si>
  <si>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</si>
  <si>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</si>
  <si>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</si>
  <si>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</si>
  <si>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</si>
  <si>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</si>
  <si>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</si>
  <si>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</si>
  <si>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</si>
  <si>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</si>
  <si>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</si>
  <si>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</si>
  <si>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</si>
  <si>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</si>
  <si>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</si>
  <si>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</si>
  <si>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</si>
  <si>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</si>
  <si>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</si>
  <si>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</si>
  <si>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</si>
  <si>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</si>
  <si>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</si>
  <si>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</si>
  <si>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</si>
  <si>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</si>
  <si>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</si>
  <si>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</si>
  <si>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</si>
  <si>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</si>
  <si>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</si>
  <si>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</si>
  <si>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</si>
  <si>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</si>
  <si>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</si>
  <si>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</si>
  <si>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</si>
  <si>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</si>
  <si>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</si>
  <si>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</si>
  <si>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</si>
  <si>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</si>
  <si>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</si>
  <si>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</si>
  <si>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</si>
  <si>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</si>
  <si>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</si>
  <si>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</si>
  <si>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</si>
  <si>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</si>
  <si>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</si>
  <si>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</si>
  <si>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</si>
  <si>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</si>
  <si>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</si>
  <si>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</si>
  <si>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</si>
  <si>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</si>
  <si>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</si>
  <si>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</si>
  <si>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</si>
  <si>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</si>
  <si>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</si>
  <si>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</si>
  <si>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</si>
  <si>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</si>
  <si>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</si>
  <si>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</si>
  <si>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</si>
  <si>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</si>
  <si>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</si>
  <si>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</si>
  <si>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</si>
  <si>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</si>
  <si>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</si>
  <si>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</si>
  <si>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</si>
  <si>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</si>
  <si>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</si>
  <si>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</si>
  <si>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</si>
  <si>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</si>
  <si>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</si>
  <si>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</si>
  <si>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</si>
  <si>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</si>
  <si>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</si>
  <si>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</si>
  <si>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</si>
  <si>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</si>
  <si>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</si>
  <si>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</si>
  <si>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</si>
  <si>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</si>
  <si>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</si>
  <si>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</si>
  <si>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</si>
  <si>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</si>
  <si>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</si>
  <si>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</si>
  <si>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</si>
  <si>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</si>
  <si>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</si>
  <si>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</si>
  <si>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</si>
  <si>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</si>
  <si>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</si>
  <si>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</si>
  <si>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</si>
  <si>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</si>
  <si>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</si>
  <si>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</si>
  <si>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</si>
  <si>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</si>
  <si>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</si>
  <si>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</si>
  <si>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</si>
  <si>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</si>
  <si>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</si>
  <si>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</si>
  <si>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</si>
  <si>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</si>
  <si>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</si>
  <si>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</si>
  <si>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</si>
  <si>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</si>
  <si>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</si>
  <si>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</si>
  <si>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</si>
  <si>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</si>
  <si>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</si>
  <si>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</si>
  <si>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</si>
  <si>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</si>
  <si>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</si>
  <si>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</si>
  <si>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</si>
  <si>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</si>
  <si>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</si>
  <si>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</si>
  <si>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</si>
  <si>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</si>
  <si>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</si>
  <si>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</si>
  <si>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</si>
  <si>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</si>
  <si>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</si>
  <si>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</si>
  <si>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</si>
  <si>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</si>
  <si>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</si>
  <si>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</si>
  <si>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</si>
  <si>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</si>
  <si>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</si>
  <si>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</si>
  <si>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</si>
  <si>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</si>
  <si>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</si>
  <si>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</si>
  <si>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</si>
  <si>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</si>
  <si>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</si>
  <si>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</si>
  <si>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</si>
  <si>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</si>
  <si>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</si>
  <si>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</si>
  <si>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</si>
  <si>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</si>
  <si>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</si>
  <si>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</si>
  <si>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</si>
  <si>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</si>
  <si>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</si>
  <si>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</si>
  <si>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</si>
  <si>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</si>
  <si>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</si>
  <si>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</si>
  <si>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</si>
  <si>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</si>
  <si>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</si>
  <si>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</si>
  <si>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</si>
  <si>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</si>
  <si>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</si>
  <si>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</si>
  <si>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</si>
  <si>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</si>
  <si>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</si>
  <si>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</si>
  <si>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</si>
  <si>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</si>
  <si>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</si>
  <si>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</si>
  <si>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</si>
  <si>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</si>
  <si>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</si>
  <si>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</si>
  <si>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</si>
  <si>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</si>
  <si>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</si>
  <si>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</si>
  <si>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</si>
  <si>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</si>
  <si>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</si>
  <si>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</si>
  <si>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</si>
  <si>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</si>
  <si>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</si>
  <si>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</si>
  <si>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</si>
  <si>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</si>
  <si>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</si>
  <si>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</si>
  <si>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</si>
  <si>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</si>
  <si>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</si>
  <si>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</si>
  <si>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</si>
  <si>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</si>
  <si>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</si>
  <si>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</si>
  <si>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</si>
  <si>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</si>
  <si>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</si>
  <si>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</si>
  <si>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</si>
  <si>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</si>
  <si>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</si>
  <si>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</si>
  <si>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</si>
  <si>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</si>
  <si>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</si>
  <si>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</si>
  <si>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</si>
  <si>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</si>
  <si>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</si>
  <si>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</si>
  <si>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</si>
  <si>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</si>
  <si>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</si>
  <si>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</si>
  <si>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</si>
  <si>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</si>
  <si>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</si>
  <si>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</si>
  <si>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</si>
  <si>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</si>
  <si>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</si>
  <si>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</si>
  <si>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</si>
  <si>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</si>
  <si>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</si>
  <si>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</si>
  <si>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</si>
  <si>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</si>
  <si>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</si>
  <si>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</si>
  <si>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</si>
  <si>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</si>
  <si>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</si>
  <si>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</si>
  <si>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</si>
  <si>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</si>
  <si>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</si>
  <si>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</si>
  <si>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</si>
  <si>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</si>
  <si>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</si>
  <si>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</si>
  <si>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</si>
  <si>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</si>
  <si>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</si>
  <si>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</si>
  <si>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</si>
  <si>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</si>
  <si>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</si>
  <si>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</si>
  <si>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</si>
  <si>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</si>
  <si>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</si>
  <si>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</si>
  <si>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</si>
  <si>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</si>
  <si>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</si>
  <si>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</si>
  <si>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</si>
  <si>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</si>
  <si>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</si>
  <si>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</si>
  <si>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</si>
  <si>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</si>
  <si>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</si>
  <si>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</si>
  <si>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</si>
  <si>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</si>
  <si>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</si>
  <si>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</si>
  <si>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</si>
  <si>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</si>
  <si>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</si>
  <si>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</si>
  <si>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</si>
  <si>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</si>
  <si>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</si>
  <si>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</si>
  <si>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</si>
  <si>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</si>
  <si>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</si>
  <si>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</si>
  <si>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</si>
  <si>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</si>
  <si>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</si>
  <si>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</si>
  <si>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</si>
  <si>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</si>
  <si>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</si>
  <si>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</si>
  <si>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</si>
  <si>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</si>
  <si>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</si>
  <si>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</si>
  <si>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</si>
  <si>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</si>
  <si>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</si>
  <si>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</si>
  <si>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</si>
  <si>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</si>
  <si>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</si>
  <si>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</si>
  <si>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</si>
  <si>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</si>
  <si>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</si>
  <si>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</si>
  <si>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</si>
  <si>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</si>
  <si>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</si>
  <si>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</si>
  <si>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</si>
  <si>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</si>
  <si>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</si>
  <si>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</si>
  <si>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</si>
  <si>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</si>
  <si>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</si>
  <si>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</si>
  <si>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</si>
  <si>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</si>
  <si>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</si>
  <si>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</si>
  <si>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</si>
  <si>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</si>
  <si>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</si>
  <si>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</si>
  <si>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</si>
  <si>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</si>
  <si>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</si>
  <si>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</si>
  <si>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</si>
  <si>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</si>
  <si>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</si>
  <si>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</si>
  <si>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</si>
  <si>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</si>
  <si>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</si>
  <si>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</si>
  <si>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</si>
  <si>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</si>
  <si>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</si>
  <si>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</si>
  <si>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</si>
  <si>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</si>
  <si>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</si>
  <si>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</si>
  <si>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</si>
  <si>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</si>
  <si>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</si>
  <si>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</si>
  <si>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</si>
  <si>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1.52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</si>
  <si>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</si>
  <si>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</si>
  <si>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</si>
  <si>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</si>
  <si>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</si>
  <si>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</si>
  <si>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</si>
  <si>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</si>
  <si>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</si>
  <si>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</si>
  <si>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</si>
  <si>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</si>
  <si>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</si>
  <si>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</si>
  <si>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</si>
  <si>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</si>
  <si>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</si>
  <si>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</si>
  <si>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</si>
  <si>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</si>
  <si>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</si>
  <si>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</si>
  <si>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</si>
  <si>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</si>
  <si>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</si>
  <si>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</si>
  <si>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</si>
  <si>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</si>
  <si>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</si>
  <si>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</si>
  <si>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</si>
  <si>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</si>
  <si>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</si>
  <si>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</si>
  <si>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</si>
  <si>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</si>
  <si>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</si>
  <si>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</si>
  <si>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</si>
  <si>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</si>
  <si>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</si>
  <si>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</si>
  <si>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</si>
  <si>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</si>
  <si>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</si>
  <si>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</si>
  <si>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</si>
  <si>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</si>
  <si>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</si>
  <si>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</si>
  <si>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</si>
  <si>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</si>
  <si>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</si>
  <si>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</si>
  <si>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</si>
  <si>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</si>
  <si>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</si>
  <si>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</si>
  <si>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</si>
  <si>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</si>
  <si>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</si>
  <si>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</si>
  <si>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</si>
  <si>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</si>
  <si>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</si>
  <si>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</si>
  <si>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</si>
  <si>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</si>
  <si>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</si>
  <si>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</si>
  <si>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</si>
  <si>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</si>
  <si>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</si>
  <si>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</si>
  <si>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</si>
  <si>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</si>
  <si>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</si>
  <si>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</si>
  <si>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</si>
  <si>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</si>
  <si>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</si>
  <si>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</si>
  <si>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</si>
  <si>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</si>
  <si>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</si>
  <si>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</si>
  <si>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</si>
  <si>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</si>
  <si>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</si>
  <si>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</si>
  <si>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</si>
  <si>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</si>
  <si>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</si>
  <si>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</si>
  <si>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</si>
  <si>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</si>
  <si>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</si>
  <si>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</si>
  <si>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</si>
  <si>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</si>
  <si>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</si>
  <si>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</si>
  <si>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</si>
  <si>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</si>
  <si>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</si>
  <si>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</si>
  <si>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</si>
  <si>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</si>
  <si>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</si>
  <si>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</si>
  <si>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</si>
  <si>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</si>
  <si>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</si>
  <si>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</si>
  <si>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</si>
  <si>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</si>
  <si>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</si>
  <si>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</si>
  <si>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</si>
  <si>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</si>
  <si>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</si>
  <si>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</si>
  <si>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</si>
  <si>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</si>
  <si>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</si>
  <si>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</si>
  <si>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</si>
  <si>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</si>
  <si>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</si>
  <si>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</si>
  <si>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</si>
  <si>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</si>
  <si>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</si>
  <si>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</si>
  <si>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</si>
  <si>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</si>
  <si>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</si>
  <si>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</si>
  <si>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</si>
  <si>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</si>
  <si>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</si>
  <si>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</si>
  <si>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</si>
  <si>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</si>
  <si>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</si>
  <si>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</si>
  <si>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</si>
  <si>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</si>
  <si>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</si>
  <si>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</si>
  <si>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</si>
  <si>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</si>
  <si>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</si>
  <si>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</si>
  <si>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</si>
  <si>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</si>
  <si>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</si>
  <si>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</si>
  <si>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</si>
  <si>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</si>
  <si>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</si>
  <si>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</si>
  <si>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</si>
  <si>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</si>
  <si>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</si>
  <si>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</si>
  <si>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</si>
  <si>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</si>
  <si>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</si>
  <si>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</si>
  <si>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</si>
  <si>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</si>
  <si>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</si>
  <si>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</si>
  <si>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</si>
  <si>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</si>
  <si>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</si>
  <si>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</si>
  <si>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</si>
  <si>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</si>
  <si>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</si>
  <si>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</si>
  <si>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</si>
  <si>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</si>
  <si>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</si>
  <si>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</si>
  <si>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</si>
  <si>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</si>
  <si>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</si>
  <si>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</si>
  <si>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</si>
  <si>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</si>
  <si>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</si>
  <si>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</si>
  <si>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</si>
  <si>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</si>
  <si>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</si>
  <si>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</si>
  <si>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</si>
  <si>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</si>
  <si>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</si>
  <si>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</si>
  <si>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</si>
  <si>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</si>
  <si>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</si>
  <si>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</si>
  <si>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</si>
  <si>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</si>
  <si>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</si>
  <si>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</si>
  <si>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</si>
  <si>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</si>
  <si>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</si>
  <si>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</si>
  <si>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</si>
  <si>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</si>
  <si>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</si>
  <si>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</si>
  <si>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</si>
  <si>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</si>
  <si>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</si>
  <si>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</si>
  <si>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</si>
  <si>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</si>
  <si>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</si>
  <si>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</si>
  <si>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</si>
  <si>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</si>
  <si>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</si>
  <si>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</si>
  <si>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</si>
  <si>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</si>
  <si>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</si>
  <si>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</si>
  <si>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</si>
  <si>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</si>
  <si>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</si>
  <si>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</si>
  <si>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</si>
  <si>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</si>
  <si>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</si>
  <si>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</si>
  <si>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</si>
  <si>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</si>
  <si>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</si>
  <si>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</si>
  <si>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</si>
  <si>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</si>
  <si>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</si>
  <si>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</si>
  <si>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</si>
  <si>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</si>
  <si>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</si>
  <si>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</si>
  <si>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</si>
  <si>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</si>
  <si>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</si>
  <si>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</si>
  <si>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</si>
  <si>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</si>
  <si>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</si>
  <si>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</si>
  <si>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</si>
  <si>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</si>
  <si>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</si>
  <si>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</si>
  <si>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</si>
  <si>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</si>
  <si>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</si>
  <si>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</si>
  <si>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</si>
  <si>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</si>
  <si>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</si>
  <si>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</si>
  <si>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</si>
  <si>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</si>
  <si>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</si>
  <si>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</si>
  <si>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</si>
  <si>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</si>
  <si>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</si>
  <si>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</si>
  <si>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</si>
  <si>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</si>
  <si>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</si>
  <si>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</si>
  <si>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</si>
  <si>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</si>
  <si>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</si>
  <si>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</si>
  <si>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</si>
  <si>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</si>
  <si>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</si>
  <si>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</si>
  <si>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</si>
  <si>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</si>
  <si>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</si>
  <si>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</si>
  <si>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</si>
  <si>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</si>
  <si>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</si>
  <si>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</si>
  <si>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</si>
  <si>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</si>
  <si>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</si>
  <si>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</si>
  <si>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</si>
  <si>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</si>
  <si>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</si>
  <si>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</si>
  <si>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</si>
  <si>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</si>
  <si>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</si>
  <si>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6.47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</si>
  <si>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</si>
  <si>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</si>
  <si>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</si>
  <si>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</si>
  <si>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</si>
  <si>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</si>
  <si>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</si>
  <si>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</si>
  <si>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</si>
  <si>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</si>
  <si>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</si>
  <si>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</si>
  <si>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</si>
  <si>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</si>
  <si>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</si>
  <si>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</si>
  <si>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</si>
  <si>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</si>
  <si>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</si>
  <si>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</si>
  <si>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</si>
  <si>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</si>
  <si>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</si>
  <si>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</si>
  <si>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</si>
  <si>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</si>
  <si>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</si>
  <si>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</si>
  <si>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</si>
  <si>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</si>
  <si>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</si>
  <si>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</si>
  <si>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</si>
  <si>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</si>
  <si>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</si>
  <si>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</si>
  <si>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</si>
  <si>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</si>
  <si>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</si>
  <si>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</si>
  <si>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</si>
  <si>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</si>
  <si>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</si>
  <si>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</si>
  <si>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</si>
  <si>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</si>
  <si>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</si>
  <si>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</si>
  <si>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</si>
  <si>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</si>
  <si>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</si>
  <si>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</si>
  <si>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</si>
  <si>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</si>
  <si>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</si>
  <si>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</si>
  <si>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</si>
  <si>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</si>
  <si>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</si>
  <si>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</si>
  <si>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</si>
  <si>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</si>
  <si>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</si>
  <si>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</si>
  <si>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</si>
  <si>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</si>
  <si>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</si>
  <si>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</si>
  <si>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</si>
  <si>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</si>
  <si>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</si>
  <si>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</si>
  <si>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</si>
  <si>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</si>
  <si>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</si>
  <si>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</si>
  <si>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</si>
  <si>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</si>
  <si>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</si>
  <si>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</si>
  <si>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</si>
  <si>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</si>
  <si>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</si>
  <si>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</si>
  <si>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</si>
  <si>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</si>
  <si>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</si>
  <si>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</si>
  <si>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</si>
  <si>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</si>
  <si>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</si>
  <si>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</si>
  <si>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</si>
  <si>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</si>
  <si>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</si>
  <si>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</si>
  <si>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</si>
  <si>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</si>
  <si>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</si>
  <si>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</si>
  <si>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</si>
  <si>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</si>
  <si>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</si>
  <si>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</si>
  <si>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</si>
  <si>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</si>
  <si>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</si>
  <si>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</si>
  <si>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</si>
  <si>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</si>
  <si>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</si>
  <si>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</si>
  <si>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</si>
  <si>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</si>
  <si>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</si>
  <si>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</si>
  <si>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</si>
  <si>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</si>
  <si>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</si>
  <si>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</si>
  <si>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</si>
  <si>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</si>
  <si>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</si>
  <si>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</si>
  <si>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</si>
  <si>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</si>
  <si>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</si>
  <si>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</si>
  <si>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</si>
  <si>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</si>
  <si>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</si>
  <si>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</si>
  <si>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</si>
  <si>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</si>
  <si>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</si>
  <si>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</si>
  <si>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</si>
  <si>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</si>
  <si>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</si>
  <si>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</si>
  <si>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</si>
  <si>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</si>
  <si>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</si>
  <si>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</si>
  <si>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</si>
  <si>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</si>
  <si>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</si>
  <si>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</si>
  <si>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</si>
  <si>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</si>
  <si>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</si>
  <si>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</si>
  <si>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</si>
  <si>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</si>
  <si>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</si>
  <si>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</si>
  <si>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</si>
  <si>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</si>
  <si>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</si>
  <si>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</si>
  <si>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</si>
  <si>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</si>
  <si>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</si>
  <si>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</si>
  <si>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</si>
  <si>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</si>
  <si>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</si>
  <si>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</si>
  <si>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</si>
  <si>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</si>
  <si>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</si>
  <si>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</si>
  <si>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</si>
  <si>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</si>
  <si>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</si>
  <si>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</si>
  <si>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</si>
  <si>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</si>
  <si>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</si>
  <si>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</si>
  <si>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</si>
  <si>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</si>
  <si>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</si>
  <si>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</si>
  <si>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</si>
  <si>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</si>
  <si>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</si>
  <si>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</si>
  <si>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</si>
  <si>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</si>
  <si>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</si>
  <si>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</si>
  <si>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</si>
  <si>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</si>
  <si>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</si>
  <si>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</si>
  <si>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</si>
  <si>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</si>
  <si>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</si>
  <si>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</si>
  <si>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</si>
  <si>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</si>
  <si>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</si>
  <si>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</si>
  <si>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</si>
  <si>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</si>
  <si>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</si>
  <si>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</si>
  <si>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</si>
  <si>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</si>
  <si>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</si>
  <si>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</si>
  <si>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</si>
  <si>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</si>
  <si>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</si>
  <si>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</si>
  <si>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</si>
  <si>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</si>
  <si>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</si>
  <si>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</si>
  <si>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</si>
  <si>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</si>
  <si>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</si>
  <si>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</si>
  <si>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</si>
  <si>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</si>
  <si>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</si>
  <si>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</si>
  <si>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</si>
  <si>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</si>
  <si>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</si>
  <si>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</si>
  <si>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</si>
  <si>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</si>
  <si>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</si>
  <si>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</si>
  <si>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</si>
  <si>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</si>
  <si>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</si>
  <si>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</si>
  <si>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</si>
  <si>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</si>
  <si>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</si>
  <si>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</si>
  <si>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</si>
  <si>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</si>
  <si>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</si>
  <si>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</si>
  <si>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</si>
  <si>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</si>
  <si>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</si>
  <si>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</si>
  <si>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</si>
  <si>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</si>
  <si>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</si>
  <si>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</si>
  <si>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</si>
  <si>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</si>
  <si>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</si>
  <si>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</si>
  <si>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</si>
  <si>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</si>
  <si>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</si>
  <si>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</si>
  <si>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</si>
  <si>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</si>
  <si>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</si>
  <si>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</si>
  <si>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</si>
  <si>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</si>
  <si>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</si>
  <si>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</si>
  <si>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</si>
  <si>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</si>
  <si>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</si>
  <si>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</si>
  <si>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</si>
  <si>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</si>
  <si>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</si>
  <si>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</si>
  <si>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</si>
  <si>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</si>
  <si>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</si>
  <si>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</si>
  <si>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</si>
  <si>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</si>
  <si>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</si>
  <si>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</si>
  <si>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</si>
  <si>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</si>
  <si>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</si>
  <si>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</si>
  <si>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</si>
  <si>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</si>
  <si>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</si>
  <si>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</si>
  <si>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</si>
  <si>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</si>
  <si>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</si>
  <si>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</si>
  <si>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</si>
  <si>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</si>
  <si>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</si>
  <si>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</si>
  <si>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</si>
  <si>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</si>
  <si>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</si>
  <si>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</si>
  <si>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</si>
  <si>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</si>
  <si>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</si>
  <si>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</si>
  <si>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</si>
  <si>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</si>
  <si>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</si>
  <si>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</si>
  <si>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</si>
  <si>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</si>
  <si>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</si>
  <si>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</si>
  <si>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</si>
  <si>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</si>
  <si>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</si>
  <si>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</si>
  <si>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</si>
  <si>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</si>
  <si>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</si>
  <si>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</si>
  <si>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</si>
  <si>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</si>
  <si>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</si>
  <si>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</si>
  <si>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</si>
  <si>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</si>
  <si>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</si>
  <si>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</si>
  <si>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</si>
  <si>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</si>
  <si>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</si>
  <si>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</si>
  <si>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</si>
  <si>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</si>
  <si>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</si>
  <si>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</si>
  <si>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</si>
  <si>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</si>
  <si>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</si>
  <si>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</si>
  <si>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</si>
  <si>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</si>
  <si>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</si>
  <si>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</si>
  <si>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</si>
  <si>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</si>
  <si>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</si>
  <si>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</si>
  <si>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</si>
  <si>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</si>
  <si>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</si>
  <si>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</si>
  <si>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</si>
  <si>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</si>
  <si>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</si>
  <si>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</si>
  <si>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</si>
  <si>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</si>
  <si>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</si>
  <si>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</si>
  <si>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</si>
  <si>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</si>
  <si>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</si>
  <si>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</si>
  <si>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</si>
  <si>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</si>
  <si>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</si>
  <si>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</si>
  <si>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</si>
  <si>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</si>
  <si>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</si>
  <si>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</si>
  <si>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</si>
  <si>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</si>
  <si>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</si>
  <si>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</si>
  <si>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</si>
  <si>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</si>
  <si>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</si>
  <si>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</si>
  <si>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</si>
  <si>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</si>
  <si>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</si>
  <si>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</si>
  <si>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</si>
  <si>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</si>
  <si>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</si>
  <si>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</si>
  <si>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</si>
  <si>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</si>
  <si>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</si>
  <si>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</si>
  <si>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</si>
  <si>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</si>
  <si>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</si>
  <si>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</si>
  <si>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</si>
  <si>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</si>
  <si>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</si>
  <si>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</si>
  <si>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</si>
  <si>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</si>
  <si>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</si>
  <si>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</si>
  <si>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</si>
  <si>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</si>
  <si>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</si>
  <si>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</si>
  <si>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</si>
  <si>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</si>
  <si>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</si>
  <si>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</si>
  <si>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</si>
  <si>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</si>
  <si>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</si>
  <si>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</si>
  <si>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</si>
  <si>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</si>
  <si>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</si>
  <si>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</si>
  <si>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</si>
  <si>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</si>
  <si>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</si>
  <si>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</si>
  <si>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</si>
  <si>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</si>
  <si>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</si>
  <si>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</si>
  <si>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</si>
  <si>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</si>
  <si>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</si>
  <si>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</si>
  <si>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</si>
  <si>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</si>
  <si>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</si>
  <si>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</si>
  <si>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</si>
  <si>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</si>
  <si>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</si>
  <si>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</si>
  <si>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</si>
  <si>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</si>
  <si>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</si>
  <si>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</si>
  <si>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</si>
  <si>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</si>
  <si>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</si>
  <si>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</si>
  <si>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</si>
  <si>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</si>
  <si>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</si>
  <si>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</si>
  <si>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</si>
  <si>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</si>
  <si>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</si>
  <si>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</si>
  <si>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</si>
  <si>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</si>
  <si>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</si>
  <si>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</si>
  <si>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</si>
  <si>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</si>
  <si>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</si>
  <si>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</si>
  <si>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</si>
  <si>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</si>
  <si>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</si>
  <si>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</si>
  <si>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</si>
  <si>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</si>
  <si>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</si>
  <si>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</si>
  <si>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</si>
  <si>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</si>
  <si>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</si>
  <si>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</si>
  <si>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</si>
  <si>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</si>
  <si>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</si>
  <si>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</si>
  <si>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</si>
  <si>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</si>
  <si>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</si>
  <si>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</si>
  <si>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</si>
  <si>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</si>
  <si>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</si>
  <si>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</si>
  <si>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</si>
  <si>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</si>
  <si>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</si>
  <si>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</si>
  <si>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</si>
  <si>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</si>
  <si>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</si>
  <si>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</si>
  <si>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</si>
  <si>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</si>
  <si>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</si>
  <si>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</si>
  <si>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</si>
  <si>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</si>
  <si>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</si>
  <si>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</si>
  <si>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</si>
  <si>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</si>
  <si>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</si>
  <si>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</si>
  <si>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</si>
  <si>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</si>
  <si>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</si>
  <si>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</si>
  <si>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</si>
  <si>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</si>
  <si>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</si>
  <si>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</si>
  <si>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</si>
  <si>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</si>
  <si>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</si>
  <si>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</si>
  <si>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</si>
  <si>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</si>
  <si>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</si>
  <si>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</si>
  <si>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</si>
  <si>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</si>
  <si>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</si>
  <si>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</si>
  <si>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</si>
  <si>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</si>
  <si>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</si>
  <si>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</si>
  <si>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</si>
  <si>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</si>
  <si>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</si>
  <si>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</si>
  <si>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</si>
  <si>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</si>
  <si>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</si>
  <si>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</si>
  <si>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</si>
  <si>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</si>
  <si>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</si>
  <si>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</si>
  <si>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</si>
  <si>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</si>
  <si>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</si>
  <si>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</si>
  <si>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</si>
  <si>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</si>
  <si>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</si>
  <si>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</si>
  <si>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</si>
  <si>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</si>
  <si>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</si>
  <si>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</si>
  <si>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</si>
  <si>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</si>
  <si>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</si>
  <si>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</si>
  <si>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</si>
  <si>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</si>
  <si>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</si>
  <si>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</si>
  <si>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</si>
  <si>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</si>
  <si>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</si>
  <si>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</si>
  <si>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</si>
  <si>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</si>
  <si>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</si>
  <si>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</si>
  <si>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</si>
  <si>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</si>
  <si>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</si>
  <si>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</si>
  <si>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</si>
  <si>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</si>
  <si>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</si>
  <si>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</si>
  <si>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</si>
  <si>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</si>
  <si>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</si>
  <si>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</si>
  <si>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</si>
  <si>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</si>
  <si>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</si>
  <si>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</si>
  <si>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</si>
  <si>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</si>
  <si>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</si>
  <si>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</si>
  <si>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</si>
  <si>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</si>
  <si>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</si>
  <si>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</si>
  <si>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</si>
  <si>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</si>
  <si>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</si>
  <si>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</si>
  <si>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</si>
  <si>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</si>
  <si>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</si>
  <si>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</si>
  <si>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</si>
  <si>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</si>
  <si>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</si>
  <si>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</si>
  <si>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</si>
  <si>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</si>
  <si>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</si>
  <si>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</si>
  <si>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</si>
  <si>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</si>
  <si>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</si>
  <si>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</si>
  <si>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</si>
  <si>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</si>
  <si>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</si>
  <si>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</si>
  <si>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</si>
  <si>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</si>
  <si>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</si>
  <si>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</si>
  <si>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</si>
  <si>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</si>
  <si>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</si>
  <si>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</si>
  <si>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</si>
  <si>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</si>
  <si>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</si>
  <si>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</si>
  <si>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</si>
  <si>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</si>
  <si>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</si>
  <si>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</si>
  <si>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</si>
  <si>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</si>
  <si>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</si>
  <si>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</si>
  <si>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</si>
  <si>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</si>
  <si>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</si>
  <si>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</si>
  <si>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</si>
  <si>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</si>
  <si>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</si>
  <si>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</si>
  <si>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</si>
  <si>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</si>
  <si>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</si>
  <si>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</si>
  <si>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</si>
  <si>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</si>
  <si>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</si>
  <si>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</si>
  <si>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</si>
  <si>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</si>
  <si>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</si>
  <si>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</si>
  <si>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</si>
  <si>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</si>
  <si>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</si>
  <si>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</si>
  <si>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</si>
  <si>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</si>
  <si>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</si>
  <si>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</si>
  <si>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</si>
  <si>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</si>
  <si>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</si>
  <si>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</si>
  <si>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</si>
  <si>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</si>
  <si>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</si>
  <si>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</si>
  <si>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</si>
  <si>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</si>
  <si>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</si>
  <si>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</si>
  <si>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</si>
  <si>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</si>
  <si>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</si>
  <si>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</si>
  <si>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</si>
  <si>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</si>
  <si>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</si>
  <si>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</si>
  <si>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</si>
  <si>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</si>
  <si>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</si>
  <si>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</si>
  <si>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</si>
  <si>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</si>
  <si>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</si>
  <si>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</si>
  <si>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</si>
  <si>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</si>
  <si>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</si>
  <si>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</si>
  <si>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</si>
  <si>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</si>
  <si>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</si>
  <si>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</si>
  <si>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</si>
  <si>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</si>
  <si>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</si>
  <si>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</si>
  <si>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</si>
  <si>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</si>
  <si>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</si>
  <si>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</si>
  <si>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</si>
  <si>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</si>
  <si>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</si>
  <si>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</si>
  <si>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</si>
  <si>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</si>
  <si>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</si>
  <si>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</si>
  <si>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</si>
  <si>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</si>
  <si>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</si>
  <si>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</si>
  <si>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</si>
  <si>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</si>
  <si>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</si>
  <si>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</si>
  <si>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</si>
  <si>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</si>
  <si>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</si>
  <si>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</si>
  <si>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</si>
  <si>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</si>
  <si>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</si>
  <si>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</si>
  <si>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</si>
  <si>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</si>
  <si>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</si>
  <si>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</si>
  <si>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</si>
  <si>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</si>
  <si>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</si>
  <si>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</si>
  <si>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</si>
  <si>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</si>
  <si>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</si>
  <si>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</si>
  <si>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</si>
  <si>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</si>
  <si>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</si>
  <si>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</si>
  <si>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</si>
  <si>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</si>
  <si>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</si>
  <si>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</si>
  <si>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</si>
  <si>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</si>
  <si>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</si>
  <si>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</si>
  <si>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</si>
  <si>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</si>
  <si>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</si>
  <si>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</si>
  <si>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</si>
  <si>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</si>
  <si>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</si>
  <si>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</si>
  <si>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</si>
  <si>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</si>
  <si>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</si>
  <si>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</si>
  <si>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</si>
  <si>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</si>
  <si>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</si>
  <si>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</si>
  <si>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</si>
  <si>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</si>
  <si>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</si>
  <si>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</si>
  <si>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</si>
  <si>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</si>
  <si>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</si>
  <si>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</si>
  <si>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</si>
  <si>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</si>
  <si>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</si>
  <si>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</si>
  <si>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</si>
  <si>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</si>
  <si>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</si>
  <si>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</si>
  <si>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</si>
  <si>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</si>
  <si>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</si>
  <si>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</si>
  <si>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</si>
  <si>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</si>
  <si>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</si>
  <si>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</si>
  <si>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</si>
  <si>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</si>
  <si>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</si>
  <si>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</si>
  <si>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</si>
  <si>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</si>
  <si>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</si>
  <si>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</si>
  <si>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</si>
  <si>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</si>
  <si>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</si>
  <si>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</si>
  <si>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</si>
  <si>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</si>
  <si>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</si>
  <si>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</si>
  <si>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</si>
  <si>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</si>
  <si>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</si>
  <si>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</si>
  <si>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</si>
  <si>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</si>
  <si>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</si>
  <si>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</si>
  <si>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</si>
  <si>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</si>
  <si>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</si>
  <si>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</si>
  <si>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</si>
  <si>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</si>
  <si>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</si>
  <si>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</si>
  <si>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</si>
  <si>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</si>
  <si>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</si>
  <si>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</si>
  <si>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</si>
  <si>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</si>
  <si>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</si>
  <si>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</si>
  <si>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</si>
  <si>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</si>
  <si>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</si>
  <si>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</si>
  <si>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</si>
  <si>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</si>
  <si>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</si>
  <si>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</si>
  <si>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</si>
  <si>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</si>
  <si>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</si>
  <si>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</si>
  <si>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</si>
  <si>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</si>
  <si>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</si>
  <si>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</si>
  <si>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</si>
  <si>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</si>
  <si>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</si>
  <si>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</si>
  <si>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</si>
  <si>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</si>
  <si>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</si>
  <si>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</si>
  <si>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</si>
  <si>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</si>
  <si>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</si>
  <si>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</si>
  <si>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</si>
  <si>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</si>
  <si>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</si>
  <si>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</si>
  <si>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</si>
  <si>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</si>
  <si>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</si>
  <si>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</si>
  <si>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</si>
  <si>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</si>
  <si>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</si>
  <si>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</si>
  <si>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</si>
  <si>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</si>
  <si>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</si>
  <si>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</si>
  <si>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</si>
  <si>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</si>
  <si>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</si>
  <si>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</si>
  <si>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</si>
  <si>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</si>
  <si>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</si>
  <si>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</si>
  <si>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11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</si>
  <si>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</si>
  <si>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</si>
  <si>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</si>
  <si>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</si>
  <si>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</si>
  <si>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</si>
  <si>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</si>
  <si>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</si>
  <si>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</si>
  <si>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</si>
  <si>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</si>
  <si>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</si>
  <si>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</si>
  <si>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</si>
  <si>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</si>
  <si>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</si>
  <si>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</si>
  <si>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</si>
  <si>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</si>
  <si>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</si>
  <si>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</si>
  <si>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</si>
  <si>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</si>
  <si>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</si>
  <si>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</si>
  <si>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</si>
  <si>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</si>
  <si>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</si>
  <si>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</si>
  <si>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</si>
  <si>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</si>
  <si>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</si>
  <si>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</si>
  <si>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</si>
  <si>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</si>
  <si>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</si>
  <si>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</si>
  <si>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</si>
  <si>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</si>
  <si>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</si>
  <si>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</si>
  <si>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</si>
  <si>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</si>
  <si>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</si>
  <si>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</si>
  <si>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</si>
  <si>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</si>
  <si>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</si>
  <si>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</si>
  <si>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</si>
  <si>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</si>
  <si>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</si>
  <si>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</si>
  <si>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</si>
  <si>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</si>
  <si>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</si>
  <si>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</si>
  <si>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</si>
  <si>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</si>
  <si>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</si>
  <si>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</si>
  <si>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</si>
  <si>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</si>
  <si>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</si>
  <si>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</si>
  <si>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</si>
  <si>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</si>
  <si>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</si>
  <si>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</si>
  <si>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</si>
  <si>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</si>
  <si>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</si>
  <si>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</si>
  <si>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</si>
  <si>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</si>
  <si>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</si>
  <si>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</si>
  <si>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</si>
  <si>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</si>
  <si>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</si>
  <si>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</si>
  <si>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</si>
  <si>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</si>
  <si>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</si>
  <si>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</si>
  <si>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</si>
  <si>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690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</si>
  <si>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</si>
  <si>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</si>
  <si>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</si>
  <si>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</si>
  <si>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</si>
  <si>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</si>
  <si>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</si>
  <si>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</si>
  <si>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</si>
  <si>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</si>
  <si>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</si>
  <si>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</si>
  <si>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</si>
  <si>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</si>
  <si>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</si>
  <si>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</si>
  <si>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</si>
  <si>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</si>
  <si>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</si>
  <si>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</si>
  <si>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</si>
  <si>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</si>
  <si>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</si>
  <si>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</si>
  <si>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</si>
  <si>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</si>
  <si>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</si>
  <si>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</si>
  <si>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</si>
  <si>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</si>
  <si>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</si>
  <si>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</si>
  <si>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</si>
  <si>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</si>
  <si>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</si>
  <si>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</si>
  <si>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</si>
  <si>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</si>
  <si>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</si>
  <si>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</si>
  <si>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</si>
  <si>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</si>
  <si>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</si>
  <si>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</si>
  <si>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</si>
  <si>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</si>
  <si>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</si>
  <si>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</si>
  <si>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</si>
  <si>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</si>
  <si>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</si>
  <si>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</si>
  <si>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</si>
  <si>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</si>
  <si>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</si>
  <si>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</si>
  <si>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</si>
  <si>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</si>
  <si>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</si>
  <si>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</si>
  <si>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</si>
  <si>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</si>
  <si>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</si>
  <si>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</si>
  <si>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</si>
  <si>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</si>
  <si>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</si>
  <si>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</si>
  <si>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</si>
  <si>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</si>
  <si>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</si>
  <si>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</si>
  <si>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</si>
  <si>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</si>
  <si>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</si>
  <si>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</si>
  <si>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</si>
  <si>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</si>
  <si>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</si>
  <si>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</si>
  <si>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</si>
  <si>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</si>
  <si>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</si>
  <si>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</si>
  <si>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</si>
  <si>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</si>
  <si>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</si>
  <si>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</si>
  <si>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</si>
  <si>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</si>
  <si>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</si>
  <si>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</si>
  <si>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</si>
  <si>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</si>
  <si>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</si>
  <si>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</si>
  <si>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</si>
  <si>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</si>
  <si>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</si>
  <si>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</si>
  <si>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</si>
  <si>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</si>
  <si>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</si>
  <si>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</si>
  <si>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</si>
  <si>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</si>
  <si>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</si>
  <si>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</si>
  <si>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</si>
  <si>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</si>
  <si>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</si>
  <si>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</si>
  <si>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</si>
  <si>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</si>
  <si>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</si>
  <si>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</si>
  <si>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</si>
  <si>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</si>
  <si>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</si>
  <si>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</si>
  <si>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</si>
  <si>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</si>
  <si>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</si>
  <si>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</si>
  <si>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</si>
  <si>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</si>
  <si>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</si>
  <si>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</si>
  <si>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</si>
  <si>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</si>
  <si>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</si>
  <si>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</si>
  <si>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</si>
  <si>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</si>
  <si>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</si>
  <si>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</si>
  <si>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</si>
  <si>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</si>
  <si>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</si>
  <si>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</si>
  <si>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</si>
  <si>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</si>
  <si>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</si>
  <si>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</si>
  <si>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</si>
  <si>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</si>
  <si>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</si>
  <si>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</si>
  <si>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</si>
  <si>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</si>
  <si>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</si>
  <si>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</si>
  <si>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</si>
  <si>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</si>
  <si>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</si>
  <si>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</si>
  <si>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</si>
  <si>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</si>
  <si>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</si>
  <si>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</si>
  <si>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</si>
  <si>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</si>
  <si>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</si>
  <si>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</si>
  <si>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</si>
  <si>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</si>
  <si>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</si>
  <si>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</si>
  <si>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</si>
  <si>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</si>
  <si>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</si>
  <si>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</si>
  <si>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</si>
  <si>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</si>
  <si>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</si>
  <si>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</si>
  <si>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</si>
  <si>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</si>
  <si>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</si>
  <si>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</si>
  <si>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</si>
  <si>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</si>
  <si>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</si>
  <si>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</si>
  <si>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</si>
  <si>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</si>
  <si>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</si>
  <si>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</si>
  <si>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</si>
  <si>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</si>
  <si>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</si>
  <si>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</si>
  <si>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</si>
  <si>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</si>
  <si>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</si>
  <si>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</si>
  <si>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</si>
  <si>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</si>
  <si>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</si>
  <si>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</si>
  <si>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</si>
  <si>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</si>
  <si>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</si>
  <si>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</si>
  <si>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</si>
  <si>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</si>
  <si>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</si>
  <si>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</si>
  <si>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</si>
  <si>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13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</si>
  <si>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</si>
  <si>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</si>
  <si>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</si>
  <si>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</si>
  <si>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</si>
  <si>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</si>
  <si>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</si>
  <si>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</si>
  <si>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</si>
  <si>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</si>
  <si>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</si>
  <si>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</si>
  <si>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</si>
  <si>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</si>
  <si>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</si>
  <si>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</si>
  <si>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</si>
  <si>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</si>
  <si>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</si>
  <si>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</si>
  <si>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</si>
  <si>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</si>
  <si>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</si>
  <si>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</si>
  <si>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</si>
  <si>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</si>
  <si>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</si>
  <si>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</si>
  <si>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</si>
  <si>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</si>
  <si>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</si>
  <si>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</si>
  <si>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</si>
  <si>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</si>
  <si>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</si>
  <si>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</si>
  <si>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</si>
  <si>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</si>
  <si>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</si>
  <si>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</si>
  <si>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</si>
  <si>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</si>
  <si>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</si>
  <si>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</si>
  <si>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</si>
  <si>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</si>
  <si>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</si>
  <si>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</si>
  <si>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</si>
  <si>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</si>
  <si>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</si>
  <si>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</si>
  <si>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</si>
  <si>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</si>
  <si>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</si>
  <si>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</si>
  <si>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</si>
  <si>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</si>
  <si>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</si>
  <si>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</si>
  <si>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</si>
  <si>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</si>
  <si>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</si>
  <si>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</si>
  <si>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</si>
  <si>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</si>
  <si>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</si>
  <si>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</si>
  <si>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</si>
  <si>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</si>
  <si>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</si>
  <si>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</si>
  <si>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</si>
  <si>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</si>
  <si>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</si>
  <si>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</si>
  <si>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</si>
  <si>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</si>
  <si>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</si>
  <si>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</si>
  <si>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</si>
  <si>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</si>
  <si>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</si>
  <si>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</si>
  <si>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</si>
  <si>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</si>
  <si>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</si>
  <si>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</si>
  <si>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</si>
  <si>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</si>
  <si>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</si>
  <si>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</si>
  <si>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</si>
  <si>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</si>
  <si>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</si>
  <si>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</si>
  <si>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</si>
  <si>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</si>
  <si>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</si>
  <si>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</si>
  <si>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</si>
  <si>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</si>
  <si>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</si>
  <si>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</si>
  <si>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</si>
  <si>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</si>
  <si>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</si>
  <si>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</si>
  <si>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</si>
  <si>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</si>
  <si>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</si>
  <si>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</si>
  <si>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</si>
  <si>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</si>
  <si>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</si>
  <si>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</si>
  <si>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</si>
  <si>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</si>
  <si>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</si>
  <si>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</si>
  <si>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</si>
  <si>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</si>
  <si>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</si>
  <si>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</si>
  <si>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</si>
  <si>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</si>
  <si>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</si>
  <si>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</si>
  <si>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</si>
  <si>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</si>
  <si>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</si>
  <si>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</si>
  <si>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</si>
  <si>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</si>
  <si>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</si>
  <si>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</si>
  <si>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</si>
  <si>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</si>
  <si>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</si>
  <si>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</si>
  <si>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</si>
  <si>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</si>
  <si>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</si>
  <si>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</si>
  <si>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</si>
  <si>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</si>
  <si>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</si>
  <si>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</si>
  <si>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</si>
  <si>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</si>
  <si>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</si>
  <si>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</si>
  <si>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</si>
  <si>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</si>
  <si>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</si>
  <si>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</si>
  <si>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</si>
  <si>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</si>
  <si>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</si>
  <si>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</si>
  <si>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</si>
  <si>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</si>
  <si>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</si>
  <si>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</si>
  <si>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</si>
  <si>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</si>
  <si>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</si>
  <si>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</si>
  <si>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</si>
  <si>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</si>
  <si>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</si>
  <si>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</si>
  <si>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</si>
  <si>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</si>
  <si>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</si>
  <si>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</si>
  <si>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</si>
  <si>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</si>
  <si>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</si>
  <si>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</si>
  <si>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</si>
  <si>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</si>
  <si>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</si>
  <si>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</si>
  <si>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</si>
  <si>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</si>
  <si>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</si>
  <si>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</si>
  <si>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</si>
  <si>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</si>
  <si>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</si>
  <si>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</si>
  <si>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</si>
  <si>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</si>
  <si>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</si>
  <si>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</si>
  <si>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</si>
  <si>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</si>
  <si>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</si>
  <si>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</si>
  <si>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</si>
  <si>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</si>
  <si>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</si>
  <si>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</si>
  <si>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</si>
  <si>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</si>
  <si>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</si>
  <si>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</si>
  <si>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</si>
  <si>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</si>
  <si>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</si>
  <si>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</si>
  <si>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</si>
  <si>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</si>
  <si>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</si>
  <si>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</si>
  <si>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</si>
  <si>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</si>
  <si>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</si>
  <si>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</si>
  <si>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</si>
  <si>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</si>
  <si>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</si>
  <si>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</si>
  <si>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</si>
  <si>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</si>
  <si>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</si>
  <si>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</si>
  <si>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</si>
  <si>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</si>
  <si>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</si>
  <si>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</si>
  <si>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</si>
  <si>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</si>
  <si>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</si>
  <si>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</si>
  <si>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</si>
  <si>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</si>
  <si>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</si>
  <si>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</si>
  <si>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</si>
  <si>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</si>
  <si>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</si>
  <si>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</si>
  <si>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</si>
  <si>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</si>
  <si>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</si>
  <si>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</si>
  <si>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</si>
  <si>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</si>
  <si>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</si>
  <si>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</si>
  <si>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</si>
  <si>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</si>
  <si>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</si>
  <si>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</si>
  <si>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</si>
  <si>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</si>
  <si>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</si>
  <si>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</si>
  <si>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</si>
  <si>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</si>
  <si>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</si>
  <si>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</si>
  <si>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</si>
  <si>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</si>
  <si>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</si>
  <si>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</si>
  <si>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</si>
  <si>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</si>
  <si>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</si>
  <si>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</si>
  <si>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</si>
  <si>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</si>
  <si>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</si>
  <si>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</si>
  <si>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</si>
  <si>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</si>
  <si>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</si>
  <si>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</si>
  <si>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</si>
  <si>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</si>
  <si>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</si>
  <si>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</si>
  <si>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</si>
  <si>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</si>
  <si>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</si>
  <si>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</si>
  <si>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</si>
  <si>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</si>
  <si>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</si>
  <si>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</si>
  <si>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</si>
  <si>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</si>
  <si>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</si>
  <si>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</si>
  <si>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</si>
  <si>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</si>
  <si>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</si>
  <si>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</si>
  <si>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</si>
  <si>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</si>
  <si>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</si>
  <si>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</si>
  <si>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</si>
  <si>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</si>
  <si>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9.8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</si>
  <si>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</si>
  <si>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</si>
  <si>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</si>
  <si>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</si>
  <si>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</si>
  <si>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</si>
  <si>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</si>
  <si>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</si>
  <si>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</si>
  <si>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</si>
  <si>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</si>
  <si>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</si>
  <si>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</si>
  <si>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</si>
  <si>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</si>
  <si>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</si>
  <si>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</si>
  <si>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</si>
  <si>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</si>
  <si>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</si>
  <si>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</si>
  <si>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</si>
  <si>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</si>
  <si>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</si>
  <si>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</si>
  <si>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</si>
  <si>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</si>
  <si>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</si>
  <si>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</si>
  <si>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</si>
  <si>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</si>
  <si>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</si>
  <si>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</si>
  <si>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</si>
  <si>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</si>
  <si>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</si>
  <si>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</si>
  <si>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</si>
  <si>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</si>
  <si>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</si>
  <si>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</si>
  <si>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</si>
  <si>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</si>
  <si>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</si>
  <si>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</si>
  <si>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</si>
  <si>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</si>
  <si>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</si>
  <si>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</si>
  <si>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</si>
  <si>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</si>
  <si>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</si>
  <si>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</si>
  <si>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</si>
  <si>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</si>
  <si>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</si>
  <si>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</si>
  <si>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</si>
  <si>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</si>
  <si>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</si>
  <si>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</si>
  <si>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</si>
  <si>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</si>
  <si>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</si>
  <si>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</si>
  <si>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</si>
  <si>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</si>
  <si>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</si>
  <si>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</si>
  <si>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</si>
  <si>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</si>
  <si>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</si>
  <si>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</si>
  <si>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</si>
  <si>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</si>
  <si>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</si>
  <si>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</si>
  <si>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</si>
  <si>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</si>
  <si>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</si>
  <si>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</si>
  <si>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</si>
  <si>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</si>
  <si>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</si>
  <si>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</si>
  <si>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</si>
  <si>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</si>
  <si>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</si>
  <si>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</si>
  <si>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</si>
  <si>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</si>
  <si>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</si>
  <si>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</si>
  <si>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</si>
  <si>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</si>
  <si>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</si>
  <si>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</si>
  <si>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</si>
  <si>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</si>
  <si>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</si>
  <si>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</si>
  <si>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</si>
  <si>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</si>
  <si>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</si>
  <si>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</si>
  <si>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</si>
  <si>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</si>
  <si>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</si>
  <si>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</si>
  <si>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</si>
  <si>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</si>
  <si>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</si>
  <si>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</si>
  <si>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</si>
  <si>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</si>
  <si>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</si>
  <si>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</si>
  <si>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</si>
  <si>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</si>
  <si>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</si>
  <si>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</si>
  <si>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</si>
  <si>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</si>
  <si>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</si>
  <si>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</si>
  <si>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</si>
  <si>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</si>
  <si>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</si>
  <si>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</si>
  <si>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</si>
  <si>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</si>
  <si>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</si>
  <si>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</si>
  <si>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</si>
  <si>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</si>
  <si>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</si>
  <si>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</si>
  <si>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</si>
  <si>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</si>
  <si>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</si>
  <si>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</si>
  <si>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</si>
  <si>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</si>
  <si>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</si>
  <si>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</si>
  <si>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</si>
  <si>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</si>
  <si>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</si>
  <si>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</si>
  <si>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</si>
  <si>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</si>
  <si>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</si>
  <si>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</si>
  <si>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</si>
  <si>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</si>
  <si>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</si>
  <si>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</si>
  <si>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</si>
  <si>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</si>
  <si>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</si>
  <si>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</si>
  <si>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</si>
  <si>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</si>
  <si>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</si>
  <si>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</si>
  <si>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</si>
  <si>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</si>
  <si>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</si>
  <si>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</si>
  <si>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</si>
  <si>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</si>
  <si>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</si>
  <si>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</si>
  <si>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</si>
  <si>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</si>
  <si>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</si>
  <si>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</si>
  <si>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10.1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</si>
  <si>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</si>
  <si>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</si>
  <si>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</si>
  <si>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</si>
  <si>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</si>
  <si>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</si>
  <si>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</si>
  <si>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</si>
  <si>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</si>
  <si>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</si>
  <si>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</si>
  <si>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</si>
  <si>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</si>
  <si>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</si>
  <si>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</si>
  <si>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</si>
  <si>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</si>
  <si>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</si>
  <si>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</si>
  <si>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</si>
  <si>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</si>
  <si>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</si>
  <si>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</si>
  <si>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</si>
  <si>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</si>
  <si>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</si>
  <si>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</si>
  <si>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</si>
  <si>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</si>
  <si>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</si>
  <si>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</si>
  <si>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</si>
  <si>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</si>
  <si>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</si>
  <si>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</si>
  <si>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</si>
  <si>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</si>
  <si>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</si>
  <si>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</si>
  <si>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</si>
  <si>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</si>
  <si>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</si>
  <si>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</si>
  <si>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</si>
  <si>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</si>
  <si>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</si>
  <si>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</si>
  <si>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</si>
  <si>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</si>
  <si>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</si>
  <si>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</si>
  <si>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</si>
  <si>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</si>
  <si>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</si>
  <si>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</si>
  <si>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</si>
  <si>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</si>
  <si>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</si>
  <si>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</si>
  <si>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</si>
  <si>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</si>
  <si>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</si>
  <si>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</si>
  <si>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</si>
  <si>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</si>
  <si>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</si>
  <si>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</si>
  <si>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</si>
  <si>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</si>
  <si>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</si>
  <si>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</si>
  <si>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</si>
  <si>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</si>
  <si>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</si>
  <si>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</si>
  <si>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</si>
  <si>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</si>
  <si>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</si>
  <si>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</si>
  <si>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</si>
  <si>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</si>
  <si>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</si>
  <si>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</si>
  <si>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</si>
  <si>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</si>
  <si>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</si>
  <si>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</si>
  <si>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</si>
  <si>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</si>
  <si>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</si>
  <si>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</si>
  <si>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</si>
  <si>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</si>
  <si>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</si>
  <si>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</si>
  <si>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</si>
  <si>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</si>
  <si>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</si>
  <si>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</si>
  <si>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</si>
  <si>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</si>
  <si>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</si>
  <si>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</si>
  <si>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</si>
  <si>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</si>
  <si>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</si>
  <si>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</si>
  <si>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</si>
  <si>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</si>
  <si>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</si>
  <si>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</si>
  <si>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</si>
  <si>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</si>
  <si>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</si>
  <si>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</si>
  <si>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</si>
  <si>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</si>
  <si>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</si>
  <si>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</si>
  <si>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</si>
  <si>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</si>
  <si>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</si>
  <si>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</si>
  <si>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</si>
  <si>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</si>
  <si>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</si>
  <si>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</si>
  <si>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</si>
  <si>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</si>
  <si>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</si>
  <si>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</si>
  <si>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</si>
  <si>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</si>
  <si>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</si>
  <si>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</si>
  <si>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</si>
  <si>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</si>
  <si>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</si>
  <si>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</si>
  <si>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</si>
  <si>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</si>
  <si>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</si>
  <si>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</si>
  <si>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</si>
  <si>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</si>
  <si>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</si>
  <si>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</si>
  <si>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</si>
  <si>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</si>
  <si>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</si>
  <si>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</si>
  <si>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</si>
  <si>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</si>
  <si>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</si>
  <si>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</si>
  <si>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</si>
  <si>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</si>
  <si>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</si>
  <si>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</si>
  <si>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</si>
  <si>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</si>
  <si>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</si>
  <si>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</si>
  <si>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</si>
  <si>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</si>
  <si>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</si>
  <si>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</si>
  <si>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</si>
  <si>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</si>
  <si>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</si>
  <si>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</si>
  <si>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</si>
  <si>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</si>
  <si>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</si>
  <si>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</si>
  <si>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</si>
  <si>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</si>
  <si>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</si>
  <si>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</si>
  <si>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</si>
  <si>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</si>
  <si>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</si>
  <si>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</si>
  <si>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</si>
  <si>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</si>
  <si>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</si>
  <si>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</si>
  <si>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</si>
  <si>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</si>
  <si>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</si>
  <si>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</si>
  <si>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</si>
  <si>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</si>
  <si>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</si>
  <si>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</si>
  <si>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</si>
  <si>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</si>
  <si>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</si>
  <si>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</si>
  <si>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</si>
  <si>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</si>
  <si>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</si>
  <si>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</si>
  <si>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</si>
  <si>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</si>
  <si>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</si>
  <si>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</si>
  <si>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</si>
  <si>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</si>
  <si>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</si>
  <si>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</si>
  <si>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</si>
  <si>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</si>
  <si>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</si>
  <si>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</si>
  <si>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</si>
  <si>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</si>
  <si>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</si>
  <si>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</si>
  <si>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</si>
  <si>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</si>
  <si>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</si>
  <si>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</si>
  <si>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</si>
  <si>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</si>
  <si>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</si>
  <si>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</si>
  <si>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</si>
  <si>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</si>
  <si>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</si>
  <si>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</si>
  <si>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</si>
  <si>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</si>
  <si>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</si>
  <si>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</si>
  <si>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</si>
  <si>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</si>
  <si>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</si>
  <si>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</si>
  <si>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</si>
  <si>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</si>
  <si>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</si>
  <si>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</si>
  <si>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</si>
  <si>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</si>
  <si>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</si>
  <si>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</si>
  <si>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</si>
  <si>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</si>
  <si>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</si>
  <si>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</si>
  <si>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</si>
  <si>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</si>
  <si>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</si>
  <si>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</si>
  <si>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</si>
  <si>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</si>
  <si>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</si>
  <si>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</si>
  <si>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</si>
  <si>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</si>
  <si>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</si>
  <si>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</si>
  <si>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</si>
  <si>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</si>
  <si>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</si>
  <si>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</si>
  <si>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</si>
  <si>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</si>
  <si>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</si>
  <si>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</si>
  <si>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</si>
  <si>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</si>
  <si>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</si>
  <si>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</si>
  <si>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</si>
  <si>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</si>
  <si>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</si>
  <si>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</si>
  <si>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</si>
  <si>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</si>
  <si>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</si>
  <si>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</si>
  <si>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</si>
  <si>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</si>
  <si>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</si>
  <si>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</si>
  <si>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</si>
  <si>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</si>
  <si>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</si>
  <si>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</si>
  <si>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</si>
  <si>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</si>
  <si>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</si>
  <si>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</si>
  <si>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</si>
  <si>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</si>
  <si>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</si>
  <si>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</si>
  <si>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</si>
  <si>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</si>
  <si>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</si>
  <si>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</si>
  <si>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</si>
  <si>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</si>
  <si>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</si>
  <si>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</si>
  <si>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</si>
  <si>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</si>
  <si>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</si>
  <si>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</si>
  <si>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</si>
  <si>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</si>
  <si>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</si>
  <si>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</si>
  <si>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</si>
  <si>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</si>
  <si>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</si>
  <si>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</si>
  <si>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</si>
  <si>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</si>
  <si>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</si>
  <si>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</si>
  <si>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</si>
  <si>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</si>
  <si>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</si>
  <si>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</si>
  <si>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</si>
  <si>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</si>
  <si>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</si>
  <si>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</si>
  <si>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</si>
  <si>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</si>
  <si>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</si>
  <si>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</si>
  <si>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</si>
  <si>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</si>
  <si>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</si>
  <si>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</si>
  <si>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</si>
  <si>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</si>
  <si>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</si>
  <si>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</si>
  <si>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</si>
  <si>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</si>
  <si>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</si>
  <si>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</si>
  <si>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</si>
  <si>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</si>
  <si>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</si>
  <si>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</si>
  <si>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</si>
  <si>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</si>
  <si>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</si>
  <si>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</si>
  <si>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</si>
  <si>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</si>
  <si>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</si>
  <si>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</si>
  <si>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</si>
  <si>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</si>
  <si>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</si>
  <si>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</si>
  <si>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</si>
  <si>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</si>
  <si>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</si>
  <si>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</si>
  <si>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</si>
  <si>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</si>
  <si>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</si>
  <si>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</si>
  <si>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</si>
  <si>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</si>
  <si>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</si>
  <si>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</si>
  <si>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</si>
  <si>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</si>
  <si>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</si>
  <si>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</si>
  <si>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</si>
  <si>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</si>
  <si>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</si>
  <si>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</si>
  <si>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</si>
  <si>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</si>
  <si>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</si>
  <si>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</si>
  <si>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</si>
  <si>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</si>
  <si>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</si>
  <si>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</si>
  <si>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</si>
  <si>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</si>
  <si>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</si>
  <si>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</si>
  <si>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</si>
  <si>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</si>
  <si>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</si>
  <si>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</si>
  <si>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</si>
  <si>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</si>
  <si>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</si>
  <si>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</si>
  <si>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</si>
  <si>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</si>
  <si>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</si>
  <si>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</si>
  <si>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</si>
  <si>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</si>
  <si>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</si>
  <si>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</si>
  <si>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</si>
  <si>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</si>
  <si>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</si>
  <si>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</si>
  <si>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</si>
  <si>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</si>
  <si>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</si>
  <si>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</si>
  <si>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</si>
  <si>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</si>
  <si>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</si>
  <si>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</si>
  <si>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</si>
  <si>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</si>
  <si>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</si>
  <si>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</si>
  <si>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</si>
  <si>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</si>
  <si>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</si>
  <si>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</si>
  <si>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</si>
  <si>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</si>
  <si>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</si>
  <si>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</si>
  <si>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</si>
  <si>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</si>
  <si>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</si>
  <si>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</si>
  <si>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</si>
  <si>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</si>
  <si>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</si>
  <si>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</si>
  <si>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</si>
  <si>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</si>
  <si>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</si>
  <si>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</si>
  <si>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</si>
  <si>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</si>
  <si>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</si>
  <si>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</si>
  <si>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</si>
  <si>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</si>
  <si>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</si>
  <si>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</si>
  <si>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</si>
  <si>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</si>
  <si>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</si>
  <si>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</si>
  <si>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</si>
  <si>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</si>
  <si>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</si>
  <si>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</si>
  <si>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</si>
  <si>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</si>
  <si>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</si>
  <si>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</si>
  <si>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</si>
  <si>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</si>
  <si>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</si>
  <si>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</si>
  <si>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</si>
  <si>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</si>
  <si>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</si>
  <si>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</si>
  <si>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</si>
  <si>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</si>
  <si>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</si>
  <si>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</si>
  <si>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</si>
  <si>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</si>
  <si>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</si>
  <si>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</si>
  <si>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</si>
  <si>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</si>
  <si>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</si>
  <si>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</si>
  <si>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</si>
  <si>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</si>
  <si>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</si>
  <si>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</si>
  <si>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</si>
  <si>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</si>
  <si>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</si>
  <si>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</si>
  <si>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</si>
  <si>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</si>
  <si>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</si>
  <si>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</si>
  <si>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</si>
  <si>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</si>
  <si>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</si>
  <si>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</si>
  <si>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</si>
  <si>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</si>
  <si>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</si>
  <si>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</si>
  <si>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</si>
  <si>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</si>
  <si>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</si>
  <si>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</si>
  <si>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</si>
  <si>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</si>
  <si>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</si>
  <si>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</si>
  <si>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</si>
  <si>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</si>
  <si>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</si>
  <si>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</si>
  <si>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</si>
  <si>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</si>
  <si>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</si>
  <si>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</si>
  <si>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</si>
  <si>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</si>
  <si>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</si>
  <si>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</si>
  <si>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</si>
  <si>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</si>
  <si>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</si>
  <si>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</si>
  <si>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</si>
  <si>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</si>
  <si>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</si>
  <si>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</si>
  <si>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</si>
  <si>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</si>
  <si>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</si>
  <si>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</si>
  <si>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</si>
  <si>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</si>
  <si>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</si>
  <si>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</si>
  <si>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</si>
  <si>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</si>
  <si>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</si>
  <si>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</si>
  <si>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</si>
  <si>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</si>
  <si>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</si>
  <si>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</si>
  <si>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</si>
  <si>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</si>
  <si>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</si>
  <si>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</si>
  <si>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</si>
  <si>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</si>
  <si>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</si>
  <si>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</si>
  <si>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</si>
  <si>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</si>
  <si>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</si>
  <si>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</si>
  <si>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</si>
  <si>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</si>
  <si>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</si>
  <si>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</si>
  <si>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</si>
  <si>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</si>
  <si>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</si>
  <si>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</si>
  <si>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</si>
  <si>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</si>
  <si>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</si>
  <si>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</si>
  <si>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</si>
  <si>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</si>
  <si>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</si>
  <si>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</si>
  <si>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</si>
  <si>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</si>
  <si>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</si>
  <si>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</si>
  <si>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</si>
  <si>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</si>
  <si>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</si>
  <si>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</si>
  <si>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</si>
  <si>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</si>
  <si>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</si>
  <si>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</si>
  <si>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</si>
  <si>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</si>
  <si>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</si>
  <si>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</si>
  <si>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</si>
  <si>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</si>
  <si>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</si>
  <si>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</si>
  <si>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</si>
  <si>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</si>
  <si>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</si>
  <si>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</si>
  <si>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</si>
  <si>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</si>
  <si>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</si>
  <si>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</si>
  <si>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</si>
  <si>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</si>
  <si>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</si>
  <si>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</si>
  <si>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</si>
  <si>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</si>
  <si>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</si>
  <si>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</si>
  <si>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</si>
  <si>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</si>
  <si>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</si>
  <si>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</si>
  <si>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</si>
  <si>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</si>
  <si>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</si>
  <si>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</si>
  <si>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</si>
  <si>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</si>
  <si>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</si>
  <si>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</si>
  <si>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</si>
  <si>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</si>
  <si>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</si>
  <si>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</si>
  <si>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</si>
  <si>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</si>
  <si>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</si>
  <si>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</si>
  <si>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</si>
  <si>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</si>
  <si>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</si>
  <si>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</si>
  <si>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</si>
  <si>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</si>
  <si>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</si>
  <si>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</si>
  <si>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</si>
  <si>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</si>
  <si>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</si>
  <si>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</si>
  <si>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</si>
  <si>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</si>
  <si>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</si>
  <si>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</si>
  <si>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</si>
  <si>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</si>
  <si>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</si>
  <si>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</si>
  <si>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</si>
  <si>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</si>
  <si>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</si>
  <si>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</si>
  <si>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</si>
  <si>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</si>
  <si>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</si>
  <si>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</si>
  <si>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</si>
  <si>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</si>
  <si>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</si>
  <si>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</si>
  <si>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</si>
  <si>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</si>
  <si>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</si>
  <si>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</si>
  <si>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</si>
  <si>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</si>
  <si>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</si>
  <si>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</si>
  <si>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</si>
  <si>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</si>
  <si>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</si>
  <si>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</si>
  <si>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</si>
  <si>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</si>
  <si>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</si>
  <si>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</si>
  <si>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</si>
  <si>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</si>
  <si>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</si>
  <si>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</si>
  <si>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</si>
  <si>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</si>
  <si>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</si>
  <si>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</si>
  <si>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</si>
  <si>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</si>
  <si>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</si>
  <si>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</si>
  <si>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</si>
  <si>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</si>
  <si>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</si>
  <si>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</si>
  <si>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</si>
  <si>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</si>
  <si>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</si>
  <si>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</si>
  <si>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</si>
  <si>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</si>
  <si>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</si>
  <si>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</si>
  <si>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</si>
  <si>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</si>
  <si>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</si>
  <si>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</si>
  <si>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</si>
  <si>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</si>
  <si>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</si>
  <si>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</si>
  <si>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</si>
  <si>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</si>
  <si>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</si>
  <si>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</si>
  <si>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</si>
  <si>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</si>
  <si>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</si>
  <si>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</si>
  <si>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</si>
  <si>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</si>
  <si>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</si>
  <si>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</si>
  <si>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</si>
  <si>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</si>
  <si>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</si>
  <si>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</si>
  <si>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</si>
  <si>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</si>
  <si>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</si>
  <si>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</si>
  <si>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</si>
  <si>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</si>
  <si>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</si>
  <si>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</si>
  <si>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</si>
  <si>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</si>
  <si>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</si>
  <si>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</si>
  <si>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</si>
  <si>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</si>
  <si>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</si>
  <si>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</si>
  <si>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</si>
  <si>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</si>
  <si>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</si>
  <si>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</si>
  <si>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</si>
  <si>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</si>
  <si>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</si>
  <si>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</si>
  <si>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</si>
  <si>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</si>
  <si>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</si>
  <si>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</si>
  <si>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</si>
  <si>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</si>
  <si>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</si>
  <si>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</si>
  <si>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</si>
  <si>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14.1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</si>
  <si>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</si>
  <si>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</si>
  <si>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</si>
  <si>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</si>
  <si>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</si>
  <si>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</si>
  <si>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</si>
  <si>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</si>
  <si>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</si>
  <si>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</si>
  <si>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</si>
  <si>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</si>
  <si>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</si>
  <si>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</si>
  <si>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</si>
  <si>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</si>
  <si>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</si>
  <si>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</si>
  <si>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</si>
  <si>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</si>
  <si>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</si>
  <si>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</si>
  <si>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</si>
  <si>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</si>
  <si>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</si>
  <si>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</si>
  <si>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</si>
  <si>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</si>
  <si>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</si>
  <si>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</si>
  <si>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</si>
  <si>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</si>
  <si>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</si>
  <si>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</si>
  <si>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</si>
  <si>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</si>
  <si>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</si>
  <si>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</si>
  <si>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</si>
  <si>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</si>
  <si>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</si>
  <si>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</si>
  <si>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</si>
  <si>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</si>
  <si>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</si>
  <si>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</si>
  <si>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</si>
  <si>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</si>
  <si>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</si>
  <si>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</si>
  <si>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</si>
  <si>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</si>
  <si>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</si>
  <si>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</si>
  <si>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</si>
  <si>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</si>
  <si>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</si>
  <si>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</si>
  <si>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</si>
  <si>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</si>
  <si>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</si>
  <si>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</si>
  <si>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</si>
  <si>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</si>
  <si>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</si>
  <si>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</si>
  <si>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</si>
  <si>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</si>
  <si>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</si>
  <si>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</si>
  <si>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</si>
  <si>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</si>
  <si>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</si>
  <si>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</si>
  <si>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</si>
  <si>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</si>
  <si>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</si>
  <si>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</si>
  <si>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</si>
  <si>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</si>
  <si>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</si>
  <si>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</si>
  <si>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</si>
  <si>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</si>
  <si>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</si>
  <si>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</si>
  <si>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</si>
  <si>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</si>
  <si>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</si>
  <si>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</si>
  <si>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</si>
  <si>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</si>
  <si>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</si>
  <si>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</si>
  <si>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</si>
  <si>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</si>
  <si>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</si>
  <si>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</si>
  <si>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</si>
  <si>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</si>
  <si>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</si>
  <si>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</si>
  <si>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</si>
  <si>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</si>
  <si>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</si>
  <si>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</si>
  <si>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</si>
  <si>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</si>
  <si>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</si>
  <si>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</si>
  <si>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</si>
  <si>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</si>
  <si>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</si>
  <si>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</si>
  <si>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</si>
  <si>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</si>
  <si>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</si>
  <si>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</si>
  <si>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</si>
  <si>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</si>
  <si>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</si>
  <si>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</si>
  <si>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</si>
  <si>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</si>
  <si>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</si>
  <si>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</si>
  <si>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</si>
  <si>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</si>
  <si>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</si>
  <si>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</si>
  <si>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</si>
  <si>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</si>
  <si>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</si>
  <si>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</si>
  <si>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</si>
  <si>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</si>
  <si>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</si>
  <si>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</si>
  <si>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</si>
  <si>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</si>
  <si>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</si>
  <si>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</si>
  <si>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</si>
  <si>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</si>
  <si>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</si>
  <si>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</si>
  <si>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</si>
  <si>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</si>
  <si>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</si>
  <si>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</si>
  <si>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</si>
  <si>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</si>
  <si>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</si>
  <si>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</si>
  <si>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</si>
  <si>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</si>
  <si>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</si>
  <si>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</si>
  <si>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</si>
  <si>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</si>
  <si>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</si>
  <si>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</si>
  <si>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</si>
  <si>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</si>
  <si>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</si>
  <si>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</si>
  <si>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</si>
  <si>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</si>
  <si>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</si>
  <si>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</si>
  <si>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</si>
  <si>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</si>
  <si>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</si>
  <si>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</si>
  <si>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</si>
  <si>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</si>
  <si>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</si>
  <si>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</si>
  <si>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</si>
  <si>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</si>
  <si>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</si>
  <si>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</si>
  <si>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</si>
  <si>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</si>
  <si>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</si>
  <si>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</si>
  <si>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</si>
  <si>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</si>
  <si>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</si>
  <si>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</si>
  <si>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</si>
  <si>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</si>
  <si>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</si>
  <si>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</si>
  <si>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</si>
  <si>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</si>
  <si>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</si>
  <si>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</si>
  <si>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</si>
  <si>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</si>
  <si>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</si>
  <si>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</si>
  <si>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</si>
  <si>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</si>
  <si>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</si>
  <si>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</si>
  <si>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</si>
  <si>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</si>
  <si>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</si>
  <si>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</si>
  <si>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</si>
  <si>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</si>
  <si>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</si>
  <si>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</si>
  <si>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</si>
  <si>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</si>
  <si>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</si>
  <si>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</si>
  <si>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</si>
  <si>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</si>
  <si>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</si>
  <si>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</si>
  <si>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</si>
  <si>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</si>
  <si>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</si>
  <si>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</si>
  <si>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</si>
  <si>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</si>
  <si>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</si>
  <si>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</si>
  <si>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</si>
  <si>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</si>
  <si>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</si>
  <si>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</si>
  <si>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</si>
  <si>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</si>
  <si>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</si>
  <si>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</si>
  <si>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</si>
  <si>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</si>
  <si>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</si>
  <si>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</si>
  <si>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</si>
  <si>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</si>
  <si>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</si>
  <si>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</si>
  <si>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</si>
  <si>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</si>
  <si>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</si>
  <si>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</si>
  <si>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</si>
  <si>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</si>
  <si>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</si>
  <si>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</si>
  <si>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1270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</si>
  <si>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</si>
  <si>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</si>
  <si>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</si>
  <si>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</si>
  <si>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</si>
  <si>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</si>
  <si>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</si>
  <si>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</si>
  <si>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</si>
  <si>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</si>
  <si>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</si>
  <si>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</si>
  <si>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</si>
  <si>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</si>
  <si>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</si>
  <si>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</si>
  <si>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</si>
  <si>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</si>
  <si>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</si>
  <si>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</si>
  <si>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</si>
  <si>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</si>
  <si>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</si>
  <si>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</si>
  <si>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</si>
  <si>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</si>
  <si>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</si>
  <si>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</si>
  <si>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</si>
  <si>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</si>
  <si>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</si>
  <si>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</si>
  <si>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</si>
  <si>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</si>
  <si>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</si>
  <si>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</si>
  <si>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</si>
  <si>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</si>
  <si>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</si>
  <si>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</si>
  <si>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</si>
  <si>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</si>
  <si>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</si>
  <si>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</si>
  <si>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</si>
  <si>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</si>
  <si>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</si>
  <si>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</si>
  <si>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</si>
  <si>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</si>
  <si>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</si>
  <si>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</si>
  <si>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</si>
  <si>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</si>
  <si>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</si>
  <si>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</si>
  <si>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</si>
  <si>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</si>
  <si>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</si>
  <si>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</si>
  <si>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</si>
  <si>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</si>
  <si>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</si>
  <si>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</si>
  <si>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</si>
  <si>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</si>
  <si>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</si>
  <si>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</si>
  <si>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</si>
  <si>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</si>
  <si>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</si>
  <si>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</si>
  <si>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</si>
  <si>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</si>
  <si>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</si>
  <si>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</si>
  <si>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</si>
  <si>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</si>
  <si>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</si>
  <si>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</si>
  <si>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</si>
  <si>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</si>
  <si>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</si>
  <si>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</si>
  <si>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</si>
  <si>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</si>
  <si>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</si>
  <si>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</si>
  <si>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</si>
  <si>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</si>
  <si>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</si>
  <si>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</si>
  <si>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</si>
  <si>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</si>
  <si>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</si>
  <si>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</si>
  <si>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</si>
  <si>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</si>
  <si>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</si>
  <si>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</si>
  <si>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</si>
  <si>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</si>
  <si>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</si>
  <si>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</si>
  <si>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</si>
  <si>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</si>
  <si>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</si>
  <si>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</si>
  <si>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</si>
  <si>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</si>
  <si>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</si>
  <si>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</si>
  <si>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</si>
  <si>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</si>
  <si>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</si>
  <si>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</si>
  <si>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</si>
  <si>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</si>
  <si>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</si>
  <si>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</si>
  <si>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</si>
  <si>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</si>
  <si>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</si>
  <si>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</si>
  <si>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</si>
  <si>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</si>
  <si>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</si>
  <si>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</si>
  <si>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</si>
  <si>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</si>
  <si>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</si>
  <si>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</si>
  <si>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</si>
  <si>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</si>
  <si>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</si>
  <si>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</si>
  <si>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</si>
  <si>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</si>
  <si>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</si>
  <si>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</si>
  <si>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</si>
  <si>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</si>
  <si>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</si>
  <si>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</si>
  <si>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</si>
  <si>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</si>
  <si>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</si>
  <si>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</si>
  <si>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</si>
  <si>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</si>
  <si>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</si>
  <si>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</si>
  <si>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</si>
  <si>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</si>
  <si>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</si>
  <si>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</si>
  <si>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</si>
  <si>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</si>
  <si>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</si>
  <si>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</si>
  <si>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</si>
  <si>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</si>
  <si>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</si>
  <si>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</si>
  <si>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</si>
  <si>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</si>
  <si>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</si>
  <si>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</si>
  <si>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</si>
  <si>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</si>
  <si>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</si>
  <si>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</si>
  <si>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</si>
  <si>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</si>
  <si>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</si>
  <si>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</si>
  <si>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</si>
  <si>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</si>
  <si>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</si>
  <si>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</si>
  <si>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</si>
  <si>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</si>
  <si>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</si>
  <si>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</si>
  <si>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</si>
  <si>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</si>
  <si>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</si>
  <si>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</si>
  <si>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</si>
  <si>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</si>
  <si>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</si>
  <si>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</si>
  <si>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</si>
  <si>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</si>
  <si>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</si>
  <si>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</si>
  <si>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</si>
  <si>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</si>
  <si>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</si>
  <si>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</si>
  <si>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</si>
  <si>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</si>
  <si>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</si>
  <si>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</si>
  <si>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</si>
  <si>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</si>
  <si>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</si>
  <si>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</si>
  <si>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</si>
  <si>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</si>
  <si>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</si>
  <si>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</si>
  <si>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</si>
  <si>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</si>
  <si>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</si>
  <si>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</si>
  <si>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</si>
  <si>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</si>
  <si>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</si>
  <si>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</si>
  <si>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</si>
  <si>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</si>
  <si>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</si>
  <si>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</si>
  <si>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</si>
  <si>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</si>
  <si>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</si>
  <si>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</si>
  <si>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</si>
  <si>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</si>
  <si>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</si>
  <si>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</si>
  <si>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</si>
  <si>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</si>
  <si>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</si>
  <si>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</si>
  <si>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</si>
  <si>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</si>
  <si>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</si>
  <si>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</si>
  <si>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</si>
  <si>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</si>
  <si>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</si>
  <si>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</si>
  <si>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</si>
  <si>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</si>
  <si>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</si>
  <si>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</si>
  <si>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</si>
  <si>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</si>
  <si>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</si>
  <si>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</si>
  <si>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</si>
  <si>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</si>
  <si>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</si>
  <si>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</si>
  <si>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</si>
  <si>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</si>
  <si>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</si>
  <si>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</si>
  <si>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</si>
  <si>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</si>
  <si>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</si>
  <si>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</si>
  <si>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</si>
  <si>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</si>
  <si>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</si>
  <si>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</si>
  <si>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</si>
  <si>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</si>
  <si>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</si>
  <si>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</si>
  <si>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</si>
  <si>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</si>
  <si>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</si>
  <si>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</si>
  <si>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</si>
  <si>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</si>
  <si>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</si>
  <si>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</si>
  <si>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</si>
  <si>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</si>
  <si>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</si>
  <si>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</si>
  <si>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</si>
  <si>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</si>
  <si>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</si>
  <si>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</si>
  <si>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</si>
  <si>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</si>
  <si>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</si>
  <si>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</si>
  <si>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</si>
  <si>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</si>
  <si>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</si>
  <si>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</si>
  <si>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</si>
  <si>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</si>
  <si>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</si>
  <si>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</si>
  <si>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</si>
  <si>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</si>
  <si>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</si>
  <si>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</si>
  <si>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</si>
  <si>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</si>
  <si>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</si>
  <si>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</si>
  <si>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</si>
  <si>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</si>
  <si>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</si>
  <si>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</si>
  <si>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</si>
  <si>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</si>
  <si>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</si>
  <si>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</si>
  <si>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</si>
  <si>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</si>
  <si>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</si>
  <si>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</si>
  <si>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</si>
  <si>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</si>
  <si>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</si>
  <si>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</si>
  <si>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</si>
  <si>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</si>
  <si>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</si>
  <si>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</si>
  <si>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</si>
  <si>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</si>
  <si>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</si>
  <si>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</si>
  <si>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</si>
  <si>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</si>
  <si>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</si>
  <si>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</si>
  <si>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</si>
  <si>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</si>
  <si>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</si>
  <si>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</si>
  <si>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</si>
  <si>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</si>
  <si>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</si>
  <si>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</si>
  <si>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</si>
  <si>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</si>
  <si>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</si>
  <si>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</si>
  <si>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</si>
  <si>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</si>
  <si>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</si>
  <si>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</si>
  <si>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</si>
  <si>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</si>
  <si>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</si>
  <si>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</si>
  <si>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</si>
  <si>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</si>
  <si>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</si>
  <si>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</si>
  <si>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</si>
  <si>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</si>
  <si>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</si>
  <si>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</si>
  <si>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</si>
  <si>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</si>
  <si>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</si>
  <si>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</si>
  <si>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</si>
  <si>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</si>
  <si>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</si>
  <si>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</si>
  <si>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</si>
  <si>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</si>
  <si>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</si>
  <si>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</si>
  <si>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</si>
  <si>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</si>
  <si>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</si>
  <si>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</si>
  <si>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</si>
  <si>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</si>
  <si>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</si>
  <si>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</si>
  <si>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</si>
  <si>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</si>
  <si>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</si>
  <si>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</si>
  <si>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</si>
  <si>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</si>
  <si>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</si>
  <si>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</si>
  <si>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</si>
  <si>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</si>
  <si>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</si>
  <si>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</si>
  <si>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</si>
  <si>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</si>
  <si>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</si>
  <si>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</si>
  <si>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</si>
  <si>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</si>
  <si>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</si>
  <si>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</si>
  <si>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</si>
  <si>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</si>
  <si>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</si>
  <si>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</si>
  <si>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</si>
  <si>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</si>
  <si>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</si>
  <si>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</si>
  <si>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</si>
  <si>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</si>
  <si>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</si>
  <si>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</si>
  <si>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</si>
  <si>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</si>
  <si>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</si>
  <si>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</si>
  <si>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</si>
  <si>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</si>
  <si>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</si>
  <si>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</si>
  <si>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</si>
  <si>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</si>
  <si>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</si>
  <si>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</si>
  <si>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</si>
  <si>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</si>
  <si>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</si>
  <si>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</si>
  <si>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</si>
  <si>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</si>
  <si>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</si>
  <si>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</si>
  <si>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</si>
  <si>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</si>
  <si>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</si>
  <si>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</si>
  <si>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</si>
  <si>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</si>
  <si>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</si>
  <si>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</si>
  <si>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</si>
  <si>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</si>
  <si>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</si>
  <si>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</si>
  <si>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</si>
  <si>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</si>
  <si>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</si>
  <si>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</si>
  <si>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</si>
  <si>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</si>
  <si>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</si>
  <si>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</si>
  <si>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</si>
  <si>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</si>
  <si>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</si>
  <si>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</si>
  <si>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</si>
  <si>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</si>
  <si>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</si>
  <si>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</si>
  <si>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</si>
  <si>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</si>
  <si>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</si>
  <si>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</si>
  <si>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</si>
  <si>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</si>
  <si>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</si>
  <si>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</si>
  <si>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</si>
  <si>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</si>
  <si>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</si>
  <si>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</si>
  <si>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</si>
  <si>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</si>
  <si>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</si>
  <si>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</si>
  <si>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</si>
  <si>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</si>
  <si>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</si>
  <si>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</si>
  <si>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</si>
  <si>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</si>
  <si>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</si>
  <si>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</si>
  <si>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</si>
  <si>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</si>
  <si>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</si>
  <si>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</si>
  <si>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</si>
  <si>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</si>
  <si>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</si>
  <si>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</si>
  <si>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</si>
  <si>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</si>
  <si>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</si>
  <si>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</si>
  <si>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</si>
  <si>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</si>
  <si>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</si>
  <si>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</si>
  <si>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</si>
  <si>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</si>
  <si>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</si>
  <si>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</si>
  <si>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</si>
  <si>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</si>
  <si>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</si>
  <si>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</si>
  <si>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</si>
  <si>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</si>
  <si>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</si>
  <si>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</si>
  <si>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</si>
  <si>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</si>
  <si>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</si>
  <si>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</si>
  <si>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</si>
  <si>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</si>
  <si>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</si>
  <si>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</si>
  <si>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</si>
  <si>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</si>
  <si>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</si>
  <si>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</si>
  <si>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</si>
  <si>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</si>
  <si>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</si>
  <si>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</si>
  <si>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</si>
  <si>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</si>
  <si>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</si>
  <si>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</si>
  <si>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</si>
  <si>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</si>
  <si>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</si>
  <si>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</si>
  <si>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</si>
  <si>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</si>
  <si>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</si>
  <si>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</si>
  <si>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</si>
  <si>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</si>
  <si>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</si>
  <si>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</si>
  <si>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</si>
  <si>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</si>
  <si>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</si>
  <si>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</si>
  <si>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</si>
  <si>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</si>
  <si>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</si>
  <si>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</si>
  <si>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</si>
  <si>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</si>
  <si>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</si>
  <si>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</si>
  <si>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</si>
  <si>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</si>
  <si>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</si>
  <si>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</si>
  <si>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</si>
  <si>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</si>
  <si>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</si>
  <si>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</si>
  <si>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</si>
  <si>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</si>
  <si>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</si>
  <si>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</si>
  <si>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</si>
  <si>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</si>
  <si>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</si>
  <si>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</si>
  <si>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</si>
  <si>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</si>
  <si>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</si>
  <si>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</si>
  <si>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</si>
  <si>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</si>
  <si>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</si>
  <si>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</si>
  <si>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</si>
  <si>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</si>
  <si>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</si>
  <si>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</si>
  <si>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</si>
  <si>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</si>
  <si>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</si>
  <si>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</si>
  <si>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</si>
  <si>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</si>
  <si>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</si>
  <si>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</si>
  <si>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</si>
  <si>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</si>
  <si>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</si>
  <si>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</si>
  <si>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</si>
  <si>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</si>
  <si>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</si>
  <si>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</si>
  <si>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</si>
  <si>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</si>
  <si>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</si>
  <si>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</si>
  <si>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</si>
  <si>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</si>
  <si>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</si>
  <si>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</si>
  <si>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</si>
  <si>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</si>
  <si>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</si>
  <si>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</si>
  <si>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</si>
  <si>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</si>
  <si>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</si>
  <si>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</si>
  <si>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</si>
  <si>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</si>
  <si>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</si>
  <si>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</si>
  <si>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</si>
  <si>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</si>
  <si>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</si>
  <si>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</si>
  <si>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</si>
  <si>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</si>
  <si>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</si>
  <si>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</si>
  <si>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</si>
  <si>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</si>
  <si>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</si>
  <si>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</si>
  <si>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</si>
  <si>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</si>
  <si>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</si>
  <si>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</si>
  <si>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</si>
  <si>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</si>
  <si>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</si>
  <si>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</si>
  <si>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</si>
  <si>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</si>
  <si>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</si>
  <si>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</si>
  <si>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</si>
  <si>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</si>
  <si>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</si>
  <si>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</si>
  <si>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</si>
  <si>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</si>
  <si>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</si>
  <si>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</si>
  <si>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</si>
  <si>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</si>
  <si>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</si>
  <si>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</si>
  <si>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</si>
  <si>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</si>
  <si>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</si>
  <si>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</si>
  <si>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</si>
  <si>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</si>
  <si>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</si>
  <si>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</si>
  <si>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</si>
  <si>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</si>
  <si>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</si>
  <si>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</si>
  <si>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</si>
  <si>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</si>
  <si>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</si>
  <si>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</si>
  <si>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</si>
  <si>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</si>
  <si>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</si>
  <si>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</si>
  <si>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</si>
  <si>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</si>
  <si>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</si>
  <si>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</si>
  <si>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</si>
  <si>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</si>
  <si>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</si>
  <si>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</si>
  <si>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</si>
  <si>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</si>
  <si>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</si>
  <si>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</si>
  <si>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</si>
  <si>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</si>
  <si>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</si>
  <si>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</si>
  <si>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</si>
  <si>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</si>
  <si>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</si>
  <si>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</si>
  <si>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</si>
  <si>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</si>
  <si>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</si>
  <si>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</si>
  <si>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</si>
  <si>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</si>
  <si>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</si>
  <si>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</si>
  <si>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</si>
  <si>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</si>
  <si>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</si>
  <si>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</si>
  <si>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</si>
  <si>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</si>
  <si>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</si>
  <si>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</si>
  <si>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</si>
  <si>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</si>
  <si>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</si>
  <si>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</si>
  <si>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</si>
  <si>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</si>
  <si>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</si>
  <si>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</si>
  <si>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</si>
  <si>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</si>
  <si>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</si>
  <si>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</si>
  <si>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</si>
  <si>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</si>
  <si>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</si>
  <si>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</si>
  <si>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</si>
  <si>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</si>
  <si>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</si>
  <si>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</si>
  <si>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</si>
  <si>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</si>
  <si>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</si>
  <si>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</si>
  <si>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</si>
  <si>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</si>
  <si>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</si>
  <si>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</si>
  <si>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</si>
  <si>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</si>
  <si>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</si>
  <si>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</si>
  <si>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</si>
  <si>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</si>
  <si>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</si>
  <si>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</si>
  <si>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</si>
  <si>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</si>
  <si>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</si>
  <si>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</si>
  <si>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</si>
  <si>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</si>
  <si>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</si>
  <si>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</si>
  <si>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</si>
  <si>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</si>
  <si>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</si>
  <si>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</si>
  <si>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</si>
  <si>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</si>
  <si>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</si>
  <si>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</si>
  <si>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</si>
  <si>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</si>
  <si>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</si>
  <si>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</si>
  <si>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</si>
  <si>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</si>
  <si>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</si>
  <si>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</si>
  <si>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</si>
  <si>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</si>
  <si>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</si>
  <si>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</si>
  <si>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</si>
  <si>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</si>
  <si>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</si>
  <si>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</si>
  <si>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</si>
  <si>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</si>
  <si>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</si>
  <si>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</si>
  <si>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</si>
  <si>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</si>
  <si>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</si>
  <si>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</si>
  <si>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</si>
  <si>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</si>
  <si>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</si>
  <si>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</si>
  <si>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</si>
  <si>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</si>
  <si>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</si>
  <si>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</si>
  <si>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</si>
  <si>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</si>
  <si>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</si>
  <si>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</si>
  <si>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</si>
  <si>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</si>
  <si>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</si>
  <si>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</si>
  <si>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</si>
  <si>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</si>
  <si>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</si>
  <si>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</si>
  <si>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</si>
  <si>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</si>
  <si>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</si>
  <si>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</si>
  <si>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</si>
  <si>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</si>
  <si>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</si>
  <si>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</si>
  <si>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</si>
  <si>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</si>
  <si>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</si>
  <si>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</si>
  <si>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</si>
  <si>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</si>
  <si>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</si>
  <si>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</si>
  <si>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</si>
  <si>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</si>
  <si>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</si>
  <si>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</si>
  <si>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</si>
  <si>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</si>
  <si>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</si>
  <si>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</si>
  <si>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</si>
  <si>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</si>
  <si>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</si>
  <si>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</si>
  <si>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</si>
  <si>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</si>
  <si>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</si>
  <si>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</si>
  <si>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</si>
  <si>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</si>
  <si>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</si>
  <si>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</si>
  <si>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</si>
  <si>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</si>
  <si>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</si>
  <si>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</si>
  <si>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</si>
  <si>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</si>
  <si>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</si>
  <si>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</si>
  <si>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</si>
  <si>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</si>
  <si>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</si>
  <si>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</si>
  <si>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</si>
  <si>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</si>
  <si>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</si>
  <si>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</si>
  <si>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</si>
  <si>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</si>
  <si>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</si>
  <si>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</si>
  <si>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</si>
  <si>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</si>
  <si>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</si>
  <si>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</si>
  <si>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</si>
  <si>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</si>
  <si>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</si>
  <si>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</si>
  <si>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</si>
  <si>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</si>
  <si>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</si>
  <si>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</si>
  <si>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</si>
  <si>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</si>
  <si>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</si>
  <si>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</si>
  <si>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</si>
  <si>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</si>
  <si>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</si>
  <si>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</si>
  <si>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</si>
  <si>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</si>
  <si>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</si>
  <si>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</si>
  <si>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</si>
  <si>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</si>
  <si>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</si>
  <si>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</si>
  <si>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</si>
  <si>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</si>
  <si>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</si>
  <si>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</si>
  <si>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</si>
  <si>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</si>
  <si>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</si>
  <si>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</si>
  <si>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</si>
  <si>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</si>
  <si>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</si>
  <si>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</si>
  <si>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</si>
  <si>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</si>
  <si>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</si>
  <si>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</si>
  <si>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</si>
  <si>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</si>
  <si>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</si>
  <si>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</si>
  <si>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</si>
  <si>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</si>
  <si>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</si>
  <si>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</si>
  <si>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</si>
  <si>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</si>
  <si>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</si>
  <si>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</si>
  <si>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</si>
  <si>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</si>
  <si>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</si>
  <si>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</si>
  <si>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</si>
  <si>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</si>
  <si>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</si>
  <si>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</si>
  <si>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</si>
  <si>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</si>
  <si>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</si>
  <si>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</si>
  <si>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</si>
  <si>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</si>
  <si>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</si>
  <si>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</si>
  <si>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</si>
  <si>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</si>
  <si>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</si>
  <si>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</si>
  <si>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</si>
  <si>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</si>
  <si>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</si>
  <si>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</si>
  <si>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</si>
  <si>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</si>
  <si>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</si>
  <si>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</si>
  <si>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</si>
  <si>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</si>
  <si>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</si>
  <si>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</si>
  <si>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</si>
  <si>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</si>
  <si>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</si>
  <si>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</si>
  <si>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</si>
  <si>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</si>
  <si>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</si>
  <si>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</si>
  <si>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</si>
  <si>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</si>
  <si>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</si>
  <si>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</si>
  <si>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</si>
  <si>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</si>
  <si>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</si>
  <si>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</si>
  <si>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</si>
  <si>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</si>
  <si>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</si>
  <si>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</si>
  <si>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</si>
  <si>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</si>
  <si>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</si>
  <si>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</si>
  <si>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</si>
  <si>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</si>
  <si>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</si>
  <si>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</si>
  <si>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</si>
  <si>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</si>
  <si>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</si>
  <si>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</si>
  <si>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</si>
  <si>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</si>
  <si>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</si>
  <si>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</si>
  <si>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</si>
  <si>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</si>
  <si>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</si>
  <si>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</si>
  <si>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</si>
  <si>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</si>
  <si>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</si>
  <si>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</si>
  <si>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</si>
  <si>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</si>
  <si>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</si>
  <si>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</si>
  <si>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</si>
  <si>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</si>
  <si>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</si>
  <si>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</si>
  <si>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</si>
  <si>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</si>
  <si>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</si>
  <si>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</si>
  <si>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</si>
  <si>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</si>
  <si>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</si>
  <si>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</si>
  <si>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</si>
  <si>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</si>
  <si>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</si>
  <si>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</si>
  <si>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</si>
  <si>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</si>
  <si>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</si>
  <si>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</si>
  <si>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</si>
  <si>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</si>
  <si>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</si>
  <si>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</si>
  <si>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</si>
  <si>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</si>
  <si>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</si>
  <si>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</si>
  <si>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</si>
  <si>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</si>
  <si>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</si>
  <si>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</si>
  <si>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</si>
  <si>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</si>
  <si>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</si>
  <si>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</si>
  <si>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</si>
  <si>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</si>
  <si>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</si>
  <si>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</si>
  <si>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</si>
  <si>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</si>
  <si>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</si>
  <si>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</si>
  <si>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</si>
  <si>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</si>
  <si>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</si>
  <si>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</si>
  <si>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</si>
  <si>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</si>
  <si>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</si>
  <si>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</si>
  <si>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</si>
  <si>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</si>
  <si>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</si>
  <si>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</si>
  <si>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</si>
  <si>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</si>
  <si>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</si>
  <si>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</si>
  <si>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</si>
  <si>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</si>
  <si>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</si>
  <si>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</si>
  <si>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</si>
  <si>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</si>
  <si>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</si>
  <si>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</si>
  <si>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</si>
  <si>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</si>
  <si>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</si>
  <si>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</si>
  <si>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</si>
  <si>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</si>
  <si>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</si>
  <si>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</si>
  <si>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</si>
  <si>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</si>
  <si>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</si>
  <si>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</si>
  <si>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</si>
  <si>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</si>
  <si>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</si>
  <si>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</si>
  <si>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</si>
  <si>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</si>
  <si>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</si>
  <si>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</si>
  <si>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</si>
  <si>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</si>
  <si>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</si>
  <si>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</si>
  <si>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</si>
  <si>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</si>
  <si>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</si>
  <si>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</si>
  <si>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</si>
  <si>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</si>
  <si>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</si>
  <si>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</si>
  <si>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</si>
  <si>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</si>
  <si>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</si>
  <si>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</si>
  <si>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</si>
  <si>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</si>
  <si>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</si>
  <si>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</si>
  <si>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</si>
  <si>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</si>
  <si>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</si>
  <si>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</si>
  <si>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</si>
  <si>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</si>
  <si>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</si>
  <si>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</si>
  <si>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</si>
  <si>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</si>
  <si>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</si>
  <si>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</si>
  <si>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</si>
  <si>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</si>
  <si>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</si>
  <si>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</si>
  <si>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</si>
  <si>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</si>
  <si>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</si>
  <si>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</si>
  <si>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</si>
  <si>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</si>
  <si>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</si>
  <si>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</si>
  <si>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</si>
  <si>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</si>
  <si>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</si>
  <si>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</si>
  <si>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</si>
  <si>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</si>
  <si>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</si>
  <si>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</si>
  <si>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</si>
  <si>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</si>
  <si>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</si>
  <si>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</si>
  <si>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</si>
  <si>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</si>
  <si>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</si>
  <si>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</si>
  <si>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</si>
  <si>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</si>
  <si>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</si>
  <si>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</si>
  <si>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</si>
  <si>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</si>
  <si>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</si>
  <si>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</si>
  <si>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</si>
  <si>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</si>
  <si>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</si>
  <si>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</si>
  <si>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</si>
  <si>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</si>
  <si>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</si>
  <si>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</si>
  <si>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</si>
  <si>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</si>
  <si>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</si>
  <si>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</si>
  <si>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</si>
  <si>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</si>
  <si>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</si>
  <si>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</si>
  <si>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</si>
  <si>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</si>
  <si>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</si>
  <si>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</si>
  <si>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</si>
  <si>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</si>
  <si>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</si>
  <si>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</si>
  <si>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</si>
  <si>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</si>
  <si>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</si>
  <si>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</si>
  <si>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</si>
  <si>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</si>
  <si>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</si>
  <si>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</si>
  <si>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</si>
  <si>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</si>
  <si>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</si>
  <si>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</si>
  <si>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</si>
  <si>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</si>
  <si>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</si>
  <si>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</si>
  <si>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</si>
  <si>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</si>
  <si>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</si>
  <si>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</si>
  <si>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</si>
  <si>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</si>
  <si>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</si>
  <si>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</si>
  <si>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</si>
  <si>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</si>
  <si>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</si>
  <si>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</si>
  <si>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</si>
  <si>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</si>
  <si>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</si>
  <si>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</si>
  <si>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</si>
  <si>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</si>
  <si>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</si>
  <si>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</si>
  <si>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</si>
  <si>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</si>
  <si>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</si>
  <si>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</si>
  <si>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</si>
  <si>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</si>
  <si>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</si>
  <si>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</si>
  <si>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</si>
  <si>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</si>
  <si>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</si>
  <si>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</si>
  <si>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</si>
  <si>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</si>
  <si>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</si>
  <si>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</si>
  <si>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</si>
  <si>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</si>
  <si>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</si>
  <si>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</si>
  <si>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</si>
  <si>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</si>
  <si>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</si>
  <si>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</si>
  <si>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</si>
  <si>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</si>
  <si>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</si>
  <si>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</si>
  <si>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</si>
  <si>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</si>
  <si>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</si>
  <si>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</si>
  <si>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</si>
  <si>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</si>
  <si>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</si>
  <si>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</si>
  <si>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</si>
  <si>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</si>
  <si>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</si>
  <si>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</si>
  <si>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</si>
  <si>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</si>
  <si>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</si>
  <si>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</si>
  <si>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</si>
  <si>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</si>
  <si>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</si>
  <si>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</si>
  <si>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</si>
  <si>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</si>
  <si>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</si>
  <si>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</si>
  <si>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</si>
  <si>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</si>
  <si>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</si>
  <si>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</si>
  <si>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</si>
  <si>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</si>
  <si>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</si>
  <si>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</si>
  <si>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</si>
  <si>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</si>
  <si>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</si>
  <si>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</si>
  <si>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</si>
  <si>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</si>
  <si>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</si>
  <si>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</si>
  <si>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</si>
  <si>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</si>
  <si>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</si>
  <si>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</si>
  <si>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</si>
  <si>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</si>
  <si>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</si>
  <si>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</si>
  <si>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</si>
  <si>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</si>
  <si>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</si>
  <si>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</si>
  <si>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</si>
  <si>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</si>
  <si>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</si>
  <si>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</si>
  <si>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</si>
  <si>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</si>
  <si>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</si>
  <si>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</si>
  <si>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</si>
  <si>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</si>
  <si>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</si>
  <si>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</si>
  <si>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</si>
  <si>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</si>
  <si>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</si>
  <si>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</si>
  <si>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</si>
  <si>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</si>
  <si>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</si>
  <si>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</si>
  <si>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</si>
  <si>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</si>
  <si>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</si>
  <si>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</si>
  <si>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</si>
  <si>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</si>
  <si>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</si>
  <si>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</si>
  <si>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</si>
  <si>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</si>
  <si>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</si>
  <si>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</si>
  <si>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</si>
  <si>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</si>
  <si>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</si>
  <si>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</si>
  <si>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</si>
  <si>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</si>
  <si>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</si>
  <si>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</si>
  <si>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</si>
  <si>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</si>
  <si>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</si>
  <si>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</si>
  <si>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</si>
  <si>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</si>
  <si>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</si>
  <si>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</si>
  <si>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</si>
  <si>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</si>
  <si>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</si>
  <si>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</si>
  <si>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</si>
  <si>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</si>
  <si>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</si>
  <si>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</si>
  <si>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</si>
  <si>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</si>
  <si>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</si>
  <si>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</si>
  <si>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</si>
  <si>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</si>
  <si>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</si>
  <si>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</si>
  <si>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</si>
  <si>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</si>
  <si>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</si>
  <si>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</si>
  <si>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</si>
  <si>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</si>
  <si>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</si>
  <si>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</si>
  <si>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</si>
  <si>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</si>
  <si>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</si>
  <si>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</si>
  <si>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</si>
  <si>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</si>
  <si>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</si>
  <si>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</si>
  <si>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</si>
  <si>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</si>
  <si>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</si>
  <si>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</si>
  <si>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</si>
  <si>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</si>
  <si>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</si>
  <si>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</si>
  <si>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</si>
  <si>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</si>
  <si>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</si>
  <si>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</si>
  <si>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</si>
  <si>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</si>
  <si>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</si>
  <si>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</si>
  <si>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</si>
  <si>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</si>
  <si>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</si>
  <si>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</si>
  <si>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</si>
  <si>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</si>
  <si>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</si>
  <si>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</si>
  <si>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</si>
  <si>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</si>
  <si>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</si>
  <si>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</si>
  <si>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</si>
  <si>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</si>
  <si>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</si>
  <si>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</si>
  <si>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</si>
  <si>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</si>
  <si>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</si>
  <si>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</si>
  <si>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</si>
  <si>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</si>
  <si>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</si>
  <si>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</si>
  <si>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</si>
  <si>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</si>
  <si>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</si>
  <si>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</si>
  <si>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</si>
  <si>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</si>
  <si>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</si>
  <si>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</si>
  <si>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</si>
  <si>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</si>
  <si>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</si>
  <si>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</si>
  <si>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</si>
  <si>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</si>
  <si>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</si>
  <si>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</si>
  <si>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</si>
  <si>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</si>
  <si>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</si>
  <si>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</si>
  <si>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</si>
  <si>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</si>
  <si>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</si>
  <si>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</si>
  <si>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</si>
  <si>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</si>
  <si>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</si>
  <si>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</si>
  <si>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</si>
  <si>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</si>
  <si>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</si>
  <si>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</si>
  <si>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</si>
  <si>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</si>
  <si>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</si>
  <si>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</si>
  <si>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</si>
  <si>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</si>
  <si>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</si>
  <si>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</si>
  <si>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</si>
  <si>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</si>
  <si>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</si>
  <si>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</si>
  <si>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</si>
  <si>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</si>
  <si>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</si>
  <si>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</si>
  <si>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</si>
  <si>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</si>
  <si>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</si>
  <si>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</si>
  <si>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</si>
  <si>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</si>
  <si>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</si>
  <si>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</si>
  <si>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</si>
  <si>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</si>
  <si>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</si>
  <si>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</si>
  <si>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</si>
  <si>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</si>
  <si>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</si>
  <si>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</si>
  <si>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</si>
  <si>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</si>
  <si>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</si>
  <si>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</si>
  <si>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</si>
  <si>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</si>
  <si>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</si>
  <si>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</si>
  <si>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</si>
  <si>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</si>
  <si>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</si>
  <si>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</si>
  <si>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</si>
  <si>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</si>
  <si>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</si>
  <si>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</si>
  <si>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</si>
  <si>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</si>
  <si>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</si>
  <si>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</si>
  <si>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</si>
  <si>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</si>
  <si>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</si>
  <si>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</si>
  <si>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</si>
  <si>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</si>
  <si>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</si>
  <si>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</si>
  <si>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</si>
  <si>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</si>
  <si>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</si>
  <si>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</si>
  <si>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</si>
  <si>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</si>
  <si>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</si>
  <si>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</si>
  <si>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</si>
  <si>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</si>
  <si>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</si>
  <si>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</si>
  <si>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</si>
  <si>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</si>
  <si>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</si>
  <si>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</si>
  <si>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</si>
  <si>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</si>
  <si>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</si>
  <si>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</si>
  <si>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</si>
  <si>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</si>
  <si>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</si>
  <si>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</si>
  <si>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</si>
  <si>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</si>
  <si>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</si>
  <si>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</si>
  <si>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</si>
  <si>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</si>
  <si>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</si>
  <si>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</si>
  <si>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</si>
  <si>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</si>
  <si>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</si>
  <si>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</si>
  <si>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</si>
  <si>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</si>
  <si>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</si>
  <si>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</si>
  <si>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</si>
  <si>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</si>
  <si>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</si>
  <si>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</si>
  <si>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</si>
  <si>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</si>
  <si>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</si>
  <si>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</si>
  <si>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</si>
  <si>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</si>
  <si>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</si>
  <si>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</si>
  <si>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</si>
  <si>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</si>
  <si>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</si>
  <si>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</si>
  <si>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</si>
  <si>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</si>
  <si>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</si>
  <si>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</si>
  <si>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</si>
  <si>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</si>
  <si>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</si>
  <si>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</si>
  <si>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</si>
  <si>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</si>
  <si>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</si>
  <si>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</si>
  <si>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</si>
  <si>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</si>
  <si>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</si>
  <si>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</si>
  <si>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</si>
  <si>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</si>
  <si>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</si>
  <si>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</si>
  <si>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</si>
  <si>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</si>
  <si>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</si>
  <si>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</si>
  <si>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</si>
  <si>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</si>
  <si>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</si>
  <si>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</si>
  <si>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</si>
  <si>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</si>
  <si>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</si>
  <si>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</si>
  <si>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</si>
  <si>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</si>
  <si>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</si>
  <si>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</si>
  <si>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</si>
  <si>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</si>
  <si>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</si>
  <si>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</si>
  <si>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</si>
  <si>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</si>
  <si>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</si>
  <si>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</si>
  <si>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</si>
  <si>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</si>
  <si>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</si>
  <si>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</si>
  <si>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</si>
  <si>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</si>
  <si>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</si>
  <si>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</si>
  <si>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</si>
  <si>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</si>
  <si>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</si>
  <si>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</si>
  <si>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</si>
  <si>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</si>
  <si>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</si>
  <si>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</si>
  <si>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</si>
  <si>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</si>
  <si>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</si>
  <si>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</si>
  <si>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</si>
  <si>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</si>
  <si>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</si>
  <si>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</si>
  <si>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</si>
  <si>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</si>
  <si>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</si>
  <si>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</si>
  <si>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</si>
  <si>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</si>
  <si>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</si>
  <si>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</si>
  <si>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</si>
  <si>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</si>
  <si>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</si>
  <si>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</si>
  <si>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</si>
  <si>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</si>
  <si>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</si>
  <si>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</si>
  <si>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</si>
  <si>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</si>
  <si>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</si>
  <si>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</si>
  <si>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</si>
  <si>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</si>
  <si>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</si>
  <si>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</si>
  <si>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</si>
  <si>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</si>
  <si>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</si>
  <si>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</si>
  <si>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</si>
  <si>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</si>
  <si>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</si>
  <si>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</si>
  <si>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</si>
  <si>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</si>
  <si>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</si>
  <si>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</si>
  <si>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</si>
  <si>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</si>
  <si>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</si>
  <si>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</si>
  <si>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</si>
  <si>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</si>
  <si>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</si>
  <si>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</si>
  <si>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</si>
  <si>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</si>
  <si>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</si>
  <si>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</si>
  <si>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</si>
  <si>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</si>
  <si>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</si>
  <si>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</si>
  <si>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</si>
  <si>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</si>
  <si>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</si>
  <si>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</si>
  <si>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</si>
  <si>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</si>
  <si>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</si>
  <si>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</si>
  <si>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</si>
  <si>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</si>
  <si>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</si>
  <si>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</si>
  <si>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</si>
  <si>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</si>
  <si>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</si>
  <si>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</si>
  <si>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</si>
  <si>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</si>
  <si>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</si>
  <si>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</si>
  <si>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</si>
  <si>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</si>
  <si>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</si>
  <si>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</si>
  <si>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</si>
  <si>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</si>
  <si>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</si>
  <si>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</si>
  <si>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</si>
  <si>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</si>
  <si>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</si>
  <si>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</si>
  <si>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</si>
  <si>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</si>
  <si>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</si>
  <si>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</si>
  <si>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</si>
  <si>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</si>
  <si>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</si>
  <si>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</si>
  <si>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</si>
  <si>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</si>
  <si>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</si>
  <si>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</si>
  <si>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</si>
  <si>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</si>
  <si>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</si>
  <si>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</si>
  <si>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</si>
  <si>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</si>
  <si>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</si>
  <si>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</si>
  <si>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</si>
  <si>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</si>
  <si>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</si>
  <si>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</si>
  <si>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</si>
  <si>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</si>
  <si>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</si>
  <si>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</si>
  <si>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</si>
  <si>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</si>
  <si>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</si>
  <si>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</si>
  <si>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</si>
  <si>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</si>
  <si>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</si>
  <si>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</si>
  <si>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</si>
  <si>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</si>
  <si>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</si>
  <si>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</si>
  <si>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</si>
  <si>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</si>
  <si>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</si>
  <si>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</si>
  <si>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</si>
  <si>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</si>
  <si>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</si>
  <si>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</si>
  <si>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</si>
  <si>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</si>
  <si>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</si>
  <si>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</si>
  <si>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</si>
  <si>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</si>
  <si>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</si>
  <si>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</si>
  <si>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</si>
  <si>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</si>
  <si>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</si>
  <si>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</si>
  <si>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</si>
  <si>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</si>
  <si>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</si>
  <si>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</si>
  <si>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</si>
  <si>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</si>
  <si>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</si>
  <si>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</si>
  <si>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</si>
  <si>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</si>
  <si>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</si>
  <si>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</si>
  <si>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</si>
  <si>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</si>
  <si>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</si>
  <si>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</si>
  <si>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</si>
  <si>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</si>
  <si>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</si>
  <si>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</si>
  <si>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</si>
  <si>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</si>
  <si>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</si>
  <si>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</si>
  <si>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</si>
  <si>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</si>
  <si>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</si>
  <si>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</si>
  <si>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</si>
  <si>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</si>
  <si>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</si>
  <si>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</si>
  <si>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</si>
  <si>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</si>
  <si>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</si>
  <si>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</si>
  <si>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</si>
  <si>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</si>
  <si>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</si>
  <si>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</si>
  <si>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</si>
  <si>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</si>
  <si>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</si>
  <si>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</si>
  <si>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</si>
  <si>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</si>
  <si>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</si>
  <si>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</si>
  <si>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</si>
  <si>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</si>
  <si>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</si>
  <si>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</si>
  <si>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</si>
  <si>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</si>
  <si>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</si>
  <si>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</si>
  <si>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</si>
  <si>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</si>
  <si>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</si>
  <si>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</si>
  <si>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</si>
  <si>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</si>
  <si>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</si>
  <si>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</si>
  <si>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</si>
  <si>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</si>
  <si>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</si>
  <si>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</si>
  <si>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</si>
  <si>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</si>
  <si>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</si>
  <si>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</si>
  <si>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</si>
  <si>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</si>
  <si>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</si>
  <si>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</si>
  <si>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</si>
  <si>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</si>
  <si>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</si>
  <si>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</si>
  <si>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</si>
  <si>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</si>
  <si>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</si>
  <si>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</si>
  <si>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</si>
  <si>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</si>
  <si>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</si>
  <si>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</si>
  <si>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</si>
  <si>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</si>
  <si>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</si>
  <si>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</si>
  <si>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</si>
  <si>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</si>
  <si>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</si>
  <si>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</si>
  <si>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</si>
  <si>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</si>
  <si>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</si>
  <si>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</si>
  <si>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</si>
  <si>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</si>
  <si>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</si>
  <si>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</si>
  <si>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</si>
  <si>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</si>
  <si>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</si>
  <si>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</si>
  <si>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</si>
  <si>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</si>
  <si>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</si>
  <si>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</si>
  <si>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</si>
  <si>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</si>
  <si>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</si>
  <si>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</si>
  <si>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</si>
  <si>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</si>
  <si>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</si>
  <si>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</si>
  <si>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</si>
  <si>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</si>
  <si>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</si>
  <si>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</si>
  <si>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</si>
  <si>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</si>
  <si>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</si>
  <si>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</si>
  <si>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</si>
  <si>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</si>
  <si>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</si>
  <si>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</si>
  <si>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</si>
  <si>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</si>
  <si>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</si>
  <si>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</si>
  <si>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</si>
  <si>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</si>
  <si>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</si>
  <si>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</si>
  <si>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</si>
  <si>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</si>
  <si>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</si>
  <si>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</si>
  <si>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</si>
  <si>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</si>
  <si>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</si>
  <si>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</si>
  <si>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</si>
  <si>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</si>
  <si>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</si>
  <si>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</si>
  <si>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</si>
  <si>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</si>
  <si>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</si>
  <si>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</si>
  <si>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</si>
  <si>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</si>
  <si>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</si>
  <si>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</si>
  <si>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</si>
  <si>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</si>
  <si>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</si>
  <si>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</si>
  <si>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</si>
  <si>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</si>
  <si>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</si>
  <si>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</si>
  <si>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</si>
  <si>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</si>
  <si>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</si>
  <si>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</si>
  <si>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</si>
  <si>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</si>
  <si>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</si>
  <si>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</si>
  <si>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</si>
  <si>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</si>
  <si>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</si>
  <si>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</si>
  <si>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</si>
  <si>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</si>
  <si>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</si>
  <si>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</si>
  <si>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</si>
  <si>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</si>
  <si>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</si>
  <si>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</si>
  <si>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</si>
  <si>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</si>
  <si>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</si>
  <si>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</si>
  <si>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</si>
  <si>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</si>
  <si>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</si>
  <si>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</si>
  <si>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</si>
  <si>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</si>
  <si>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</si>
  <si>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</si>
  <si>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</si>
  <si>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</si>
  <si>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</si>
  <si>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</si>
  <si>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</si>
  <si>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</si>
  <si>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</si>
  <si>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</si>
  <si>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</si>
  <si>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</si>
  <si>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</si>
  <si>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</si>
  <si>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</si>
  <si>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</si>
  <si>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</si>
  <si>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</si>
  <si>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</si>
  <si>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</si>
  <si>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</si>
  <si>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</si>
  <si>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</si>
  <si>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</si>
  <si>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</si>
  <si>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</si>
  <si>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</si>
  <si>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</si>
  <si>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</si>
  <si>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</si>
  <si>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</si>
  <si>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</si>
  <si>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</si>
  <si>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</si>
  <si>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</si>
  <si>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</si>
  <si>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</si>
  <si>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</si>
  <si>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</si>
  <si>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</si>
  <si>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</si>
  <si>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</si>
  <si>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</si>
  <si>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</si>
  <si>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</si>
  <si>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</si>
  <si>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</si>
  <si>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</si>
  <si>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</si>
  <si>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</si>
  <si>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</si>
  <si>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</si>
  <si>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</si>
  <si>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</si>
  <si>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</si>
  <si>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</si>
  <si>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</si>
  <si>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</si>
  <si>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</si>
  <si>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</si>
  <si>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</si>
  <si>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</si>
  <si>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</si>
  <si>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</si>
  <si>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</si>
  <si>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</si>
  <si>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</si>
  <si>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</si>
  <si>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</si>
  <si>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</si>
  <si>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</si>
  <si>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</si>
  <si>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</si>
  <si>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</si>
  <si>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</si>
  <si>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</si>
  <si>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</si>
  <si>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</si>
  <si>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</si>
  <si>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</si>
  <si>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</si>
  <si>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</si>
  <si>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</si>
  <si>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</si>
  <si>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</si>
  <si>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</si>
  <si>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</si>
  <si>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</si>
  <si>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</si>
  <si>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</si>
  <si>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</si>
  <si>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</si>
  <si>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</si>
  <si>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</si>
  <si>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</si>
  <si>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</si>
  <si>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</si>
  <si>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</si>
  <si>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</si>
  <si>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</si>
  <si>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</si>
  <si>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</si>
  <si>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</si>
  <si>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</si>
  <si>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</si>
  <si>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</si>
  <si>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</si>
  <si>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</si>
  <si>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</si>
  <si>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</si>
  <si>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</si>
  <si>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</si>
  <si>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</si>
  <si>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</si>
  <si>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</si>
  <si>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</si>
  <si>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</si>
  <si>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</si>
  <si>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</si>
  <si>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</si>
  <si>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</si>
  <si>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</si>
  <si>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</si>
  <si>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</si>
  <si>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</si>
  <si>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</si>
  <si>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</si>
  <si>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</si>
  <si>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</si>
  <si>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</si>
  <si>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</si>
  <si>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</si>
  <si>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</si>
  <si>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</si>
  <si>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</si>
  <si>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</si>
  <si>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</si>
  <si>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</si>
  <si>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</si>
  <si>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</si>
  <si>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</si>
  <si>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</si>
  <si>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</si>
  <si>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</si>
  <si>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</si>
  <si>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</si>
  <si>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</si>
  <si>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</si>
  <si>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</si>
  <si>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</si>
  <si>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</si>
  <si>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</si>
  <si>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</si>
  <si>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</si>
  <si>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</si>
  <si>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</si>
  <si>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</si>
  <si>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</si>
  <si>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</si>
  <si>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</si>
  <si>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</si>
  <si>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</si>
  <si>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</si>
  <si>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</si>
  <si>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</si>
  <si>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</si>
  <si>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</si>
  <si>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</si>
  <si>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</si>
  <si>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</si>
  <si>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</si>
  <si>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</si>
  <si>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</si>
  <si>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</si>
  <si>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</si>
  <si>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</si>
  <si>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</si>
  <si>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</si>
  <si>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</si>
  <si>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</si>
  <si>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</si>
  <si>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</si>
  <si>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</si>
  <si>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</si>
  <si>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</si>
  <si>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</si>
  <si>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</si>
  <si>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</si>
  <si>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</si>
  <si>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</si>
  <si>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</si>
  <si>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</si>
  <si>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</si>
  <si>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</si>
  <si>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</si>
  <si>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</si>
  <si>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</si>
  <si>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</si>
  <si>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</si>
  <si>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</si>
  <si>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</si>
  <si>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</si>
  <si>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</si>
  <si>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</si>
  <si>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</si>
  <si>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</si>
  <si>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</si>
  <si>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</si>
  <si>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</si>
  <si>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</si>
  <si>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</si>
  <si>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</si>
  <si>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</si>
  <si>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</si>
  <si>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</si>
  <si>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</si>
  <si>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</si>
  <si>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</si>
  <si>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</si>
  <si>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</si>
  <si>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</si>
  <si>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</si>
  <si>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</si>
  <si>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</si>
  <si>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</si>
  <si>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</si>
  <si>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</si>
  <si>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</si>
  <si>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</si>
  <si>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</si>
  <si>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</si>
  <si>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</si>
  <si>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</si>
  <si>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</si>
  <si>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</si>
  <si>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</si>
  <si>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</si>
  <si>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</si>
  <si>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</si>
  <si>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</si>
  <si>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</si>
  <si>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</si>
  <si>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</si>
  <si>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</si>
  <si>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</si>
  <si>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</si>
  <si>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</si>
  <si>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</si>
  <si>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</si>
  <si>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</si>
  <si>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</si>
  <si>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</si>
  <si>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</si>
  <si>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</si>
  <si>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</si>
  <si>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</si>
  <si>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</si>
  <si>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</si>
  <si>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</si>
  <si>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</si>
  <si>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</si>
  <si>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</si>
  <si>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</si>
  <si>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</si>
  <si>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</si>
  <si>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</si>
  <si>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</si>
  <si>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</si>
  <si>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</si>
  <si>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</si>
  <si>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</si>
  <si>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</si>
  <si>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</si>
  <si>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</si>
  <si>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</si>
  <si>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</si>
  <si>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</si>
  <si>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</si>
  <si>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</si>
  <si>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</si>
  <si>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</si>
  <si>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</si>
  <si>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</si>
  <si>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</si>
  <si>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</si>
  <si>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</si>
  <si>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</si>
  <si>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</si>
  <si>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</si>
  <si>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</si>
  <si>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</si>
  <si>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</si>
  <si>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</si>
  <si>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</si>
  <si>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</si>
  <si>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</si>
  <si>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</si>
  <si>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</si>
  <si>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</si>
  <si>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</si>
  <si>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</si>
  <si>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</si>
  <si>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</si>
  <si>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</si>
  <si>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</si>
  <si>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</si>
  <si>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</si>
  <si>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</si>
  <si>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</si>
  <si>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</si>
  <si>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</si>
  <si>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</si>
  <si>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</si>
  <si>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</si>
  <si>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</si>
  <si>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</si>
  <si>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</si>
  <si>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</si>
  <si>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</si>
  <si>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</si>
  <si>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</si>
  <si>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</si>
  <si>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</si>
  <si>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</si>
  <si>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</si>
  <si>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</si>
  <si>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</si>
  <si>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</si>
  <si>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</si>
  <si>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</si>
  <si>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</si>
  <si>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</si>
  <si>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</si>
  <si>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</si>
  <si>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</si>
  <si>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</si>
  <si>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</si>
  <si>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</si>
  <si>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</si>
  <si>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</si>
  <si>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</si>
  <si>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</si>
  <si>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</si>
  <si>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</si>
  <si>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</si>
  <si>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</si>
  <si>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</si>
  <si>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</si>
  <si>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</si>
  <si>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</si>
  <si>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</si>
  <si>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</si>
  <si>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</si>
  <si>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</si>
  <si>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</si>
  <si>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</si>
  <si>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</si>
  <si>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</si>
  <si>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</si>
  <si>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</si>
  <si>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</si>
  <si>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</si>
  <si>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</si>
  <si>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</si>
  <si>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</si>
  <si>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</si>
  <si>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</si>
  <si>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</si>
  <si>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</si>
  <si>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</si>
  <si>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</si>
  <si>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</si>
  <si>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</si>
  <si>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</si>
  <si>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</si>
  <si>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</si>
  <si>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</si>
  <si>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</si>
  <si>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</si>
  <si>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</si>
  <si>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</si>
  <si>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</si>
  <si>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</si>
  <si>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</si>
  <si>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</si>
  <si>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</si>
  <si>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</si>
  <si>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</si>
  <si>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</si>
  <si>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</si>
  <si>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</si>
  <si>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</si>
  <si>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</si>
  <si>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</si>
  <si>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</si>
  <si>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</si>
  <si>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</si>
  <si>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</si>
  <si>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</si>
  <si>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</si>
  <si>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</si>
  <si>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</si>
  <si>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</si>
  <si>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</si>
  <si>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</si>
  <si>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</si>
  <si>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</si>
  <si>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</si>
  <si>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</si>
  <si>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</si>
  <si>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</si>
  <si>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</si>
  <si>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</si>
  <si>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</si>
  <si>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</si>
  <si>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</si>
  <si>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</si>
  <si>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</si>
  <si>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</si>
  <si>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</si>
  <si>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</si>
  <si>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</si>
  <si>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</si>
  <si>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</si>
  <si>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</si>
  <si>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</si>
  <si>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</si>
  <si>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</si>
  <si>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</si>
  <si>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</si>
  <si>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</si>
  <si>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</si>
  <si>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</si>
  <si>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</si>
  <si>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</si>
  <si>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</si>
  <si>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</si>
  <si>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</si>
  <si>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</si>
  <si>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</si>
  <si>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</si>
  <si>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</si>
  <si>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</si>
  <si>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</si>
  <si>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</si>
  <si>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</si>
  <si>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</si>
  <si>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</si>
  <si>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</si>
  <si>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</si>
  <si>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</si>
  <si>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</si>
  <si>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</si>
  <si>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</si>
  <si>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</si>
  <si>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</si>
  <si>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</si>
  <si>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</si>
  <si>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</si>
  <si>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</si>
  <si>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</si>
  <si>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</si>
  <si>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</si>
  <si>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</si>
  <si>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</si>
  <si>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</si>
  <si>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</si>
  <si>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</si>
  <si>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</si>
  <si>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</si>
  <si>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</si>
  <si>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</si>
  <si>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</si>
  <si>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</si>
  <si>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</si>
  <si>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</si>
  <si>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</si>
  <si>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</si>
  <si>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</si>
  <si>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</si>
  <si>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</si>
  <si>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</si>
  <si>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</si>
  <si>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</si>
  <si>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</si>
  <si>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</si>
  <si>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</si>
  <si>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</si>
  <si>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</si>
  <si>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</si>
  <si>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</si>
  <si>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</si>
  <si>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</si>
  <si>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</si>
  <si>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</si>
  <si>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</si>
  <si>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</si>
  <si>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</si>
  <si>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</si>
  <si>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</si>
  <si>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</si>
  <si>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</si>
  <si>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</si>
  <si>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</si>
  <si>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</si>
  <si>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</si>
  <si>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</si>
  <si>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</si>
  <si>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</si>
  <si>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</si>
  <si>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</si>
  <si>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</si>
  <si>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</si>
  <si>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</si>
  <si>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</si>
  <si>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</si>
  <si>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</si>
  <si>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</si>
  <si>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</si>
  <si>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</si>
  <si>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</si>
  <si>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</si>
  <si>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</si>
  <si>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</si>
  <si>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</si>
  <si>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</si>
  <si>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</si>
  <si>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</si>
  <si>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</si>
  <si>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</si>
  <si>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</si>
  <si>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</si>
  <si>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</si>
  <si>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</si>
  <si>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</si>
  <si>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</si>
  <si>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</si>
  <si>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</si>
  <si>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</si>
  <si>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</si>
  <si>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</si>
  <si>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</si>
  <si>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</si>
  <si>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</si>
  <si>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</si>
  <si>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</si>
  <si>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</si>
  <si>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</si>
  <si>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</si>
  <si>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</si>
  <si>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</si>
  <si>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</si>
  <si>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</si>
  <si>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</si>
  <si>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</si>
  <si>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</si>
  <si>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</si>
  <si>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</si>
  <si>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</si>
  <si>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</si>
  <si>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</si>
  <si>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</si>
  <si>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</si>
  <si>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</si>
  <si>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</si>
  <si>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</si>
  <si>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</si>
  <si>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</si>
  <si>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</si>
  <si>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</si>
  <si>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</si>
  <si>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</si>
  <si>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</si>
  <si>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</si>
  <si>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</si>
  <si>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</si>
  <si>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</si>
  <si>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</si>
  <si>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</si>
  <si>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</si>
  <si>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</si>
  <si>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</si>
  <si>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</si>
  <si>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</si>
  <si>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</si>
  <si>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</si>
  <si>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</si>
  <si>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</si>
  <si>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</si>
  <si>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</si>
  <si>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</si>
  <si>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</si>
  <si>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</si>
  <si>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</si>
  <si>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</si>
  <si>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</si>
  <si>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</si>
  <si>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</si>
  <si>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</si>
  <si>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</si>
  <si>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</si>
  <si>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</si>
  <si>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</si>
  <si>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</si>
  <si>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</si>
  <si>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</si>
  <si>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</si>
  <si>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</si>
  <si>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</si>
  <si>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</si>
  <si>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</si>
  <si>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</si>
  <si>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</si>
  <si>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</si>
  <si>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</si>
  <si>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</si>
  <si>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</si>
  <si>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</si>
  <si>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</si>
  <si>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</si>
  <si>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</si>
  <si>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</si>
  <si>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</si>
  <si>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</si>
  <si>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</si>
  <si>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</si>
  <si>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</si>
  <si>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</si>
  <si>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</si>
  <si>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</si>
  <si>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</si>
  <si>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</si>
  <si>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</si>
  <si>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</si>
  <si>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</si>
  <si>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</si>
  <si>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</si>
  <si>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</si>
  <si>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</si>
  <si>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</si>
  <si>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</si>
  <si>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</si>
  <si>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</si>
  <si>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</si>
  <si>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</si>
  <si>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</si>
  <si>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</si>
  <si>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</si>
  <si>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</si>
  <si>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</si>
  <si>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</si>
  <si>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</si>
  <si>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</si>
  <si>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</si>
  <si>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</si>
  <si>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</si>
  <si>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</si>
  <si>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</si>
  <si>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</si>
  <si>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</si>
  <si>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</si>
  <si>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</si>
  <si>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</si>
  <si>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</si>
  <si>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</si>
  <si>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</si>
  <si>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</si>
  <si>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</si>
  <si>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</si>
  <si>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</si>
  <si>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</si>
  <si>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</si>
  <si>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</si>
  <si>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</si>
  <si>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</si>
  <si>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</si>
  <si>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</si>
  <si>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</si>
  <si>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</si>
  <si>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</si>
  <si>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</si>
  <si>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</si>
  <si>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</si>
  <si>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</si>
  <si>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</si>
  <si>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</si>
  <si>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</si>
  <si>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</si>
  <si>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</si>
  <si>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</si>
  <si>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</si>
  <si>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</si>
  <si>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</si>
  <si>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</si>
  <si>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</si>
  <si>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</si>
  <si>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</si>
  <si>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</si>
  <si>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</si>
  <si>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</si>
  <si>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</si>
  <si>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</si>
  <si>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</si>
  <si>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</si>
  <si>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</si>
  <si>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</si>
  <si>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</si>
  <si>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</si>
  <si>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</si>
  <si>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</si>
  <si>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</si>
  <si>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</si>
  <si>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</si>
  <si>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</si>
  <si>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</si>
  <si>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</si>
  <si>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</si>
  <si>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</si>
  <si>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</si>
  <si>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</si>
  <si>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</si>
  <si>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</si>
  <si>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</si>
  <si>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</si>
  <si>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</si>
  <si>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</si>
  <si>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</si>
  <si>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</si>
  <si>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</si>
  <si>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</si>
  <si>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</si>
  <si>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</si>
  <si>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</si>
  <si>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</si>
  <si>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</si>
  <si>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</si>
  <si>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</si>
  <si>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</si>
  <si>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</si>
  <si>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</si>
  <si>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</si>
  <si>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</si>
  <si>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</si>
  <si>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</si>
  <si>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</si>
  <si>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</si>
  <si>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</si>
  <si>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</si>
  <si>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</si>
  <si>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</si>
  <si>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</si>
  <si>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</si>
  <si>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</si>
  <si>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</si>
  <si>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</si>
  <si>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</si>
  <si>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</si>
  <si>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</si>
  <si>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</si>
  <si>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</si>
  <si>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</si>
  <si>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</si>
  <si>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</si>
  <si>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</si>
  <si>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</si>
  <si>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</si>
  <si>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</si>
  <si>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</si>
  <si>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</si>
  <si>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</si>
  <si>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</si>
  <si>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</si>
  <si>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</si>
  <si>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</si>
  <si>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</si>
  <si>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</si>
  <si>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</si>
  <si>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</si>
  <si>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</si>
  <si>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</si>
  <si>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</si>
  <si>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</si>
  <si>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</si>
  <si>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</si>
  <si>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</si>
  <si>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</si>
  <si>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</si>
  <si>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</si>
  <si>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</si>
  <si>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</si>
  <si>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</si>
  <si>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</si>
  <si>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</si>
  <si>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</si>
  <si>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</si>
  <si>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</si>
  <si>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</si>
  <si>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</si>
  <si>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</si>
  <si>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</si>
  <si>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</si>
  <si>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</si>
  <si>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</si>
  <si>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</si>
  <si>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</si>
  <si>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</si>
  <si>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</si>
  <si>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</si>
  <si>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</si>
  <si>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</si>
  <si>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</si>
  <si>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</si>
  <si>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</si>
  <si>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</si>
  <si>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</si>
  <si>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</si>
  <si>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</si>
  <si>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</si>
  <si>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</si>
  <si>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</si>
  <si>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</si>
  <si>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</si>
  <si>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</si>
  <si>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</si>
  <si>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</si>
  <si>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</si>
  <si>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</si>
  <si>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</si>
  <si>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</si>
  <si>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</si>
  <si>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</si>
  <si>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</si>
  <si>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</si>
  <si>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</si>
  <si>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</si>
  <si>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</si>
  <si>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</si>
  <si>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</si>
  <si>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</si>
  <si>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</si>
  <si>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</si>
  <si>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</si>
  <si>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</si>
  <si>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</si>
  <si>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</si>
  <si>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</si>
  <si>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</si>
  <si>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</si>
  <si>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</si>
  <si>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</si>
  <si>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</si>
  <si>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670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</si>
  <si>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</si>
  <si>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</si>
  <si>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</si>
  <si>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</si>
  <si>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</si>
  <si>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</si>
  <si>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</si>
  <si>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</si>
  <si>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</si>
  <si>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</si>
  <si>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</si>
  <si>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</si>
  <si>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</si>
  <si>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</si>
  <si>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</si>
  <si>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</si>
  <si>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</si>
  <si>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</si>
  <si>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</si>
  <si>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</si>
  <si>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</si>
  <si>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</si>
  <si>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</si>
  <si>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</si>
  <si>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</si>
  <si>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</si>
  <si>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</si>
  <si>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</si>
  <si>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</si>
  <si>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</si>
  <si>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</si>
  <si>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</si>
  <si>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</si>
  <si>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</si>
  <si>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</si>
  <si>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</si>
  <si>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</si>
  <si>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</si>
  <si>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</si>
  <si>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</si>
  <si>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</si>
  <si>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</si>
  <si>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</si>
  <si>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</si>
  <si>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</si>
  <si>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</si>
  <si>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</si>
  <si>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</si>
  <si>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</si>
  <si>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</si>
  <si>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</si>
  <si>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</si>
  <si>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</si>
  <si>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</si>
  <si>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</si>
  <si>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</si>
  <si>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</si>
  <si>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</si>
  <si>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</si>
  <si>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</si>
  <si>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</si>
  <si>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</si>
  <si>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</si>
  <si>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</si>
  <si>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</si>
  <si>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</si>
  <si>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</si>
  <si>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</si>
  <si>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</si>
  <si>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61.9</t>
  </si>
  <si>
    <t>750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</si>
  <si>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</si>
  <si>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</si>
  <si>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</si>
  <si>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</si>
  <si>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</si>
  <si>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</si>
  <si>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</si>
  <si>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</si>
  <si>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</si>
  <si>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</si>
  <si>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</si>
  <si>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</si>
  <si>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28.4</t>
  </si>
  <si>
    <t>1910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</si>
  <si>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</si>
  <si>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</si>
  <si>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</si>
  <si>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</si>
  <si>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</si>
  <si>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</si>
  <si>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</si>
  <si>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</si>
  <si>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</si>
  <si>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</si>
  <si>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</si>
  <si>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</si>
  <si>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</si>
  <si>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</si>
  <si>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</si>
  <si>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</si>
  <si>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</si>
  <si>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</si>
  <si>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</si>
  <si>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</si>
  <si>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</si>
  <si>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</si>
  <si>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</si>
  <si>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</si>
  <si>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</si>
  <si>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</si>
  <si>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</si>
  <si>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</si>
  <si>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</si>
  <si>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</si>
  <si>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</si>
  <si>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</si>
  <si>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</si>
  <si>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</si>
  <si>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</si>
  <si>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</si>
  <si>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</si>
  <si>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</si>
  <si>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</si>
  <si>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</si>
  <si>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</si>
  <si>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</si>
  <si>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</si>
  <si>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</si>
  <si>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</si>
  <si>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</si>
  <si>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</si>
  <si>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</si>
  <si>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</si>
  <si>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</si>
  <si>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</si>
  <si>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</si>
  <si>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</si>
  <si>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</si>
  <si>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</si>
  <si>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</si>
  <si>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</si>
  <si>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</si>
  <si>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</si>
  <si>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</si>
  <si>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</si>
  <si>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</si>
  <si>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</si>
  <si>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</si>
  <si>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</si>
  <si>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</si>
  <si>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</si>
  <si>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</si>
  <si>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</si>
  <si>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</si>
  <si>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</si>
  <si>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</si>
  <si>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</si>
  <si>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</si>
  <si>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</si>
  <si>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</si>
  <si>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</si>
  <si>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</si>
  <si>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</si>
  <si>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</si>
  <si>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</si>
  <si>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</si>
  <si>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</si>
  <si>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</si>
  <si>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</si>
  <si>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</si>
  <si>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</si>
  <si>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</si>
  <si>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</si>
  <si>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</si>
  <si>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</si>
  <si>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</si>
  <si>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</si>
  <si>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</si>
  <si>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</si>
  <si>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</si>
  <si>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</si>
  <si>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</si>
  <si>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</si>
  <si>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</si>
  <si>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</si>
  <si>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</si>
  <si>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</si>
  <si>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</si>
  <si>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</si>
  <si>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</si>
  <si>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</si>
  <si>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</si>
  <si>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</si>
  <si>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</si>
  <si>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</si>
  <si>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</si>
  <si>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</si>
  <si>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</si>
  <si>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</si>
  <si>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</si>
  <si>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</si>
  <si>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</si>
  <si>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</si>
  <si>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</si>
  <si>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</si>
  <si>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</si>
  <si>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</si>
  <si>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</si>
  <si>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</si>
  <si>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</si>
  <si>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</si>
  <si>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</si>
  <si>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</si>
  <si>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</si>
  <si>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</si>
  <si>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</si>
  <si>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</si>
  <si>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</si>
  <si>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</si>
  <si>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</si>
  <si>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</si>
  <si>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</si>
  <si>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</si>
  <si>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</si>
  <si>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</si>
  <si>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</si>
  <si>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</si>
  <si>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</si>
  <si>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</si>
  <si>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</si>
  <si>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</si>
  <si>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</si>
  <si>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</si>
  <si>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</si>
  <si>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</si>
  <si>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</si>
  <si>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</si>
  <si>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</si>
  <si>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</si>
  <si>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</si>
  <si>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</si>
  <si>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</si>
  <si>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</si>
  <si>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</si>
  <si>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</si>
  <si>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</si>
  <si>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</si>
  <si>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</si>
  <si>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</si>
  <si>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</si>
  <si>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</si>
  <si>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</si>
  <si>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</si>
  <si>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</si>
  <si>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</si>
  <si>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</si>
  <si>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</si>
  <si>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</si>
  <si>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</si>
  <si>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</si>
  <si>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</si>
  <si>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</si>
  <si>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</si>
  <si>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</si>
  <si>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</si>
  <si>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</si>
  <si>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</si>
  <si>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</si>
  <si>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</si>
  <si>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</si>
  <si>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</si>
  <si>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</si>
  <si>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</si>
  <si>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</si>
  <si>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</si>
  <si>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</si>
  <si>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</si>
  <si>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</si>
  <si>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</si>
  <si>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</si>
  <si>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</si>
  <si>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</si>
  <si>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</si>
  <si>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</si>
  <si>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</si>
  <si>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</si>
  <si>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</si>
  <si>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</si>
  <si>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</si>
  <si>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</si>
  <si>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</si>
  <si>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</si>
  <si>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</si>
  <si>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</si>
  <si>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</si>
  <si>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</si>
  <si>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</si>
  <si>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</si>
  <si>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</si>
  <si>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</si>
  <si>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</si>
  <si>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</si>
  <si>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</si>
  <si>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</si>
  <si>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</si>
  <si>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</si>
  <si>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</si>
  <si>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</si>
  <si>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</si>
  <si>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</si>
  <si>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</si>
  <si>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</si>
  <si>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</si>
  <si>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</si>
  <si>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</si>
  <si>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</si>
  <si>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</si>
  <si>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</si>
  <si>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</si>
  <si>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</si>
  <si>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</si>
  <si>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</si>
  <si>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</si>
  <si>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</si>
  <si>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</si>
  <si>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</si>
  <si>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</si>
  <si>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</si>
  <si>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</si>
  <si>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</si>
  <si>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</si>
  <si>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</si>
  <si>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</si>
  <si>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</si>
  <si>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</si>
  <si>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</si>
  <si>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</si>
  <si>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</si>
  <si>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</si>
  <si>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</si>
  <si>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</si>
  <si>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</si>
  <si>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</si>
  <si>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</si>
  <si>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</si>
  <si>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</si>
  <si>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</si>
  <si>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</si>
  <si>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</si>
  <si>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</si>
  <si>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</si>
  <si>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</si>
  <si>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</si>
  <si>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</si>
  <si>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</si>
  <si>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</si>
  <si>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</si>
  <si>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</si>
  <si>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</si>
  <si>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</si>
  <si>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</si>
  <si>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</si>
  <si>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</si>
  <si>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</si>
  <si>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</si>
  <si>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</si>
  <si>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</si>
  <si>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</si>
  <si>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</si>
  <si>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</si>
  <si>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</si>
  <si>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</si>
  <si>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</si>
  <si>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</si>
  <si>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</si>
  <si>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</si>
  <si>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</si>
  <si>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</si>
  <si>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</si>
  <si>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</si>
  <si>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</si>
  <si>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</si>
  <si>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</si>
  <si>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</si>
  <si>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</si>
  <si>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</si>
  <si>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</si>
  <si>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</si>
  <si>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</si>
  <si>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</si>
  <si>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</si>
  <si>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</si>
  <si>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</si>
  <si>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</si>
  <si>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</si>
  <si>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</si>
  <si>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</si>
  <si>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</si>
  <si>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</si>
  <si>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</si>
  <si>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</si>
  <si>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</si>
  <si>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</si>
  <si>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</si>
  <si>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</si>
  <si>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</si>
  <si>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</si>
  <si>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</si>
  <si>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</si>
  <si>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</si>
  <si>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</si>
  <si>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</si>
  <si>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</si>
  <si>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</si>
  <si>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</si>
  <si>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</si>
  <si>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</si>
  <si>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</si>
  <si>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</si>
  <si>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</si>
  <si>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</si>
  <si>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</si>
  <si>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</si>
  <si>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</si>
  <si>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</si>
  <si>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</si>
  <si>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</si>
  <si>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</si>
  <si>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</si>
  <si>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</si>
  <si>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</si>
  <si>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</si>
  <si>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</si>
  <si>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</si>
  <si>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</si>
  <si>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</si>
  <si>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</si>
  <si>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</si>
  <si>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</si>
  <si>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</si>
  <si>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</si>
  <si>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</si>
  <si>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</si>
  <si>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</si>
  <si>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</si>
  <si>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</si>
  <si>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</si>
  <si>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</si>
  <si>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</si>
  <si>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</si>
  <si>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</si>
  <si>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</si>
  <si>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</si>
  <si>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</si>
  <si>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</si>
  <si>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</si>
  <si>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</si>
  <si>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</si>
  <si>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</si>
  <si>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</si>
  <si>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</si>
  <si>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</si>
  <si>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</si>
  <si>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</si>
  <si>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</si>
  <si>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</si>
  <si>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</si>
  <si>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</si>
  <si>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</si>
  <si>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</si>
  <si>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</si>
  <si>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</si>
  <si>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</si>
  <si>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</si>
  <si>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</si>
  <si>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</si>
  <si>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</si>
  <si>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</si>
  <si>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</si>
  <si>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</si>
  <si>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</si>
  <si>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</si>
  <si>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</si>
  <si>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</si>
  <si>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</si>
  <si>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</si>
  <si>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</si>
  <si>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</si>
  <si>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</si>
  <si>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</si>
  <si>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</si>
  <si>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</si>
  <si>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</si>
  <si>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</si>
  <si>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</si>
  <si>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</si>
  <si>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</si>
  <si>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</si>
  <si>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</si>
  <si>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</si>
  <si>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</si>
  <si>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</si>
  <si>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</si>
  <si>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</si>
  <si>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</si>
  <si>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</si>
  <si>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</si>
  <si>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</si>
  <si>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</si>
  <si>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</si>
  <si>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</si>
  <si>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</si>
  <si>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</si>
  <si>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</si>
  <si>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</si>
  <si>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</si>
  <si>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</si>
  <si>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</si>
  <si>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</si>
  <si>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</si>
  <si>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</si>
  <si>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</si>
  <si>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</si>
  <si>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</si>
  <si>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</si>
  <si>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</si>
  <si>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</si>
  <si>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</si>
  <si>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</si>
  <si>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</si>
  <si>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</si>
  <si>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</si>
  <si>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</si>
  <si>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</si>
  <si>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</si>
  <si>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</si>
  <si>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</si>
  <si>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</si>
  <si>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</si>
  <si>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</si>
  <si>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</si>
  <si>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</si>
  <si>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</si>
  <si>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</si>
  <si>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</si>
  <si>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</si>
  <si>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</si>
  <si>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</si>
  <si>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</si>
  <si>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</si>
  <si>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</si>
  <si>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</si>
  <si>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</si>
  <si>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</si>
  <si>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</si>
  <si>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</si>
  <si>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</si>
  <si>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</si>
  <si>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</si>
  <si>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</si>
  <si>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</si>
  <si>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</si>
  <si>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</si>
  <si>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</si>
  <si>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</si>
  <si>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</si>
  <si>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</si>
  <si>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</si>
  <si>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</si>
  <si>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</si>
  <si>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</si>
  <si>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</si>
  <si>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</si>
  <si>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</si>
  <si>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</si>
  <si>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</si>
  <si>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</si>
  <si>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</si>
  <si>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</si>
  <si>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</si>
  <si>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</si>
  <si>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</si>
  <si>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</si>
  <si>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</si>
  <si>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</si>
  <si>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</si>
  <si>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</si>
  <si>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</si>
  <si>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</si>
  <si>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</si>
  <si>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</si>
  <si>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</si>
  <si>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</si>
  <si>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</si>
  <si>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</si>
  <si>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</si>
  <si>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</si>
  <si>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</si>
  <si>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</si>
  <si>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</si>
  <si>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</si>
  <si>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</si>
  <si>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</si>
  <si>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</si>
  <si>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</si>
  <si>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</si>
  <si>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</si>
  <si>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</si>
  <si>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</si>
  <si>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</si>
  <si>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</si>
  <si>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</si>
  <si>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</si>
  <si>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</si>
  <si>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</si>
  <si>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</si>
  <si>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</si>
  <si>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</si>
  <si>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</si>
  <si>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</si>
  <si>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</si>
  <si>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</si>
  <si>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</si>
  <si>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</si>
  <si>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</si>
  <si>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</si>
  <si>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</si>
  <si>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</si>
  <si>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</si>
  <si>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</si>
  <si>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</si>
  <si>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</si>
  <si>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</si>
  <si>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</si>
  <si>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</si>
  <si>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</si>
  <si>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</si>
  <si>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</si>
  <si>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</si>
  <si>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</si>
  <si>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</si>
  <si>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</si>
  <si>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</si>
  <si>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</si>
  <si>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</si>
  <si>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</si>
  <si>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</si>
  <si>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</si>
  <si>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</si>
  <si>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</si>
  <si>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</si>
  <si>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</si>
  <si>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</si>
  <si>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</si>
  <si>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</si>
  <si>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</si>
  <si>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</si>
  <si>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</si>
  <si>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</si>
  <si>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</si>
  <si>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</si>
  <si>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</si>
  <si>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</si>
  <si>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</si>
  <si>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</si>
  <si>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</si>
  <si>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</si>
  <si>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</si>
  <si>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</si>
  <si>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</si>
  <si>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</si>
  <si>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</si>
  <si>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</si>
  <si>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</si>
  <si>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</si>
  <si>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</si>
  <si>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</si>
  <si>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</si>
  <si>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</si>
  <si>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</si>
  <si>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</si>
  <si>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</si>
  <si>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</si>
  <si>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</si>
  <si>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</si>
  <si>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</si>
  <si>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</si>
  <si>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</si>
  <si>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</si>
  <si>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</si>
  <si>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</si>
  <si>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</si>
  <si>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</si>
  <si>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</si>
  <si>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</si>
  <si>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</si>
  <si>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</si>
  <si>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</si>
  <si>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</si>
  <si>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</si>
  <si>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</si>
  <si>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</si>
  <si>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</si>
  <si>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</si>
  <si>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</si>
  <si>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</si>
  <si>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</si>
  <si>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</si>
  <si>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</si>
  <si>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</si>
  <si>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</si>
  <si>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</si>
  <si>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</si>
  <si>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</si>
  <si>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</si>
  <si>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</si>
  <si>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</si>
  <si>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</si>
  <si>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</si>
  <si>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</si>
  <si>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</si>
  <si>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</si>
  <si>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</si>
  <si>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</si>
  <si>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</si>
  <si>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</si>
  <si>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</si>
  <si>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</si>
  <si>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</si>
  <si>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</si>
  <si>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</si>
  <si>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</si>
  <si>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</si>
  <si>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</si>
  <si>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</si>
  <si>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</si>
  <si>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</si>
  <si>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</si>
  <si>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</si>
  <si>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</si>
  <si>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</si>
  <si>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</si>
  <si>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</si>
  <si>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</si>
  <si>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</si>
  <si>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</si>
  <si>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</si>
  <si>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</si>
  <si>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</si>
  <si>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</si>
  <si>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</si>
  <si>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</si>
  <si>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</si>
  <si>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</si>
  <si>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</si>
  <si>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</si>
  <si>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</si>
  <si>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</si>
  <si>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</si>
  <si>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</si>
  <si>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</si>
  <si>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</si>
  <si>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</si>
  <si>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</si>
  <si>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</si>
  <si>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</si>
  <si>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</si>
  <si>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</si>
  <si>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</si>
  <si>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</si>
  <si>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</si>
  <si>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</si>
  <si>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</si>
  <si>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</si>
  <si>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</si>
  <si>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</si>
  <si>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</si>
  <si>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</si>
  <si>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</si>
  <si>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</si>
  <si>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</si>
  <si>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</si>
  <si>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</si>
  <si>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</si>
  <si>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</si>
  <si>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</si>
  <si>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</si>
  <si>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</si>
  <si>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</si>
  <si>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</si>
  <si>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</si>
  <si>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</si>
  <si>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</si>
  <si>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</si>
  <si>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</si>
  <si>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</si>
  <si>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</si>
  <si>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</si>
  <si>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</si>
  <si>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</si>
  <si>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</si>
  <si>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</si>
  <si>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</si>
  <si>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</si>
  <si>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</si>
  <si>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</si>
  <si>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</si>
  <si>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</si>
  <si>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</si>
  <si>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</si>
  <si>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</si>
  <si>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</si>
  <si>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</si>
  <si>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</si>
  <si>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</si>
  <si>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</si>
  <si>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</si>
  <si>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</si>
  <si>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</si>
  <si>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</si>
  <si>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</si>
  <si>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</si>
  <si>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</si>
  <si>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</si>
  <si>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</si>
  <si>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</si>
  <si>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</si>
  <si>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</si>
  <si>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</si>
  <si>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</si>
  <si>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</si>
  <si>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</si>
  <si>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</si>
  <si>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</si>
  <si>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</si>
  <si>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</si>
  <si>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</si>
  <si>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</si>
  <si>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</si>
  <si>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</si>
  <si>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</si>
  <si>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</si>
  <si>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</si>
  <si>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</si>
  <si>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</si>
  <si>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</si>
  <si>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</si>
  <si>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</si>
  <si>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</si>
  <si>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</si>
  <si>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</si>
  <si>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</si>
  <si>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</si>
  <si>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</si>
  <si>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</si>
  <si>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</si>
  <si>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</si>
  <si>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</si>
  <si>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</si>
  <si>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</si>
  <si>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</si>
  <si>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</si>
  <si>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</si>
  <si>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</si>
  <si>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</si>
  <si>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</si>
  <si>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</si>
  <si>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</si>
  <si>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</si>
  <si>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</si>
  <si>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</si>
  <si>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</si>
  <si>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</si>
  <si>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</si>
  <si>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</si>
  <si>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</si>
  <si>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</si>
  <si>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</si>
  <si>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</si>
  <si>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</si>
  <si>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</si>
  <si>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</si>
  <si>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</si>
  <si>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</si>
  <si>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</si>
  <si>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</si>
  <si>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</si>
  <si>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</si>
  <si>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</si>
  <si>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</si>
  <si>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</si>
  <si>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</si>
  <si>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</si>
  <si>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</si>
  <si>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</si>
  <si>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</si>
  <si>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</si>
  <si>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</si>
  <si>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</si>
  <si>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</si>
  <si>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</si>
  <si>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</si>
  <si>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</si>
  <si>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</si>
  <si>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</si>
  <si>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</si>
  <si>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</si>
  <si>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</si>
  <si>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</si>
  <si>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</si>
  <si>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</si>
  <si>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</si>
  <si>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</si>
  <si>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</si>
  <si>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</si>
  <si>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</si>
  <si>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</si>
  <si>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</si>
  <si>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</si>
  <si>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</si>
  <si>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</si>
  <si>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</si>
  <si>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</si>
  <si>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</si>
  <si>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</si>
  <si>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</si>
  <si>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</si>
  <si>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</si>
  <si>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</si>
  <si>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</si>
  <si>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</si>
  <si>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</si>
  <si>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</si>
  <si>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</si>
  <si>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</si>
  <si>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</si>
  <si>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</si>
  <si>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</si>
  <si>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</si>
  <si>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</si>
  <si>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</si>
  <si>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</si>
  <si>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</si>
  <si>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</si>
  <si>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</si>
  <si>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</si>
  <si>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</si>
  <si>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</si>
  <si>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</si>
  <si>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</si>
  <si>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</si>
  <si>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</si>
  <si>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</si>
  <si>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</si>
  <si>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</si>
  <si>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</si>
  <si>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</si>
  <si>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</si>
  <si>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</si>
  <si>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</si>
  <si>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</si>
  <si>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</si>
  <si>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</si>
  <si>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</si>
  <si>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</si>
  <si>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</si>
  <si>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</si>
  <si>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</si>
  <si>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</si>
  <si>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</si>
  <si>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</si>
  <si>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</si>
  <si>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</si>
  <si>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</si>
  <si>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</si>
  <si>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</si>
  <si>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</si>
  <si>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</si>
  <si>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</si>
  <si>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</si>
  <si>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</si>
  <si>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</si>
  <si>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</si>
  <si>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</si>
  <si>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</si>
  <si>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</si>
  <si>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</si>
  <si>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</si>
  <si>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</si>
  <si>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</si>
  <si>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</si>
  <si>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</si>
  <si>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</si>
  <si>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</si>
  <si>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</si>
  <si>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</si>
  <si>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</si>
  <si>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</si>
  <si>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</si>
  <si>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</si>
  <si>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</si>
  <si>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</si>
  <si>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</si>
  <si>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</si>
  <si>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</si>
  <si>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</si>
  <si>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</si>
  <si>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</si>
  <si>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</si>
  <si>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</si>
  <si>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</si>
  <si>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</si>
  <si>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</si>
  <si>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</si>
  <si>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</si>
  <si>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</si>
  <si>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</si>
  <si>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</si>
  <si>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</si>
  <si>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</si>
  <si>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</si>
  <si>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</si>
  <si>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</si>
  <si>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</si>
  <si>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</si>
  <si>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</si>
  <si>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</si>
  <si>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</si>
  <si>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</si>
  <si>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</si>
  <si>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</si>
  <si>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</si>
  <si>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</si>
  <si>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</si>
  <si>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</si>
  <si>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</si>
  <si>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</si>
  <si>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</si>
  <si>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</si>
  <si>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</si>
  <si>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</si>
  <si>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</si>
  <si>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</si>
  <si>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</si>
  <si>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</si>
  <si>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</si>
  <si>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</si>
  <si>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</si>
  <si>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</si>
  <si>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</si>
  <si>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</si>
  <si>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</si>
  <si>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</si>
  <si>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</si>
  <si>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</si>
  <si>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</si>
  <si>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</si>
  <si>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</si>
  <si>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</si>
  <si>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</si>
  <si>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</si>
  <si>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</si>
  <si>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</si>
  <si>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</si>
  <si>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</si>
  <si>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</si>
  <si>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</si>
  <si>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</si>
  <si>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</si>
  <si>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</si>
  <si>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</si>
  <si>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</si>
  <si>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</si>
  <si>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</si>
  <si>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</si>
  <si>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</si>
  <si>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</si>
  <si>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</si>
  <si>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</si>
  <si>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</si>
  <si>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</si>
  <si>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</si>
  <si>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</si>
  <si>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</si>
  <si>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</si>
  <si>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</si>
  <si>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</si>
  <si>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</si>
  <si>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</si>
  <si>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</si>
  <si>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</si>
  <si>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</si>
  <si>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</si>
  <si>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</si>
  <si>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</si>
  <si>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</si>
  <si>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</si>
  <si>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</si>
  <si>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</si>
  <si>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</si>
  <si>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</si>
  <si>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</si>
  <si>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</si>
  <si>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</si>
  <si>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</si>
  <si>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</si>
  <si>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</si>
  <si>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</si>
  <si>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</si>
  <si>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</si>
  <si>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</si>
  <si>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</si>
  <si>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</si>
  <si>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</si>
  <si>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</si>
  <si>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</si>
  <si>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</si>
  <si>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</si>
  <si>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</si>
  <si>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</si>
  <si>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</si>
  <si>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</si>
  <si>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</si>
  <si>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</si>
  <si>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</si>
  <si>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</si>
  <si>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</si>
  <si>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</si>
  <si>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</si>
  <si>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</si>
  <si>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</si>
  <si>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</si>
  <si>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</si>
  <si>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</si>
  <si>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</si>
  <si>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</si>
  <si>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</si>
  <si>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</si>
  <si>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</si>
  <si>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</si>
  <si>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</si>
  <si>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</si>
  <si>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</si>
  <si>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</si>
  <si>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</si>
  <si>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</si>
  <si>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</si>
  <si>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</si>
  <si>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</si>
  <si>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</si>
  <si>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</si>
  <si>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</si>
  <si>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</si>
  <si>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</si>
  <si>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</si>
  <si>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</si>
  <si>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</si>
  <si>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</si>
  <si>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</si>
  <si>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</si>
  <si>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</si>
  <si>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</si>
  <si>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</si>
  <si>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</si>
  <si>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</si>
  <si>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</si>
  <si>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</si>
  <si>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</si>
  <si>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</si>
  <si>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</si>
  <si>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</si>
  <si>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</si>
  <si>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</si>
  <si>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</si>
  <si>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</si>
  <si>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</si>
  <si>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</si>
  <si>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</si>
  <si>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</si>
  <si>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</si>
  <si>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</si>
  <si>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</si>
  <si>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</si>
  <si>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</si>
  <si>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</si>
  <si>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</si>
  <si>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</si>
  <si>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</si>
  <si>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</si>
  <si>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</si>
  <si>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</si>
  <si>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</si>
  <si>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</si>
  <si>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</si>
  <si>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</si>
  <si>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</si>
  <si>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</si>
  <si>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</si>
  <si>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</si>
  <si>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</si>
  <si>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</si>
  <si>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</si>
  <si>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</si>
  <si>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</si>
  <si>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</si>
  <si>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</si>
  <si>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</si>
  <si>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</si>
  <si>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</si>
  <si>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</si>
  <si>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</si>
  <si>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</si>
  <si>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</si>
  <si>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</si>
  <si>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</si>
  <si>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</si>
  <si>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</si>
  <si>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</si>
  <si>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</si>
  <si>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</si>
  <si>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</si>
  <si>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</si>
  <si>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</si>
  <si>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</si>
  <si>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</si>
  <si>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</si>
  <si>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</si>
  <si>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</si>
  <si>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</si>
  <si>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</si>
  <si>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</si>
  <si>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</si>
  <si>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</si>
  <si>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</si>
  <si>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</si>
  <si>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</si>
  <si>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</si>
  <si>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</si>
  <si>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</si>
  <si>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</si>
  <si>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</si>
  <si>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</si>
  <si>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</si>
  <si>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</si>
  <si>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</si>
  <si>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</si>
  <si>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</si>
  <si>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</si>
  <si>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</si>
  <si>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</si>
  <si>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</si>
  <si>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</si>
  <si>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</si>
  <si>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</si>
  <si>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</si>
  <si>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</si>
  <si>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</si>
  <si>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</si>
  <si>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</si>
  <si>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</si>
  <si>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</si>
  <si>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</si>
  <si>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</si>
  <si>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</si>
  <si>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</si>
  <si>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</si>
  <si>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</si>
  <si>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</si>
  <si>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</si>
  <si>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</si>
  <si>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</si>
  <si>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</si>
  <si>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</si>
  <si>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</si>
  <si>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</si>
  <si>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</si>
  <si>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</si>
  <si>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</si>
  <si>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</si>
  <si>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</si>
  <si>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</si>
  <si>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</si>
  <si>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</si>
  <si>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</si>
  <si>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</si>
  <si>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</si>
  <si>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</si>
  <si>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</si>
  <si>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</si>
  <si>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</si>
  <si>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</si>
  <si>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</si>
  <si>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</si>
  <si>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</si>
  <si>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</si>
  <si>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</si>
  <si>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</si>
  <si>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</si>
  <si>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</si>
  <si>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</si>
  <si>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</si>
  <si>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</si>
  <si>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</si>
  <si>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</si>
  <si>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</si>
  <si>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</si>
  <si>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</si>
  <si>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</si>
  <si>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</si>
  <si>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</si>
  <si>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</si>
  <si>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</si>
  <si>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</si>
  <si>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</si>
  <si>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</si>
  <si>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</si>
  <si>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</si>
  <si>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</si>
  <si>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</si>
  <si>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</si>
  <si>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</si>
  <si>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</si>
  <si>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</si>
  <si>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</si>
  <si>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</si>
  <si>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</si>
  <si>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</si>
  <si>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</si>
  <si>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</si>
  <si>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</si>
  <si>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</si>
  <si>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</si>
  <si>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</si>
  <si>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</si>
  <si>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</si>
  <si>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</si>
  <si>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</si>
  <si>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</si>
  <si>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</si>
  <si>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</si>
  <si>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</si>
  <si>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</si>
  <si>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</si>
  <si>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</si>
  <si>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</si>
  <si>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</si>
  <si>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</si>
  <si>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</si>
  <si>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</si>
  <si>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</si>
  <si>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</si>
  <si>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</si>
  <si>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</si>
  <si>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</si>
  <si>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</si>
  <si>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</si>
  <si>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</si>
  <si>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</si>
  <si>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</si>
  <si>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</si>
  <si>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</si>
  <si>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</si>
  <si>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</si>
  <si>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</si>
  <si>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</si>
  <si>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</si>
  <si>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</si>
  <si>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</si>
  <si>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</si>
  <si>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</si>
  <si>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</si>
  <si>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</si>
  <si>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</si>
  <si>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</si>
  <si>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</si>
  <si>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</si>
  <si>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</si>
  <si>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</si>
  <si>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</si>
  <si>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</si>
  <si>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</si>
  <si>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</si>
  <si>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</si>
  <si>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</si>
  <si>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</si>
  <si>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</si>
  <si>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</si>
  <si>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</si>
  <si>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</si>
  <si>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</si>
  <si>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</si>
  <si>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</si>
  <si>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</si>
  <si>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</si>
  <si>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</si>
  <si>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</si>
  <si>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</si>
  <si>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</si>
  <si>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</si>
  <si>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</si>
  <si>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</si>
  <si>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</si>
  <si>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</si>
  <si>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</si>
  <si>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</si>
  <si>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</si>
  <si>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</si>
  <si>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</si>
  <si>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</si>
  <si>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</si>
  <si>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</si>
  <si>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</si>
  <si>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</si>
  <si>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</si>
  <si>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</si>
  <si>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</si>
  <si>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</si>
  <si>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</si>
  <si>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</si>
  <si>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</si>
  <si>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</si>
  <si>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</si>
  <si>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</si>
  <si>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</si>
  <si>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</si>
  <si>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</si>
  <si>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</si>
  <si>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</si>
  <si>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</si>
  <si>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</si>
  <si>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</si>
  <si>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</si>
  <si>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</si>
  <si>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</si>
  <si>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</si>
  <si>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</si>
  <si>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</si>
  <si>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</si>
  <si>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</si>
  <si>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</si>
  <si>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</si>
  <si>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</si>
  <si>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</si>
  <si>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</si>
  <si>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</si>
  <si>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</si>
  <si>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</si>
  <si>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</si>
  <si>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</si>
  <si>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</si>
  <si>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</si>
  <si>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</si>
  <si>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</si>
  <si>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</si>
  <si>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</si>
  <si>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</si>
  <si>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</si>
  <si>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</si>
  <si>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</si>
  <si>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</si>
  <si>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</si>
  <si>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</si>
  <si>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</si>
  <si>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</si>
  <si>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</si>
  <si>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</si>
  <si>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</si>
  <si>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</si>
  <si>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</si>
  <si>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</si>
  <si>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</si>
  <si>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</si>
  <si>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</si>
  <si>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</si>
  <si>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</si>
  <si>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</si>
  <si>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</si>
  <si>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</si>
  <si>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</si>
  <si>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</si>
  <si>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</si>
  <si>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</si>
  <si>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</si>
  <si>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</si>
  <si>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</si>
  <si>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</si>
  <si>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</si>
  <si>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</si>
  <si>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</si>
  <si>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</si>
  <si>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</si>
  <si>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</si>
  <si>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</si>
  <si>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</si>
  <si>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</si>
  <si>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</si>
  <si>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</si>
  <si>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</si>
  <si>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</si>
  <si>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</si>
  <si>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</si>
  <si>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</si>
  <si>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</si>
  <si>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</si>
  <si>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</si>
  <si>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</si>
  <si>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</si>
  <si>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</si>
  <si>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</si>
  <si>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</si>
  <si>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</si>
  <si>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</si>
  <si>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</si>
  <si>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</si>
  <si>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</si>
  <si>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</si>
  <si>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</si>
  <si>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</si>
  <si>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</si>
  <si>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</si>
  <si>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</si>
  <si>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</si>
  <si>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</si>
  <si>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</si>
  <si>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</si>
  <si>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</si>
  <si>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</si>
  <si>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</si>
  <si>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</si>
  <si>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</si>
  <si>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</si>
  <si>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</si>
  <si>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</si>
  <si>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</si>
  <si>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</si>
  <si>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</si>
  <si>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</si>
  <si>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</si>
  <si>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</si>
  <si>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</si>
  <si>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</si>
  <si>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</si>
  <si>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</si>
  <si>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</si>
  <si>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</si>
  <si>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</si>
  <si>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</si>
  <si>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</si>
  <si>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</si>
  <si>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</si>
  <si>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</si>
  <si>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</si>
  <si>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</si>
  <si>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</si>
  <si>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</si>
  <si>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</si>
  <si>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</si>
  <si>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</si>
  <si>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</si>
  <si>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</si>
  <si>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</si>
  <si>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</si>
  <si>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</si>
  <si>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</si>
  <si>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</si>
  <si>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</si>
  <si>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</si>
  <si>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</si>
  <si>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</si>
  <si>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</si>
  <si>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</si>
  <si>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</si>
  <si>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</si>
  <si>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</si>
  <si>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</si>
  <si>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</si>
  <si>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</si>
  <si>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</si>
  <si>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</si>
  <si>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</si>
  <si>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</si>
  <si>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</si>
  <si>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</si>
  <si>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</si>
  <si>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</si>
  <si>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</si>
  <si>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</si>
  <si>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</si>
  <si>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</si>
  <si>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</si>
  <si>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</si>
  <si>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</si>
  <si>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</si>
  <si>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</si>
  <si>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</si>
  <si>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</si>
  <si>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</si>
  <si>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</si>
  <si>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</si>
  <si>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</si>
  <si>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</si>
  <si>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</si>
  <si>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</si>
  <si>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</si>
  <si>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</si>
  <si>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</si>
  <si>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</si>
  <si>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</si>
  <si>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</si>
  <si>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</si>
  <si>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</si>
  <si>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</si>
  <si>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</si>
  <si>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</si>
  <si>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</si>
  <si>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</si>
  <si>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</si>
  <si>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</si>
  <si>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</si>
  <si>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</si>
  <si>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</si>
  <si>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</si>
  <si>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</si>
  <si>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</si>
  <si>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</si>
  <si>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</si>
  <si>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</si>
  <si>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</si>
  <si>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</si>
  <si>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</si>
  <si>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</si>
  <si>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</si>
  <si>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</si>
  <si>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</si>
  <si>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</si>
  <si>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</si>
  <si>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</si>
  <si>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</si>
  <si>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</si>
  <si>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</si>
  <si>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</si>
  <si>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</si>
  <si>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</si>
  <si>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</si>
  <si>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</si>
  <si>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</si>
  <si>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</si>
  <si>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</si>
  <si>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</si>
  <si>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</si>
  <si>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</si>
  <si>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</si>
  <si>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</si>
  <si>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</si>
  <si>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</si>
  <si>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</si>
  <si>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</si>
  <si>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</si>
  <si>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</si>
  <si>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</si>
  <si>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</si>
  <si>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</si>
  <si>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</si>
  <si>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</si>
  <si>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</si>
  <si>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</si>
  <si>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</si>
  <si>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</si>
  <si>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</si>
  <si>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</si>
  <si>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</si>
  <si>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</si>
  <si>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</si>
  <si>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</si>
  <si>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</si>
  <si>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</si>
  <si>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</si>
  <si>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</si>
  <si>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</si>
  <si>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</si>
  <si>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</si>
  <si>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</si>
  <si>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</si>
  <si>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</si>
  <si>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</si>
  <si>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</si>
  <si>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</si>
  <si>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</si>
  <si>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</si>
  <si>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</si>
  <si>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</si>
  <si>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</si>
  <si>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</si>
  <si>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</si>
  <si>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</si>
  <si>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</si>
  <si>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</si>
  <si>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</si>
  <si>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</si>
  <si>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</si>
  <si>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</si>
  <si>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</si>
  <si>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</si>
  <si>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</si>
  <si>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</si>
  <si>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</si>
  <si>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</si>
  <si>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</si>
  <si>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</si>
  <si>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</si>
  <si>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</si>
  <si>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</si>
  <si>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</si>
  <si>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</si>
  <si>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</si>
  <si>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</si>
  <si>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</si>
  <si>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</si>
  <si>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</si>
  <si>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</si>
  <si>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</si>
  <si>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</si>
  <si>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</si>
  <si>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</si>
  <si>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</si>
  <si>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</si>
  <si>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</si>
  <si>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</si>
  <si>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</si>
  <si>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</si>
  <si>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</si>
  <si>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</si>
  <si>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</si>
  <si>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</si>
  <si>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</si>
  <si>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</si>
  <si>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</si>
  <si>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</si>
  <si>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</si>
  <si>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</si>
  <si>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</si>
  <si>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</si>
  <si>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</si>
  <si>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</si>
  <si>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</si>
  <si>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</si>
  <si>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</si>
  <si>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</si>
  <si>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</si>
  <si>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</si>
  <si>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</si>
  <si>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</si>
  <si>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</si>
  <si>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</si>
  <si>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</si>
  <si>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</si>
  <si>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</si>
  <si>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</si>
  <si>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</si>
  <si>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</si>
  <si>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</si>
  <si>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</si>
  <si>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</si>
  <si>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</si>
  <si>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</si>
  <si>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</si>
  <si>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</si>
  <si>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</si>
  <si>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</si>
  <si>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</si>
  <si>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</si>
  <si>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</si>
  <si>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</si>
  <si>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</si>
  <si>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</si>
  <si>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</si>
  <si>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</si>
  <si>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</si>
  <si>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</si>
  <si>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</si>
  <si>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</si>
  <si>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</si>
  <si>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</si>
  <si>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</si>
  <si>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</si>
  <si>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</si>
  <si>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</si>
  <si>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</si>
  <si>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</si>
  <si>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</si>
  <si>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</si>
  <si>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</si>
  <si>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</si>
  <si>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</si>
  <si>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</si>
  <si>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</si>
  <si>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</si>
  <si>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</si>
  <si>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</si>
  <si>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</si>
  <si>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</si>
  <si>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</si>
  <si>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</si>
  <si>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</si>
  <si>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</si>
  <si>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</si>
  <si>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</si>
  <si>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</si>
  <si>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</si>
  <si>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</si>
  <si>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</si>
  <si>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</si>
  <si>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</si>
  <si>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</si>
  <si>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</si>
  <si>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</si>
  <si>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</si>
  <si>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</si>
  <si>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</si>
  <si>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</si>
  <si>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</si>
  <si>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</si>
  <si>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</si>
  <si>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</si>
  <si>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</si>
  <si>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</si>
  <si>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</si>
  <si>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</si>
  <si>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</si>
  <si>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</si>
  <si>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</si>
  <si>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</si>
  <si>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</si>
  <si>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</si>
  <si>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</si>
  <si>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</si>
  <si>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</si>
  <si>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</si>
  <si>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</si>
  <si>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</si>
  <si>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</si>
  <si>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</si>
  <si>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</si>
  <si>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</si>
  <si>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</si>
  <si>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</si>
  <si>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</si>
  <si>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</si>
  <si>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</si>
  <si>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</si>
  <si>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</si>
  <si>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</si>
  <si>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</si>
  <si>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</si>
  <si>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</si>
  <si>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</si>
  <si>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</si>
  <si>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</si>
  <si>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</si>
  <si>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</si>
  <si>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</si>
  <si>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</si>
  <si>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</si>
  <si>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</si>
  <si>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</si>
  <si>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</si>
  <si>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</si>
  <si>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</si>
  <si>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</si>
  <si>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</si>
  <si>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</si>
  <si>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</si>
  <si>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</si>
  <si>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</si>
  <si>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</si>
  <si>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</si>
  <si>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</si>
  <si>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</si>
  <si>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</si>
  <si>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</si>
  <si>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</si>
  <si>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</si>
  <si>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</si>
  <si>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</si>
  <si>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</si>
  <si>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</si>
  <si>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</si>
  <si>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</si>
  <si>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</si>
  <si>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</si>
  <si>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</si>
  <si>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</si>
  <si>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</si>
  <si>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</si>
  <si>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</si>
  <si>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</si>
  <si>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</si>
  <si>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</si>
  <si>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</si>
  <si>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</si>
  <si>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</si>
  <si>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</si>
  <si>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</si>
  <si>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</si>
  <si>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</si>
  <si>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</si>
  <si>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</si>
  <si>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</si>
  <si>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</si>
  <si>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</si>
  <si>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</si>
  <si>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</si>
  <si>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</si>
  <si>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</si>
  <si>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</si>
  <si>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</si>
  <si>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</si>
  <si>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</si>
  <si>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</si>
  <si>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</si>
  <si>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</si>
  <si>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</si>
  <si>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</si>
  <si>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</si>
  <si>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</si>
  <si>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</si>
  <si>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</si>
  <si>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</si>
  <si>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</si>
  <si>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</si>
  <si>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</si>
  <si>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</si>
  <si>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</si>
  <si>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</si>
  <si>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</si>
  <si>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</si>
  <si>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</si>
  <si>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</si>
  <si>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</si>
  <si>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</si>
  <si>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</si>
  <si>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</si>
  <si>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</si>
  <si>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</si>
  <si>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</si>
  <si>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</si>
  <si>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</si>
  <si>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2.31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</si>
  <si>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</si>
  <si>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</si>
  <si>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</si>
  <si>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</si>
  <si>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</si>
  <si>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</si>
  <si>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</si>
  <si>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</si>
  <si>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</si>
  <si>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</si>
  <si>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</si>
  <si>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</si>
  <si>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</si>
  <si>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</si>
  <si>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</si>
  <si>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</si>
  <si>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</si>
  <si>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</si>
  <si>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</si>
  <si>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2.95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</si>
  <si>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</si>
  <si>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</si>
  <si>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</si>
  <si>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</si>
  <si>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</si>
  <si>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</si>
  <si>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</si>
  <si>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</si>
  <si>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</si>
  <si>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</si>
  <si>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</si>
  <si>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</si>
  <si>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</si>
  <si>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</si>
  <si>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</si>
  <si>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</si>
  <si>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</si>
  <si>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</si>
  <si>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</si>
  <si>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</si>
  <si>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</si>
  <si>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</si>
  <si>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</si>
  <si>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</si>
  <si>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</si>
  <si>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</si>
  <si>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</si>
  <si>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</si>
  <si>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</si>
  <si>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</si>
  <si>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</si>
  <si>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</si>
  <si>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</si>
  <si>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</si>
  <si>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</si>
  <si>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</si>
  <si>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</si>
  <si>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</si>
  <si>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</si>
  <si>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</si>
  <si>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</si>
  <si>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</si>
  <si>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</si>
  <si>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</si>
  <si>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</si>
  <si>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</si>
  <si>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</si>
  <si>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</si>
  <si>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</si>
  <si>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</si>
  <si>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</si>
  <si>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</si>
  <si>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</si>
  <si>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</si>
  <si>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</si>
  <si>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</si>
  <si>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</si>
  <si>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</si>
  <si>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</si>
  <si>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</si>
  <si>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</si>
  <si>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</si>
  <si>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</si>
  <si>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</si>
  <si>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</si>
  <si>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</si>
  <si>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</si>
  <si>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</si>
  <si>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</si>
  <si>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</si>
  <si>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</si>
  <si>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</si>
  <si>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</si>
  <si>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</si>
  <si>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</si>
  <si>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</si>
  <si>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</si>
  <si>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</si>
  <si>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</si>
  <si>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</si>
  <si>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</si>
  <si>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</si>
  <si>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</si>
  <si>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</si>
  <si>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</si>
  <si>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</si>
  <si>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</si>
  <si>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</si>
  <si>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</si>
  <si>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</si>
  <si>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</si>
  <si>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</si>
  <si>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</si>
  <si>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</si>
  <si>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</si>
  <si>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</si>
  <si>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</si>
  <si>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</si>
  <si>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</si>
  <si>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</si>
  <si>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</si>
  <si>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</si>
  <si>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</si>
  <si>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</si>
  <si>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</si>
  <si>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</si>
  <si>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</si>
  <si>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</si>
  <si>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</si>
  <si>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</si>
  <si>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</si>
  <si>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</si>
  <si>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</si>
  <si>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</si>
  <si>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</si>
  <si>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</si>
  <si>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</si>
  <si>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</si>
  <si>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</si>
  <si>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</si>
  <si>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</si>
  <si>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</si>
  <si>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</si>
  <si>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</si>
  <si>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</si>
  <si>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</si>
  <si>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</si>
  <si>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</si>
  <si>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</si>
  <si>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</si>
  <si>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</si>
  <si>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</si>
  <si>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</si>
  <si>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</si>
  <si>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</si>
  <si>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</si>
  <si>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</si>
  <si>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</si>
  <si>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</si>
  <si>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</si>
  <si>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</si>
  <si>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</si>
  <si>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</si>
  <si>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</si>
  <si>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</si>
  <si>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</si>
  <si>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</si>
  <si>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</si>
  <si>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</si>
  <si>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</si>
  <si>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</si>
  <si>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</si>
  <si>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</si>
  <si>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</si>
  <si>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</si>
  <si>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</si>
  <si>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</si>
  <si>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</si>
  <si>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</si>
  <si>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</si>
  <si>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</si>
  <si>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</si>
  <si>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</si>
  <si>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</si>
  <si>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</si>
  <si>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</si>
  <si>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</si>
  <si>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</si>
  <si>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</si>
  <si>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</si>
  <si>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</si>
  <si>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</si>
  <si>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</si>
  <si>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</si>
  <si>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</si>
  <si>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</si>
  <si>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</si>
  <si>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</si>
  <si>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</si>
  <si>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</si>
  <si>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</si>
  <si>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</si>
  <si>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</si>
  <si>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</si>
  <si>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</si>
  <si>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</si>
  <si>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</si>
  <si>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</si>
  <si>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</si>
  <si>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</si>
  <si>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</si>
  <si>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</si>
  <si>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</si>
  <si>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</si>
  <si>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</si>
  <si>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</si>
  <si>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</si>
  <si>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</si>
  <si>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</si>
  <si>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</si>
  <si>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</si>
  <si>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</si>
  <si>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</si>
  <si>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</si>
  <si>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</si>
  <si>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</si>
  <si>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</si>
  <si>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</si>
  <si>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</si>
  <si>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</si>
  <si>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</si>
  <si>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</si>
  <si>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</si>
  <si>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</si>
  <si>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</si>
  <si>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</si>
  <si>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</si>
  <si>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</si>
  <si>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</si>
  <si>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</si>
  <si>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</si>
  <si>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</si>
  <si>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</si>
  <si>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</si>
  <si>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</si>
  <si>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</si>
  <si>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</si>
  <si>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</si>
  <si>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</si>
  <si>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</si>
  <si>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</si>
  <si>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</si>
  <si>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</si>
  <si>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</si>
  <si>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</si>
  <si>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</si>
  <si>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</si>
  <si>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</si>
  <si>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</si>
  <si>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</si>
  <si>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</si>
  <si>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</si>
  <si>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</si>
  <si>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</si>
  <si>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</si>
  <si>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</si>
  <si>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</si>
  <si>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</si>
  <si>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</si>
  <si>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</si>
  <si>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</si>
  <si>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</si>
  <si>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</si>
  <si>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</si>
  <si>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</si>
  <si>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</si>
  <si>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</si>
  <si>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</si>
  <si>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</si>
  <si>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</si>
  <si>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</si>
  <si>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</si>
  <si>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</si>
  <si>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</si>
  <si>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</si>
  <si>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</si>
  <si>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</si>
  <si>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</si>
  <si>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</si>
  <si>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</si>
  <si>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</si>
  <si>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</si>
  <si>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</si>
  <si>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</si>
  <si>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</si>
  <si>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</si>
  <si>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</si>
  <si>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</si>
  <si>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</si>
  <si>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</si>
  <si>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</si>
  <si>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</si>
  <si>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</si>
  <si>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</si>
  <si>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</si>
  <si>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</si>
  <si>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</si>
  <si>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</si>
  <si>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</si>
  <si>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</si>
  <si>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</si>
  <si>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</si>
  <si>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</si>
  <si>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</si>
  <si>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</si>
  <si>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</si>
  <si>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</si>
  <si>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</si>
  <si>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</si>
  <si>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</si>
  <si>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</si>
  <si>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</si>
  <si>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</si>
  <si>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</si>
  <si>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</si>
  <si>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</si>
  <si>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</si>
  <si>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</si>
  <si>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</si>
  <si>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</si>
  <si>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</si>
  <si>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</si>
  <si>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</si>
  <si>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</si>
  <si>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</si>
  <si>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10.8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</si>
  <si>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</si>
  <si>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</si>
  <si>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</si>
  <si>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</si>
  <si>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</si>
  <si>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</si>
  <si>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</si>
  <si>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</si>
  <si>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</si>
  <si>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</si>
  <si>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</si>
  <si>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</si>
  <si>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</si>
  <si>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</si>
  <si>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</si>
  <si>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</si>
  <si>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</si>
  <si>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</si>
  <si>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</si>
  <si>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</si>
  <si>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</si>
  <si>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</si>
  <si>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</si>
  <si>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</si>
  <si>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</si>
  <si>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</si>
  <si>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</si>
  <si>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</si>
  <si>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</si>
  <si>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</si>
  <si>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</si>
  <si>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</si>
  <si>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</si>
  <si>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</si>
  <si>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</si>
  <si>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</si>
  <si>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</si>
  <si>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</si>
  <si>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</si>
  <si>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</si>
  <si>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</si>
  <si>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</si>
  <si>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</si>
  <si>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</si>
  <si>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</si>
  <si>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</si>
  <si>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</si>
  <si>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</si>
  <si>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</si>
  <si>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</si>
  <si>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</si>
  <si>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</si>
  <si>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</si>
  <si>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</si>
  <si>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</si>
  <si>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</si>
  <si>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</si>
  <si>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</si>
  <si>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</si>
  <si>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</si>
  <si>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</si>
  <si>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</si>
  <si>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</si>
  <si>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</si>
  <si>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</si>
  <si>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</si>
  <si>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</si>
  <si>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</si>
  <si>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</si>
  <si>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</si>
  <si>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</si>
  <si>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</si>
  <si>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</si>
  <si>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</si>
  <si>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</si>
  <si>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</si>
  <si>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</si>
  <si>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</si>
  <si>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</si>
  <si>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</si>
  <si>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</si>
  <si>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</si>
  <si>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</si>
  <si>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</si>
  <si>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</si>
  <si>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</si>
  <si>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</si>
  <si>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</si>
  <si>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</si>
  <si>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</si>
  <si>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</si>
  <si>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</si>
  <si>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</si>
  <si>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</si>
  <si>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</si>
  <si>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</si>
  <si>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</si>
  <si>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</si>
  <si>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</si>
  <si>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</si>
  <si>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</si>
  <si>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</si>
  <si>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</si>
  <si>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</si>
  <si>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</si>
  <si>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</si>
  <si>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</si>
  <si>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</si>
  <si>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</si>
  <si>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</si>
  <si>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</si>
  <si>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</si>
  <si>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</si>
  <si>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</si>
  <si>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</si>
  <si>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</si>
  <si>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</si>
  <si>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</si>
  <si>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</si>
  <si>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</si>
  <si>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</si>
  <si>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</si>
  <si>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</si>
  <si>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</si>
  <si>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</si>
  <si>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</si>
  <si>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</si>
  <si>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</si>
  <si>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</si>
  <si>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</si>
  <si>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</si>
  <si>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</si>
  <si>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</si>
  <si>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</si>
  <si>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</si>
  <si>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</si>
  <si>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</si>
  <si>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</si>
  <si>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</si>
  <si>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</si>
  <si>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</si>
  <si>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</si>
  <si>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</si>
  <si>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</si>
  <si>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</si>
  <si>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</si>
  <si>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</si>
  <si>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</si>
  <si>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</si>
  <si>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</si>
  <si>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</si>
  <si>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</si>
  <si>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</si>
  <si>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</si>
  <si>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</si>
  <si>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</si>
  <si>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</si>
  <si>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</si>
  <si>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</si>
  <si>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</si>
  <si>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</si>
  <si>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</si>
  <si>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</si>
  <si>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</si>
  <si>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</si>
  <si>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</si>
  <si>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</si>
  <si>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</si>
  <si>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</si>
  <si>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</si>
  <si>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</si>
  <si>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</si>
  <si>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</si>
  <si>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</si>
  <si>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</si>
  <si>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</si>
  <si>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</si>
  <si>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</si>
  <si>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</si>
  <si>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</si>
  <si>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</si>
  <si>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</si>
  <si>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</si>
  <si>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</si>
  <si>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</si>
  <si>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</si>
  <si>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</si>
  <si>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</si>
  <si>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</si>
  <si>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</si>
  <si>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</si>
  <si>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</si>
  <si>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</si>
  <si>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</si>
  <si>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</si>
  <si>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</si>
  <si>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</si>
  <si>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</si>
  <si>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</si>
  <si>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</si>
  <si>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</si>
  <si>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</si>
  <si>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</si>
  <si>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</si>
  <si>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</si>
  <si>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</si>
  <si>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</si>
  <si>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</si>
  <si>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</si>
  <si>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</si>
  <si>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</si>
  <si>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</si>
  <si>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</si>
  <si>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</si>
  <si>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</si>
  <si>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</si>
  <si>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</si>
  <si>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</si>
  <si>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</si>
  <si>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</si>
  <si>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</si>
  <si>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</si>
  <si>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</si>
  <si>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</si>
  <si>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</si>
  <si>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</si>
  <si>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</si>
  <si>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</si>
  <si>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</si>
  <si>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</si>
  <si>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</si>
  <si>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</si>
  <si>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</si>
  <si>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</si>
  <si>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</si>
  <si>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</si>
  <si>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</si>
  <si>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</si>
  <si>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</si>
  <si>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</si>
  <si>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</si>
  <si>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</si>
  <si>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</si>
  <si>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</si>
  <si>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</si>
  <si>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</si>
  <si>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</si>
  <si>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</si>
  <si>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</si>
  <si>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</si>
  <si>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</si>
  <si>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</si>
  <si>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</si>
  <si>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</si>
  <si>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</si>
  <si>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</si>
  <si>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</si>
  <si>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</si>
  <si>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</si>
  <si>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</si>
  <si>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</si>
  <si>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</si>
  <si>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</si>
  <si>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</si>
  <si>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</si>
  <si>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</si>
  <si>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</si>
  <si>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</si>
  <si>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</si>
  <si>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</si>
  <si>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</si>
  <si>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</si>
  <si>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</si>
  <si>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</si>
  <si>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</si>
  <si>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</si>
  <si>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</si>
  <si>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</si>
  <si>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</si>
  <si>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</si>
  <si>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</si>
  <si>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</si>
  <si>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</si>
  <si>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</si>
  <si>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</si>
  <si>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</si>
  <si>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</si>
  <si>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</si>
  <si>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</si>
  <si>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</si>
  <si>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</si>
  <si>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</si>
  <si>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</si>
  <si>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</si>
  <si>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</si>
  <si>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</si>
  <si>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</si>
  <si>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</si>
  <si>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</si>
  <si>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</si>
  <si>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</si>
  <si>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</si>
  <si>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</si>
  <si>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</si>
  <si>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</si>
  <si>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</si>
  <si>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</si>
  <si>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</si>
  <si>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</si>
  <si>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</si>
  <si>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</si>
  <si>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</si>
  <si>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</si>
  <si>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</si>
  <si>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</si>
  <si>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</si>
  <si>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</si>
  <si>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</si>
  <si>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</si>
  <si>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</si>
  <si>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</si>
  <si>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</si>
  <si>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</si>
  <si>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</si>
  <si>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</si>
  <si>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</si>
  <si>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</si>
  <si>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</si>
  <si>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</si>
  <si>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</si>
  <si>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</si>
  <si>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</si>
  <si>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</si>
  <si>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</si>
  <si>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</si>
  <si>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</si>
  <si>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</si>
  <si>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</si>
  <si>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</si>
  <si>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</si>
  <si>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</si>
  <si>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</si>
  <si>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</si>
  <si>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</si>
  <si>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</si>
  <si>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</si>
  <si>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</si>
  <si>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</si>
  <si>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</si>
  <si>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</si>
  <si>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</si>
  <si>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</si>
  <si>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</si>
  <si>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</si>
  <si>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</si>
  <si>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</si>
  <si>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</si>
  <si>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</si>
  <si>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</si>
  <si>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</si>
  <si>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</si>
  <si>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</si>
  <si>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</si>
  <si>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</si>
  <si>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</si>
  <si>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</si>
  <si>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</si>
  <si>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</si>
  <si>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</si>
  <si>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</si>
  <si>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</si>
  <si>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</si>
  <si>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</si>
  <si>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</si>
  <si>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</si>
  <si>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</si>
  <si>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</si>
  <si>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</si>
  <si>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</si>
  <si>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</si>
  <si>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</si>
  <si>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</si>
  <si>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</si>
  <si>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</si>
  <si>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</si>
  <si>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</si>
  <si>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</si>
  <si>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</si>
  <si>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</si>
  <si>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</si>
  <si>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</si>
  <si>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</si>
  <si>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</si>
  <si>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</si>
  <si>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</si>
  <si>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</si>
  <si>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</si>
  <si>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</si>
  <si>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</si>
  <si>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</si>
  <si>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</si>
  <si>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</si>
  <si>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</si>
  <si>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</si>
  <si>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</si>
  <si>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</si>
  <si>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</si>
  <si>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</si>
  <si>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</si>
  <si>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</si>
  <si>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</si>
  <si>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</si>
  <si>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</si>
  <si>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</si>
  <si>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</si>
  <si>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</si>
  <si>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</si>
  <si>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</si>
  <si>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</si>
  <si>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</si>
  <si>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</si>
  <si>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</si>
  <si>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</si>
  <si>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</si>
  <si>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</si>
  <si>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</si>
  <si>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</si>
  <si>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</si>
  <si>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</si>
  <si>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</si>
  <si>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</si>
  <si>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</si>
  <si>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</si>
  <si>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</si>
  <si>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</si>
  <si>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</si>
  <si>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</si>
  <si>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</si>
  <si>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</si>
  <si>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</si>
  <si>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</si>
  <si>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</si>
  <si>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</si>
  <si>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</si>
  <si>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</si>
  <si>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</si>
  <si>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</si>
  <si>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</si>
  <si>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</si>
  <si>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</si>
  <si>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</si>
  <si>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</si>
  <si>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</si>
  <si>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</si>
  <si>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</si>
  <si>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</si>
  <si>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</si>
  <si>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</si>
  <si>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</si>
  <si>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</si>
  <si>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</si>
  <si>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</si>
  <si>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</si>
  <si>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</si>
  <si>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</si>
  <si>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</si>
  <si>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</si>
  <si>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</si>
  <si>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</si>
  <si>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</si>
  <si>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</si>
  <si>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</si>
  <si>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</si>
  <si>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</si>
  <si>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</si>
  <si>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</si>
  <si>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</si>
  <si>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</si>
  <si>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</si>
  <si>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</si>
  <si>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</si>
  <si>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</si>
  <si>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</si>
  <si>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</si>
  <si>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</si>
  <si>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</si>
  <si>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</si>
  <si>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</si>
  <si>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</si>
  <si>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</si>
  <si>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</si>
  <si>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</si>
  <si>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</si>
  <si>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</si>
  <si>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</si>
  <si>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</si>
  <si>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</si>
  <si>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</si>
  <si>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</si>
  <si>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</si>
  <si>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</si>
  <si>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</si>
  <si>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</si>
  <si>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</si>
  <si>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</si>
  <si>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</si>
  <si>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</si>
  <si>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</si>
  <si>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</si>
  <si>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</si>
  <si>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</si>
  <si>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</si>
  <si>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</si>
  <si>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</si>
  <si>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</si>
  <si>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</si>
  <si>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</si>
  <si>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</si>
  <si>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</si>
  <si>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</si>
  <si>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</si>
  <si>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</si>
  <si>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</si>
  <si>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</si>
  <si>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</si>
  <si>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</si>
  <si>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</si>
  <si>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</si>
  <si>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</si>
  <si>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</si>
  <si>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</si>
  <si>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</si>
  <si>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</si>
  <si>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</si>
  <si>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</si>
  <si>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</si>
  <si>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</si>
  <si>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</si>
  <si>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</si>
  <si>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</si>
  <si>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</si>
  <si>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</si>
  <si>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</si>
  <si>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</si>
  <si>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</si>
  <si>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</si>
  <si>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</si>
  <si>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</si>
  <si>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</si>
  <si>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</si>
  <si>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</si>
  <si>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</si>
  <si>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</si>
  <si>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</si>
  <si>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</si>
  <si>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</si>
  <si>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</si>
  <si>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</si>
  <si>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</si>
  <si>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</si>
  <si>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</si>
  <si>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</si>
  <si>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</si>
  <si>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</si>
  <si>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</si>
  <si>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</si>
  <si>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</si>
  <si>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</si>
  <si>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</si>
  <si>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</si>
  <si>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</si>
  <si>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</si>
  <si>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</si>
  <si>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</si>
  <si>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</si>
  <si>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</si>
  <si>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</si>
  <si>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</si>
  <si>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</si>
  <si>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</si>
  <si>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</si>
  <si>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</si>
  <si>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</si>
  <si>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</si>
  <si>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</si>
  <si>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</si>
  <si>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</si>
  <si>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</si>
  <si>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</si>
  <si>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</si>
  <si>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</si>
  <si>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</si>
  <si>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</si>
  <si>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</si>
  <si>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</si>
  <si>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</si>
  <si>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</si>
  <si>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</si>
  <si>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</si>
  <si>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</si>
  <si>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</si>
  <si>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</si>
  <si>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</si>
  <si>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</si>
  <si>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</si>
  <si>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</si>
  <si>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</si>
  <si>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</si>
  <si>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</si>
  <si>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</si>
  <si>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</si>
  <si>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</si>
  <si>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</si>
  <si>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</si>
  <si>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</si>
  <si>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</si>
  <si>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</si>
  <si>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</si>
  <si>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</si>
  <si>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</si>
  <si>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</si>
  <si>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</si>
  <si>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</si>
  <si>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</si>
  <si>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</si>
  <si>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</si>
  <si>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</si>
  <si>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</si>
  <si>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</si>
  <si>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</si>
  <si>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</si>
  <si>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</si>
  <si>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</si>
  <si>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</si>
  <si>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</si>
  <si>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</si>
  <si>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</si>
  <si>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</si>
  <si>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</si>
  <si>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</si>
  <si>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</si>
  <si>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</si>
  <si>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</si>
  <si>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</si>
  <si>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</si>
  <si>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</si>
  <si>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</si>
  <si>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</si>
  <si>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</si>
  <si>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</si>
  <si>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</si>
  <si>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</si>
  <si>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</si>
  <si>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</si>
  <si>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</si>
  <si>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</si>
  <si>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</si>
  <si>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</si>
  <si>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</si>
  <si>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</si>
  <si>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</si>
  <si>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</si>
  <si>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</si>
  <si>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</si>
  <si>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</si>
  <si>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</si>
  <si>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</si>
  <si>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</si>
  <si>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</si>
  <si>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</si>
  <si>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</si>
  <si>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</si>
  <si>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</si>
  <si>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</si>
  <si>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</si>
  <si>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</si>
  <si>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</si>
  <si>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</si>
  <si>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</si>
  <si>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</si>
  <si>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</si>
  <si>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</si>
  <si>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</si>
  <si>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</si>
  <si>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</si>
  <si>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</si>
  <si>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</si>
  <si>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</si>
  <si>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</si>
  <si>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</si>
  <si>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</si>
  <si>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</si>
  <si>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</si>
  <si>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</si>
  <si>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</si>
  <si>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</si>
  <si>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</si>
  <si>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</si>
  <si>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</si>
  <si>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</si>
  <si>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</si>
  <si>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</si>
  <si>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</si>
  <si>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</si>
  <si>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</si>
  <si>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</si>
  <si>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</si>
  <si>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</si>
  <si>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</si>
  <si>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</si>
  <si>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</si>
  <si>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</si>
  <si>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</si>
  <si>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</si>
  <si>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</si>
  <si>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</si>
  <si>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</si>
  <si>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</si>
  <si>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</si>
  <si>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</si>
  <si>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</si>
  <si>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</si>
  <si>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</si>
  <si>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</si>
  <si>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</si>
  <si>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</si>
  <si>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</si>
  <si>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</si>
  <si>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</si>
  <si>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</si>
  <si>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</si>
  <si>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</si>
  <si>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</si>
  <si>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</si>
  <si>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</si>
  <si>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</si>
  <si>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</si>
  <si>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</si>
  <si>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</si>
  <si>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</si>
  <si>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</si>
  <si>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</si>
  <si>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</si>
  <si>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</si>
  <si>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</si>
  <si>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</si>
  <si>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</si>
  <si>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</si>
  <si>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</si>
  <si>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</si>
  <si>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</si>
  <si>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</si>
  <si>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</si>
  <si>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</si>
  <si>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</si>
  <si>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</si>
  <si>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</si>
  <si>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</si>
  <si>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</si>
  <si>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</si>
  <si>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</si>
  <si>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</si>
  <si>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</si>
  <si>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</si>
  <si>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</si>
  <si>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</si>
  <si>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</si>
  <si>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</si>
  <si>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</si>
  <si>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</si>
  <si>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</si>
  <si>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</si>
  <si>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</si>
  <si>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</si>
  <si>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</si>
  <si>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</si>
  <si>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</si>
  <si>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</si>
  <si>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</si>
  <si>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</si>
  <si>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</si>
  <si>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</si>
  <si>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</si>
  <si>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</si>
  <si>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</si>
  <si>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</si>
  <si>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</si>
  <si>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</si>
  <si>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</si>
  <si>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</si>
  <si>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</si>
  <si>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</si>
  <si>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</si>
  <si>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</si>
  <si>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</si>
  <si>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</si>
  <si>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</si>
  <si>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</si>
  <si>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</si>
  <si>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</si>
  <si>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</si>
  <si>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</si>
  <si>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</si>
  <si>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</si>
  <si>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</si>
  <si>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</si>
  <si>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</si>
  <si>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</si>
  <si>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</si>
  <si>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</si>
  <si>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</si>
  <si>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</si>
  <si>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</si>
  <si>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</si>
  <si>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</si>
  <si>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</si>
  <si>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</si>
  <si>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</si>
  <si>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</si>
  <si>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</si>
  <si>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</si>
  <si>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</si>
  <si>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</si>
  <si>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</si>
  <si>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</si>
  <si>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</si>
  <si>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</si>
  <si>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</si>
  <si>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</si>
  <si>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</si>
  <si>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</si>
  <si>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</si>
  <si>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</si>
  <si>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</si>
  <si>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</si>
  <si>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</si>
  <si>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</si>
  <si>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</si>
  <si>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</si>
  <si>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</si>
  <si>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</si>
  <si>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</si>
  <si>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</si>
  <si>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</si>
  <si>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</si>
  <si>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</si>
  <si>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</si>
  <si>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</si>
  <si>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</si>
  <si>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</si>
  <si>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</si>
  <si>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</si>
  <si>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</si>
  <si>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</si>
  <si>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</si>
  <si>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</si>
  <si>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</si>
  <si>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</si>
  <si>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</si>
  <si>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</si>
  <si>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</si>
  <si>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</si>
  <si>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</si>
  <si>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</si>
  <si>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</si>
  <si>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</si>
  <si>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</si>
  <si>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</si>
  <si>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</si>
  <si>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</si>
  <si>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</si>
  <si>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</si>
  <si>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</si>
  <si>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</si>
  <si>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</si>
  <si>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</si>
  <si>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</si>
  <si>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</si>
  <si>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</si>
  <si>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</si>
  <si>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</si>
  <si>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</si>
  <si>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</si>
  <si>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</si>
  <si>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</si>
  <si>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</si>
  <si>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</si>
  <si>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</si>
  <si>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</si>
  <si>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</si>
  <si>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</si>
  <si>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</si>
  <si>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</si>
  <si>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</si>
  <si>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</si>
  <si>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</si>
  <si>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</si>
  <si>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</si>
  <si>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</si>
  <si>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</si>
  <si>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</si>
  <si>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</si>
  <si>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</si>
  <si>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</si>
  <si>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</si>
  <si>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</si>
  <si>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</si>
  <si>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</si>
  <si>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</si>
  <si>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</si>
  <si>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</si>
  <si>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</si>
  <si>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</si>
  <si>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</si>
  <si>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</si>
  <si>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</si>
  <si>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</si>
  <si>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</si>
  <si>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</si>
  <si>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</si>
  <si>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</si>
  <si>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</si>
  <si>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</si>
  <si>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</si>
  <si>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</si>
  <si>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</si>
  <si>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</si>
  <si>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</si>
  <si>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</si>
  <si>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</si>
  <si>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</si>
  <si>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</si>
  <si>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</si>
  <si>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</si>
  <si>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</si>
  <si>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</si>
  <si>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</si>
  <si>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</si>
  <si>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</si>
  <si>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</si>
  <si>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</si>
  <si>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</si>
  <si>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</si>
  <si>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</si>
  <si>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</si>
  <si>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</si>
  <si>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</si>
  <si>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</si>
  <si>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</si>
  <si>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</si>
  <si>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</si>
  <si>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</si>
  <si>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</si>
  <si>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</si>
  <si>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</si>
  <si>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</si>
  <si>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</si>
  <si>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</si>
  <si>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</si>
  <si>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</si>
  <si>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</si>
  <si>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</si>
  <si>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</si>
  <si>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</si>
  <si>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</si>
  <si>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</si>
  <si>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</si>
  <si>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</si>
  <si>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</si>
  <si>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</si>
  <si>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</si>
  <si>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</si>
  <si>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</si>
  <si>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</si>
  <si>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</si>
  <si>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</si>
  <si>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</si>
  <si>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</si>
  <si>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</si>
  <si>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</si>
  <si>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</si>
  <si>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</si>
  <si>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</si>
  <si>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</si>
  <si>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</si>
  <si>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</si>
  <si>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</si>
  <si>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</si>
  <si>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</si>
  <si>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</si>
  <si>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</si>
  <si>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</si>
  <si>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</si>
  <si>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</si>
  <si>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</si>
  <si>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</si>
  <si>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</si>
  <si>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</si>
  <si>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</si>
  <si>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</si>
  <si>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</si>
  <si>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</si>
  <si>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</si>
  <si>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</si>
  <si>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</si>
  <si>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</si>
  <si>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</si>
  <si>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</si>
  <si>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</si>
  <si>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</si>
  <si>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</si>
  <si>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</si>
  <si>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</si>
  <si>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</si>
  <si>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</si>
  <si>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</si>
  <si>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</si>
  <si>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</si>
  <si>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</si>
  <si>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</si>
  <si>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</si>
  <si>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</si>
  <si>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</si>
  <si>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</si>
  <si>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</si>
  <si>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</si>
  <si>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</si>
  <si>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</si>
  <si>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</si>
  <si>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</si>
  <si>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</si>
  <si>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</si>
  <si>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</si>
  <si>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</si>
  <si>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</si>
  <si>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</si>
  <si>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</si>
  <si>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</si>
  <si>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</si>
  <si>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</si>
  <si>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</si>
  <si>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</si>
  <si>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</si>
  <si>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</si>
  <si>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</si>
  <si>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</si>
  <si>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</si>
  <si>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</si>
  <si>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</si>
  <si>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</si>
  <si>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</si>
  <si>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</si>
  <si>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</si>
  <si>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</si>
  <si>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</si>
  <si>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</si>
  <si>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</si>
  <si>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</si>
  <si>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</si>
  <si>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</si>
  <si>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</si>
  <si>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</si>
  <si>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</si>
  <si>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</si>
  <si>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</si>
  <si>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</si>
  <si>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</si>
  <si>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</si>
  <si>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</si>
  <si>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</si>
  <si>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</si>
  <si>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</si>
  <si>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</si>
  <si>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</si>
  <si>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</si>
  <si>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</si>
  <si>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</si>
  <si>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</si>
  <si>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</si>
  <si>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</si>
  <si>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</si>
  <si>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</si>
  <si>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</si>
  <si>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</si>
  <si>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</si>
  <si>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</si>
  <si>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</si>
  <si>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</si>
  <si>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</si>
  <si>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</si>
  <si>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</si>
  <si>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</si>
  <si>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</si>
  <si>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</si>
  <si>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</si>
  <si>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</si>
  <si>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</si>
  <si>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</si>
  <si>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</si>
  <si>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</si>
  <si>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</si>
  <si>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</si>
  <si>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</si>
  <si>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</si>
  <si>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</si>
  <si>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</si>
  <si>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</si>
  <si>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</si>
  <si>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</si>
  <si>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</si>
  <si>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</si>
  <si>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</si>
  <si>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</si>
  <si>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</si>
  <si>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</si>
  <si>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</si>
  <si>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</si>
  <si>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</si>
  <si>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</si>
  <si>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</si>
  <si>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</si>
  <si>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</si>
  <si>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</si>
  <si>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</si>
  <si>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</si>
  <si>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</si>
  <si>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</si>
  <si>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</si>
  <si>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</si>
  <si>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</si>
  <si>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</si>
  <si>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</si>
  <si>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</si>
  <si>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</si>
  <si>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</si>
  <si>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</si>
  <si>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</si>
  <si>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</si>
  <si>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</si>
  <si>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</si>
  <si>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</si>
  <si>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</si>
  <si>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</si>
  <si>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</si>
  <si>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</si>
  <si>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</si>
  <si>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</si>
  <si>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</si>
  <si>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</si>
  <si>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</si>
  <si>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</si>
  <si>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</si>
  <si>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</si>
  <si>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</si>
  <si>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</si>
  <si>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</si>
  <si>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</si>
  <si>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</si>
  <si>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</si>
  <si>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</si>
  <si>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</si>
  <si>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</si>
  <si>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</si>
  <si>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</si>
  <si>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</si>
  <si>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</si>
  <si>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</si>
  <si>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</si>
  <si>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</si>
  <si>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</si>
  <si>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</si>
  <si>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</si>
  <si>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</si>
  <si>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</si>
  <si>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</si>
  <si>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</si>
  <si>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</si>
  <si>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</si>
  <si>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</si>
  <si>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</si>
  <si>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</si>
  <si>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</si>
  <si>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</si>
  <si>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</si>
  <si>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</si>
  <si>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</si>
  <si>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</si>
  <si>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</si>
  <si>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</si>
  <si>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</si>
  <si>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</si>
  <si>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</si>
  <si>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</si>
  <si>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</si>
  <si>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</si>
  <si>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</si>
  <si>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</si>
  <si>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</si>
  <si>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</si>
  <si>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</si>
  <si>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</si>
  <si>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</si>
  <si>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</si>
  <si>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</si>
  <si>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</si>
  <si>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</si>
  <si>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</si>
  <si>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</si>
  <si>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</si>
  <si>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</si>
  <si>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</si>
  <si>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</si>
  <si>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</si>
  <si>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</si>
  <si>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</si>
  <si>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</si>
  <si>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</si>
  <si>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</si>
  <si>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</si>
  <si>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</si>
  <si>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</si>
  <si>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</si>
  <si>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</si>
  <si>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</si>
  <si>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</si>
  <si>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</si>
  <si>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</si>
  <si>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</si>
  <si>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</si>
  <si>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</si>
  <si>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</si>
  <si>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</si>
  <si>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</si>
  <si>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</si>
  <si>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</si>
  <si>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</si>
  <si>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</si>
  <si>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</si>
  <si>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</si>
  <si>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</si>
  <si>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</si>
  <si>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</si>
  <si>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</si>
  <si>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</si>
  <si>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</si>
  <si>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</si>
  <si>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</si>
  <si>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</si>
  <si>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</si>
  <si>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</si>
  <si>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</si>
  <si>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</si>
  <si>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</si>
  <si>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</si>
  <si>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</si>
  <si>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</si>
  <si>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</si>
  <si>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</si>
  <si>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</si>
  <si>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</si>
  <si>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</si>
  <si>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</si>
  <si>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</si>
  <si>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</si>
  <si>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</si>
  <si>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</si>
  <si>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</si>
  <si>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</si>
  <si>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</si>
  <si>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</si>
  <si>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</si>
  <si>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</si>
  <si>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</si>
  <si>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</si>
  <si>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</si>
  <si>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</si>
  <si>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</si>
  <si>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</si>
  <si>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</si>
  <si>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</si>
  <si>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</si>
  <si>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</si>
  <si>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</si>
  <si>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</si>
  <si>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</si>
  <si>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</si>
  <si>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</si>
  <si>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</si>
  <si>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</si>
  <si>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</si>
  <si>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</si>
  <si>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</si>
  <si>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</si>
  <si>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</si>
  <si>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</si>
  <si>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</si>
  <si>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</si>
  <si>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</si>
  <si>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</si>
  <si>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</si>
  <si>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</si>
  <si>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</si>
  <si>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</si>
  <si>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</si>
  <si>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</si>
  <si>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</si>
  <si>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</si>
  <si>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</si>
  <si>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</si>
  <si>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</si>
  <si>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</si>
  <si>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</si>
  <si>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</si>
  <si>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</si>
  <si>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</si>
  <si>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</si>
  <si>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</si>
  <si>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</si>
  <si>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</si>
  <si>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</si>
  <si>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</si>
  <si>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</si>
  <si>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</si>
  <si>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</si>
  <si>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</si>
  <si>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</si>
  <si>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</si>
  <si>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</si>
  <si>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</si>
  <si>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</si>
  <si>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</si>
  <si>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</si>
  <si>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</si>
  <si>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</si>
  <si>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</si>
  <si>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</si>
  <si>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</si>
  <si>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</si>
  <si>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</si>
  <si>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</si>
  <si>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</si>
  <si>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</si>
  <si>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</si>
  <si>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</si>
  <si>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</si>
  <si>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</si>
  <si>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</si>
  <si>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</si>
  <si>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</si>
  <si>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</si>
  <si>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</si>
  <si>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</si>
  <si>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</si>
  <si>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</si>
  <si>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</si>
  <si>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</si>
  <si>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</si>
  <si>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</si>
  <si>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</si>
  <si>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</si>
  <si>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</si>
  <si>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</si>
  <si>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</si>
  <si>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</si>
  <si>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</si>
  <si>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</si>
  <si>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</si>
  <si>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</si>
  <si>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</si>
  <si>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</si>
  <si>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</si>
  <si>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</si>
  <si>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</si>
  <si>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</si>
  <si>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</si>
  <si>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</si>
  <si>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</si>
  <si>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</si>
  <si>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</si>
  <si>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</si>
  <si>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</si>
  <si>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</si>
  <si>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</si>
  <si>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</si>
  <si>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</si>
  <si>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</si>
  <si>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</si>
  <si>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</si>
  <si>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</si>
  <si>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</si>
  <si>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</si>
  <si>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</si>
  <si>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</si>
  <si>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</si>
  <si>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</si>
  <si>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</si>
  <si>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</si>
  <si>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</si>
  <si>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</si>
  <si>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</si>
  <si>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</si>
  <si>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</si>
  <si>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</si>
  <si>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</si>
  <si>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</si>
  <si>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</si>
  <si>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</si>
  <si>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</si>
  <si>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</si>
  <si>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</si>
  <si>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</si>
  <si>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</si>
  <si>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</si>
  <si>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</si>
  <si>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</si>
  <si>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</si>
  <si>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</si>
  <si>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</si>
  <si>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</si>
  <si>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</si>
  <si>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</si>
  <si>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</si>
  <si>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</si>
  <si>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</si>
  <si>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</si>
  <si>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</si>
  <si>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</si>
  <si>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</si>
  <si>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</si>
  <si>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</si>
  <si>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</si>
  <si>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</si>
  <si>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</si>
  <si>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</si>
  <si>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</si>
  <si>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</si>
  <si>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</si>
  <si>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</si>
  <si>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</si>
  <si>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</si>
  <si>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</si>
  <si>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</si>
  <si>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</si>
  <si>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</si>
  <si>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</si>
  <si>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</si>
  <si>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</si>
  <si>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</si>
  <si>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</si>
  <si>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</si>
  <si>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</si>
  <si>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</si>
  <si>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</si>
  <si>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</si>
  <si>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</si>
  <si>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</si>
  <si>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</si>
  <si>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</si>
  <si>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</si>
  <si>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</si>
  <si>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</si>
  <si>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</si>
  <si>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</si>
  <si>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</si>
  <si>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</si>
  <si>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</si>
  <si>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</si>
  <si>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</si>
  <si>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</si>
  <si>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</si>
  <si>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</si>
  <si>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</si>
  <si>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</si>
  <si>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</si>
  <si>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</si>
  <si>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</si>
  <si>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</si>
  <si>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</si>
  <si>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</si>
  <si>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</si>
  <si>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</si>
  <si>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</si>
  <si>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</si>
  <si>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</si>
  <si>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</si>
  <si>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</si>
  <si>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</si>
  <si>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</si>
  <si>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</si>
  <si>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</si>
  <si>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</si>
  <si>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</si>
  <si>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</si>
  <si>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</si>
  <si>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</si>
  <si>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</si>
  <si>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</si>
  <si>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</si>
  <si>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</si>
  <si>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</si>
  <si>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</si>
  <si>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</si>
  <si>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</si>
  <si>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</si>
  <si>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</si>
  <si>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</si>
  <si>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</si>
  <si>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</si>
  <si>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</si>
  <si>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</si>
  <si>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</si>
  <si>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</si>
  <si>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</si>
  <si>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</si>
  <si>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</si>
  <si>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</si>
  <si>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</si>
  <si>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</si>
  <si>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</si>
  <si>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</si>
  <si>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</si>
  <si>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</si>
  <si>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</si>
  <si>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</si>
  <si>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</si>
  <si>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</si>
  <si>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</si>
  <si>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</si>
  <si>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</si>
  <si>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</si>
  <si>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</si>
  <si>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</si>
  <si>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</si>
  <si>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</si>
  <si>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</si>
  <si>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</si>
  <si>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</si>
  <si>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</si>
  <si>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</si>
  <si>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</si>
  <si>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</si>
  <si>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</si>
  <si>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</si>
  <si>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</si>
  <si>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</si>
  <si>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</si>
  <si>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</si>
  <si>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</si>
  <si>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</si>
  <si>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</si>
  <si>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</si>
  <si>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</si>
  <si>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</si>
  <si>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</si>
  <si>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</si>
  <si>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</si>
  <si>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</si>
  <si>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</si>
  <si>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</si>
  <si>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</si>
  <si>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</si>
  <si>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</si>
  <si>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</si>
  <si>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</si>
  <si>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</si>
  <si>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</si>
  <si>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</si>
  <si>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</si>
  <si>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</si>
  <si>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</si>
  <si>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</si>
  <si>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</si>
  <si>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</si>
  <si>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</si>
  <si>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</si>
  <si>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</si>
  <si>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</si>
  <si>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</si>
  <si>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</si>
  <si>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</si>
  <si>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</si>
  <si>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</si>
  <si>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</si>
  <si>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</si>
  <si>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</si>
  <si>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</si>
  <si>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</si>
  <si>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</si>
  <si>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</si>
  <si>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</si>
  <si>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</si>
  <si>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</si>
  <si>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</si>
  <si>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</si>
  <si>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</si>
  <si>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</si>
  <si>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</si>
  <si>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</si>
  <si>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</si>
  <si>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</si>
  <si>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</si>
  <si>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</si>
  <si>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</si>
  <si>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</si>
  <si>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</si>
  <si>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</si>
  <si>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</si>
  <si>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</si>
  <si>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</si>
  <si>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</si>
  <si>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</si>
  <si>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</si>
  <si>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</si>
  <si>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</si>
  <si>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</si>
  <si>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</si>
  <si>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</si>
  <si>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</si>
  <si>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</si>
  <si>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</si>
  <si>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</si>
  <si>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</si>
  <si>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</si>
  <si>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</si>
  <si>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</si>
  <si>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</si>
  <si>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</si>
  <si>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</si>
  <si>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</si>
  <si>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</si>
  <si>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</si>
  <si>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</si>
  <si>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</si>
  <si>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</si>
  <si>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</si>
  <si>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</si>
  <si>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</si>
  <si>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</si>
  <si>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</si>
  <si>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</si>
  <si>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</si>
  <si>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</si>
  <si>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</si>
  <si>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</si>
  <si>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</si>
  <si>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</si>
  <si>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</si>
  <si>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</si>
  <si>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</si>
  <si>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</si>
  <si>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</si>
  <si>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</si>
  <si>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</si>
  <si>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</si>
  <si>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</si>
  <si>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</si>
  <si>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</si>
  <si>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</si>
  <si>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</si>
  <si>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</si>
  <si>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</si>
  <si>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</si>
  <si>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</si>
  <si>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</si>
  <si>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</si>
  <si>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</si>
  <si>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</si>
  <si>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</si>
  <si>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</si>
  <si>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</si>
  <si>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</si>
  <si>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</si>
  <si>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</si>
  <si>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</si>
  <si>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</si>
  <si>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</si>
  <si>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</si>
  <si>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</si>
  <si>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</si>
  <si>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</si>
  <si>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</si>
  <si>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</si>
  <si>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</si>
  <si>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</si>
  <si>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</si>
  <si>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</si>
  <si>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</si>
  <si>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</si>
  <si>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</si>
  <si>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</si>
  <si>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</si>
  <si>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</si>
  <si>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</si>
  <si>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</si>
  <si>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</si>
  <si>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</si>
  <si>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</si>
  <si>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</si>
  <si>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</si>
  <si>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</si>
  <si>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</si>
  <si>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</si>
  <si>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</si>
  <si>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</si>
  <si>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</si>
  <si>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</si>
  <si>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</si>
  <si>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</si>
  <si>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</si>
  <si>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</si>
  <si>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</si>
  <si>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</si>
  <si>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</si>
  <si>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</si>
  <si>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</si>
  <si>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</si>
  <si>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</si>
  <si>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</si>
  <si>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</si>
  <si>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</si>
  <si>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</si>
  <si>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</si>
  <si>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</si>
  <si>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</si>
  <si>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</si>
  <si>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</si>
  <si>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</si>
  <si>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</si>
  <si>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</si>
  <si>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</si>
  <si>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</si>
  <si>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</si>
  <si>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</si>
  <si>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</si>
  <si>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</si>
  <si>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</si>
  <si>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</si>
  <si>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</si>
  <si>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</si>
  <si>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</si>
  <si>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</si>
  <si>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</si>
  <si>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</si>
  <si>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</si>
  <si>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</si>
  <si>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</si>
  <si>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</si>
  <si>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</si>
  <si>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</si>
  <si>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</si>
  <si>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</si>
  <si>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</si>
  <si>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</si>
  <si>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</si>
  <si>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</si>
  <si>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</si>
  <si>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</si>
  <si>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</si>
  <si>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</si>
  <si>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</si>
  <si>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</si>
  <si>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</si>
  <si>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</si>
  <si>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</si>
  <si>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</si>
  <si>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</si>
  <si>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</si>
  <si>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</si>
  <si>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</si>
  <si>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</si>
  <si>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</si>
  <si>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</si>
  <si>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</si>
  <si>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</si>
  <si>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</si>
  <si>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</si>
  <si>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</si>
  <si>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</si>
  <si>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</si>
  <si>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</si>
  <si>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</si>
  <si>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</si>
  <si>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</si>
  <si>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</si>
  <si>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</si>
  <si>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</si>
  <si>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</si>
  <si>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</si>
  <si>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</si>
  <si>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</si>
  <si>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</si>
  <si>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</si>
  <si>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</si>
  <si>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</si>
  <si>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</si>
  <si>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</si>
  <si>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</si>
  <si>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</si>
  <si>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</si>
  <si>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</si>
  <si>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</si>
  <si>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</si>
  <si>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</si>
  <si>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</si>
  <si>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</si>
  <si>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</si>
  <si>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</si>
  <si>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</si>
  <si>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</si>
  <si>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</si>
  <si>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</si>
  <si>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</si>
  <si>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</si>
  <si>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</si>
  <si>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</si>
  <si>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</si>
  <si>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</si>
  <si>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</si>
  <si>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</si>
  <si>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</si>
  <si>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</si>
  <si>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</si>
  <si>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</si>
  <si>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</si>
  <si>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</si>
  <si>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</si>
  <si>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</si>
  <si>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</si>
  <si>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</si>
  <si>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</si>
  <si>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</si>
  <si>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</si>
  <si>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</si>
  <si>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</si>
  <si>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</si>
  <si>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</si>
  <si>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</si>
  <si>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</si>
  <si>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</si>
  <si>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</si>
  <si>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</si>
  <si>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</si>
  <si>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</si>
  <si>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</si>
  <si>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</si>
  <si>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</si>
  <si>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</si>
  <si>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</si>
  <si>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</si>
  <si>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</si>
  <si>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</si>
  <si>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</si>
  <si>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</si>
  <si>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</si>
  <si>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</si>
  <si>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</si>
  <si>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</si>
  <si>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</si>
  <si>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</si>
  <si>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</si>
  <si>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</si>
  <si>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</si>
  <si>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</si>
  <si>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</si>
  <si>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</si>
  <si>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</si>
  <si>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</si>
  <si>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</si>
  <si>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</si>
  <si>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</si>
  <si>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</si>
  <si>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</si>
  <si>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</si>
  <si>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</si>
  <si>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</si>
  <si>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</si>
  <si>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</si>
  <si>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</si>
  <si>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</si>
  <si>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</si>
  <si>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</si>
  <si>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</si>
  <si>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</si>
  <si>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</si>
  <si>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</si>
  <si>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</si>
  <si>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</si>
  <si>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</si>
  <si>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</si>
  <si>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</si>
  <si>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</si>
  <si>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</si>
  <si>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</si>
  <si>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</si>
  <si>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</si>
  <si>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</si>
  <si>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</si>
  <si>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</si>
  <si>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</si>
  <si>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</si>
  <si>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</si>
  <si>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</si>
  <si>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</si>
  <si>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</si>
  <si>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</si>
  <si>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</si>
  <si>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</si>
  <si>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</si>
  <si>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</si>
  <si>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</si>
  <si>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</si>
  <si>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</si>
  <si>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</si>
  <si>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</si>
  <si>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</si>
  <si>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</si>
  <si>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</si>
  <si>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</si>
  <si>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</si>
  <si>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</si>
  <si>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</si>
  <si>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</si>
  <si>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</si>
  <si>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</si>
  <si>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</si>
  <si>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</si>
  <si>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</si>
  <si>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</si>
  <si>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</si>
  <si>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</si>
  <si>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</si>
  <si>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</si>
  <si>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</si>
  <si>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</si>
  <si>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</si>
  <si>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</si>
  <si>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</si>
  <si>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</si>
  <si>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</si>
  <si>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</si>
  <si>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</si>
  <si>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</si>
  <si>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</si>
  <si>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</si>
  <si>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</si>
  <si>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</si>
  <si>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</si>
  <si>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</si>
  <si>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</si>
  <si>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</si>
  <si>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</si>
  <si>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</si>
  <si>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</si>
  <si>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</si>
  <si>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</si>
  <si>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</si>
  <si>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</si>
  <si>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</si>
  <si>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</si>
  <si>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</si>
  <si>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</si>
  <si>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</si>
  <si>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</si>
  <si>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</si>
  <si>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</si>
  <si>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</si>
  <si>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</si>
  <si>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</si>
  <si>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</si>
  <si>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</si>
  <si>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</si>
  <si>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</si>
  <si>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</si>
  <si>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</si>
  <si>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</si>
  <si>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</si>
  <si>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</si>
  <si>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</si>
  <si>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</si>
  <si>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</si>
  <si>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</si>
  <si>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</si>
  <si>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</si>
  <si>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</si>
  <si>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</si>
  <si>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</si>
  <si>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</si>
  <si>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</si>
  <si>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</si>
  <si>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</si>
  <si>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</si>
  <si>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</si>
  <si>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</si>
  <si>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</si>
  <si>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</si>
  <si>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</si>
  <si>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</si>
  <si>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</si>
  <si>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</si>
  <si>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</si>
  <si>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</si>
  <si>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</si>
  <si>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</si>
  <si>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</si>
  <si>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</si>
  <si>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</si>
  <si>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</si>
  <si>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</si>
  <si>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</si>
  <si>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</si>
  <si>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</si>
  <si>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</si>
  <si>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</si>
  <si>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</si>
  <si>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</si>
  <si>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</si>
  <si>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</si>
  <si>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</si>
  <si>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</si>
  <si>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</si>
  <si>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</si>
  <si>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</si>
  <si>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</si>
  <si>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</si>
  <si>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</si>
  <si>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</si>
  <si>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</si>
  <si>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</si>
  <si>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</si>
  <si>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</si>
  <si>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</si>
  <si>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</si>
  <si>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</si>
  <si>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</si>
  <si>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</si>
  <si>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</si>
  <si>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</si>
  <si>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</si>
  <si>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</si>
  <si>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</si>
  <si>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</si>
  <si>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</si>
  <si>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</si>
  <si>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</si>
  <si>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</si>
  <si>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</si>
  <si>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</si>
  <si>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</si>
  <si>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</si>
  <si>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</si>
  <si>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</si>
  <si>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</si>
  <si>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</si>
  <si>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</si>
  <si>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</si>
  <si>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</si>
  <si>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</si>
  <si>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</si>
  <si>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</si>
  <si>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</si>
  <si>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</si>
  <si>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</si>
  <si>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</si>
  <si>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</si>
  <si>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</si>
  <si>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</si>
  <si>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</si>
  <si>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</si>
  <si>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</si>
  <si>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</si>
  <si>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</si>
  <si>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</si>
  <si>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</si>
  <si>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</si>
  <si>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</si>
  <si>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</si>
  <si>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</si>
  <si>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</si>
  <si>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</si>
  <si>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</si>
  <si>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</si>
  <si>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</si>
  <si>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</si>
  <si>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</si>
  <si>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</si>
  <si>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</si>
  <si>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</si>
  <si>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</si>
  <si>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</si>
  <si>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</si>
  <si>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</si>
  <si>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</si>
  <si>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</si>
  <si>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</si>
  <si>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</si>
  <si>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</si>
  <si>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</si>
  <si>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</si>
  <si>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</si>
  <si>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</si>
  <si>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</si>
  <si>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</si>
  <si>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</si>
  <si>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</si>
  <si>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</si>
  <si>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</si>
  <si>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</si>
  <si>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</si>
  <si>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</si>
  <si>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</si>
  <si>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</si>
  <si>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</si>
  <si>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</si>
  <si>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</si>
  <si>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</si>
  <si>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</si>
  <si>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</si>
  <si>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</si>
  <si>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</si>
  <si>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</si>
  <si>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</si>
  <si>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</si>
  <si>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</si>
  <si>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</si>
  <si>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</si>
  <si>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</si>
  <si>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</si>
  <si>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</si>
  <si>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</si>
  <si>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</si>
  <si>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</si>
  <si>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</si>
  <si>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</si>
  <si>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</si>
  <si>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</si>
  <si>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</si>
  <si>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</si>
  <si>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</si>
  <si>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</si>
  <si>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</si>
  <si>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</si>
  <si>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</si>
  <si>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</si>
  <si>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</si>
  <si>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</si>
  <si>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</si>
  <si>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</si>
  <si>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</si>
  <si>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</si>
  <si>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</si>
  <si>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</si>
  <si>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</si>
  <si>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</si>
  <si>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</si>
  <si>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</si>
  <si>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</si>
  <si>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</si>
  <si>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</si>
  <si>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</si>
  <si>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</si>
  <si>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</si>
  <si>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</si>
  <si>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</si>
  <si>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</si>
  <si>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</si>
  <si>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</si>
  <si>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</si>
  <si>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</si>
  <si>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</si>
  <si>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</si>
  <si>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</si>
  <si>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</si>
  <si>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</si>
  <si>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</si>
  <si>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</si>
  <si>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</si>
  <si>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</si>
  <si>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</si>
  <si>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</si>
  <si>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</si>
  <si>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</si>
  <si>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</si>
  <si>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</si>
  <si>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</si>
  <si>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</si>
  <si>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</si>
  <si>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</si>
  <si>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</si>
  <si>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</si>
  <si>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</si>
  <si>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</si>
  <si>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</si>
  <si>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</si>
  <si>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</si>
  <si>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</si>
  <si>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</si>
  <si>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</si>
  <si>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</si>
  <si>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</si>
  <si>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</si>
  <si>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</si>
  <si>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</si>
  <si>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</si>
  <si>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</si>
  <si>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</si>
  <si>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</si>
  <si>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</si>
  <si>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</si>
  <si>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</si>
  <si>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</si>
  <si>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</si>
  <si>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</si>
  <si>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</si>
  <si>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</si>
  <si>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</si>
  <si>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</si>
  <si>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</si>
  <si>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</si>
  <si>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</si>
  <si>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</si>
  <si>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</si>
  <si>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</si>
  <si>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</si>
  <si>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</si>
  <si>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</si>
  <si>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</si>
  <si>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</si>
  <si>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</si>
  <si>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</si>
  <si>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</si>
  <si>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</si>
  <si>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</si>
  <si>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</si>
  <si>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</si>
  <si>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</si>
  <si>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</si>
  <si>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</si>
  <si>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</si>
  <si>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</si>
  <si>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</si>
  <si>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</si>
  <si>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</si>
  <si>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</si>
  <si>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</si>
  <si>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</si>
  <si>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</si>
  <si>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</si>
  <si>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</si>
  <si>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</si>
  <si>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</si>
  <si>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</si>
  <si>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</si>
  <si>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</si>
  <si>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</si>
  <si>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</si>
  <si>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</si>
  <si>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</si>
  <si>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</si>
  <si>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</si>
  <si>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</si>
  <si>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</si>
  <si>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</si>
  <si>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</si>
  <si>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</si>
  <si>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</si>
  <si>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</si>
  <si>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</si>
  <si>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</si>
  <si>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</si>
  <si>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</si>
  <si>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</si>
  <si>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</si>
  <si>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</si>
  <si>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</si>
  <si>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</si>
  <si>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</si>
  <si>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</si>
  <si>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</si>
  <si>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</si>
  <si>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</si>
  <si>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</si>
  <si>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</si>
  <si>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</si>
  <si>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</si>
  <si>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</si>
  <si>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</si>
  <si>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</si>
  <si>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</si>
  <si>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</si>
  <si>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</si>
  <si>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</si>
  <si>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</si>
  <si>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</si>
  <si>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</si>
  <si>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</si>
  <si>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</si>
  <si>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</si>
  <si>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</si>
  <si>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</si>
  <si>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</si>
  <si>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</si>
  <si>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</si>
  <si>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</si>
  <si>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</si>
  <si>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</si>
  <si>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</si>
  <si>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</si>
  <si>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</si>
  <si>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</si>
  <si>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</si>
  <si>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</si>
  <si>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</si>
  <si>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</si>
  <si>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</si>
  <si>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</si>
  <si>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</si>
  <si>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</si>
  <si>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</si>
  <si>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</si>
  <si>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</si>
  <si>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</si>
  <si>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</si>
  <si>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</si>
  <si>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</si>
  <si>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</si>
  <si>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</si>
  <si>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</si>
  <si>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</si>
  <si>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</si>
  <si>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</si>
  <si>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</si>
  <si>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</si>
  <si>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</si>
  <si>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</si>
  <si>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</si>
  <si>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</si>
  <si>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</si>
  <si>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</si>
  <si>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</si>
  <si>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</si>
  <si>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</si>
  <si>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</si>
  <si>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</si>
  <si>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</si>
  <si>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</si>
  <si>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</si>
  <si>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</si>
  <si>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</si>
  <si>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</si>
  <si>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</si>
  <si>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</si>
  <si>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</si>
  <si>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</si>
  <si>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</si>
  <si>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</si>
  <si>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</si>
  <si>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</si>
  <si>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</si>
  <si>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</si>
  <si>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</si>
  <si>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</si>
  <si>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</si>
  <si>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</si>
  <si>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</si>
  <si>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</si>
  <si>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</si>
  <si>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</si>
  <si>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</si>
  <si>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</si>
  <si>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</si>
  <si>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</si>
  <si>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</si>
  <si>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</si>
  <si>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</si>
  <si>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</si>
  <si>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</si>
  <si>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</si>
  <si>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</si>
  <si>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</si>
  <si>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</si>
  <si>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</si>
  <si>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</si>
  <si>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</si>
  <si>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</si>
  <si>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</si>
  <si>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</si>
  <si>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</si>
  <si>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</si>
  <si>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</si>
  <si>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</si>
  <si>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</si>
  <si>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</si>
  <si>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</si>
  <si>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</si>
  <si>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</si>
  <si>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</si>
  <si>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</si>
  <si>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</si>
  <si>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</si>
  <si>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</si>
  <si>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</si>
  <si>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</si>
  <si>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</si>
  <si>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</si>
  <si>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</si>
  <si>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</si>
  <si>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</si>
  <si>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</si>
  <si>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</si>
  <si>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</si>
  <si>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</si>
  <si>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</si>
  <si>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</si>
  <si>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</si>
  <si>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</si>
  <si>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</si>
  <si>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</si>
  <si>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</si>
  <si>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</si>
  <si>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</si>
  <si>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</si>
  <si>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</si>
  <si>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</si>
  <si>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</si>
  <si>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</si>
  <si>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</si>
  <si>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</si>
  <si>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</si>
  <si>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</si>
  <si>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</si>
  <si>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</si>
  <si>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</si>
  <si>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</si>
  <si>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</si>
  <si>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</si>
  <si>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</si>
  <si>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</si>
  <si>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</si>
  <si>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</si>
  <si>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</si>
  <si>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</si>
  <si>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</si>
  <si>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</si>
  <si>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</si>
  <si>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</si>
  <si>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</si>
  <si>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</si>
  <si>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</si>
  <si>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</si>
  <si>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</si>
  <si>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</si>
  <si>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</si>
  <si>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</si>
  <si>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</si>
  <si>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</si>
  <si>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</si>
  <si>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</si>
  <si>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</si>
  <si>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</si>
  <si>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</si>
  <si>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</si>
  <si>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</si>
  <si>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</si>
  <si>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</si>
  <si>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</si>
  <si>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</si>
  <si>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</si>
  <si>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</si>
  <si>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</si>
  <si>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</si>
  <si>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</si>
  <si>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</si>
  <si>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</si>
  <si>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</si>
  <si>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</si>
  <si>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</si>
  <si>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</si>
  <si>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</si>
  <si>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</si>
  <si>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</si>
  <si>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</si>
  <si>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</si>
  <si>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</si>
  <si>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</si>
  <si>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</si>
  <si>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</si>
  <si>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</si>
  <si>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</si>
  <si>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</si>
  <si>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</si>
  <si>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</si>
  <si>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</si>
  <si>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</si>
  <si>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</si>
  <si>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</si>
  <si>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</si>
  <si>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</si>
  <si>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</si>
  <si>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</si>
  <si>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</si>
  <si>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</si>
  <si>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</si>
  <si>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</si>
  <si>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</si>
  <si>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</si>
  <si>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</si>
  <si>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</si>
  <si>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</si>
  <si>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</si>
  <si>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</si>
  <si>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</si>
  <si>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</si>
  <si>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</si>
  <si>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</si>
  <si>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</si>
  <si>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</si>
  <si>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</si>
  <si>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</si>
  <si>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</si>
  <si>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</si>
  <si>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</si>
  <si>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</si>
  <si>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</si>
  <si>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</si>
  <si>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</si>
  <si>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</si>
  <si>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</si>
  <si>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</si>
  <si>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</si>
  <si>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</si>
  <si>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</si>
  <si>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</si>
  <si>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</si>
  <si>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</si>
  <si>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</si>
  <si>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</si>
  <si>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</si>
  <si>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</si>
  <si>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</si>
  <si>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</si>
  <si>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</si>
  <si>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</si>
  <si>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</si>
  <si>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</si>
  <si>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</si>
  <si>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</si>
  <si>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</si>
  <si>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</si>
  <si>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</si>
  <si>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</si>
  <si>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</si>
  <si>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</si>
  <si>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</si>
  <si>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</si>
  <si>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</si>
  <si>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</si>
  <si>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</si>
  <si>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</si>
  <si>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</si>
  <si>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</si>
  <si>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</si>
  <si>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</si>
  <si>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</si>
  <si>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</si>
  <si>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</si>
  <si>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</si>
  <si>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</si>
  <si>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</si>
  <si>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</si>
  <si>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</si>
  <si>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</si>
  <si>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</si>
  <si>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</si>
  <si>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</si>
  <si>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</si>
  <si>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</si>
  <si>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</si>
  <si>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</si>
  <si>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</si>
  <si>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</si>
  <si>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</si>
  <si>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</si>
  <si>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</si>
  <si>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</si>
  <si>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</si>
  <si>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</si>
  <si>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</si>
  <si>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</si>
  <si>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</si>
  <si>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</si>
  <si>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</si>
  <si>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</si>
  <si>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</si>
  <si>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</si>
  <si>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</si>
  <si>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</si>
  <si>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</si>
  <si>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</si>
  <si>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</si>
  <si>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</si>
  <si>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</si>
  <si>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</si>
  <si>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</si>
  <si>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</si>
  <si>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</si>
  <si>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</si>
  <si>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</si>
  <si>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</si>
  <si>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</si>
  <si>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</si>
  <si>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</si>
  <si>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</si>
  <si>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</si>
  <si>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</si>
  <si>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</si>
  <si>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</si>
  <si>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</si>
  <si>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</si>
  <si>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</si>
  <si>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</si>
  <si>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</si>
  <si>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</si>
  <si>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</si>
  <si>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</si>
  <si>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</si>
  <si>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</si>
  <si>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</si>
  <si>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</si>
  <si>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</si>
  <si>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</si>
  <si>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</si>
  <si>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</si>
  <si>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</si>
  <si>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</si>
  <si>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</si>
  <si>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</si>
  <si>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</si>
  <si>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</si>
  <si>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</si>
  <si>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</si>
  <si>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</si>
  <si>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</si>
  <si>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</si>
  <si>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</si>
  <si>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</si>
  <si>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</si>
  <si>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</si>
  <si>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</si>
  <si>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</si>
  <si>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</si>
  <si>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</si>
  <si>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</si>
  <si>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</si>
  <si>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</si>
  <si>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</si>
  <si>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</si>
  <si>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</si>
  <si>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</si>
  <si>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</si>
  <si>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</si>
  <si>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</si>
  <si>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</si>
  <si>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</si>
  <si>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</si>
  <si>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</si>
  <si>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</si>
  <si>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</si>
  <si>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</si>
  <si>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</si>
  <si>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</si>
  <si>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</si>
  <si>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</si>
  <si>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</si>
  <si>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</si>
  <si>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</si>
  <si>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</si>
  <si>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</si>
  <si>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</si>
  <si>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</si>
  <si>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</si>
  <si>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</si>
  <si>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</si>
  <si>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</si>
  <si>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</si>
  <si>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</si>
  <si>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</si>
  <si>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</si>
  <si>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</si>
  <si>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</si>
  <si>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</si>
  <si>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</si>
  <si>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</si>
  <si>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</si>
  <si>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</si>
  <si>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</si>
  <si>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</si>
  <si>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</si>
  <si>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</si>
  <si>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</si>
  <si>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</si>
  <si>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</si>
  <si>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</si>
  <si>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</si>
  <si>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</si>
  <si>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</si>
  <si>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</si>
  <si>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</si>
  <si>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</si>
  <si>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</si>
  <si>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</si>
  <si>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</si>
  <si>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</si>
  <si>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</si>
  <si>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</si>
  <si>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</si>
  <si>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</si>
  <si>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</si>
  <si>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</si>
  <si>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</si>
  <si>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</si>
  <si>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</si>
  <si>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</si>
  <si>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</si>
  <si>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</si>
  <si>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</si>
  <si>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</si>
  <si>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</si>
  <si>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</si>
  <si>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</si>
  <si>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</si>
  <si>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</si>
  <si>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</si>
  <si>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</si>
  <si>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</si>
  <si>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</si>
  <si>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</si>
  <si>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</si>
  <si>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</si>
  <si>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</si>
  <si>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</si>
  <si>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</si>
  <si>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</si>
  <si>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</si>
  <si>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</si>
  <si>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</si>
  <si>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</si>
  <si>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</si>
  <si>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</si>
  <si>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</si>
  <si>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</si>
  <si>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</si>
  <si>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</si>
  <si>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</si>
  <si>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</si>
  <si>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</si>
  <si>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</si>
  <si>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</si>
  <si>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</si>
  <si>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</si>
  <si>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</si>
  <si>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</si>
  <si>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</si>
  <si>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</si>
  <si>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</si>
  <si>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</si>
  <si>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</si>
  <si>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</si>
  <si>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</si>
  <si>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</si>
  <si>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</si>
  <si>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</si>
  <si>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</si>
  <si>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</si>
  <si>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</si>
  <si>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</si>
  <si>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</si>
  <si>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</si>
  <si>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</si>
  <si>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</si>
  <si>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</si>
  <si>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</si>
  <si>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</si>
  <si>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</si>
  <si>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</si>
  <si>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</si>
  <si>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</si>
  <si>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</si>
  <si>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</si>
  <si>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</si>
  <si>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</si>
  <si>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</si>
  <si>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</si>
  <si>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</si>
  <si>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</si>
  <si>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</si>
  <si>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</si>
  <si>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</si>
  <si>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</si>
  <si>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</si>
  <si>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</si>
  <si>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</si>
  <si>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</si>
  <si>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</si>
  <si>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</si>
  <si>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</si>
  <si>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</si>
  <si>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</si>
  <si>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</si>
  <si>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</si>
  <si>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</si>
  <si>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</si>
  <si>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</si>
  <si>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</si>
  <si>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</si>
  <si>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</si>
  <si>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</si>
  <si>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</si>
  <si>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</si>
  <si>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</si>
  <si>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</si>
  <si>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</si>
  <si>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</si>
  <si>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</si>
  <si>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</si>
  <si>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</si>
  <si>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</si>
  <si>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</si>
  <si>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</si>
  <si>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</si>
  <si>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</si>
  <si>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</si>
  <si>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</si>
  <si>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</si>
  <si>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</si>
  <si>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</si>
  <si>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</si>
  <si>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</si>
  <si>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</si>
  <si>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</si>
  <si>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</si>
  <si>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</si>
  <si>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</si>
  <si>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</si>
  <si>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</si>
  <si>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</si>
  <si>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</si>
  <si>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</si>
  <si>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</si>
  <si>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</si>
  <si>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</si>
  <si>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</si>
  <si>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</si>
  <si>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</si>
  <si>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</si>
  <si>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</si>
  <si>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</si>
  <si>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</si>
  <si>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</si>
  <si>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</si>
  <si>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</si>
  <si>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</si>
  <si>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</si>
  <si>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</si>
  <si>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</si>
  <si>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</si>
  <si>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</si>
  <si>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</si>
  <si>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</si>
  <si>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</si>
  <si>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</si>
  <si>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</si>
  <si>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</si>
  <si>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</si>
  <si>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</si>
  <si>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</si>
  <si>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</si>
  <si>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</si>
  <si>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</si>
  <si>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</si>
  <si>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</si>
  <si>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</si>
  <si>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</si>
  <si>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</si>
  <si>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</si>
  <si>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</si>
  <si>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</si>
  <si>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</si>
  <si>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</si>
  <si>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</si>
  <si>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</si>
  <si>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</si>
  <si>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</si>
  <si>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</si>
  <si>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</si>
  <si>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</si>
  <si>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</si>
  <si>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</si>
  <si>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</si>
  <si>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</si>
  <si>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</si>
  <si>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</si>
  <si>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</si>
  <si>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</si>
  <si>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</si>
  <si>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</si>
  <si>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</si>
  <si>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</si>
  <si>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</si>
  <si>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</si>
  <si>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</si>
  <si>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</si>
  <si>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</si>
  <si>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</si>
  <si>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</si>
  <si>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</si>
  <si>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</si>
  <si>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</si>
  <si>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</si>
  <si>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</si>
  <si>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</si>
  <si>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</si>
  <si>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</si>
  <si>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</si>
  <si>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</si>
  <si>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</si>
  <si>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</si>
  <si>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</si>
  <si>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</si>
  <si>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</si>
  <si>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</si>
  <si>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</si>
  <si>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</si>
  <si>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</si>
  <si>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</si>
  <si>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</si>
  <si>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</si>
  <si>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</si>
  <si>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</si>
  <si>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</si>
  <si>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</si>
  <si>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</si>
  <si>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</si>
  <si>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</si>
  <si>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</si>
  <si>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</si>
  <si>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</si>
  <si>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</si>
  <si>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</si>
  <si>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</si>
  <si>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</si>
  <si>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</si>
  <si>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</si>
  <si>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</si>
  <si>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</si>
  <si>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</si>
  <si>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</si>
  <si>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</si>
  <si>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</si>
  <si>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</si>
  <si>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</si>
  <si>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</si>
  <si>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</si>
  <si>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</si>
  <si>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</si>
  <si>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</si>
  <si>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</si>
  <si>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</si>
  <si>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</si>
  <si>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</si>
  <si>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</si>
  <si>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</si>
  <si>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</si>
  <si>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</si>
  <si>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</si>
  <si>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</si>
  <si>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</si>
  <si>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</si>
  <si>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</si>
  <si>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</si>
  <si>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</si>
  <si>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</si>
  <si>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</si>
  <si>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</si>
  <si>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</si>
  <si>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</si>
  <si>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</si>
  <si>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</si>
  <si>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</si>
  <si>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</si>
  <si>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</si>
  <si>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</si>
  <si>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</si>
  <si>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</si>
  <si>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</si>
  <si>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</si>
  <si>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</si>
  <si>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</si>
  <si>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</si>
  <si>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</si>
  <si>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</si>
  <si>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</si>
  <si>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</si>
  <si>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</si>
  <si>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</si>
  <si>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</si>
  <si>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</si>
  <si>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</si>
  <si>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</si>
  <si>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</si>
  <si>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</si>
  <si>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</si>
  <si>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</si>
  <si>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</si>
  <si>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</si>
  <si>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</si>
  <si>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</si>
  <si>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</si>
  <si>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</si>
  <si>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</si>
  <si>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</si>
  <si>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</si>
  <si>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</si>
  <si>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</si>
  <si>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</si>
  <si>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</si>
  <si>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</si>
  <si>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</si>
  <si>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</si>
  <si>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</si>
  <si>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</si>
  <si>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</si>
  <si>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</si>
  <si>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</si>
  <si>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</si>
  <si>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</si>
  <si>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</si>
  <si>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</si>
  <si>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</si>
  <si>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</si>
  <si>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</si>
  <si>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</si>
  <si>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</si>
  <si>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</si>
  <si>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</si>
  <si>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</si>
  <si>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</si>
  <si>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</si>
  <si>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</si>
  <si>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</si>
  <si>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</si>
  <si>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</si>
  <si>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</si>
  <si>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</si>
  <si>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</si>
  <si>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</si>
  <si>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</si>
  <si>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</si>
  <si>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</si>
  <si>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</si>
  <si>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</si>
  <si>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</si>
  <si>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</si>
  <si>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</si>
  <si>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</si>
  <si>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</si>
  <si>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</si>
  <si>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</si>
  <si>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</si>
  <si>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</si>
  <si>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</si>
  <si>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</si>
  <si>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</si>
  <si>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</si>
  <si>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</si>
  <si>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</si>
  <si>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</si>
  <si>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</si>
  <si>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</si>
  <si>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</si>
  <si>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</si>
  <si>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</si>
  <si>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</si>
  <si>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</si>
  <si>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</si>
  <si>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</si>
  <si>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</si>
  <si>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</si>
  <si>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</si>
  <si>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</si>
  <si>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</si>
  <si>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</si>
  <si>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</si>
  <si>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</si>
  <si>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</si>
  <si>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</si>
  <si>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</si>
  <si>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</si>
  <si>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</si>
  <si>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</si>
  <si>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</si>
  <si>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</si>
  <si>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</si>
  <si>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</si>
  <si>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</si>
  <si>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</si>
  <si>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</si>
  <si>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</si>
  <si>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</si>
  <si>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</si>
  <si>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</si>
  <si>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</si>
  <si>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</si>
  <si>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</si>
  <si>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</si>
  <si>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</si>
  <si>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</si>
  <si>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</si>
  <si>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</si>
  <si>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</si>
  <si>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</si>
  <si>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</si>
  <si>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</si>
  <si>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</si>
  <si>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</si>
  <si>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</si>
  <si>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</si>
  <si>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</si>
  <si>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</si>
  <si>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</si>
  <si>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</si>
  <si>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6.09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</si>
  <si>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</si>
  <si>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</si>
  <si>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</si>
  <si>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</si>
  <si>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</si>
  <si>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</si>
  <si>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</si>
  <si>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</si>
  <si>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</si>
  <si>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</si>
  <si>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</si>
  <si>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</si>
  <si>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</si>
  <si>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</si>
  <si>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</si>
  <si>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</si>
  <si>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</si>
  <si>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</si>
  <si>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</si>
  <si>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</si>
  <si>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</si>
  <si>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</si>
  <si>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</si>
  <si>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</si>
  <si>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</si>
  <si>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</si>
  <si>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</si>
  <si>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</si>
  <si>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</si>
  <si>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</si>
  <si>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</si>
  <si>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</si>
  <si>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</si>
  <si>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</si>
  <si>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</si>
  <si>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</si>
  <si>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</si>
  <si>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</si>
  <si>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</si>
  <si>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</si>
  <si>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</si>
  <si>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</si>
  <si>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</si>
  <si>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</si>
  <si>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</si>
  <si>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</si>
  <si>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</si>
  <si>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</si>
  <si>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</si>
  <si>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</si>
  <si>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</si>
  <si>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</si>
  <si>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</si>
  <si>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</si>
  <si>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</si>
  <si>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</si>
  <si>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</si>
  <si>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</si>
  <si>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</si>
  <si>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</si>
  <si>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</si>
  <si>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</si>
  <si>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</si>
  <si>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</si>
  <si>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</si>
  <si>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</si>
  <si>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</si>
  <si>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</si>
  <si>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</si>
  <si>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</si>
  <si>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</si>
  <si>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</si>
  <si>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</si>
  <si>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</si>
  <si>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</si>
  <si>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</si>
  <si>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</si>
  <si>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</si>
  <si>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</si>
  <si>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</si>
  <si>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</si>
  <si>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</si>
  <si>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</si>
  <si>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</si>
  <si>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</si>
  <si>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</si>
  <si>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</si>
  <si>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</si>
  <si>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</si>
  <si>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</si>
  <si>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</si>
  <si>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</si>
  <si>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</si>
  <si>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</si>
  <si>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</si>
  <si>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</si>
  <si>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</si>
  <si>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</si>
  <si>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</si>
  <si>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</si>
  <si>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</si>
  <si>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</si>
  <si>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</si>
  <si>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</si>
  <si>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</si>
  <si>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</si>
  <si>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</si>
  <si>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</si>
  <si>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</si>
  <si>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</si>
  <si>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</si>
  <si>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</si>
  <si>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</si>
  <si>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</si>
  <si>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</si>
  <si>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</si>
  <si>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</si>
  <si>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</si>
  <si>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</si>
  <si>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</si>
  <si>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</si>
  <si>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</si>
  <si>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</si>
  <si>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</si>
  <si>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</si>
  <si>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</si>
  <si>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</si>
  <si>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</si>
  <si>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</si>
  <si>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</si>
  <si>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</si>
  <si>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</si>
  <si>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</si>
  <si>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</si>
  <si>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</si>
  <si>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</si>
  <si>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</si>
  <si>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</si>
  <si>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</si>
  <si>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</si>
  <si>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</si>
  <si>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</si>
  <si>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</si>
  <si>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</si>
  <si>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</si>
  <si>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</si>
  <si>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</si>
  <si>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</si>
  <si>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</si>
  <si>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</si>
  <si>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</si>
  <si>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</si>
  <si>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</si>
  <si>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</si>
  <si>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</si>
  <si>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</si>
  <si>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</si>
  <si>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</si>
  <si>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</si>
  <si>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</si>
  <si>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</si>
  <si>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</si>
  <si>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</si>
  <si>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</si>
  <si>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</si>
  <si>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</si>
  <si>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</si>
  <si>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</si>
  <si>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</si>
  <si>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</si>
  <si>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</si>
  <si>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</si>
  <si>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</si>
  <si>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</si>
  <si>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</si>
  <si>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</si>
  <si>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</si>
  <si>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</si>
  <si>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</si>
  <si>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</si>
  <si>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</si>
  <si>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</si>
  <si>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</si>
  <si>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</si>
  <si>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</si>
  <si>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</si>
  <si>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</si>
  <si>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</si>
  <si>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</si>
  <si>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</si>
  <si>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</si>
  <si>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</si>
  <si>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</si>
  <si>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</si>
  <si>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</si>
  <si>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</si>
  <si>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</si>
  <si>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</si>
  <si>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</si>
  <si>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</si>
  <si>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</si>
  <si>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</si>
  <si>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</si>
  <si>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</si>
  <si>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</si>
  <si>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</si>
  <si>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</si>
  <si>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</si>
  <si>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</si>
  <si>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</si>
  <si>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</si>
  <si>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</si>
  <si>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</si>
  <si>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</si>
  <si>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</si>
  <si>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</si>
  <si>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</si>
  <si>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</si>
  <si>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</si>
  <si>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</si>
  <si>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</si>
  <si>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</si>
  <si>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</si>
  <si>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</si>
  <si>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</si>
  <si>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</si>
  <si>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</si>
  <si>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</si>
  <si>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</si>
  <si>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</si>
  <si>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</si>
  <si>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</si>
  <si>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</si>
  <si>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</si>
  <si>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</si>
  <si>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</si>
  <si>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</si>
  <si>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</si>
  <si>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</si>
  <si>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</si>
  <si>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</si>
  <si>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</si>
  <si>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</si>
  <si>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</si>
  <si>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</si>
  <si>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</si>
  <si>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</si>
  <si>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</si>
  <si>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</si>
  <si>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</si>
  <si>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</si>
  <si>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</si>
  <si>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</si>
  <si>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</si>
  <si>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</si>
  <si>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</si>
  <si>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</si>
  <si>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</si>
  <si>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</si>
  <si>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</si>
  <si>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</si>
  <si>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</si>
  <si>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</si>
  <si>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</si>
  <si>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</si>
  <si>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</si>
  <si>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</si>
  <si>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</si>
  <si>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</si>
  <si>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</si>
  <si>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</si>
  <si>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</si>
  <si>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</si>
  <si>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</si>
  <si>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</si>
  <si>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</si>
  <si>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</si>
  <si>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</si>
  <si>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</si>
  <si>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</si>
  <si>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</si>
  <si>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</si>
  <si>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</si>
  <si>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</si>
  <si>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</si>
  <si>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</si>
  <si>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</si>
  <si>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</si>
  <si>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</si>
  <si>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</si>
  <si>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</si>
  <si>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</si>
  <si>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</si>
  <si>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</si>
  <si>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</si>
  <si>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</si>
  <si>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</si>
  <si>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</si>
  <si>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</si>
  <si>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</si>
  <si>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</si>
  <si>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</si>
  <si>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</si>
  <si>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</si>
  <si>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</si>
  <si>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</si>
  <si>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</si>
  <si>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</si>
  <si>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</si>
  <si>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</si>
  <si>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</si>
  <si>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</si>
  <si>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</si>
  <si>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</si>
  <si>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</si>
  <si>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</si>
  <si>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</si>
  <si>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</si>
  <si>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</si>
  <si>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</si>
  <si>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</si>
  <si>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</si>
  <si>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</si>
  <si>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</si>
  <si>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</si>
  <si>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</si>
  <si>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</si>
  <si>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</si>
  <si>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</si>
  <si>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</si>
  <si>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</si>
  <si>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</si>
  <si>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</si>
  <si>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</si>
  <si>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</si>
  <si>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</si>
  <si>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</si>
  <si>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</si>
  <si>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</si>
  <si>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</si>
  <si>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</si>
  <si>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</si>
  <si>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</si>
  <si>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</si>
  <si>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</si>
  <si>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</si>
  <si>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</si>
  <si>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</si>
  <si>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</si>
  <si>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</si>
  <si>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</si>
  <si>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</si>
  <si>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</si>
  <si>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</si>
  <si>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</si>
  <si>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</si>
  <si>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</si>
  <si>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</si>
  <si>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</si>
  <si>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</si>
  <si>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</si>
  <si>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</si>
  <si>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</si>
  <si>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</si>
  <si>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</si>
  <si>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</si>
  <si>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</si>
  <si>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</si>
  <si>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</si>
  <si>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</si>
  <si>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</si>
  <si>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</si>
  <si>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</si>
  <si>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</si>
  <si>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</si>
  <si>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</si>
  <si>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</si>
  <si>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</si>
  <si>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</si>
  <si>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</si>
  <si>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</si>
  <si>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</si>
  <si>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</si>
  <si>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</si>
  <si>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</si>
  <si>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</si>
  <si>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</si>
  <si>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</si>
  <si>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</si>
  <si>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</si>
  <si>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</si>
  <si>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</si>
  <si>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</si>
  <si>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</si>
  <si>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</si>
  <si>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</si>
  <si>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</si>
  <si>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</si>
  <si>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</si>
  <si>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</si>
  <si>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</si>
  <si>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</si>
  <si>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</si>
  <si>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</si>
  <si>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</si>
  <si>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</si>
  <si>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</si>
  <si>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</si>
  <si>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</si>
  <si>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</si>
  <si>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</si>
  <si>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</si>
  <si>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</si>
  <si>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</si>
  <si>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</si>
  <si>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</si>
  <si>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</si>
  <si>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</si>
  <si>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</si>
  <si>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</si>
  <si>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</si>
  <si>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</si>
  <si>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</si>
  <si>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</si>
  <si>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</si>
  <si>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</si>
  <si>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</si>
  <si>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</si>
  <si>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</si>
  <si>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</si>
  <si>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</si>
  <si>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</si>
  <si>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</si>
  <si>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</si>
  <si>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</si>
  <si>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</si>
  <si>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</si>
  <si>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</si>
  <si>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</si>
  <si>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</si>
  <si>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</si>
  <si>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</si>
  <si>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</si>
  <si>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</si>
  <si>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</si>
  <si>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</si>
  <si>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</si>
  <si>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</si>
  <si>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</si>
  <si>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</si>
  <si>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</si>
  <si>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</si>
  <si>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</si>
  <si>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</si>
  <si>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</si>
  <si>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</si>
  <si>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</si>
  <si>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</si>
  <si>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</si>
  <si>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</si>
  <si>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</si>
  <si>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</si>
  <si>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</si>
  <si>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</si>
  <si>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</si>
  <si>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</si>
  <si>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</si>
  <si>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</si>
  <si>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</si>
  <si>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</si>
  <si>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</si>
  <si>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</si>
  <si>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</si>
  <si>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</si>
  <si>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</si>
  <si>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</si>
  <si>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</si>
  <si>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</si>
  <si>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</si>
  <si>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</si>
  <si>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</si>
  <si>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</si>
  <si>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</si>
  <si>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</si>
  <si>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</si>
  <si>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</si>
  <si>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</si>
  <si>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</si>
  <si>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</si>
  <si>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</si>
  <si>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</si>
  <si>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</si>
  <si>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</si>
  <si>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</si>
  <si>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</si>
  <si>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</si>
  <si>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</si>
  <si>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</si>
  <si>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</si>
  <si>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</si>
  <si>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</si>
  <si>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</si>
  <si>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</si>
  <si>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</si>
  <si>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</si>
  <si>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</si>
  <si>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</si>
  <si>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</si>
  <si>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</si>
  <si>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</si>
  <si>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</si>
  <si>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</si>
  <si>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</si>
  <si>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</si>
  <si>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</si>
  <si>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</si>
  <si>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</si>
  <si>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</si>
  <si>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</si>
  <si>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</si>
  <si>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</si>
  <si>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</si>
  <si>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</si>
  <si>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</si>
  <si>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</si>
  <si>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</si>
  <si>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</si>
  <si>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</si>
  <si>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</si>
  <si>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</si>
  <si>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</si>
  <si>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</si>
  <si>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</si>
  <si>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</si>
  <si>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</si>
  <si>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</si>
  <si>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</si>
  <si>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</si>
  <si>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</si>
  <si>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</si>
  <si>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</si>
  <si>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</si>
  <si>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</si>
  <si>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</si>
  <si>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</si>
  <si>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</si>
  <si>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</si>
  <si>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</si>
  <si>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</si>
  <si>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</si>
  <si>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</si>
  <si>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</si>
  <si>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</si>
  <si>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</si>
  <si>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</si>
  <si>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</si>
  <si>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</si>
  <si>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</si>
  <si>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</si>
  <si>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</si>
  <si>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</si>
  <si>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</si>
  <si>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</si>
  <si>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</si>
  <si>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</si>
  <si>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</si>
  <si>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</si>
  <si>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</si>
  <si>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</si>
  <si>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</si>
  <si>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</si>
  <si>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</si>
  <si>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</si>
  <si>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</si>
  <si>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</si>
  <si>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</si>
  <si>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</si>
  <si>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</si>
  <si>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</si>
  <si>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</si>
  <si>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</si>
  <si>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</si>
  <si>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</si>
  <si>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</si>
  <si>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</si>
  <si>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</si>
  <si>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</si>
  <si>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</si>
  <si>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</si>
  <si>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</si>
  <si>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</si>
  <si>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</si>
  <si>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</si>
  <si>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</si>
  <si>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</si>
  <si>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</si>
  <si>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</si>
  <si>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</si>
  <si>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</si>
  <si>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780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</si>
  <si>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</si>
  <si>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</si>
  <si>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</si>
  <si>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</si>
  <si>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</si>
  <si>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</si>
  <si>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</si>
  <si>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</si>
  <si>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</si>
  <si>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</si>
  <si>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</si>
  <si>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</si>
  <si>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</si>
  <si>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</si>
  <si>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</si>
  <si>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</si>
  <si>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</si>
  <si>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</si>
  <si>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</si>
  <si>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</si>
  <si>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</si>
  <si>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</si>
  <si>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</si>
  <si>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</si>
  <si>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</si>
  <si>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</si>
  <si>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</si>
  <si>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</si>
  <si>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</si>
  <si>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</si>
  <si>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</si>
  <si>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</si>
  <si>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</si>
  <si>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</si>
  <si>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</si>
  <si>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</si>
  <si>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</si>
  <si>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</si>
  <si>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</si>
  <si>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</si>
  <si>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</si>
  <si>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</si>
  <si>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</si>
  <si>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</si>
  <si>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</si>
  <si>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</si>
  <si>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</si>
  <si>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</si>
  <si>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</si>
  <si>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</si>
  <si>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</si>
  <si>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</si>
  <si>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</si>
  <si>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</si>
  <si>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</si>
  <si>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</si>
  <si>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</si>
  <si>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</si>
  <si>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</si>
  <si>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</si>
  <si>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</si>
  <si>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</si>
  <si>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</si>
  <si>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</si>
  <si>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</si>
  <si>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</si>
  <si>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</si>
  <si>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</si>
  <si>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</si>
  <si>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</si>
  <si>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</si>
  <si>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</si>
  <si>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</si>
  <si>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</si>
  <si>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</si>
  <si>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</si>
  <si>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</si>
  <si>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1.16</t>
  </si>
  <si>
    <t>105E  :881006:00:------:--</t>
  </si>
  <si>
    <t>21:0719:000005</t>
  </si>
  <si>
    <t>21:0212:000005</t>
  </si>
  <si>
    <t>21:0212:000005:0003:0001:00</t>
  </si>
  <si>
    <t>2.27</t>
  </si>
  <si>
    <t>105E  :881007:10:------:--</t>
  </si>
  <si>
    <t>21:0719:000006</t>
  </si>
  <si>
    <t>21:0212:000006</t>
  </si>
  <si>
    <t>21:0212:000006:0003:0001:00</t>
  </si>
  <si>
    <t>2.75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</si>
  <si>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</si>
  <si>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</si>
  <si>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</si>
  <si>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</si>
  <si>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</si>
  <si>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</si>
  <si>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</si>
  <si>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</si>
  <si>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</si>
  <si>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</si>
  <si>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</si>
  <si>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</si>
  <si>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</si>
  <si>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</si>
  <si>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</si>
  <si>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</si>
  <si>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</si>
  <si>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</si>
  <si>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</si>
  <si>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</si>
  <si>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</si>
  <si>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</si>
  <si>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</si>
  <si>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</si>
  <si>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</si>
  <si>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</si>
  <si>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</si>
  <si>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</si>
  <si>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</si>
  <si>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</si>
  <si>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</si>
  <si>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</si>
  <si>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</si>
  <si>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</si>
  <si>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</si>
  <si>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3.33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</si>
  <si>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</si>
  <si>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</si>
  <si>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</si>
  <si>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</si>
  <si>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</si>
  <si>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</si>
  <si>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</si>
  <si>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</si>
  <si>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</si>
  <si>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</si>
  <si>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</si>
  <si>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</si>
  <si>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</si>
  <si>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</si>
  <si>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</si>
  <si>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</si>
  <si>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</si>
  <si>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</si>
  <si>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</si>
  <si>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</si>
  <si>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</si>
  <si>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</si>
  <si>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</si>
  <si>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</si>
  <si>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</si>
  <si>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</si>
  <si>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</si>
  <si>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</si>
  <si>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</si>
  <si>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</si>
  <si>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</si>
  <si>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</si>
  <si>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</si>
  <si>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</si>
  <si>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</si>
  <si>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</si>
  <si>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</si>
  <si>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</si>
  <si>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</si>
  <si>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</si>
  <si>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</si>
  <si>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</si>
  <si>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</si>
  <si>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</si>
  <si>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</si>
  <si>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</si>
  <si>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</si>
  <si>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</si>
  <si>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</si>
  <si>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</si>
  <si>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</si>
  <si>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</si>
  <si>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</si>
  <si>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</si>
  <si>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</si>
  <si>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</si>
  <si>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</si>
  <si>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</si>
  <si>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</si>
  <si>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</si>
  <si>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</si>
  <si>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8.65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</si>
  <si>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</si>
  <si>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</si>
  <si>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</si>
  <si>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</si>
  <si>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</si>
  <si>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</si>
  <si>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</si>
  <si>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</si>
  <si>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</si>
  <si>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</si>
  <si>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</si>
  <si>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</si>
  <si>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</si>
  <si>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</si>
  <si>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</si>
  <si>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</si>
  <si>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</si>
  <si>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</si>
  <si>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</si>
  <si>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</si>
  <si>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</si>
  <si>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</si>
  <si>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</si>
  <si>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</si>
  <si>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</si>
  <si>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</si>
  <si>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</si>
  <si>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</si>
  <si>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</si>
  <si>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</si>
  <si>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</si>
  <si>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</si>
  <si>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</si>
  <si>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</si>
  <si>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</si>
  <si>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</si>
  <si>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</si>
  <si>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</si>
  <si>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</si>
  <si>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</si>
  <si>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</si>
  <si>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</si>
  <si>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</si>
  <si>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</si>
  <si>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</si>
  <si>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</si>
  <si>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</si>
  <si>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</si>
  <si>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</si>
  <si>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</si>
  <si>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</si>
  <si>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</si>
  <si>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</si>
  <si>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</si>
  <si>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</si>
  <si>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</si>
  <si>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</si>
  <si>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</si>
  <si>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</si>
  <si>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</si>
  <si>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</si>
  <si>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</si>
  <si>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</si>
  <si>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</si>
  <si>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</si>
  <si>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</si>
  <si>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</si>
  <si>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</si>
  <si>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</si>
  <si>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</si>
  <si>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</si>
  <si>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</si>
  <si>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</si>
  <si>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</si>
  <si>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</si>
  <si>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</si>
  <si>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</si>
  <si>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</si>
  <si>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</si>
  <si>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</si>
  <si>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</si>
  <si>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</si>
  <si>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</si>
  <si>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</si>
  <si>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</si>
  <si>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</si>
  <si>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</si>
  <si>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</si>
  <si>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</si>
  <si>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</si>
  <si>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</si>
  <si>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</si>
  <si>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</si>
  <si>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</si>
  <si>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</si>
  <si>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</si>
  <si>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</si>
  <si>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</si>
  <si>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</si>
  <si>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</si>
  <si>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</si>
  <si>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</si>
  <si>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</si>
  <si>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</si>
  <si>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</si>
  <si>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</si>
  <si>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</si>
  <si>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</si>
  <si>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</si>
  <si>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</si>
  <si>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</si>
  <si>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</si>
  <si>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</si>
  <si>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</si>
  <si>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</si>
  <si>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</si>
  <si>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</si>
  <si>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</si>
  <si>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</si>
  <si>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</si>
  <si>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</si>
  <si>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</si>
  <si>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</si>
  <si>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</si>
  <si>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</si>
  <si>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</si>
  <si>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</si>
  <si>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</si>
  <si>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</si>
  <si>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</si>
  <si>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</si>
  <si>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</si>
  <si>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</si>
  <si>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</si>
  <si>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</si>
  <si>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</si>
  <si>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4.16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</si>
  <si>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</si>
  <si>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</si>
  <si>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</si>
  <si>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</si>
  <si>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</si>
  <si>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</si>
  <si>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</si>
  <si>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</si>
  <si>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</si>
  <si>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</si>
  <si>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</si>
  <si>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</si>
  <si>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</si>
  <si>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</si>
  <si>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</si>
  <si>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</si>
  <si>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</si>
  <si>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</si>
  <si>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</si>
  <si>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</si>
  <si>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</si>
  <si>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</si>
  <si>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</si>
  <si>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</si>
  <si>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</si>
  <si>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</si>
  <si>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</si>
  <si>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</si>
  <si>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</si>
  <si>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</si>
  <si>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</si>
  <si>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</si>
  <si>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</si>
  <si>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</si>
  <si>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</si>
  <si>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</si>
  <si>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</si>
  <si>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</si>
  <si>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</si>
  <si>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</si>
  <si>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</si>
  <si>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</si>
  <si>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</si>
  <si>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</si>
  <si>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</si>
  <si>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</si>
  <si>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</si>
  <si>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</si>
  <si>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</si>
  <si>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</si>
  <si>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</si>
  <si>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</si>
  <si>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</si>
  <si>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</si>
  <si>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</si>
  <si>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</si>
  <si>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</si>
  <si>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</si>
  <si>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</si>
  <si>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</si>
  <si>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</si>
  <si>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</si>
  <si>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</si>
  <si>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</si>
  <si>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</si>
  <si>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</si>
  <si>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</si>
  <si>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</si>
  <si>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</si>
  <si>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</si>
  <si>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</si>
  <si>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</si>
  <si>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</si>
  <si>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</si>
  <si>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</si>
  <si>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</si>
  <si>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</si>
  <si>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</si>
  <si>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</si>
  <si>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</si>
  <si>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</si>
  <si>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</si>
  <si>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</si>
  <si>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</si>
  <si>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</si>
  <si>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</si>
  <si>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</si>
  <si>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</si>
  <si>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</si>
  <si>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</si>
  <si>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</si>
  <si>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</si>
  <si>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</si>
  <si>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</si>
  <si>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</si>
  <si>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</si>
  <si>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</si>
  <si>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</si>
  <si>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</si>
  <si>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</si>
  <si>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</si>
  <si>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</si>
  <si>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</si>
  <si>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</si>
  <si>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</si>
  <si>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</si>
  <si>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</si>
  <si>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</si>
  <si>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</si>
  <si>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</si>
  <si>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</si>
  <si>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</si>
  <si>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</si>
  <si>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</si>
  <si>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</si>
  <si>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</si>
  <si>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</si>
  <si>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</si>
  <si>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</si>
  <si>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</si>
  <si>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</si>
  <si>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</si>
  <si>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</si>
  <si>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</si>
  <si>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</si>
  <si>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</si>
  <si>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</si>
  <si>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</si>
  <si>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</si>
  <si>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</si>
  <si>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</si>
  <si>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</si>
  <si>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</si>
  <si>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</si>
  <si>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</si>
  <si>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</si>
  <si>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</si>
  <si>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</si>
  <si>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</si>
  <si>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</si>
  <si>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</si>
  <si>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</si>
  <si>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</si>
  <si>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</si>
  <si>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</si>
  <si>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</si>
  <si>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</si>
  <si>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</si>
  <si>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</si>
  <si>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</si>
  <si>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</si>
  <si>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</si>
  <si>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</si>
  <si>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</si>
  <si>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</si>
  <si>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</si>
  <si>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</si>
  <si>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</si>
  <si>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</si>
  <si>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</si>
  <si>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</si>
  <si>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</si>
  <si>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</si>
  <si>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</si>
  <si>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</si>
  <si>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</si>
  <si>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</si>
  <si>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</si>
  <si>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</si>
  <si>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</si>
  <si>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</si>
  <si>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</si>
  <si>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</si>
  <si>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</si>
  <si>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</si>
  <si>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</si>
  <si>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</si>
  <si>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</si>
  <si>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</si>
  <si>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</si>
  <si>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</si>
  <si>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</si>
  <si>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</si>
  <si>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</si>
  <si>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</si>
  <si>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</si>
  <si>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1.87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</si>
  <si>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</si>
  <si>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</si>
  <si>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</si>
  <si>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</si>
  <si>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</si>
  <si>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</si>
  <si>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</si>
  <si>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</si>
  <si>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</si>
  <si>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</si>
  <si>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</si>
  <si>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</si>
  <si>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</si>
  <si>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</si>
  <si>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</si>
  <si>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</si>
  <si>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</si>
  <si>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</si>
  <si>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</si>
  <si>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</si>
  <si>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</si>
  <si>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</si>
  <si>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</si>
  <si>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</si>
  <si>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</si>
  <si>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</si>
  <si>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</si>
  <si>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</si>
  <si>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</si>
  <si>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</si>
  <si>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</si>
  <si>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</si>
  <si>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</si>
  <si>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</si>
  <si>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</si>
  <si>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</si>
  <si>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</si>
  <si>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</si>
  <si>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</si>
  <si>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</si>
  <si>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</si>
  <si>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</si>
  <si>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</si>
  <si>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</si>
  <si>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</si>
  <si>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</si>
  <si>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</si>
  <si>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</si>
  <si>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</si>
  <si>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</si>
  <si>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</si>
  <si>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</si>
  <si>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</si>
  <si>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</si>
  <si>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</si>
  <si>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</si>
  <si>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</si>
  <si>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</si>
  <si>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</si>
  <si>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</si>
  <si>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</si>
  <si>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</si>
  <si>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</si>
  <si>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</si>
  <si>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</si>
  <si>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1.33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</si>
  <si>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</si>
  <si>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</si>
  <si>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</si>
  <si>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</si>
  <si>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</si>
  <si>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</si>
  <si>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</si>
  <si>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</si>
  <si>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8.9</t>
  </si>
  <si>
    <t>105E  :881143:00:------:--</t>
  </si>
  <si>
    <t>21:0719:000135</t>
  </si>
  <si>
    <t>21:0212:000121</t>
  </si>
  <si>
    <t>21:0212:000121:0003:0001:00</t>
  </si>
  <si>
    <t>5.96</t>
  </si>
  <si>
    <t>105E  :881144:10:------:--</t>
  </si>
  <si>
    <t>21:0719:000136</t>
  </si>
  <si>
    <t>21:0212:000122</t>
  </si>
  <si>
    <t>21:0212:000122:0003:0001:00</t>
  </si>
  <si>
    <t>2.96</t>
  </si>
  <si>
    <t>105E  :881145:9Y:------:--</t>
  </si>
  <si>
    <t>21:0719:000137</t>
  </si>
  <si>
    <t>105E  :881146:20:881144:10</t>
  </si>
  <si>
    <t>21:0719:000138</t>
  </si>
  <si>
    <t>21:0212:000122:0004:0001:00</t>
  </si>
  <si>
    <t>2.64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</si>
  <si>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</si>
  <si>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</si>
  <si>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</si>
  <si>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</si>
  <si>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</si>
  <si>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</si>
  <si>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</si>
  <si>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</si>
  <si>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</si>
  <si>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</si>
  <si>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</si>
  <si>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</si>
  <si>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</si>
  <si>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</si>
  <si>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</si>
  <si>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</si>
  <si>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</si>
  <si>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</si>
  <si>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</si>
  <si>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</si>
  <si>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1.91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</si>
  <si>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</si>
  <si>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</si>
  <si>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</si>
  <si>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</si>
  <si>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</si>
  <si>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</si>
  <si>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</si>
  <si>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</si>
  <si>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</si>
  <si>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</si>
  <si>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</si>
  <si>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</si>
  <si>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</si>
  <si>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</si>
  <si>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</si>
  <si>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</si>
  <si>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</si>
  <si>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</si>
  <si>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</si>
  <si>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</si>
  <si>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</si>
  <si>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</si>
  <si>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</si>
  <si>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</si>
  <si>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</si>
  <si>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</si>
  <si>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</si>
  <si>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</si>
  <si>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</si>
  <si>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</si>
  <si>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</si>
  <si>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</si>
  <si>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</si>
  <si>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</si>
  <si>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</si>
  <si>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</si>
  <si>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2.67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</si>
  <si>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</si>
  <si>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</si>
  <si>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</si>
  <si>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</si>
  <si>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</si>
  <si>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</si>
  <si>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</si>
  <si>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</si>
  <si>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</si>
  <si>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</si>
  <si>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</si>
  <si>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</si>
  <si>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</si>
  <si>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</si>
  <si>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</si>
  <si>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</si>
  <si>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</si>
  <si>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</si>
  <si>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</si>
  <si>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</si>
  <si>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</si>
  <si>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</si>
  <si>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</si>
  <si>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</si>
  <si>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</si>
  <si>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</si>
  <si>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</si>
  <si>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</si>
  <si>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</si>
  <si>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</si>
  <si>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</si>
  <si>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</si>
  <si>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</si>
  <si>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</si>
  <si>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</si>
  <si>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</si>
  <si>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</si>
  <si>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</si>
  <si>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</si>
  <si>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</si>
  <si>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</si>
  <si>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</si>
  <si>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</si>
  <si>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</si>
  <si>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</si>
  <si>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</si>
  <si>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</si>
  <si>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</si>
  <si>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</si>
  <si>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</si>
  <si>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</si>
  <si>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</si>
  <si>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</si>
  <si>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</si>
  <si>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</si>
  <si>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</si>
  <si>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</si>
  <si>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</si>
  <si>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</si>
  <si>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</si>
  <si>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</si>
  <si>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</si>
  <si>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</si>
  <si>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</si>
  <si>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</si>
  <si>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</si>
  <si>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</si>
  <si>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</si>
  <si>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</si>
  <si>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</si>
  <si>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</si>
  <si>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</si>
  <si>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</si>
  <si>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</si>
  <si>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</si>
  <si>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</si>
  <si>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</si>
  <si>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</si>
  <si>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</si>
  <si>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</si>
  <si>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</si>
  <si>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</si>
  <si>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</si>
  <si>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</si>
  <si>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</si>
  <si>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</si>
  <si>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</si>
  <si>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</si>
  <si>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</si>
  <si>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2.52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</si>
  <si>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</si>
  <si>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</si>
  <si>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</si>
  <si>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</si>
  <si>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</si>
  <si>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</si>
  <si>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</si>
  <si>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</si>
  <si>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</si>
  <si>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</si>
  <si>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1.23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</si>
  <si>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</si>
  <si>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</si>
  <si>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</si>
  <si>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</si>
  <si>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</si>
  <si>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</si>
  <si>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</si>
  <si>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</si>
  <si>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</si>
  <si>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</si>
  <si>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</si>
  <si>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</si>
  <si>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</si>
  <si>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</si>
  <si>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</si>
  <si>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</si>
  <si>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</si>
  <si>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</si>
  <si>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</si>
  <si>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</si>
  <si>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</si>
  <si>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</si>
  <si>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</si>
  <si>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</si>
  <si>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</si>
  <si>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</si>
  <si>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</si>
  <si>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</si>
  <si>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</si>
  <si>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</si>
  <si>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</si>
  <si>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</si>
  <si>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</si>
  <si>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</si>
  <si>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</si>
  <si>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</si>
  <si>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</si>
  <si>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</si>
  <si>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</si>
  <si>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</si>
  <si>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</si>
  <si>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</si>
  <si>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</si>
  <si>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</si>
  <si>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</si>
  <si>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</si>
  <si>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</si>
  <si>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</si>
  <si>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</si>
  <si>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</si>
  <si>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</si>
  <si>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</si>
  <si>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</si>
  <si>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</si>
  <si>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</si>
  <si>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</si>
  <si>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</si>
  <si>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</si>
  <si>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</si>
  <si>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</si>
  <si>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</si>
  <si>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</si>
  <si>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</si>
  <si>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</si>
  <si>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</si>
  <si>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</si>
  <si>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</si>
  <si>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</si>
  <si>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</si>
  <si>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</si>
  <si>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</si>
  <si>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</si>
  <si>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</si>
  <si>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</si>
  <si>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</si>
  <si>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</si>
  <si>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1.97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</si>
  <si>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</si>
  <si>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</si>
  <si>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</si>
  <si>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</si>
  <si>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</si>
  <si>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</si>
  <si>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</si>
  <si>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</si>
  <si>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</si>
  <si>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</si>
  <si>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</si>
  <si>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</si>
  <si>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</si>
  <si>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</si>
  <si>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</si>
  <si>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</si>
  <si>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</si>
  <si>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</si>
  <si>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</si>
  <si>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</si>
  <si>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2.69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</si>
  <si>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</si>
  <si>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</si>
  <si>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</si>
  <si>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</si>
  <si>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</si>
  <si>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</si>
  <si>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</si>
  <si>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</si>
  <si>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</si>
  <si>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</si>
  <si>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</si>
  <si>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</si>
  <si>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</si>
  <si>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</si>
  <si>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</si>
  <si>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</si>
  <si>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</si>
  <si>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</si>
  <si>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</si>
  <si>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</si>
  <si>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</si>
  <si>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</si>
  <si>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</si>
  <si>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</si>
  <si>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</si>
  <si>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</si>
  <si>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</si>
  <si>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</si>
  <si>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</si>
  <si>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</si>
  <si>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</si>
  <si>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</si>
  <si>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</si>
  <si>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</si>
  <si>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</si>
  <si>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</si>
  <si>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</si>
  <si>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</si>
  <si>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</si>
  <si>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</si>
  <si>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</si>
  <si>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</si>
  <si>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</si>
  <si>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</si>
  <si>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</si>
  <si>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</si>
  <si>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</si>
  <si>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</si>
  <si>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</si>
  <si>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</si>
  <si>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</si>
  <si>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</si>
  <si>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</si>
  <si>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</si>
  <si>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</si>
  <si>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</si>
  <si>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</si>
  <si>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</si>
  <si>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</si>
  <si>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</si>
  <si>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</si>
  <si>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</si>
  <si>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</si>
  <si>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</si>
  <si>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</si>
  <si>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</si>
  <si>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</si>
  <si>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</si>
  <si>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</si>
  <si>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</si>
  <si>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</si>
  <si>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</si>
  <si>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</si>
  <si>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</si>
  <si>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</si>
  <si>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1.41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</si>
  <si>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</si>
  <si>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</si>
  <si>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</si>
  <si>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</si>
  <si>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</si>
  <si>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</si>
  <si>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</si>
  <si>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</si>
  <si>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</si>
  <si>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</si>
  <si>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</si>
  <si>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</si>
  <si>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</si>
  <si>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</si>
  <si>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</si>
  <si>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</si>
  <si>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</si>
  <si>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</si>
  <si>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</si>
  <si>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</si>
  <si>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</si>
  <si>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</si>
  <si>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</si>
  <si>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</si>
  <si>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</si>
  <si>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</si>
  <si>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</si>
  <si>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</si>
  <si>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</si>
  <si>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</si>
  <si>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</si>
  <si>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</si>
  <si>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</si>
  <si>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</si>
  <si>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</si>
  <si>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</si>
  <si>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</si>
  <si>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</si>
  <si>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</si>
  <si>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</si>
  <si>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</si>
  <si>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</si>
  <si>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</si>
  <si>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</si>
  <si>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</si>
  <si>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</si>
  <si>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</si>
  <si>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</si>
  <si>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</si>
  <si>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</si>
  <si>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</si>
  <si>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</si>
  <si>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</si>
  <si>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</si>
  <si>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</si>
  <si>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</si>
  <si>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</si>
  <si>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</si>
  <si>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</si>
  <si>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</si>
  <si>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</si>
  <si>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</si>
  <si>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</si>
  <si>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</si>
  <si>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</si>
  <si>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</si>
  <si>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</si>
  <si>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</si>
  <si>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</si>
  <si>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</si>
  <si>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</si>
  <si>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</si>
  <si>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</si>
  <si>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</si>
  <si>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</si>
  <si>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</si>
  <si>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</si>
  <si>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</si>
  <si>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</si>
  <si>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</si>
  <si>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</si>
  <si>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</si>
  <si>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</si>
  <si>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</si>
  <si>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</si>
  <si>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</si>
  <si>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</si>
  <si>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</si>
  <si>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</si>
  <si>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</si>
  <si>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</si>
  <si>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</si>
  <si>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</si>
  <si>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</si>
  <si>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</si>
  <si>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</si>
  <si>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</si>
  <si>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</si>
  <si>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</si>
  <si>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</si>
  <si>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</si>
  <si>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</si>
  <si>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</si>
  <si>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</si>
  <si>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</si>
  <si>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</si>
  <si>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</si>
  <si>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</si>
  <si>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</si>
  <si>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</si>
  <si>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</si>
  <si>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</si>
  <si>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</si>
  <si>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</si>
  <si>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</si>
  <si>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</si>
  <si>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</si>
  <si>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</si>
  <si>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</si>
  <si>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</si>
  <si>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</si>
  <si>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</si>
  <si>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</si>
  <si>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</si>
  <si>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</si>
  <si>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</si>
  <si>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</si>
  <si>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</si>
  <si>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</si>
  <si>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</si>
  <si>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</si>
  <si>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</si>
  <si>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</si>
  <si>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</si>
  <si>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</si>
  <si>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</si>
  <si>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</si>
  <si>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</si>
  <si>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</si>
  <si>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</si>
  <si>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</si>
  <si>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</si>
  <si>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</si>
  <si>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</si>
  <si>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</si>
  <si>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</si>
  <si>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</si>
  <si>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</si>
  <si>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</si>
  <si>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</si>
  <si>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</si>
  <si>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</si>
  <si>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</si>
  <si>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</si>
  <si>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</si>
  <si>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</si>
  <si>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</si>
  <si>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</si>
  <si>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</si>
  <si>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</si>
  <si>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</si>
  <si>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</si>
  <si>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</si>
  <si>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</si>
  <si>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</si>
  <si>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</si>
  <si>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</si>
  <si>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</si>
  <si>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</si>
  <si>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</si>
  <si>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</si>
  <si>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</si>
  <si>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</si>
  <si>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</si>
  <si>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</si>
  <si>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</si>
  <si>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</si>
  <si>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</si>
  <si>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</si>
  <si>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</si>
  <si>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</si>
  <si>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</si>
  <si>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</si>
  <si>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</si>
  <si>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</si>
  <si>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</si>
  <si>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</si>
  <si>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</si>
  <si>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</si>
  <si>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</si>
  <si>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</si>
  <si>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</si>
  <si>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</si>
  <si>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</si>
  <si>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</si>
  <si>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</si>
  <si>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</si>
  <si>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</si>
  <si>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</si>
  <si>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</si>
  <si>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</si>
  <si>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</si>
  <si>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</si>
  <si>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</si>
  <si>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</si>
  <si>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</si>
  <si>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</si>
  <si>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</si>
  <si>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</si>
  <si>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</si>
  <si>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</si>
  <si>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8.6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</si>
  <si>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</si>
  <si>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</si>
  <si>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</si>
  <si>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</si>
  <si>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</si>
  <si>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</si>
  <si>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</si>
  <si>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</si>
  <si>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</si>
  <si>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</si>
  <si>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</si>
  <si>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</si>
  <si>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</si>
  <si>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</si>
  <si>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</si>
  <si>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</si>
  <si>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</si>
  <si>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</si>
  <si>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</si>
  <si>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</si>
  <si>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</si>
  <si>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</si>
  <si>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</si>
  <si>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</si>
  <si>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</si>
  <si>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</si>
  <si>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</si>
  <si>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</si>
  <si>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</si>
  <si>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</si>
  <si>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</si>
  <si>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</si>
  <si>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</si>
  <si>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</si>
  <si>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</si>
  <si>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</si>
  <si>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</si>
  <si>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</si>
  <si>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</si>
  <si>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</si>
  <si>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</si>
  <si>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</si>
  <si>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</si>
  <si>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</si>
  <si>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</si>
  <si>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</si>
  <si>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</si>
  <si>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</si>
  <si>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</si>
  <si>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</si>
  <si>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</si>
  <si>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</si>
  <si>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</si>
  <si>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</si>
  <si>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</si>
  <si>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</si>
  <si>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</si>
  <si>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</si>
  <si>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</si>
  <si>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</si>
  <si>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</si>
  <si>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</si>
  <si>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</si>
  <si>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</si>
  <si>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</si>
  <si>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</si>
  <si>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</si>
  <si>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17.2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</si>
  <si>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</si>
  <si>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</si>
  <si>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</si>
  <si>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</si>
  <si>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</si>
  <si>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</si>
  <si>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</si>
  <si>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</si>
  <si>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</si>
  <si>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</si>
  <si>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</si>
  <si>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</si>
  <si>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</si>
  <si>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</si>
  <si>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</si>
  <si>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</si>
  <si>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</si>
  <si>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</si>
  <si>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</si>
  <si>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</si>
  <si>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</si>
  <si>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</si>
  <si>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</si>
  <si>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</si>
  <si>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1.81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</si>
  <si>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</si>
  <si>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</si>
  <si>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</si>
  <si>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</si>
  <si>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</si>
  <si>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</si>
  <si>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</si>
  <si>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</si>
  <si>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</si>
  <si>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</si>
  <si>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</si>
  <si>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</si>
  <si>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</si>
  <si>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</si>
  <si>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</si>
  <si>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</si>
  <si>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</si>
  <si>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</si>
  <si>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</si>
  <si>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</si>
  <si>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</si>
  <si>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</si>
  <si>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</si>
  <si>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</si>
  <si>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</si>
  <si>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</si>
  <si>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</si>
  <si>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</si>
  <si>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</si>
  <si>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</si>
  <si>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</si>
  <si>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</si>
  <si>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</si>
  <si>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</si>
  <si>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</si>
  <si>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</si>
  <si>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</si>
  <si>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</si>
  <si>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</si>
  <si>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</si>
  <si>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</si>
  <si>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</si>
  <si>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</si>
  <si>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</si>
  <si>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</si>
  <si>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</si>
  <si>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</si>
  <si>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</si>
  <si>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</si>
  <si>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</si>
  <si>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</si>
  <si>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</si>
  <si>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</si>
  <si>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</si>
  <si>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</si>
  <si>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</si>
  <si>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</si>
  <si>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</si>
  <si>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</si>
  <si>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</si>
  <si>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</si>
  <si>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</si>
  <si>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</si>
  <si>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</si>
  <si>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</si>
  <si>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</si>
  <si>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</si>
  <si>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</si>
  <si>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</si>
  <si>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</si>
  <si>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</si>
  <si>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</si>
  <si>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</si>
  <si>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</si>
  <si>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</si>
  <si>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</si>
  <si>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</si>
  <si>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</si>
  <si>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</si>
  <si>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</si>
  <si>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</si>
  <si>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</si>
  <si>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</si>
  <si>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</si>
  <si>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</si>
  <si>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</si>
  <si>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</si>
  <si>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</si>
  <si>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</si>
  <si>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</si>
  <si>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</si>
  <si>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</si>
  <si>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</si>
  <si>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</si>
  <si>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</si>
  <si>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</si>
  <si>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</si>
  <si>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</si>
  <si>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</si>
  <si>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</si>
  <si>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</si>
  <si>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</si>
  <si>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</si>
  <si>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</si>
  <si>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</si>
  <si>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</si>
  <si>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</si>
  <si>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</si>
  <si>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</si>
  <si>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</si>
  <si>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</si>
  <si>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</si>
  <si>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</si>
  <si>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</si>
  <si>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</si>
  <si>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</si>
  <si>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</si>
  <si>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</si>
  <si>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</si>
  <si>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</si>
  <si>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</si>
  <si>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</si>
  <si>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</si>
  <si>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</si>
  <si>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</si>
  <si>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</si>
  <si>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</si>
  <si>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</si>
  <si>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</si>
  <si>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</si>
  <si>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</si>
  <si>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</si>
  <si>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</si>
  <si>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</si>
  <si>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</si>
  <si>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</si>
  <si>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</si>
  <si>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</si>
  <si>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</si>
  <si>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</si>
  <si>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</si>
  <si>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</si>
  <si>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</si>
  <si>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</si>
  <si>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</si>
  <si>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</si>
  <si>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</si>
  <si>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</si>
  <si>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</si>
  <si>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</si>
  <si>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</si>
  <si>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</si>
  <si>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</si>
  <si>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</si>
  <si>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</si>
  <si>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</si>
  <si>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</si>
  <si>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</si>
  <si>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</si>
  <si>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</si>
  <si>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</si>
  <si>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</si>
  <si>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</si>
  <si>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</si>
  <si>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</si>
  <si>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</si>
  <si>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</si>
  <si>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</si>
  <si>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</si>
  <si>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</si>
  <si>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</si>
  <si>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</si>
  <si>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</si>
  <si>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</si>
  <si>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</si>
  <si>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</si>
  <si>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</si>
  <si>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</si>
  <si>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</si>
  <si>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</si>
  <si>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</si>
  <si>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</si>
  <si>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</si>
  <si>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</si>
  <si>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</si>
  <si>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</si>
  <si>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</si>
  <si>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</si>
  <si>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</si>
  <si>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</si>
  <si>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</si>
  <si>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</si>
  <si>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</si>
  <si>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</si>
  <si>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</si>
  <si>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</si>
  <si>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</si>
  <si>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</si>
  <si>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</si>
  <si>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</si>
  <si>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</si>
  <si>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</si>
  <si>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</si>
  <si>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</si>
  <si>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</si>
  <si>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</si>
  <si>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</si>
  <si>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</si>
  <si>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</si>
  <si>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</si>
  <si>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</si>
  <si>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</si>
  <si>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</si>
  <si>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</si>
  <si>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</si>
  <si>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</si>
  <si>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</si>
  <si>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</si>
  <si>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</si>
  <si>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</si>
  <si>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</si>
  <si>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</si>
  <si>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</si>
  <si>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</si>
  <si>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</si>
  <si>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</si>
  <si>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</si>
  <si>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</si>
  <si>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</si>
  <si>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</si>
  <si>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</si>
  <si>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</si>
  <si>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</si>
  <si>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</si>
  <si>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</si>
  <si>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</si>
  <si>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</si>
  <si>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</si>
  <si>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</si>
  <si>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</si>
  <si>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</si>
  <si>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</si>
  <si>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</si>
  <si>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</si>
  <si>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</si>
  <si>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</si>
  <si>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</si>
  <si>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</si>
  <si>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</si>
  <si>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</si>
  <si>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2.32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</si>
  <si>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</si>
  <si>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</si>
  <si>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</si>
  <si>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</si>
  <si>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</si>
  <si>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</si>
  <si>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</si>
  <si>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</si>
  <si>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2.18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</si>
  <si>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</si>
  <si>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</si>
  <si>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</si>
  <si>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</si>
  <si>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</si>
  <si>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</si>
  <si>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</si>
  <si>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</si>
  <si>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</si>
  <si>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</si>
  <si>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8.7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</si>
  <si>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</si>
  <si>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</si>
  <si>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</si>
  <si>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</si>
  <si>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</si>
  <si>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</si>
  <si>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</si>
  <si>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</si>
  <si>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</si>
  <si>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</si>
  <si>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</si>
  <si>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</si>
  <si>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</si>
  <si>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</si>
  <si>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</si>
  <si>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</si>
  <si>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7.14</t>
  </si>
  <si>
    <t>105E  :881396:00:------:--</t>
  </si>
  <si>
    <t>21:0719:000376</t>
  </si>
  <si>
    <t>21:0212:000336</t>
  </si>
  <si>
    <t>21:0212:000336:0003:0001:00</t>
  </si>
  <si>
    <t>2.04</t>
  </si>
  <si>
    <t>105E  :881397:00:------:--</t>
  </si>
  <si>
    <t>21:0719:000377</t>
  </si>
  <si>
    <t>21:0212:000337</t>
  </si>
  <si>
    <t>21:0212:000337:0003:0001:00</t>
  </si>
  <si>
    <t>5.16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</si>
  <si>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</si>
  <si>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</si>
  <si>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</si>
  <si>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</si>
  <si>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</si>
  <si>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</si>
  <si>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</si>
  <si>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</si>
  <si>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</si>
  <si>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</si>
  <si>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</si>
  <si>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</si>
  <si>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</si>
  <si>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</si>
  <si>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</si>
  <si>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</si>
  <si>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</si>
  <si>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</si>
  <si>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</si>
  <si>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</si>
  <si>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</si>
  <si>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</si>
  <si>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</si>
  <si>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</si>
  <si>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</si>
  <si>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</si>
  <si>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</si>
  <si>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</si>
  <si>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</si>
  <si>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</si>
  <si>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</si>
  <si>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</si>
  <si>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</si>
  <si>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</si>
  <si>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</si>
  <si>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</si>
  <si>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</si>
  <si>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</si>
  <si>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</si>
  <si>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</si>
  <si>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</si>
  <si>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</si>
  <si>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</si>
  <si>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</si>
  <si>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</si>
  <si>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</si>
  <si>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</si>
  <si>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</si>
  <si>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</si>
  <si>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</si>
  <si>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</si>
  <si>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</si>
  <si>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</si>
  <si>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</si>
  <si>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</si>
  <si>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</si>
  <si>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</si>
  <si>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</si>
  <si>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</si>
  <si>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</si>
  <si>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</si>
  <si>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</si>
  <si>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</si>
  <si>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</si>
  <si>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</si>
  <si>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</si>
  <si>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</si>
  <si>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</si>
  <si>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</si>
  <si>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</si>
  <si>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</si>
  <si>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</si>
  <si>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</si>
  <si>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</si>
  <si>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</si>
  <si>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</si>
  <si>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</si>
  <si>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</si>
  <si>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</si>
  <si>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</si>
  <si>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</si>
  <si>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</si>
  <si>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</si>
  <si>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</si>
  <si>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</si>
  <si>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</si>
  <si>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</si>
  <si>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</si>
  <si>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</si>
  <si>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</si>
  <si>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</si>
  <si>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</si>
  <si>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</si>
  <si>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</si>
  <si>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</si>
  <si>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</si>
  <si>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</si>
  <si>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</si>
  <si>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</si>
  <si>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</si>
  <si>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</si>
  <si>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</si>
  <si>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</si>
  <si>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</si>
  <si>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</si>
  <si>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</si>
  <si>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</si>
  <si>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</si>
  <si>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</si>
  <si>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</si>
  <si>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</si>
  <si>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</si>
  <si>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</si>
  <si>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</si>
  <si>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</si>
  <si>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</si>
  <si>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</si>
  <si>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</si>
  <si>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</si>
  <si>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</si>
  <si>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</si>
  <si>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</si>
  <si>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</si>
  <si>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</si>
  <si>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</si>
  <si>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</si>
  <si>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</si>
  <si>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</si>
  <si>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</si>
  <si>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</si>
  <si>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</si>
  <si>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</si>
  <si>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</si>
  <si>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</si>
  <si>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</si>
  <si>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</si>
  <si>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</si>
  <si>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</si>
  <si>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</si>
  <si>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</si>
  <si>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</si>
  <si>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</si>
  <si>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</si>
  <si>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</si>
  <si>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</si>
  <si>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</si>
  <si>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</si>
  <si>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</si>
  <si>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</si>
  <si>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</si>
  <si>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</si>
  <si>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</si>
  <si>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</si>
  <si>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</si>
  <si>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</si>
  <si>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</si>
  <si>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</si>
  <si>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</si>
  <si>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</si>
  <si>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</si>
  <si>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</si>
  <si>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</si>
  <si>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</si>
  <si>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</si>
  <si>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</si>
  <si>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</si>
  <si>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</si>
  <si>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</si>
  <si>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</si>
  <si>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</si>
  <si>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</si>
  <si>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</si>
  <si>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</si>
  <si>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</si>
  <si>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</si>
  <si>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</si>
  <si>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</si>
  <si>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</si>
  <si>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</si>
  <si>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</si>
  <si>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</si>
  <si>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</si>
  <si>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</si>
  <si>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</si>
  <si>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</si>
  <si>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</si>
  <si>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</si>
  <si>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</si>
  <si>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</si>
  <si>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</si>
  <si>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</si>
  <si>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</si>
  <si>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</si>
  <si>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</si>
  <si>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</si>
  <si>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</si>
  <si>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</si>
  <si>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</si>
  <si>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</si>
  <si>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</si>
  <si>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</si>
  <si>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</si>
  <si>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</si>
  <si>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</si>
  <si>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</si>
  <si>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</si>
  <si>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</si>
  <si>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</si>
  <si>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</si>
  <si>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</si>
  <si>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</si>
  <si>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</si>
  <si>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</si>
  <si>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</si>
  <si>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</si>
  <si>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</si>
  <si>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</si>
  <si>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</si>
  <si>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</si>
  <si>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</si>
  <si>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</si>
  <si>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</si>
  <si>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</si>
  <si>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</si>
  <si>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</si>
  <si>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</si>
  <si>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</si>
  <si>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</si>
  <si>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</si>
  <si>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</si>
  <si>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</si>
  <si>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</si>
  <si>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</si>
  <si>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</si>
  <si>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</si>
  <si>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</si>
  <si>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</si>
  <si>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</si>
  <si>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</si>
  <si>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</si>
  <si>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</si>
  <si>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</si>
  <si>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</si>
  <si>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</si>
  <si>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</si>
  <si>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</si>
  <si>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</si>
  <si>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</si>
  <si>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</si>
  <si>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</si>
  <si>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</si>
  <si>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</si>
  <si>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</si>
  <si>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</si>
  <si>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</si>
  <si>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</si>
  <si>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</si>
  <si>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</si>
  <si>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</si>
  <si>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</si>
  <si>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</si>
  <si>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</si>
  <si>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</si>
  <si>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</si>
  <si>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</si>
  <si>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</si>
  <si>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</si>
  <si>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</si>
  <si>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</si>
  <si>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</si>
  <si>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</si>
  <si>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</si>
  <si>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</si>
  <si>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</si>
  <si>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</si>
  <si>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</si>
  <si>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</si>
  <si>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</si>
  <si>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</si>
  <si>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</si>
  <si>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</si>
  <si>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</si>
  <si>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</si>
  <si>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</si>
  <si>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</si>
  <si>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</si>
  <si>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</si>
  <si>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</si>
  <si>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</si>
  <si>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</si>
  <si>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</si>
  <si>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</si>
  <si>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</si>
  <si>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</si>
  <si>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</si>
  <si>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</si>
  <si>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</si>
  <si>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</si>
  <si>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</si>
  <si>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</si>
  <si>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</si>
  <si>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</si>
  <si>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</si>
  <si>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</si>
  <si>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</si>
  <si>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</si>
  <si>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</si>
  <si>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</si>
  <si>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</si>
  <si>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</si>
  <si>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</si>
  <si>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</si>
  <si>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</si>
  <si>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</si>
  <si>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</si>
  <si>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</si>
  <si>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</si>
  <si>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</si>
  <si>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</si>
  <si>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</si>
  <si>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</si>
  <si>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</si>
  <si>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</si>
  <si>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</si>
  <si>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</si>
  <si>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</si>
  <si>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</si>
  <si>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</si>
  <si>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</si>
  <si>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</si>
  <si>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</si>
  <si>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</si>
  <si>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</si>
  <si>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</si>
  <si>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</si>
  <si>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</si>
  <si>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</si>
  <si>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</si>
  <si>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</si>
  <si>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</si>
  <si>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</si>
  <si>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</si>
  <si>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</si>
  <si>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</si>
  <si>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</si>
  <si>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</si>
  <si>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</si>
  <si>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</si>
  <si>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</si>
  <si>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</si>
  <si>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</si>
  <si>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</si>
  <si>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</si>
  <si>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</si>
  <si>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</si>
  <si>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</si>
  <si>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</si>
  <si>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</si>
  <si>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</si>
  <si>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</si>
  <si>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</si>
  <si>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</si>
  <si>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</si>
  <si>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</si>
  <si>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</si>
  <si>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</si>
  <si>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</si>
  <si>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</si>
  <si>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</si>
  <si>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</si>
  <si>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</si>
  <si>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</si>
  <si>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</si>
  <si>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</si>
  <si>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</si>
  <si>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</si>
  <si>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</si>
  <si>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</si>
  <si>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</si>
  <si>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</si>
  <si>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</si>
  <si>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</si>
  <si>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</si>
  <si>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</si>
  <si>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</si>
  <si>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</si>
  <si>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</si>
  <si>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</si>
  <si>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</si>
  <si>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</si>
  <si>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</si>
  <si>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</si>
  <si>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</si>
  <si>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</si>
  <si>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</si>
  <si>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</si>
  <si>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</si>
  <si>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</si>
  <si>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</si>
  <si>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</si>
  <si>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</si>
  <si>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</si>
  <si>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</si>
  <si>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</si>
  <si>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</si>
  <si>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</si>
  <si>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</si>
  <si>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</si>
  <si>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</si>
  <si>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</si>
  <si>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</si>
  <si>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</si>
  <si>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</si>
  <si>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</si>
  <si>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</si>
  <si>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</si>
  <si>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</si>
  <si>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</si>
  <si>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</si>
  <si>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</si>
  <si>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</si>
  <si>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</si>
  <si>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</si>
  <si>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</si>
  <si>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</si>
  <si>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</si>
  <si>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</si>
  <si>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</si>
  <si>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</si>
  <si>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</si>
  <si>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</si>
  <si>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</si>
  <si>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</si>
  <si>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</si>
  <si>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</si>
  <si>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</si>
  <si>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</si>
  <si>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</si>
  <si>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</si>
  <si>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</si>
  <si>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</si>
  <si>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</si>
  <si>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</si>
  <si>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</si>
  <si>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</si>
  <si>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</si>
  <si>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</si>
  <si>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</si>
  <si>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</si>
  <si>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</si>
  <si>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</si>
  <si>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</si>
  <si>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</si>
  <si>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</si>
  <si>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</si>
  <si>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</si>
  <si>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</si>
  <si>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</si>
  <si>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</si>
  <si>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</si>
  <si>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</si>
  <si>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</si>
  <si>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</si>
  <si>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</si>
  <si>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</si>
  <si>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</si>
  <si>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</si>
  <si>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</si>
  <si>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</si>
  <si>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</si>
  <si>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</si>
  <si>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</si>
  <si>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</si>
  <si>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</si>
  <si>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</si>
  <si>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</si>
  <si>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</si>
  <si>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</si>
  <si>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</si>
  <si>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</si>
  <si>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</si>
  <si>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</si>
  <si>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</si>
  <si>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</si>
  <si>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</si>
  <si>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</si>
  <si>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</si>
  <si>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</si>
  <si>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</si>
  <si>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</si>
  <si>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</si>
  <si>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</si>
  <si>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</si>
  <si>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</si>
  <si>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</si>
  <si>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</si>
  <si>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</si>
  <si>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</si>
  <si>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</si>
  <si>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</si>
  <si>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10.4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</si>
  <si>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</si>
  <si>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</si>
  <si>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</si>
  <si>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</si>
  <si>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</si>
  <si>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</si>
  <si>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</si>
  <si>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</si>
  <si>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</si>
  <si>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</si>
  <si>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</si>
  <si>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</si>
  <si>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</si>
  <si>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</si>
  <si>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</si>
  <si>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</si>
  <si>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</si>
  <si>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</si>
  <si>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</si>
  <si>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</si>
  <si>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</si>
  <si>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</si>
  <si>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</si>
  <si>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</si>
  <si>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</si>
  <si>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</si>
  <si>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</si>
  <si>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</si>
  <si>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</si>
  <si>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</si>
  <si>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</si>
  <si>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</si>
  <si>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</si>
  <si>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</si>
  <si>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</si>
  <si>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</si>
  <si>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</si>
  <si>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</si>
  <si>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</si>
  <si>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</si>
  <si>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</si>
  <si>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</si>
  <si>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</si>
  <si>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</si>
  <si>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</si>
  <si>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</si>
  <si>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</si>
  <si>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</si>
  <si>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</si>
  <si>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</si>
  <si>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</si>
  <si>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</si>
  <si>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</si>
  <si>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</si>
  <si>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</si>
  <si>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</si>
  <si>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</si>
  <si>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</si>
  <si>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</si>
  <si>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</si>
  <si>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</si>
  <si>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</si>
  <si>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</si>
  <si>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</si>
  <si>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</si>
  <si>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</si>
  <si>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</si>
  <si>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</si>
  <si>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</si>
  <si>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</si>
  <si>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</si>
  <si>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</si>
  <si>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</si>
  <si>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</si>
  <si>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</si>
  <si>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</si>
  <si>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</si>
  <si>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</si>
  <si>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</si>
  <si>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</si>
  <si>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</si>
  <si>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</si>
  <si>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</si>
  <si>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</si>
  <si>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</si>
  <si>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</si>
  <si>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</si>
  <si>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</si>
  <si>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</si>
  <si>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</si>
  <si>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</si>
  <si>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</si>
  <si>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</si>
  <si>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</si>
  <si>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</si>
  <si>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</si>
  <si>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</si>
  <si>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</si>
  <si>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</si>
  <si>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</si>
  <si>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</si>
  <si>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</si>
  <si>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</si>
  <si>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</si>
  <si>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</si>
  <si>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</si>
  <si>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</si>
  <si>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</si>
  <si>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</si>
  <si>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</si>
  <si>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</si>
  <si>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</si>
  <si>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</si>
  <si>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</si>
  <si>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</si>
  <si>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</si>
  <si>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</si>
  <si>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</si>
  <si>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</si>
  <si>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</si>
  <si>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</si>
  <si>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</si>
  <si>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</si>
  <si>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</si>
  <si>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</si>
  <si>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</si>
  <si>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</si>
  <si>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</si>
  <si>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</si>
  <si>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</si>
  <si>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</si>
  <si>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</si>
  <si>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</si>
  <si>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</si>
  <si>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</si>
  <si>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</si>
  <si>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</si>
  <si>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</si>
  <si>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</si>
  <si>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</si>
  <si>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</si>
  <si>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</si>
  <si>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</si>
  <si>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</si>
  <si>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</si>
  <si>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</si>
  <si>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</si>
  <si>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</si>
  <si>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</si>
  <si>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</si>
  <si>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</si>
  <si>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</si>
  <si>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</si>
  <si>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</si>
  <si>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</si>
  <si>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</si>
  <si>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</si>
  <si>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</si>
  <si>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</si>
  <si>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</si>
  <si>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</si>
  <si>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</si>
  <si>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</si>
  <si>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</si>
  <si>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</si>
  <si>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</si>
  <si>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2.33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</si>
  <si>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</si>
  <si>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</si>
  <si>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</si>
  <si>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</si>
  <si>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</si>
  <si>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</si>
  <si>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</si>
  <si>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</si>
  <si>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</si>
  <si>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</si>
  <si>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</si>
  <si>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</si>
  <si>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</si>
  <si>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</si>
  <si>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</si>
  <si>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</si>
  <si>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</si>
  <si>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</si>
  <si>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</si>
  <si>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</si>
  <si>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</si>
  <si>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</si>
  <si>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</si>
  <si>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</si>
  <si>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</si>
  <si>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</si>
  <si>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</si>
  <si>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</si>
  <si>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</si>
  <si>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</si>
  <si>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</si>
  <si>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</si>
  <si>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</si>
  <si>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</si>
  <si>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</si>
  <si>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</si>
  <si>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</si>
  <si>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</si>
  <si>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</si>
  <si>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</si>
  <si>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</si>
  <si>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</si>
  <si>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</si>
  <si>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</si>
  <si>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</si>
  <si>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</si>
  <si>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</si>
  <si>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</si>
  <si>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</si>
  <si>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</si>
  <si>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</si>
  <si>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</si>
  <si>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</si>
  <si>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</si>
  <si>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</si>
  <si>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</si>
  <si>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</si>
  <si>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</si>
  <si>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</si>
  <si>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</si>
  <si>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</si>
  <si>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</si>
  <si>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</si>
  <si>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</si>
  <si>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</si>
  <si>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</si>
  <si>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</si>
  <si>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</si>
  <si>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</si>
  <si>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</si>
  <si>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</si>
  <si>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</si>
  <si>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</si>
  <si>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</si>
  <si>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</si>
  <si>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</si>
  <si>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</si>
  <si>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</si>
  <si>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</si>
  <si>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</si>
  <si>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</si>
  <si>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</si>
  <si>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</si>
  <si>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</si>
  <si>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</si>
  <si>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</si>
  <si>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</si>
  <si>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</si>
  <si>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</si>
  <si>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</si>
  <si>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</si>
  <si>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</si>
  <si>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</si>
  <si>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</si>
  <si>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</si>
  <si>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1.48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</si>
  <si>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</si>
  <si>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</si>
  <si>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</si>
  <si>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</si>
  <si>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</si>
  <si>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</si>
  <si>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</si>
  <si>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</si>
  <si>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</si>
  <si>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</si>
  <si>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</si>
  <si>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</si>
  <si>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</si>
  <si>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</si>
  <si>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</si>
  <si>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</si>
  <si>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</si>
  <si>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</si>
  <si>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</si>
  <si>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</si>
  <si>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</si>
  <si>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</si>
  <si>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</si>
  <si>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</si>
  <si>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</si>
  <si>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</si>
  <si>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</si>
  <si>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</si>
  <si>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</si>
  <si>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</si>
  <si>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</si>
  <si>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</si>
  <si>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</si>
  <si>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</si>
  <si>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</si>
  <si>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</si>
  <si>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</si>
  <si>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</si>
  <si>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</si>
  <si>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</si>
  <si>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</si>
  <si>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</si>
  <si>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</si>
  <si>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</si>
  <si>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</si>
  <si>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</si>
  <si>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</si>
  <si>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</si>
  <si>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</si>
  <si>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</si>
  <si>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</si>
  <si>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</si>
  <si>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</si>
  <si>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</si>
  <si>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</si>
  <si>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</si>
  <si>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</si>
  <si>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</si>
  <si>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</si>
  <si>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</si>
  <si>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</si>
  <si>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</si>
  <si>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</si>
  <si>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</si>
  <si>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</si>
  <si>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</si>
  <si>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</si>
  <si>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</si>
  <si>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</si>
  <si>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</si>
  <si>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</si>
  <si>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</si>
  <si>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</si>
  <si>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</si>
  <si>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</si>
  <si>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</si>
  <si>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</si>
  <si>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</si>
  <si>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</si>
  <si>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</si>
  <si>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</si>
  <si>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</si>
  <si>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</si>
  <si>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</si>
  <si>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</si>
  <si>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</si>
  <si>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</si>
  <si>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</si>
  <si>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</si>
  <si>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</si>
  <si>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</si>
  <si>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</si>
  <si>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</si>
  <si>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</si>
  <si>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</si>
  <si>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</si>
  <si>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</si>
  <si>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</si>
  <si>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</si>
  <si>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</si>
  <si>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</si>
  <si>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</si>
  <si>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</si>
  <si>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</si>
  <si>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6.25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</si>
  <si>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</si>
  <si>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</si>
  <si>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</si>
  <si>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</si>
  <si>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</si>
  <si>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</si>
  <si>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</si>
  <si>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</si>
  <si>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</si>
  <si>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</si>
  <si>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</si>
  <si>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</si>
  <si>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</si>
  <si>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</si>
  <si>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</si>
  <si>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</si>
  <si>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</si>
  <si>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</si>
  <si>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</si>
  <si>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</si>
  <si>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</si>
  <si>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</si>
  <si>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</si>
  <si>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</si>
  <si>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</si>
  <si>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</si>
  <si>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</si>
  <si>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</si>
  <si>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</si>
  <si>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</si>
  <si>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</si>
  <si>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</si>
  <si>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</si>
  <si>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</si>
  <si>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</si>
  <si>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</si>
  <si>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</si>
  <si>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</si>
  <si>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</si>
  <si>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</si>
  <si>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</si>
  <si>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</si>
  <si>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</si>
  <si>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</si>
  <si>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</si>
  <si>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</si>
  <si>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</si>
  <si>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</si>
  <si>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</si>
  <si>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</si>
  <si>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</si>
  <si>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</si>
  <si>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</si>
  <si>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</si>
  <si>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</si>
  <si>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</si>
  <si>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</si>
  <si>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</si>
  <si>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</si>
  <si>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</si>
  <si>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</si>
  <si>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</si>
  <si>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</si>
  <si>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</si>
  <si>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</si>
  <si>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</si>
  <si>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</si>
  <si>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</si>
  <si>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</si>
  <si>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</si>
  <si>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</si>
  <si>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</si>
  <si>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</si>
  <si>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</si>
  <si>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</si>
  <si>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</si>
  <si>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</si>
  <si>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</si>
  <si>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</si>
  <si>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</si>
  <si>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</si>
  <si>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</si>
  <si>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</si>
  <si>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</si>
  <si>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</si>
  <si>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</si>
  <si>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</si>
  <si>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</si>
  <si>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</si>
  <si>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</si>
  <si>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</si>
  <si>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</si>
  <si>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</si>
  <si>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</si>
  <si>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</si>
  <si>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</si>
  <si>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</si>
  <si>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</si>
  <si>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</si>
  <si>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</si>
  <si>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</si>
  <si>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</si>
  <si>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</si>
  <si>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</si>
  <si>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</si>
  <si>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</si>
  <si>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</si>
  <si>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</si>
  <si>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</si>
  <si>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</si>
  <si>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</si>
  <si>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</si>
  <si>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</si>
  <si>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</si>
  <si>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</si>
  <si>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</si>
  <si>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</si>
  <si>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</si>
  <si>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</si>
  <si>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</si>
  <si>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</si>
  <si>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</si>
  <si>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</si>
  <si>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</si>
  <si>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</si>
  <si>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</si>
  <si>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</si>
  <si>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</si>
  <si>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</si>
  <si>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</si>
  <si>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</si>
  <si>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</si>
  <si>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</si>
  <si>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</si>
  <si>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</si>
  <si>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</si>
  <si>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</si>
  <si>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</si>
  <si>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</si>
  <si>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</si>
  <si>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</si>
  <si>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</si>
  <si>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</si>
  <si>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</si>
  <si>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</si>
  <si>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</si>
  <si>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</si>
  <si>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</si>
  <si>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</si>
  <si>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</si>
  <si>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</si>
  <si>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</si>
  <si>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</si>
  <si>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</si>
  <si>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</si>
  <si>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</si>
  <si>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</si>
  <si>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</si>
  <si>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</si>
  <si>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</si>
  <si>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</si>
  <si>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</si>
  <si>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</si>
  <si>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</si>
  <si>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</si>
  <si>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</si>
  <si>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</si>
  <si>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</si>
  <si>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</si>
  <si>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</si>
  <si>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</si>
  <si>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</si>
  <si>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</si>
  <si>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</si>
  <si>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</si>
  <si>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</si>
  <si>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</si>
  <si>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</si>
  <si>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</si>
  <si>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</si>
  <si>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</si>
  <si>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</si>
  <si>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</si>
  <si>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</si>
  <si>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</si>
  <si>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</si>
  <si>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</si>
  <si>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</si>
  <si>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</si>
  <si>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</si>
  <si>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</si>
  <si>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</si>
  <si>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</si>
  <si>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</si>
  <si>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</si>
  <si>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</si>
  <si>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</si>
  <si>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</si>
  <si>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</si>
  <si>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</si>
  <si>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</si>
  <si>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</si>
  <si>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</si>
  <si>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</si>
  <si>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</si>
  <si>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</si>
  <si>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</si>
  <si>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</si>
  <si>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</si>
  <si>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</si>
  <si>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</si>
  <si>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</si>
  <si>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</si>
  <si>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</si>
  <si>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</si>
  <si>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</si>
  <si>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</si>
  <si>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</si>
  <si>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</si>
  <si>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</si>
  <si>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</si>
  <si>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</si>
  <si>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</si>
  <si>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</si>
  <si>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</si>
  <si>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</si>
  <si>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</si>
  <si>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</si>
  <si>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</si>
  <si>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</si>
  <si>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</si>
  <si>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</si>
  <si>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</si>
  <si>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</si>
  <si>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</si>
  <si>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</si>
  <si>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</si>
  <si>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</si>
  <si>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</si>
  <si>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</si>
  <si>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</si>
  <si>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</si>
  <si>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</si>
  <si>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</si>
  <si>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</si>
  <si>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</si>
  <si>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</si>
  <si>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</si>
  <si>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</si>
  <si>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</si>
  <si>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</si>
  <si>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</si>
  <si>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</si>
  <si>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</si>
  <si>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</si>
  <si>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</si>
  <si>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</si>
  <si>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</si>
  <si>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</si>
  <si>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</si>
  <si>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</si>
  <si>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</si>
  <si>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</si>
  <si>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</si>
  <si>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</si>
  <si>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</si>
  <si>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</si>
  <si>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</si>
  <si>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</si>
  <si>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</si>
  <si>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</si>
  <si>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</si>
  <si>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</si>
  <si>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</si>
  <si>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</si>
  <si>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</si>
  <si>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</si>
  <si>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</si>
  <si>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</si>
  <si>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</si>
  <si>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</si>
  <si>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</si>
  <si>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</si>
  <si>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</si>
  <si>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</si>
  <si>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</si>
  <si>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</si>
  <si>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</si>
  <si>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</si>
  <si>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</si>
  <si>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</si>
  <si>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</si>
  <si>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</si>
  <si>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</si>
  <si>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</si>
  <si>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</si>
  <si>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</si>
  <si>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</si>
  <si>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</si>
  <si>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</si>
  <si>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</si>
  <si>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</si>
  <si>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</si>
  <si>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</si>
  <si>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</si>
  <si>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</si>
  <si>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</si>
  <si>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</si>
  <si>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</si>
  <si>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</si>
  <si>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</si>
  <si>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</si>
  <si>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</si>
  <si>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</si>
  <si>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</si>
  <si>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</si>
  <si>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</si>
  <si>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</si>
  <si>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</si>
  <si>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</si>
  <si>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</si>
  <si>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</si>
  <si>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</si>
  <si>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</si>
  <si>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</si>
  <si>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</si>
  <si>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</si>
  <si>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</si>
  <si>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</si>
  <si>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</si>
  <si>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</si>
  <si>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</si>
  <si>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</si>
  <si>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</si>
  <si>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</si>
  <si>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</si>
  <si>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1.71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</si>
  <si>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</si>
  <si>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</si>
  <si>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</si>
  <si>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</si>
  <si>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</si>
  <si>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</si>
  <si>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</si>
  <si>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</si>
  <si>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</si>
  <si>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</si>
  <si>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</si>
  <si>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</si>
  <si>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</si>
  <si>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</si>
  <si>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</si>
  <si>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</si>
  <si>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</si>
  <si>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</si>
  <si>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</si>
  <si>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2.03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</si>
  <si>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</si>
  <si>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</si>
  <si>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</si>
  <si>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</si>
  <si>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</si>
  <si>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</si>
  <si>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</si>
  <si>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</si>
  <si>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</si>
  <si>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</si>
  <si>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</si>
  <si>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</si>
  <si>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</si>
  <si>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</si>
  <si>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</si>
  <si>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</si>
  <si>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</si>
  <si>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</si>
  <si>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</si>
  <si>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</si>
  <si>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</si>
  <si>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</si>
  <si>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</si>
  <si>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</si>
  <si>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</si>
  <si>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</si>
  <si>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</si>
  <si>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</si>
  <si>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</si>
  <si>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</si>
  <si>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</si>
  <si>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</si>
  <si>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</si>
  <si>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</si>
  <si>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</si>
  <si>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</si>
  <si>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</si>
  <si>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</si>
  <si>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</si>
  <si>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</si>
  <si>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</si>
  <si>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</si>
  <si>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</si>
  <si>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</si>
  <si>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</si>
  <si>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</si>
  <si>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</si>
  <si>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</si>
  <si>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</si>
  <si>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</si>
  <si>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</si>
  <si>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</si>
  <si>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</si>
  <si>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</si>
  <si>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</si>
  <si>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</si>
  <si>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</si>
  <si>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</si>
  <si>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</si>
  <si>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</si>
  <si>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</si>
  <si>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</si>
  <si>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</si>
  <si>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</si>
  <si>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</si>
  <si>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</si>
  <si>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</si>
  <si>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</si>
  <si>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</si>
  <si>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</si>
  <si>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</si>
  <si>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</si>
  <si>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</si>
  <si>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</si>
  <si>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</si>
  <si>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</si>
  <si>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</si>
  <si>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</si>
  <si>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</si>
  <si>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</si>
  <si>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</si>
  <si>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</si>
  <si>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</si>
  <si>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</si>
  <si>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</si>
  <si>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</si>
  <si>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</si>
  <si>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</si>
  <si>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</si>
  <si>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</si>
  <si>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</si>
  <si>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</si>
  <si>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</si>
  <si>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</si>
  <si>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</si>
  <si>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</si>
  <si>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</si>
  <si>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1.53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</si>
  <si>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</si>
  <si>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</si>
  <si>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</si>
  <si>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</si>
  <si>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</si>
  <si>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</si>
  <si>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</si>
  <si>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</si>
  <si>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</si>
  <si>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</si>
  <si>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</si>
  <si>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</si>
  <si>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</si>
  <si>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</si>
  <si>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</si>
  <si>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</si>
  <si>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</si>
  <si>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</si>
  <si>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</si>
  <si>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</si>
  <si>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</si>
  <si>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</si>
  <si>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</si>
  <si>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</si>
  <si>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</si>
  <si>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</si>
  <si>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</si>
  <si>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</si>
  <si>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</si>
  <si>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</si>
  <si>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</si>
  <si>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</si>
  <si>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</si>
  <si>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</si>
  <si>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</si>
  <si>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</si>
  <si>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</si>
  <si>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</si>
  <si>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</si>
  <si>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</si>
  <si>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</si>
  <si>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</si>
  <si>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</si>
  <si>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</si>
  <si>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</si>
  <si>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</si>
  <si>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</si>
  <si>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</si>
  <si>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</si>
  <si>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</si>
  <si>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</si>
  <si>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</si>
  <si>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</si>
  <si>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</si>
  <si>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</si>
  <si>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</si>
  <si>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</si>
  <si>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</si>
  <si>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</si>
  <si>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</si>
  <si>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</si>
  <si>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</si>
  <si>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</si>
  <si>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</si>
  <si>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</si>
  <si>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</si>
  <si>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</si>
  <si>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</si>
  <si>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</si>
  <si>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</si>
  <si>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</si>
  <si>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</si>
  <si>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</si>
  <si>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</si>
  <si>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</si>
  <si>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</si>
  <si>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</si>
  <si>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</si>
  <si>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</si>
  <si>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</si>
  <si>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</si>
  <si>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</si>
  <si>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</si>
  <si>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</si>
  <si>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</si>
  <si>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</si>
  <si>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</si>
  <si>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</si>
  <si>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</si>
  <si>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</si>
  <si>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</si>
  <si>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</si>
  <si>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</si>
  <si>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</si>
  <si>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</si>
  <si>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</si>
  <si>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</si>
  <si>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</si>
  <si>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</si>
  <si>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</si>
  <si>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</si>
  <si>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</si>
  <si>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</si>
  <si>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</si>
  <si>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</si>
  <si>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</si>
  <si>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</si>
  <si>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</si>
  <si>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</si>
  <si>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</si>
  <si>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</si>
  <si>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</si>
  <si>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</si>
  <si>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</si>
  <si>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</si>
  <si>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</si>
  <si>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</si>
  <si>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</si>
  <si>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</si>
  <si>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</si>
  <si>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</si>
  <si>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</si>
  <si>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</si>
  <si>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</si>
  <si>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</si>
  <si>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</si>
  <si>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</si>
  <si>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</si>
  <si>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</si>
  <si>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</si>
  <si>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</si>
  <si>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</si>
  <si>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</si>
  <si>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</si>
  <si>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</si>
  <si>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</si>
  <si>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</si>
  <si>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</si>
  <si>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</si>
  <si>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</si>
  <si>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</si>
  <si>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</si>
  <si>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</si>
  <si>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</si>
  <si>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</si>
  <si>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</si>
  <si>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</si>
  <si>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</si>
  <si>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</si>
  <si>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</si>
  <si>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</si>
  <si>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</si>
  <si>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</si>
  <si>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</si>
  <si>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</si>
  <si>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</si>
  <si>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</si>
  <si>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</si>
  <si>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</si>
  <si>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</si>
  <si>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</si>
  <si>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</si>
  <si>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</si>
  <si>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</si>
  <si>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</si>
  <si>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</si>
  <si>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</si>
  <si>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</si>
  <si>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</si>
  <si>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</si>
  <si>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</si>
  <si>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</si>
  <si>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</si>
  <si>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</si>
  <si>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</si>
  <si>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</si>
  <si>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</si>
  <si>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</si>
  <si>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</si>
  <si>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</si>
  <si>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</si>
  <si>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</si>
  <si>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</si>
  <si>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</si>
  <si>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</si>
  <si>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</si>
  <si>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</si>
  <si>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</si>
  <si>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</si>
  <si>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</si>
  <si>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</si>
  <si>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</si>
  <si>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</si>
  <si>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</si>
  <si>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</si>
  <si>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</si>
  <si>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</si>
  <si>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</si>
  <si>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</si>
  <si>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</si>
  <si>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</si>
  <si>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</si>
  <si>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</si>
  <si>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</si>
  <si>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</si>
  <si>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</si>
  <si>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</si>
  <si>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</si>
  <si>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</si>
  <si>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</si>
  <si>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</si>
  <si>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</si>
  <si>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</si>
  <si>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</si>
  <si>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</si>
  <si>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</si>
  <si>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</si>
  <si>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</si>
  <si>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</si>
  <si>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</si>
  <si>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</si>
  <si>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</si>
  <si>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</si>
  <si>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</si>
  <si>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</si>
  <si>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</si>
  <si>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</si>
  <si>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</si>
  <si>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</si>
  <si>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</si>
  <si>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</si>
  <si>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</si>
  <si>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</si>
  <si>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</si>
  <si>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</si>
  <si>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</si>
  <si>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</si>
  <si>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</si>
  <si>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</si>
  <si>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</si>
  <si>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</si>
  <si>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</si>
  <si>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</si>
  <si>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</si>
  <si>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</si>
  <si>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</si>
  <si>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</si>
  <si>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</si>
  <si>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</si>
  <si>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</si>
  <si>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</si>
  <si>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</si>
  <si>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</si>
  <si>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</si>
  <si>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</si>
  <si>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</si>
  <si>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</si>
  <si>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</si>
  <si>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</si>
  <si>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</si>
  <si>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</si>
  <si>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</si>
  <si>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</si>
  <si>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</si>
  <si>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</si>
  <si>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</si>
  <si>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</si>
  <si>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</si>
  <si>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</si>
  <si>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</si>
  <si>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</si>
  <si>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</si>
  <si>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</si>
  <si>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</si>
  <si>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</si>
  <si>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</si>
  <si>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</si>
  <si>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</si>
  <si>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</si>
  <si>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</si>
  <si>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</si>
  <si>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</si>
  <si>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</si>
  <si>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</si>
  <si>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</si>
  <si>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</si>
  <si>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</si>
  <si>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</si>
  <si>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</si>
  <si>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</si>
  <si>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</si>
  <si>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</si>
  <si>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</si>
  <si>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</si>
  <si>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</si>
  <si>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</si>
  <si>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</si>
  <si>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</si>
  <si>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</si>
  <si>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</si>
  <si>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</si>
  <si>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</si>
  <si>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</si>
  <si>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</si>
  <si>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</si>
  <si>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</si>
  <si>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</si>
  <si>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</si>
  <si>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</si>
  <si>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</si>
  <si>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</si>
  <si>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</si>
  <si>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</si>
  <si>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</si>
  <si>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</si>
  <si>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</si>
  <si>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</si>
  <si>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</si>
  <si>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</si>
  <si>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</si>
  <si>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</si>
  <si>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</si>
  <si>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</si>
  <si>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</si>
  <si>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</si>
  <si>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</si>
  <si>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</si>
  <si>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</si>
  <si>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</si>
  <si>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</si>
  <si>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</si>
  <si>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</si>
  <si>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</si>
  <si>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</si>
  <si>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</si>
  <si>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</si>
  <si>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</si>
  <si>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</si>
  <si>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</si>
  <si>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</si>
  <si>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</si>
  <si>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</si>
  <si>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</si>
  <si>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</si>
  <si>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</si>
  <si>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</si>
  <si>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</si>
  <si>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</si>
  <si>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</si>
  <si>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</si>
  <si>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</si>
  <si>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</si>
  <si>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</si>
  <si>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</si>
  <si>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</si>
  <si>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</si>
  <si>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</si>
  <si>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</si>
  <si>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</si>
  <si>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</si>
  <si>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</si>
  <si>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</si>
  <si>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</si>
  <si>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</si>
  <si>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</si>
  <si>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</si>
  <si>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</si>
  <si>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</si>
  <si>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</si>
  <si>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</si>
  <si>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</si>
  <si>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</si>
  <si>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</si>
  <si>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</si>
  <si>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</si>
  <si>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</si>
  <si>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</si>
  <si>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</si>
  <si>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</si>
  <si>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</si>
  <si>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</si>
  <si>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</si>
  <si>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</si>
  <si>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</si>
  <si>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</si>
  <si>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</si>
  <si>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</si>
  <si>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</si>
  <si>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</si>
  <si>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</si>
  <si>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</si>
  <si>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</si>
  <si>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</si>
  <si>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</si>
  <si>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</si>
  <si>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</si>
  <si>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</si>
  <si>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</si>
  <si>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</si>
  <si>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</si>
  <si>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</si>
  <si>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</si>
  <si>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</si>
  <si>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</si>
  <si>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</si>
  <si>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</si>
  <si>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</si>
  <si>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</si>
  <si>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</si>
  <si>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</si>
  <si>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</si>
  <si>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</si>
  <si>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</si>
  <si>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</si>
  <si>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</si>
  <si>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</si>
  <si>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</si>
  <si>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</si>
  <si>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</si>
  <si>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</si>
  <si>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</si>
  <si>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</si>
  <si>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</si>
  <si>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</si>
  <si>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</si>
  <si>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</si>
  <si>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800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</si>
  <si>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</si>
  <si>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</si>
  <si>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</si>
  <si>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</si>
  <si>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</si>
  <si>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</si>
  <si>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</si>
  <si>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</si>
  <si>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</si>
  <si>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</si>
  <si>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</si>
  <si>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</si>
  <si>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</si>
  <si>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</si>
  <si>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</si>
  <si>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</si>
  <si>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</si>
  <si>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</si>
  <si>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</si>
  <si>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</si>
  <si>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</si>
  <si>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</si>
  <si>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</si>
  <si>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</si>
  <si>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</si>
  <si>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</si>
  <si>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</si>
  <si>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</si>
  <si>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</si>
  <si>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</si>
  <si>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</si>
  <si>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</si>
  <si>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</si>
  <si>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</si>
  <si>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</si>
  <si>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</si>
  <si>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</si>
  <si>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</si>
  <si>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</si>
  <si>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</si>
  <si>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</si>
  <si>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</si>
  <si>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</si>
  <si>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</si>
  <si>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</si>
  <si>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</si>
  <si>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</si>
  <si>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</si>
  <si>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</si>
  <si>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</si>
  <si>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</si>
  <si>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</si>
  <si>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</si>
  <si>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</si>
  <si>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</si>
  <si>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</si>
  <si>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</si>
  <si>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</si>
  <si>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</si>
  <si>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</si>
  <si>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</si>
  <si>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</si>
  <si>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</si>
  <si>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</si>
  <si>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</si>
  <si>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</si>
  <si>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</si>
  <si>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</si>
  <si>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</si>
  <si>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</si>
  <si>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</si>
  <si>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</si>
  <si>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</si>
  <si>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</si>
  <si>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</si>
  <si>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</si>
  <si>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</si>
  <si>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</si>
  <si>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</si>
  <si>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</si>
  <si>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</si>
  <si>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</si>
  <si>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</si>
  <si>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</si>
  <si>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</si>
  <si>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</si>
  <si>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</si>
  <si>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</si>
  <si>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</si>
  <si>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</si>
  <si>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</si>
  <si>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</si>
  <si>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</si>
  <si>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</si>
  <si>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</si>
  <si>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</si>
  <si>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</si>
  <si>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</si>
  <si>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</si>
  <si>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</si>
  <si>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</si>
  <si>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</si>
  <si>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</si>
  <si>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</si>
  <si>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</si>
  <si>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</si>
  <si>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</si>
  <si>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</si>
  <si>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</si>
  <si>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</si>
  <si>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</si>
  <si>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</si>
  <si>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</si>
  <si>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</si>
  <si>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</si>
  <si>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</si>
  <si>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</si>
  <si>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</si>
  <si>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</si>
  <si>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</si>
  <si>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</si>
  <si>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</si>
  <si>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</si>
  <si>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</si>
  <si>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</si>
  <si>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</si>
  <si>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</si>
  <si>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</si>
  <si>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</si>
  <si>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</si>
  <si>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</si>
  <si>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</si>
  <si>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</si>
  <si>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</si>
  <si>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</si>
  <si>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</si>
  <si>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</si>
  <si>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</si>
  <si>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</si>
  <si>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</si>
  <si>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</si>
  <si>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</si>
  <si>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</si>
  <si>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</si>
  <si>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</si>
  <si>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</si>
  <si>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</si>
  <si>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</si>
  <si>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</si>
  <si>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</si>
  <si>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</si>
  <si>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</si>
  <si>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</si>
  <si>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</si>
  <si>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</si>
  <si>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</si>
  <si>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</si>
  <si>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</si>
  <si>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</si>
  <si>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</si>
  <si>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</si>
  <si>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</si>
  <si>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</si>
  <si>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</si>
  <si>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</si>
  <si>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</si>
  <si>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</si>
  <si>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</si>
  <si>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</si>
  <si>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</si>
  <si>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</si>
  <si>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</si>
  <si>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</si>
  <si>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</si>
  <si>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</si>
  <si>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</si>
  <si>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</si>
  <si>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</si>
  <si>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</si>
  <si>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</si>
  <si>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</si>
  <si>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</si>
  <si>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</si>
  <si>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</si>
  <si>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</si>
  <si>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</si>
  <si>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</si>
  <si>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</si>
  <si>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</si>
  <si>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</si>
  <si>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</si>
  <si>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</si>
  <si>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</si>
  <si>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</si>
  <si>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</si>
  <si>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</si>
  <si>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</si>
  <si>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</si>
  <si>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</si>
  <si>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</si>
  <si>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</si>
  <si>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</si>
  <si>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</si>
  <si>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</si>
  <si>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</si>
  <si>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</si>
  <si>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</si>
  <si>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</si>
  <si>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</si>
  <si>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</si>
  <si>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</si>
  <si>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</si>
  <si>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</si>
  <si>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</si>
  <si>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</si>
  <si>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</si>
  <si>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</si>
  <si>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</si>
  <si>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</si>
  <si>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</si>
  <si>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</si>
  <si>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</si>
  <si>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</si>
  <si>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</si>
  <si>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</si>
  <si>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</si>
  <si>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</si>
  <si>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</si>
  <si>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</si>
  <si>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</si>
  <si>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</si>
  <si>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</si>
  <si>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</si>
  <si>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</si>
  <si>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</si>
  <si>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</si>
  <si>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</si>
  <si>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</si>
  <si>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</si>
  <si>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</si>
  <si>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</si>
  <si>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</si>
  <si>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</si>
  <si>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</si>
  <si>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</si>
  <si>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</si>
  <si>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</si>
  <si>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</si>
  <si>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</si>
  <si>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</si>
  <si>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</si>
  <si>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</si>
  <si>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</si>
  <si>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</si>
  <si>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</si>
  <si>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</si>
  <si>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</si>
  <si>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</si>
  <si>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</si>
  <si>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</si>
  <si>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</si>
  <si>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</si>
  <si>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</si>
  <si>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</si>
  <si>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</si>
  <si>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</si>
  <si>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</si>
  <si>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</si>
  <si>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</si>
  <si>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</si>
  <si>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</si>
  <si>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</si>
  <si>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</si>
  <si>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</si>
  <si>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</si>
  <si>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</si>
  <si>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</si>
  <si>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</si>
  <si>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</si>
  <si>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</si>
  <si>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</si>
  <si>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</si>
  <si>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</si>
  <si>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</si>
  <si>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</si>
  <si>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</si>
  <si>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</si>
  <si>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</si>
  <si>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</si>
  <si>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</si>
  <si>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</si>
  <si>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</si>
  <si>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</si>
  <si>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</si>
  <si>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</si>
  <si>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</si>
  <si>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</si>
  <si>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</si>
  <si>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</si>
  <si>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</si>
  <si>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</si>
  <si>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</si>
  <si>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</si>
  <si>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</si>
  <si>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</si>
  <si>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</si>
  <si>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</si>
  <si>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</si>
  <si>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</si>
  <si>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</si>
  <si>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</si>
  <si>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</si>
  <si>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</si>
  <si>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</si>
  <si>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</si>
  <si>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</si>
  <si>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</si>
  <si>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</si>
  <si>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</si>
  <si>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</si>
  <si>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</si>
  <si>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</si>
  <si>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</si>
  <si>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</si>
  <si>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</si>
  <si>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</si>
  <si>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</si>
  <si>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</si>
  <si>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</si>
  <si>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</si>
  <si>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</si>
  <si>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</si>
  <si>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</si>
  <si>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</si>
  <si>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</si>
  <si>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</si>
  <si>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</si>
  <si>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</si>
  <si>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</si>
  <si>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</si>
  <si>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</si>
  <si>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</si>
  <si>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</si>
  <si>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</si>
  <si>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</si>
  <si>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</si>
  <si>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</si>
  <si>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</si>
  <si>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</si>
  <si>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</si>
  <si>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</si>
  <si>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</si>
  <si>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</si>
  <si>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</si>
  <si>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</si>
  <si>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</si>
  <si>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</si>
  <si>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</si>
  <si>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</si>
  <si>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</si>
  <si>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</si>
  <si>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</si>
  <si>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</si>
  <si>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</si>
  <si>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</si>
  <si>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</si>
  <si>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</si>
  <si>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</si>
  <si>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</si>
  <si>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</si>
  <si>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</si>
  <si>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</si>
  <si>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</si>
  <si>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</si>
  <si>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</si>
  <si>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1.77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</si>
  <si>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</si>
  <si>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</si>
  <si>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</si>
  <si>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</si>
  <si>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</si>
  <si>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</si>
  <si>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</si>
  <si>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</si>
  <si>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</si>
  <si>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</si>
  <si>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</si>
  <si>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</si>
  <si>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</si>
  <si>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</si>
  <si>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</si>
  <si>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</si>
  <si>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</si>
  <si>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</si>
  <si>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</si>
  <si>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</si>
  <si>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</si>
  <si>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</si>
  <si>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</si>
  <si>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</si>
  <si>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</si>
  <si>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</si>
  <si>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</si>
  <si>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</si>
  <si>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</si>
  <si>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</si>
  <si>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</si>
  <si>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</si>
  <si>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</si>
  <si>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</si>
  <si>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</si>
  <si>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</si>
  <si>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</si>
  <si>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</si>
  <si>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</si>
  <si>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</si>
  <si>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</si>
  <si>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</si>
  <si>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</si>
  <si>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1.22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</si>
  <si>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</si>
  <si>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</si>
  <si>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</si>
  <si>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</si>
  <si>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</si>
  <si>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</si>
  <si>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</si>
  <si>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</si>
  <si>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</si>
  <si>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</si>
  <si>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</si>
  <si>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</si>
  <si>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</si>
  <si>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</si>
  <si>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</si>
  <si>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</si>
  <si>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</si>
  <si>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</si>
  <si>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</si>
  <si>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</si>
  <si>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</si>
  <si>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</si>
  <si>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</si>
  <si>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</si>
  <si>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</si>
  <si>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</si>
  <si>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</si>
  <si>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</si>
  <si>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</si>
  <si>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</si>
  <si>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</si>
  <si>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</si>
  <si>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</si>
  <si>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</si>
  <si>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</si>
  <si>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</si>
  <si>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</si>
  <si>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</si>
  <si>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</si>
  <si>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</si>
  <si>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</si>
  <si>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</si>
  <si>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</si>
  <si>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</si>
  <si>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</si>
  <si>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</si>
  <si>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</si>
  <si>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</si>
  <si>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</si>
  <si>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</si>
  <si>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</si>
  <si>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</si>
  <si>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</si>
  <si>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</si>
  <si>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</si>
  <si>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</si>
  <si>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</si>
  <si>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</si>
  <si>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</si>
  <si>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</si>
  <si>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</si>
  <si>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</si>
  <si>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</si>
  <si>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</si>
  <si>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</si>
  <si>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</si>
  <si>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</si>
  <si>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</si>
  <si>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</si>
  <si>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</si>
  <si>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</si>
  <si>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</si>
  <si>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</si>
  <si>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</si>
  <si>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</si>
  <si>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</si>
  <si>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</si>
  <si>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</si>
  <si>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</si>
  <si>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</si>
  <si>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</si>
  <si>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</si>
  <si>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</si>
  <si>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</si>
  <si>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</si>
  <si>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</si>
  <si>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</si>
  <si>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</si>
  <si>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</si>
  <si>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</si>
  <si>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</si>
  <si>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</si>
  <si>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</si>
  <si>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</si>
  <si>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</si>
  <si>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</si>
  <si>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</si>
  <si>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</si>
  <si>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</si>
  <si>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</si>
  <si>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</si>
  <si>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</si>
  <si>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</si>
  <si>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</si>
  <si>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</si>
  <si>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</si>
  <si>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</si>
  <si>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</si>
  <si>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</si>
  <si>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</si>
  <si>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</si>
  <si>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</si>
  <si>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</si>
  <si>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</si>
  <si>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</si>
  <si>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</si>
  <si>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</si>
  <si>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</si>
  <si>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</si>
  <si>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</si>
  <si>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</si>
  <si>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</si>
  <si>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</si>
  <si>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</si>
  <si>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</si>
  <si>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</si>
  <si>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</si>
  <si>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</si>
  <si>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</si>
  <si>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</si>
  <si>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</si>
  <si>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</si>
  <si>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</si>
  <si>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</si>
  <si>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</si>
  <si>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</si>
  <si>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</si>
  <si>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</si>
  <si>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</si>
  <si>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</si>
  <si>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</si>
  <si>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</si>
  <si>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</si>
  <si>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</si>
  <si>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</si>
  <si>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</si>
  <si>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</si>
  <si>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</si>
  <si>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</si>
  <si>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</si>
  <si>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</si>
  <si>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</si>
  <si>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</si>
  <si>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</si>
  <si>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</si>
  <si>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6.81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</si>
  <si>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</si>
  <si>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</si>
  <si>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</si>
  <si>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</si>
  <si>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</si>
  <si>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</si>
  <si>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</si>
  <si>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</si>
  <si>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</si>
  <si>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</si>
  <si>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</si>
  <si>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</si>
  <si>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</si>
  <si>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</si>
  <si>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</si>
  <si>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</si>
  <si>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</si>
  <si>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</si>
  <si>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</si>
  <si>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</si>
  <si>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</si>
  <si>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</si>
  <si>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</si>
  <si>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</si>
  <si>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</si>
  <si>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</si>
  <si>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</si>
  <si>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</si>
  <si>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</si>
  <si>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</si>
  <si>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</si>
  <si>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</si>
  <si>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</si>
  <si>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</si>
  <si>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</si>
  <si>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</si>
  <si>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</si>
  <si>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</si>
  <si>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</si>
  <si>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</si>
  <si>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</si>
  <si>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</si>
  <si>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</si>
  <si>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</si>
  <si>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</si>
  <si>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</si>
  <si>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</si>
  <si>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</si>
  <si>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</si>
  <si>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</si>
  <si>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</si>
  <si>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</si>
  <si>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</si>
  <si>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</si>
  <si>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</si>
  <si>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</si>
  <si>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</si>
  <si>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</si>
  <si>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</si>
  <si>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</si>
  <si>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</si>
  <si>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</si>
  <si>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</si>
  <si>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</si>
  <si>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</si>
  <si>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</si>
  <si>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</si>
  <si>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</si>
  <si>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</si>
  <si>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</si>
  <si>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</si>
  <si>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</si>
  <si>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</si>
  <si>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</si>
  <si>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</si>
  <si>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</si>
  <si>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</si>
  <si>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</si>
  <si>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</si>
  <si>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</si>
  <si>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</si>
  <si>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</si>
  <si>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</si>
  <si>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</si>
  <si>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</si>
  <si>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</si>
  <si>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</si>
  <si>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</si>
  <si>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</si>
  <si>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</si>
  <si>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</si>
  <si>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</si>
  <si>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</si>
  <si>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</si>
  <si>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</si>
  <si>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</si>
  <si>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</si>
  <si>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</si>
  <si>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</si>
  <si>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</si>
  <si>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</si>
  <si>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</si>
  <si>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</si>
  <si>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</si>
  <si>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</si>
  <si>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</si>
  <si>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</si>
  <si>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</si>
  <si>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</si>
  <si>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</si>
  <si>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</si>
  <si>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</si>
  <si>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</si>
  <si>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</si>
  <si>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</si>
  <si>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</si>
  <si>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</si>
  <si>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</si>
  <si>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</si>
  <si>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</si>
  <si>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</si>
  <si>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</si>
  <si>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</si>
  <si>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</si>
  <si>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</si>
  <si>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</si>
  <si>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</si>
  <si>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</si>
  <si>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</si>
  <si>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</si>
  <si>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</si>
  <si>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</si>
  <si>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</si>
  <si>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</si>
  <si>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</si>
  <si>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</si>
  <si>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</si>
  <si>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</si>
  <si>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</si>
  <si>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</si>
  <si>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</si>
  <si>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</si>
  <si>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</si>
  <si>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</si>
  <si>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</si>
  <si>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</si>
  <si>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</si>
  <si>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</si>
  <si>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</si>
  <si>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</si>
  <si>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</si>
  <si>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</si>
  <si>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</si>
  <si>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5.89</t>
  </si>
  <si>
    <t>105K  :881005:10:------:--</t>
  </si>
  <si>
    <t>21:0723:000004</t>
  </si>
  <si>
    <t>21:0213:000003</t>
  </si>
  <si>
    <t>21:0213:000003:0003:0001:00</t>
  </si>
  <si>
    <t>4.61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</si>
  <si>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</si>
  <si>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</si>
  <si>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</si>
  <si>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</si>
  <si>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</si>
  <si>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</si>
  <si>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</si>
  <si>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</si>
  <si>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</si>
  <si>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</si>
  <si>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</si>
  <si>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</si>
  <si>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</si>
  <si>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</si>
  <si>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</si>
  <si>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</si>
  <si>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</si>
  <si>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</si>
  <si>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</si>
  <si>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3.12</t>
  </si>
  <si>
    <t>105K  :881011:00:------:--</t>
  </si>
  <si>
    <t>21:0723:000010</t>
  </si>
  <si>
    <t>21:0213:000008</t>
  </si>
  <si>
    <t>21:0213:000008:0003:0001:00</t>
  </si>
  <si>
    <t>2.88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</si>
  <si>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</si>
  <si>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</si>
  <si>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</si>
  <si>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</si>
  <si>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</si>
  <si>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</si>
  <si>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</si>
  <si>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</si>
  <si>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1.96</t>
  </si>
  <si>
    <t>105K  :881014:00:------:--</t>
  </si>
  <si>
    <t>21:0723:000013</t>
  </si>
  <si>
    <t>21:0213:000011</t>
  </si>
  <si>
    <t>21:0213:000011:0003:0001:00</t>
  </si>
  <si>
    <t>4.55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</si>
  <si>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</si>
  <si>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</si>
  <si>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</si>
  <si>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</si>
  <si>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</si>
  <si>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</si>
  <si>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</si>
  <si>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</si>
  <si>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</si>
  <si>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</si>
  <si>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</si>
  <si>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</si>
  <si>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3.41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</si>
  <si>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</si>
  <si>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</si>
  <si>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</si>
  <si>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</si>
  <si>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</si>
  <si>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</si>
  <si>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</si>
  <si>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</si>
  <si>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</si>
  <si>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</si>
  <si>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</si>
  <si>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</si>
  <si>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</si>
  <si>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</si>
  <si>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</si>
  <si>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</si>
  <si>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</si>
  <si>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</si>
  <si>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</si>
  <si>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</si>
  <si>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</si>
  <si>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</si>
  <si>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</si>
  <si>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</si>
  <si>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</si>
  <si>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</si>
  <si>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</si>
  <si>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</si>
  <si>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</si>
  <si>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</si>
  <si>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</si>
  <si>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</si>
  <si>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</si>
  <si>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13.3</t>
  </si>
  <si>
    <t>105K  :881028:00:------:--</t>
  </si>
  <si>
    <t>21:0723:000026</t>
  </si>
  <si>
    <t>21:0213:000022</t>
  </si>
  <si>
    <t>21:0213:000022:0003:0001:00</t>
  </si>
  <si>
    <t>24.5</t>
  </si>
  <si>
    <t>105K  :881029:00:------:--</t>
  </si>
  <si>
    <t>21:0723:000027</t>
  </si>
  <si>
    <t>21:0213:000023</t>
  </si>
  <si>
    <t>21:0213:000023:0003:0001:00</t>
  </si>
  <si>
    <t>7.04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</si>
  <si>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</si>
  <si>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</si>
  <si>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</si>
  <si>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</si>
  <si>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</si>
  <si>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</si>
  <si>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</si>
  <si>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</si>
  <si>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</si>
  <si>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</si>
  <si>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</si>
  <si>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</si>
  <si>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</si>
  <si>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</si>
  <si>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</si>
  <si>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</si>
  <si>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</si>
  <si>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</si>
  <si>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</si>
  <si>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</si>
  <si>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</si>
  <si>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</si>
  <si>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</si>
  <si>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</si>
  <si>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</si>
  <si>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</si>
  <si>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</si>
  <si>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</si>
  <si>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</si>
  <si>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</si>
  <si>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</si>
  <si>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</si>
  <si>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</si>
  <si>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</si>
  <si>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</si>
  <si>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</si>
  <si>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</si>
  <si>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</si>
  <si>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</si>
  <si>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</si>
  <si>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</si>
  <si>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</si>
  <si>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</si>
  <si>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</si>
  <si>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</si>
  <si>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</si>
  <si>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</si>
  <si>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</si>
  <si>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</si>
  <si>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</si>
  <si>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</si>
  <si>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</si>
  <si>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</si>
  <si>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</si>
  <si>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</si>
  <si>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</si>
  <si>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</si>
  <si>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</si>
  <si>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</si>
  <si>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</si>
  <si>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</si>
  <si>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</si>
  <si>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</si>
  <si>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</si>
  <si>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</si>
  <si>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</si>
  <si>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</si>
  <si>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</si>
  <si>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</si>
  <si>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</si>
  <si>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</si>
  <si>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</si>
  <si>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</si>
  <si>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</si>
  <si>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</si>
  <si>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</si>
  <si>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</si>
  <si>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</si>
  <si>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</si>
  <si>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</si>
  <si>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</si>
  <si>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</si>
  <si>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</si>
  <si>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</si>
  <si>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</si>
  <si>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</si>
  <si>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</si>
  <si>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</si>
  <si>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</si>
  <si>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</si>
  <si>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</si>
  <si>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</si>
  <si>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</si>
  <si>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</si>
  <si>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</si>
  <si>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</si>
  <si>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</si>
  <si>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</si>
  <si>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</si>
  <si>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</si>
  <si>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</si>
  <si>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2.11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</si>
  <si>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</si>
  <si>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</si>
  <si>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</si>
  <si>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</si>
  <si>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</si>
  <si>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</si>
  <si>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</si>
  <si>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</si>
  <si>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</si>
  <si>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</si>
  <si>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</si>
  <si>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</si>
  <si>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</si>
  <si>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</si>
  <si>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</si>
  <si>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</si>
  <si>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</si>
  <si>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</si>
  <si>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</si>
  <si>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</si>
  <si>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</si>
  <si>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</si>
  <si>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</si>
  <si>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</si>
  <si>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</si>
  <si>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</si>
  <si>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</si>
  <si>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</si>
  <si>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</si>
  <si>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</si>
  <si>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</si>
  <si>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</si>
  <si>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</si>
  <si>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</si>
  <si>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</si>
  <si>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</si>
  <si>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</si>
  <si>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</si>
  <si>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</si>
  <si>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</si>
  <si>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</si>
  <si>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</si>
  <si>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</si>
  <si>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</si>
  <si>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</si>
  <si>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</si>
  <si>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</si>
  <si>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</si>
  <si>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</si>
  <si>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</si>
  <si>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</si>
  <si>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</si>
  <si>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</si>
  <si>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</si>
  <si>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</si>
  <si>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</si>
  <si>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</si>
  <si>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</si>
  <si>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</si>
  <si>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</si>
  <si>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</si>
  <si>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</si>
  <si>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</si>
  <si>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</si>
  <si>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</si>
  <si>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</si>
  <si>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</si>
  <si>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</si>
  <si>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</si>
  <si>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</si>
  <si>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</si>
  <si>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</si>
  <si>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</si>
  <si>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</si>
  <si>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</si>
  <si>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</si>
  <si>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</si>
  <si>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</si>
  <si>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</si>
  <si>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</si>
  <si>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</si>
  <si>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</si>
  <si>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</si>
  <si>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</si>
  <si>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</si>
  <si>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</si>
  <si>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</si>
  <si>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</si>
  <si>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</si>
  <si>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</si>
  <si>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</si>
  <si>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</si>
  <si>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</si>
  <si>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</si>
  <si>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</si>
  <si>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</si>
  <si>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</si>
  <si>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</si>
  <si>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</si>
  <si>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</si>
  <si>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</si>
  <si>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</si>
  <si>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</si>
  <si>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</si>
  <si>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</si>
  <si>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3.75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</si>
  <si>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</si>
  <si>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</si>
  <si>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</si>
  <si>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</si>
  <si>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</si>
  <si>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</si>
  <si>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</si>
  <si>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</si>
  <si>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</si>
  <si>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</si>
  <si>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</si>
  <si>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</si>
  <si>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2.28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</si>
  <si>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</si>
  <si>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</si>
  <si>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</si>
  <si>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</si>
  <si>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</si>
  <si>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</si>
  <si>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</si>
  <si>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</si>
  <si>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</si>
  <si>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</si>
  <si>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</si>
  <si>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</si>
  <si>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</si>
  <si>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</si>
  <si>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</si>
  <si>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</si>
  <si>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</si>
  <si>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</si>
  <si>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</si>
  <si>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3.19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</si>
  <si>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</si>
  <si>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</si>
  <si>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</si>
  <si>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</si>
  <si>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</si>
  <si>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</si>
  <si>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</si>
  <si>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</si>
  <si>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</si>
  <si>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</si>
  <si>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</si>
  <si>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</si>
  <si>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4.26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</si>
  <si>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</si>
  <si>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</si>
  <si>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</si>
  <si>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</si>
  <si>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</si>
  <si>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</si>
  <si>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</si>
  <si>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</si>
  <si>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</si>
  <si>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</si>
  <si>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</si>
  <si>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</si>
  <si>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</si>
  <si>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</si>
  <si>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</si>
  <si>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</si>
  <si>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</si>
  <si>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</si>
  <si>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</si>
  <si>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</si>
  <si>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</si>
  <si>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</si>
  <si>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</si>
  <si>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</si>
  <si>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</si>
  <si>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</si>
  <si>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</si>
  <si>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</si>
  <si>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</si>
  <si>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</si>
  <si>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1.26</t>
  </si>
  <si>
    <t>105K  :881106:10:------:--</t>
  </si>
  <si>
    <t>21:0723:000100</t>
  </si>
  <si>
    <t>21:0213:000090</t>
  </si>
  <si>
    <t>21:0213:000090:0003:0001:00</t>
  </si>
  <si>
    <t>1.27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</si>
  <si>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</si>
  <si>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</si>
  <si>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</si>
  <si>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</si>
  <si>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</si>
  <si>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</si>
  <si>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</si>
  <si>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10.76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</si>
  <si>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</si>
  <si>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</si>
  <si>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</si>
  <si>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</si>
  <si>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</si>
  <si>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</si>
  <si>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</si>
  <si>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</si>
  <si>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</si>
  <si>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</si>
  <si>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</si>
  <si>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</si>
  <si>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</si>
  <si>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</si>
  <si>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</si>
  <si>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</si>
  <si>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</si>
  <si>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</si>
  <si>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</si>
  <si>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</si>
  <si>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</si>
  <si>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</si>
  <si>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</si>
  <si>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</si>
  <si>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</si>
  <si>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</si>
  <si>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</si>
  <si>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</si>
  <si>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</si>
  <si>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</si>
  <si>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</si>
  <si>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</si>
  <si>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</si>
  <si>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</si>
  <si>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</si>
  <si>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</si>
  <si>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2.66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</si>
  <si>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</si>
  <si>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</si>
  <si>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</si>
  <si>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</si>
  <si>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</si>
  <si>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</si>
  <si>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</si>
  <si>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</si>
  <si>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</si>
  <si>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</si>
  <si>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</si>
  <si>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</si>
  <si>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</si>
  <si>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</si>
  <si>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</si>
  <si>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</si>
  <si>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</si>
  <si>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</si>
  <si>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</si>
  <si>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</si>
  <si>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</si>
  <si>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</si>
  <si>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</si>
  <si>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</si>
  <si>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</si>
  <si>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</si>
  <si>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</si>
  <si>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</si>
  <si>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</si>
  <si>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</si>
  <si>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</si>
  <si>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2.16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</si>
  <si>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</si>
  <si>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</si>
  <si>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</si>
  <si>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</si>
  <si>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</si>
  <si>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</si>
  <si>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</si>
  <si>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</si>
  <si>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</si>
  <si>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</si>
  <si>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</si>
  <si>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</si>
  <si>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</si>
  <si>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</si>
  <si>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</si>
  <si>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</si>
  <si>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</si>
  <si>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</si>
  <si>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</si>
  <si>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</si>
  <si>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</si>
  <si>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</si>
  <si>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</si>
  <si>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</si>
  <si>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</si>
  <si>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</si>
  <si>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</si>
  <si>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</si>
  <si>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</si>
  <si>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</si>
  <si>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</si>
  <si>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</si>
  <si>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</si>
  <si>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</si>
  <si>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</si>
  <si>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</si>
  <si>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</si>
  <si>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</si>
  <si>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</si>
  <si>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</si>
  <si>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</si>
  <si>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</si>
  <si>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</si>
  <si>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</si>
  <si>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</si>
  <si>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</si>
  <si>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</si>
  <si>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</si>
  <si>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</si>
  <si>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</si>
  <si>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</si>
  <si>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</si>
  <si>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</si>
  <si>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</si>
  <si>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</si>
  <si>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</si>
  <si>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</si>
  <si>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</si>
  <si>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</si>
  <si>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</si>
  <si>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</si>
  <si>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</si>
  <si>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</si>
  <si>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</si>
  <si>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</si>
  <si>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</si>
  <si>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</si>
  <si>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</si>
  <si>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</si>
  <si>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</si>
  <si>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</si>
  <si>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</si>
  <si>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</si>
  <si>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</si>
  <si>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</si>
  <si>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</si>
  <si>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</si>
  <si>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</si>
  <si>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</si>
  <si>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</si>
  <si>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</si>
  <si>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</si>
  <si>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</si>
  <si>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</si>
  <si>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</si>
  <si>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</si>
  <si>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</si>
  <si>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</si>
  <si>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</si>
  <si>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</si>
  <si>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</si>
  <si>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</si>
  <si>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</si>
  <si>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</si>
  <si>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</si>
  <si>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</si>
  <si>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</si>
  <si>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</si>
  <si>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</si>
  <si>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</si>
  <si>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</si>
  <si>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</si>
  <si>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</si>
  <si>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</si>
  <si>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</si>
  <si>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</si>
  <si>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</si>
  <si>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</si>
  <si>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</si>
  <si>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7.69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</si>
  <si>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</si>
  <si>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</si>
  <si>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</si>
  <si>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</si>
  <si>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</si>
  <si>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</si>
  <si>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</si>
  <si>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</si>
  <si>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</si>
  <si>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</si>
  <si>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</si>
  <si>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</si>
  <si>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11.36</t>
  </si>
  <si>
    <t>860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</si>
  <si>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</si>
  <si>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</si>
  <si>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</si>
  <si>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</si>
  <si>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</si>
  <si>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</si>
  <si>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</si>
  <si>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</si>
  <si>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3.08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</si>
  <si>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</si>
  <si>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</si>
  <si>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</si>
  <si>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</si>
  <si>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</si>
  <si>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</si>
  <si>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</si>
  <si>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</si>
  <si>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</si>
  <si>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</si>
  <si>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</si>
  <si>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</si>
  <si>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10.38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</si>
  <si>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</si>
  <si>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</si>
  <si>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</si>
  <si>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</si>
  <si>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</si>
  <si>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</si>
  <si>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</si>
  <si>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</si>
  <si>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</si>
  <si>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</si>
  <si>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</si>
  <si>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</si>
  <si>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</si>
  <si>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</si>
  <si>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</si>
  <si>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</si>
  <si>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</si>
  <si>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</si>
  <si>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</si>
  <si>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</si>
  <si>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</si>
  <si>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</si>
  <si>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</si>
  <si>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</si>
  <si>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</si>
  <si>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</si>
  <si>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</si>
  <si>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</si>
  <si>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</si>
  <si>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</si>
  <si>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</si>
  <si>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</si>
  <si>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</si>
  <si>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</si>
  <si>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</si>
  <si>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</si>
  <si>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</si>
  <si>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</si>
  <si>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</si>
  <si>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</si>
  <si>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</si>
  <si>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</si>
  <si>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</si>
  <si>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</si>
  <si>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</si>
  <si>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</si>
  <si>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</si>
  <si>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</si>
  <si>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</si>
  <si>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</si>
  <si>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</si>
  <si>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</si>
  <si>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</si>
  <si>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</si>
  <si>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</si>
  <si>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</si>
  <si>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</si>
  <si>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</si>
  <si>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</si>
  <si>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</si>
  <si>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</si>
  <si>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</si>
  <si>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</si>
  <si>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</si>
  <si>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</si>
  <si>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</si>
  <si>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</si>
  <si>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</si>
  <si>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</si>
  <si>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</si>
  <si>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</si>
  <si>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</si>
  <si>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</si>
  <si>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</si>
  <si>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</si>
  <si>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</si>
  <si>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</si>
  <si>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</si>
  <si>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</si>
  <si>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</si>
  <si>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</si>
  <si>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</si>
  <si>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</si>
  <si>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</si>
  <si>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</si>
  <si>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</si>
  <si>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</si>
  <si>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</si>
  <si>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</si>
  <si>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</si>
  <si>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</si>
  <si>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</si>
  <si>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</si>
  <si>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</si>
  <si>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</si>
  <si>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</si>
  <si>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</si>
  <si>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</si>
  <si>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</si>
  <si>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</si>
  <si>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</si>
  <si>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</si>
  <si>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</si>
  <si>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</si>
  <si>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</si>
  <si>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</si>
  <si>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</si>
  <si>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</si>
  <si>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</si>
  <si>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</si>
  <si>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</si>
  <si>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</si>
  <si>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</si>
  <si>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</si>
  <si>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</si>
  <si>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</si>
  <si>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</si>
  <si>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</si>
  <si>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</si>
  <si>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</si>
  <si>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</si>
  <si>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</si>
  <si>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</si>
  <si>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</si>
  <si>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</si>
  <si>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</si>
  <si>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</si>
  <si>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</si>
  <si>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</si>
  <si>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</si>
  <si>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</si>
  <si>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</si>
  <si>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</si>
  <si>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</si>
  <si>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</si>
  <si>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</si>
  <si>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</si>
  <si>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</si>
  <si>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</si>
  <si>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</si>
  <si>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</si>
  <si>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</si>
  <si>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</si>
  <si>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</si>
  <si>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</si>
  <si>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</si>
  <si>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</si>
  <si>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</si>
  <si>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</si>
  <si>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</si>
  <si>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</si>
  <si>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</si>
  <si>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</si>
  <si>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</si>
  <si>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</si>
  <si>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</si>
  <si>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</si>
  <si>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</si>
  <si>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</si>
  <si>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</si>
  <si>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</si>
  <si>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</si>
  <si>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</si>
  <si>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</si>
  <si>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</si>
  <si>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</si>
  <si>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</si>
  <si>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</si>
  <si>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</si>
  <si>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</si>
  <si>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</si>
  <si>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</si>
  <si>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</si>
  <si>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</si>
  <si>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</si>
  <si>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</si>
  <si>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</si>
  <si>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</si>
  <si>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</si>
  <si>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9.44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</si>
  <si>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</si>
  <si>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</si>
  <si>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</si>
  <si>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</si>
  <si>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</si>
  <si>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</si>
  <si>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</si>
  <si>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</si>
  <si>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</si>
  <si>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</si>
  <si>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</si>
  <si>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</si>
  <si>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2.73</t>
  </si>
  <si>
    <t>105K  :881218:00:------:--</t>
  </si>
  <si>
    <t>21:0723:000207</t>
  </si>
  <si>
    <t>21:0213:000185</t>
  </si>
  <si>
    <t>21:0213:000185:0003:0001:00</t>
  </si>
  <si>
    <t>4.09</t>
  </si>
  <si>
    <t>830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</si>
  <si>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</si>
  <si>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</si>
  <si>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</si>
  <si>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</si>
  <si>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</si>
  <si>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</si>
  <si>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</si>
  <si>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</si>
  <si>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</si>
  <si>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</si>
  <si>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</si>
  <si>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</si>
  <si>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</si>
  <si>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</si>
  <si>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</si>
  <si>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</si>
  <si>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</si>
  <si>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</si>
  <si>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</si>
  <si>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</si>
  <si>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</si>
  <si>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</si>
  <si>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</si>
  <si>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</si>
  <si>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</si>
  <si>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</si>
  <si>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</si>
  <si>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</si>
  <si>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</si>
  <si>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</si>
  <si>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</si>
  <si>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</si>
  <si>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</si>
  <si>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</si>
  <si>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</si>
  <si>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</si>
  <si>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</si>
  <si>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</si>
  <si>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</si>
  <si>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</si>
  <si>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</si>
  <si>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</si>
  <si>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</si>
  <si>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</si>
  <si>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</si>
  <si>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</si>
  <si>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</si>
  <si>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</si>
  <si>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</si>
  <si>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</si>
  <si>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</si>
  <si>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</si>
  <si>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</si>
  <si>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</si>
  <si>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</si>
  <si>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</si>
  <si>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</si>
  <si>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</si>
  <si>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</si>
  <si>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</si>
  <si>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</si>
  <si>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</si>
  <si>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</si>
  <si>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</si>
  <si>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</si>
  <si>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</si>
  <si>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</si>
  <si>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</si>
  <si>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</si>
  <si>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</si>
  <si>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</si>
  <si>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</si>
  <si>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</si>
  <si>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</si>
  <si>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</si>
  <si>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</si>
  <si>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</si>
  <si>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</si>
  <si>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</si>
  <si>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</si>
  <si>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</si>
  <si>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</si>
  <si>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</si>
  <si>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</si>
  <si>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</si>
  <si>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</si>
  <si>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</si>
  <si>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</si>
  <si>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</si>
  <si>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</si>
  <si>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</si>
  <si>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</si>
  <si>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</si>
  <si>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</si>
  <si>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</si>
  <si>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</si>
  <si>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</si>
  <si>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</si>
  <si>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</si>
  <si>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</si>
  <si>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</si>
  <si>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</si>
  <si>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</si>
  <si>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</si>
  <si>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</si>
  <si>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</si>
  <si>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</si>
  <si>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1030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</si>
  <si>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</si>
  <si>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</si>
  <si>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</si>
  <si>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</si>
  <si>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</si>
  <si>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</si>
  <si>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</si>
  <si>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</si>
  <si>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</si>
  <si>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</si>
  <si>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</si>
  <si>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</si>
  <si>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</si>
  <si>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</si>
  <si>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</si>
  <si>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</si>
  <si>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</si>
  <si>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</si>
  <si>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</si>
  <si>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</si>
  <si>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</si>
  <si>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</si>
  <si>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</si>
  <si>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</si>
  <si>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</si>
  <si>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</si>
  <si>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</si>
  <si>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</si>
  <si>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</si>
  <si>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</si>
  <si>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</si>
  <si>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</si>
  <si>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</si>
  <si>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</si>
  <si>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</si>
  <si>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</si>
  <si>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</si>
  <si>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</si>
  <si>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</si>
  <si>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</si>
  <si>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</si>
  <si>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</si>
  <si>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</si>
  <si>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</si>
  <si>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</si>
  <si>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</si>
  <si>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</si>
  <si>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</si>
  <si>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</si>
  <si>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</si>
  <si>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</si>
  <si>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</si>
  <si>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</si>
  <si>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</si>
  <si>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</si>
  <si>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</si>
  <si>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</si>
  <si>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</si>
  <si>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</si>
  <si>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</si>
  <si>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</si>
  <si>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</si>
  <si>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</si>
  <si>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</si>
  <si>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</si>
  <si>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</si>
  <si>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</si>
  <si>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</si>
  <si>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</si>
  <si>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</si>
  <si>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</si>
  <si>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</si>
  <si>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</si>
  <si>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</si>
  <si>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</si>
  <si>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</si>
  <si>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</si>
  <si>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</si>
  <si>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</si>
  <si>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</si>
  <si>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</si>
  <si>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</si>
  <si>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</si>
  <si>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</si>
  <si>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5.68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</si>
  <si>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</si>
  <si>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</si>
  <si>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</si>
  <si>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</si>
  <si>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</si>
  <si>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</si>
  <si>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</si>
  <si>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</si>
  <si>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</si>
  <si>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</si>
  <si>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</si>
  <si>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</si>
  <si>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</si>
  <si>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</si>
  <si>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</si>
  <si>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</si>
  <si>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</si>
  <si>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</si>
  <si>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</si>
  <si>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</si>
  <si>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</si>
  <si>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</si>
  <si>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</si>
  <si>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</si>
  <si>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</si>
  <si>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</si>
  <si>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</si>
  <si>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</si>
  <si>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</si>
  <si>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</si>
  <si>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</si>
  <si>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</si>
  <si>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</si>
  <si>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</si>
  <si>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</si>
  <si>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</si>
  <si>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</si>
  <si>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</si>
  <si>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</si>
  <si>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</si>
  <si>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</si>
  <si>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</si>
  <si>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</si>
  <si>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</si>
  <si>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</si>
  <si>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</si>
  <si>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</si>
  <si>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</si>
  <si>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890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</si>
  <si>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</si>
  <si>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</si>
  <si>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</si>
  <si>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</si>
  <si>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</si>
  <si>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</si>
  <si>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</si>
  <si>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</si>
  <si>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</si>
  <si>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</si>
  <si>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</si>
  <si>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</si>
  <si>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</si>
  <si>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</si>
  <si>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</si>
  <si>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</si>
  <si>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</si>
  <si>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</si>
  <si>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</si>
  <si>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</si>
  <si>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</si>
  <si>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</si>
  <si>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</si>
  <si>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</si>
  <si>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</si>
  <si>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</si>
  <si>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</si>
  <si>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</si>
  <si>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</si>
  <si>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</si>
  <si>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</si>
  <si>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</si>
  <si>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</si>
  <si>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</si>
  <si>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</si>
  <si>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</si>
  <si>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</si>
  <si>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</si>
  <si>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</si>
  <si>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</si>
  <si>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</si>
  <si>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</si>
  <si>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</si>
  <si>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</si>
  <si>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</si>
  <si>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</si>
  <si>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</si>
  <si>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</si>
  <si>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</si>
  <si>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</si>
  <si>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</si>
  <si>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</si>
  <si>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</si>
  <si>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</si>
  <si>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</si>
  <si>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</si>
  <si>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</si>
  <si>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</si>
  <si>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</si>
  <si>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</si>
  <si>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</si>
  <si>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</si>
  <si>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</si>
  <si>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</si>
  <si>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</si>
  <si>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3.53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</si>
  <si>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</si>
  <si>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</si>
  <si>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</si>
  <si>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</si>
  <si>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</si>
  <si>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</si>
  <si>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</si>
  <si>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</si>
  <si>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</si>
  <si>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</si>
  <si>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</si>
  <si>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</si>
  <si>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</si>
  <si>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</si>
  <si>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</si>
  <si>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</si>
  <si>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</si>
  <si>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</si>
  <si>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</si>
  <si>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</si>
  <si>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</si>
  <si>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</si>
  <si>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</si>
  <si>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</si>
  <si>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</si>
  <si>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</si>
  <si>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</si>
  <si>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</si>
  <si>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</si>
  <si>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</si>
  <si>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</si>
  <si>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</si>
  <si>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</si>
  <si>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</si>
  <si>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</si>
  <si>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</si>
  <si>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</si>
  <si>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</si>
  <si>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</si>
  <si>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</si>
  <si>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</si>
  <si>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</si>
  <si>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</si>
  <si>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</si>
  <si>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</si>
  <si>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</si>
  <si>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</si>
  <si>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</si>
  <si>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</si>
  <si>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</si>
  <si>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</si>
  <si>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</si>
  <si>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</si>
  <si>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</si>
  <si>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</si>
  <si>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</si>
  <si>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</si>
  <si>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</si>
  <si>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</si>
  <si>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</si>
  <si>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</si>
  <si>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</si>
  <si>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</si>
  <si>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</si>
  <si>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</si>
  <si>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</si>
  <si>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</si>
  <si>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</si>
  <si>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</si>
  <si>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</si>
  <si>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</si>
  <si>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</si>
  <si>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</si>
  <si>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</si>
  <si>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</si>
  <si>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</si>
  <si>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</si>
  <si>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</si>
  <si>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</si>
  <si>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</si>
  <si>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</si>
  <si>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</si>
  <si>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</si>
  <si>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</si>
  <si>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</si>
  <si>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</si>
  <si>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</si>
  <si>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</si>
  <si>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</si>
  <si>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</si>
  <si>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</si>
  <si>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</si>
  <si>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</si>
  <si>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</si>
  <si>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</si>
  <si>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</si>
  <si>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</si>
  <si>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</si>
  <si>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</si>
  <si>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</si>
  <si>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</si>
  <si>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</si>
  <si>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</si>
  <si>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</si>
  <si>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</si>
  <si>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</si>
  <si>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</si>
  <si>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</si>
  <si>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</si>
  <si>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</si>
  <si>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</si>
  <si>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</si>
  <si>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</si>
  <si>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</si>
  <si>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</si>
  <si>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</si>
  <si>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</si>
  <si>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</si>
  <si>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2.22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</si>
  <si>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</si>
  <si>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</si>
  <si>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</si>
  <si>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</si>
  <si>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</si>
  <si>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</si>
  <si>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</si>
  <si>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</si>
  <si>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</si>
  <si>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</si>
  <si>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</si>
  <si>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</si>
  <si>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</si>
  <si>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</si>
  <si>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</si>
  <si>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</si>
  <si>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</si>
  <si>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</si>
  <si>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</si>
  <si>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</si>
  <si>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</si>
  <si>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</si>
  <si>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</si>
  <si>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</si>
  <si>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</si>
  <si>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</si>
  <si>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</si>
  <si>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</si>
  <si>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</si>
  <si>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</si>
  <si>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</si>
  <si>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</si>
  <si>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</si>
  <si>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</si>
  <si>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</si>
  <si>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</si>
  <si>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</si>
  <si>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</si>
  <si>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</si>
  <si>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</si>
  <si>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</si>
  <si>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</si>
  <si>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</si>
  <si>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</si>
  <si>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</si>
  <si>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</si>
  <si>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</si>
  <si>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</si>
  <si>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</si>
  <si>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</si>
  <si>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</si>
  <si>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</si>
  <si>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</si>
  <si>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</si>
  <si>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</si>
  <si>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</si>
  <si>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</si>
  <si>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</si>
  <si>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</si>
  <si>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</si>
  <si>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</si>
  <si>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</si>
  <si>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</si>
  <si>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</si>
  <si>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</si>
  <si>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</si>
  <si>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</si>
  <si>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</si>
  <si>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</si>
  <si>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</si>
  <si>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</si>
  <si>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</si>
  <si>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</si>
  <si>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</si>
  <si>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</si>
  <si>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</si>
  <si>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</si>
  <si>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</si>
  <si>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</si>
  <si>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</si>
  <si>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</si>
  <si>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</si>
  <si>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</si>
  <si>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</si>
  <si>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</si>
  <si>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</si>
  <si>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</si>
  <si>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</si>
  <si>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</si>
  <si>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</si>
  <si>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</si>
  <si>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</si>
  <si>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</si>
  <si>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</si>
  <si>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</si>
  <si>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</si>
  <si>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</si>
  <si>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</si>
  <si>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</si>
  <si>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</si>
  <si>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</si>
  <si>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</si>
  <si>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</si>
  <si>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</si>
  <si>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</si>
  <si>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</si>
  <si>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</si>
  <si>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</si>
  <si>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</si>
  <si>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</si>
  <si>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</si>
  <si>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</si>
  <si>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</si>
  <si>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</si>
  <si>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</si>
  <si>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</si>
  <si>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</si>
  <si>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</si>
  <si>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</si>
  <si>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</si>
  <si>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</si>
  <si>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</si>
  <si>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</si>
  <si>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</si>
  <si>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</si>
  <si>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</si>
  <si>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</si>
  <si>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</si>
  <si>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</si>
  <si>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</si>
  <si>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</si>
  <si>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</si>
  <si>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</si>
  <si>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</si>
  <si>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</si>
  <si>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</si>
  <si>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</si>
  <si>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</si>
  <si>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</si>
  <si>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</si>
  <si>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</si>
  <si>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</si>
  <si>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</si>
  <si>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</si>
  <si>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</si>
  <si>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</si>
  <si>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</si>
  <si>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</si>
  <si>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</si>
  <si>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</si>
  <si>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</si>
  <si>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</si>
  <si>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</si>
  <si>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</si>
  <si>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</si>
  <si>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</si>
  <si>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</si>
  <si>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</si>
  <si>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3.38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</si>
  <si>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</si>
  <si>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</si>
  <si>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</si>
  <si>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</si>
  <si>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</si>
  <si>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</si>
  <si>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</si>
  <si>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</si>
  <si>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1.51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</si>
  <si>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</si>
  <si>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</si>
  <si>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</si>
  <si>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</si>
  <si>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</si>
  <si>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</si>
  <si>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</si>
  <si>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</si>
  <si>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3.09</t>
  </si>
  <si>
    <t>105K  :883083:20:883082:10</t>
  </si>
  <si>
    <t>21:0723:000363</t>
  </si>
  <si>
    <t>21:0213:000324:0004:0001:00</t>
  </si>
  <si>
    <t>3.13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</si>
  <si>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</si>
  <si>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</si>
  <si>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</si>
  <si>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</si>
  <si>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</si>
  <si>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</si>
  <si>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</si>
  <si>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</si>
  <si>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</si>
  <si>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</si>
  <si>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</si>
  <si>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</si>
  <si>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5.58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</si>
  <si>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</si>
  <si>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</si>
  <si>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</si>
  <si>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</si>
  <si>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</si>
  <si>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</si>
  <si>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</si>
  <si>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</si>
  <si>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</si>
  <si>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</si>
  <si>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1.88</t>
  </si>
  <si>
    <t>105K  :883090:00:------:--</t>
  </si>
  <si>
    <t>21:0723:000370</t>
  </si>
  <si>
    <t>21:0213:000330</t>
  </si>
  <si>
    <t>21:0213:000330:0003:0001:00</t>
  </si>
  <si>
    <t>8.44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</si>
  <si>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</si>
  <si>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</si>
  <si>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</si>
  <si>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</si>
  <si>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</si>
  <si>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</si>
  <si>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</si>
  <si>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</si>
  <si>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</si>
  <si>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</si>
  <si>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</si>
  <si>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</si>
  <si>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</si>
  <si>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</si>
  <si>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</si>
  <si>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</si>
  <si>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</si>
  <si>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</si>
  <si>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</si>
  <si>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</si>
  <si>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</si>
  <si>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</si>
  <si>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</si>
  <si>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</si>
  <si>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7.67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</si>
  <si>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</si>
  <si>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</si>
  <si>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</si>
  <si>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</si>
  <si>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</si>
  <si>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</si>
  <si>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</si>
  <si>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</si>
  <si>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</si>
  <si>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</si>
  <si>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</si>
  <si>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</si>
  <si>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</si>
  <si>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</si>
  <si>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</si>
  <si>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</si>
  <si>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</si>
  <si>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</si>
  <si>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</si>
  <si>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</si>
  <si>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</si>
  <si>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</si>
  <si>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</si>
  <si>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</si>
  <si>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</si>
  <si>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</si>
  <si>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</si>
  <si>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</si>
  <si>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</si>
  <si>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</si>
  <si>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</si>
  <si>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</si>
  <si>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</si>
  <si>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</si>
  <si>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</si>
  <si>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</si>
  <si>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</si>
  <si>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</si>
  <si>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</si>
  <si>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</si>
  <si>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</si>
  <si>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</si>
  <si>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</si>
  <si>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</si>
  <si>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</si>
  <si>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</si>
  <si>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</si>
  <si>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2.65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</si>
  <si>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</si>
  <si>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</si>
  <si>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</si>
  <si>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</si>
  <si>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</si>
  <si>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</si>
  <si>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</si>
  <si>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</si>
  <si>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</si>
  <si>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</si>
  <si>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</si>
  <si>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</si>
  <si>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</si>
  <si>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</si>
  <si>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</si>
  <si>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</si>
  <si>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</si>
  <si>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</si>
  <si>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</si>
  <si>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</si>
  <si>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</si>
  <si>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</si>
  <si>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</si>
  <si>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</si>
  <si>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</si>
  <si>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</si>
  <si>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</si>
  <si>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</si>
  <si>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</si>
  <si>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</si>
  <si>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</si>
  <si>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</si>
  <si>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</si>
  <si>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</si>
  <si>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</si>
  <si>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</si>
  <si>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</si>
  <si>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</si>
  <si>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</si>
  <si>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</si>
  <si>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</si>
  <si>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</si>
  <si>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</si>
  <si>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</si>
  <si>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</si>
  <si>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</si>
  <si>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</si>
  <si>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</si>
  <si>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</si>
  <si>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</si>
  <si>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</si>
  <si>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</si>
  <si>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</si>
  <si>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</si>
  <si>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</si>
  <si>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</si>
  <si>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</si>
  <si>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</si>
  <si>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</si>
  <si>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</si>
  <si>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</si>
  <si>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</si>
  <si>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</si>
  <si>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</si>
  <si>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</si>
  <si>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</si>
  <si>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</si>
  <si>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</si>
  <si>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</si>
  <si>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</si>
  <si>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</si>
  <si>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</si>
  <si>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</si>
  <si>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</si>
  <si>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</si>
  <si>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</si>
  <si>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</si>
  <si>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</si>
  <si>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</si>
  <si>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</si>
  <si>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</si>
  <si>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</si>
  <si>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</si>
  <si>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</si>
  <si>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</si>
  <si>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</si>
  <si>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</si>
  <si>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</si>
  <si>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</si>
  <si>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</si>
  <si>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</si>
  <si>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</si>
  <si>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</si>
  <si>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</si>
  <si>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</si>
  <si>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</si>
  <si>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</si>
  <si>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</si>
  <si>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</si>
  <si>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</si>
  <si>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</si>
  <si>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</si>
  <si>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</si>
  <si>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</si>
  <si>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</si>
  <si>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</si>
  <si>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</si>
  <si>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</si>
  <si>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</si>
  <si>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</si>
  <si>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</si>
  <si>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</si>
  <si>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</si>
  <si>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</si>
  <si>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</si>
  <si>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</si>
  <si>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</si>
  <si>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</si>
  <si>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</si>
  <si>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</si>
  <si>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</si>
  <si>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</si>
  <si>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</si>
  <si>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</si>
  <si>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</si>
  <si>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</si>
  <si>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</si>
  <si>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</si>
  <si>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</si>
  <si>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</si>
  <si>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</si>
  <si>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</si>
  <si>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</si>
  <si>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</si>
  <si>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</si>
  <si>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</si>
  <si>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</si>
  <si>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</si>
  <si>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</si>
  <si>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</si>
  <si>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</si>
  <si>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</si>
  <si>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6.92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</si>
  <si>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</si>
  <si>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</si>
  <si>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</si>
  <si>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</si>
  <si>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</si>
  <si>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</si>
  <si>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</si>
  <si>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</si>
  <si>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</si>
  <si>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</si>
  <si>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</si>
  <si>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</si>
  <si>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</si>
  <si>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</si>
  <si>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</si>
  <si>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</si>
  <si>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</si>
  <si>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</si>
  <si>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</si>
  <si>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</si>
  <si>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</si>
  <si>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</si>
  <si>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</si>
  <si>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</si>
  <si>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</si>
  <si>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</si>
  <si>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</si>
  <si>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</si>
  <si>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</si>
  <si>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</si>
  <si>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</si>
  <si>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</si>
  <si>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</si>
  <si>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</si>
  <si>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</si>
  <si>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</si>
  <si>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</si>
  <si>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</si>
  <si>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</si>
  <si>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</si>
  <si>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</si>
  <si>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</si>
  <si>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</si>
  <si>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</si>
  <si>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</si>
  <si>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</si>
  <si>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</si>
  <si>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</si>
  <si>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</si>
  <si>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</si>
  <si>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</si>
  <si>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</si>
  <si>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</si>
  <si>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</si>
  <si>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</si>
  <si>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</si>
  <si>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</si>
  <si>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</si>
  <si>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</si>
  <si>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</si>
  <si>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</si>
  <si>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</si>
  <si>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</si>
  <si>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</si>
  <si>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</si>
  <si>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</si>
  <si>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</si>
  <si>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</si>
  <si>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</si>
  <si>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</si>
  <si>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</si>
  <si>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</si>
  <si>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</si>
  <si>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</si>
  <si>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</si>
  <si>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</si>
  <si>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</si>
  <si>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</si>
  <si>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</si>
  <si>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</si>
  <si>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</si>
  <si>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</si>
  <si>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</si>
  <si>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</si>
  <si>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</si>
  <si>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</si>
  <si>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</si>
  <si>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</si>
  <si>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</si>
  <si>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</si>
  <si>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</si>
  <si>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</si>
  <si>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</si>
  <si>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</si>
  <si>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</si>
  <si>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</si>
  <si>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</si>
  <si>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</si>
  <si>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</si>
  <si>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</si>
  <si>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</si>
  <si>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</si>
  <si>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</si>
  <si>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</si>
  <si>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</si>
  <si>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</si>
  <si>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</si>
  <si>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</si>
  <si>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</si>
  <si>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</si>
  <si>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</si>
  <si>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</si>
  <si>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</si>
  <si>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</si>
  <si>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</si>
  <si>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</si>
  <si>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</si>
  <si>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</si>
  <si>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</si>
  <si>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</si>
  <si>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</si>
  <si>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</si>
  <si>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</si>
  <si>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</si>
  <si>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</si>
  <si>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</si>
  <si>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</si>
  <si>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</si>
  <si>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</si>
  <si>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</si>
  <si>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</si>
  <si>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</si>
  <si>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</si>
  <si>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</si>
  <si>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</si>
  <si>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</si>
  <si>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</si>
  <si>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</si>
  <si>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</si>
  <si>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</si>
  <si>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</si>
  <si>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</si>
  <si>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</si>
  <si>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</si>
  <si>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</si>
  <si>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</si>
  <si>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</si>
  <si>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</si>
  <si>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</si>
  <si>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</si>
  <si>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</si>
  <si>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</si>
  <si>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</si>
  <si>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</si>
  <si>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</si>
  <si>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</si>
  <si>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</si>
  <si>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</si>
  <si>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</si>
  <si>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</si>
  <si>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</si>
  <si>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</si>
  <si>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</si>
  <si>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</si>
  <si>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</si>
  <si>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</si>
  <si>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</si>
  <si>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</si>
  <si>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</si>
  <si>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</si>
  <si>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</si>
  <si>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</si>
  <si>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</si>
  <si>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</si>
  <si>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</si>
  <si>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</si>
  <si>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</si>
  <si>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</si>
  <si>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</si>
  <si>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</si>
  <si>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</si>
  <si>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</si>
  <si>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</si>
  <si>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</si>
  <si>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</si>
  <si>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</si>
  <si>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</si>
  <si>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</si>
  <si>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</si>
  <si>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</si>
  <si>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</si>
  <si>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</si>
  <si>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</si>
  <si>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</si>
  <si>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</si>
  <si>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</si>
  <si>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</si>
  <si>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</si>
  <si>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</si>
  <si>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</si>
  <si>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</si>
  <si>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</si>
  <si>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</si>
  <si>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</si>
  <si>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</si>
  <si>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</si>
  <si>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</si>
  <si>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</si>
  <si>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</si>
  <si>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</si>
  <si>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</si>
  <si>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</si>
  <si>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</si>
  <si>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</si>
  <si>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</si>
  <si>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</si>
  <si>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</si>
  <si>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</si>
  <si>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</si>
  <si>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</si>
  <si>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</si>
  <si>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</si>
  <si>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</si>
  <si>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</si>
  <si>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</si>
  <si>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</si>
  <si>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</si>
  <si>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</si>
  <si>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</si>
  <si>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</si>
  <si>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</si>
  <si>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</si>
  <si>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</si>
  <si>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</si>
  <si>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</si>
  <si>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</si>
  <si>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</si>
  <si>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</si>
  <si>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</si>
  <si>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</si>
  <si>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</si>
  <si>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</si>
  <si>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</si>
  <si>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</si>
  <si>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</si>
  <si>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</si>
  <si>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</si>
  <si>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</si>
  <si>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</si>
  <si>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</si>
  <si>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</si>
  <si>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</si>
  <si>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</si>
  <si>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</si>
  <si>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</si>
  <si>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</si>
  <si>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</si>
  <si>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</si>
  <si>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</si>
  <si>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</si>
  <si>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</si>
  <si>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</si>
  <si>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</si>
  <si>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</si>
  <si>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</si>
  <si>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</si>
  <si>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</si>
  <si>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</si>
  <si>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</si>
  <si>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</si>
  <si>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</si>
  <si>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</si>
  <si>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</si>
  <si>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</si>
  <si>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</si>
  <si>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</si>
  <si>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</si>
  <si>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</si>
  <si>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</si>
  <si>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</si>
  <si>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</si>
  <si>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</si>
  <si>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</si>
  <si>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</si>
  <si>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</si>
  <si>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</si>
  <si>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</si>
  <si>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</si>
  <si>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</si>
  <si>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</si>
  <si>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</si>
  <si>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</si>
  <si>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</si>
  <si>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</si>
  <si>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</si>
  <si>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</si>
  <si>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</si>
  <si>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</si>
  <si>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</si>
  <si>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</si>
  <si>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</si>
  <si>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</si>
  <si>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</si>
  <si>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</si>
  <si>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</si>
  <si>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</si>
  <si>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</si>
  <si>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</si>
  <si>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</si>
  <si>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</si>
  <si>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</si>
  <si>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</si>
  <si>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</si>
  <si>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</si>
  <si>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</si>
  <si>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</si>
  <si>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</si>
  <si>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</si>
  <si>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</si>
  <si>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</si>
  <si>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</si>
  <si>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</si>
  <si>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</si>
  <si>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</si>
  <si>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</si>
  <si>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</si>
  <si>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</si>
  <si>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</si>
  <si>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</si>
  <si>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</si>
  <si>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</si>
  <si>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</si>
  <si>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</si>
  <si>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</si>
  <si>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</si>
  <si>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</si>
  <si>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</si>
  <si>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</si>
  <si>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</si>
  <si>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</si>
  <si>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</si>
  <si>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</si>
  <si>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</si>
  <si>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</si>
  <si>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</si>
  <si>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</si>
  <si>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</si>
  <si>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</si>
  <si>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</si>
  <si>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</si>
  <si>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</si>
  <si>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</si>
  <si>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</si>
  <si>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</si>
  <si>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</si>
  <si>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</si>
  <si>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</si>
  <si>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</si>
  <si>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</si>
  <si>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</si>
  <si>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</si>
  <si>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</si>
  <si>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</si>
  <si>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</si>
  <si>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</si>
  <si>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</si>
  <si>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</si>
  <si>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</si>
  <si>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</si>
  <si>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</si>
  <si>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</si>
  <si>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</si>
  <si>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</si>
  <si>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</si>
  <si>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</si>
  <si>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</si>
  <si>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</si>
  <si>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</si>
  <si>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</si>
  <si>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</si>
  <si>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</si>
  <si>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</si>
  <si>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</si>
  <si>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</si>
  <si>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</si>
  <si>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</si>
  <si>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</si>
  <si>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</si>
  <si>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</si>
  <si>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</si>
  <si>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</si>
  <si>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</si>
  <si>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</si>
  <si>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</si>
  <si>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</si>
  <si>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</si>
  <si>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</si>
  <si>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</si>
  <si>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</si>
  <si>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</si>
  <si>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</si>
  <si>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</si>
  <si>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</si>
  <si>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</si>
  <si>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</si>
  <si>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</si>
  <si>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</si>
  <si>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1180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</si>
  <si>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</si>
  <si>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</si>
  <si>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</si>
  <si>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</si>
  <si>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</si>
  <si>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</si>
  <si>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</si>
  <si>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</si>
  <si>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2.29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</si>
  <si>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</si>
  <si>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</si>
  <si>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</si>
  <si>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</si>
  <si>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</si>
  <si>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</si>
  <si>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</si>
  <si>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</si>
  <si>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</si>
  <si>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</si>
  <si>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</si>
  <si>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</si>
  <si>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</si>
  <si>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</si>
  <si>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</si>
  <si>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</si>
  <si>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</si>
  <si>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</si>
  <si>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</si>
  <si>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</si>
  <si>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</si>
  <si>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</si>
  <si>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</si>
  <si>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</si>
  <si>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</si>
  <si>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</si>
  <si>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</si>
  <si>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</si>
  <si>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</si>
  <si>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</si>
  <si>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</si>
  <si>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</si>
  <si>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</si>
  <si>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</si>
  <si>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</si>
  <si>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</si>
  <si>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</si>
  <si>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</si>
  <si>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</si>
  <si>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</si>
  <si>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</si>
  <si>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</si>
  <si>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</si>
  <si>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</si>
  <si>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</si>
  <si>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</si>
  <si>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</si>
  <si>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</si>
  <si>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</si>
  <si>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</si>
  <si>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</si>
  <si>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</si>
  <si>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</si>
  <si>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</si>
  <si>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</si>
  <si>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</si>
  <si>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</si>
  <si>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</si>
  <si>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</si>
  <si>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</si>
  <si>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</si>
  <si>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</si>
  <si>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</si>
  <si>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</si>
  <si>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</si>
  <si>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</si>
  <si>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</si>
  <si>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</si>
  <si>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</si>
  <si>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</si>
  <si>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</si>
  <si>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</si>
  <si>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</si>
  <si>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</si>
  <si>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</si>
  <si>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</si>
  <si>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</si>
  <si>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</si>
  <si>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</si>
  <si>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</si>
  <si>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</si>
  <si>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</si>
  <si>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</si>
  <si>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</si>
  <si>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</si>
  <si>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</si>
  <si>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</si>
  <si>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</si>
  <si>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</si>
  <si>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</si>
  <si>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</si>
  <si>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</si>
  <si>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</si>
  <si>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</si>
  <si>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</si>
  <si>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</si>
  <si>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</si>
  <si>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</si>
  <si>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</si>
  <si>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</si>
  <si>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</si>
  <si>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</si>
  <si>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</si>
  <si>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</si>
  <si>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</si>
  <si>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</si>
  <si>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</si>
  <si>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</si>
  <si>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</si>
  <si>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</si>
  <si>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</si>
  <si>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</si>
  <si>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</si>
  <si>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</si>
  <si>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</si>
  <si>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</si>
  <si>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</si>
  <si>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</si>
  <si>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</si>
  <si>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</si>
  <si>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</si>
  <si>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</si>
  <si>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</si>
  <si>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</si>
  <si>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</si>
  <si>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</si>
  <si>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</si>
  <si>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</si>
  <si>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</si>
  <si>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</si>
  <si>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</si>
  <si>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</si>
  <si>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</si>
  <si>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</si>
  <si>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</si>
  <si>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</si>
  <si>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</si>
  <si>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</si>
  <si>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</si>
  <si>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</si>
  <si>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</si>
  <si>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</si>
  <si>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</si>
  <si>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</si>
  <si>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</si>
  <si>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</si>
  <si>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</si>
  <si>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</si>
  <si>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</si>
  <si>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</si>
  <si>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</si>
  <si>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</si>
  <si>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</si>
  <si>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</si>
  <si>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</si>
  <si>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</si>
  <si>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</si>
  <si>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</si>
  <si>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</si>
  <si>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</si>
  <si>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</si>
  <si>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</si>
  <si>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</si>
  <si>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</si>
  <si>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</si>
  <si>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</si>
  <si>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</si>
  <si>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</si>
  <si>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</si>
  <si>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</si>
  <si>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</si>
  <si>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</si>
  <si>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</si>
  <si>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</si>
  <si>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</si>
  <si>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</si>
  <si>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</si>
  <si>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</si>
  <si>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</si>
  <si>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</si>
  <si>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</si>
  <si>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</si>
  <si>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</si>
  <si>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</si>
  <si>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</si>
  <si>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</si>
  <si>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</si>
  <si>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</si>
  <si>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</si>
  <si>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</si>
  <si>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</si>
  <si>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</si>
  <si>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</si>
  <si>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</si>
  <si>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</si>
  <si>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</si>
  <si>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</si>
  <si>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</si>
  <si>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</si>
  <si>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</si>
  <si>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</si>
  <si>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</si>
  <si>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</si>
  <si>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</si>
  <si>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</si>
  <si>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</si>
  <si>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</si>
  <si>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</si>
  <si>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</si>
  <si>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</si>
  <si>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</si>
  <si>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</si>
  <si>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</si>
  <si>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</si>
  <si>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</si>
  <si>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</si>
  <si>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</si>
  <si>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</si>
  <si>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</si>
  <si>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</si>
  <si>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</si>
  <si>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</si>
  <si>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</si>
  <si>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</si>
  <si>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</si>
  <si>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</si>
  <si>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</si>
  <si>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</si>
  <si>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</si>
  <si>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</si>
  <si>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</si>
  <si>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</si>
  <si>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</si>
  <si>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</si>
  <si>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</si>
  <si>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</si>
  <si>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</si>
  <si>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</si>
  <si>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</si>
  <si>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</si>
  <si>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</si>
  <si>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</si>
  <si>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</si>
  <si>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</si>
  <si>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</si>
  <si>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</si>
  <si>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</si>
  <si>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</si>
  <si>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</si>
  <si>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</si>
  <si>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</si>
  <si>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</si>
  <si>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</si>
  <si>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</si>
  <si>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</si>
  <si>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</si>
  <si>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</si>
  <si>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</si>
  <si>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</si>
  <si>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</si>
  <si>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</si>
  <si>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</si>
  <si>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</si>
  <si>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</si>
  <si>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</si>
  <si>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</si>
  <si>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</si>
  <si>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</si>
  <si>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</si>
  <si>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</si>
  <si>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</si>
  <si>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</si>
  <si>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</si>
  <si>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</si>
  <si>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</si>
  <si>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</si>
  <si>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</si>
  <si>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</si>
  <si>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</si>
  <si>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</si>
  <si>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</si>
  <si>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</si>
  <si>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</si>
  <si>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</si>
  <si>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</si>
  <si>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</si>
  <si>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</si>
  <si>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</si>
  <si>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</si>
  <si>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</si>
  <si>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</si>
  <si>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</si>
  <si>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</si>
  <si>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</si>
  <si>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</si>
  <si>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</si>
  <si>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</si>
  <si>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</si>
  <si>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</si>
  <si>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</si>
  <si>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</si>
  <si>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</si>
  <si>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</si>
  <si>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</si>
  <si>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</si>
  <si>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</si>
  <si>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</si>
  <si>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</si>
  <si>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</si>
  <si>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</si>
  <si>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</si>
  <si>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</si>
  <si>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</si>
  <si>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</si>
  <si>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</si>
  <si>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</si>
  <si>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</si>
  <si>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</si>
  <si>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</si>
  <si>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</si>
  <si>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</si>
  <si>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</si>
  <si>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</si>
  <si>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</si>
  <si>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</si>
  <si>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</si>
  <si>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</si>
  <si>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</si>
  <si>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</si>
  <si>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</si>
  <si>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</si>
  <si>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</si>
  <si>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</si>
  <si>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</si>
  <si>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</si>
  <si>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</si>
  <si>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</si>
  <si>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</si>
  <si>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</si>
  <si>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</si>
  <si>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</si>
  <si>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</si>
  <si>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</si>
  <si>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</si>
  <si>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</si>
  <si>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</si>
  <si>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</si>
  <si>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</si>
  <si>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</si>
  <si>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</si>
  <si>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</si>
  <si>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</si>
  <si>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</si>
  <si>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</si>
  <si>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</si>
  <si>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</si>
  <si>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</si>
  <si>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</si>
  <si>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</si>
  <si>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</si>
  <si>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</si>
  <si>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</si>
  <si>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</si>
  <si>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</si>
  <si>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</si>
  <si>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</si>
  <si>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</si>
  <si>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</si>
  <si>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</si>
  <si>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</si>
  <si>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</si>
  <si>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</si>
  <si>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</si>
  <si>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</si>
  <si>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</si>
  <si>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</si>
  <si>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</si>
  <si>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</si>
  <si>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</si>
  <si>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</si>
  <si>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</si>
  <si>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</si>
  <si>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</si>
  <si>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</si>
  <si>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</si>
  <si>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</si>
  <si>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</si>
  <si>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</si>
  <si>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</si>
  <si>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</si>
  <si>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</si>
  <si>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</si>
  <si>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</si>
  <si>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</si>
  <si>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</si>
  <si>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</si>
  <si>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</si>
  <si>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</si>
  <si>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</si>
  <si>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</si>
  <si>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1.62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</si>
  <si>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</si>
  <si>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</si>
  <si>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</si>
  <si>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</si>
  <si>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</si>
  <si>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</si>
  <si>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</si>
  <si>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</si>
  <si>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</si>
  <si>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</si>
  <si>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</si>
  <si>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</si>
  <si>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</si>
  <si>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</si>
  <si>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</si>
  <si>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</si>
  <si>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</si>
  <si>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</si>
  <si>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</si>
  <si>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</si>
  <si>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</si>
  <si>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</si>
  <si>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</si>
  <si>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</si>
  <si>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</si>
  <si>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</si>
  <si>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</si>
  <si>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</si>
  <si>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</si>
  <si>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</si>
  <si>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</si>
  <si>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</si>
  <si>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</si>
  <si>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</si>
  <si>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</si>
  <si>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</si>
  <si>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</si>
  <si>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</si>
  <si>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</si>
  <si>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</si>
  <si>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</si>
  <si>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</si>
  <si>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</si>
  <si>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</si>
  <si>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</si>
  <si>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</si>
  <si>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</si>
  <si>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</si>
  <si>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</si>
  <si>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</si>
  <si>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</si>
  <si>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</si>
  <si>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</si>
  <si>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</si>
  <si>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</si>
  <si>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</si>
  <si>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</si>
  <si>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</si>
  <si>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</si>
  <si>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</si>
  <si>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</si>
  <si>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</si>
  <si>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</si>
  <si>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</si>
  <si>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</si>
  <si>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</si>
  <si>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</si>
  <si>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</si>
  <si>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</si>
  <si>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</si>
  <si>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</si>
  <si>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</si>
  <si>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</si>
  <si>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</si>
  <si>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</si>
  <si>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</si>
  <si>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</si>
  <si>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</si>
  <si>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</si>
  <si>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</si>
  <si>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</si>
  <si>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</si>
  <si>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</si>
  <si>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</si>
  <si>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</si>
  <si>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</si>
  <si>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</si>
  <si>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</si>
  <si>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</si>
  <si>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</si>
  <si>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</si>
  <si>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</si>
  <si>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</si>
  <si>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</si>
  <si>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</si>
  <si>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</si>
  <si>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</si>
  <si>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</si>
  <si>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</si>
  <si>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</si>
  <si>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</si>
  <si>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</si>
  <si>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</si>
  <si>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</si>
  <si>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</si>
  <si>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</si>
  <si>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</si>
  <si>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</si>
  <si>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</si>
  <si>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</si>
  <si>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</si>
  <si>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</si>
  <si>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</si>
  <si>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</si>
  <si>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</si>
  <si>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</si>
  <si>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</si>
  <si>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</si>
  <si>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</si>
  <si>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</si>
  <si>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</si>
  <si>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</si>
  <si>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</si>
  <si>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</si>
  <si>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</si>
  <si>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</si>
  <si>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</si>
  <si>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</si>
  <si>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</si>
  <si>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</si>
  <si>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</si>
  <si>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</si>
  <si>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</si>
  <si>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</si>
  <si>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</si>
  <si>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</si>
  <si>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</si>
  <si>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</si>
  <si>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</si>
  <si>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</si>
  <si>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</si>
  <si>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</si>
  <si>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</si>
  <si>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</si>
  <si>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</si>
  <si>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</si>
  <si>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</si>
  <si>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</si>
  <si>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</si>
  <si>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</si>
  <si>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</si>
  <si>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</si>
  <si>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</si>
  <si>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</si>
  <si>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</si>
  <si>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</si>
  <si>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</si>
  <si>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</si>
  <si>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</si>
  <si>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</si>
  <si>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</si>
  <si>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</si>
  <si>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</si>
  <si>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</si>
  <si>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</si>
  <si>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</si>
  <si>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</si>
  <si>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</si>
  <si>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</si>
  <si>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</si>
  <si>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</si>
  <si>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</si>
  <si>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</si>
  <si>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</si>
  <si>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</si>
  <si>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</si>
  <si>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</si>
  <si>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</si>
  <si>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</si>
  <si>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</si>
  <si>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</si>
  <si>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</si>
  <si>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</si>
  <si>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</si>
  <si>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</si>
  <si>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</si>
  <si>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</si>
  <si>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</si>
  <si>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</si>
  <si>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</si>
  <si>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</si>
  <si>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</si>
  <si>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</si>
  <si>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</si>
  <si>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</si>
  <si>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</si>
  <si>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</si>
  <si>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</si>
  <si>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</si>
  <si>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</si>
  <si>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</si>
  <si>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</si>
  <si>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</si>
  <si>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2.38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</si>
  <si>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</si>
  <si>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</si>
  <si>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</si>
  <si>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</si>
  <si>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</si>
  <si>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</si>
  <si>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</si>
  <si>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</si>
  <si>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</si>
  <si>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</si>
  <si>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</si>
  <si>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</si>
  <si>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</si>
  <si>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</si>
  <si>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</si>
  <si>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</si>
  <si>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</si>
  <si>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</si>
  <si>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</si>
  <si>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</si>
  <si>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</si>
  <si>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</si>
  <si>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</si>
  <si>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</si>
  <si>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</si>
  <si>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</si>
  <si>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</si>
  <si>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</si>
  <si>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</si>
  <si>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</si>
  <si>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</si>
  <si>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</si>
  <si>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</si>
  <si>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</si>
  <si>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</si>
  <si>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</si>
  <si>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</si>
  <si>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</si>
  <si>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</si>
  <si>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</si>
  <si>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</si>
  <si>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</si>
  <si>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</si>
  <si>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</si>
  <si>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</si>
  <si>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</si>
  <si>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</si>
  <si>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</si>
  <si>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</si>
  <si>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</si>
  <si>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</si>
  <si>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</si>
  <si>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</si>
  <si>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</si>
  <si>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</si>
  <si>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</si>
  <si>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</si>
  <si>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</si>
  <si>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</si>
  <si>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</si>
  <si>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</si>
  <si>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</si>
  <si>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</si>
  <si>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</si>
  <si>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</si>
  <si>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</si>
  <si>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</si>
  <si>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</si>
  <si>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</si>
  <si>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</si>
  <si>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</si>
  <si>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</si>
  <si>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</si>
  <si>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</si>
  <si>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</si>
  <si>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</si>
  <si>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</si>
  <si>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</si>
  <si>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</si>
  <si>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1.42</t>
  </si>
  <si>
    <t>105L  :881193:00:------:--</t>
  </si>
  <si>
    <t>21:0723:000712</t>
  </si>
  <si>
    <t>21:0213:000635</t>
  </si>
  <si>
    <t>21:0213:000635:0003:0001:00</t>
  </si>
  <si>
    <t>2.92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</si>
  <si>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</si>
  <si>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</si>
  <si>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</si>
  <si>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</si>
  <si>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</si>
  <si>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</si>
  <si>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</si>
  <si>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</si>
  <si>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</si>
  <si>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</si>
  <si>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</si>
  <si>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</si>
  <si>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</si>
  <si>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</si>
  <si>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</si>
  <si>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</si>
  <si>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</si>
  <si>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</si>
  <si>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</si>
  <si>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</si>
  <si>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</si>
  <si>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</si>
  <si>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</si>
  <si>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</si>
  <si>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</si>
  <si>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</si>
  <si>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</si>
  <si>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</si>
  <si>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</si>
  <si>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</si>
  <si>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46.8</t>
  </si>
  <si>
    <t>105L  :881203:00:------:--</t>
  </si>
  <si>
    <t>21:0723:000721</t>
  </si>
  <si>
    <t>21:0213:000643</t>
  </si>
  <si>
    <t>21:0213:000643:0003:0001:00</t>
  </si>
  <si>
    <t>3.91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</si>
  <si>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</si>
  <si>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</si>
  <si>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</si>
  <si>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</si>
  <si>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</si>
  <si>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</si>
  <si>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</si>
  <si>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</si>
  <si>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</si>
  <si>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</si>
  <si>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</si>
  <si>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6.54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</si>
  <si>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</si>
  <si>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</si>
  <si>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</si>
  <si>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</si>
  <si>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</si>
  <si>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</si>
  <si>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</si>
  <si>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</si>
  <si>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10.7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</si>
  <si>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</si>
  <si>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</si>
  <si>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</si>
  <si>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</si>
  <si>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</si>
  <si>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</si>
  <si>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</si>
  <si>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</si>
  <si>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</si>
  <si>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</si>
  <si>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</si>
  <si>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</si>
  <si>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</si>
  <si>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</si>
  <si>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</si>
  <si>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</si>
  <si>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2.17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</si>
  <si>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</si>
  <si>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</si>
  <si>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</si>
  <si>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</si>
  <si>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</si>
  <si>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</si>
  <si>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</si>
  <si>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</si>
  <si>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</si>
  <si>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</si>
  <si>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</si>
  <si>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</si>
  <si>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</si>
  <si>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</si>
  <si>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</si>
  <si>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</si>
  <si>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</si>
  <si>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</si>
  <si>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</si>
  <si>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</si>
  <si>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</si>
  <si>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</si>
  <si>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</si>
  <si>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</si>
  <si>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</si>
  <si>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</si>
  <si>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</si>
  <si>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</si>
  <si>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</si>
  <si>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</si>
  <si>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</si>
  <si>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</si>
  <si>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</si>
  <si>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</si>
  <si>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</si>
  <si>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</si>
  <si>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</si>
  <si>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</si>
  <si>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</si>
  <si>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</si>
  <si>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</si>
  <si>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</si>
  <si>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</si>
  <si>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</si>
  <si>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</si>
  <si>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</si>
  <si>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</si>
  <si>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</si>
  <si>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</si>
  <si>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</si>
  <si>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</si>
  <si>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</si>
  <si>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</si>
  <si>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</si>
  <si>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</si>
  <si>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</si>
  <si>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</si>
  <si>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</si>
  <si>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</si>
  <si>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</si>
  <si>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</si>
  <si>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</si>
  <si>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</si>
  <si>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</si>
  <si>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</si>
  <si>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</si>
  <si>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</si>
  <si>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</si>
  <si>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</si>
  <si>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</si>
  <si>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</si>
  <si>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</si>
  <si>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</si>
  <si>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</si>
  <si>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</si>
  <si>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</si>
  <si>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</si>
  <si>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</si>
  <si>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</si>
  <si>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</si>
  <si>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</si>
  <si>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</si>
  <si>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</si>
  <si>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</si>
  <si>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</si>
  <si>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</si>
  <si>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</si>
  <si>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</si>
  <si>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</si>
  <si>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</si>
  <si>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</si>
  <si>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</si>
  <si>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</si>
  <si>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</si>
  <si>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</si>
  <si>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2.21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</si>
  <si>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</si>
  <si>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</si>
  <si>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</si>
  <si>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</si>
  <si>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</si>
  <si>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</si>
  <si>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</si>
  <si>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</si>
  <si>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</si>
  <si>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</si>
  <si>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</si>
  <si>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</si>
  <si>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</si>
  <si>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</si>
  <si>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</si>
  <si>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</si>
  <si>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</si>
  <si>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</si>
  <si>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</si>
  <si>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</si>
  <si>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</si>
  <si>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</si>
  <si>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</si>
  <si>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</si>
  <si>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</si>
  <si>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</si>
  <si>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</si>
  <si>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</si>
  <si>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</si>
  <si>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</si>
  <si>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</si>
  <si>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</si>
  <si>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</si>
  <si>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</si>
  <si>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</si>
  <si>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</si>
  <si>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</si>
  <si>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</si>
  <si>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</si>
  <si>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</si>
  <si>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</si>
  <si>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</si>
  <si>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</si>
  <si>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</si>
  <si>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</si>
  <si>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</si>
  <si>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</si>
  <si>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</si>
  <si>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</si>
  <si>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</si>
  <si>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</si>
  <si>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</si>
  <si>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</si>
  <si>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</si>
  <si>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</si>
  <si>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</si>
  <si>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</si>
  <si>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</si>
  <si>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</si>
  <si>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</si>
  <si>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</si>
  <si>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</si>
  <si>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</si>
  <si>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</si>
  <si>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</si>
  <si>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</si>
  <si>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</si>
  <si>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</si>
  <si>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</si>
  <si>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</si>
  <si>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</si>
  <si>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</si>
  <si>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</si>
  <si>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</si>
  <si>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</si>
  <si>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</si>
  <si>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</si>
  <si>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</si>
  <si>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</si>
  <si>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</si>
  <si>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</si>
  <si>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</si>
  <si>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</si>
  <si>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</si>
  <si>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</si>
  <si>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</si>
  <si>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</si>
  <si>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</si>
  <si>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</si>
  <si>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</si>
  <si>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</si>
  <si>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</si>
  <si>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4.79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</si>
  <si>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</si>
  <si>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</si>
  <si>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</si>
  <si>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</si>
  <si>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</si>
  <si>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</si>
  <si>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</si>
  <si>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</si>
  <si>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</si>
  <si>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</si>
  <si>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</si>
  <si>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</si>
  <si>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</si>
  <si>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</si>
  <si>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</si>
  <si>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</si>
  <si>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</si>
  <si>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</si>
  <si>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</si>
  <si>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</si>
  <si>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</si>
  <si>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</si>
  <si>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</si>
  <si>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</si>
  <si>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</si>
  <si>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</si>
  <si>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</si>
  <si>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</si>
  <si>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</si>
  <si>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</si>
  <si>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</si>
  <si>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</si>
  <si>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</si>
  <si>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</si>
  <si>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</si>
  <si>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</si>
  <si>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</si>
  <si>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</si>
  <si>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</si>
  <si>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</si>
  <si>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</si>
  <si>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</si>
  <si>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</si>
  <si>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</si>
  <si>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</si>
  <si>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</si>
  <si>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</si>
  <si>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</si>
  <si>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</si>
  <si>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</si>
  <si>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</si>
  <si>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</si>
  <si>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</si>
  <si>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</si>
  <si>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</si>
  <si>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</si>
  <si>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</si>
  <si>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</si>
  <si>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</si>
  <si>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</si>
  <si>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</si>
  <si>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</si>
  <si>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</si>
  <si>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</si>
  <si>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</si>
  <si>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</si>
  <si>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</si>
  <si>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</si>
  <si>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</si>
  <si>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</si>
  <si>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</si>
  <si>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</si>
  <si>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</si>
  <si>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</si>
  <si>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</si>
  <si>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</si>
  <si>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</si>
  <si>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</si>
  <si>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</si>
  <si>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</si>
  <si>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</si>
  <si>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</si>
  <si>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</si>
  <si>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</si>
  <si>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</si>
  <si>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</si>
  <si>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</si>
  <si>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</si>
  <si>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</si>
  <si>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1.92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</si>
  <si>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</si>
  <si>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</si>
  <si>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</si>
  <si>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</si>
  <si>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</si>
  <si>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</si>
  <si>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</si>
  <si>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</si>
  <si>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</si>
  <si>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</si>
  <si>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</si>
  <si>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</si>
  <si>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</si>
  <si>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</si>
  <si>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</si>
  <si>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</si>
  <si>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</si>
  <si>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</si>
  <si>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</si>
  <si>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</si>
  <si>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</si>
  <si>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</si>
  <si>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</si>
  <si>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</si>
  <si>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</si>
  <si>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</si>
  <si>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</si>
  <si>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</si>
  <si>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</si>
  <si>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</si>
  <si>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</si>
  <si>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</si>
  <si>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</si>
  <si>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</si>
  <si>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</si>
  <si>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</si>
  <si>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</si>
  <si>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</si>
  <si>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</si>
  <si>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</si>
  <si>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</si>
  <si>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</si>
  <si>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</si>
  <si>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</si>
  <si>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</si>
  <si>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</si>
  <si>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</si>
  <si>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</si>
  <si>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</si>
  <si>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</si>
  <si>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</si>
  <si>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</si>
  <si>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</si>
  <si>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</si>
  <si>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</si>
  <si>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</si>
  <si>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</si>
  <si>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</si>
  <si>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</si>
  <si>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</si>
  <si>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</si>
  <si>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</si>
  <si>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</si>
  <si>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</si>
  <si>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</si>
  <si>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</si>
  <si>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</si>
  <si>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</si>
  <si>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</si>
  <si>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</si>
  <si>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</si>
  <si>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</si>
  <si>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</si>
  <si>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</si>
  <si>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</si>
  <si>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</si>
  <si>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</si>
  <si>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</si>
  <si>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</si>
  <si>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</si>
  <si>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</si>
  <si>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</si>
  <si>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</si>
  <si>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</si>
  <si>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</si>
  <si>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</si>
  <si>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</si>
  <si>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</si>
  <si>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</si>
  <si>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</si>
  <si>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</si>
  <si>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</si>
  <si>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</si>
  <si>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</si>
  <si>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</si>
  <si>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</si>
  <si>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</si>
  <si>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</si>
  <si>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</si>
  <si>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</si>
  <si>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</si>
  <si>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</si>
  <si>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</si>
  <si>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</si>
  <si>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</si>
  <si>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</si>
  <si>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</si>
  <si>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</si>
  <si>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</si>
  <si>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</si>
  <si>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</si>
  <si>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</si>
  <si>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</si>
  <si>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</si>
  <si>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</si>
  <si>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</si>
  <si>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</si>
  <si>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</si>
  <si>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</si>
  <si>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</si>
  <si>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</si>
  <si>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</si>
  <si>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</si>
  <si>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</si>
  <si>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</si>
  <si>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</si>
  <si>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</si>
  <si>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5.28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</si>
  <si>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</si>
  <si>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</si>
  <si>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</si>
  <si>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</si>
  <si>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</si>
  <si>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</si>
  <si>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</si>
  <si>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</si>
  <si>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</si>
  <si>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</si>
  <si>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</si>
  <si>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</si>
  <si>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</si>
  <si>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</si>
  <si>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</si>
  <si>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</si>
  <si>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</si>
  <si>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</si>
  <si>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</si>
  <si>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</si>
  <si>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</si>
  <si>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</si>
  <si>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</si>
  <si>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</si>
  <si>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</si>
  <si>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</si>
  <si>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</si>
  <si>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</si>
  <si>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</si>
  <si>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</si>
  <si>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</si>
  <si>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</si>
  <si>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</si>
  <si>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</si>
  <si>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</si>
  <si>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</si>
  <si>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</si>
  <si>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</si>
  <si>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</si>
  <si>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</si>
  <si>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</si>
  <si>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</si>
  <si>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</si>
  <si>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</si>
  <si>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</si>
  <si>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</si>
  <si>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</si>
  <si>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</si>
  <si>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</si>
  <si>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</si>
  <si>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</si>
  <si>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</si>
  <si>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</si>
  <si>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</si>
  <si>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</si>
  <si>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</si>
  <si>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</si>
  <si>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</si>
  <si>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</si>
  <si>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</si>
  <si>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</si>
  <si>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</si>
  <si>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</si>
  <si>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</si>
  <si>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</si>
  <si>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</si>
  <si>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</si>
  <si>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</si>
  <si>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</si>
  <si>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</si>
  <si>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</si>
  <si>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</si>
  <si>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</si>
  <si>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</si>
  <si>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</si>
  <si>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</si>
  <si>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</si>
  <si>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</si>
  <si>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</si>
  <si>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</si>
  <si>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</si>
  <si>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</si>
  <si>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</si>
  <si>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</si>
  <si>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</si>
  <si>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</si>
  <si>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</si>
  <si>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</si>
  <si>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</si>
  <si>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</si>
  <si>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</si>
  <si>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</si>
  <si>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</si>
  <si>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</si>
  <si>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</si>
  <si>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</si>
  <si>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</si>
  <si>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</si>
  <si>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</si>
  <si>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</si>
  <si>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</si>
  <si>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</si>
  <si>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</si>
  <si>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</si>
  <si>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</si>
  <si>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</si>
  <si>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</si>
  <si>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</si>
  <si>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</si>
  <si>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</si>
  <si>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2.89</t>
  </si>
  <si>
    <t>105L  :881354:00:------:--</t>
  </si>
  <si>
    <t>21:0723:000865</t>
  </si>
  <si>
    <t>21:0213:000771</t>
  </si>
  <si>
    <t>21:0213:000771:0003:0001:00</t>
  </si>
  <si>
    <t>4.54</t>
  </si>
  <si>
    <t>105L  :881355:00:------:--</t>
  </si>
  <si>
    <t>21:0723:000866</t>
  </si>
  <si>
    <t>21:0213:000772</t>
  </si>
  <si>
    <t>21:0213:000772:0003:0001:00</t>
  </si>
  <si>
    <t>5.45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</si>
  <si>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</si>
  <si>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</si>
  <si>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</si>
  <si>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</si>
  <si>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</si>
  <si>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</si>
  <si>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</si>
  <si>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</si>
  <si>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</si>
  <si>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</si>
  <si>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</si>
  <si>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</si>
  <si>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</si>
  <si>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</si>
  <si>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</si>
  <si>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</si>
  <si>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</si>
  <si>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</si>
  <si>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</si>
  <si>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</si>
  <si>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</si>
  <si>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</si>
  <si>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</si>
  <si>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</si>
  <si>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3.27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</si>
  <si>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</si>
  <si>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</si>
  <si>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</si>
  <si>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</si>
  <si>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</si>
  <si>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</si>
  <si>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</si>
  <si>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</si>
  <si>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</si>
  <si>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</si>
  <si>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</si>
  <si>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</si>
  <si>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</si>
  <si>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</si>
  <si>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</si>
  <si>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</si>
  <si>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</si>
  <si>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</si>
  <si>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</si>
  <si>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</si>
  <si>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</si>
  <si>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</si>
  <si>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</si>
  <si>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</si>
  <si>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</si>
  <si>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</si>
  <si>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</si>
  <si>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</si>
  <si>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</si>
  <si>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</si>
  <si>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</si>
  <si>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</si>
  <si>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</si>
  <si>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</si>
  <si>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</si>
  <si>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</si>
  <si>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</si>
  <si>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</si>
  <si>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</si>
  <si>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</si>
  <si>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</si>
  <si>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</si>
  <si>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</si>
  <si>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</si>
  <si>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</si>
  <si>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</si>
  <si>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</si>
  <si>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</si>
  <si>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</si>
  <si>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</si>
  <si>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</si>
  <si>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</si>
  <si>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</si>
  <si>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</si>
  <si>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</si>
  <si>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</si>
  <si>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</si>
  <si>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</si>
  <si>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</si>
  <si>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</si>
  <si>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</si>
  <si>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</si>
  <si>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</si>
  <si>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</si>
  <si>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</si>
  <si>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</si>
  <si>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</si>
  <si>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</si>
  <si>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</si>
  <si>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</si>
  <si>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</si>
  <si>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</si>
  <si>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</si>
  <si>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</si>
  <si>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</si>
  <si>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</si>
  <si>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</si>
  <si>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</si>
  <si>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</si>
  <si>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</si>
  <si>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</si>
  <si>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</si>
  <si>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</si>
  <si>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</si>
  <si>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</si>
  <si>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</si>
  <si>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</si>
  <si>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</si>
  <si>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</si>
  <si>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</si>
  <si>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</si>
  <si>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</si>
  <si>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</si>
  <si>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</si>
  <si>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</si>
  <si>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</si>
  <si>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</si>
  <si>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</si>
  <si>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</si>
  <si>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</si>
  <si>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</si>
  <si>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</si>
  <si>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</si>
  <si>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</si>
  <si>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2.07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</si>
  <si>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</si>
  <si>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</si>
  <si>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</si>
  <si>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</si>
  <si>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</si>
  <si>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</si>
  <si>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</si>
  <si>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</si>
  <si>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</si>
  <si>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</si>
  <si>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</si>
  <si>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</si>
  <si>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</si>
  <si>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</si>
  <si>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</si>
  <si>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</si>
  <si>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</si>
  <si>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</si>
  <si>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</si>
  <si>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</si>
  <si>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</si>
  <si>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</si>
  <si>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</si>
  <si>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</si>
  <si>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</si>
  <si>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</si>
  <si>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</si>
  <si>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</si>
  <si>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</si>
  <si>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</si>
  <si>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</si>
  <si>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</si>
  <si>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</si>
  <si>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</si>
  <si>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</si>
  <si>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</si>
  <si>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</si>
  <si>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</si>
  <si>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</si>
  <si>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</si>
  <si>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</si>
  <si>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</si>
  <si>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</si>
  <si>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</si>
  <si>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</si>
  <si>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</si>
  <si>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</si>
  <si>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</si>
  <si>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</si>
  <si>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</si>
  <si>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</si>
  <si>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</si>
  <si>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</si>
  <si>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</si>
  <si>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</si>
  <si>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</si>
  <si>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</si>
  <si>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</si>
  <si>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</si>
  <si>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</si>
  <si>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</si>
  <si>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</si>
  <si>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</si>
  <si>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</si>
  <si>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</si>
  <si>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</si>
  <si>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</si>
  <si>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</si>
  <si>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</si>
  <si>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</si>
  <si>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</si>
  <si>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</si>
  <si>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</si>
  <si>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</si>
  <si>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</si>
  <si>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</si>
  <si>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</si>
  <si>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</si>
  <si>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</si>
  <si>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</si>
  <si>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</si>
  <si>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</si>
  <si>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</si>
  <si>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</si>
  <si>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</si>
  <si>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</si>
  <si>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</si>
  <si>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</si>
  <si>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</si>
  <si>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</si>
  <si>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</si>
  <si>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</si>
  <si>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</si>
  <si>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</si>
  <si>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</si>
  <si>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</si>
  <si>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</si>
  <si>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</si>
  <si>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</si>
  <si>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</si>
  <si>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</si>
  <si>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</si>
  <si>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</si>
  <si>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</si>
  <si>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</si>
  <si>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</si>
  <si>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</si>
  <si>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</si>
  <si>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</si>
  <si>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</si>
  <si>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</si>
  <si>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</si>
  <si>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</si>
  <si>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</si>
  <si>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</si>
  <si>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</si>
  <si>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</si>
  <si>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</si>
  <si>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</si>
  <si>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</si>
  <si>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</si>
  <si>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</si>
  <si>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</si>
  <si>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</si>
  <si>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</si>
  <si>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</si>
  <si>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</si>
  <si>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</si>
  <si>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</si>
  <si>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</si>
  <si>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</si>
  <si>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</si>
  <si>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</si>
  <si>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</si>
  <si>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</si>
  <si>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</si>
  <si>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</si>
  <si>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</si>
  <si>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</si>
  <si>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</si>
  <si>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</si>
  <si>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</si>
  <si>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</si>
  <si>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</si>
  <si>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</si>
  <si>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</si>
  <si>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</si>
  <si>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</si>
  <si>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</si>
  <si>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</si>
  <si>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</si>
  <si>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</si>
  <si>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</si>
  <si>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</si>
  <si>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</si>
  <si>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</si>
  <si>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</si>
  <si>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</si>
  <si>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</si>
  <si>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</si>
  <si>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</si>
  <si>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</si>
  <si>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</si>
  <si>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</si>
  <si>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</si>
  <si>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</si>
  <si>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</si>
  <si>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</si>
  <si>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</si>
  <si>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</si>
  <si>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</si>
  <si>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</si>
  <si>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</si>
  <si>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</si>
  <si>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</si>
  <si>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</si>
  <si>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</si>
  <si>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</si>
  <si>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</si>
  <si>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</si>
  <si>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</si>
  <si>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</si>
  <si>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</si>
  <si>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</si>
  <si>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</si>
  <si>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</si>
  <si>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</si>
  <si>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</si>
  <si>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5.83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</si>
  <si>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</si>
  <si>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</si>
  <si>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</si>
  <si>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</si>
  <si>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</si>
  <si>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</si>
  <si>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</si>
  <si>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</si>
  <si>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</si>
  <si>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</si>
  <si>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</si>
  <si>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</si>
  <si>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</si>
  <si>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</si>
  <si>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</si>
  <si>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</si>
  <si>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</si>
  <si>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</si>
  <si>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</si>
  <si>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</si>
  <si>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</si>
  <si>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</si>
  <si>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</si>
  <si>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</si>
  <si>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</si>
  <si>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</si>
  <si>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</si>
  <si>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</si>
  <si>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</si>
  <si>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</si>
  <si>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</si>
  <si>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1.72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</si>
  <si>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</si>
  <si>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</si>
  <si>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</si>
  <si>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</si>
  <si>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</si>
  <si>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</si>
  <si>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</si>
  <si>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</si>
  <si>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</si>
  <si>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</si>
  <si>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</si>
  <si>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</si>
  <si>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</si>
  <si>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</si>
  <si>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</si>
  <si>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</si>
  <si>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</si>
  <si>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</si>
  <si>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</si>
  <si>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</si>
  <si>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</si>
  <si>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</si>
  <si>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</si>
  <si>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</si>
  <si>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</si>
  <si>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</si>
  <si>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</si>
  <si>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</si>
  <si>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</si>
  <si>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</si>
  <si>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</si>
  <si>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</si>
  <si>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</si>
  <si>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</si>
  <si>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</si>
  <si>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</si>
  <si>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</si>
  <si>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</si>
  <si>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</si>
  <si>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</si>
  <si>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</si>
  <si>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</si>
  <si>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</si>
  <si>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</si>
  <si>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</si>
  <si>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</si>
  <si>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</si>
  <si>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</si>
  <si>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</si>
  <si>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</si>
  <si>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</si>
  <si>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</si>
  <si>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</si>
  <si>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</si>
  <si>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</si>
  <si>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</si>
  <si>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</si>
  <si>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</si>
  <si>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</si>
  <si>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</si>
  <si>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</si>
  <si>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</si>
  <si>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</si>
  <si>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</si>
  <si>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</si>
  <si>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</si>
  <si>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</si>
  <si>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</si>
  <si>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</si>
  <si>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</si>
  <si>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</si>
  <si>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</si>
  <si>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</si>
  <si>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</si>
  <si>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</si>
  <si>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</si>
  <si>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</si>
  <si>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</si>
  <si>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</si>
  <si>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</si>
  <si>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</si>
  <si>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</si>
  <si>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</si>
  <si>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</si>
  <si>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</si>
  <si>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</si>
  <si>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</si>
  <si>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</si>
  <si>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</si>
  <si>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</si>
  <si>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</si>
  <si>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</si>
  <si>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</si>
  <si>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</si>
  <si>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</si>
  <si>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</si>
  <si>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</si>
  <si>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</si>
  <si>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</si>
  <si>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</si>
  <si>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</si>
  <si>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</si>
  <si>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</si>
  <si>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</si>
  <si>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</si>
  <si>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</si>
  <si>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</si>
  <si>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</si>
  <si>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</si>
  <si>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</si>
  <si>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</si>
  <si>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</si>
  <si>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</si>
  <si>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</si>
  <si>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</si>
  <si>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</si>
  <si>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</si>
  <si>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</si>
  <si>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</si>
  <si>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</si>
  <si>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</si>
  <si>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</si>
  <si>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</si>
  <si>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</si>
  <si>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</si>
  <si>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</si>
  <si>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</si>
  <si>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</si>
  <si>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</si>
  <si>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</si>
  <si>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</si>
  <si>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</si>
  <si>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</si>
  <si>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</si>
  <si>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</si>
  <si>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</si>
  <si>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</si>
  <si>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</si>
  <si>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</si>
  <si>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</si>
  <si>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</si>
  <si>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</si>
  <si>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</si>
  <si>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</si>
  <si>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</si>
  <si>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</si>
  <si>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</si>
  <si>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</si>
  <si>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</si>
  <si>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</si>
  <si>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</si>
  <si>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</si>
  <si>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</si>
  <si>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</si>
  <si>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</si>
  <si>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</si>
  <si>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1.54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</si>
  <si>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</si>
  <si>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</si>
  <si>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</si>
  <si>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</si>
  <si>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</si>
  <si>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</si>
  <si>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</si>
  <si>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</si>
  <si>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</si>
  <si>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</si>
  <si>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</si>
  <si>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</si>
  <si>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</si>
  <si>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</si>
  <si>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</si>
  <si>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</si>
  <si>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</si>
  <si>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</si>
  <si>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</si>
  <si>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</si>
  <si>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</si>
  <si>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</si>
  <si>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</si>
  <si>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</si>
  <si>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</si>
  <si>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</si>
  <si>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</si>
  <si>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</si>
  <si>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</si>
  <si>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</si>
  <si>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</si>
  <si>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</si>
  <si>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</si>
  <si>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</si>
  <si>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</si>
  <si>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</si>
  <si>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</si>
  <si>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</si>
  <si>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</si>
  <si>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</si>
  <si>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</si>
  <si>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</si>
  <si>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</si>
  <si>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</si>
  <si>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</si>
  <si>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</si>
  <si>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</si>
  <si>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</si>
  <si>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</si>
  <si>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</si>
  <si>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</si>
  <si>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</si>
  <si>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</si>
  <si>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</si>
  <si>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</si>
  <si>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</si>
  <si>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</si>
  <si>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</si>
  <si>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</si>
  <si>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</si>
  <si>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</si>
  <si>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</si>
  <si>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</si>
  <si>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</si>
  <si>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</si>
  <si>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</si>
  <si>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</si>
  <si>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</si>
  <si>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</si>
  <si>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</si>
  <si>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</si>
  <si>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</si>
  <si>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</si>
  <si>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</si>
  <si>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</si>
  <si>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</si>
  <si>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</si>
  <si>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</si>
  <si>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</si>
  <si>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</si>
  <si>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</si>
  <si>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</si>
  <si>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</si>
  <si>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</si>
  <si>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</si>
  <si>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11.6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</si>
  <si>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</si>
  <si>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</si>
  <si>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</si>
  <si>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</si>
  <si>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</si>
  <si>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</si>
  <si>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</si>
  <si>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1.56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</si>
  <si>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</si>
  <si>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</si>
  <si>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</si>
  <si>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</si>
  <si>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</si>
  <si>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</si>
  <si>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</si>
  <si>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</si>
  <si>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</si>
  <si>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</si>
  <si>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</si>
  <si>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</si>
  <si>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</si>
  <si>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</si>
  <si>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</si>
  <si>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</si>
  <si>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</si>
  <si>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</si>
  <si>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</si>
  <si>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</si>
  <si>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</si>
  <si>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</si>
  <si>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</si>
  <si>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</si>
  <si>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</si>
  <si>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</si>
  <si>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</si>
  <si>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</si>
  <si>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</si>
  <si>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</si>
  <si>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</si>
  <si>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</si>
  <si>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</si>
  <si>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</si>
  <si>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</si>
  <si>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</si>
  <si>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</si>
  <si>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</si>
  <si>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</si>
  <si>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</si>
  <si>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</si>
  <si>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</si>
  <si>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</si>
  <si>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</si>
  <si>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</si>
  <si>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</si>
  <si>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</si>
  <si>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</si>
  <si>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</si>
  <si>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</si>
  <si>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</si>
  <si>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</si>
  <si>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</si>
  <si>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</si>
  <si>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</si>
  <si>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</si>
  <si>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</si>
  <si>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</si>
  <si>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</si>
  <si>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</si>
  <si>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</si>
  <si>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</si>
  <si>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</si>
  <si>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</si>
  <si>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</si>
  <si>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</si>
  <si>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</si>
  <si>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</si>
  <si>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</si>
  <si>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</si>
  <si>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</si>
  <si>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</si>
  <si>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</si>
  <si>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</si>
  <si>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</si>
  <si>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</si>
  <si>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</si>
  <si>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</si>
  <si>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</si>
  <si>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</si>
  <si>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</si>
  <si>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</si>
  <si>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</si>
  <si>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</si>
  <si>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</si>
  <si>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</si>
  <si>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</si>
  <si>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2.35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</si>
  <si>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</si>
  <si>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</si>
  <si>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</si>
  <si>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</si>
  <si>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</si>
  <si>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</si>
  <si>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</si>
  <si>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</si>
  <si>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</si>
  <si>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</si>
  <si>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</si>
  <si>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</si>
  <si>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</si>
  <si>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</si>
  <si>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</si>
  <si>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</si>
  <si>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</si>
  <si>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</si>
  <si>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</si>
  <si>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</si>
  <si>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</si>
  <si>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</si>
  <si>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</si>
  <si>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</si>
  <si>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</si>
  <si>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</si>
  <si>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</si>
  <si>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</si>
  <si>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</si>
  <si>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</si>
  <si>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</si>
  <si>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</si>
  <si>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</si>
  <si>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</si>
  <si>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</si>
  <si>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</si>
  <si>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</si>
  <si>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</si>
  <si>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</si>
  <si>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</si>
  <si>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</si>
  <si>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</si>
  <si>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</si>
  <si>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</si>
  <si>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</si>
  <si>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</si>
  <si>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</si>
  <si>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</si>
  <si>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</si>
  <si>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</si>
  <si>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</si>
  <si>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</si>
  <si>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</si>
  <si>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</si>
  <si>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</si>
  <si>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</si>
  <si>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</si>
  <si>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</si>
  <si>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</si>
  <si>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</si>
  <si>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</si>
  <si>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</si>
  <si>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</si>
  <si>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</si>
  <si>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</si>
  <si>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</si>
  <si>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</si>
  <si>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</si>
  <si>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</si>
  <si>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</si>
  <si>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</si>
  <si>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</si>
  <si>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</si>
  <si>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</si>
  <si>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</si>
  <si>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</si>
  <si>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</si>
  <si>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</si>
  <si>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</si>
  <si>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</si>
  <si>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</si>
  <si>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</si>
  <si>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</si>
  <si>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</si>
  <si>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</si>
  <si>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</si>
  <si>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</si>
  <si>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</si>
  <si>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</si>
  <si>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6.43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</si>
  <si>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</si>
  <si>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</si>
  <si>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</si>
  <si>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</si>
  <si>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</si>
  <si>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</si>
  <si>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</si>
  <si>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</si>
  <si>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</si>
  <si>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</si>
  <si>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</si>
  <si>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</si>
  <si>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</si>
  <si>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</si>
  <si>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</si>
  <si>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</si>
  <si>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</si>
  <si>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</si>
  <si>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</si>
  <si>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</si>
  <si>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</si>
  <si>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</si>
  <si>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</si>
  <si>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</si>
  <si>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</si>
  <si>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</si>
  <si>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</si>
  <si>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</si>
  <si>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</si>
  <si>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</si>
  <si>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</si>
  <si>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</si>
  <si>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</si>
  <si>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</si>
  <si>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</si>
  <si>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</si>
  <si>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</si>
  <si>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</si>
  <si>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</si>
  <si>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</si>
  <si>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</si>
  <si>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</si>
  <si>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</si>
  <si>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</si>
  <si>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</si>
  <si>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</si>
  <si>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</si>
  <si>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</si>
  <si>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</si>
  <si>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</si>
  <si>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</si>
  <si>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</si>
  <si>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</si>
  <si>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</si>
  <si>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</si>
  <si>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</si>
  <si>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</si>
  <si>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</si>
  <si>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</si>
  <si>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</si>
  <si>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</si>
  <si>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</si>
  <si>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</si>
  <si>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</si>
  <si>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</si>
  <si>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</si>
  <si>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</si>
  <si>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</si>
  <si>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</si>
  <si>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</si>
  <si>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</si>
  <si>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</si>
  <si>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</si>
  <si>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</si>
  <si>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</si>
  <si>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</si>
  <si>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</si>
  <si>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</si>
  <si>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</si>
  <si>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</si>
  <si>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</si>
  <si>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</si>
  <si>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</si>
  <si>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</si>
  <si>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</si>
  <si>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</si>
  <si>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</si>
  <si>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</si>
  <si>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</si>
  <si>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</si>
  <si>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</si>
  <si>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</si>
  <si>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</si>
  <si>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</si>
  <si>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</si>
  <si>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</si>
  <si>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</si>
  <si>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</si>
  <si>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</si>
  <si>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</si>
  <si>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</si>
  <si>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</si>
  <si>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</si>
  <si>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</si>
  <si>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</si>
  <si>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</si>
  <si>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</si>
  <si>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</si>
  <si>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</si>
  <si>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</si>
  <si>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</si>
  <si>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</si>
  <si>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</si>
  <si>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</si>
  <si>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</si>
  <si>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</si>
  <si>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</si>
  <si>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</si>
  <si>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</si>
  <si>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</si>
  <si>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</si>
  <si>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</si>
  <si>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</si>
  <si>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</si>
  <si>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</si>
  <si>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</si>
  <si>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</si>
  <si>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</si>
  <si>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</si>
  <si>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</si>
  <si>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</si>
  <si>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</si>
  <si>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</si>
  <si>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</si>
  <si>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</si>
  <si>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</si>
  <si>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</si>
  <si>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</si>
  <si>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</si>
  <si>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</si>
  <si>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</si>
  <si>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</si>
  <si>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</si>
  <si>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</si>
  <si>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</si>
  <si>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</si>
  <si>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</si>
  <si>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</si>
  <si>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</si>
  <si>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</si>
  <si>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</si>
  <si>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</si>
  <si>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</si>
  <si>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</si>
  <si>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</si>
  <si>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</si>
  <si>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</si>
  <si>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</si>
  <si>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</si>
  <si>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</si>
  <si>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</si>
  <si>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</si>
  <si>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</si>
  <si>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</si>
  <si>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</si>
  <si>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</si>
  <si>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</si>
  <si>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</si>
  <si>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</si>
  <si>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</si>
  <si>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</si>
  <si>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</si>
  <si>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</si>
  <si>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</si>
  <si>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</si>
  <si>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</si>
  <si>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</si>
  <si>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</si>
  <si>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</si>
  <si>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</si>
  <si>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</si>
  <si>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</si>
  <si>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</si>
  <si>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</si>
  <si>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</si>
  <si>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</si>
  <si>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</si>
  <si>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</si>
  <si>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</si>
  <si>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</si>
  <si>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</si>
  <si>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</si>
  <si>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</si>
  <si>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</si>
  <si>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</si>
  <si>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</si>
  <si>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</si>
  <si>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</si>
  <si>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</si>
  <si>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</si>
  <si>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</si>
  <si>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</si>
  <si>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</si>
  <si>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</si>
  <si>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</si>
  <si>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</si>
  <si>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</si>
  <si>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</si>
  <si>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</si>
  <si>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</si>
  <si>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</si>
  <si>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</si>
  <si>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</si>
  <si>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</si>
  <si>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</si>
  <si>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</si>
  <si>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</si>
  <si>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</si>
  <si>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</si>
  <si>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</si>
  <si>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</si>
  <si>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</si>
  <si>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</si>
  <si>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</si>
  <si>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</si>
  <si>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</si>
  <si>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</si>
  <si>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</si>
  <si>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</si>
  <si>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</si>
  <si>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</si>
  <si>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</si>
  <si>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</si>
  <si>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</si>
  <si>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</si>
  <si>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</si>
  <si>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</si>
  <si>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</si>
  <si>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</si>
  <si>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</si>
  <si>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</si>
  <si>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</si>
  <si>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</si>
  <si>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</si>
  <si>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</si>
  <si>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</si>
  <si>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</si>
  <si>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</si>
  <si>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</si>
  <si>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</si>
  <si>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</si>
  <si>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</si>
  <si>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</si>
  <si>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</si>
  <si>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</si>
  <si>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</si>
  <si>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</si>
  <si>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</si>
  <si>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</si>
  <si>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</si>
  <si>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</si>
  <si>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</si>
  <si>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</si>
  <si>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</si>
  <si>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</si>
  <si>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</si>
  <si>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</si>
  <si>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</si>
  <si>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</si>
  <si>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</si>
  <si>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</si>
  <si>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</si>
  <si>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</si>
  <si>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</si>
  <si>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</si>
  <si>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</si>
  <si>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</si>
  <si>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</si>
  <si>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</si>
  <si>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</si>
  <si>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</si>
  <si>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</si>
  <si>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</si>
  <si>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</si>
  <si>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</si>
  <si>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</si>
  <si>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</si>
  <si>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</si>
  <si>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</si>
  <si>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</si>
  <si>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</si>
  <si>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</si>
  <si>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</si>
  <si>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</si>
  <si>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</si>
  <si>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</si>
  <si>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</si>
  <si>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</si>
  <si>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</si>
  <si>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</si>
  <si>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</si>
  <si>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</si>
  <si>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</si>
  <si>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</si>
  <si>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</si>
  <si>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</si>
  <si>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</si>
  <si>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</si>
  <si>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</si>
  <si>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</si>
  <si>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</si>
  <si>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</si>
  <si>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</si>
  <si>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</si>
  <si>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</si>
  <si>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</si>
  <si>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</si>
  <si>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</si>
  <si>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</si>
  <si>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</si>
  <si>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</si>
  <si>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</si>
  <si>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</si>
  <si>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</si>
  <si>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</si>
  <si>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</si>
  <si>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</si>
  <si>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</si>
  <si>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</si>
  <si>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</si>
  <si>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</si>
  <si>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</si>
  <si>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</si>
  <si>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</si>
  <si>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</si>
  <si>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</si>
  <si>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</si>
  <si>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</si>
  <si>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</si>
  <si>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</si>
  <si>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</si>
  <si>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</si>
  <si>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</si>
  <si>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</si>
  <si>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</si>
  <si>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</si>
  <si>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</si>
  <si>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</si>
  <si>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</si>
  <si>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</si>
  <si>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</si>
  <si>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</si>
  <si>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</si>
  <si>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</si>
  <si>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</si>
  <si>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</si>
  <si>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</si>
  <si>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</si>
  <si>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</si>
  <si>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</si>
  <si>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</si>
  <si>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</si>
  <si>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</si>
  <si>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</si>
  <si>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</si>
  <si>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</si>
  <si>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</si>
  <si>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</si>
  <si>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</si>
  <si>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</si>
  <si>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</si>
  <si>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</si>
  <si>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</si>
  <si>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</si>
  <si>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</si>
  <si>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</si>
  <si>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</si>
  <si>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</si>
  <si>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</si>
  <si>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</si>
  <si>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</si>
  <si>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</si>
  <si>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</si>
  <si>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</si>
  <si>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</si>
  <si>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</si>
  <si>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</si>
  <si>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</si>
  <si>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</si>
  <si>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</si>
  <si>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</si>
  <si>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</si>
  <si>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</si>
  <si>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</si>
  <si>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</si>
  <si>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</si>
  <si>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</si>
  <si>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</si>
  <si>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</si>
  <si>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</si>
  <si>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</si>
  <si>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</si>
  <si>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</si>
  <si>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</si>
  <si>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</si>
  <si>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</si>
  <si>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</si>
  <si>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</si>
  <si>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</si>
  <si>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</si>
  <si>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</si>
  <si>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</si>
  <si>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</si>
  <si>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</si>
  <si>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</si>
  <si>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</si>
  <si>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</si>
  <si>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</si>
  <si>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</si>
  <si>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</si>
  <si>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1.37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</si>
  <si>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</si>
  <si>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</si>
  <si>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</si>
  <si>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</si>
  <si>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</si>
  <si>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</si>
  <si>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</si>
  <si>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</si>
  <si>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</si>
  <si>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</si>
  <si>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</si>
  <si>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</si>
  <si>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</si>
  <si>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</si>
  <si>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</si>
  <si>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</si>
  <si>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</si>
  <si>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</si>
  <si>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</si>
  <si>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</si>
  <si>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</si>
  <si>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</si>
  <si>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</si>
  <si>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</si>
  <si>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</si>
  <si>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</si>
  <si>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</si>
  <si>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</si>
  <si>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</si>
  <si>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</si>
  <si>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</si>
  <si>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</si>
  <si>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</si>
  <si>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</si>
  <si>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</si>
  <si>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</si>
  <si>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</si>
  <si>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</si>
  <si>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</si>
  <si>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</si>
  <si>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</si>
  <si>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</si>
  <si>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</si>
  <si>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</si>
  <si>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</si>
  <si>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</si>
  <si>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</si>
  <si>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</si>
  <si>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</si>
  <si>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</si>
  <si>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</si>
  <si>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</si>
  <si>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</si>
  <si>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</si>
  <si>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</si>
  <si>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</si>
  <si>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</si>
  <si>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</si>
  <si>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</si>
  <si>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</si>
  <si>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</si>
  <si>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</si>
  <si>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</si>
  <si>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</si>
  <si>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</si>
  <si>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</si>
  <si>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</si>
  <si>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</si>
  <si>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</si>
  <si>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</si>
  <si>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</si>
  <si>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</si>
  <si>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</si>
  <si>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</si>
  <si>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</si>
  <si>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</si>
  <si>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</si>
  <si>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</si>
  <si>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</si>
  <si>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</si>
  <si>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</si>
  <si>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</si>
  <si>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</si>
  <si>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</si>
  <si>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</si>
  <si>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</si>
  <si>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</si>
  <si>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</si>
  <si>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</si>
  <si>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</si>
  <si>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</si>
  <si>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</si>
  <si>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</si>
  <si>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</si>
  <si>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</si>
  <si>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</si>
  <si>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</si>
  <si>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</si>
  <si>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</si>
  <si>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</si>
  <si>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</si>
  <si>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</si>
  <si>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</si>
  <si>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</si>
  <si>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</si>
  <si>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</si>
  <si>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</si>
  <si>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</si>
  <si>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</si>
  <si>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</si>
  <si>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</si>
  <si>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</si>
  <si>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</si>
  <si>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</si>
  <si>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</si>
  <si>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</si>
  <si>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</si>
  <si>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</si>
  <si>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</si>
  <si>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</si>
  <si>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</si>
  <si>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</si>
  <si>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</si>
  <si>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</si>
  <si>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</si>
  <si>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</si>
  <si>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</si>
  <si>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</si>
  <si>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</si>
  <si>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</si>
  <si>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</si>
  <si>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</si>
  <si>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</si>
  <si>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</si>
  <si>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</si>
  <si>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</si>
  <si>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</si>
  <si>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</si>
  <si>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</si>
  <si>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</si>
  <si>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</si>
  <si>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</si>
  <si>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</si>
  <si>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</si>
  <si>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</si>
  <si>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</si>
  <si>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</si>
  <si>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</si>
  <si>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</si>
  <si>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</si>
  <si>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</si>
  <si>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</si>
  <si>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</si>
  <si>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</si>
  <si>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</si>
  <si>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</si>
  <si>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</si>
  <si>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</si>
  <si>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</si>
  <si>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</si>
  <si>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</si>
  <si>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</si>
  <si>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</si>
  <si>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</si>
  <si>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</si>
  <si>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</si>
  <si>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</si>
  <si>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</si>
  <si>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</si>
  <si>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</si>
  <si>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</si>
  <si>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</si>
  <si>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</si>
  <si>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</si>
  <si>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</si>
  <si>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</si>
  <si>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</si>
  <si>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</si>
  <si>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</si>
  <si>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</si>
  <si>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</si>
  <si>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</si>
  <si>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</si>
  <si>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</si>
  <si>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</si>
  <si>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</si>
  <si>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</si>
  <si>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</si>
  <si>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</si>
  <si>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</si>
  <si>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</si>
  <si>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</si>
  <si>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</si>
  <si>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</si>
  <si>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</si>
  <si>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</si>
  <si>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</si>
  <si>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</si>
  <si>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</si>
  <si>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</si>
  <si>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</si>
  <si>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</si>
  <si>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</si>
  <si>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</si>
  <si>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</si>
  <si>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</si>
  <si>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</si>
  <si>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</si>
  <si>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</si>
  <si>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</si>
  <si>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</si>
  <si>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</si>
  <si>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</si>
  <si>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</si>
  <si>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</si>
  <si>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</si>
  <si>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</si>
  <si>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</si>
  <si>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</si>
  <si>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</si>
  <si>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</si>
  <si>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</si>
  <si>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</si>
  <si>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</si>
  <si>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</si>
  <si>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</si>
  <si>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</si>
  <si>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</si>
  <si>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</si>
  <si>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</si>
  <si>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</si>
  <si>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</si>
  <si>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</si>
  <si>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</si>
  <si>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</si>
  <si>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</si>
  <si>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</si>
  <si>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</si>
  <si>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</si>
  <si>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</si>
  <si>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</si>
  <si>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</si>
  <si>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</si>
  <si>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</si>
  <si>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</si>
  <si>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</si>
  <si>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</si>
  <si>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</si>
  <si>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</si>
  <si>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</si>
  <si>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</si>
  <si>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</si>
  <si>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</si>
  <si>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</si>
  <si>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</si>
  <si>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</si>
  <si>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</si>
  <si>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</si>
  <si>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</si>
  <si>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</si>
  <si>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</si>
  <si>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</si>
  <si>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</si>
  <si>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</si>
  <si>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</si>
  <si>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</si>
  <si>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</si>
  <si>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</si>
  <si>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</si>
  <si>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</si>
  <si>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</si>
  <si>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</si>
  <si>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</si>
  <si>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</si>
  <si>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</si>
  <si>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</si>
  <si>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</si>
  <si>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</si>
  <si>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</si>
  <si>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</si>
  <si>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</si>
  <si>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</si>
  <si>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</si>
  <si>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</si>
  <si>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</si>
  <si>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</si>
  <si>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</si>
  <si>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</si>
  <si>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</si>
  <si>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</si>
  <si>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</si>
  <si>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</si>
  <si>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</si>
  <si>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</si>
  <si>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</si>
  <si>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</si>
  <si>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</si>
  <si>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</si>
  <si>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2.97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</si>
  <si>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</si>
  <si>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</si>
  <si>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</si>
  <si>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</si>
  <si>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</si>
  <si>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</si>
  <si>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</si>
  <si>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</si>
  <si>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</si>
  <si>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</si>
  <si>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</si>
  <si>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</si>
  <si>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</si>
  <si>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</si>
  <si>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</si>
  <si>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</si>
  <si>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</si>
  <si>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</si>
  <si>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</si>
  <si>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</si>
  <si>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</si>
  <si>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</si>
  <si>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</si>
  <si>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</si>
  <si>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8.57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</si>
  <si>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</si>
  <si>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</si>
  <si>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</si>
  <si>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</si>
  <si>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</si>
  <si>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</si>
  <si>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</si>
  <si>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</si>
  <si>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</si>
  <si>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</si>
  <si>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</si>
  <si>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</si>
  <si>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</si>
  <si>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</si>
  <si>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</si>
  <si>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</si>
  <si>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</si>
  <si>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</si>
  <si>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</si>
  <si>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</si>
  <si>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2.06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</si>
  <si>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</si>
  <si>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</si>
  <si>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</si>
  <si>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</si>
  <si>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</si>
  <si>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</si>
  <si>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</si>
  <si>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</si>
  <si>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</si>
  <si>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</si>
  <si>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</si>
  <si>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</si>
  <si>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</si>
  <si>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</si>
  <si>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</si>
  <si>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</si>
  <si>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</si>
  <si>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</si>
  <si>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</si>
  <si>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</si>
  <si>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</si>
  <si>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</si>
  <si>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</si>
  <si>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</si>
  <si>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</si>
  <si>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</si>
  <si>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</si>
  <si>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</si>
  <si>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</si>
  <si>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</si>
  <si>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</si>
  <si>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</si>
  <si>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</si>
  <si>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</si>
  <si>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</si>
  <si>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</si>
  <si>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</si>
  <si>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</si>
  <si>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</si>
  <si>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</si>
  <si>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</si>
  <si>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</si>
  <si>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</si>
  <si>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</si>
  <si>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</si>
  <si>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</si>
  <si>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</si>
  <si>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</si>
  <si>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</si>
  <si>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</si>
  <si>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</si>
  <si>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</si>
  <si>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</si>
  <si>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</si>
  <si>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</si>
  <si>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</si>
  <si>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</si>
  <si>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</si>
  <si>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</si>
  <si>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</si>
  <si>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</si>
  <si>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</si>
  <si>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</si>
  <si>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</si>
  <si>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</si>
  <si>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</si>
  <si>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</si>
  <si>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</si>
  <si>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</si>
  <si>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</si>
  <si>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</si>
  <si>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</si>
  <si>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</si>
  <si>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</si>
  <si>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</si>
  <si>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</si>
  <si>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</si>
  <si>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</si>
  <si>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</si>
  <si>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</si>
  <si>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</si>
  <si>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</si>
  <si>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</si>
  <si>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</si>
  <si>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</si>
  <si>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</si>
  <si>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</si>
  <si>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</si>
  <si>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</si>
  <si>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</si>
  <si>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</si>
  <si>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</si>
  <si>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</si>
  <si>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</si>
  <si>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</si>
  <si>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</si>
  <si>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8.33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</si>
  <si>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</si>
  <si>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</si>
  <si>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</si>
  <si>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</si>
  <si>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</si>
  <si>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</si>
  <si>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</si>
  <si>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</si>
  <si>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</si>
  <si>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</si>
  <si>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</si>
  <si>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</si>
  <si>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</si>
  <si>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</si>
  <si>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</si>
  <si>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</si>
  <si>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</si>
  <si>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</si>
  <si>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</si>
  <si>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</si>
  <si>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</si>
  <si>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</si>
  <si>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</si>
  <si>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</si>
  <si>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</si>
  <si>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</si>
  <si>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</si>
  <si>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</si>
  <si>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</si>
  <si>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</si>
  <si>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</si>
  <si>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</si>
  <si>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</si>
  <si>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</si>
  <si>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</si>
  <si>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</si>
  <si>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</si>
  <si>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</si>
  <si>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</si>
  <si>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</si>
  <si>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</si>
  <si>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</si>
  <si>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</si>
  <si>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</si>
  <si>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</si>
  <si>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</si>
  <si>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</si>
  <si>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</si>
  <si>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</si>
  <si>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</si>
  <si>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</si>
  <si>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</si>
  <si>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</si>
  <si>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</si>
  <si>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</si>
  <si>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</si>
  <si>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</si>
  <si>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</si>
  <si>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</si>
  <si>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</si>
  <si>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</si>
  <si>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</si>
  <si>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</si>
  <si>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</si>
  <si>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</si>
  <si>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</si>
  <si>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</si>
  <si>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</si>
  <si>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</si>
  <si>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</si>
  <si>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</si>
  <si>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</si>
  <si>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</si>
  <si>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</si>
  <si>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</si>
  <si>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</si>
  <si>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</si>
  <si>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</si>
  <si>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</si>
  <si>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</si>
  <si>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</si>
  <si>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</si>
  <si>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</si>
  <si>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</si>
  <si>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</si>
  <si>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</si>
  <si>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</si>
  <si>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</si>
  <si>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</si>
  <si>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</si>
  <si>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</si>
  <si>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</si>
  <si>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</si>
  <si>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</si>
  <si>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</si>
  <si>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</si>
  <si>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</si>
  <si>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</si>
  <si>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</si>
  <si>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</si>
  <si>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</si>
  <si>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</si>
  <si>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</si>
  <si>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</si>
  <si>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</si>
  <si>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</si>
  <si>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</si>
  <si>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</si>
  <si>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</si>
  <si>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</si>
  <si>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</si>
  <si>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</si>
  <si>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</si>
  <si>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</si>
  <si>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</si>
  <si>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</si>
  <si>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</si>
  <si>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</si>
  <si>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</si>
  <si>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</si>
  <si>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</si>
  <si>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</si>
  <si>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</si>
  <si>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</si>
  <si>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</si>
  <si>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</si>
  <si>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</si>
  <si>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</si>
  <si>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</si>
  <si>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</si>
  <si>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6.41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</si>
  <si>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</si>
  <si>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</si>
  <si>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</si>
  <si>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</si>
  <si>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</si>
  <si>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</si>
  <si>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</si>
  <si>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</si>
  <si>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</si>
  <si>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</si>
  <si>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</si>
  <si>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</si>
  <si>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</si>
  <si>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</si>
  <si>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</si>
  <si>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</si>
  <si>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</si>
  <si>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</si>
  <si>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</si>
  <si>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</si>
  <si>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</si>
  <si>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</si>
  <si>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</si>
  <si>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</si>
  <si>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</si>
  <si>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</si>
  <si>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</si>
  <si>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</si>
  <si>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</si>
  <si>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</si>
  <si>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</si>
  <si>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</si>
  <si>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</si>
  <si>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</si>
  <si>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</si>
  <si>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</si>
  <si>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</si>
  <si>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</si>
  <si>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</si>
  <si>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</si>
  <si>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</si>
  <si>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</si>
  <si>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</si>
  <si>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</si>
  <si>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</si>
  <si>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</si>
  <si>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</si>
  <si>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</si>
  <si>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</si>
  <si>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</si>
  <si>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</si>
  <si>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</si>
  <si>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</si>
  <si>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</si>
  <si>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</si>
  <si>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</si>
  <si>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</si>
  <si>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</si>
  <si>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</si>
  <si>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</si>
  <si>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</si>
  <si>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</si>
  <si>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</si>
  <si>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</si>
  <si>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</si>
  <si>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</si>
  <si>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</si>
  <si>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</si>
  <si>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</si>
  <si>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</si>
  <si>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</si>
  <si>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</si>
  <si>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</si>
  <si>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</si>
  <si>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13.8</t>
  </si>
  <si>
    <t>105L  :883344:20:883343:10</t>
  </si>
  <si>
    <t>21:0723:001344</t>
  </si>
  <si>
    <t>21:0213:001199:0004:0001:00</t>
  </si>
  <si>
    <t>15.4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</si>
  <si>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</si>
  <si>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</si>
  <si>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</si>
  <si>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</si>
  <si>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</si>
  <si>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</si>
  <si>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</si>
  <si>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</si>
  <si>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</si>
  <si>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</si>
  <si>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</si>
  <si>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</si>
  <si>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</si>
  <si>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</si>
  <si>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</si>
  <si>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</si>
  <si>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</si>
  <si>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</si>
  <si>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</si>
  <si>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</si>
  <si>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</si>
  <si>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</si>
  <si>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</si>
  <si>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</si>
  <si>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</si>
  <si>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</si>
  <si>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</si>
  <si>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</si>
  <si>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</si>
  <si>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</si>
  <si>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</si>
  <si>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</si>
  <si>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</si>
  <si>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</si>
  <si>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</si>
  <si>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</si>
  <si>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</si>
  <si>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</si>
  <si>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</si>
  <si>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</si>
  <si>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</si>
  <si>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</si>
  <si>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</si>
  <si>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</si>
  <si>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</si>
  <si>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</si>
  <si>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</si>
  <si>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</si>
  <si>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</si>
  <si>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</si>
  <si>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</si>
  <si>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</si>
  <si>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</si>
  <si>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</si>
  <si>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</si>
  <si>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</si>
  <si>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</si>
  <si>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</si>
  <si>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</si>
  <si>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</si>
  <si>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</si>
  <si>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</si>
  <si>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</si>
  <si>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</si>
  <si>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</si>
  <si>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</si>
  <si>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</si>
  <si>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</si>
  <si>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</si>
  <si>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</si>
  <si>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</si>
  <si>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</si>
  <si>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</si>
  <si>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</si>
  <si>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</si>
  <si>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</si>
  <si>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</si>
  <si>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</si>
  <si>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</si>
  <si>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</si>
  <si>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</si>
  <si>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</si>
  <si>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</si>
  <si>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</si>
  <si>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</si>
  <si>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</si>
  <si>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</si>
  <si>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</si>
  <si>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</si>
  <si>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</si>
  <si>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</si>
  <si>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</si>
  <si>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</si>
  <si>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</si>
  <si>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</si>
  <si>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</si>
  <si>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</si>
  <si>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</si>
  <si>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</si>
  <si>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</si>
  <si>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</si>
  <si>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</si>
  <si>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</si>
  <si>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</si>
  <si>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</si>
  <si>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</si>
  <si>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</si>
  <si>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</si>
  <si>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</si>
  <si>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</si>
  <si>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</si>
  <si>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</si>
  <si>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</si>
  <si>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</si>
  <si>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</si>
  <si>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</si>
  <si>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</si>
  <si>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</si>
  <si>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</si>
  <si>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</si>
  <si>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</si>
  <si>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</si>
  <si>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</si>
  <si>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</si>
  <si>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</si>
  <si>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</si>
  <si>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</si>
  <si>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</si>
  <si>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</si>
  <si>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</si>
  <si>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</si>
  <si>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</si>
  <si>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</si>
  <si>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</si>
  <si>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</si>
  <si>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</si>
  <si>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</si>
  <si>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</si>
  <si>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</si>
  <si>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</si>
  <si>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</si>
  <si>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</si>
  <si>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</si>
  <si>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</si>
  <si>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</si>
  <si>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</si>
  <si>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</si>
  <si>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</si>
  <si>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</si>
  <si>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</si>
  <si>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</si>
  <si>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</si>
  <si>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</si>
  <si>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</si>
  <si>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</si>
  <si>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</si>
  <si>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</si>
  <si>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</si>
  <si>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</si>
  <si>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</si>
  <si>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</si>
  <si>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</si>
  <si>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</si>
  <si>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</si>
  <si>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</si>
  <si>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</si>
  <si>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</si>
  <si>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</si>
  <si>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</si>
  <si>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</si>
  <si>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</si>
  <si>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</si>
  <si>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</si>
  <si>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</si>
  <si>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</si>
  <si>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</si>
  <si>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</si>
  <si>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</si>
  <si>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</si>
  <si>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</si>
  <si>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</si>
  <si>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</si>
  <si>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</si>
  <si>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</si>
  <si>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</si>
  <si>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</si>
  <si>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</si>
  <si>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</si>
  <si>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</si>
  <si>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</si>
  <si>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</si>
  <si>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</si>
  <si>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</si>
  <si>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</si>
  <si>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</si>
  <si>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</si>
  <si>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</si>
  <si>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</si>
  <si>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</si>
  <si>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</si>
  <si>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</si>
  <si>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</si>
  <si>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</si>
  <si>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</si>
  <si>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</si>
  <si>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</si>
  <si>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</si>
  <si>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</si>
  <si>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</si>
  <si>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</si>
  <si>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</si>
  <si>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</si>
  <si>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255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</si>
  <si>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</si>
  <si>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</si>
  <si>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</si>
  <si>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</si>
  <si>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</si>
  <si>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</si>
  <si>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</si>
  <si>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</si>
  <si>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</si>
  <si>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</si>
  <si>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</si>
  <si>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</si>
  <si>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</si>
  <si>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</si>
  <si>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</si>
  <si>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</si>
  <si>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</si>
  <si>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</si>
  <si>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</si>
  <si>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</si>
  <si>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</si>
  <si>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</si>
  <si>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</si>
  <si>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</si>
  <si>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</si>
  <si>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</si>
  <si>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</si>
  <si>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</si>
  <si>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</si>
  <si>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</si>
  <si>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</si>
  <si>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</si>
  <si>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</si>
  <si>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</si>
  <si>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</si>
  <si>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</si>
  <si>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</si>
  <si>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</si>
  <si>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</si>
  <si>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</si>
  <si>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</si>
  <si>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</si>
  <si>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</si>
  <si>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</si>
  <si>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</si>
  <si>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</si>
  <si>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</si>
  <si>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</si>
  <si>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</si>
  <si>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</si>
  <si>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</si>
  <si>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</si>
  <si>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</si>
  <si>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</si>
  <si>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</si>
  <si>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</si>
  <si>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</si>
  <si>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</si>
  <si>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</si>
  <si>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</si>
  <si>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</si>
  <si>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</si>
  <si>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</si>
  <si>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</si>
  <si>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</si>
  <si>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</si>
  <si>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</si>
  <si>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</si>
  <si>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</si>
  <si>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</si>
  <si>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</si>
  <si>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</si>
  <si>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</si>
  <si>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1360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</si>
  <si>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</si>
  <si>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</si>
  <si>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</si>
  <si>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</si>
  <si>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</si>
  <si>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</si>
  <si>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</si>
  <si>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</si>
  <si>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</si>
  <si>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</si>
  <si>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</si>
  <si>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</si>
  <si>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</si>
  <si>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</si>
  <si>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</si>
  <si>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</si>
  <si>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</si>
  <si>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</si>
  <si>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</si>
  <si>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</si>
  <si>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</si>
  <si>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</si>
  <si>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</si>
  <si>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</si>
  <si>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</si>
  <si>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</si>
  <si>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</si>
  <si>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</si>
  <si>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</si>
  <si>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</si>
  <si>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</si>
  <si>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</si>
  <si>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</si>
  <si>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</si>
  <si>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</si>
  <si>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</si>
  <si>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</si>
  <si>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</si>
  <si>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</si>
  <si>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</si>
  <si>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</si>
  <si>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</si>
  <si>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</si>
  <si>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</si>
  <si>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</si>
  <si>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</si>
  <si>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</si>
  <si>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</si>
  <si>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</si>
  <si>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</si>
  <si>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</si>
  <si>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</si>
  <si>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</si>
  <si>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</si>
  <si>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</si>
  <si>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</si>
  <si>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</si>
  <si>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</si>
  <si>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</si>
  <si>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</si>
  <si>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</si>
  <si>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</si>
  <si>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</si>
  <si>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</si>
  <si>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</si>
  <si>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</si>
  <si>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</si>
  <si>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</si>
  <si>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</si>
  <si>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</si>
  <si>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</si>
  <si>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</si>
  <si>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</si>
  <si>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</si>
  <si>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</si>
  <si>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</si>
  <si>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</si>
  <si>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</si>
  <si>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</si>
  <si>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</si>
  <si>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</si>
  <si>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</si>
  <si>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</si>
  <si>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</si>
  <si>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</si>
  <si>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</si>
  <si>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</si>
  <si>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</si>
  <si>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3.17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</si>
  <si>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</si>
  <si>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</si>
  <si>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</si>
  <si>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</si>
  <si>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</si>
  <si>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</si>
  <si>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</si>
  <si>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</si>
  <si>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</si>
  <si>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</si>
  <si>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</si>
  <si>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</si>
  <si>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</si>
  <si>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</si>
  <si>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</si>
  <si>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</si>
  <si>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</si>
  <si>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</si>
  <si>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</si>
  <si>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</si>
  <si>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</si>
  <si>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</si>
  <si>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</si>
  <si>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</si>
  <si>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</si>
  <si>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</si>
  <si>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</si>
  <si>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</si>
  <si>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</si>
  <si>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</si>
  <si>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</si>
  <si>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</si>
  <si>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1.84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</si>
  <si>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</si>
  <si>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</si>
  <si>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</si>
  <si>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</si>
  <si>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</si>
  <si>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</si>
  <si>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</si>
  <si>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</si>
  <si>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</si>
  <si>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</si>
  <si>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</si>
  <si>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</si>
  <si>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</si>
  <si>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</si>
  <si>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</si>
  <si>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</si>
  <si>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</si>
  <si>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</si>
  <si>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</si>
  <si>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</si>
  <si>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</si>
  <si>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</si>
  <si>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</si>
  <si>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</si>
  <si>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</si>
  <si>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</si>
  <si>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</si>
  <si>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</si>
  <si>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</si>
  <si>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</si>
  <si>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</si>
  <si>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</si>
  <si>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3170</t>
  </si>
  <si>
    <t>105L  :883465:20:883464:10</t>
  </si>
  <si>
    <t>21:0723:001459</t>
  </si>
  <si>
    <t>21:0213:001301:0004:0001:00</t>
  </si>
  <si>
    <t>3440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</si>
  <si>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</si>
  <si>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</si>
  <si>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</si>
  <si>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</si>
  <si>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</si>
  <si>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</si>
  <si>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</si>
  <si>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</si>
  <si>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</si>
  <si>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</si>
  <si>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</si>
  <si>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</si>
  <si>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</si>
  <si>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</si>
  <si>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</si>
  <si>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</si>
  <si>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1.01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</si>
  <si>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</si>
  <si>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</si>
  <si>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</si>
  <si>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</si>
  <si>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</si>
  <si>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</si>
  <si>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</si>
  <si>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</si>
  <si>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</si>
  <si>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</si>
  <si>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</si>
  <si>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</si>
  <si>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</si>
  <si>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</si>
  <si>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</si>
  <si>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</si>
  <si>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</si>
  <si>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</si>
  <si>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</si>
  <si>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</si>
  <si>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</si>
  <si>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</si>
  <si>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</si>
  <si>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</si>
  <si>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</si>
  <si>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</si>
  <si>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</si>
  <si>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</si>
  <si>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</si>
  <si>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</si>
  <si>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</si>
  <si>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</si>
  <si>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</si>
  <si>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</si>
  <si>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</si>
  <si>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</si>
  <si>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</si>
  <si>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</si>
  <si>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</si>
  <si>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</si>
  <si>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</si>
  <si>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</si>
  <si>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</si>
  <si>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</si>
  <si>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</si>
  <si>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</si>
  <si>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</si>
  <si>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</si>
  <si>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</si>
  <si>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</si>
  <si>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</si>
  <si>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</si>
  <si>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</si>
  <si>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</si>
  <si>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</si>
  <si>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</si>
  <si>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</si>
  <si>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</si>
  <si>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</si>
  <si>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</si>
  <si>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</si>
  <si>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</si>
  <si>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</si>
  <si>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</si>
  <si>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</si>
  <si>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</si>
  <si>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</si>
  <si>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</si>
  <si>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</si>
  <si>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</si>
  <si>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</si>
  <si>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</si>
  <si>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</si>
  <si>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</si>
  <si>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</si>
  <si>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</si>
  <si>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</si>
  <si>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</si>
  <si>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</si>
  <si>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</si>
  <si>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</si>
  <si>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</si>
  <si>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</si>
  <si>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</si>
  <si>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</si>
  <si>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</si>
  <si>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</si>
  <si>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</si>
  <si>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</si>
  <si>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</si>
  <si>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</si>
  <si>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</si>
  <si>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</si>
  <si>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</si>
  <si>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</si>
  <si>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</si>
  <si>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</si>
  <si>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</si>
  <si>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</si>
  <si>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</si>
  <si>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</si>
  <si>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</si>
  <si>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</si>
  <si>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</si>
  <si>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</si>
  <si>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</si>
  <si>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</si>
  <si>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</si>
  <si>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</si>
  <si>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</si>
  <si>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</si>
  <si>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</si>
  <si>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</si>
  <si>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</si>
  <si>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</si>
  <si>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</si>
  <si>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</si>
  <si>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</si>
  <si>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</si>
  <si>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</si>
  <si>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</si>
  <si>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</si>
  <si>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</si>
  <si>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</si>
  <si>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</si>
  <si>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</si>
  <si>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</si>
  <si>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</si>
  <si>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</si>
  <si>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</si>
  <si>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</si>
  <si>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</si>
  <si>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</si>
  <si>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</si>
  <si>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</si>
  <si>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</si>
  <si>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</si>
  <si>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</si>
  <si>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</si>
  <si>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</si>
  <si>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</si>
  <si>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</si>
  <si>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</si>
  <si>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</si>
  <si>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</si>
  <si>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</si>
  <si>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</si>
  <si>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</si>
  <si>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</si>
  <si>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</si>
  <si>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</si>
  <si>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</si>
  <si>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</si>
  <si>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</si>
  <si>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</si>
  <si>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</si>
  <si>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</si>
  <si>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</si>
  <si>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</si>
  <si>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</si>
  <si>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</si>
  <si>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</si>
  <si>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</si>
  <si>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</si>
  <si>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</si>
  <si>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</si>
  <si>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</si>
  <si>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</si>
  <si>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</si>
  <si>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</si>
  <si>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</si>
  <si>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</si>
  <si>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</si>
  <si>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</si>
  <si>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</si>
  <si>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</si>
  <si>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</si>
  <si>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</si>
  <si>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</si>
  <si>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</si>
  <si>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</si>
  <si>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</si>
  <si>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</si>
  <si>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</si>
  <si>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</si>
  <si>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</si>
  <si>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</si>
  <si>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</si>
  <si>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</si>
  <si>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</si>
  <si>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</si>
  <si>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</si>
  <si>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</si>
  <si>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</si>
  <si>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</si>
  <si>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</si>
  <si>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</si>
  <si>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</si>
  <si>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</si>
  <si>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</si>
  <si>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</si>
  <si>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</si>
  <si>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</si>
  <si>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</si>
  <si>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</si>
  <si>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</si>
  <si>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</si>
  <si>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</si>
  <si>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</si>
  <si>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</si>
  <si>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</si>
  <si>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</si>
  <si>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</si>
  <si>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</si>
  <si>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</si>
  <si>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</si>
  <si>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</si>
  <si>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</si>
  <si>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</si>
  <si>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</si>
  <si>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</si>
  <si>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</si>
  <si>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</si>
  <si>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</si>
  <si>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</si>
  <si>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</si>
  <si>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</si>
  <si>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</si>
  <si>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</si>
  <si>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</si>
  <si>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</si>
  <si>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</si>
  <si>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</si>
  <si>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</si>
  <si>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</si>
  <si>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</si>
  <si>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</si>
  <si>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</si>
  <si>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</si>
  <si>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</si>
  <si>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</si>
  <si>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</si>
  <si>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</si>
  <si>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</si>
  <si>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</si>
  <si>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</si>
  <si>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</si>
  <si>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</si>
  <si>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</si>
  <si>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</si>
  <si>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</si>
  <si>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</si>
  <si>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</si>
  <si>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</si>
  <si>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</si>
  <si>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</si>
  <si>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</si>
  <si>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</si>
  <si>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</si>
  <si>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</si>
  <si>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</si>
  <si>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</si>
  <si>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</si>
  <si>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</si>
  <si>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</si>
  <si>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</si>
  <si>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</si>
  <si>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</si>
  <si>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</si>
  <si>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</si>
  <si>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</si>
  <si>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</si>
  <si>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</si>
  <si>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</si>
  <si>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</si>
  <si>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</si>
  <si>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</si>
  <si>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</si>
  <si>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</si>
  <si>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</si>
  <si>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</si>
  <si>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</si>
  <si>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</si>
  <si>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</si>
  <si>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</si>
  <si>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</si>
  <si>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</si>
  <si>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</si>
  <si>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</si>
  <si>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</si>
  <si>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</si>
  <si>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</si>
  <si>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</si>
  <si>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</si>
  <si>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</si>
  <si>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</si>
  <si>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</si>
  <si>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</si>
  <si>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</si>
  <si>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</si>
  <si>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</si>
  <si>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</si>
  <si>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</si>
  <si>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</si>
  <si>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</si>
  <si>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</si>
  <si>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</si>
  <si>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</si>
  <si>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</si>
  <si>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</si>
  <si>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</si>
  <si>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</si>
  <si>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</si>
  <si>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</si>
  <si>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</si>
  <si>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</si>
  <si>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</si>
  <si>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</si>
  <si>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</si>
  <si>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</si>
  <si>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</si>
  <si>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</si>
  <si>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</si>
  <si>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</si>
  <si>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</si>
  <si>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</si>
  <si>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</si>
  <si>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</si>
  <si>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</si>
  <si>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</si>
  <si>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</si>
  <si>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</si>
  <si>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</si>
  <si>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</si>
  <si>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</si>
  <si>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</si>
  <si>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</si>
  <si>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</si>
  <si>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</si>
  <si>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</si>
  <si>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</si>
  <si>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</si>
  <si>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</si>
  <si>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</si>
  <si>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</si>
  <si>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</si>
  <si>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</si>
  <si>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</si>
  <si>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</si>
  <si>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</si>
  <si>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</si>
  <si>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</si>
  <si>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</si>
  <si>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</si>
  <si>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</si>
  <si>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</si>
  <si>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</si>
  <si>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</si>
  <si>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</si>
  <si>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</si>
  <si>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</si>
  <si>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</si>
  <si>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</si>
  <si>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</si>
  <si>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</si>
  <si>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</si>
  <si>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</si>
  <si>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</si>
  <si>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</si>
  <si>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</si>
  <si>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</si>
  <si>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</si>
  <si>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</si>
  <si>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</si>
  <si>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</si>
  <si>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</si>
  <si>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</si>
  <si>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</si>
  <si>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</si>
  <si>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</si>
  <si>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</si>
  <si>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</si>
  <si>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</si>
  <si>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</si>
  <si>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</si>
  <si>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</si>
  <si>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</si>
  <si>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</si>
  <si>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</si>
  <si>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</si>
  <si>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</si>
  <si>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</si>
  <si>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</si>
  <si>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</si>
  <si>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</si>
  <si>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</si>
  <si>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</si>
  <si>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</si>
  <si>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1.78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</si>
  <si>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</si>
  <si>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</si>
  <si>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</si>
  <si>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</si>
  <si>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</si>
  <si>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</si>
  <si>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</si>
  <si>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</si>
  <si>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</si>
  <si>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</si>
  <si>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</si>
  <si>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</si>
  <si>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</si>
  <si>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</si>
  <si>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</si>
  <si>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</si>
  <si>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</si>
  <si>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</si>
  <si>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</si>
  <si>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</si>
  <si>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</si>
  <si>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</si>
  <si>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</si>
  <si>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</si>
  <si>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</si>
  <si>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</si>
  <si>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</si>
  <si>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</si>
  <si>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</si>
  <si>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</si>
  <si>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</si>
  <si>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</si>
  <si>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</si>
  <si>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</si>
  <si>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</si>
  <si>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</si>
  <si>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</si>
  <si>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</si>
  <si>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</si>
  <si>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</si>
  <si>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</si>
  <si>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</si>
  <si>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</si>
  <si>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</si>
  <si>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</si>
  <si>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</si>
  <si>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</si>
  <si>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</si>
  <si>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</si>
  <si>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</si>
  <si>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</si>
  <si>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</si>
  <si>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</si>
  <si>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</si>
  <si>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</si>
  <si>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</si>
  <si>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</si>
  <si>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</si>
  <si>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</si>
  <si>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</si>
  <si>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</si>
  <si>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</si>
  <si>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</si>
  <si>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</si>
  <si>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</si>
  <si>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</si>
  <si>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</si>
  <si>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</si>
  <si>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</si>
  <si>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</si>
  <si>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</si>
  <si>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</si>
  <si>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</si>
  <si>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</si>
  <si>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</si>
  <si>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</si>
  <si>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</si>
  <si>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</si>
  <si>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</si>
  <si>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</si>
  <si>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</si>
  <si>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</si>
  <si>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</si>
  <si>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</si>
  <si>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</si>
  <si>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</si>
  <si>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</si>
  <si>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</si>
  <si>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</si>
  <si>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</si>
  <si>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</si>
  <si>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</si>
  <si>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</si>
  <si>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</si>
  <si>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</si>
  <si>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</si>
  <si>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</si>
  <si>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</si>
  <si>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</si>
  <si>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</si>
  <si>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</si>
  <si>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</si>
  <si>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</si>
  <si>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</si>
  <si>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</si>
  <si>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</si>
  <si>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</si>
  <si>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</si>
  <si>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</si>
  <si>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</si>
  <si>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</si>
  <si>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</si>
  <si>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</si>
  <si>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</si>
  <si>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</si>
  <si>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</si>
  <si>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</si>
  <si>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</si>
  <si>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</si>
  <si>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</si>
  <si>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</si>
  <si>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</si>
  <si>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</si>
  <si>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</si>
  <si>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</si>
  <si>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</si>
  <si>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</si>
  <si>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</si>
  <si>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</si>
  <si>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</si>
  <si>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</si>
  <si>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</si>
  <si>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</si>
  <si>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</si>
  <si>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</si>
  <si>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</si>
  <si>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</si>
  <si>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</si>
  <si>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</si>
  <si>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</si>
  <si>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</si>
  <si>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</si>
  <si>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</si>
  <si>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</si>
  <si>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</si>
  <si>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</si>
  <si>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</si>
  <si>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</si>
  <si>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</si>
  <si>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</si>
  <si>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</si>
  <si>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</si>
  <si>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</si>
  <si>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</si>
  <si>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</si>
  <si>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</si>
  <si>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</si>
  <si>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</si>
  <si>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</si>
  <si>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</si>
  <si>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</si>
  <si>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</si>
  <si>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</si>
  <si>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</si>
  <si>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</si>
  <si>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</si>
  <si>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</si>
  <si>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</si>
  <si>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</si>
  <si>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</si>
  <si>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</si>
  <si>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</si>
  <si>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</si>
  <si>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</si>
  <si>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</si>
  <si>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</si>
  <si>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</si>
  <si>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</si>
  <si>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</si>
  <si>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</si>
  <si>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</si>
  <si>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</si>
  <si>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</si>
  <si>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</si>
  <si>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</si>
  <si>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</si>
  <si>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</si>
  <si>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</si>
  <si>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</si>
  <si>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</si>
  <si>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</si>
  <si>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</si>
  <si>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</si>
  <si>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</si>
  <si>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</si>
  <si>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</si>
  <si>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</si>
  <si>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</si>
  <si>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</si>
  <si>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</si>
  <si>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</si>
  <si>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</si>
  <si>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</si>
  <si>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</si>
  <si>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</si>
  <si>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</si>
  <si>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</si>
  <si>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</si>
  <si>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</si>
  <si>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</si>
  <si>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</si>
  <si>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</si>
  <si>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</si>
  <si>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</si>
  <si>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</si>
  <si>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</si>
  <si>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</si>
  <si>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</si>
  <si>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</si>
  <si>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</si>
  <si>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</si>
  <si>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</si>
  <si>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</si>
  <si>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</si>
  <si>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</si>
  <si>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</si>
  <si>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</si>
  <si>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</si>
  <si>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</si>
  <si>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</si>
  <si>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</si>
  <si>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</si>
  <si>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</si>
  <si>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</si>
  <si>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</si>
  <si>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</si>
  <si>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</si>
  <si>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</si>
  <si>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</si>
  <si>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</si>
  <si>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</si>
  <si>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</si>
  <si>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</si>
  <si>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</si>
  <si>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</si>
  <si>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</si>
  <si>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</si>
  <si>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</si>
  <si>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</si>
  <si>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</si>
  <si>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</si>
  <si>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</si>
  <si>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</si>
  <si>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</si>
  <si>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</si>
  <si>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</si>
  <si>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</si>
  <si>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</si>
  <si>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</si>
  <si>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</si>
  <si>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</si>
  <si>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</si>
  <si>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</si>
  <si>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</si>
  <si>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</si>
  <si>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</si>
  <si>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</si>
  <si>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</si>
  <si>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</si>
  <si>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</si>
  <si>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</si>
  <si>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</si>
  <si>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</si>
  <si>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</si>
  <si>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</si>
  <si>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</si>
  <si>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</si>
  <si>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</si>
  <si>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</si>
  <si>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</si>
  <si>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</si>
  <si>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</si>
  <si>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</si>
  <si>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</si>
  <si>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</si>
  <si>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</si>
  <si>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</si>
  <si>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</si>
  <si>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</si>
  <si>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</si>
  <si>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</si>
  <si>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</si>
  <si>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</si>
  <si>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</si>
  <si>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</si>
  <si>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</si>
  <si>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</si>
  <si>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</si>
  <si>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</si>
  <si>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</si>
  <si>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</si>
  <si>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</si>
  <si>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</si>
  <si>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</si>
  <si>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</si>
  <si>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</si>
  <si>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</si>
  <si>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</si>
  <si>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</si>
  <si>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</si>
  <si>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</si>
  <si>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</si>
  <si>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</si>
  <si>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</si>
  <si>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</si>
  <si>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</si>
  <si>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</si>
  <si>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</si>
  <si>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</si>
  <si>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</si>
  <si>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</si>
  <si>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</si>
  <si>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</si>
  <si>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</si>
  <si>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</si>
  <si>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</si>
  <si>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</si>
  <si>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</si>
  <si>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</si>
  <si>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</si>
  <si>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</si>
  <si>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</si>
  <si>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</si>
  <si>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</si>
  <si>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</si>
  <si>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</si>
  <si>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</si>
  <si>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</si>
  <si>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</si>
  <si>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</si>
  <si>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</si>
  <si>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</si>
  <si>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</si>
  <si>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</si>
  <si>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</si>
  <si>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</si>
  <si>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</si>
  <si>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</si>
  <si>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</si>
  <si>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</si>
  <si>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</si>
  <si>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</si>
  <si>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</si>
  <si>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</si>
  <si>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</si>
  <si>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</si>
  <si>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</si>
  <si>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</si>
  <si>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</si>
  <si>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</si>
  <si>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</si>
  <si>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</si>
  <si>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</si>
  <si>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</si>
  <si>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</si>
  <si>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</si>
  <si>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</si>
  <si>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</si>
  <si>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</si>
  <si>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</si>
  <si>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</si>
  <si>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</si>
  <si>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</si>
  <si>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</si>
  <si>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</si>
  <si>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</si>
  <si>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</si>
  <si>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</si>
  <si>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</si>
  <si>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</si>
  <si>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</si>
  <si>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</si>
  <si>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</si>
  <si>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</si>
  <si>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</si>
  <si>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</si>
  <si>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</si>
  <si>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</si>
  <si>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</si>
  <si>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</si>
  <si>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</si>
  <si>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</si>
  <si>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</si>
  <si>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</si>
  <si>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</si>
  <si>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</si>
  <si>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</si>
  <si>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</si>
  <si>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</si>
  <si>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</si>
  <si>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</si>
  <si>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</si>
  <si>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</si>
  <si>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</si>
  <si>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</si>
  <si>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</si>
  <si>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</si>
  <si>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</si>
  <si>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</si>
  <si>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</si>
  <si>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</si>
  <si>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</si>
  <si>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</si>
  <si>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</si>
  <si>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</si>
  <si>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</si>
  <si>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</si>
  <si>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</si>
  <si>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</si>
  <si>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</si>
  <si>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</si>
  <si>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</si>
  <si>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</si>
  <si>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</si>
  <si>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</si>
  <si>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</si>
  <si>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</si>
  <si>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</si>
  <si>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</si>
  <si>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</si>
  <si>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</si>
  <si>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</si>
  <si>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</si>
  <si>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</si>
  <si>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</si>
  <si>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</si>
  <si>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</si>
  <si>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</si>
  <si>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</si>
  <si>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</si>
  <si>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</si>
  <si>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</si>
  <si>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</si>
  <si>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</si>
  <si>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</si>
  <si>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</si>
  <si>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</si>
  <si>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</si>
  <si>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</si>
  <si>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</si>
  <si>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</si>
  <si>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</si>
  <si>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</si>
  <si>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</si>
  <si>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</si>
  <si>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</si>
  <si>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</si>
  <si>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</si>
  <si>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</si>
  <si>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</si>
  <si>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</si>
  <si>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</si>
  <si>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</si>
  <si>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</si>
  <si>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</si>
  <si>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</si>
  <si>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</si>
  <si>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</si>
  <si>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</si>
  <si>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</si>
  <si>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</si>
  <si>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</si>
  <si>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</si>
  <si>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</si>
  <si>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</si>
  <si>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</si>
  <si>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</si>
  <si>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</si>
  <si>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</si>
  <si>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</si>
  <si>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</si>
  <si>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</si>
  <si>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</si>
  <si>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</si>
  <si>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</si>
  <si>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</si>
  <si>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</si>
  <si>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</si>
  <si>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</si>
  <si>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</si>
  <si>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</si>
  <si>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</si>
  <si>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</si>
  <si>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</si>
  <si>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</si>
  <si>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</si>
  <si>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</si>
  <si>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</si>
  <si>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</si>
  <si>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</si>
  <si>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</si>
  <si>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</si>
  <si>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</si>
  <si>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</si>
  <si>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</si>
  <si>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</si>
  <si>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</si>
  <si>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</si>
  <si>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</si>
  <si>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</si>
  <si>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</si>
  <si>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</si>
  <si>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</si>
  <si>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</si>
  <si>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</si>
  <si>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</si>
  <si>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</si>
  <si>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</si>
  <si>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</si>
  <si>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</si>
  <si>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</si>
  <si>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</si>
  <si>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</si>
  <si>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</si>
  <si>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</si>
  <si>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</si>
  <si>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</si>
  <si>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</si>
  <si>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</si>
  <si>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</si>
  <si>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</si>
  <si>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</si>
  <si>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</si>
  <si>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</si>
  <si>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</si>
  <si>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</si>
  <si>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</si>
  <si>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</si>
  <si>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</si>
  <si>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</si>
  <si>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</si>
  <si>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</si>
  <si>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</si>
  <si>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</si>
  <si>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</si>
  <si>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</si>
  <si>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</si>
  <si>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</si>
  <si>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</si>
  <si>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</si>
  <si>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</si>
  <si>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</si>
  <si>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</si>
  <si>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</si>
  <si>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</si>
  <si>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</si>
  <si>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</si>
  <si>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</si>
  <si>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</si>
  <si>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</si>
  <si>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1.73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</si>
  <si>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</si>
  <si>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</si>
  <si>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</si>
  <si>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</si>
  <si>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</si>
  <si>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</si>
  <si>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</si>
  <si>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</si>
  <si>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</si>
  <si>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</si>
  <si>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</si>
  <si>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</si>
  <si>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</si>
  <si>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</si>
  <si>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</si>
  <si>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</si>
  <si>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</si>
  <si>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</si>
  <si>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</si>
  <si>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</si>
  <si>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</si>
  <si>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</si>
  <si>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</si>
  <si>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</si>
  <si>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</si>
  <si>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</si>
  <si>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</si>
  <si>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</si>
  <si>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</si>
  <si>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</si>
  <si>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</si>
  <si>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</si>
  <si>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</si>
  <si>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</si>
  <si>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</si>
  <si>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</si>
  <si>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</si>
  <si>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</si>
  <si>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</si>
  <si>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</si>
  <si>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</si>
  <si>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</si>
  <si>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</si>
  <si>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</si>
  <si>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</si>
  <si>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</si>
  <si>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</si>
  <si>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</si>
  <si>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</si>
  <si>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</si>
  <si>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</si>
  <si>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</si>
  <si>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</si>
  <si>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</si>
  <si>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</si>
  <si>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</si>
  <si>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</si>
  <si>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</si>
  <si>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</si>
  <si>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</si>
  <si>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</si>
  <si>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</si>
  <si>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</si>
  <si>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</si>
  <si>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</si>
  <si>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</si>
  <si>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</si>
  <si>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</si>
  <si>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</si>
  <si>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</si>
  <si>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</si>
  <si>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</si>
  <si>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</si>
  <si>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</si>
  <si>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</si>
  <si>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</si>
  <si>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</si>
  <si>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</si>
  <si>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</si>
  <si>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</si>
  <si>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</si>
  <si>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</si>
  <si>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</si>
  <si>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</si>
  <si>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</si>
  <si>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</si>
  <si>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</si>
  <si>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</si>
  <si>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</si>
  <si>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</si>
  <si>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</si>
  <si>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</si>
  <si>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</si>
  <si>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</si>
  <si>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</si>
  <si>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</si>
  <si>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</si>
  <si>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</si>
  <si>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</si>
  <si>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</si>
  <si>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</si>
  <si>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</si>
  <si>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</si>
  <si>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</si>
  <si>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</si>
  <si>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</si>
  <si>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</si>
  <si>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</si>
  <si>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</si>
  <si>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</si>
  <si>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</si>
  <si>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</si>
  <si>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</si>
  <si>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</si>
  <si>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</si>
  <si>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</si>
  <si>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</si>
  <si>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</si>
  <si>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</si>
  <si>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</si>
  <si>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</si>
  <si>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</si>
  <si>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</si>
  <si>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</si>
  <si>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</si>
  <si>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</si>
  <si>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</si>
  <si>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</si>
  <si>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</si>
  <si>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</si>
  <si>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</si>
  <si>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</si>
  <si>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</si>
  <si>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</si>
  <si>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</si>
  <si>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</si>
  <si>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</si>
  <si>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</si>
  <si>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</si>
  <si>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</si>
  <si>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</si>
  <si>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</si>
  <si>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</si>
  <si>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</si>
  <si>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</si>
  <si>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</si>
  <si>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</si>
  <si>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</si>
  <si>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</si>
  <si>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</si>
  <si>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</si>
  <si>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</si>
  <si>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</si>
  <si>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</si>
  <si>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</si>
  <si>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</si>
  <si>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</si>
  <si>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</si>
  <si>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</si>
  <si>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</si>
  <si>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</si>
  <si>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</si>
  <si>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</si>
  <si>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</si>
  <si>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</si>
  <si>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</si>
  <si>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</si>
  <si>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</si>
  <si>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</si>
  <si>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</si>
  <si>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</si>
  <si>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</si>
  <si>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</si>
  <si>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</si>
  <si>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</si>
  <si>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</si>
  <si>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</si>
  <si>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</si>
  <si>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</si>
  <si>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</si>
  <si>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</si>
  <si>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</si>
  <si>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</si>
  <si>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</si>
  <si>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</si>
  <si>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</si>
  <si>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</si>
  <si>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</si>
  <si>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</si>
  <si>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</si>
  <si>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</si>
  <si>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</si>
  <si>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</si>
  <si>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</si>
  <si>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</si>
  <si>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</si>
  <si>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</si>
  <si>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</si>
  <si>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</si>
  <si>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</si>
  <si>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</si>
  <si>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</si>
  <si>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</si>
  <si>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</si>
  <si>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</si>
  <si>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</si>
  <si>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</si>
  <si>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</si>
  <si>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</si>
  <si>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</si>
  <si>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</si>
  <si>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</si>
  <si>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</si>
  <si>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</si>
  <si>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</si>
  <si>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</si>
  <si>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</si>
  <si>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</si>
  <si>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</si>
  <si>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</si>
  <si>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</si>
  <si>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</si>
  <si>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</si>
  <si>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</si>
  <si>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</si>
  <si>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</si>
  <si>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</si>
  <si>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</si>
  <si>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</si>
  <si>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</si>
  <si>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</si>
  <si>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</si>
  <si>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</si>
  <si>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</si>
  <si>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</si>
  <si>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</si>
  <si>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</si>
  <si>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</si>
  <si>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</si>
  <si>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</si>
  <si>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</si>
  <si>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</si>
  <si>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</si>
  <si>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</si>
  <si>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</si>
  <si>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</si>
  <si>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</si>
  <si>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</si>
  <si>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</si>
  <si>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</si>
  <si>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</si>
  <si>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</si>
  <si>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</si>
  <si>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</si>
  <si>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</si>
  <si>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</si>
  <si>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</si>
  <si>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</si>
  <si>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</si>
  <si>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</si>
  <si>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</si>
  <si>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</si>
  <si>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</si>
  <si>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</si>
  <si>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</si>
  <si>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</si>
  <si>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</si>
  <si>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</si>
  <si>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</si>
  <si>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</si>
  <si>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</si>
  <si>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</si>
  <si>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</si>
  <si>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</si>
  <si>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</si>
  <si>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</si>
  <si>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</si>
  <si>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</si>
  <si>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</si>
  <si>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</si>
  <si>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</si>
  <si>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</si>
  <si>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</si>
  <si>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</si>
  <si>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</si>
  <si>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</si>
  <si>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</si>
  <si>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</si>
  <si>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</si>
  <si>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</si>
  <si>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</si>
  <si>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</si>
  <si>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</si>
  <si>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</si>
  <si>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</si>
  <si>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</si>
  <si>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</si>
  <si>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</si>
  <si>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</si>
  <si>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</si>
  <si>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</si>
  <si>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</si>
  <si>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</si>
  <si>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</si>
  <si>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</si>
  <si>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</si>
  <si>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</si>
  <si>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</si>
  <si>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</si>
  <si>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</si>
  <si>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</si>
  <si>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</si>
  <si>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</si>
  <si>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</si>
  <si>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</si>
  <si>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</si>
  <si>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</si>
  <si>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</si>
  <si>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</si>
  <si>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</si>
  <si>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</si>
  <si>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</si>
  <si>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</si>
  <si>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</si>
  <si>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</si>
  <si>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</si>
  <si>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</si>
  <si>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</si>
  <si>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</si>
  <si>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</si>
  <si>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</si>
  <si>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</si>
  <si>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</si>
  <si>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</si>
  <si>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</si>
  <si>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</si>
  <si>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</si>
  <si>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</si>
  <si>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</si>
  <si>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</si>
  <si>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</si>
  <si>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</si>
  <si>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</si>
  <si>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</si>
  <si>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</si>
  <si>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</si>
  <si>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</si>
  <si>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</si>
  <si>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</si>
  <si>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</si>
  <si>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</si>
  <si>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</si>
  <si>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</si>
  <si>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</si>
  <si>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</si>
  <si>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</si>
  <si>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</si>
  <si>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</si>
  <si>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</si>
  <si>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</si>
  <si>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</si>
  <si>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</si>
  <si>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</si>
  <si>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</si>
  <si>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</si>
  <si>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</si>
  <si>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</si>
  <si>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</si>
  <si>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</si>
  <si>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</si>
  <si>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</si>
  <si>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</si>
  <si>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</si>
  <si>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</si>
  <si>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</si>
  <si>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</si>
  <si>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</si>
  <si>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</si>
  <si>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</si>
  <si>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</si>
  <si>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</si>
  <si>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</si>
  <si>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</si>
  <si>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</si>
  <si>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</si>
  <si>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</si>
  <si>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</si>
  <si>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</si>
  <si>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</si>
  <si>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</si>
  <si>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</si>
  <si>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</si>
  <si>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</si>
  <si>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</si>
  <si>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</si>
  <si>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</si>
  <si>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</si>
  <si>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</si>
  <si>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</si>
  <si>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</si>
  <si>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</si>
  <si>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</si>
  <si>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</si>
  <si>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</si>
  <si>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</si>
  <si>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</si>
  <si>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</si>
  <si>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</si>
  <si>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</si>
  <si>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</si>
  <si>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</si>
  <si>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</si>
  <si>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</si>
  <si>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</si>
  <si>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</si>
  <si>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</si>
  <si>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</si>
  <si>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</si>
  <si>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</si>
  <si>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</si>
  <si>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</si>
  <si>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</si>
  <si>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</si>
  <si>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</si>
  <si>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</si>
  <si>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</si>
  <si>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</si>
  <si>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</si>
  <si>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</si>
  <si>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</si>
  <si>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</si>
  <si>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</si>
  <si>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</si>
  <si>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</si>
  <si>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</si>
  <si>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</si>
  <si>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</si>
  <si>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</si>
  <si>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</si>
  <si>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</si>
  <si>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</si>
  <si>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</si>
  <si>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</si>
  <si>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</si>
  <si>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</si>
  <si>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</si>
  <si>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</si>
  <si>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</si>
  <si>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</si>
  <si>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</si>
  <si>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</si>
  <si>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</si>
  <si>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</si>
  <si>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</si>
  <si>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</si>
  <si>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</si>
  <si>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</si>
  <si>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</si>
  <si>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</si>
  <si>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</si>
  <si>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</si>
  <si>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</si>
  <si>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</si>
  <si>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</si>
  <si>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</si>
  <si>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</si>
  <si>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</si>
  <si>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</si>
  <si>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</si>
  <si>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</si>
  <si>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</si>
  <si>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</si>
  <si>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</si>
  <si>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</si>
  <si>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</si>
  <si>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</si>
  <si>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</si>
  <si>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</si>
  <si>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</si>
  <si>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</si>
  <si>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</si>
  <si>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</si>
  <si>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</si>
  <si>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</si>
  <si>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</si>
  <si>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</si>
  <si>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</si>
  <si>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</si>
  <si>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</si>
  <si>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</si>
  <si>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</si>
  <si>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</si>
  <si>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</si>
  <si>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</si>
  <si>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</si>
  <si>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</si>
  <si>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</si>
  <si>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</si>
  <si>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</si>
  <si>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</si>
  <si>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</si>
  <si>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</si>
  <si>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</si>
  <si>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</si>
  <si>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</si>
  <si>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</si>
  <si>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</si>
  <si>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</si>
  <si>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</si>
  <si>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</si>
  <si>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</si>
  <si>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</si>
  <si>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</si>
  <si>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</si>
  <si>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</si>
  <si>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</si>
  <si>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</si>
  <si>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</si>
  <si>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</si>
  <si>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</si>
  <si>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</si>
  <si>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</si>
  <si>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</si>
  <si>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</si>
  <si>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</si>
  <si>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</si>
  <si>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</si>
  <si>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</si>
  <si>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</si>
  <si>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</si>
  <si>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</si>
  <si>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</si>
  <si>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</si>
  <si>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</si>
  <si>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</si>
  <si>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</si>
  <si>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</si>
  <si>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</si>
  <si>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</si>
  <si>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</si>
  <si>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</si>
  <si>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</si>
  <si>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</si>
  <si>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</si>
  <si>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</si>
  <si>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</si>
  <si>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</si>
  <si>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</si>
  <si>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</si>
  <si>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</si>
  <si>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</si>
  <si>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</si>
  <si>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</si>
  <si>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</si>
  <si>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</si>
  <si>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</si>
  <si>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</si>
  <si>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</si>
  <si>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</si>
  <si>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</si>
  <si>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</si>
  <si>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</si>
  <si>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</si>
  <si>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</si>
  <si>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</si>
  <si>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</si>
  <si>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</si>
  <si>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</si>
  <si>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</si>
  <si>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</si>
  <si>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</si>
  <si>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</si>
  <si>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</si>
  <si>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</si>
  <si>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</si>
  <si>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</si>
  <si>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</si>
  <si>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</si>
  <si>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</si>
  <si>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</si>
  <si>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</si>
  <si>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</si>
  <si>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</si>
  <si>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</si>
  <si>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</si>
  <si>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</si>
  <si>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</si>
  <si>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</si>
  <si>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</si>
  <si>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</si>
  <si>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</si>
  <si>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</si>
  <si>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</si>
  <si>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</si>
  <si>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</si>
  <si>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</si>
  <si>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</si>
  <si>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</si>
  <si>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</si>
  <si>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</si>
  <si>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</si>
  <si>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</si>
  <si>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</si>
  <si>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</si>
  <si>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</si>
  <si>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</si>
  <si>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</si>
  <si>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</si>
  <si>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</si>
  <si>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</si>
  <si>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</si>
  <si>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</si>
  <si>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</si>
  <si>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</si>
  <si>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</si>
  <si>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</si>
  <si>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</si>
  <si>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</si>
  <si>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</si>
  <si>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</si>
  <si>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</si>
  <si>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</si>
  <si>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</si>
  <si>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</si>
  <si>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</si>
  <si>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</si>
  <si>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</si>
  <si>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</si>
  <si>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</si>
  <si>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</si>
  <si>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</si>
  <si>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</si>
  <si>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</si>
  <si>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</si>
  <si>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</si>
  <si>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</si>
  <si>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</si>
  <si>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</si>
  <si>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</si>
  <si>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</si>
  <si>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</si>
  <si>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</si>
  <si>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</si>
  <si>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</si>
  <si>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</si>
  <si>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</si>
  <si>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</si>
  <si>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</si>
  <si>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</si>
  <si>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</si>
  <si>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</si>
  <si>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</si>
  <si>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</si>
  <si>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</si>
  <si>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</si>
  <si>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</si>
  <si>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</si>
  <si>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</si>
  <si>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</si>
  <si>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</si>
  <si>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</si>
  <si>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</si>
  <si>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</si>
  <si>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</si>
  <si>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</si>
  <si>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</si>
  <si>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</si>
  <si>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</si>
  <si>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</si>
  <si>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</si>
  <si>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</si>
  <si>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</si>
  <si>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</si>
  <si>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</si>
  <si>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</si>
  <si>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</si>
  <si>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</si>
  <si>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</si>
  <si>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</si>
  <si>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</si>
  <si>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</si>
  <si>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</si>
  <si>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</si>
  <si>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</si>
  <si>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</si>
  <si>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</si>
  <si>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</si>
  <si>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</si>
  <si>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</si>
  <si>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</si>
  <si>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</si>
  <si>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</si>
  <si>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</si>
  <si>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</si>
  <si>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</si>
  <si>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</si>
  <si>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</si>
  <si>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</si>
  <si>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</si>
  <si>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</si>
  <si>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</si>
  <si>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</si>
  <si>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</si>
  <si>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</si>
  <si>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</si>
  <si>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</si>
  <si>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</si>
  <si>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</si>
  <si>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</si>
  <si>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</si>
  <si>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</si>
  <si>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</si>
  <si>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</si>
  <si>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</si>
  <si>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</si>
  <si>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</si>
  <si>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</si>
  <si>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</si>
  <si>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</si>
  <si>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</si>
  <si>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</si>
  <si>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</si>
  <si>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</si>
  <si>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</si>
  <si>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</si>
  <si>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</si>
  <si>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</si>
  <si>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</si>
  <si>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</si>
  <si>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</si>
  <si>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</si>
  <si>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</si>
  <si>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</si>
  <si>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</si>
  <si>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</si>
  <si>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</si>
  <si>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</si>
  <si>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</si>
  <si>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</si>
  <si>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</si>
  <si>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</si>
  <si>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</si>
  <si>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</si>
  <si>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</si>
  <si>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</si>
  <si>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</si>
  <si>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</si>
  <si>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</si>
  <si>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</si>
  <si>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</si>
  <si>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</si>
  <si>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</si>
  <si>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</si>
  <si>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</si>
  <si>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</si>
  <si>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</si>
  <si>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</si>
  <si>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</si>
  <si>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</si>
  <si>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</si>
  <si>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</si>
  <si>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</si>
  <si>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</si>
  <si>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</si>
  <si>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</si>
  <si>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</si>
  <si>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</si>
  <si>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</si>
  <si>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</si>
  <si>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</si>
  <si>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</si>
  <si>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</si>
  <si>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</si>
  <si>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</si>
  <si>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</si>
  <si>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</si>
  <si>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</si>
  <si>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</si>
  <si>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</si>
  <si>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</si>
  <si>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</si>
  <si>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</si>
  <si>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</si>
  <si>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</si>
  <si>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</si>
  <si>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</si>
  <si>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</si>
  <si>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</si>
  <si>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</si>
  <si>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</si>
  <si>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</si>
  <si>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</si>
  <si>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</si>
  <si>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</si>
  <si>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</si>
  <si>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</si>
  <si>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</si>
  <si>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</si>
  <si>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</si>
  <si>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</si>
  <si>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</si>
  <si>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</si>
  <si>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</si>
  <si>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</si>
  <si>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</si>
  <si>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</si>
  <si>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</si>
  <si>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</si>
  <si>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</si>
  <si>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</si>
  <si>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</si>
  <si>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</si>
  <si>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</si>
  <si>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</si>
  <si>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</si>
  <si>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</si>
  <si>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</si>
  <si>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</si>
  <si>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</si>
  <si>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</si>
  <si>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</si>
  <si>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</si>
  <si>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</si>
  <si>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</si>
  <si>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</si>
  <si>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</si>
  <si>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</si>
  <si>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</si>
  <si>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</si>
  <si>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</si>
  <si>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</si>
  <si>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</si>
  <si>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</si>
  <si>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</si>
  <si>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</si>
  <si>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</si>
  <si>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</si>
  <si>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</si>
  <si>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</si>
  <si>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</si>
  <si>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</si>
  <si>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</si>
  <si>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</si>
  <si>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</si>
  <si>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</si>
  <si>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</si>
  <si>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</si>
  <si>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</si>
  <si>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</si>
  <si>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</si>
  <si>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</si>
  <si>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</si>
  <si>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</si>
  <si>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</si>
  <si>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</si>
  <si>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</si>
  <si>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</si>
  <si>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</si>
  <si>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</si>
  <si>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</si>
  <si>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</si>
  <si>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</si>
  <si>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</si>
  <si>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</si>
  <si>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</si>
  <si>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</si>
  <si>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</si>
  <si>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</si>
  <si>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2.91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</si>
  <si>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</si>
  <si>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</si>
  <si>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</si>
  <si>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</si>
  <si>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</si>
  <si>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</si>
  <si>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</si>
  <si>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</si>
  <si>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</si>
  <si>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</si>
  <si>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</si>
  <si>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</si>
  <si>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</si>
  <si>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</si>
  <si>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</si>
  <si>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</si>
  <si>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</si>
  <si>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</si>
  <si>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</si>
  <si>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</si>
  <si>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</si>
  <si>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</si>
  <si>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</si>
  <si>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</si>
  <si>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</si>
  <si>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</si>
  <si>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</si>
  <si>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</si>
  <si>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</si>
  <si>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</si>
  <si>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</si>
  <si>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</si>
  <si>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</si>
  <si>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</si>
  <si>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</si>
  <si>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</si>
  <si>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</si>
  <si>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</si>
  <si>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</si>
  <si>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</si>
  <si>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</si>
  <si>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</si>
  <si>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</si>
  <si>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</si>
  <si>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</si>
  <si>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</si>
  <si>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</si>
  <si>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</si>
  <si>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</si>
  <si>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</si>
  <si>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</si>
  <si>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</si>
  <si>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</si>
  <si>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</si>
  <si>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</si>
  <si>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</si>
  <si>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</si>
  <si>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</si>
  <si>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</si>
  <si>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</si>
  <si>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</si>
  <si>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</si>
  <si>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</si>
  <si>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</si>
  <si>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</si>
  <si>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</si>
  <si>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</si>
  <si>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</si>
  <si>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</si>
  <si>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</si>
  <si>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</si>
  <si>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</si>
  <si>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</si>
  <si>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</si>
  <si>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</si>
  <si>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</si>
  <si>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</si>
  <si>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</si>
  <si>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</si>
  <si>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</si>
  <si>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</si>
  <si>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</si>
  <si>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</si>
  <si>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</si>
  <si>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</si>
  <si>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</si>
  <si>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</si>
  <si>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</si>
  <si>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</si>
  <si>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</si>
  <si>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</si>
  <si>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</si>
  <si>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</si>
  <si>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</si>
  <si>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</si>
  <si>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</si>
  <si>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</si>
  <si>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</si>
  <si>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</si>
  <si>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</si>
  <si>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</si>
  <si>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</si>
  <si>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</si>
  <si>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</si>
  <si>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</si>
  <si>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</si>
  <si>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</si>
  <si>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</si>
  <si>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</si>
  <si>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</si>
  <si>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</si>
  <si>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</si>
  <si>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</si>
  <si>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</si>
  <si>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</si>
  <si>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</si>
  <si>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</si>
  <si>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</si>
  <si>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</si>
  <si>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</si>
  <si>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</si>
  <si>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</si>
  <si>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</si>
  <si>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</si>
  <si>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</si>
  <si>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</si>
  <si>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</si>
  <si>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</si>
  <si>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</si>
  <si>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</si>
  <si>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</si>
  <si>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</si>
  <si>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</si>
  <si>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</si>
  <si>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</si>
  <si>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</si>
  <si>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</si>
  <si>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</si>
  <si>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</si>
  <si>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</si>
  <si>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</si>
  <si>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</si>
  <si>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</si>
  <si>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</si>
  <si>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</si>
  <si>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</si>
  <si>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</si>
  <si>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</si>
  <si>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</si>
  <si>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</si>
  <si>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</si>
  <si>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</si>
  <si>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</si>
  <si>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</si>
  <si>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</si>
  <si>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</si>
  <si>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</si>
  <si>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</si>
  <si>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</si>
  <si>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</si>
  <si>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</si>
  <si>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</si>
  <si>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</si>
  <si>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</si>
  <si>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</si>
  <si>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</si>
  <si>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</si>
  <si>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</si>
  <si>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</si>
  <si>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</si>
  <si>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</si>
  <si>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</si>
  <si>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</si>
  <si>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</si>
  <si>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</si>
  <si>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</si>
  <si>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</si>
  <si>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2.15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</si>
  <si>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</si>
  <si>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</si>
  <si>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</si>
  <si>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</si>
  <si>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</si>
  <si>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</si>
  <si>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</si>
  <si>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</si>
  <si>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</si>
  <si>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</si>
  <si>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</si>
  <si>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</si>
  <si>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</si>
  <si>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</si>
  <si>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</si>
  <si>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</si>
  <si>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</si>
  <si>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</si>
  <si>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</si>
  <si>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</si>
  <si>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</si>
  <si>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</si>
  <si>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</si>
  <si>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</si>
  <si>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</si>
  <si>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</si>
  <si>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</si>
  <si>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</si>
  <si>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</si>
  <si>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</si>
  <si>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</si>
  <si>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</si>
  <si>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</si>
  <si>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</si>
  <si>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</si>
  <si>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</si>
  <si>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</si>
  <si>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</si>
  <si>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</si>
  <si>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</si>
  <si>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</si>
  <si>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</si>
  <si>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</si>
  <si>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</si>
  <si>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</si>
  <si>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</si>
  <si>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</si>
  <si>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</si>
  <si>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</si>
  <si>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</si>
  <si>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</si>
  <si>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</si>
  <si>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</si>
  <si>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</si>
  <si>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</si>
  <si>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</si>
  <si>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</si>
  <si>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</si>
  <si>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</si>
  <si>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</si>
  <si>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</si>
  <si>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</si>
  <si>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</si>
  <si>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</si>
  <si>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</si>
  <si>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</si>
  <si>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</si>
  <si>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</si>
  <si>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</si>
  <si>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</si>
  <si>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</si>
  <si>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</si>
  <si>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</si>
  <si>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</si>
  <si>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</si>
  <si>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</si>
  <si>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</si>
  <si>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</si>
  <si>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</si>
  <si>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</si>
  <si>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</si>
  <si>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</si>
  <si>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</si>
  <si>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</si>
  <si>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</si>
  <si>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</si>
  <si>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</si>
  <si>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</si>
  <si>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</si>
  <si>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</si>
  <si>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</si>
  <si>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</si>
  <si>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</si>
  <si>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</si>
  <si>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</si>
  <si>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</si>
  <si>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</si>
  <si>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</si>
  <si>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</si>
  <si>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</si>
  <si>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</si>
  <si>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</si>
  <si>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</si>
  <si>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</si>
  <si>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</si>
  <si>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</si>
  <si>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</si>
  <si>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</si>
  <si>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</si>
  <si>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</si>
  <si>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</si>
  <si>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</si>
  <si>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</si>
  <si>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</si>
  <si>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</si>
  <si>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</si>
  <si>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</si>
  <si>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</si>
  <si>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</si>
  <si>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</si>
  <si>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</si>
  <si>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</si>
  <si>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</si>
  <si>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</si>
  <si>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</si>
  <si>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</si>
  <si>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</si>
  <si>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</si>
  <si>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</si>
  <si>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</si>
  <si>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</si>
  <si>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</si>
  <si>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</si>
  <si>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</si>
  <si>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</si>
  <si>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</si>
  <si>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</si>
  <si>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</si>
  <si>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</si>
  <si>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</si>
  <si>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</si>
  <si>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</si>
  <si>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</si>
  <si>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</si>
  <si>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</si>
  <si>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</si>
  <si>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</si>
  <si>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</si>
  <si>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</si>
  <si>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</si>
  <si>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</si>
  <si>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</si>
  <si>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</si>
  <si>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</si>
  <si>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</si>
  <si>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</si>
  <si>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</si>
  <si>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</si>
  <si>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</si>
  <si>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</si>
  <si>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</si>
  <si>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</si>
  <si>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</si>
  <si>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</si>
  <si>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</si>
  <si>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</si>
  <si>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</si>
  <si>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</si>
  <si>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</si>
  <si>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</si>
  <si>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</si>
  <si>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</si>
  <si>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</si>
  <si>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</si>
  <si>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</si>
  <si>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</si>
  <si>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</si>
  <si>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</si>
  <si>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</si>
  <si>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</si>
  <si>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</si>
  <si>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</si>
  <si>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</si>
  <si>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</si>
  <si>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</si>
  <si>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</si>
  <si>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</si>
  <si>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</si>
  <si>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</si>
  <si>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</si>
  <si>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</si>
  <si>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</si>
  <si>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</si>
  <si>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</si>
  <si>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</si>
  <si>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</si>
  <si>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</si>
  <si>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</si>
  <si>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</si>
  <si>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</si>
  <si>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</si>
  <si>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</si>
  <si>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</si>
  <si>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</si>
  <si>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</si>
  <si>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</si>
  <si>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</si>
  <si>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</si>
  <si>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</si>
  <si>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</si>
  <si>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</si>
  <si>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</si>
  <si>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</si>
  <si>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</si>
  <si>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</si>
  <si>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</si>
  <si>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</si>
  <si>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</si>
  <si>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</si>
  <si>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</si>
  <si>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</si>
  <si>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</si>
  <si>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</si>
  <si>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</si>
  <si>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</si>
  <si>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</si>
  <si>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</si>
  <si>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</si>
  <si>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</si>
  <si>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</si>
  <si>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</si>
  <si>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27.08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</si>
  <si>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</si>
  <si>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</si>
  <si>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</si>
  <si>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</si>
  <si>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</si>
  <si>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</si>
  <si>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</si>
  <si>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</si>
  <si>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1300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</si>
  <si>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</si>
  <si>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</si>
  <si>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</si>
  <si>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</si>
  <si>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</si>
  <si>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</si>
  <si>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</si>
  <si>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</si>
  <si>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</si>
  <si>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</si>
  <si>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</si>
  <si>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</si>
  <si>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</si>
  <si>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</si>
  <si>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</si>
  <si>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</si>
  <si>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</si>
  <si>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</si>
  <si>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</si>
  <si>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</si>
  <si>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</si>
  <si>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</si>
  <si>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</si>
  <si>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</si>
  <si>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</si>
  <si>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</si>
  <si>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</si>
  <si>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</si>
  <si>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</si>
  <si>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</si>
  <si>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</si>
  <si>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</si>
  <si>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</si>
  <si>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</si>
  <si>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</si>
  <si>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</si>
  <si>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</si>
  <si>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4.19</t>
  </si>
  <si>
    <t>105J  :891028:00:------:--</t>
  </si>
  <si>
    <t>21:0763:000026</t>
  </si>
  <si>
    <t>21:0219:000023</t>
  </si>
  <si>
    <t>21:0219:000023:0003:0001:00</t>
  </si>
  <si>
    <t>2.13</t>
  </si>
  <si>
    <t>105J  :891029:00:------:--</t>
  </si>
  <si>
    <t>21:0763:000027</t>
  </si>
  <si>
    <t>21:0219:000024</t>
  </si>
  <si>
    <t>21:0219:000024:0003:0001:00</t>
  </si>
  <si>
    <t>1.36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</si>
  <si>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</si>
  <si>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</si>
  <si>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</si>
  <si>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</si>
  <si>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</si>
  <si>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</si>
  <si>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</si>
  <si>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</si>
  <si>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</si>
  <si>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</si>
  <si>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</si>
  <si>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</si>
  <si>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</si>
  <si>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</si>
  <si>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</si>
  <si>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</si>
  <si>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</si>
  <si>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</si>
  <si>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</si>
  <si>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</si>
  <si>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</si>
  <si>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</si>
  <si>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</si>
  <si>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</si>
  <si>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</si>
  <si>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</si>
  <si>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</si>
  <si>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</si>
  <si>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</si>
  <si>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</si>
  <si>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</si>
  <si>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</si>
  <si>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</si>
  <si>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</si>
  <si>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</si>
  <si>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</si>
  <si>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</si>
  <si>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</si>
  <si>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</si>
  <si>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</si>
  <si>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</si>
  <si>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</si>
  <si>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</si>
  <si>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</si>
  <si>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</si>
  <si>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</si>
  <si>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</si>
  <si>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</si>
  <si>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</si>
  <si>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</si>
  <si>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</si>
  <si>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</si>
  <si>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</si>
  <si>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</si>
  <si>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</si>
  <si>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</si>
  <si>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</si>
  <si>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</si>
  <si>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</si>
  <si>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</si>
  <si>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</si>
  <si>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</si>
  <si>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</si>
  <si>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</si>
  <si>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</si>
  <si>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</si>
  <si>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</si>
  <si>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</si>
  <si>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</si>
  <si>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</si>
  <si>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</si>
  <si>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</si>
  <si>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</si>
  <si>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</si>
  <si>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</si>
  <si>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</si>
  <si>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</si>
  <si>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</si>
  <si>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</si>
  <si>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</si>
  <si>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</si>
  <si>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</si>
  <si>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</si>
  <si>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</si>
  <si>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</si>
  <si>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</si>
  <si>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</si>
  <si>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</si>
  <si>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</si>
  <si>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</si>
  <si>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</si>
  <si>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</si>
  <si>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</si>
  <si>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</si>
  <si>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</si>
  <si>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</si>
  <si>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</si>
  <si>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</si>
  <si>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</si>
  <si>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</si>
  <si>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</si>
  <si>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</si>
  <si>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</si>
  <si>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</si>
  <si>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</si>
  <si>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</si>
  <si>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</si>
  <si>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</si>
  <si>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</si>
  <si>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</si>
  <si>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</si>
  <si>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</si>
  <si>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</si>
  <si>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</si>
  <si>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</si>
  <si>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</si>
  <si>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</si>
  <si>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</si>
  <si>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</si>
  <si>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</si>
  <si>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</si>
  <si>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</si>
  <si>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</si>
  <si>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</si>
  <si>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</si>
  <si>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</si>
  <si>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</si>
  <si>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</si>
  <si>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</si>
  <si>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</si>
  <si>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</si>
  <si>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</si>
  <si>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</si>
  <si>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</si>
  <si>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</si>
  <si>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</si>
  <si>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</si>
  <si>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</si>
  <si>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</si>
  <si>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</si>
  <si>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</si>
  <si>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</si>
  <si>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</si>
  <si>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</si>
  <si>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</si>
  <si>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</si>
  <si>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</si>
  <si>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</si>
  <si>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</si>
  <si>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</si>
  <si>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</si>
  <si>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</si>
  <si>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</si>
  <si>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</si>
  <si>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</si>
  <si>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</si>
  <si>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</si>
  <si>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</si>
  <si>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</si>
  <si>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</si>
  <si>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</si>
  <si>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</si>
  <si>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</si>
  <si>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</si>
  <si>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</si>
  <si>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</si>
  <si>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</si>
  <si>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</si>
  <si>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</si>
  <si>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</si>
  <si>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</si>
  <si>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</si>
  <si>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</si>
  <si>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</si>
  <si>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</si>
  <si>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</si>
  <si>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</si>
  <si>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</si>
  <si>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</si>
  <si>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</si>
  <si>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5.29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</si>
  <si>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</si>
  <si>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</si>
  <si>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</si>
  <si>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</si>
  <si>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</si>
  <si>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</si>
  <si>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</si>
  <si>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</si>
  <si>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</si>
  <si>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</si>
  <si>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</si>
  <si>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</si>
  <si>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</si>
  <si>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</si>
  <si>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</si>
  <si>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</si>
  <si>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</si>
  <si>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</si>
  <si>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</si>
  <si>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</si>
  <si>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</si>
  <si>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</si>
  <si>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</si>
  <si>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</si>
  <si>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</si>
  <si>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</si>
  <si>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</si>
  <si>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</si>
  <si>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</si>
  <si>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</si>
  <si>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</si>
  <si>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</si>
  <si>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</si>
  <si>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</si>
  <si>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</si>
  <si>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</si>
  <si>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</si>
  <si>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</si>
  <si>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</si>
  <si>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</si>
  <si>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</si>
  <si>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3.21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</si>
  <si>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</si>
  <si>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</si>
  <si>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</si>
  <si>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</si>
  <si>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</si>
  <si>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</si>
  <si>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</si>
  <si>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</si>
  <si>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</si>
  <si>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</si>
  <si>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</si>
  <si>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</si>
  <si>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</si>
  <si>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</si>
  <si>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</si>
  <si>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</si>
  <si>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</si>
  <si>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</si>
  <si>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</si>
  <si>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</si>
  <si>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</si>
  <si>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</si>
  <si>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</si>
  <si>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</si>
  <si>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</si>
  <si>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</si>
  <si>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</si>
  <si>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</si>
  <si>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</si>
  <si>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</si>
  <si>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</si>
  <si>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</si>
  <si>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</si>
  <si>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</si>
  <si>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</si>
  <si>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</si>
  <si>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</si>
  <si>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</si>
  <si>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</si>
  <si>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</si>
  <si>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</si>
  <si>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</si>
  <si>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</si>
  <si>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</si>
  <si>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</si>
  <si>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</si>
  <si>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</si>
  <si>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</si>
  <si>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</si>
  <si>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</si>
  <si>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</si>
  <si>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</si>
  <si>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</si>
  <si>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</si>
  <si>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</si>
  <si>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</si>
  <si>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</si>
  <si>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</si>
  <si>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</si>
  <si>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</si>
  <si>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</si>
  <si>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</si>
  <si>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</si>
  <si>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</si>
  <si>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</si>
  <si>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</si>
  <si>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</si>
  <si>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</si>
  <si>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</si>
  <si>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</si>
  <si>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</si>
  <si>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</si>
  <si>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</si>
  <si>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</si>
  <si>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</si>
  <si>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</si>
  <si>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</si>
  <si>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</si>
  <si>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</si>
  <si>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</si>
  <si>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</si>
  <si>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</si>
  <si>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</si>
  <si>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</si>
  <si>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</si>
  <si>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</si>
  <si>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</si>
  <si>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</si>
  <si>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</si>
  <si>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</si>
  <si>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</si>
  <si>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</si>
  <si>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</si>
  <si>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</si>
  <si>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</si>
  <si>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</si>
  <si>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</si>
  <si>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</si>
  <si>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</si>
  <si>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</si>
  <si>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</si>
  <si>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</si>
  <si>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</si>
  <si>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</si>
  <si>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</si>
  <si>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</si>
  <si>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</si>
  <si>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</si>
  <si>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</si>
  <si>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</si>
  <si>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</si>
  <si>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</si>
  <si>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</si>
  <si>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</si>
  <si>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</si>
  <si>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</si>
  <si>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</si>
  <si>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</si>
  <si>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</si>
  <si>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</si>
  <si>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</si>
  <si>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</si>
  <si>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</si>
  <si>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</si>
  <si>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</si>
  <si>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</si>
  <si>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</si>
  <si>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</si>
  <si>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</si>
  <si>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</si>
  <si>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</si>
  <si>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</si>
  <si>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</si>
  <si>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</si>
  <si>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</si>
  <si>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</si>
  <si>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</si>
  <si>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</si>
  <si>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</si>
  <si>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</si>
  <si>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</si>
  <si>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</si>
  <si>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</si>
  <si>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</si>
  <si>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</si>
  <si>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</si>
  <si>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</si>
  <si>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</si>
  <si>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</si>
  <si>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</si>
  <si>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</si>
  <si>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</si>
  <si>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</si>
  <si>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</si>
  <si>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</si>
  <si>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</si>
  <si>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</si>
  <si>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</si>
  <si>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2.81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</si>
  <si>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</si>
  <si>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</si>
  <si>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</si>
  <si>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</si>
  <si>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</si>
  <si>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</si>
  <si>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</si>
  <si>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</si>
  <si>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</si>
  <si>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</si>
  <si>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</si>
  <si>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</si>
  <si>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</si>
  <si>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</si>
  <si>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</si>
  <si>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</si>
  <si>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620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</si>
  <si>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</si>
  <si>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</si>
  <si>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</si>
  <si>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</si>
  <si>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</si>
  <si>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</si>
  <si>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</si>
  <si>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</si>
  <si>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</si>
  <si>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</si>
  <si>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</si>
  <si>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</si>
  <si>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</si>
  <si>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</si>
  <si>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</si>
  <si>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</si>
  <si>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</si>
  <si>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</si>
  <si>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</si>
  <si>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</si>
  <si>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</si>
  <si>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</si>
  <si>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</si>
  <si>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</si>
  <si>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</si>
  <si>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</si>
  <si>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</si>
  <si>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</si>
  <si>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</si>
  <si>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3.24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</si>
  <si>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</si>
  <si>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</si>
  <si>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</si>
  <si>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</si>
  <si>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</si>
  <si>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</si>
  <si>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</si>
  <si>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</si>
  <si>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</si>
  <si>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</si>
  <si>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</si>
  <si>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</si>
  <si>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4.86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</si>
  <si>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</si>
  <si>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</si>
  <si>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</si>
  <si>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</si>
  <si>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</si>
  <si>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</si>
  <si>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</si>
  <si>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</si>
  <si>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</si>
  <si>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</si>
  <si>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</si>
  <si>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</si>
  <si>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</si>
  <si>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</si>
  <si>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</si>
  <si>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</si>
  <si>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</si>
  <si>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</si>
  <si>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</si>
  <si>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</si>
  <si>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</si>
  <si>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</si>
  <si>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</si>
  <si>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</si>
  <si>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</si>
  <si>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</si>
  <si>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</si>
  <si>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</si>
  <si>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</si>
  <si>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</si>
  <si>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</si>
  <si>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</si>
  <si>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</si>
  <si>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</si>
  <si>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</si>
  <si>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</si>
  <si>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</si>
  <si>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</si>
  <si>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</si>
  <si>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</si>
  <si>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</si>
  <si>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</si>
  <si>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</si>
  <si>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</si>
  <si>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</si>
  <si>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</si>
  <si>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</si>
  <si>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</si>
  <si>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</si>
  <si>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</si>
  <si>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</si>
  <si>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</si>
  <si>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</si>
  <si>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</si>
  <si>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</si>
  <si>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</si>
  <si>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</si>
  <si>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</si>
  <si>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</si>
  <si>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</si>
  <si>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</si>
  <si>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</si>
  <si>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</si>
  <si>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</si>
  <si>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</si>
  <si>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</si>
  <si>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</si>
  <si>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</si>
  <si>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</si>
  <si>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</si>
  <si>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</si>
  <si>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</si>
  <si>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</si>
  <si>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</si>
  <si>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</si>
  <si>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</si>
  <si>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</si>
  <si>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</si>
  <si>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</si>
  <si>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</si>
  <si>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</si>
  <si>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</si>
  <si>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</si>
  <si>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</si>
  <si>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</si>
  <si>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</si>
  <si>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</si>
  <si>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</si>
  <si>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</si>
  <si>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</si>
  <si>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</si>
  <si>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</si>
  <si>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</si>
  <si>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</si>
  <si>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</si>
  <si>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</si>
  <si>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</si>
  <si>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</si>
  <si>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</si>
  <si>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</si>
  <si>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</si>
  <si>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</si>
  <si>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</si>
  <si>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</si>
  <si>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</si>
  <si>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</si>
  <si>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</si>
  <si>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</si>
  <si>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</si>
  <si>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</si>
  <si>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</si>
  <si>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</si>
  <si>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</si>
  <si>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14.64</t>
  </si>
  <si>
    <t>105J  :891180:00:------:--</t>
  </si>
  <si>
    <t>21:0763:000171</t>
  </si>
  <si>
    <t>21:0219:000153</t>
  </si>
  <si>
    <t>21:0219:000153:0003:0001:00</t>
  </si>
  <si>
    <t>5.21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</si>
  <si>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</si>
  <si>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</si>
  <si>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</si>
  <si>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</si>
  <si>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</si>
  <si>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</si>
  <si>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</si>
  <si>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</si>
  <si>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</si>
  <si>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</si>
  <si>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</si>
  <si>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</si>
  <si>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</si>
  <si>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</si>
  <si>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</si>
  <si>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4.25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</si>
  <si>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</si>
  <si>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</si>
  <si>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</si>
  <si>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</si>
  <si>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</si>
  <si>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</si>
  <si>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</si>
  <si>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</si>
  <si>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</si>
  <si>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</si>
  <si>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1.85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</si>
  <si>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</si>
  <si>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</si>
  <si>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</si>
  <si>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</si>
  <si>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</si>
  <si>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</si>
  <si>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</si>
  <si>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</si>
  <si>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</si>
  <si>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</si>
  <si>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</si>
  <si>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</si>
  <si>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</si>
  <si>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</si>
  <si>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</si>
  <si>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</si>
  <si>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</si>
  <si>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</si>
  <si>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</si>
  <si>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</si>
  <si>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</si>
  <si>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</si>
  <si>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</si>
  <si>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</si>
  <si>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</si>
  <si>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</si>
  <si>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</si>
  <si>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</si>
  <si>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3.83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</si>
  <si>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</si>
  <si>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</si>
  <si>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</si>
  <si>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</si>
  <si>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</si>
  <si>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</si>
  <si>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</si>
  <si>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</si>
  <si>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</si>
  <si>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</si>
  <si>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</si>
  <si>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</si>
  <si>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</si>
  <si>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</si>
  <si>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</si>
  <si>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</si>
  <si>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990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</si>
  <si>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</si>
  <si>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</si>
  <si>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</si>
  <si>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</si>
  <si>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</si>
  <si>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</si>
  <si>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</si>
  <si>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</si>
  <si>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</si>
  <si>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</si>
  <si>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</si>
  <si>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</si>
  <si>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</si>
  <si>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</si>
  <si>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</si>
  <si>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</si>
  <si>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</si>
  <si>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</si>
  <si>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</si>
  <si>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</si>
  <si>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</si>
  <si>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</si>
  <si>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</si>
  <si>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</si>
  <si>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</si>
  <si>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</si>
  <si>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</si>
  <si>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</si>
  <si>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</si>
  <si>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</si>
  <si>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</si>
  <si>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</si>
  <si>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</si>
  <si>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</si>
  <si>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</si>
  <si>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</si>
  <si>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</si>
  <si>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</si>
  <si>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</si>
  <si>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</si>
  <si>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</si>
  <si>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</si>
  <si>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</si>
  <si>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</si>
  <si>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</si>
  <si>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</si>
  <si>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</si>
  <si>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</si>
  <si>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</si>
  <si>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</si>
  <si>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</si>
  <si>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</si>
  <si>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</si>
  <si>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</si>
  <si>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</si>
  <si>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</si>
  <si>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</si>
  <si>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</si>
  <si>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</si>
  <si>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</si>
  <si>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</si>
  <si>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</si>
  <si>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</si>
  <si>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</si>
  <si>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</si>
  <si>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</si>
  <si>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</si>
  <si>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</si>
  <si>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</si>
  <si>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</si>
  <si>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</si>
  <si>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</si>
  <si>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</si>
  <si>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</si>
  <si>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</si>
  <si>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</si>
  <si>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</si>
  <si>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</si>
  <si>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</si>
  <si>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</si>
  <si>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</si>
  <si>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</si>
  <si>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</si>
  <si>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</si>
  <si>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</si>
  <si>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</si>
  <si>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</si>
  <si>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</si>
  <si>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</si>
  <si>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</si>
  <si>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</si>
  <si>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</si>
  <si>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</si>
  <si>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</si>
  <si>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</si>
  <si>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</si>
  <si>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</si>
  <si>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</si>
  <si>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</si>
  <si>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</si>
  <si>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</si>
  <si>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</si>
  <si>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</si>
  <si>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</si>
  <si>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</si>
  <si>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</si>
  <si>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</si>
  <si>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</si>
  <si>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</si>
  <si>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</si>
  <si>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</si>
  <si>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</si>
  <si>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</si>
  <si>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</si>
  <si>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</si>
  <si>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</si>
  <si>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</si>
  <si>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</si>
  <si>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</si>
  <si>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</si>
  <si>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</si>
  <si>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</si>
  <si>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</si>
  <si>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</si>
  <si>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</si>
  <si>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</si>
  <si>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</si>
  <si>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</si>
  <si>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</si>
  <si>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</si>
  <si>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</si>
  <si>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</si>
  <si>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</si>
  <si>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</si>
  <si>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</si>
  <si>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</si>
  <si>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</si>
  <si>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</si>
  <si>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</si>
  <si>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</si>
  <si>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</si>
  <si>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</si>
  <si>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</si>
  <si>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</si>
  <si>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</si>
  <si>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</si>
  <si>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</si>
  <si>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</si>
  <si>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4.63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</si>
  <si>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</si>
  <si>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</si>
  <si>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</si>
  <si>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</si>
  <si>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</si>
  <si>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</si>
  <si>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</si>
  <si>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</si>
  <si>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</si>
  <si>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</si>
  <si>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</si>
  <si>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</si>
  <si>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</si>
  <si>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</si>
  <si>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</si>
  <si>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</si>
  <si>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</si>
  <si>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</si>
  <si>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</si>
  <si>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</si>
  <si>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</si>
  <si>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</si>
  <si>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</si>
  <si>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</si>
  <si>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</si>
  <si>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6.11</t>
  </si>
  <si>
    <t>105J  :891248:00:------:--</t>
  </si>
  <si>
    <t>21:0763:000235</t>
  </si>
  <si>
    <t>21:0219:000210</t>
  </si>
  <si>
    <t>21:0219:000210:0003:0001:00</t>
  </si>
  <si>
    <t>6.39</t>
  </si>
  <si>
    <t>105J  :891249:9Z:------:--</t>
  </si>
  <si>
    <t>21:0763:000236</t>
  </si>
  <si>
    <t>3.47</t>
  </si>
  <si>
    <t>105J  :891250:00:------:--</t>
  </si>
  <si>
    <t>21:0763:000237</t>
  </si>
  <si>
    <t>21:0219:000211</t>
  </si>
  <si>
    <t>21:0219:000211:0003:0001:00</t>
  </si>
  <si>
    <t>7.19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</si>
  <si>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</si>
  <si>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</si>
  <si>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</si>
  <si>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</si>
  <si>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</si>
  <si>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</si>
  <si>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</si>
  <si>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</si>
  <si>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3.28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</si>
  <si>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</si>
  <si>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</si>
  <si>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</si>
  <si>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</si>
  <si>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</si>
  <si>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</si>
  <si>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</si>
  <si>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</si>
  <si>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</si>
  <si>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</si>
  <si>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</si>
  <si>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</si>
  <si>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</si>
  <si>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</si>
  <si>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</si>
  <si>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</si>
  <si>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</si>
  <si>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</si>
  <si>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</si>
  <si>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</si>
  <si>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</si>
  <si>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</si>
  <si>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</si>
  <si>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</si>
  <si>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</si>
  <si>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</si>
  <si>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</si>
  <si>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</si>
  <si>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</si>
  <si>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</si>
  <si>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</si>
  <si>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</si>
  <si>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</si>
  <si>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</si>
  <si>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</si>
  <si>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</si>
  <si>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</si>
  <si>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</si>
  <si>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</si>
  <si>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</si>
  <si>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</si>
  <si>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</si>
  <si>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4.38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</si>
  <si>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</si>
  <si>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</si>
  <si>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</si>
  <si>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</si>
  <si>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</si>
  <si>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</si>
  <si>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</si>
  <si>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</si>
  <si>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</si>
  <si>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</si>
  <si>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</si>
  <si>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</si>
  <si>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</si>
  <si>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</si>
  <si>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</si>
  <si>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</si>
  <si>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</si>
  <si>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</si>
  <si>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</si>
  <si>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</si>
  <si>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</si>
  <si>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</si>
  <si>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</si>
  <si>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</si>
  <si>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</si>
  <si>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</si>
  <si>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</si>
  <si>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</si>
  <si>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</si>
  <si>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</si>
  <si>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</si>
  <si>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</si>
  <si>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</si>
  <si>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</si>
  <si>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</si>
  <si>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</si>
  <si>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</si>
  <si>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</si>
  <si>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</si>
  <si>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</si>
  <si>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</si>
  <si>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</si>
  <si>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</si>
  <si>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</si>
  <si>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</si>
  <si>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</si>
  <si>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</si>
  <si>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</si>
  <si>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</si>
  <si>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</si>
  <si>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</si>
  <si>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4.29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</si>
  <si>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</si>
  <si>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</si>
  <si>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</si>
  <si>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</si>
  <si>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</si>
  <si>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</si>
  <si>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</si>
  <si>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</si>
  <si>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</si>
  <si>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</si>
  <si>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</si>
  <si>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</si>
  <si>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3.68</t>
  </si>
  <si>
    <t>105J  :891282:10:------:--</t>
  </si>
  <si>
    <t>21:0763:000267</t>
  </si>
  <si>
    <t>21:0219:000239</t>
  </si>
  <si>
    <t>21:0219:000239:0003:0001:00</t>
  </si>
  <si>
    <t>5.17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</si>
  <si>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</si>
  <si>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</si>
  <si>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</si>
  <si>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</si>
  <si>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</si>
  <si>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</si>
  <si>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</si>
  <si>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6.15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</si>
  <si>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</si>
  <si>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</si>
  <si>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</si>
  <si>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</si>
  <si>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</si>
  <si>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</si>
  <si>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</si>
  <si>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</si>
  <si>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</si>
  <si>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</si>
  <si>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</si>
  <si>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</si>
  <si>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</si>
  <si>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</si>
  <si>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</si>
  <si>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</si>
  <si>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</si>
  <si>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</si>
  <si>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</si>
  <si>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</si>
  <si>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</si>
  <si>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</si>
  <si>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</si>
  <si>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</si>
  <si>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</si>
  <si>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</si>
  <si>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</si>
  <si>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</si>
  <si>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1.68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</si>
  <si>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</si>
  <si>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</si>
  <si>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</si>
  <si>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</si>
  <si>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</si>
  <si>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</si>
  <si>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</si>
  <si>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</si>
  <si>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</si>
  <si>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</si>
  <si>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</si>
  <si>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</si>
  <si>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</si>
  <si>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</si>
  <si>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</si>
  <si>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</si>
  <si>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</si>
  <si>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</si>
  <si>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</si>
  <si>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</si>
  <si>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</si>
  <si>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</si>
  <si>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</si>
  <si>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</si>
  <si>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</si>
  <si>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</si>
  <si>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</si>
  <si>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</si>
  <si>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</si>
  <si>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</si>
  <si>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</si>
  <si>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</si>
  <si>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</si>
  <si>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</si>
  <si>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</si>
  <si>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</si>
  <si>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</si>
  <si>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</si>
  <si>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</si>
  <si>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</si>
  <si>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</si>
  <si>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</si>
  <si>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</si>
  <si>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</si>
  <si>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</si>
  <si>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</si>
  <si>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</si>
  <si>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</si>
  <si>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</si>
  <si>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</si>
  <si>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</si>
  <si>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</si>
  <si>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</si>
  <si>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</si>
  <si>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</si>
  <si>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</si>
  <si>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</si>
  <si>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</si>
  <si>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</si>
  <si>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</si>
  <si>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1.94</t>
  </si>
  <si>
    <t>105J  :891309:20:891308:10</t>
  </si>
  <si>
    <t>21:0763:000293</t>
  </si>
  <si>
    <t>21:0219:000261:0004:0001:00</t>
  </si>
  <si>
    <t>1.59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</si>
  <si>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</si>
  <si>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</si>
  <si>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</si>
  <si>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</si>
  <si>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</si>
  <si>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</si>
  <si>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</si>
  <si>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</si>
  <si>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</si>
  <si>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</si>
  <si>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</si>
  <si>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</si>
  <si>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</si>
  <si>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</si>
  <si>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</si>
  <si>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</si>
  <si>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</si>
  <si>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</si>
  <si>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</si>
  <si>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</si>
  <si>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</si>
  <si>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</si>
  <si>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</si>
  <si>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</si>
  <si>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</si>
  <si>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</si>
  <si>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</si>
  <si>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</si>
  <si>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</si>
  <si>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</si>
  <si>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</si>
  <si>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</si>
  <si>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</si>
  <si>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</si>
  <si>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</si>
  <si>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</si>
  <si>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</si>
  <si>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</si>
  <si>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</si>
  <si>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</si>
  <si>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</si>
  <si>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</si>
  <si>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</si>
  <si>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</si>
  <si>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</si>
  <si>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</si>
  <si>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</si>
  <si>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</si>
  <si>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</si>
  <si>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</si>
  <si>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</si>
  <si>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</si>
  <si>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</si>
  <si>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</si>
  <si>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</si>
  <si>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</si>
  <si>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</si>
  <si>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</si>
  <si>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</si>
  <si>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</si>
  <si>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</si>
  <si>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</si>
  <si>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</si>
  <si>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</si>
  <si>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</si>
  <si>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</si>
  <si>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</si>
  <si>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</si>
  <si>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</si>
  <si>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</si>
  <si>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</si>
  <si>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</si>
  <si>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</si>
  <si>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</si>
  <si>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</si>
  <si>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</si>
  <si>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</si>
  <si>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</si>
  <si>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</si>
  <si>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</si>
  <si>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</si>
  <si>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</si>
  <si>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</si>
  <si>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</si>
  <si>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</si>
  <si>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</si>
  <si>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</si>
  <si>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</si>
  <si>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</si>
  <si>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</si>
  <si>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</si>
  <si>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</si>
  <si>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</si>
  <si>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</si>
  <si>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</si>
  <si>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</si>
  <si>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</si>
  <si>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</si>
  <si>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</si>
  <si>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</si>
  <si>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</si>
  <si>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</si>
  <si>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</si>
  <si>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</si>
  <si>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</si>
  <si>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</si>
  <si>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</si>
  <si>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</si>
  <si>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</si>
  <si>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</si>
  <si>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</si>
  <si>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</si>
  <si>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</si>
  <si>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</si>
  <si>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</si>
  <si>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</si>
  <si>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</si>
  <si>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</si>
  <si>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</si>
  <si>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</si>
  <si>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</si>
  <si>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</si>
  <si>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</si>
  <si>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</si>
  <si>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</si>
  <si>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</si>
  <si>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</si>
  <si>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</si>
  <si>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</si>
  <si>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</si>
  <si>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</si>
  <si>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</si>
  <si>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</si>
  <si>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</si>
  <si>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</si>
  <si>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</si>
  <si>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</si>
  <si>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</si>
  <si>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</si>
  <si>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</si>
  <si>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</si>
  <si>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</si>
  <si>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</si>
  <si>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</si>
  <si>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</si>
  <si>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</si>
  <si>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</si>
  <si>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</si>
  <si>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</si>
  <si>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</si>
  <si>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</si>
  <si>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</si>
  <si>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</si>
  <si>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</si>
  <si>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</si>
  <si>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</si>
  <si>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</si>
  <si>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</si>
  <si>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</si>
  <si>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</si>
  <si>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</si>
  <si>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</si>
  <si>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</si>
  <si>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</si>
  <si>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</si>
  <si>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</si>
  <si>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</si>
  <si>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</si>
  <si>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</si>
  <si>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</si>
  <si>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</si>
  <si>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</si>
  <si>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</si>
  <si>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</si>
  <si>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</si>
  <si>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</si>
  <si>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</si>
  <si>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</si>
  <si>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</si>
  <si>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</si>
  <si>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</si>
  <si>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</si>
  <si>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</si>
  <si>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</si>
  <si>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</si>
  <si>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</si>
  <si>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</si>
  <si>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</si>
  <si>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</si>
  <si>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</si>
  <si>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</si>
  <si>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</si>
  <si>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</si>
  <si>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</si>
  <si>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</si>
  <si>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</si>
  <si>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</si>
  <si>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</si>
  <si>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</si>
  <si>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</si>
  <si>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</si>
  <si>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</si>
  <si>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</si>
  <si>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</si>
  <si>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</si>
  <si>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</si>
  <si>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</si>
  <si>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</si>
  <si>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</si>
  <si>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</si>
  <si>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</si>
  <si>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</si>
  <si>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</si>
  <si>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</si>
  <si>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</si>
  <si>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</si>
  <si>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</si>
  <si>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</si>
  <si>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</si>
  <si>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</si>
  <si>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</si>
  <si>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</si>
  <si>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</si>
  <si>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</si>
  <si>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</si>
  <si>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</si>
  <si>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</si>
  <si>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</si>
  <si>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</si>
  <si>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</si>
  <si>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</si>
  <si>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</si>
  <si>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</si>
  <si>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</si>
  <si>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</si>
  <si>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</si>
  <si>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</si>
  <si>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</si>
  <si>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</si>
  <si>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</si>
  <si>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</si>
  <si>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</si>
  <si>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</si>
  <si>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</si>
  <si>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</si>
  <si>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</si>
  <si>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</si>
  <si>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</si>
  <si>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</si>
  <si>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</si>
  <si>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</si>
  <si>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</si>
  <si>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</si>
  <si>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</si>
  <si>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</si>
  <si>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</si>
  <si>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</si>
  <si>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</si>
  <si>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</si>
  <si>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</si>
  <si>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</si>
  <si>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</si>
  <si>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</si>
  <si>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3.42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</si>
  <si>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</si>
  <si>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</si>
  <si>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</si>
  <si>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</si>
  <si>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</si>
  <si>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</si>
  <si>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</si>
  <si>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</si>
  <si>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</si>
  <si>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</si>
  <si>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</si>
  <si>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</si>
  <si>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</si>
  <si>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</si>
  <si>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</si>
  <si>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</si>
  <si>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</si>
  <si>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</si>
  <si>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</si>
  <si>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</si>
  <si>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</si>
  <si>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</si>
  <si>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</si>
  <si>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</si>
  <si>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</si>
  <si>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</si>
  <si>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</si>
  <si>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</si>
  <si>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</si>
  <si>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</si>
  <si>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</si>
  <si>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</si>
  <si>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</si>
  <si>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</si>
  <si>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</si>
  <si>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</si>
  <si>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</si>
  <si>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</si>
  <si>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</si>
  <si>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</si>
  <si>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</si>
  <si>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</si>
  <si>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</si>
  <si>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</si>
  <si>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</si>
  <si>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</si>
  <si>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</si>
  <si>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</si>
  <si>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</si>
  <si>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</si>
  <si>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</si>
  <si>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</si>
  <si>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</si>
  <si>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</si>
  <si>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</si>
  <si>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</si>
  <si>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</si>
  <si>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</si>
  <si>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</si>
  <si>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</si>
  <si>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</si>
  <si>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</si>
  <si>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</si>
  <si>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</si>
  <si>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</si>
  <si>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</si>
  <si>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</si>
  <si>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</si>
  <si>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</si>
  <si>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</si>
  <si>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</si>
  <si>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</si>
  <si>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</si>
  <si>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</si>
  <si>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</si>
  <si>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</si>
  <si>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</si>
  <si>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</si>
  <si>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</si>
  <si>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</si>
  <si>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</si>
  <si>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</si>
  <si>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</si>
  <si>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</si>
  <si>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</si>
  <si>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</si>
  <si>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</si>
  <si>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</si>
  <si>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</si>
  <si>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</si>
  <si>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</si>
  <si>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</si>
  <si>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</si>
  <si>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</si>
  <si>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</si>
  <si>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</si>
  <si>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</si>
  <si>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</si>
  <si>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</si>
  <si>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</si>
  <si>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</si>
  <si>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</si>
  <si>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</si>
  <si>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</si>
  <si>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</si>
  <si>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</si>
  <si>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</si>
  <si>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</si>
  <si>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</si>
  <si>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</si>
  <si>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</si>
  <si>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</si>
  <si>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</si>
  <si>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</si>
  <si>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</si>
  <si>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</si>
  <si>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</si>
  <si>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</si>
  <si>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</si>
  <si>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</si>
  <si>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</si>
  <si>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</si>
  <si>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</si>
  <si>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</si>
  <si>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</si>
  <si>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</si>
  <si>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</si>
  <si>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</si>
  <si>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</si>
  <si>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</si>
  <si>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</si>
  <si>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</si>
  <si>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</si>
  <si>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</si>
  <si>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</si>
  <si>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</si>
  <si>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</si>
  <si>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</si>
  <si>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</si>
  <si>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</si>
  <si>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</si>
  <si>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</si>
  <si>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</si>
  <si>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</si>
  <si>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</si>
  <si>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</si>
  <si>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</si>
  <si>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</si>
  <si>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</si>
  <si>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</si>
  <si>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</si>
  <si>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</si>
  <si>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</si>
  <si>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</si>
  <si>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</si>
  <si>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</si>
  <si>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</si>
  <si>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</si>
  <si>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</si>
  <si>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</si>
  <si>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</si>
  <si>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</si>
  <si>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</si>
  <si>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</si>
  <si>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</si>
  <si>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</si>
  <si>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</si>
  <si>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</si>
  <si>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</si>
  <si>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</si>
  <si>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</si>
  <si>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</si>
  <si>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</si>
  <si>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</si>
  <si>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</si>
  <si>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</si>
  <si>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</si>
  <si>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</si>
  <si>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</si>
  <si>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</si>
  <si>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</si>
  <si>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</si>
  <si>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</si>
  <si>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</si>
  <si>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</si>
  <si>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</si>
  <si>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</si>
  <si>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</si>
  <si>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</si>
  <si>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</si>
  <si>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</si>
  <si>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</si>
  <si>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</si>
  <si>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</si>
  <si>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</si>
  <si>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</si>
  <si>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</si>
  <si>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</si>
  <si>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</si>
  <si>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</si>
  <si>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</si>
  <si>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</si>
  <si>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</si>
  <si>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</si>
  <si>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</si>
  <si>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</si>
  <si>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</si>
  <si>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</si>
  <si>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</si>
  <si>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</si>
  <si>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</si>
  <si>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</si>
  <si>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</si>
  <si>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</si>
  <si>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</si>
  <si>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</si>
  <si>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</si>
  <si>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</si>
  <si>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</si>
  <si>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</si>
  <si>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</si>
  <si>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</si>
  <si>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</si>
  <si>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</si>
  <si>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</si>
  <si>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</si>
  <si>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</si>
  <si>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</si>
  <si>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</si>
  <si>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</si>
  <si>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</si>
  <si>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</si>
  <si>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</si>
  <si>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</si>
  <si>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</si>
  <si>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</si>
  <si>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</si>
  <si>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</si>
  <si>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</si>
  <si>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</si>
  <si>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</si>
  <si>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</si>
  <si>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</si>
  <si>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</si>
  <si>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</si>
  <si>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</si>
  <si>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</si>
  <si>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</si>
  <si>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</si>
  <si>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</si>
  <si>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</si>
  <si>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</si>
  <si>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</si>
  <si>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</si>
  <si>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</si>
  <si>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</si>
  <si>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</si>
  <si>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</si>
  <si>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</si>
  <si>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</si>
  <si>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</si>
  <si>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</si>
  <si>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</si>
  <si>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</si>
  <si>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</si>
  <si>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</si>
  <si>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</si>
  <si>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</si>
  <si>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</si>
  <si>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</si>
  <si>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</si>
  <si>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</si>
  <si>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</si>
  <si>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</si>
  <si>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</si>
  <si>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</si>
  <si>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</si>
  <si>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</si>
  <si>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</si>
  <si>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</si>
  <si>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</si>
  <si>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</si>
  <si>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</si>
  <si>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</si>
  <si>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</si>
  <si>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</si>
  <si>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</si>
  <si>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</si>
  <si>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</si>
  <si>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</si>
  <si>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</si>
  <si>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</si>
  <si>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</si>
  <si>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</si>
  <si>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</si>
  <si>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</si>
  <si>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</si>
  <si>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</si>
  <si>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</si>
  <si>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</si>
  <si>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</si>
  <si>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</si>
  <si>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</si>
  <si>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</si>
  <si>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</si>
  <si>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</si>
  <si>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</si>
  <si>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</si>
  <si>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</si>
  <si>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</si>
  <si>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</si>
  <si>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</si>
  <si>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</si>
  <si>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</si>
  <si>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</si>
  <si>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</si>
  <si>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</si>
  <si>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</si>
  <si>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</si>
  <si>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</si>
  <si>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</si>
  <si>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</si>
  <si>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</si>
  <si>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</si>
  <si>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</si>
  <si>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</si>
  <si>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</si>
  <si>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</si>
  <si>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</si>
  <si>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</si>
  <si>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</si>
  <si>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</si>
  <si>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</si>
  <si>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</si>
  <si>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</si>
  <si>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</si>
  <si>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</si>
  <si>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</si>
  <si>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</si>
  <si>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</si>
  <si>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</si>
  <si>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</si>
  <si>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</si>
  <si>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</si>
  <si>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</si>
  <si>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</si>
  <si>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</si>
  <si>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</si>
  <si>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</si>
  <si>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</si>
  <si>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</si>
  <si>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</si>
  <si>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</si>
  <si>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</si>
  <si>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</si>
  <si>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</si>
  <si>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</si>
  <si>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</si>
  <si>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</si>
  <si>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</si>
  <si>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</si>
  <si>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</si>
  <si>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</si>
  <si>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</si>
  <si>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</si>
  <si>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</si>
  <si>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</si>
  <si>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</si>
  <si>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</si>
  <si>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</si>
  <si>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</si>
  <si>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</si>
  <si>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</si>
  <si>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</si>
  <si>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</si>
  <si>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</si>
  <si>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</si>
  <si>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</si>
  <si>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</si>
  <si>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</si>
  <si>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</si>
  <si>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</si>
  <si>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</si>
  <si>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</si>
  <si>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</si>
  <si>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</si>
  <si>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</si>
  <si>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</si>
  <si>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</si>
  <si>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</si>
  <si>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</si>
  <si>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</si>
  <si>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</si>
  <si>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</si>
  <si>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</si>
  <si>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</si>
  <si>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</si>
  <si>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</si>
  <si>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</si>
  <si>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</si>
  <si>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</si>
  <si>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</si>
  <si>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</si>
  <si>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</si>
  <si>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</si>
  <si>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</si>
  <si>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</si>
  <si>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</si>
  <si>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</si>
  <si>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</si>
  <si>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</si>
  <si>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</si>
  <si>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</si>
  <si>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</si>
  <si>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</si>
  <si>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</si>
  <si>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</si>
  <si>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</si>
  <si>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</si>
  <si>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</si>
  <si>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</si>
  <si>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</si>
  <si>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</si>
  <si>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</si>
  <si>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</si>
  <si>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</si>
  <si>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</si>
  <si>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</si>
  <si>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</si>
  <si>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</si>
  <si>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</si>
  <si>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</si>
  <si>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</si>
  <si>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</si>
  <si>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</si>
  <si>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</si>
  <si>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</si>
  <si>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</si>
  <si>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</si>
  <si>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</si>
  <si>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</si>
  <si>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</si>
  <si>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</si>
  <si>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</si>
  <si>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</si>
  <si>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</si>
  <si>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</si>
  <si>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</si>
  <si>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</si>
  <si>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</si>
  <si>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</si>
  <si>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</si>
  <si>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</si>
  <si>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</si>
  <si>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</si>
  <si>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</si>
  <si>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</si>
  <si>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</si>
  <si>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</si>
  <si>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</si>
  <si>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</si>
  <si>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</si>
  <si>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</si>
  <si>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</si>
  <si>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</si>
  <si>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</si>
  <si>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</si>
  <si>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</si>
  <si>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</si>
  <si>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</si>
  <si>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</si>
  <si>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</si>
  <si>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</si>
  <si>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</si>
  <si>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</si>
  <si>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</si>
  <si>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</si>
  <si>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</si>
  <si>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</si>
  <si>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</si>
  <si>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</si>
  <si>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</si>
  <si>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</si>
  <si>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</si>
  <si>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</si>
  <si>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</si>
  <si>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</si>
  <si>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</si>
  <si>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</si>
  <si>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</si>
  <si>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</si>
  <si>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</si>
  <si>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</si>
  <si>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</si>
  <si>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</si>
  <si>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</si>
  <si>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</si>
  <si>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</si>
  <si>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</si>
  <si>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</si>
  <si>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</si>
  <si>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</si>
  <si>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</si>
  <si>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</si>
  <si>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</si>
  <si>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</si>
  <si>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</si>
  <si>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</si>
  <si>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</si>
  <si>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</si>
  <si>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</si>
  <si>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</si>
  <si>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</si>
  <si>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</si>
  <si>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</si>
  <si>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</si>
  <si>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</si>
  <si>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</si>
  <si>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</si>
  <si>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</si>
  <si>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</si>
  <si>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</si>
  <si>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</si>
  <si>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</si>
  <si>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</si>
  <si>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</si>
  <si>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</si>
  <si>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</si>
  <si>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</si>
  <si>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</si>
  <si>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</si>
  <si>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</si>
  <si>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</si>
  <si>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</si>
  <si>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</si>
  <si>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</si>
  <si>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</si>
  <si>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</si>
  <si>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</si>
  <si>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</si>
  <si>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</si>
  <si>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</si>
  <si>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</si>
  <si>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</si>
  <si>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</si>
  <si>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</si>
  <si>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</si>
  <si>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</si>
  <si>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</si>
  <si>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</si>
  <si>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</si>
  <si>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</si>
  <si>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</si>
  <si>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</si>
  <si>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</si>
  <si>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</si>
  <si>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</si>
  <si>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</si>
  <si>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</si>
  <si>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</si>
  <si>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</si>
  <si>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</si>
  <si>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</si>
  <si>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</si>
  <si>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</si>
  <si>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</si>
  <si>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</si>
  <si>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</si>
  <si>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23</t>
  </si>
  <si>
    <t>105J  :891537:00:------:--</t>
  </si>
  <si>
    <t>21:0763:000510</t>
  </si>
  <si>
    <t>21:0219:000456</t>
  </si>
  <si>
    <t>21:0219:000456:0003:0001:00</t>
  </si>
  <si>
    <t>39</t>
  </si>
  <si>
    <t>105J  :891538:00:------:--</t>
  </si>
  <si>
    <t>21:0763:000511</t>
  </si>
  <si>
    <t>21:0219:000457</t>
  </si>
  <si>
    <t>21:0219:000457:0003:0001:00</t>
  </si>
  <si>
    <t>4.67</t>
  </si>
  <si>
    <t>105J  :891539:00:------:--</t>
  </si>
  <si>
    <t>21:0763:000512</t>
  </si>
  <si>
    <t>21:0219:000458</t>
  </si>
  <si>
    <t>21:0219:000458:0003:0001:00</t>
  </si>
  <si>
    <t>3.67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</si>
  <si>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</si>
  <si>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</si>
  <si>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</si>
  <si>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</si>
  <si>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</si>
  <si>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</si>
  <si>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</si>
  <si>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</si>
  <si>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4.94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</si>
  <si>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</si>
  <si>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</si>
  <si>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</si>
  <si>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</si>
  <si>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</si>
  <si>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</si>
  <si>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</si>
  <si>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</si>
  <si>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</si>
  <si>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3.61</t>
  </si>
  <si>
    <t>105J  :891546:00:------:--</t>
  </si>
  <si>
    <t>21:0763:000518</t>
  </si>
  <si>
    <t>21:0219:000462</t>
  </si>
  <si>
    <t>21:0219:000462:0003:0001:00</t>
  </si>
  <si>
    <t>3.82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</si>
  <si>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</si>
  <si>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</si>
  <si>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</si>
  <si>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</si>
  <si>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</si>
  <si>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</si>
  <si>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</si>
  <si>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</si>
  <si>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</si>
  <si>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</si>
  <si>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</si>
  <si>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</si>
  <si>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</si>
  <si>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</si>
  <si>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</si>
  <si>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</si>
  <si>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</si>
  <si>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</si>
  <si>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</si>
  <si>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</si>
  <si>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</si>
  <si>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</si>
  <si>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</si>
  <si>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</si>
  <si>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</si>
  <si>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</si>
  <si>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</si>
  <si>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</si>
  <si>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</si>
  <si>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</si>
  <si>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</si>
  <si>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</si>
  <si>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</si>
  <si>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</si>
  <si>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</si>
  <si>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</si>
  <si>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</si>
  <si>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</si>
  <si>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</si>
  <si>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</si>
  <si>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</si>
  <si>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</si>
  <si>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</si>
  <si>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</si>
  <si>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</si>
  <si>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</si>
  <si>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</si>
  <si>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</si>
  <si>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</si>
  <si>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</si>
  <si>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</si>
  <si>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</si>
  <si>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</si>
  <si>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</si>
  <si>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</si>
  <si>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</si>
  <si>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</si>
  <si>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</si>
  <si>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</si>
  <si>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</si>
  <si>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</si>
  <si>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</si>
  <si>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</si>
  <si>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</si>
  <si>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</si>
  <si>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</si>
  <si>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</si>
  <si>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</si>
  <si>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</si>
  <si>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</si>
  <si>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</si>
  <si>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</si>
  <si>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</si>
  <si>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</si>
  <si>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</si>
  <si>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</si>
  <si>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</si>
  <si>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</si>
  <si>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</si>
  <si>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</si>
  <si>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</si>
  <si>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</si>
  <si>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</si>
  <si>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</si>
  <si>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</si>
  <si>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</si>
  <si>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</si>
  <si>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</si>
  <si>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</si>
  <si>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</si>
  <si>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</si>
  <si>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</si>
  <si>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</si>
  <si>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</si>
  <si>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</si>
  <si>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</si>
  <si>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</si>
  <si>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</si>
  <si>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</si>
  <si>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</si>
  <si>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</si>
  <si>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</si>
  <si>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</si>
  <si>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</si>
  <si>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</si>
  <si>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</si>
  <si>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</si>
  <si>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</si>
  <si>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</si>
  <si>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</si>
  <si>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</si>
  <si>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</si>
  <si>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</si>
  <si>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</si>
  <si>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</si>
  <si>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</si>
  <si>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</si>
  <si>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</si>
  <si>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</si>
  <si>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</si>
  <si>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</si>
  <si>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</si>
  <si>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</si>
  <si>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</si>
  <si>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</si>
  <si>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</si>
  <si>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</si>
  <si>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</si>
  <si>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</si>
  <si>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</si>
  <si>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</si>
  <si>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</si>
  <si>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</si>
  <si>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</si>
  <si>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</si>
  <si>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</si>
  <si>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</si>
  <si>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</si>
  <si>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</si>
  <si>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</si>
  <si>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</si>
  <si>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</si>
  <si>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</si>
  <si>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</si>
  <si>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</si>
  <si>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</si>
  <si>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</si>
  <si>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</si>
  <si>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</si>
  <si>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</si>
  <si>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</si>
  <si>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</si>
  <si>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</si>
  <si>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</si>
  <si>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</si>
  <si>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</si>
  <si>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</si>
  <si>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</si>
  <si>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</si>
  <si>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</si>
  <si>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</si>
  <si>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</si>
  <si>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</si>
  <si>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</si>
  <si>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</si>
  <si>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</si>
  <si>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</si>
  <si>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</si>
  <si>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</si>
  <si>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</si>
  <si>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</si>
  <si>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</si>
  <si>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</si>
  <si>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</si>
  <si>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</si>
  <si>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</si>
  <si>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</si>
  <si>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</si>
  <si>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</si>
  <si>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</si>
  <si>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</si>
  <si>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</si>
  <si>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</si>
  <si>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</si>
  <si>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</si>
  <si>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</si>
  <si>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</si>
  <si>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</si>
  <si>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</si>
  <si>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</si>
  <si>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</si>
  <si>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</si>
  <si>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</si>
  <si>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</si>
  <si>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</si>
  <si>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</si>
  <si>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</si>
  <si>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</si>
  <si>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</si>
  <si>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</si>
  <si>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</si>
  <si>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</si>
  <si>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</si>
  <si>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</si>
  <si>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</si>
  <si>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</si>
  <si>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</si>
  <si>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</si>
  <si>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</si>
  <si>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</si>
  <si>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</si>
  <si>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</si>
  <si>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</si>
  <si>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</si>
  <si>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</si>
  <si>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</si>
  <si>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</si>
  <si>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</si>
  <si>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</si>
  <si>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</si>
  <si>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</si>
  <si>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</si>
  <si>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</si>
  <si>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</si>
  <si>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</si>
  <si>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</si>
  <si>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</si>
  <si>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</si>
  <si>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</si>
  <si>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</si>
  <si>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</si>
  <si>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</si>
  <si>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</si>
  <si>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</si>
  <si>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</si>
  <si>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</si>
  <si>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</si>
  <si>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</si>
  <si>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</si>
  <si>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</si>
  <si>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</si>
  <si>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</si>
  <si>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</si>
  <si>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</si>
  <si>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</si>
  <si>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</si>
  <si>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</si>
  <si>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</si>
  <si>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</si>
  <si>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</si>
  <si>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</si>
  <si>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</si>
  <si>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</si>
  <si>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</si>
  <si>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</si>
  <si>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</si>
  <si>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</si>
  <si>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</si>
  <si>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</si>
  <si>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</si>
  <si>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</si>
  <si>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</si>
  <si>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</si>
  <si>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</si>
  <si>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</si>
  <si>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</si>
  <si>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</si>
  <si>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</si>
  <si>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</si>
  <si>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</si>
  <si>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</si>
  <si>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</si>
  <si>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</si>
  <si>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</si>
  <si>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</si>
  <si>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1.69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</si>
  <si>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</si>
  <si>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</si>
  <si>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</si>
  <si>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</si>
  <si>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</si>
  <si>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</si>
  <si>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</si>
  <si>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</si>
  <si>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</si>
  <si>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</si>
  <si>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</si>
  <si>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</si>
  <si>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</si>
  <si>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</si>
  <si>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</si>
  <si>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</si>
  <si>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</si>
  <si>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</si>
  <si>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</si>
  <si>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</si>
  <si>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</si>
  <si>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</si>
  <si>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</si>
  <si>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</si>
  <si>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</si>
  <si>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</si>
  <si>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</si>
  <si>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</si>
  <si>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</si>
  <si>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</si>
  <si>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</si>
  <si>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</si>
  <si>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</si>
  <si>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</si>
  <si>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</si>
  <si>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</si>
  <si>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</si>
  <si>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</si>
  <si>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</si>
  <si>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</si>
  <si>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</si>
  <si>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</si>
  <si>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</si>
  <si>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</si>
  <si>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</si>
  <si>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</si>
  <si>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</si>
  <si>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</si>
  <si>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</si>
  <si>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</si>
  <si>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</si>
  <si>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</si>
  <si>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</si>
  <si>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</si>
  <si>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</si>
  <si>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</si>
  <si>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</si>
  <si>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</si>
  <si>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</si>
  <si>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</si>
  <si>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</si>
  <si>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</si>
  <si>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</si>
  <si>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</si>
  <si>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</si>
  <si>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</si>
  <si>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</si>
  <si>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</si>
  <si>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</si>
  <si>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</si>
  <si>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</si>
  <si>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</si>
  <si>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</si>
  <si>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</si>
  <si>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</si>
  <si>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</si>
  <si>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</si>
  <si>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</si>
  <si>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</si>
  <si>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</si>
  <si>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</si>
  <si>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</si>
  <si>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</si>
  <si>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</si>
  <si>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</si>
  <si>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</si>
  <si>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</si>
  <si>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</si>
  <si>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</si>
  <si>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</si>
  <si>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</si>
  <si>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</si>
  <si>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</si>
  <si>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</si>
  <si>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</si>
  <si>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</si>
  <si>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</si>
  <si>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</si>
  <si>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</si>
  <si>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</si>
  <si>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</si>
  <si>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</si>
  <si>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</si>
  <si>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</si>
  <si>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</si>
  <si>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</si>
  <si>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</si>
  <si>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</si>
  <si>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</si>
  <si>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</si>
  <si>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</si>
  <si>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</si>
  <si>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</si>
  <si>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</si>
  <si>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</si>
  <si>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</si>
  <si>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</si>
  <si>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</si>
  <si>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</si>
  <si>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</si>
  <si>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</si>
  <si>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</si>
  <si>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</si>
  <si>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</si>
  <si>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</si>
  <si>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</si>
  <si>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</si>
  <si>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</si>
  <si>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12.5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</si>
  <si>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</si>
  <si>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</si>
  <si>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</si>
  <si>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</si>
  <si>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</si>
  <si>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</si>
  <si>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</si>
  <si>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</si>
  <si>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</si>
  <si>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</si>
  <si>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</si>
  <si>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</si>
  <si>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</si>
  <si>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</si>
  <si>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</si>
  <si>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</si>
  <si>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</si>
  <si>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</si>
  <si>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</si>
  <si>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</si>
  <si>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</si>
  <si>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</si>
  <si>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</si>
  <si>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</si>
  <si>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</si>
  <si>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</si>
  <si>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</si>
  <si>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</si>
  <si>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</si>
  <si>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</si>
  <si>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</si>
  <si>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</si>
  <si>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</si>
  <si>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</si>
  <si>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</si>
  <si>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</si>
  <si>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</si>
  <si>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</si>
  <si>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</si>
  <si>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</si>
  <si>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</si>
  <si>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</si>
  <si>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</si>
  <si>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</si>
  <si>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</si>
  <si>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</si>
  <si>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</si>
  <si>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</si>
  <si>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</si>
  <si>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</si>
  <si>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</si>
  <si>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</si>
  <si>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</si>
  <si>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</si>
  <si>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</si>
  <si>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</si>
  <si>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</si>
  <si>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</si>
  <si>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</si>
  <si>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</si>
  <si>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</si>
  <si>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</si>
  <si>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</si>
  <si>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</si>
  <si>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</si>
  <si>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</si>
  <si>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</si>
  <si>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</si>
  <si>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</si>
  <si>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</si>
  <si>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</si>
  <si>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</si>
  <si>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</si>
  <si>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</si>
  <si>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</si>
  <si>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</si>
  <si>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</si>
  <si>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</si>
  <si>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</si>
  <si>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</si>
  <si>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</si>
  <si>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</si>
  <si>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</si>
  <si>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</si>
  <si>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</si>
  <si>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</si>
  <si>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</si>
  <si>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</si>
  <si>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</si>
  <si>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</si>
  <si>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</si>
  <si>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</si>
  <si>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</si>
  <si>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</si>
  <si>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</si>
  <si>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</si>
  <si>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</si>
  <si>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</si>
  <si>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</si>
  <si>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</si>
  <si>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</si>
  <si>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</si>
  <si>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</si>
  <si>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</si>
  <si>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</si>
  <si>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</si>
  <si>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</si>
  <si>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</si>
  <si>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</si>
  <si>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</si>
  <si>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</si>
  <si>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</si>
  <si>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</si>
  <si>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</si>
  <si>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</si>
  <si>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</si>
  <si>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</si>
  <si>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</si>
  <si>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</si>
  <si>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</si>
  <si>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</si>
  <si>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</si>
  <si>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</si>
  <si>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</si>
  <si>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</si>
  <si>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</si>
  <si>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</si>
  <si>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</si>
  <si>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</si>
  <si>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</si>
  <si>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</si>
  <si>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</si>
  <si>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</si>
  <si>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</si>
  <si>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</si>
  <si>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</si>
  <si>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</si>
  <si>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</si>
  <si>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</si>
  <si>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</si>
  <si>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</si>
  <si>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</si>
  <si>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</si>
  <si>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</si>
  <si>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</si>
  <si>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</si>
  <si>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</si>
  <si>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</si>
  <si>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</si>
  <si>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</si>
  <si>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</si>
  <si>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</si>
  <si>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</si>
  <si>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</si>
  <si>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</si>
  <si>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</si>
  <si>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</si>
  <si>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</si>
  <si>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</si>
  <si>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</si>
  <si>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</si>
  <si>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</si>
  <si>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</si>
  <si>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</si>
  <si>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</si>
  <si>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</si>
  <si>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</si>
  <si>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</si>
  <si>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</si>
  <si>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</si>
  <si>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</si>
  <si>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</si>
  <si>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</si>
  <si>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</si>
  <si>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</si>
  <si>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</si>
  <si>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</si>
  <si>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</si>
  <si>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</si>
  <si>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</si>
  <si>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</si>
  <si>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</si>
  <si>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</si>
  <si>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</si>
  <si>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</si>
  <si>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</si>
  <si>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</si>
  <si>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</si>
  <si>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</si>
  <si>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</si>
  <si>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</si>
  <si>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</si>
  <si>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</si>
  <si>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</si>
  <si>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</si>
  <si>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</si>
  <si>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</si>
  <si>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</si>
  <si>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</si>
  <si>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</si>
  <si>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</si>
  <si>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</si>
  <si>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</si>
  <si>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</si>
  <si>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</si>
  <si>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</si>
  <si>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</si>
  <si>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</si>
  <si>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</si>
  <si>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</si>
  <si>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</si>
  <si>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</si>
  <si>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</si>
  <si>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</si>
  <si>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</si>
  <si>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</si>
  <si>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</si>
  <si>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</si>
  <si>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</si>
  <si>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</si>
  <si>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</si>
  <si>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</si>
  <si>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</si>
  <si>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</si>
  <si>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</si>
  <si>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</si>
  <si>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</si>
  <si>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</si>
  <si>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</si>
  <si>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</si>
  <si>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</si>
  <si>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</si>
  <si>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</si>
  <si>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</si>
  <si>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</si>
  <si>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</si>
  <si>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</si>
  <si>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</si>
  <si>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</si>
  <si>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</si>
  <si>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</si>
  <si>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</si>
  <si>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</si>
  <si>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</si>
  <si>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</si>
  <si>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</si>
  <si>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</si>
  <si>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</si>
  <si>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</si>
  <si>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</si>
  <si>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</si>
  <si>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</si>
  <si>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</si>
  <si>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</si>
  <si>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</si>
  <si>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</si>
  <si>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</si>
  <si>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</si>
  <si>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</si>
  <si>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</si>
  <si>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</si>
  <si>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</si>
  <si>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</si>
  <si>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</si>
  <si>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</si>
  <si>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</si>
  <si>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</si>
  <si>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</si>
  <si>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</si>
  <si>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</si>
  <si>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</si>
  <si>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</si>
  <si>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</si>
  <si>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</si>
  <si>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</si>
  <si>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</si>
  <si>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</si>
  <si>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</si>
  <si>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</si>
  <si>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</si>
  <si>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</si>
  <si>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</si>
  <si>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</si>
  <si>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</si>
  <si>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</si>
  <si>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</si>
  <si>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</si>
  <si>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</si>
  <si>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</si>
  <si>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</si>
  <si>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</si>
  <si>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</si>
  <si>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</si>
  <si>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</si>
  <si>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</si>
  <si>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</si>
  <si>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</si>
  <si>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</si>
  <si>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</si>
  <si>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</si>
  <si>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</si>
  <si>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</si>
  <si>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</si>
  <si>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</si>
  <si>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</si>
  <si>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</si>
  <si>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</si>
  <si>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</si>
  <si>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</si>
  <si>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</si>
  <si>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</si>
  <si>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</si>
  <si>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</si>
  <si>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</si>
  <si>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</si>
  <si>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</si>
  <si>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</si>
  <si>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</si>
  <si>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</si>
  <si>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</si>
  <si>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</si>
  <si>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</si>
  <si>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</si>
  <si>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</si>
  <si>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</si>
  <si>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</si>
  <si>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</si>
  <si>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</si>
  <si>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</si>
  <si>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</si>
  <si>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</si>
  <si>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</si>
  <si>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</si>
  <si>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</si>
  <si>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</si>
  <si>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</si>
  <si>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</si>
  <si>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</si>
  <si>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</si>
  <si>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</si>
  <si>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</si>
  <si>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</si>
  <si>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</si>
  <si>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</si>
  <si>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</si>
  <si>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</si>
  <si>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</si>
  <si>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</si>
  <si>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</si>
  <si>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</si>
  <si>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</si>
  <si>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</si>
  <si>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</si>
  <si>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</si>
  <si>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</si>
  <si>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</si>
  <si>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</si>
  <si>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</si>
  <si>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</si>
  <si>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</si>
  <si>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</si>
  <si>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</si>
  <si>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</si>
  <si>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</si>
  <si>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</si>
  <si>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</si>
  <si>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</si>
  <si>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</si>
  <si>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</si>
  <si>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</si>
  <si>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</si>
  <si>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</si>
  <si>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</si>
  <si>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</si>
  <si>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</si>
  <si>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</si>
  <si>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</si>
  <si>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</si>
  <si>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</si>
  <si>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</si>
  <si>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</si>
  <si>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</si>
  <si>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</si>
  <si>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</si>
  <si>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</si>
  <si>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</si>
  <si>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</si>
  <si>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</si>
  <si>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</si>
  <si>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</si>
  <si>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</si>
  <si>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</si>
  <si>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</si>
  <si>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</si>
  <si>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</si>
  <si>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</si>
  <si>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</si>
  <si>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</si>
  <si>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</si>
  <si>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</si>
  <si>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</si>
  <si>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</si>
  <si>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3.59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</si>
  <si>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</si>
  <si>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</si>
  <si>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</si>
  <si>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</si>
  <si>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</si>
  <si>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</si>
  <si>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</si>
  <si>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</si>
  <si>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</si>
  <si>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</si>
  <si>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</si>
  <si>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</si>
  <si>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</si>
  <si>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</si>
  <si>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</si>
  <si>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</si>
  <si>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</si>
  <si>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</si>
  <si>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</si>
  <si>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</si>
  <si>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</si>
  <si>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</si>
  <si>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</si>
  <si>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</si>
  <si>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</si>
  <si>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</si>
  <si>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</si>
  <si>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</si>
  <si>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</si>
  <si>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</si>
  <si>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</si>
  <si>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</si>
  <si>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</si>
  <si>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</si>
  <si>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</si>
  <si>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</si>
  <si>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</si>
  <si>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</si>
  <si>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</si>
  <si>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</si>
  <si>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</si>
  <si>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</si>
  <si>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</si>
  <si>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</si>
  <si>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</si>
  <si>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</si>
  <si>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</si>
  <si>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</si>
  <si>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</si>
  <si>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</si>
  <si>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</si>
  <si>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</si>
  <si>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</si>
  <si>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</si>
  <si>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</si>
  <si>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</si>
  <si>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</si>
  <si>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</si>
  <si>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</si>
  <si>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</si>
  <si>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</si>
  <si>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</si>
  <si>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</si>
  <si>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</si>
  <si>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</si>
  <si>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</si>
  <si>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</si>
  <si>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</si>
  <si>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</si>
  <si>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</si>
  <si>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</si>
  <si>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</si>
  <si>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</si>
  <si>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</si>
  <si>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</si>
  <si>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</si>
  <si>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</si>
  <si>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</si>
  <si>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</si>
  <si>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</si>
  <si>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</si>
  <si>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</si>
  <si>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</si>
  <si>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</si>
  <si>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</si>
  <si>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</si>
  <si>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</si>
  <si>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</si>
  <si>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</si>
  <si>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</si>
  <si>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</si>
  <si>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</si>
  <si>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</si>
  <si>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</si>
  <si>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</si>
  <si>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</si>
  <si>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</si>
  <si>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</si>
  <si>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</si>
  <si>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</si>
  <si>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</si>
  <si>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</si>
  <si>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</si>
  <si>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</si>
  <si>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</si>
  <si>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</si>
  <si>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</si>
  <si>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</si>
  <si>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</si>
  <si>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</si>
  <si>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</si>
  <si>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</si>
  <si>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</si>
  <si>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</si>
  <si>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</si>
  <si>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</si>
  <si>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</si>
  <si>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</si>
  <si>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</si>
  <si>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</si>
  <si>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</si>
  <si>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</si>
  <si>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</si>
  <si>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</si>
  <si>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</si>
  <si>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</si>
  <si>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</si>
  <si>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</si>
  <si>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</si>
  <si>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</si>
  <si>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</si>
  <si>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</si>
  <si>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</si>
  <si>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</si>
  <si>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</si>
  <si>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</si>
  <si>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</si>
  <si>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</si>
  <si>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</si>
  <si>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</si>
  <si>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1.65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</si>
  <si>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</si>
  <si>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</si>
  <si>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</si>
  <si>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</si>
  <si>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</si>
  <si>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</si>
  <si>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</si>
  <si>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</si>
  <si>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</si>
  <si>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</si>
  <si>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</si>
  <si>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</si>
  <si>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</si>
  <si>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</si>
  <si>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</si>
  <si>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</si>
  <si>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</si>
  <si>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</si>
  <si>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</si>
  <si>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</si>
  <si>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</si>
  <si>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</si>
  <si>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</si>
  <si>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</si>
  <si>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</si>
  <si>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</si>
  <si>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</si>
  <si>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</si>
  <si>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</si>
  <si>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</si>
  <si>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</si>
  <si>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</si>
  <si>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</si>
  <si>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</si>
  <si>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</si>
  <si>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</si>
  <si>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</si>
  <si>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</si>
  <si>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</si>
  <si>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</si>
  <si>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</si>
  <si>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</si>
  <si>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</si>
  <si>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</si>
  <si>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</si>
  <si>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</si>
  <si>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</si>
  <si>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</si>
  <si>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</si>
  <si>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</si>
  <si>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</si>
  <si>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</si>
  <si>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</si>
  <si>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</si>
  <si>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</si>
  <si>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</si>
  <si>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</si>
  <si>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</si>
  <si>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</si>
  <si>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</si>
  <si>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</si>
  <si>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</si>
  <si>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</si>
  <si>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</si>
  <si>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</si>
  <si>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</si>
  <si>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</si>
  <si>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</si>
  <si>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</si>
  <si>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</si>
  <si>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</si>
  <si>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</si>
  <si>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</si>
  <si>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</si>
  <si>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</si>
  <si>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</si>
  <si>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</si>
  <si>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</si>
  <si>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</si>
  <si>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</si>
  <si>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</si>
  <si>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</si>
  <si>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</si>
  <si>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</si>
  <si>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</si>
  <si>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</si>
  <si>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</si>
  <si>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</si>
  <si>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</si>
  <si>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2.98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</si>
  <si>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</si>
  <si>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</si>
  <si>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</si>
  <si>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</si>
  <si>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</si>
  <si>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</si>
  <si>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</si>
  <si>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</si>
  <si>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</si>
  <si>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</si>
  <si>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</si>
  <si>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</si>
  <si>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</si>
  <si>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</si>
  <si>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</si>
  <si>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</si>
  <si>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</si>
  <si>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</si>
  <si>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</si>
  <si>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</si>
  <si>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</si>
  <si>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</si>
  <si>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</si>
  <si>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</si>
  <si>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</si>
  <si>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</si>
  <si>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</si>
  <si>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</si>
  <si>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</si>
  <si>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</si>
  <si>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</si>
  <si>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</si>
  <si>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</si>
  <si>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</si>
  <si>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</si>
  <si>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</si>
  <si>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</si>
  <si>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</si>
  <si>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</si>
  <si>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</si>
  <si>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</si>
  <si>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</si>
  <si>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</si>
  <si>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</si>
  <si>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</si>
  <si>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</si>
  <si>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</si>
  <si>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</si>
  <si>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</si>
  <si>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</si>
  <si>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</si>
  <si>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</si>
  <si>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</si>
  <si>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</si>
  <si>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</si>
  <si>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</si>
  <si>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</si>
  <si>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</si>
  <si>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</si>
  <si>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</si>
  <si>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</si>
  <si>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</si>
  <si>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</si>
  <si>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</si>
  <si>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</si>
  <si>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</si>
  <si>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</si>
  <si>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</si>
  <si>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</si>
  <si>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</si>
  <si>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</si>
  <si>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</si>
  <si>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</si>
  <si>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</si>
  <si>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</si>
  <si>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</si>
  <si>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</si>
  <si>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</si>
  <si>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</si>
  <si>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</si>
  <si>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</si>
  <si>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</si>
  <si>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</si>
  <si>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</si>
  <si>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</si>
  <si>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</si>
  <si>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</si>
  <si>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</si>
  <si>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</si>
  <si>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</si>
  <si>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</si>
  <si>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</si>
  <si>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</si>
  <si>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</si>
  <si>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</si>
  <si>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</si>
  <si>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</si>
  <si>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</si>
  <si>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</si>
  <si>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</si>
  <si>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</si>
  <si>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</si>
  <si>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</si>
  <si>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</si>
  <si>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</si>
  <si>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</si>
  <si>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</si>
  <si>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</si>
  <si>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</si>
  <si>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</si>
  <si>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</si>
  <si>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</si>
  <si>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</si>
  <si>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</si>
  <si>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7.25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</si>
  <si>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</si>
  <si>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</si>
  <si>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</si>
  <si>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</si>
  <si>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</si>
  <si>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</si>
  <si>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</si>
  <si>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</si>
  <si>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</si>
  <si>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</si>
  <si>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</si>
  <si>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</si>
  <si>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</si>
  <si>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</si>
  <si>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</si>
  <si>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</si>
  <si>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</si>
  <si>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</si>
  <si>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</si>
  <si>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</si>
  <si>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</si>
  <si>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</si>
  <si>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</si>
  <si>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</si>
  <si>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</si>
  <si>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</si>
  <si>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</si>
  <si>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</si>
  <si>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</si>
  <si>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</si>
  <si>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</si>
  <si>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</si>
  <si>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</si>
  <si>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</si>
  <si>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</si>
  <si>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</si>
  <si>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</si>
  <si>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</si>
  <si>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</si>
  <si>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</si>
  <si>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</si>
  <si>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</si>
  <si>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</si>
  <si>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</si>
  <si>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</si>
  <si>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</si>
  <si>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</si>
  <si>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</si>
  <si>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</si>
  <si>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</si>
  <si>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</si>
  <si>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</si>
  <si>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</si>
  <si>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</si>
  <si>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</si>
  <si>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</si>
  <si>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</si>
  <si>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</si>
  <si>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</si>
  <si>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</si>
  <si>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</si>
  <si>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</si>
  <si>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</si>
  <si>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</si>
  <si>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</si>
  <si>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</si>
  <si>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</si>
  <si>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9.38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</si>
  <si>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</si>
  <si>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</si>
  <si>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</si>
  <si>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</si>
  <si>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</si>
  <si>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</si>
  <si>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</si>
  <si>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</si>
  <si>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</si>
  <si>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</si>
  <si>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</si>
  <si>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</si>
  <si>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</si>
  <si>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</si>
  <si>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</si>
  <si>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</si>
  <si>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</si>
  <si>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</si>
  <si>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</si>
  <si>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</si>
  <si>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</si>
  <si>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</si>
  <si>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</si>
  <si>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</si>
  <si>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</si>
  <si>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</si>
  <si>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</si>
  <si>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</si>
  <si>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</si>
  <si>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</si>
  <si>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</si>
  <si>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</si>
  <si>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</si>
  <si>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</si>
  <si>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</si>
  <si>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</si>
  <si>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</si>
  <si>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</si>
  <si>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</si>
  <si>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</si>
  <si>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</si>
  <si>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</si>
  <si>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</si>
  <si>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</si>
  <si>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</si>
  <si>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</si>
  <si>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</si>
  <si>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</si>
  <si>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</si>
  <si>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</si>
  <si>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</si>
  <si>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</si>
  <si>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</si>
  <si>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</si>
  <si>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</si>
  <si>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</si>
  <si>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</si>
  <si>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</si>
  <si>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</si>
  <si>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</si>
  <si>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</si>
  <si>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</si>
  <si>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</si>
  <si>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</si>
  <si>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</si>
  <si>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</si>
  <si>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</si>
  <si>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</si>
  <si>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</si>
  <si>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</si>
  <si>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</si>
  <si>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</si>
  <si>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</si>
  <si>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</si>
  <si>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</si>
  <si>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</si>
  <si>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</si>
  <si>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</si>
  <si>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</si>
  <si>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</si>
  <si>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</si>
  <si>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</si>
  <si>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</si>
  <si>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</si>
  <si>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</si>
  <si>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</si>
  <si>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</si>
  <si>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</si>
  <si>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</si>
  <si>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</si>
  <si>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</si>
  <si>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</si>
  <si>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</si>
  <si>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</si>
  <si>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</si>
  <si>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</si>
  <si>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</si>
  <si>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</si>
  <si>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</si>
  <si>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</si>
  <si>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</si>
  <si>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</si>
  <si>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</si>
  <si>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</si>
  <si>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</si>
  <si>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</si>
  <si>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</si>
  <si>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</si>
  <si>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</si>
  <si>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</si>
  <si>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</si>
  <si>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</si>
  <si>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</si>
  <si>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</si>
  <si>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</si>
  <si>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</si>
  <si>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</si>
  <si>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</si>
  <si>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</si>
  <si>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</si>
  <si>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</si>
  <si>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</si>
  <si>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</si>
  <si>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</si>
  <si>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</si>
  <si>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</si>
  <si>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</si>
  <si>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</si>
  <si>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</si>
  <si>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</si>
  <si>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</si>
  <si>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</si>
  <si>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</si>
  <si>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</si>
  <si>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</si>
  <si>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</si>
  <si>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</si>
  <si>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</si>
  <si>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</si>
  <si>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</si>
  <si>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</si>
  <si>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</si>
  <si>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</si>
  <si>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</si>
  <si>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</si>
  <si>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</si>
  <si>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</si>
  <si>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</si>
  <si>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</si>
  <si>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</si>
  <si>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</si>
  <si>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</si>
  <si>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</si>
  <si>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</si>
  <si>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</si>
  <si>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</si>
  <si>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</si>
  <si>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</si>
  <si>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</si>
  <si>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</si>
  <si>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</si>
  <si>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</si>
  <si>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5.36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</si>
  <si>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</si>
  <si>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</si>
  <si>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</si>
  <si>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</si>
  <si>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</si>
  <si>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</si>
  <si>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</si>
  <si>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</si>
  <si>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</si>
  <si>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</si>
  <si>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</si>
  <si>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</si>
  <si>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</si>
  <si>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</si>
  <si>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</si>
  <si>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</si>
  <si>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3.54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</si>
  <si>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</si>
  <si>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</si>
  <si>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</si>
  <si>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</si>
  <si>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</si>
  <si>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</si>
  <si>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</si>
  <si>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</si>
  <si>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</si>
  <si>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</si>
  <si>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</si>
  <si>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</si>
  <si>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</si>
  <si>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</si>
  <si>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</si>
  <si>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</si>
  <si>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</si>
  <si>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</si>
  <si>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</si>
  <si>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</si>
  <si>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</si>
  <si>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</si>
  <si>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</si>
  <si>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</si>
  <si>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</si>
  <si>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</si>
  <si>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</si>
  <si>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</si>
  <si>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</si>
  <si>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</si>
  <si>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</si>
  <si>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</si>
  <si>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</si>
  <si>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</si>
  <si>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</si>
  <si>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4.64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</si>
  <si>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</si>
  <si>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</si>
  <si>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</si>
  <si>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</si>
  <si>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</si>
  <si>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</si>
  <si>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</si>
  <si>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</si>
  <si>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</si>
  <si>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</si>
  <si>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</si>
  <si>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</si>
  <si>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</si>
  <si>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</si>
  <si>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</si>
  <si>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</si>
  <si>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</si>
  <si>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</si>
  <si>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</si>
  <si>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</si>
  <si>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</si>
  <si>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</si>
  <si>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</si>
  <si>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</si>
  <si>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</si>
  <si>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</si>
  <si>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</si>
  <si>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</si>
  <si>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</si>
  <si>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</si>
  <si>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</si>
  <si>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</si>
  <si>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</si>
  <si>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</si>
  <si>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</si>
  <si>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</si>
  <si>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</si>
  <si>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</si>
  <si>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</si>
  <si>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</si>
  <si>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</si>
  <si>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</si>
  <si>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</si>
  <si>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</si>
  <si>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</si>
  <si>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</si>
  <si>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</si>
  <si>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</si>
  <si>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</si>
  <si>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</si>
  <si>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</si>
  <si>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</si>
  <si>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</si>
  <si>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</si>
  <si>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</si>
  <si>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</si>
  <si>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</si>
  <si>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</si>
  <si>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</si>
  <si>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</si>
  <si>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</si>
  <si>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</si>
  <si>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</si>
  <si>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</si>
  <si>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</si>
  <si>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</si>
  <si>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</si>
  <si>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</si>
  <si>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</si>
  <si>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</si>
  <si>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</si>
  <si>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</si>
  <si>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</si>
  <si>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</si>
  <si>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</si>
  <si>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6.67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</si>
  <si>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</si>
  <si>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</si>
  <si>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</si>
  <si>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</si>
  <si>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</si>
  <si>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</si>
  <si>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</si>
  <si>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</si>
  <si>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</si>
  <si>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</si>
  <si>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</si>
  <si>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</si>
  <si>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</si>
  <si>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</si>
  <si>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</si>
  <si>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</si>
  <si>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</si>
  <si>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</si>
  <si>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</si>
  <si>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</si>
  <si>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</si>
  <si>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</si>
  <si>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</si>
  <si>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</si>
  <si>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</si>
  <si>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</si>
  <si>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</si>
  <si>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</si>
  <si>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</si>
  <si>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</si>
  <si>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</si>
  <si>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</si>
  <si>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</si>
  <si>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</si>
  <si>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</si>
  <si>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</si>
  <si>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</si>
  <si>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</si>
  <si>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</si>
  <si>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</si>
  <si>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</si>
  <si>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</si>
  <si>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</si>
  <si>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</si>
  <si>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</si>
  <si>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</si>
  <si>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</si>
  <si>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</si>
  <si>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</si>
  <si>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</si>
  <si>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</si>
  <si>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</si>
  <si>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</si>
  <si>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</si>
  <si>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</si>
  <si>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</si>
  <si>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</si>
  <si>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</si>
  <si>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</si>
  <si>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</si>
  <si>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</si>
  <si>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</si>
  <si>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</si>
  <si>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</si>
  <si>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</si>
  <si>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</si>
  <si>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</si>
  <si>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</si>
  <si>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</si>
  <si>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</si>
  <si>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</si>
  <si>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</si>
  <si>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</si>
  <si>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</si>
  <si>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</si>
  <si>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</si>
  <si>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</si>
  <si>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</si>
  <si>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</si>
  <si>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</si>
  <si>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</si>
  <si>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</si>
  <si>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</si>
  <si>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</si>
  <si>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</si>
  <si>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</si>
  <si>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</si>
  <si>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</si>
  <si>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</si>
  <si>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</si>
  <si>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</si>
  <si>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</si>
  <si>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</si>
  <si>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</si>
  <si>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</si>
  <si>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</si>
  <si>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</si>
  <si>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</si>
  <si>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</si>
  <si>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</si>
  <si>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</si>
  <si>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</si>
  <si>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</si>
  <si>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</si>
  <si>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</si>
  <si>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</si>
  <si>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</si>
  <si>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</si>
  <si>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</si>
  <si>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</si>
  <si>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</si>
  <si>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</si>
  <si>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</si>
  <si>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</si>
  <si>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</si>
  <si>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</si>
  <si>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</si>
  <si>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</si>
  <si>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</si>
  <si>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</si>
  <si>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</si>
  <si>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</si>
  <si>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</si>
  <si>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</si>
  <si>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</si>
  <si>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</si>
  <si>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</si>
  <si>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</si>
  <si>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</si>
  <si>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</si>
  <si>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</si>
  <si>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</si>
  <si>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</si>
  <si>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</si>
  <si>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</si>
  <si>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</si>
  <si>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</si>
  <si>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</si>
  <si>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</si>
  <si>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</si>
  <si>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</si>
  <si>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</si>
  <si>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</si>
  <si>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</si>
  <si>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</si>
  <si>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</si>
  <si>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</si>
  <si>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</si>
  <si>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</si>
  <si>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</si>
  <si>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</si>
  <si>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</si>
  <si>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</si>
  <si>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</si>
  <si>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</si>
  <si>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</si>
  <si>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</si>
  <si>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</si>
  <si>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</si>
  <si>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</si>
  <si>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</si>
  <si>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</si>
  <si>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</si>
  <si>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</si>
  <si>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</si>
  <si>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</si>
  <si>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</si>
  <si>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</si>
  <si>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</si>
  <si>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</si>
  <si>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</si>
  <si>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</si>
  <si>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</si>
  <si>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</si>
  <si>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</si>
  <si>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</si>
  <si>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</si>
  <si>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</si>
  <si>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</si>
  <si>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</si>
  <si>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</si>
  <si>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</si>
  <si>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</si>
  <si>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</si>
  <si>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</si>
  <si>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</si>
  <si>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</si>
  <si>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</si>
  <si>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</si>
  <si>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</si>
  <si>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</si>
  <si>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</si>
  <si>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</si>
  <si>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</si>
  <si>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</si>
  <si>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</si>
  <si>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</si>
  <si>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</si>
  <si>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</si>
  <si>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</si>
  <si>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</si>
  <si>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</si>
  <si>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</si>
  <si>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</si>
  <si>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</si>
  <si>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</si>
  <si>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</si>
  <si>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</si>
  <si>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</si>
  <si>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</si>
  <si>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</si>
  <si>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</si>
  <si>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</si>
  <si>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</si>
  <si>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</si>
  <si>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</si>
  <si>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</si>
  <si>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</si>
  <si>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</si>
  <si>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</si>
  <si>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</si>
  <si>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</si>
  <si>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</si>
  <si>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</si>
  <si>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</si>
  <si>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</si>
  <si>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</si>
  <si>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</si>
  <si>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</si>
  <si>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</si>
  <si>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</si>
  <si>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</si>
  <si>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</si>
  <si>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</si>
  <si>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</si>
  <si>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</si>
  <si>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</si>
  <si>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</si>
  <si>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</si>
  <si>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</si>
  <si>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</si>
  <si>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</si>
  <si>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</si>
  <si>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</si>
  <si>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</si>
  <si>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</si>
  <si>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</si>
  <si>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</si>
  <si>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</si>
  <si>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</si>
  <si>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</si>
  <si>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</si>
  <si>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</si>
  <si>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</si>
  <si>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</si>
  <si>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</si>
  <si>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</si>
  <si>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</si>
  <si>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</si>
  <si>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</si>
  <si>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</si>
  <si>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</si>
  <si>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</si>
  <si>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</si>
  <si>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</si>
  <si>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</si>
  <si>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</si>
  <si>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</si>
  <si>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</si>
  <si>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</si>
  <si>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</si>
  <si>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</si>
  <si>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</si>
  <si>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</si>
  <si>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</si>
  <si>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</si>
  <si>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</si>
  <si>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</si>
  <si>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</si>
  <si>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</si>
  <si>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16.79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</si>
  <si>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</si>
  <si>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</si>
  <si>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</si>
  <si>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</si>
  <si>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</si>
  <si>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</si>
  <si>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</si>
  <si>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</si>
  <si>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</si>
  <si>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</si>
  <si>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</si>
  <si>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</si>
  <si>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</si>
  <si>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</si>
  <si>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</si>
  <si>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</si>
  <si>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</si>
  <si>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</si>
  <si>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</si>
  <si>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</si>
  <si>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</si>
  <si>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</si>
  <si>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</si>
  <si>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</si>
  <si>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</si>
  <si>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</si>
  <si>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</si>
  <si>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</si>
  <si>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</si>
  <si>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</si>
  <si>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</si>
  <si>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</si>
  <si>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</si>
  <si>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</si>
  <si>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</si>
  <si>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</si>
  <si>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</si>
  <si>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</si>
  <si>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</si>
  <si>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</si>
  <si>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</si>
  <si>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</si>
  <si>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</si>
  <si>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</si>
  <si>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</si>
  <si>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</si>
  <si>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</si>
  <si>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</si>
  <si>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</si>
  <si>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</si>
  <si>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</si>
  <si>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</si>
  <si>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9.74</t>
  </si>
  <si>
    <t>105K  :891006:00:------:--</t>
  </si>
  <si>
    <t>21:0767:000005</t>
  </si>
  <si>
    <t>21:0220:000004</t>
  </si>
  <si>
    <t>21:0220:000004:0003:0001:00</t>
  </si>
  <si>
    <t>2.42</t>
  </si>
  <si>
    <t>105K  :891007:10:------:--</t>
  </si>
  <si>
    <t>21:0767:000006</t>
  </si>
  <si>
    <t>21:0220:000005</t>
  </si>
  <si>
    <t>21:0220:000005:0003:0001:00</t>
  </si>
  <si>
    <t>12.8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</si>
  <si>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</si>
  <si>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</si>
  <si>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</si>
  <si>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</si>
  <si>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</si>
  <si>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</si>
  <si>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</si>
  <si>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3.63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</si>
  <si>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</si>
  <si>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</si>
  <si>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</si>
  <si>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</si>
  <si>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</si>
  <si>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</si>
  <si>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</si>
  <si>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</si>
  <si>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</si>
  <si>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</si>
  <si>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</si>
  <si>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</si>
  <si>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</si>
  <si>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</si>
  <si>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</si>
  <si>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</si>
  <si>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8.75</t>
  </si>
  <si>
    <t>105K  :891014:00:------:--</t>
  </si>
  <si>
    <t>21:0767:000013</t>
  </si>
  <si>
    <t>21:0220:000011</t>
  </si>
  <si>
    <t>21:0220:000011:0003:0001:00</t>
  </si>
  <si>
    <t>11.9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</si>
  <si>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</si>
  <si>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</si>
  <si>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</si>
  <si>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</si>
  <si>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</si>
  <si>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</si>
  <si>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</si>
  <si>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</si>
  <si>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</si>
  <si>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</si>
  <si>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</si>
  <si>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</si>
  <si>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</si>
  <si>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</si>
  <si>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</si>
  <si>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</si>
  <si>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</si>
  <si>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</si>
  <si>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</si>
  <si>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</si>
  <si>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</si>
  <si>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</si>
  <si>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</si>
  <si>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</si>
  <si>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</si>
  <si>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</si>
  <si>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</si>
  <si>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</si>
  <si>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</si>
  <si>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</si>
  <si>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</si>
  <si>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</si>
  <si>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</si>
  <si>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</si>
  <si>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</si>
  <si>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</si>
  <si>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</si>
  <si>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</si>
  <si>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33.5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</si>
  <si>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</si>
  <si>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</si>
  <si>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</si>
  <si>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</si>
  <si>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</si>
  <si>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</si>
  <si>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</si>
  <si>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</si>
  <si>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</si>
  <si>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</si>
  <si>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</si>
  <si>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</si>
  <si>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</si>
  <si>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</si>
  <si>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</si>
  <si>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</si>
  <si>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</si>
  <si>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</si>
  <si>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</si>
  <si>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</si>
  <si>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</si>
  <si>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</si>
  <si>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</si>
  <si>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</si>
  <si>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</si>
  <si>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</si>
  <si>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</si>
  <si>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</si>
  <si>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</si>
  <si>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</si>
  <si>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</si>
  <si>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</si>
  <si>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</si>
  <si>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</si>
  <si>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</si>
  <si>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</si>
  <si>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</si>
  <si>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</si>
  <si>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</si>
  <si>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</si>
  <si>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</si>
  <si>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</si>
  <si>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</si>
  <si>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1.86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</si>
  <si>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</si>
  <si>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</si>
  <si>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</si>
  <si>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</si>
  <si>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</si>
  <si>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</si>
  <si>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</si>
  <si>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</si>
  <si>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</si>
  <si>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</si>
  <si>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</si>
  <si>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</si>
  <si>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</si>
  <si>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</si>
  <si>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</si>
  <si>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</si>
  <si>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</si>
  <si>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</si>
  <si>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</si>
  <si>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</si>
  <si>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</si>
  <si>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</si>
  <si>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</si>
  <si>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</si>
  <si>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</si>
  <si>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</si>
  <si>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</si>
  <si>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</si>
  <si>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</si>
  <si>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</si>
  <si>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</si>
  <si>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</si>
  <si>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</si>
  <si>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</si>
  <si>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</si>
  <si>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</si>
  <si>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</si>
  <si>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</si>
  <si>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</si>
  <si>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</si>
  <si>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</si>
  <si>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</si>
  <si>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</si>
  <si>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</si>
  <si>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</si>
  <si>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</si>
  <si>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</si>
  <si>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</si>
  <si>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</si>
  <si>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</si>
  <si>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</si>
  <si>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</si>
  <si>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</si>
  <si>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</si>
  <si>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</si>
  <si>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</si>
  <si>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</si>
  <si>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</si>
  <si>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</si>
  <si>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</si>
  <si>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</si>
  <si>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</si>
  <si>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</si>
  <si>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</si>
  <si>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</si>
  <si>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</si>
  <si>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</si>
  <si>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</si>
  <si>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</si>
  <si>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</si>
  <si>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</si>
  <si>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</si>
  <si>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</si>
  <si>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</si>
  <si>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</si>
  <si>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</si>
  <si>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</si>
  <si>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</si>
  <si>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</si>
  <si>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</si>
  <si>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</si>
  <si>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</si>
  <si>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</si>
  <si>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</si>
  <si>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</si>
  <si>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</si>
  <si>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</si>
  <si>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</si>
  <si>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</si>
  <si>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</si>
  <si>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</si>
  <si>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</si>
  <si>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</si>
  <si>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</si>
  <si>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</si>
  <si>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</si>
  <si>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</si>
  <si>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8.82</t>
  </si>
  <si>
    <t>105K  :891064:00:------:--</t>
  </si>
  <si>
    <t>21:0767:000060</t>
  </si>
  <si>
    <t>21:0220:000054</t>
  </si>
  <si>
    <t>21:0220:000054:0003:0001:00</t>
  </si>
  <si>
    <t>8.81</t>
  </si>
  <si>
    <t>105K  :891065:00:------:--</t>
  </si>
  <si>
    <t>21:0767:000061</t>
  </si>
  <si>
    <t>21:0220:000055</t>
  </si>
  <si>
    <t>21:0220:000055:0003:0001:00</t>
  </si>
  <si>
    <t>20.3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</si>
  <si>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</si>
  <si>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</si>
  <si>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</si>
  <si>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</si>
  <si>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</si>
  <si>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</si>
  <si>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</si>
  <si>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</si>
  <si>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</si>
  <si>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</si>
  <si>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</si>
  <si>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</si>
  <si>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</si>
  <si>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</si>
  <si>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</si>
  <si>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</si>
  <si>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</si>
  <si>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</si>
  <si>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</si>
  <si>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</si>
  <si>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</si>
  <si>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</si>
  <si>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</si>
  <si>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</si>
  <si>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</si>
  <si>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</si>
  <si>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</si>
  <si>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</si>
  <si>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</si>
  <si>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</si>
  <si>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</si>
  <si>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</si>
  <si>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</si>
  <si>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</si>
  <si>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</si>
  <si>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</si>
  <si>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</si>
  <si>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</si>
  <si>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</si>
  <si>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</si>
  <si>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</si>
  <si>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</si>
  <si>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</si>
  <si>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</si>
  <si>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</si>
  <si>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</si>
  <si>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</si>
  <si>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</si>
  <si>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</si>
  <si>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</si>
  <si>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</si>
  <si>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</si>
  <si>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</si>
  <si>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</si>
  <si>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</si>
  <si>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</si>
  <si>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</si>
  <si>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</si>
  <si>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</si>
  <si>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</si>
  <si>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</si>
  <si>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</si>
  <si>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</si>
  <si>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</si>
  <si>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</si>
  <si>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</si>
  <si>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</si>
  <si>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</si>
  <si>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</si>
  <si>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</si>
  <si>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</si>
  <si>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</si>
  <si>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</si>
  <si>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</si>
  <si>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</si>
  <si>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</si>
  <si>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</si>
  <si>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</si>
  <si>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</si>
  <si>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</si>
  <si>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</si>
  <si>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</si>
  <si>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</si>
  <si>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</si>
  <si>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</si>
  <si>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</si>
  <si>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</si>
  <si>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</si>
  <si>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</si>
  <si>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</si>
  <si>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</si>
  <si>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</si>
  <si>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</si>
  <si>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</si>
  <si>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</si>
  <si>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</si>
  <si>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</si>
  <si>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</si>
  <si>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</si>
  <si>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</si>
  <si>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</si>
  <si>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</si>
  <si>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</si>
  <si>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</si>
  <si>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</si>
  <si>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</si>
  <si>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</si>
  <si>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</si>
  <si>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</si>
  <si>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</si>
  <si>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</si>
  <si>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</si>
  <si>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</si>
  <si>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</si>
  <si>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</si>
  <si>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</si>
  <si>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</si>
  <si>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</si>
  <si>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</si>
  <si>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</si>
  <si>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</si>
  <si>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</si>
  <si>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</si>
  <si>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</si>
  <si>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</si>
  <si>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</si>
  <si>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</si>
  <si>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</si>
  <si>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</si>
  <si>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</si>
  <si>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</si>
  <si>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</si>
  <si>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</si>
  <si>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</si>
  <si>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</si>
  <si>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</si>
  <si>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</si>
  <si>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</si>
  <si>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</si>
  <si>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</si>
  <si>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</si>
  <si>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</si>
  <si>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</si>
  <si>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</si>
  <si>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</si>
  <si>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</si>
  <si>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</si>
  <si>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</si>
  <si>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</si>
  <si>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</si>
  <si>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</si>
  <si>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</si>
  <si>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</si>
  <si>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</si>
  <si>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</si>
  <si>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</si>
  <si>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</si>
  <si>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</si>
  <si>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</si>
  <si>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</si>
  <si>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</si>
  <si>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</si>
  <si>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</si>
  <si>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</si>
  <si>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</si>
  <si>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</si>
  <si>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</si>
  <si>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</si>
  <si>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</si>
  <si>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</si>
  <si>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</si>
  <si>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</si>
  <si>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</si>
  <si>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</si>
  <si>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</si>
  <si>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</si>
  <si>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</si>
  <si>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</si>
  <si>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</si>
  <si>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</si>
  <si>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</si>
  <si>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</si>
  <si>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</si>
  <si>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</si>
  <si>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</si>
  <si>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</si>
  <si>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</si>
  <si>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</si>
  <si>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</si>
  <si>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</si>
  <si>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</si>
  <si>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</si>
  <si>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</si>
  <si>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</si>
  <si>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</si>
  <si>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</si>
  <si>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</si>
  <si>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</si>
  <si>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</si>
  <si>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</si>
  <si>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</si>
  <si>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</si>
  <si>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</si>
  <si>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</si>
  <si>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</si>
  <si>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</si>
  <si>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</si>
  <si>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</si>
  <si>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</si>
  <si>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</si>
  <si>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</si>
  <si>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</si>
  <si>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</si>
  <si>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</si>
  <si>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</si>
  <si>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</si>
  <si>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</si>
  <si>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</si>
  <si>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</si>
  <si>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</si>
  <si>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</si>
  <si>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</si>
  <si>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</si>
  <si>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</si>
  <si>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</si>
  <si>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</si>
  <si>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</si>
  <si>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</si>
  <si>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</si>
  <si>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</si>
  <si>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</si>
  <si>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</si>
  <si>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</si>
  <si>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</si>
  <si>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</si>
  <si>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</si>
  <si>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</si>
  <si>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</si>
  <si>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</si>
  <si>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</si>
  <si>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</si>
  <si>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</si>
  <si>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</si>
  <si>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</si>
  <si>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</si>
  <si>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</si>
  <si>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</si>
  <si>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</si>
  <si>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</si>
  <si>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</si>
  <si>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</si>
  <si>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</si>
  <si>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</si>
  <si>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</si>
  <si>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</si>
  <si>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</si>
  <si>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</si>
  <si>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</si>
  <si>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</si>
  <si>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</si>
  <si>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</si>
  <si>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</si>
  <si>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</si>
  <si>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</si>
  <si>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</si>
  <si>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</si>
  <si>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</si>
  <si>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</si>
  <si>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</si>
  <si>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</si>
  <si>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</si>
  <si>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</si>
  <si>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</si>
  <si>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</si>
  <si>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</si>
  <si>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</si>
  <si>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</si>
  <si>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</si>
  <si>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</si>
  <si>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</si>
  <si>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</si>
  <si>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</si>
  <si>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</si>
  <si>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</si>
  <si>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</si>
  <si>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</si>
  <si>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</si>
  <si>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</si>
  <si>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</si>
  <si>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</si>
  <si>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</si>
  <si>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</si>
  <si>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</si>
  <si>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</si>
  <si>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</si>
  <si>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</si>
  <si>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</si>
  <si>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</si>
  <si>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</si>
  <si>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</si>
  <si>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</si>
  <si>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</si>
  <si>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</si>
  <si>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</si>
  <si>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</si>
  <si>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</si>
  <si>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</si>
  <si>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</si>
  <si>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</si>
  <si>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</si>
  <si>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2.63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</si>
  <si>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</si>
  <si>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</si>
  <si>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</si>
  <si>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</si>
  <si>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</si>
  <si>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</si>
  <si>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</si>
  <si>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</si>
  <si>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3.73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</si>
  <si>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</si>
  <si>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</si>
  <si>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</si>
  <si>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</si>
  <si>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</si>
  <si>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</si>
  <si>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</si>
  <si>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</si>
  <si>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</si>
  <si>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</si>
  <si>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</si>
  <si>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</si>
  <si>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</si>
  <si>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</si>
  <si>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</si>
  <si>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</si>
  <si>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</si>
  <si>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</si>
  <si>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</si>
  <si>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</si>
  <si>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</si>
  <si>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</si>
  <si>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</si>
  <si>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</si>
  <si>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</si>
  <si>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</si>
  <si>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</si>
  <si>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</si>
  <si>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</si>
  <si>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</si>
  <si>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</si>
  <si>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</si>
  <si>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</si>
  <si>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</si>
  <si>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</si>
  <si>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</si>
  <si>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</si>
  <si>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</si>
  <si>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</si>
  <si>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</si>
  <si>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</si>
  <si>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</si>
  <si>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</si>
  <si>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</si>
  <si>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</si>
  <si>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</si>
  <si>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</si>
  <si>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</si>
  <si>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</si>
  <si>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</si>
  <si>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</si>
  <si>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</si>
  <si>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</si>
  <si>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</si>
  <si>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</si>
  <si>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</si>
  <si>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</si>
  <si>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</si>
  <si>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</si>
  <si>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32.5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</si>
  <si>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</si>
  <si>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</si>
  <si>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</si>
  <si>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</si>
  <si>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</si>
  <si>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</si>
  <si>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</si>
  <si>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</si>
  <si>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</si>
  <si>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</si>
  <si>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</si>
  <si>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</si>
  <si>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</si>
  <si>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</si>
  <si>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</si>
  <si>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</si>
  <si>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</si>
  <si>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</si>
  <si>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</si>
  <si>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</si>
  <si>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</si>
  <si>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</si>
  <si>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</si>
  <si>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</si>
  <si>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</si>
  <si>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</si>
  <si>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</si>
  <si>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</si>
  <si>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</si>
  <si>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</si>
  <si>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</si>
  <si>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</si>
  <si>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31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</si>
  <si>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</si>
  <si>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</si>
  <si>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</si>
  <si>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</si>
  <si>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</si>
  <si>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</si>
  <si>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</si>
  <si>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5.13</t>
  </si>
  <si>
    <t>105K  :893007:00:------:--</t>
  </si>
  <si>
    <t>21:0767:000171</t>
  </si>
  <si>
    <t>21:0220:000151</t>
  </si>
  <si>
    <t>21:0220:000151:0003:0001:00</t>
  </si>
  <si>
    <t>19.4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</si>
  <si>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</si>
  <si>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</si>
  <si>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</si>
  <si>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</si>
  <si>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</si>
  <si>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</si>
  <si>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</si>
  <si>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</si>
  <si>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</si>
  <si>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</si>
  <si>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</si>
  <si>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</si>
  <si>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7.86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</si>
  <si>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</si>
  <si>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</si>
  <si>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</si>
  <si>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</si>
  <si>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</si>
  <si>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</si>
  <si>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</si>
  <si>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</si>
  <si>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</si>
  <si>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</si>
  <si>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</si>
  <si>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</si>
  <si>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</si>
  <si>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</si>
  <si>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</si>
  <si>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</si>
  <si>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</si>
  <si>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</si>
  <si>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</si>
  <si>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</si>
  <si>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</si>
  <si>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</si>
  <si>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</si>
  <si>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</si>
  <si>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</si>
  <si>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</si>
  <si>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</si>
  <si>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</si>
  <si>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</si>
  <si>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</si>
  <si>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</si>
  <si>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</si>
  <si>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</si>
  <si>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</si>
  <si>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</si>
  <si>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</si>
  <si>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</si>
  <si>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</si>
  <si>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</si>
  <si>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</si>
  <si>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</si>
  <si>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</si>
  <si>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</si>
  <si>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</si>
  <si>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</si>
  <si>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</si>
  <si>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</si>
  <si>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</si>
  <si>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</si>
  <si>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</si>
  <si>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5.38</t>
  </si>
  <si>
    <t>105K  :893025:00:------:--</t>
  </si>
  <si>
    <t>21:0767:000188</t>
  </si>
  <si>
    <t>21:0220:000167</t>
  </si>
  <si>
    <t>21:0220:000167:0003:0001:00</t>
  </si>
  <si>
    <t>16.25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</si>
  <si>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</si>
  <si>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</si>
  <si>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</si>
  <si>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</si>
  <si>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</si>
  <si>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</si>
  <si>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</si>
  <si>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</si>
  <si>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</si>
  <si>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</si>
  <si>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</si>
  <si>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</si>
  <si>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29.17</t>
  </si>
  <si>
    <t>105K  :893029:20:893028:10</t>
  </si>
  <si>
    <t>21:0767:000192</t>
  </si>
  <si>
    <t>21:0220:000170:0004:0001:00</t>
  </si>
  <si>
    <t>33.33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</si>
  <si>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</si>
  <si>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</si>
  <si>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</si>
  <si>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</si>
  <si>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</si>
  <si>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</si>
  <si>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</si>
  <si>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</si>
  <si>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</si>
  <si>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</si>
  <si>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</si>
  <si>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</si>
  <si>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</si>
  <si>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</si>
  <si>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</si>
  <si>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</si>
  <si>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</si>
  <si>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</si>
  <si>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</si>
  <si>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</si>
  <si>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</si>
  <si>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</si>
  <si>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</si>
  <si>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</si>
  <si>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</si>
  <si>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</si>
  <si>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2.68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</si>
  <si>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</si>
  <si>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</si>
  <si>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</si>
  <si>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</si>
  <si>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</si>
  <si>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</si>
  <si>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</si>
  <si>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</si>
  <si>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</si>
  <si>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</si>
  <si>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</si>
  <si>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</si>
  <si>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</si>
  <si>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</si>
  <si>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</si>
  <si>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</si>
  <si>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</si>
  <si>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</si>
  <si>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</si>
  <si>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</si>
  <si>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</si>
  <si>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</si>
  <si>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</si>
  <si>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</si>
  <si>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</si>
  <si>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</si>
  <si>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</si>
  <si>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</si>
  <si>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</si>
  <si>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</si>
  <si>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</si>
  <si>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</si>
  <si>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</si>
  <si>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</si>
  <si>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</si>
  <si>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</si>
  <si>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</si>
  <si>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</si>
  <si>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</si>
  <si>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</si>
  <si>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</si>
  <si>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</si>
  <si>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</si>
  <si>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</si>
  <si>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</si>
  <si>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</si>
  <si>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</si>
  <si>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</si>
  <si>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</si>
  <si>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</si>
  <si>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</si>
  <si>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</si>
  <si>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</si>
  <si>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</si>
  <si>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</si>
  <si>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</si>
  <si>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</si>
  <si>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</si>
  <si>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</si>
  <si>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</si>
  <si>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</si>
  <si>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</si>
  <si>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</si>
  <si>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</si>
  <si>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</si>
  <si>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</si>
  <si>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</si>
  <si>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</si>
  <si>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</si>
  <si>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</si>
  <si>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</si>
  <si>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</si>
  <si>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</si>
  <si>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</si>
  <si>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</si>
  <si>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</si>
  <si>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</si>
  <si>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</si>
  <si>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</si>
  <si>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</si>
  <si>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</si>
  <si>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</si>
  <si>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</si>
  <si>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</si>
  <si>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</si>
  <si>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</si>
  <si>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</si>
  <si>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</si>
  <si>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</si>
  <si>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</si>
  <si>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</si>
  <si>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</si>
  <si>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</si>
  <si>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</si>
  <si>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</si>
  <si>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</si>
  <si>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</si>
  <si>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</si>
  <si>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</si>
  <si>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</si>
  <si>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</si>
  <si>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</si>
  <si>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</si>
  <si>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</si>
  <si>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</si>
  <si>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</si>
  <si>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</si>
  <si>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</si>
  <si>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</si>
  <si>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</si>
  <si>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</si>
  <si>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</si>
  <si>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</si>
  <si>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</si>
  <si>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</si>
  <si>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</si>
  <si>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</si>
  <si>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</si>
  <si>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</si>
  <si>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</si>
  <si>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</si>
  <si>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</si>
  <si>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</si>
  <si>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</si>
  <si>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</si>
  <si>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</si>
  <si>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</si>
  <si>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</si>
  <si>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</si>
  <si>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</si>
  <si>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</si>
  <si>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</si>
  <si>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</si>
  <si>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</si>
  <si>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</si>
  <si>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</si>
  <si>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</si>
  <si>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</si>
  <si>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</si>
  <si>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</si>
  <si>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</si>
  <si>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</si>
  <si>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</si>
  <si>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</si>
  <si>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</si>
  <si>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</si>
  <si>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</si>
  <si>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</si>
  <si>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</si>
  <si>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</si>
  <si>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</si>
  <si>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</si>
  <si>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</si>
  <si>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</si>
  <si>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</si>
  <si>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</si>
  <si>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</si>
  <si>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</si>
  <si>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</si>
  <si>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</si>
  <si>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</si>
  <si>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</si>
  <si>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</si>
  <si>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</si>
  <si>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</si>
  <si>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</si>
  <si>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</si>
  <si>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</si>
  <si>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</si>
  <si>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</si>
  <si>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</si>
  <si>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</si>
  <si>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</si>
  <si>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</si>
  <si>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</si>
  <si>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</si>
  <si>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</si>
  <si>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</si>
  <si>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</si>
  <si>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</si>
  <si>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</si>
  <si>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</si>
  <si>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</si>
  <si>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3.93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</si>
  <si>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</si>
  <si>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</si>
  <si>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</si>
  <si>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</si>
  <si>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</si>
  <si>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</si>
  <si>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</si>
  <si>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</si>
  <si>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</si>
  <si>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</si>
  <si>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</si>
  <si>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</si>
  <si>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</si>
  <si>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</si>
  <si>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</si>
  <si>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</si>
  <si>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</si>
  <si>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</si>
  <si>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</si>
  <si>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</si>
  <si>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</si>
  <si>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</si>
  <si>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</si>
  <si>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</si>
  <si>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</si>
  <si>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</si>
  <si>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</si>
  <si>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</si>
  <si>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</si>
  <si>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</si>
  <si>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</si>
  <si>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</si>
  <si>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</si>
  <si>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</si>
  <si>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</si>
  <si>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</si>
  <si>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</si>
  <si>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</si>
  <si>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</si>
  <si>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</si>
  <si>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</si>
  <si>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</si>
  <si>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</si>
  <si>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</si>
  <si>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</si>
  <si>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</si>
  <si>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</si>
  <si>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</si>
  <si>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</si>
  <si>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</si>
  <si>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</si>
  <si>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</si>
  <si>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</si>
  <si>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</si>
  <si>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</si>
  <si>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</si>
  <si>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</si>
  <si>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</si>
  <si>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</si>
  <si>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</si>
  <si>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</si>
  <si>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</si>
  <si>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</si>
  <si>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</si>
  <si>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</si>
  <si>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</si>
  <si>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</si>
  <si>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</si>
  <si>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</si>
  <si>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</si>
  <si>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</si>
  <si>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</si>
  <si>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</si>
  <si>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</si>
  <si>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</si>
  <si>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</si>
  <si>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</si>
  <si>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</si>
  <si>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</si>
  <si>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</si>
  <si>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</si>
  <si>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</si>
  <si>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</si>
  <si>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</si>
  <si>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</si>
  <si>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</si>
  <si>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</si>
  <si>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</si>
  <si>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</si>
  <si>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</si>
  <si>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</si>
  <si>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</si>
  <si>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</si>
  <si>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</si>
  <si>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</si>
  <si>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</si>
  <si>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</si>
  <si>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</si>
  <si>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</si>
  <si>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</si>
  <si>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</si>
  <si>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</si>
  <si>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</si>
  <si>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</si>
  <si>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</si>
  <si>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</si>
  <si>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</si>
  <si>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</si>
  <si>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</si>
  <si>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</si>
  <si>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</si>
  <si>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</si>
  <si>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</si>
  <si>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</si>
  <si>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</si>
  <si>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</si>
  <si>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</si>
  <si>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</si>
  <si>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</si>
  <si>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</si>
  <si>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</si>
  <si>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</si>
  <si>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</si>
  <si>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</si>
  <si>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</si>
  <si>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</si>
  <si>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</si>
  <si>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</si>
  <si>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</si>
  <si>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</si>
  <si>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</si>
  <si>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</si>
  <si>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</si>
  <si>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</si>
  <si>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</si>
  <si>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</si>
  <si>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</si>
  <si>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</si>
  <si>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</si>
  <si>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</si>
  <si>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</si>
  <si>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</si>
  <si>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</si>
  <si>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</si>
  <si>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</si>
  <si>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</si>
  <si>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</si>
  <si>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</si>
  <si>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</si>
  <si>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</si>
  <si>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</si>
  <si>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</si>
  <si>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2.59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</si>
  <si>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</si>
  <si>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</si>
  <si>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</si>
  <si>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</si>
  <si>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</si>
  <si>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</si>
  <si>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</si>
  <si>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</si>
  <si>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</si>
  <si>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</si>
  <si>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</si>
  <si>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</si>
  <si>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</si>
  <si>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</si>
  <si>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</si>
  <si>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</si>
  <si>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</si>
  <si>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</si>
  <si>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</si>
  <si>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</si>
  <si>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</si>
  <si>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</si>
  <si>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</si>
  <si>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</si>
  <si>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</si>
  <si>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</si>
  <si>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</si>
  <si>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</si>
  <si>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</si>
  <si>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</si>
  <si>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</si>
  <si>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</si>
  <si>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</si>
  <si>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</si>
  <si>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</si>
  <si>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</si>
  <si>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</si>
  <si>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</si>
  <si>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</si>
  <si>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</si>
  <si>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</si>
  <si>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</si>
  <si>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</si>
  <si>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</si>
  <si>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</si>
  <si>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</si>
  <si>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</si>
  <si>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</si>
  <si>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</si>
  <si>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</si>
  <si>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</si>
  <si>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</si>
  <si>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</si>
  <si>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</si>
  <si>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</si>
  <si>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</si>
  <si>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</si>
  <si>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</si>
  <si>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</si>
  <si>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</si>
  <si>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</si>
  <si>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</si>
  <si>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</si>
  <si>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</si>
  <si>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</si>
  <si>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</si>
  <si>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</si>
  <si>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</si>
  <si>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</si>
  <si>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</si>
  <si>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</si>
  <si>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</si>
  <si>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</si>
  <si>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</si>
  <si>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</si>
  <si>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</si>
  <si>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</si>
  <si>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</si>
  <si>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</si>
  <si>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</si>
  <si>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</si>
  <si>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</si>
  <si>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</si>
  <si>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</si>
  <si>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</si>
  <si>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</si>
  <si>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</si>
  <si>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</si>
  <si>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</si>
  <si>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</si>
  <si>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</si>
  <si>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</si>
  <si>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</si>
  <si>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</si>
  <si>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</si>
  <si>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</si>
  <si>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</si>
  <si>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</si>
  <si>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</si>
  <si>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</si>
  <si>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</si>
  <si>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7.08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</si>
  <si>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</si>
  <si>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</si>
  <si>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</si>
  <si>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</si>
  <si>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</si>
  <si>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</si>
  <si>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</si>
  <si>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</si>
  <si>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</si>
  <si>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</si>
  <si>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</si>
  <si>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</si>
  <si>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</si>
  <si>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</si>
  <si>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</si>
  <si>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</si>
  <si>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</si>
  <si>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</si>
  <si>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</si>
  <si>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</si>
  <si>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</si>
  <si>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</si>
  <si>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</si>
  <si>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</si>
  <si>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</si>
  <si>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</si>
  <si>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</si>
  <si>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</si>
  <si>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</si>
  <si>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</si>
  <si>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</si>
  <si>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</si>
  <si>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</si>
  <si>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</si>
  <si>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</si>
  <si>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</si>
  <si>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</si>
  <si>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</si>
  <si>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</si>
  <si>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</si>
  <si>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</si>
  <si>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</si>
  <si>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</si>
  <si>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</si>
  <si>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</si>
  <si>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</si>
  <si>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</si>
  <si>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</si>
  <si>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</si>
  <si>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</si>
  <si>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</si>
  <si>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</si>
  <si>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</si>
  <si>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</si>
  <si>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</si>
  <si>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</si>
  <si>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</si>
  <si>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</si>
  <si>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</si>
  <si>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</si>
  <si>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</si>
  <si>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</si>
  <si>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</si>
  <si>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</si>
  <si>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</si>
  <si>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</si>
  <si>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</si>
  <si>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</si>
  <si>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</si>
  <si>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</si>
  <si>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</si>
  <si>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</si>
  <si>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</si>
  <si>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</si>
  <si>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</si>
  <si>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</si>
  <si>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</si>
  <si>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</si>
  <si>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</si>
  <si>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</si>
  <si>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</si>
  <si>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</si>
  <si>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</si>
  <si>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</si>
  <si>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</si>
  <si>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</si>
  <si>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</si>
  <si>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</si>
  <si>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</si>
  <si>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</si>
  <si>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</si>
  <si>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</si>
  <si>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</si>
  <si>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</si>
  <si>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</si>
  <si>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</si>
  <si>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</si>
  <si>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</si>
  <si>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</si>
  <si>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</si>
  <si>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</si>
  <si>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</si>
  <si>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</si>
  <si>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</si>
  <si>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</si>
  <si>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</si>
  <si>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</si>
  <si>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</si>
  <si>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</si>
  <si>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</si>
  <si>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</si>
  <si>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</si>
  <si>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</si>
  <si>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</si>
  <si>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</si>
  <si>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</si>
  <si>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</si>
  <si>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</si>
  <si>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</si>
  <si>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</si>
  <si>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</si>
  <si>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</si>
  <si>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</si>
  <si>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</si>
  <si>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</si>
  <si>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</si>
  <si>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</si>
  <si>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</si>
  <si>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</si>
  <si>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</si>
  <si>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</si>
  <si>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</si>
  <si>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</si>
  <si>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</si>
  <si>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</si>
  <si>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</si>
  <si>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</si>
  <si>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</si>
  <si>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</si>
  <si>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</si>
  <si>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</si>
  <si>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</si>
  <si>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</si>
  <si>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</si>
  <si>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</si>
  <si>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</si>
  <si>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</si>
  <si>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</si>
  <si>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</si>
  <si>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</si>
  <si>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</si>
  <si>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</si>
  <si>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</si>
  <si>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</si>
  <si>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</si>
  <si>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</si>
  <si>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</si>
  <si>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</si>
  <si>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</si>
  <si>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</si>
  <si>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</si>
  <si>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</si>
  <si>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</si>
  <si>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</si>
  <si>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</si>
  <si>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</si>
  <si>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</si>
  <si>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</si>
  <si>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</si>
  <si>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</si>
  <si>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</si>
  <si>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</si>
  <si>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</si>
  <si>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</si>
  <si>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</si>
  <si>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</si>
  <si>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</si>
  <si>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</si>
  <si>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</si>
  <si>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</si>
  <si>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</si>
  <si>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</si>
  <si>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</si>
  <si>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</si>
  <si>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</si>
  <si>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</si>
  <si>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</si>
  <si>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</si>
  <si>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</si>
  <si>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</si>
  <si>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</si>
  <si>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</si>
  <si>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</si>
  <si>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</si>
  <si>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</si>
  <si>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</si>
  <si>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</si>
  <si>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</si>
  <si>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</si>
  <si>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</si>
  <si>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</si>
  <si>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</si>
  <si>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</si>
  <si>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</si>
  <si>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</si>
  <si>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</si>
  <si>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</si>
  <si>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</si>
  <si>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</si>
  <si>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</si>
  <si>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</si>
  <si>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</si>
  <si>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</si>
  <si>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</si>
  <si>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</si>
  <si>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</si>
  <si>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</si>
  <si>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</si>
  <si>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</si>
  <si>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</si>
  <si>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</si>
  <si>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</si>
  <si>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</si>
  <si>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</si>
  <si>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</si>
  <si>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</si>
  <si>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</si>
  <si>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</si>
  <si>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</si>
  <si>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</si>
  <si>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</si>
  <si>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</si>
  <si>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</si>
  <si>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</si>
  <si>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</si>
  <si>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</si>
  <si>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</si>
  <si>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</si>
  <si>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</si>
  <si>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</si>
  <si>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</si>
  <si>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</si>
  <si>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</si>
  <si>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</si>
  <si>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</si>
  <si>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</si>
  <si>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</si>
  <si>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</si>
  <si>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</si>
  <si>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</si>
  <si>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</si>
  <si>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</si>
  <si>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</si>
  <si>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</si>
  <si>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</si>
  <si>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</si>
  <si>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</si>
  <si>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</si>
  <si>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</si>
  <si>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</si>
  <si>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</si>
  <si>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</si>
  <si>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</si>
  <si>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</si>
  <si>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</si>
  <si>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</si>
  <si>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</si>
  <si>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</si>
  <si>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</si>
  <si>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</si>
  <si>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</si>
  <si>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</si>
  <si>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</si>
  <si>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</si>
  <si>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</si>
  <si>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</si>
  <si>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</si>
  <si>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</si>
  <si>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</si>
  <si>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</si>
  <si>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</si>
  <si>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</si>
  <si>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</si>
  <si>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</si>
  <si>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</si>
  <si>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</si>
  <si>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</si>
  <si>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</si>
  <si>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</si>
  <si>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</si>
  <si>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</si>
  <si>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</si>
  <si>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</si>
  <si>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</si>
  <si>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</si>
  <si>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</si>
  <si>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</si>
  <si>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</si>
  <si>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</si>
  <si>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</si>
  <si>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</si>
  <si>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</si>
  <si>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</si>
  <si>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</si>
  <si>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</si>
  <si>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</si>
  <si>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</si>
  <si>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</si>
  <si>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</si>
  <si>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</si>
  <si>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</si>
  <si>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</si>
  <si>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</si>
  <si>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</si>
  <si>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</si>
  <si>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</si>
  <si>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</si>
  <si>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</si>
  <si>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</si>
  <si>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</si>
  <si>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</si>
  <si>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</si>
  <si>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</si>
  <si>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</si>
  <si>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</si>
  <si>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</si>
  <si>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</si>
  <si>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</si>
  <si>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</si>
  <si>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</si>
  <si>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</si>
  <si>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</si>
  <si>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</si>
  <si>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</si>
  <si>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</si>
  <si>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</si>
  <si>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</si>
  <si>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</si>
  <si>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</si>
  <si>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</si>
  <si>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</si>
  <si>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</si>
  <si>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</si>
  <si>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</si>
  <si>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</si>
  <si>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</si>
  <si>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</si>
  <si>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</si>
  <si>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</si>
  <si>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</si>
  <si>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</si>
  <si>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</si>
  <si>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</si>
  <si>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</si>
  <si>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</si>
  <si>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</si>
  <si>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</si>
  <si>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</si>
  <si>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</si>
  <si>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</si>
  <si>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</si>
  <si>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</si>
  <si>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</si>
  <si>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</si>
  <si>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</si>
  <si>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</si>
  <si>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</si>
  <si>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</si>
  <si>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</si>
  <si>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</si>
  <si>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</si>
  <si>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</si>
  <si>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</si>
  <si>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</si>
  <si>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</si>
  <si>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</si>
  <si>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</si>
  <si>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</si>
  <si>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</si>
  <si>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</si>
  <si>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</si>
  <si>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</si>
  <si>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</si>
  <si>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</si>
  <si>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</si>
  <si>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</si>
  <si>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</si>
  <si>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</si>
  <si>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</si>
  <si>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</si>
  <si>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</si>
  <si>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</si>
  <si>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</si>
  <si>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</si>
  <si>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</si>
  <si>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</si>
  <si>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</si>
  <si>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</si>
  <si>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</si>
  <si>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</si>
  <si>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</si>
  <si>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</si>
  <si>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</si>
  <si>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</si>
  <si>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</si>
  <si>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</si>
  <si>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</si>
  <si>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</si>
  <si>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</si>
  <si>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</si>
  <si>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</si>
  <si>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</si>
  <si>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</si>
  <si>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</si>
  <si>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</si>
  <si>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</si>
  <si>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</si>
  <si>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</si>
  <si>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</si>
  <si>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</si>
  <si>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</si>
  <si>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</si>
  <si>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</si>
  <si>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</si>
  <si>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</si>
  <si>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</si>
  <si>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</si>
  <si>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</si>
  <si>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</si>
  <si>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</si>
  <si>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</si>
  <si>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</si>
  <si>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</si>
  <si>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</si>
  <si>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</si>
  <si>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</si>
  <si>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</si>
  <si>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</si>
  <si>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</si>
  <si>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</si>
  <si>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</si>
  <si>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</si>
  <si>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</si>
  <si>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</si>
  <si>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</si>
  <si>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</si>
  <si>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</si>
  <si>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</si>
  <si>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</si>
  <si>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</si>
  <si>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</si>
  <si>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</si>
  <si>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</si>
  <si>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</si>
  <si>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</si>
  <si>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</si>
  <si>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</si>
  <si>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</si>
  <si>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</si>
  <si>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</si>
  <si>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</si>
  <si>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</si>
  <si>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</si>
  <si>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</si>
  <si>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</si>
  <si>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</si>
  <si>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</si>
  <si>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</si>
  <si>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</si>
  <si>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</si>
  <si>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</si>
  <si>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</si>
  <si>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</si>
  <si>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</si>
  <si>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</si>
  <si>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</si>
  <si>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</si>
  <si>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</si>
  <si>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</si>
  <si>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</si>
  <si>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</si>
  <si>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</si>
  <si>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</si>
  <si>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</si>
  <si>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</si>
  <si>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</si>
  <si>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</si>
  <si>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</si>
  <si>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</si>
  <si>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</si>
  <si>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</si>
  <si>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</si>
  <si>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</si>
  <si>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</si>
  <si>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</si>
  <si>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</si>
  <si>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</si>
  <si>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</si>
  <si>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</si>
  <si>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</si>
  <si>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</si>
  <si>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</si>
  <si>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</si>
  <si>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</si>
  <si>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</si>
  <si>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</si>
  <si>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</si>
  <si>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</si>
  <si>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</si>
  <si>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</si>
  <si>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</si>
  <si>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</si>
  <si>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</si>
  <si>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</si>
  <si>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</si>
  <si>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</si>
  <si>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</si>
  <si>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</si>
  <si>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</si>
  <si>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</si>
  <si>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</si>
  <si>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</si>
  <si>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</si>
  <si>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</si>
  <si>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</si>
  <si>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</si>
  <si>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</si>
  <si>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</si>
  <si>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</si>
  <si>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</si>
  <si>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</si>
  <si>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</si>
  <si>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</si>
  <si>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</si>
  <si>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</si>
  <si>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</si>
  <si>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</si>
  <si>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</si>
  <si>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</si>
  <si>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</si>
  <si>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</si>
  <si>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</si>
  <si>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</si>
  <si>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</si>
  <si>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</si>
  <si>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</si>
  <si>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</si>
  <si>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</si>
  <si>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</si>
  <si>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</si>
  <si>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</si>
  <si>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</si>
  <si>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</si>
  <si>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</si>
  <si>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</si>
  <si>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</si>
  <si>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</si>
  <si>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</si>
  <si>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</si>
  <si>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</si>
  <si>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</si>
  <si>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</si>
  <si>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</si>
  <si>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</si>
  <si>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</si>
  <si>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</si>
  <si>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</si>
  <si>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</si>
  <si>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</si>
  <si>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</si>
  <si>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</si>
  <si>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</si>
  <si>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</si>
  <si>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</si>
  <si>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</si>
  <si>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</si>
  <si>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</si>
  <si>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</si>
  <si>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</si>
  <si>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</si>
  <si>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</si>
  <si>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</si>
  <si>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</si>
  <si>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</si>
  <si>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</si>
  <si>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</si>
  <si>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</si>
  <si>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</si>
  <si>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</si>
  <si>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</si>
  <si>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</si>
  <si>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</si>
  <si>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</si>
  <si>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</si>
  <si>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</si>
  <si>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</si>
  <si>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</si>
  <si>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</si>
  <si>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</si>
  <si>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</si>
  <si>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</si>
  <si>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</si>
  <si>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</si>
  <si>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</si>
  <si>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</si>
  <si>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</si>
  <si>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12.2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</si>
  <si>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</si>
  <si>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</si>
  <si>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</si>
  <si>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</si>
  <si>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</si>
  <si>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</si>
  <si>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</si>
  <si>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</si>
  <si>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</si>
  <si>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</si>
  <si>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</si>
  <si>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</si>
  <si>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</si>
  <si>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</si>
  <si>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</si>
  <si>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</si>
  <si>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4.44</t>
  </si>
  <si>
    <t>105K  :893327:20:893326:10</t>
  </si>
  <si>
    <t>21:0767:000475</t>
  </si>
  <si>
    <t>21:0220:000423:0004:0001:00</t>
  </si>
  <si>
    <t>3.64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</si>
  <si>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</si>
  <si>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</si>
  <si>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</si>
  <si>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</si>
  <si>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</si>
  <si>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</si>
  <si>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</si>
  <si>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</si>
  <si>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</si>
  <si>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</si>
  <si>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</si>
  <si>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</si>
  <si>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</si>
  <si>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</si>
  <si>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</si>
  <si>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</si>
  <si>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6.88</t>
  </si>
  <si>
    <t>105K  :893332:00:------:--</t>
  </si>
  <si>
    <t>21:0767:000480</t>
  </si>
  <si>
    <t>21:0220:000428</t>
  </si>
  <si>
    <t>21:0220:000428:0003:0001:00</t>
  </si>
  <si>
    <t>17.1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</si>
  <si>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</si>
  <si>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</si>
  <si>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</si>
  <si>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</si>
  <si>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</si>
  <si>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</si>
  <si>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</si>
  <si>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</si>
  <si>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</si>
  <si>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</si>
  <si>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</si>
  <si>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</si>
  <si>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</si>
  <si>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</si>
  <si>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</si>
  <si>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</si>
  <si>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</si>
  <si>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</si>
  <si>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</si>
  <si>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</si>
  <si>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</si>
  <si>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</si>
  <si>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</si>
  <si>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</si>
  <si>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</si>
  <si>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</si>
  <si>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</si>
  <si>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</si>
  <si>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</si>
  <si>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</si>
  <si>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</si>
  <si>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</si>
  <si>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</si>
  <si>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</si>
  <si>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</si>
  <si>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</si>
  <si>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</si>
  <si>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</si>
  <si>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</si>
  <si>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</si>
  <si>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</si>
  <si>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</si>
  <si>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</si>
  <si>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</si>
  <si>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</si>
  <si>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</si>
  <si>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</si>
  <si>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</si>
  <si>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</si>
  <si>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</si>
  <si>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</si>
  <si>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</si>
  <si>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</si>
  <si>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</si>
  <si>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</si>
  <si>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</si>
  <si>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</si>
  <si>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</si>
  <si>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</si>
  <si>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</si>
  <si>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</si>
  <si>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</si>
  <si>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</si>
  <si>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</si>
  <si>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</si>
  <si>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</si>
  <si>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</si>
  <si>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</si>
  <si>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</si>
  <si>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</si>
  <si>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</si>
  <si>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</si>
  <si>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</si>
  <si>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</si>
  <si>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</si>
  <si>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</si>
  <si>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</si>
  <si>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</si>
  <si>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</si>
  <si>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</si>
  <si>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</si>
  <si>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</si>
  <si>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</si>
  <si>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</si>
  <si>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</si>
  <si>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</si>
  <si>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</si>
  <si>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</si>
  <si>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</si>
  <si>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</si>
  <si>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</si>
  <si>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</si>
  <si>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</si>
  <si>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</si>
  <si>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</si>
  <si>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1.89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</si>
  <si>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</si>
  <si>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</si>
  <si>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</si>
  <si>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</si>
  <si>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</si>
  <si>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</si>
  <si>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</si>
  <si>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</si>
  <si>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</si>
  <si>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</si>
  <si>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</si>
  <si>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</si>
  <si>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</si>
  <si>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</si>
  <si>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</si>
  <si>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</si>
  <si>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</si>
  <si>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</si>
  <si>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</si>
  <si>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</si>
  <si>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</si>
  <si>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</si>
  <si>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</si>
  <si>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</si>
  <si>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</si>
  <si>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</si>
  <si>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</si>
  <si>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</si>
  <si>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</si>
  <si>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</si>
  <si>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</si>
  <si>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</si>
  <si>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</si>
  <si>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</si>
  <si>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</si>
  <si>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</si>
  <si>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</si>
  <si>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</si>
  <si>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</si>
  <si>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</si>
  <si>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</si>
  <si>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</si>
  <si>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</si>
  <si>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</si>
  <si>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</si>
  <si>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</si>
  <si>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</si>
  <si>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</si>
  <si>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</si>
  <si>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</si>
  <si>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</si>
  <si>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</si>
  <si>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</si>
  <si>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</si>
  <si>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</si>
  <si>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</si>
  <si>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</si>
  <si>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</si>
  <si>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</si>
  <si>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</si>
  <si>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</si>
  <si>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</si>
  <si>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</si>
  <si>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</si>
  <si>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</si>
  <si>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</si>
  <si>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</si>
  <si>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</si>
  <si>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</si>
  <si>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</si>
  <si>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</si>
  <si>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</si>
  <si>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</si>
  <si>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</si>
  <si>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</si>
  <si>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</si>
  <si>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</si>
  <si>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</si>
  <si>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</si>
  <si>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</si>
  <si>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</si>
  <si>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</si>
  <si>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</si>
  <si>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</si>
  <si>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</si>
  <si>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</si>
  <si>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</si>
  <si>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</si>
  <si>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</si>
  <si>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</si>
  <si>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</si>
  <si>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</si>
  <si>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</si>
  <si>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</si>
  <si>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</si>
  <si>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</si>
  <si>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</si>
  <si>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</si>
  <si>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</si>
  <si>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</si>
  <si>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</si>
  <si>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</si>
  <si>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</si>
  <si>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</si>
  <si>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</si>
  <si>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</si>
  <si>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</si>
  <si>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</si>
  <si>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</si>
  <si>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</si>
  <si>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</si>
  <si>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</si>
  <si>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</si>
  <si>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</si>
  <si>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</si>
  <si>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</si>
  <si>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</si>
  <si>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</si>
  <si>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</si>
  <si>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</si>
  <si>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</si>
  <si>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</si>
  <si>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</si>
  <si>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</si>
  <si>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</si>
  <si>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</si>
  <si>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</si>
  <si>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</si>
  <si>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</si>
  <si>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</si>
  <si>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</si>
  <si>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</si>
  <si>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</si>
  <si>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</si>
  <si>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</si>
  <si>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</si>
  <si>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</si>
  <si>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</si>
  <si>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</si>
  <si>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</si>
  <si>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</si>
  <si>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</si>
  <si>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</si>
  <si>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</si>
  <si>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</si>
  <si>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</si>
  <si>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</si>
  <si>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</si>
  <si>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</si>
  <si>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</si>
  <si>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</si>
  <si>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</si>
  <si>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</si>
  <si>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</si>
  <si>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</si>
  <si>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</si>
  <si>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</si>
  <si>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</si>
  <si>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</si>
  <si>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</si>
  <si>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</si>
  <si>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</si>
  <si>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</si>
  <si>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</si>
  <si>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</si>
  <si>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</si>
  <si>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</si>
  <si>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</si>
  <si>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</si>
  <si>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</si>
  <si>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</si>
  <si>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</si>
  <si>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</si>
  <si>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</si>
  <si>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</si>
  <si>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</si>
  <si>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</si>
  <si>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</si>
  <si>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</si>
  <si>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</si>
  <si>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</si>
  <si>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</si>
  <si>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</si>
  <si>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</si>
  <si>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</si>
  <si>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</si>
  <si>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</si>
  <si>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</si>
  <si>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</si>
  <si>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</si>
  <si>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</si>
  <si>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</si>
  <si>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</si>
  <si>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</si>
  <si>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</si>
  <si>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</si>
  <si>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</si>
  <si>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</si>
  <si>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</si>
  <si>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</si>
  <si>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</si>
  <si>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</si>
  <si>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</si>
  <si>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</si>
  <si>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</si>
  <si>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</si>
  <si>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</si>
  <si>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</si>
  <si>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</si>
  <si>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</si>
  <si>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</si>
  <si>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</si>
  <si>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</si>
  <si>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</si>
  <si>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</si>
  <si>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</si>
  <si>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</si>
  <si>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</si>
  <si>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</si>
  <si>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</si>
  <si>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</si>
  <si>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</si>
  <si>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</si>
  <si>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</si>
  <si>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</si>
  <si>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</si>
  <si>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</si>
  <si>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</si>
  <si>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</si>
  <si>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</si>
  <si>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</si>
  <si>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</si>
  <si>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</si>
  <si>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</si>
  <si>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</si>
  <si>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</si>
  <si>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</si>
  <si>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</si>
  <si>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</si>
  <si>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</si>
  <si>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</si>
  <si>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</si>
  <si>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</si>
  <si>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</si>
  <si>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</si>
  <si>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</si>
  <si>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</si>
  <si>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</si>
  <si>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</si>
  <si>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</si>
  <si>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</si>
  <si>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</si>
  <si>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</si>
  <si>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</si>
  <si>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</si>
  <si>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</si>
  <si>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</si>
  <si>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</si>
  <si>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</si>
  <si>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</si>
  <si>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</si>
  <si>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</si>
  <si>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</si>
  <si>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</si>
  <si>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</si>
  <si>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</si>
  <si>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</si>
  <si>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</si>
  <si>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</si>
  <si>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</si>
  <si>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</si>
  <si>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</si>
  <si>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</si>
  <si>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</si>
  <si>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</si>
  <si>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</si>
  <si>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</si>
  <si>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</si>
  <si>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</si>
  <si>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</si>
  <si>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</si>
  <si>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</si>
  <si>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</si>
  <si>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</si>
  <si>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</si>
  <si>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</si>
  <si>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</si>
  <si>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</si>
  <si>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</si>
  <si>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</si>
  <si>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</si>
  <si>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</si>
  <si>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</si>
  <si>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</si>
  <si>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</si>
  <si>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</si>
  <si>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</si>
  <si>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</si>
  <si>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</si>
  <si>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</si>
  <si>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</si>
  <si>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</si>
  <si>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</si>
  <si>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</si>
  <si>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</si>
  <si>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</si>
  <si>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</si>
  <si>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</si>
  <si>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</si>
  <si>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</si>
  <si>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</si>
  <si>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</si>
  <si>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</si>
  <si>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</si>
  <si>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</si>
  <si>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</si>
  <si>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</si>
  <si>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</si>
  <si>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</si>
  <si>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</si>
  <si>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</si>
  <si>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</si>
  <si>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</si>
  <si>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</si>
  <si>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</si>
  <si>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</si>
  <si>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</si>
  <si>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</si>
  <si>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</si>
  <si>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</si>
  <si>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</si>
  <si>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</si>
  <si>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</si>
  <si>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</si>
  <si>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</si>
  <si>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2.78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</si>
  <si>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</si>
  <si>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</si>
  <si>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</si>
  <si>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</si>
  <si>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</si>
  <si>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</si>
  <si>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4.17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</si>
  <si>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</si>
  <si>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</si>
  <si>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</si>
  <si>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</si>
  <si>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</si>
  <si>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</si>
  <si>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</si>
  <si>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</si>
  <si>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</si>
  <si>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</si>
  <si>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</si>
  <si>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</si>
  <si>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</si>
  <si>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</si>
  <si>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</si>
  <si>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</si>
  <si>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</si>
  <si>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</si>
  <si>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</si>
  <si>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</si>
  <si>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</si>
  <si>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</si>
  <si>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</si>
  <si>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</si>
  <si>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</si>
  <si>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</si>
  <si>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</si>
  <si>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</si>
  <si>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</si>
  <si>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</si>
  <si>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</si>
  <si>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</si>
  <si>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</si>
  <si>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</si>
  <si>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</si>
  <si>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</si>
  <si>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</si>
  <si>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</si>
  <si>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</si>
  <si>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</si>
  <si>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</si>
  <si>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</si>
  <si>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</si>
  <si>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</si>
  <si>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</si>
  <si>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</si>
  <si>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</si>
  <si>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</si>
  <si>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</si>
  <si>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</si>
  <si>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</si>
  <si>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</si>
  <si>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</si>
  <si>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</si>
  <si>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</si>
  <si>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</si>
  <si>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</si>
  <si>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</si>
  <si>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</si>
  <si>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</si>
  <si>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</si>
  <si>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</si>
  <si>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</si>
  <si>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</si>
  <si>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</si>
  <si>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</si>
  <si>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</si>
  <si>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</si>
  <si>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</si>
  <si>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</si>
  <si>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</si>
  <si>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</si>
  <si>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</si>
  <si>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</si>
  <si>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</si>
  <si>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</si>
  <si>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</si>
  <si>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</si>
  <si>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</si>
  <si>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</si>
  <si>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</si>
  <si>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</si>
  <si>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</si>
  <si>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</si>
  <si>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</si>
  <si>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</si>
  <si>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</si>
  <si>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</si>
  <si>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</si>
  <si>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</si>
  <si>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</si>
  <si>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</si>
  <si>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</si>
  <si>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</si>
  <si>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</si>
  <si>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</si>
  <si>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</si>
  <si>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</si>
  <si>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</si>
  <si>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</si>
  <si>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</si>
  <si>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</si>
  <si>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</si>
  <si>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</si>
  <si>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</si>
  <si>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</si>
  <si>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</si>
  <si>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</si>
  <si>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</si>
  <si>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</si>
  <si>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</si>
  <si>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</si>
  <si>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</si>
  <si>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</si>
  <si>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</si>
  <si>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</si>
  <si>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</si>
  <si>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</si>
  <si>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</si>
  <si>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</si>
  <si>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</si>
  <si>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</si>
  <si>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</si>
  <si>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</si>
  <si>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</si>
  <si>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</si>
  <si>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</si>
  <si>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</si>
  <si>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</si>
  <si>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</si>
  <si>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</si>
  <si>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</si>
  <si>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</si>
  <si>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</si>
  <si>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</si>
  <si>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</si>
  <si>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</si>
  <si>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</si>
  <si>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</si>
  <si>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</si>
  <si>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</si>
  <si>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</si>
  <si>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</si>
  <si>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</si>
  <si>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</si>
  <si>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</si>
  <si>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</si>
  <si>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</si>
  <si>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</si>
  <si>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</si>
  <si>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</si>
  <si>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</si>
  <si>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</si>
  <si>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</si>
  <si>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</si>
  <si>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</si>
  <si>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</si>
  <si>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</si>
  <si>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</si>
  <si>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</si>
  <si>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</si>
  <si>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</si>
  <si>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</si>
  <si>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</si>
  <si>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</si>
  <si>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</si>
  <si>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</si>
  <si>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</si>
  <si>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</si>
  <si>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</si>
  <si>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</si>
  <si>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</si>
  <si>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</si>
  <si>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</si>
  <si>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</si>
  <si>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</si>
  <si>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</si>
  <si>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</si>
  <si>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</si>
  <si>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</si>
  <si>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</si>
  <si>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</si>
  <si>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</si>
  <si>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</si>
  <si>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</si>
  <si>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</si>
  <si>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</si>
  <si>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</si>
  <si>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</si>
  <si>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</si>
  <si>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</si>
  <si>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</si>
  <si>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</si>
  <si>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</si>
  <si>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</si>
  <si>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</si>
  <si>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</si>
  <si>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</si>
  <si>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</si>
  <si>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</si>
  <si>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</si>
  <si>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</si>
  <si>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</si>
  <si>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</si>
  <si>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</si>
  <si>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</si>
  <si>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</si>
  <si>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</si>
  <si>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</si>
  <si>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</si>
  <si>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</si>
  <si>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</si>
  <si>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</si>
  <si>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</si>
  <si>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</si>
  <si>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</si>
  <si>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</si>
  <si>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</si>
  <si>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</si>
  <si>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</si>
  <si>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</si>
  <si>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</si>
  <si>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</si>
  <si>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</si>
  <si>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</si>
  <si>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</si>
  <si>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</si>
  <si>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</si>
  <si>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</si>
  <si>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</si>
  <si>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</si>
  <si>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</si>
  <si>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</si>
  <si>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</si>
  <si>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</si>
  <si>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</si>
  <si>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</si>
  <si>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</si>
  <si>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</si>
  <si>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</si>
  <si>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</si>
  <si>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</si>
  <si>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</si>
  <si>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</si>
  <si>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</si>
  <si>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</si>
  <si>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</si>
  <si>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</si>
  <si>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</si>
  <si>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</si>
  <si>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</si>
  <si>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</si>
  <si>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</si>
  <si>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</si>
  <si>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</si>
  <si>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</si>
  <si>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</si>
  <si>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</si>
  <si>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</si>
  <si>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</si>
  <si>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</si>
  <si>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</si>
  <si>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</si>
  <si>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</si>
  <si>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</si>
  <si>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</si>
  <si>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</si>
  <si>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</si>
  <si>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</si>
  <si>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</si>
  <si>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</si>
  <si>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</si>
  <si>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</si>
  <si>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</si>
  <si>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</si>
  <si>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</si>
  <si>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</si>
  <si>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</si>
  <si>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</si>
  <si>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</si>
  <si>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</si>
  <si>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</si>
  <si>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</si>
  <si>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</si>
  <si>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</si>
  <si>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</si>
  <si>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</si>
  <si>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</si>
  <si>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</si>
  <si>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</si>
  <si>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</si>
  <si>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</si>
  <si>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</si>
  <si>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</si>
  <si>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</si>
  <si>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</si>
  <si>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</si>
  <si>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</si>
  <si>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</si>
  <si>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</si>
  <si>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</si>
  <si>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</si>
  <si>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</si>
  <si>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</si>
  <si>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</si>
  <si>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</si>
  <si>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</si>
  <si>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</si>
  <si>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</si>
  <si>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</si>
  <si>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</si>
  <si>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</si>
  <si>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</si>
  <si>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</si>
  <si>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</si>
  <si>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</si>
  <si>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</si>
  <si>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</si>
  <si>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</si>
  <si>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</si>
  <si>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</si>
  <si>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</si>
  <si>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</si>
  <si>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</si>
  <si>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</si>
  <si>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</si>
  <si>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</si>
  <si>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</si>
  <si>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</si>
  <si>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</si>
  <si>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</si>
  <si>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</si>
  <si>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</si>
  <si>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</si>
  <si>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</si>
  <si>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</si>
  <si>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</si>
  <si>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</si>
  <si>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</si>
  <si>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</si>
  <si>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</si>
  <si>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</si>
  <si>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</si>
  <si>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</si>
  <si>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</si>
  <si>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</si>
  <si>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</si>
  <si>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</si>
  <si>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</si>
  <si>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</si>
  <si>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</si>
  <si>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</si>
  <si>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</si>
  <si>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</si>
  <si>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</si>
  <si>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</si>
  <si>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</si>
  <si>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</si>
  <si>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</si>
  <si>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</si>
  <si>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</si>
  <si>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</si>
  <si>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</si>
  <si>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</si>
  <si>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</si>
  <si>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</si>
  <si>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</si>
  <si>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</si>
  <si>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</si>
  <si>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</si>
  <si>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</si>
  <si>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</si>
  <si>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</si>
  <si>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</si>
  <si>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</si>
  <si>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</si>
  <si>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</si>
  <si>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</si>
  <si>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</si>
  <si>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</si>
  <si>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</si>
  <si>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</si>
  <si>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</si>
  <si>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</si>
  <si>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</si>
  <si>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</si>
  <si>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</si>
  <si>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</si>
  <si>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</si>
  <si>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</si>
  <si>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</si>
  <si>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</si>
  <si>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</si>
  <si>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</si>
  <si>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</si>
  <si>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</si>
  <si>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</si>
  <si>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</si>
  <si>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</si>
  <si>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</si>
  <si>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</si>
  <si>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</si>
  <si>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</si>
  <si>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</si>
  <si>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</si>
  <si>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</si>
  <si>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</si>
  <si>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</si>
  <si>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</si>
  <si>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</si>
  <si>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</si>
  <si>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</si>
  <si>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</si>
  <si>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</si>
  <si>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</si>
  <si>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</si>
  <si>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</si>
  <si>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</si>
  <si>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</si>
  <si>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</si>
  <si>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</si>
  <si>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</si>
  <si>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</si>
  <si>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</si>
  <si>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</si>
  <si>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</si>
  <si>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</si>
  <si>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</si>
  <si>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</si>
  <si>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</si>
  <si>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</si>
  <si>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</si>
  <si>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</si>
  <si>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</si>
  <si>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</si>
  <si>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</si>
  <si>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</si>
  <si>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</si>
  <si>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</si>
  <si>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3.06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</si>
  <si>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</si>
  <si>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</si>
  <si>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</si>
  <si>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</si>
  <si>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</si>
  <si>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</si>
  <si>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</si>
  <si>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</si>
  <si>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</si>
  <si>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</si>
  <si>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</si>
  <si>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</si>
  <si>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</si>
  <si>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</si>
  <si>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</si>
  <si>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</si>
  <si>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</si>
  <si>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</si>
  <si>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</si>
  <si>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</si>
  <si>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</si>
  <si>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</si>
  <si>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</si>
  <si>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</si>
  <si>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</si>
  <si>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</si>
  <si>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</si>
  <si>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</si>
  <si>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</si>
  <si>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</si>
  <si>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</si>
  <si>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</si>
  <si>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</si>
  <si>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</si>
  <si>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</si>
  <si>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</si>
  <si>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</si>
  <si>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</si>
  <si>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</si>
  <si>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</si>
  <si>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</si>
  <si>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</si>
  <si>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</si>
  <si>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</si>
  <si>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</si>
  <si>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</si>
  <si>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</si>
  <si>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</si>
  <si>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</si>
  <si>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</si>
  <si>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</si>
  <si>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</si>
  <si>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</si>
  <si>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</si>
  <si>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</si>
  <si>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</si>
  <si>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</si>
  <si>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</si>
  <si>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</si>
  <si>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</si>
  <si>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</si>
  <si>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</si>
  <si>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</si>
  <si>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</si>
  <si>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</si>
  <si>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</si>
  <si>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</si>
  <si>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</si>
  <si>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</si>
  <si>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</si>
  <si>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</si>
  <si>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</si>
  <si>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</si>
  <si>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</si>
  <si>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</si>
  <si>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</si>
  <si>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</si>
  <si>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</si>
  <si>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</si>
  <si>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</si>
  <si>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</si>
  <si>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</si>
  <si>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</si>
  <si>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</si>
  <si>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</si>
  <si>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</si>
  <si>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</si>
  <si>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</si>
  <si>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</si>
  <si>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</si>
  <si>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</si>
  <si>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</si>
  <si>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</si>
  <si>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</si>
  <si>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</si>
  <si>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</si>
  <si>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</si>
  <si>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</si>
  <si>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</si>
  <si>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</si>
  <si>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</si>
  <si>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</si>
  <si>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</si>
  <si>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</si>
  <si>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</si>
  <si>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</si>
  <si>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</si>
  <si>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</si>
  <si>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</si>
  <si>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</si>
  <si>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</si>
  <si>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</si>
  <si>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</si>
  <si>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</si>
  <si>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</si>
  <si>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</si>
  <si>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</si>
  <si>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</si>
  <si>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</si>
  <si>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</si>
  <si>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</si>
  <si>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</si>
  <si>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</si>
  <si>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</si>
  <si>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</si>
  <si>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</si>
  <si>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</si>
  <si>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</si>
  <si>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</si>
  <si>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</si>
  <si>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</si>
  <si>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</si>
  <si>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</si>
  <si>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</si>
  <si>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</si>
  <si>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</si>
  <si>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</si>
  <si>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</si>
  <si>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</si>
  <si>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</si>
  <si>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</si>
  <si>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</si>
  <si>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</si>
  <si>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</si>
  <si>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</si>
  <si>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</si>
  <si>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</si>
  <si>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</si>
  <si>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</si>
  <si>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</si>
  <si>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</si>
  <si>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</si>
  <si>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</si>
  <si>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</si>
  <si>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</si>
  <si>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</si>
  <si>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</si>
  <si>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</si>
  <si>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</si>
  <si>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</si>
  <si>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</si>
  <si>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</si>
  <si>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</si>
  <si>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</si>
  <si>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</si>
  <si>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</si>
  <si>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</si>
  <si>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</si>
  <si>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</si>
  <si>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</si>
  <si>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</si>
  <si>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</si>
  <si>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</si>
  <si>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</si>
  <si>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</si>
  <si>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</si>
  <si>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</si>
  <si>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</si>
  <si>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</si>
  <si>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</si>
  <si>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</si>
  <si>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</si>
  <si>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</si>
  <si>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</si>
  <si>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</si>
  <si>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</si>
  <si>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</si>
  <si>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</si>
  <si>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</si>
  <si>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</si>
  <si>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</si>
  <si>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</si>
  <si>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</si>
  <si>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</si>
  <si>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</si>
  <si>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</si>
  <si>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</si>
  <si>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</si>
  <si>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</si>
  <si>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</si>
  <si>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</si>
  <si>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</si>
  <si>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</si>
  <si>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</si>
  <si>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</si>
  <si>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</si>
  <si>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</si>
  <si>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</si>
  <si>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</si>
  <si>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</si>
  <si>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</si>
  <si>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</si>
  <si>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</si>
  <si>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</si>
  <si>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</si>
  <si>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</si>
  <si>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</si>
  <si>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</si>
  <si>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</si>
  <si>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</si>
  <si>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</si>
  <si>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</si>
  <si>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</si>
  <si>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</si>
  <si>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</si>
  <si>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</si>
  <si>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</si>
  <si>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</si>
  <si>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</si>
  <si>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</si>
  <si>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</si>
  <si>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</si>
  <si>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</si>
  <si>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</si>
  <si>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</si>
  <si>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</si>
  <si>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</si>
  <si>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</si>
  <si>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</si>
  <si>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</si>
  <si>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</si>
  <si>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</si>
  <si>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</si>
  <si>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</si>
  <si>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</si>
  <si>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</si>
  <si>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</si>
  <si>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</si>
  <si>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</si>
  <si>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</si>
  <si>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</si>
  <si>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</si>
  <si>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</si>
  <si>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</si>
  <si>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</si>
  <si>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</si>
  <si>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</si>
  <si>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</si>
  <si>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</si>
  <si>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</si>
  <si>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</si>
  <si>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</si>
  <si>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</si>
  <si>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</si>
  <si>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</si>
  <si>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</si>
  <si>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</si>
  <si>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</si>
  <si>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</si>
  <si>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</si>
  <si>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</si>
  <si>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</si>
  <si>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</si>
  <si>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</si>
  <si>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</si>
  <si>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</si>
  <si>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</si>
  <si>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</si>
  <si>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</si>
  <si>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</si>
  <si>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</si>
  <si>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</si>
  <si>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</si>
  <si>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</si>
  <si>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</si>
  <si>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</si>
  <si>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</si>
  <si>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</si>
  <si>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</si>
  <si>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</si>
  <si>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45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</si>
  <si>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</si>
  <si>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</si>
  <si>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</si>
  <si>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</si>
  <si>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</si>
  <si>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</si>
  <si>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</si>
  <si>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</si>
  <si>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</si>
  <si>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</si>
  <si>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</si>
  <si>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</si>
  <si>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</si>
  <si>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</si>
  <si>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</si>
  <si>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</si>
  <si>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</si>
  <si>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</si>
  <si>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</si>
  <si>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</si>
  <si>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</si>
  <si>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</si>
  <si>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</si>
  <si>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</si>
  <si>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</si>
  <si>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</si>
  <si>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</si>
  <si>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</si>
  <si>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</si>
  <si>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</si>
  <si>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</si>
  <si>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</si>
  <si>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</si>
  <si>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</si>
  <si>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</si>
  <si>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</si>
  <si>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</si>
  <si>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</si>
  <si>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</si>
  <si>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</si>
  <si>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</si>
  <si>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</si>
  <si>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</si>
  <si>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</si>
  <si>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</si>
  <si>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</si>
  <si>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</si>
  <si>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</si>
  <si>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</si>
  <si>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</si>
  <si>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</si>
  <si>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</si>
  <si>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</si>
  <si>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</si>
  <si>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</si>
  <si>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</si>
  <si>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</si>
  <si>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</si>
  <si>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</si>
  <si>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</si>
  <si>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</si>
  <si>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</si>
  <si>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</si>
  <si>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</si>
  <si>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</si>
  <si>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</si>
  <si>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</si>
  <si>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</si>
  <si>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</si>
  <si>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</si>
  <si>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</si>
  <si>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</si>
  <si>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</si>
  <si>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</si>
  <si>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</si>
  <si>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</si>
  <si>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</si>
  <si>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</si>
  <si>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</si>
  <si>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</si>
  <si>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</si>
  <si>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</si>
  <si>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</si>
  <si>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</si>
  <si>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</si>
  <si>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</si>
  <si>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</si>
  <si>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</si>
  <si>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</si>
  <si>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</si>
  <si>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</si>
  <si>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</si>
  <si>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</si>
  <si>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</si>
  <si>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</si>
  <si>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</si>
  <si>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</si>
  <si>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</si>
  <si>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</si>
  <si>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</si>
  <si>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</si>
  <si>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</si>
  <si>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</si>
  <si>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</si>
  <si>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</si>
  <si>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</si>
  <si>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</si>
  <si>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</si>
  <si>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</si>
  <si>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</si>
  <si>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</si>
  <si>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</si>
  <si>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</si>
  <si>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</si>
  <si>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</si>
  <si>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</si>
  <si>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</si>
  <si>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</si>
  <si>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</si>
  <si>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</si>
  <si>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</si>
  <si>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</si>
  <si>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</si>
  <si>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</si>
  <si>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</si>
  <si>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</si>
  <si>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</si>
  <si>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</si>
  <si>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</si>
  <si>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</si>
  <si>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</si>
  <si>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</si>
  <si>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</si>
  <si>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</si>
  <si>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</si>
  <si>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</si>
  <si>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</si>
  <si>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</si>
  <si>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</si>
  <si>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</si>
  <si>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</si>
  <si>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</si>
  <si>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</si>
  <si>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</si>
  <si>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</si>
  <si>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</si>
  <si>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</si>
  <si>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</si>
  <si>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</si>
  <si>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</si>
  <si>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</si>
  <si>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</si>
  <si>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</si>
  <si>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</si>
  <si>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</si>
  <si>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</si>
  <si>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</si>
  <si>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</si>
  <si>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</si>
  <si>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</si>
  <si>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</si>
  <si>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</si>
  <si>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</si>
  <si>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</si>
  <si>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</si>
  <si>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</si>
  <si>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</si>
  <si>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</si>
  <si>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</si>
  <si>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</si>
  <si>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</si>
  <si>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</si>
  <si>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</si>
  <si>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</si>
  <si>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</si>
  <si>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</si>
  <si>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</si>
  <si>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</si>
  <si>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</si>
  <si>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</si>
  <si>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</si>
  <si>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</si>
  <si>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</si>
  <si>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</si>
  <si>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</si>
  <si>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</si>
  <si>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</si>
  <si>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</si>
  <si>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</si>
  <si>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</si>
  <si>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</si>
  <si>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</si>
  <si>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</si>
  <si>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</si>
  <si>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</si>
  <si>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</si>
  <si>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</si>
  <si>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</si>
  <si>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</si>
  <si>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</si>
  <si>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</si>
  <si>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</si>
  <si>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</si>
  <si>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</si>
  <si>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</si>
  <si>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</si>
  <si>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</si>
  <si>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</si>
  <si>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</si>
  <si>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</si>
  <si>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</si>
  <si>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</si>
  <si>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</si>
  <si>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</si>
  <si>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</si>
  <si>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</si>
  <si>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</si>
  <si>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</si>
  <si>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</si>
  <si>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</si>
  <si>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</si>
  <si>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</si>
  <si>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</si>
  <si>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</si>
  <si>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</si>
  <si>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</si>
  <si>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</si>
  <si>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</si>
  <si>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</si>
  <si>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</si>
  <si>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</si>
  <si>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</si>
  <si>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</si>
  <si>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</si>
  <si>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</si>
  <si>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</si>
  <si>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</si>
  <si>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</si>
  <si>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</si>
  <si>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</si>
  <si>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</si>
  <si>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</si>
  <si>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</si>
  <si>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</si>
  <si>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</si>
  <si>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</si>
  <si>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</si>
  <si>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</si>
  <si>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</si>
  <si>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</si>
  <si>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</si>
  <si>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</si>
  <si>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</si>
  <si>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</si>
  <si>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</si>
  <si>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</si>
  <si>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</si>
  <si>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</si>
  <si>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</si>
  <si>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</si>
  <si>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</si>
  <si>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</si>
  <si>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</si>
  <si>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</si>
  <si>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</si>
  <si>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</si>
  <si>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</si>
  <si>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</si>
  <si>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</si>
  <si>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</si>
  <si>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</si>
  <si>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</si>
  <si>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</si>
  <si>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</si>
  <si>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</si>
  <si>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</si>
  <si>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</si>
  <si>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</si>
  <si>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</si>
  <si>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</si>
  <si>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</si>
  <si>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</si>
  <si>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</si>
  <si>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</si>
  <si>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</si>
  <si>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</si>
  <si>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</si>
  <si>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</si>
  <si>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</si>
  <si>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</si>
  <si>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</si>
  <si>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</si>
  <si>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</si>
  <si>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</si>
  <si>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</si>
  <si>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</si>
  <si>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</si>
  <si>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</si>
  <si>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</si>
  <si>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</si>
  <si>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</si>
  <si>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</si>
  <si>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</si>
  <si>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</si>
  <si>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</si>
  <si>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</si>
  <si>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</si>
  <si>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</si>
  <si>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</si>
  <si>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</si>
  <si>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</si>
  <si>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</si>
  <si>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</si>
  <si>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</si>
  <si>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</si>
  <si>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</si>
  <si>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</si>
  <si>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</si>
  <si>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</si>
  <si>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</si>
  <si>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</si>
  <si>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</si>
  <si>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</si>
  <si>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</si>
  <si>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</si>
  <si>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</si>
  <si>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</si>
  <si>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</si>
  <si>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</si>
  <si>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</si>
  <si>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</si>
  <si>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</si>
  <si>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</si>
  <si>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</si>
  <si>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</si>
  <si>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</si>
  <si>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</si>
  <si>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</si>
  <si>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</si>
  <si>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</si>
  <si>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</si>
  <si>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</si>
  <si>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</si>
  <si>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</si>
  <si>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</si>
  <si>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</si>
  <si>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</si>
  <si>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</si>
  <si>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</si>
  <si>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</si>
  <si>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</si>
  <si>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</si>
  <si>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</si>
  <si>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</si>
  <si>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</si>
  <si>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</si>
  <si>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</si>
  <si>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</si>
  <si>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</si>
  <si>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</si>
  <si>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</si>
  <si>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</si>
  <si>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</si>
  <si>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</si>
  <si>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</si>
  <si>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</si>
  <si>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</si>
  <si>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</si>
  <si>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</si>
  <si>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</si>
  <si>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</si>
  <si>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</si>
  <si>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</si>
  <si>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</si>
  <si>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</si>
  <si>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</si>
  <si>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</si>
  <si>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</si>
  <si>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</si>
  <si>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</si>
  <si>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</si>
  <si>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</si>
  <si>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</si>
  <si>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</si>
  <si>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</si>
  <si>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</si>
  <si>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</si>
  <si>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</si>
  <si>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</si>
  <si>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</si>
  <si>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</si>
  <si>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</si>
  <si>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</si>
  <si>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</si>
  <si>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</si>
  <si>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</si>
  <si>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</si>
  <si>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</si>
  <si>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</si>
  <si>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</si>
  <si>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</si>
  <si>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</si>
  <si>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</si>
  <si>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</si>
  <si>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</si>
  <si>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</si>
  <si>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</si>
  <si>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</si>
  <si>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</si>
  <si>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</si>
  <si>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</si>
  <si>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</si>
  <si>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</si>
  <si>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</si>
  <si>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</si>
  <si>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</si>
  <si>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</si>
  <si>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</si>
  <si>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</si>
  <si>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</si>
  <si>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</si>
  <si>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</si>
  <si>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</si>
  <si>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</si>
  <si>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</si>
  <si>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</si>
  <si>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</si>
  <si>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</si>
  <si>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</si>
  <si>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</si>
  <si>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</si>
  <si>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</si>
  <si>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</si>
  <si>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</si>
  <si>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</si>
  <si>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</si>
  <si>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</si>
  <si>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</si>
  <si>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</si>
  <si>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</si>
  <si>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</si>
  <si>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</si>
  <si>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</si>
  <si>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</si>
  <si>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</si>
  <si>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</si>
  <si>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</si>
  <si>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</si>
  <si>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</si>
  <si>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</si>
  <si>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</si>
  <si>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</si>
  <si>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</si>
  <si>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</si>
  <si>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</si>
  <si>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</si>
  <si>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</si>
  <si>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</si>
  <si>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</si>
  <si>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</si>
  <si>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</si>
  <si>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</si>
  <si>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</si>
  <si>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</si>
  <si>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</si>
  <si>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</si>
  <si>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</si>
  <si>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</si>
  <si>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</si>
  <si>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</si>
  <si>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</si>
  <si>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</si>
  <si>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</si>
  <si>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</si>
  <si>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</si>
  <si>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</si>
  <si>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</si>
  <si>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</si>
  <si>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</si>
  <si>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</si>
  <si>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</si>
  <si>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</si>
  <si>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</si>
  <si>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</si>
  <si>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</si>
  <si>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</si>
  <si>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</si>
  <si>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</si>
  <si>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</si>
  <si>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</si>
  <si>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</si>
  <si>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</si>
  <si>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</si>
  <si>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</si>
  <si>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</si>
  <si>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</si>
  <si>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</si>
  <si>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</si>
  <si>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</si>
  <si>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</si>
  <si>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</si>
  <si>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</si>
  <si>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</si>
  <si>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</si>
  <si>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</si>
  <si>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</si>
  <si>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</si>
  <si>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</si>
  <si>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</si>
  <si>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</si>
  <si>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</si>
  <si>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</si>
  <si>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</si>
  <si>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</si>
  <si>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</si>
  <si>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</si>
  <si>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</si>
  <si>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</si>
  <si>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</si>
  <si>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</si>
  <si>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</si>
  <si>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</si>
  <si>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</si>
  <si>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</si>
  <si>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</si>
  <si>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</si>
  <si>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</si>
  <si>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</si>
  <si>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</si>
  <si>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</si>
  <si>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</si>
  <si>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</si>
  <si>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</si>
  <si>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</si>
  <si>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</si>
  <si>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</si>
  <si>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</si>
  <si>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</si>
  <si>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</si>
  <si>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</si>
  <si>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</si>
  <si>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</si>
  <si>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</si>
  <si>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</si>
  <si>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</si>
  <si>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</si>
  <si>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</si>
  <si>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</si>
  <si>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</si>
  <si>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</si>
  <si>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</si>
  <si>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</si>
  <si>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</si>
  <si>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</si>
  <si>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</si>
  <si>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</si>
  <si>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</si>
  <si>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</si>
  <si>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</si>
  <si>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</si>
  <si>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</si>
  <si>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</si>
  <si>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</si>
  <si>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</si>
  <si>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</si>
  <si>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</si>
  <si>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</si>
  <si>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</si>
  <si>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</si>
  <si>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</si>
  <si>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</si>
  <si>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</si>
  <si>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</si>
  <si>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</si>
  <si>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</si>
  <si>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</si>
  <si>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</si>
  <si>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</si>
  <si>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</si>
  <si>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</si>
  <si>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</si>
  <si>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</si>
  <si>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</si>
  <si>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</si>
  <si>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</si>
  <si>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</si>
  <si>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</si>
  <si>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</si>
  <si>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</si>
  <si>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</si>
  <si>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</si>
  <si>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</si>
  <si>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</si>
  <si>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</si>
  <si>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</si>
  <si>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</si>
  <si>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</si>
  <si>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</si>
  <si>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</si>
  <si>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</si>
  <si>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</si>
  <si>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</si>
  <si>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</si>
  <si>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</si>
  <si>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</si>
  <si>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</si>
  <si>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</si>
  <si>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</si>
  <si>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</si>
  <si>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</si>
  <si>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</si>
  <si>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</si>
  <si>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</si>
  <si>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</si>
  <si>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</si>
  <si>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</si>
  <si>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</si>
  <si>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</si>
  <si>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</si>
  <si>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</si>
  <si>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</si>
  <si>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</si>
  <si>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</si>
  <si>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</si>
  <si>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</si>
  <si>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</si>
  <si>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</si>
  <si>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</si>
  <si>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</si>
  <si>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</si>
  <si>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</si>
  <si>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</si>
  <si>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</si>
  <si>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</si>
  <si>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</si>
  <si>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</si>
  <si>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</si>
  <si>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</si>
  <si>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</si>
  <si>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</si>
  <si>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</si>
  <si>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</si>
  <si>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</si>
  <si>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</si>
  <si>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</si>
  <si>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</si>
  <si>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</si>
  <si>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</si>
  <si>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</si>
  <si>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</si>
  <si>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</si>
  <si>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</si>
  <si>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22.9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</si>
  <si>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</si>
  <si>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</si>
  <si>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</si>
  <si>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</si>
  <si>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</si>
  <si>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</si>
  <si>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</si>
  <si>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</si>
  <si>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</si>
  <si>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</si>
  <si>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</si>
  <si>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</si>
  <si>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</si>
  <si>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</si>
  <si>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</si>
  <si>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</si>
  <si>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</si>
  <si>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</si>
  <si>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</si>
  <si>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</si>
  <si>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</si>
  <si>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</si>
  <si>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</si>
  <si>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</si>
  <si>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</si>
  <si>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</si>
  <si>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</si>
  <si>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</si>
  <si>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</si>
  <si>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</si>
  <si>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</si>
  <si>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19</t>
  </si>
  <si>
    <t>105N  :901225:00:------:--</t>
  </si>
  <si>
    <t>21:0793:000213</t>
  </si>
  <si>
    <t>21:0223:000191</t>
  </si>
  <si>
    <t>21:0223:000191:0003:0001:00</t>
  </si>
  <si>
    <t>25</t>
  </si>
  <si>
    <t>105N  :901226:00:------:--</t>
  </si>
  <si>
    <t>21:0793:000214</t>
  </si>
  <si>
    <t>21:0223:000192</t>
  </si>
  <si>
    <t>21:0223:000192:0003:0001:00</t>
  </si>
  <si>
    <t>43.7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</si>
  <si>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</si>
  <si>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</si>
  <si>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</si>
  <si>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</si>
  <si>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</si>
  <si>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</si>
  <si>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</si>
  <si>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</si>
  <si>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</si>
  <si>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</si>
  <si>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</si>
  <si>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</si>
  <si>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</si>
  <si>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</si>
  <si>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</si>
  <si>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</si>
  <si>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68.7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</si>
  <si>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</si>
  <si>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</si>
  <si>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</si>
  <si>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</si>
  <si>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</si>
  <si>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</si>
  <si>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</si>
  <si>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</si>
  <si>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</si>
  <si>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</si>
  <si>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</si>
  <si>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</si>
  <si>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</si>
  <si>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</si>
  <si>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</si>
  <si>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</si>
  <si>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</si>
  <si>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</si>
  <si>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</si>
  <si>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</si>
  <si>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</si>
  <si>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</si>
  <si>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</si>
  <si>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</si>
  <si>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</si>
  <si>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</si>
  <si>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</si>
  <si>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</si>
  <si>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</si>
  <si>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</si>
  <si>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</si>
  <si>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</si>
  <si>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</si>
  <si>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</si>
  <si>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</si>
  <si>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</si>
  <si>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</si>
  <si>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</si>
  <si>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</si>
  <si>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</si>
  <si>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</si>
  <si>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</si>
  <si>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</si>
  <si>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</si>
  <si>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</si>
  <si>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</si>
  <si>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</si>
  <si>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</si>
  <si>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</si>
  <si>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</si>
  <si>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</si>
  <si>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</si>
  <si>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</si>
  <si>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</si>
  <si>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</si>
  <si>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</si>
  <si>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</si>
  <si>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</si>
  <si>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</si>
  <si>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</si>
  <si>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</si>
  <si>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</si>
  <si>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</si>
  <si>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</si>
  <si>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</si>
  <si>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</si>
  <si>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</si>
  <si>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</si>
  <si>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</si>
  <si>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</si>
  <si>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</si>
  <si>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</si>
  <si>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</si>
  <si>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</si>
  <si>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</si>
  <si>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</si>
  <si>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</si>
  <si>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</si>
  <si>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</si>
  <si>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</si>
  <si>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</si>
  <si>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</si>
  <si>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</si>
  <si>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</si>
  <si>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</si>
  <si>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</si>
  <si>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</si>
  <si>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</si>
  <si>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</si>
  <si>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</si>
  <si>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</si>
  <si>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</si>
  <si>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</si>
  <si>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</si>
  <si>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</si>
  <si>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</si>
  <si>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</si>
  <si>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</si>
  <si>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</si>
  <si>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</si>
  <si>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</si>
  <si>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</si>
  <si>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</si>
  <si>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</si>
  <si>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</si>
  <si>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</si>
  <si>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</si>
  <si>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</si>
  <si>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</si>
  <si>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</si>
  <si>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</si>
  <si>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</si>
  <si>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</si>
  <si>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</si>
  <si>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</si>
  <si>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</si>
  <si>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</si>
  <si>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</si>
  <si>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</si>
  <si>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</si>
  <si>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</si>
  <si>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</si>
  <si>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</si>
  <si>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</si>
  <si>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</si>
  <si>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</si>
  <si>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</si>
  <si>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</si>
  <si>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</si>
  <si>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</si>
  <si>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</si>
  <si>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</si>
  <si>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</si>
  <si>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</si>
  <si>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</si>
  <si>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</si>
  <si>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</si>
  <si>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</si>
  <si>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</si>
  <si>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</si>
  <si>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</si>
  <si>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</si>
  <si>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</si>
  <si>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</si>
  <si>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</si>
  <si>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</si>
  <si>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</si>
  <si>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</si>
  <si>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</si>
  <si>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</si>
  <si>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</si>
  <si>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</si>
  <si>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</si>
  <si>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</si>
  <si>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</si>
  <si>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</si>
  <si>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</si>
  <si>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</si>
  <si>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</si>
  <si>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</si>
  <si>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</si>
  <si>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</si>
  <si>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</si>
  <si>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</si>
  <si>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</si>
  <si>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</si>
  <si>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</si>
  <si>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</si>
  <si>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</si>
  <si>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</si>
  <si>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</si>
  <si>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</si>
  <si>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</si>
  <si>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</si>
  <si>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</si>
  <si>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</si>
  <si>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</si>
  <si>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</si>
  <si>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</si>
  <si>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</si>
  <si>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</si>
  <si>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</si>
  <si>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</si>
  <si>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</si>
  <si>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</si>
  <si>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</si>
  <si>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</si>
  <si>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</si>
  <si>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</si>
  <si>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</si>
  <si>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</si>
  <si>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</si>
  <si>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</si>
  <si>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</si>
  <si>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</si>
  <si>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</si>
  <si>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</si>
  <si>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</si>
  <si>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</si>
  <si>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</si>
  <si>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</si>
  <si>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</si>
  <si>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</si>
  <si>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</si>
  <si>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</si>
  <si>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</si>
  <si>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</si>
  <si>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</si>
  <si>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</si>
  <si>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</si>
  <si>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</si>
  <si>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</si>
  <si>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</si>
  <si>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</si>
  <si>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</si>
  <si>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</si>
  <si>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</si>
  <si>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</si>
  <si>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</si>
  <si>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</si>
  <si>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</si>
  <si>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</si>
  <si>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</si>
  <si>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</si>
  <si>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</si>
  <si>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</si>
  <si>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</si>
  <si>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</si>
  <si>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</si>
  <si>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</si>
  <si>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</si>
  <si>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</si>
  <si>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</si>
  <si>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</si>
  <si>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</si>
  <si>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</si>
  <si>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</si>
  <si>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</si>
  <si>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</si>
  <si>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</si>
  <si>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</si>
  <si>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</si>
  <si>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</si>
  <si>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</si>
  <si>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</si>
  <si>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</si>
  <si>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</si>
  <si>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</si>
  <si>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</si>
  <si>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</si>
  <si>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</si>
  <si>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</si>
  <si>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</si>
  <si>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</si>
  <si>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</si>
  <si>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</si>
  <si>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</si>
  <si>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</si>
  <si>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</si>
  <si>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</si>
  <si>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</si>
  <si>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</si>
  <si>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</si>
  <si>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</si>
  <si>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</si>
  <si>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</si>
  <si>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</si>
  <si>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</si>
  <si>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</si>
  <si>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</si>
  <si>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</si>
  <si>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</si>
  <si>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</si>
  <si>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</si>
  <si>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</si>
  <si>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</si>
  <si>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</si>
  <si>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</si>
  <si>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</si>
  <si>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</si>
  <si>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</si>
  <si>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</si>
  <si>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</si>
  <si>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</si>
  <si>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</si>
  <si>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</si>
  <si>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</si>
  <si>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</si>
  <si>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</si>
  <si>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</si>
  <si>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</si>
  <si>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</si>
  <si>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</si>
  <si>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</si>
  <si>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</si>
  <si>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</si>
  <si>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</si>
  <si>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</si>
  <si>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</si>
  <si>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</si>
  <si>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</si>
  <si>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</si>
  <si>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</si>
  <si>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</si>
  <si>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</si>
  <si>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</si>
  <si>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</si>
  <si>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</si>
  <si>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</si>
  <si>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</si>
  <si>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</si>
  <si>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</si>
  <si>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</si>
  <si>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</si>
  <si>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</si>
  <si>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</si>
  <si>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</si>
  <si>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</si>
  <si>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</si>
  <si>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</si>
  <si>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</si>
  <si>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</si>
  <si>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</si>
  <si>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</si>
  <si>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</si>
  <si>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</si>
  <si>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</si>
  <si>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</si>
  <si>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</si>
  <si>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</si>
  <si>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</si>
  <si>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</si>
  <si>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</si>
  <si>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</si>
  <si>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</si>
  <si>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</si>
  <si>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</si>
  <si>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</si>
  <si>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</si>
  <si>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</si>
  <si>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</si>
  <si>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</si>
  <si>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</si>
  <si>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</si>
  <si>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</si>
  <si>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</si>
  <si>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</si>
  <si>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</si>
  <si>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</si>
  <si>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</si>
  <si>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</si>
  <si>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</si>
  <si>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</si>
  <si>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</si>
  <si>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</si>
  <si>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</si>
  <si>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</si>
  <si>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</si>
  <si>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</si>
  <si>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</si>
  <si>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</si>
  <si>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</si>
  <si>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</si>
  <si>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</si>
  <si>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</si>
  <si>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</si>
  <si>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</si>
  <si>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</si>
  <si>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</si>
  <si>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</si>
  <si>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</si>
  <si>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</si>
  <si>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</si>
  <si>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</si>
  <si>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</si>
  <si>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</si>
  <si>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</si>
  <si>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</si>
  <si>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</si>
  <si>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</si>
  <si>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</si>
  <si>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</si>
  <si>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</si>
  <si>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</si>
  <si>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</si>
  <si>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</si>
  <si>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</si>
  <si>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</si>
  <si>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</si>
  <si>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</si>
  <si>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</si>
  <si>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</si>
  <si>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</si>
  <si>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</si>
  <si>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</si>
  <si>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</si>
  <si>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</si>
  <si>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</si>
  <si>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</si>
  <si>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</si>
  <si>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</si>
  <si>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</si>
  <si>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</si>
  <si>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</si>
  <si>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</si>
  <si>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</si>
  <si>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</si>
  <si>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</si>
  <si>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</si>
  <si>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</si>
  <si>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</si>
  <si>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</si>
  <si>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</si>
  <si>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</si>
  <si>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</si>
  <si>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</si>
  <si>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</si>
  <si>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</si>
  <si>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</si>
  <si>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</si>
  <si>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</si>
  <si>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</si>
  <si>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</si>
  <si>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</si>
  <si>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</si>
  <si>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</si>
  <si>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</si>
  <si>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</si>
  <si>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</si>
  <si>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</si>
  <si>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</si>
  <si>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</si>
  <si>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</si>
  <si>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</si>
  <si>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</si>
  <si>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</si>
  <si>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</si>
  <si>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</si>
  <si>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</si>
  <si>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</si>
  <si>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</si>
  <si>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</si>
  <si>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</si>
  <si>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</si>
  <si>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</si>
  <si>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1.57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</si>
  <si>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</si>
  <si>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</si>
  <si>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</si>
  <si>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</si>
  <si>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</si>
  <si>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</si>
  <si>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</si>
  <si>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</si>
  <si>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</si>
  <si>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</si>
  <si>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</si>
  <si>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</si>
  <si>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</si>
  <si>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</si>
  <si>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</si>
  <si>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</si>
  <si>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</si>
  <si>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</si>
  <si>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</si>
  <si>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</si>
  <si>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</si>
  <si>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</si>
  <si>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</si>
  <si>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</si>
  <si>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</si>
  <si>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</si>
  <si>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</si>
  <si>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</si>
  <si>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</si>
  <si>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</si>
  <si>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</si>
  <si>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</si>
  <si>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</si>
  <si>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</si>
  <si>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</si>
  <si>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</si>
  <si>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</si>
  <si>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</si>
  <si>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</si>
  <si>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</si>
  <si>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</si>
  <si>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</si>
  <si>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</si>
  <si>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</si>
  <si>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</si>
  <si>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</si>
  <si>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</si>
  <si>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</si>
  <si>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</si>
  <si>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</si>
  <si>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</si>
  <si>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2.46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</si>
  <si>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</si>
  <si>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</si>
  <si>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</si>
  <si>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</si>
  <si>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</si>
  <si>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</si>
  <si>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</si>
  <si>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</si>
  <si>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</si>
  <si>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</si>
  <si>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</si>
  <si>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</si>
  <si>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</si>
  <si>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</si>
  <si>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</si>
  <si>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</si>
  <si>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</si>
  <si>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</si>
  <si>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</si>
  <si>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</si>
  <si>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</si>
  <si>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</si>
  <si>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</si>
  <si>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</si>
  <si>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</si>
  <si>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</si>
  <si>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</si>
  <si>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</si>
  <si>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</si>
  <si>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</si>
  <si>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</si>
  <si>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</si>
  <si>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</si>
  <si>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</si>
  <si>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</si>
  <si>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</si>
  <si>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</si>
  <si>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</si>
  <si>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</si>
  <si>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</si>
  <si>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</si>
  <si>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</si>
  <si>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</si>
  <si>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</si>
  <si>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</si>
  <si>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</si>
  <si>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</si>
  <si>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</si>
  <si>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</si>
  <si>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</si>
  <si>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</si>
  <si>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</si>
  <si>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</si>
  <si>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</si>
  <si>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</si>
  <si>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</si>
  <si>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</si>
  <si>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</si>
  <si>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</si>
  <si>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</si>
  <si>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</si>
  <si>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</si>
  <si>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</si>
  <si>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</si>
  <si>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</si>
  <si>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</si>
  <si>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</si>
  <si>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</si>
  <si>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</si>
  <si>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</si>
  <si>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</si>
  <si>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</si>
  <si>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</si>
  <si>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</si>
  <si>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</si>
  <si>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</si>
  <si>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</si>
  <si>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</si>
  <si>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</si>
  <si>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</si>
  <si>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</si>
  <si>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</si>
  <si>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</si>
  <si>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</si>
  <si>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</si>
  <si>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</si>
  <si>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</si>
  <si>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</si>
  <si>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</si>
  <si>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</si>
  <si>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</si>
  <si>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</si>
  <si>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</si>
  <si>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</si>
  <si>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</si>
  <si>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</si>
  <si>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</si>
  <si>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</si>
  <si>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</si>
  <si>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</si>
  <si>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</si>
  <si>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</si>
  <si>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</si>
  <si>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</si>
  <si>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</si>
  <si>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</si>
  <si>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</si>
  <si>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</si>
  <si>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</si>
  <si>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</si>
  <si>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</si>
  <si>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</si>
  <si>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</si>
  <si>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</si>
  <si>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</si>
  <si>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</si>
  <si>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</si>
  <si>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</si>
  <si>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</si>
  <si>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</si>
  <si>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</si>
  <si>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</si>
  <si>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</si>
  <si>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</si>
  <si>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</si>
  <si>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</si>
  <si>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</si>
  <si>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</si>
  <si>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</si>
  <si>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</si>
  <si>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</si>
  <si>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</si>
  <si>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</si>
  <si>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</si>
  <si>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</si>
  <si>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</si>
  <si>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</si>
  <si>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</si>
  <si>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</si>
  <si>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</si>
  <si>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</si>
  <si>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</si>
  <si>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</si>
  <si>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</si>
  <si>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</si>
  <si>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</si>
  <si>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</si>
  <si>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</si>
  <si>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</si>
  <si>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</si>
  <si>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</si>
  <si>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</si>
  <si>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</si>
  <si>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</si>
  <si>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</si>
  <si>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</si>
  <si>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</si>
  <si>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</si>
  <si>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</si>
  <si>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</si>
  <si>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</si>
  <si>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</si>
  <si>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</si>
  <si>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</si>
  <si>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</si>
  <si>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</si>
  <si>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</si>
  <si>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</si>
  <si>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</si>
  <si>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</si>
  <si>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</si>
  <si>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</si>
  <si>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</si>
  <si>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</si>
  <si>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</si>
  <si>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</si>
  <si>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</si>
  <si>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</si>
  <si>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</si>
  <si>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</si>
  <si>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</si>
  <si>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</si>
  <si>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</si>
  <si>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</si>
  <si>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</si>
  <si>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</si>
  <si>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</si>
  <si>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</si>
  <si>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</si>
  <si>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</si>
  <si>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</si>
  <si>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</si>
  <si>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</si>
  <si>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</si>
  <si>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</si>
  <si>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</si>
  <si>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</si>
  <si>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</si>
  <si>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</si>
  <si>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</si>
  <si>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</si>
  <si>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</si>
  <si>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</si>
  <si>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</si>
  <si>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</si>
  <si>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</si>
  <si>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</si>
  <si>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</si>
  <si>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</si>
  <si>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</si>
  <si>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16.3</t>
  </si>
  <si>
    <t>105N  :901425:00:------:--</t>
  </si>
  <si>
    <t>21:0793:000403</t>
  </si>
  <si>
    <t>21:0223:000361</t>
  </si>
  <si>
    <t>21:0223:000361:0003:0001:00</t>
  </si>
  <si>
    <t>8.8</t>
  </si>
  <si>
    <t>105N  :901426:00:------:--</t>
  </si>
  <si>
    <t>21:0793:000404</t>
  </si>
  <si>
    <t>21:0223:000362</t>
  </si>
  <si>
    <t>21:0223:000362:0003:0001:00</t>
  </si>
  <si>
    <t>9.2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</si>
  <si>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</si>
  <si>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</si>
  <si>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</si>
  <si>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</si>
  <si>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</si>
  <si>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</si>
  <si>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</si>
  <si>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</si>
  <si>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</si>
  <si>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</si>
  <si>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</si>
  <si>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</si>
  <si>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</si>
  <si>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</si>
  <si>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</si>
  <si>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</si>
  <si>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</si>
  <si>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</si>
  <si>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</si>
  <si>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</si>
  <si>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</si>
  <si>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</si>
  <si>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</si>
  <si>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</si>
  <si>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</si>
  <si>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</si>
  <si>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</si>
  <si>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</si>
  <si>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</si>
  <si>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</si>
  <si>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</si>
  <si>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</si>
  <si>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</si>
  <si>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</si>
  <si>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</si>
  <si>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</si>
  <si>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</si>
  <si>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</si>
  <si>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</si>
  <si>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</si>
  <si>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</si>
  <si>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</si>
  <si>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</si>
  <si>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</si>
  <si>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</si>
  <si>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</si>
  <si>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</si>
  <si>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</si>
  <si>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</si>
  <si>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</si>
  <si>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</si>
  <si>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</si>
  <si>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</si>
  <si>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</si>
  <si>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</si>
  <si>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</si>
  <si>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</si>
  <si>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</si>
  <si>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</si>
  <si>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</si>
  <si>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</si>
  <si>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</si>
  <si>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</si>
  <si>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</si>
  <si>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</si>
  <si>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</si>
  <si>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</si>
  <si>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</si>
  <si>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</si>
  <si>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</si>
  <si>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</si>
  <si>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</si>
  <si>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</si>
  <si>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</si>
  <si>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</si>
  <si>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</si>
  <si>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</si>
  <si>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</si>
  <si>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</si>
  <si>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</si>
  <si>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</si>
  <si>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</si>
  <si>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</si>
  <si>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</si>
  <si>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</si>
  <si>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</si>
  <si>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</si>
  <si>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</si>
  <si>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</si>
  <si>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</si>
  <si>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</si>
  <si>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</si>
  <si>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</si>
  <si>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</si>
  <si>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</si>
  <si>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</si>
  <si>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</si>
  <si>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</si>
  <si>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</si>
  <si>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</si>
  <si>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</si>
  <si>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</si>
  <si>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</si>
  <si>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</si>
  <si>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</si>
  <si>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</si>
  <si>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</si>
  <si>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</si>
  <si>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</si>
  <si>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</si>
  <si>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</si>
  <si>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</si>
  <si>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</si>
  <si>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</si>
  <si>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</si>
  <si>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</si>
  <si>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</si>
  <si>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</si>
  <si>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</si>
  <si>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</si>
  <si>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</si>
  <si>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</si>
  <si>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</si>
  <si>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</si>
  <si>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</si>
  <si>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</si>
  <si>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</si>
  <si>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</si>
  <si>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</si>
  <si>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</si>
  <si>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</si>
  <si>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</si>
  <si>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</si>
  <si>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</si>
  <si>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</si>
  <si>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</si>
  <si>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</si>
  <si>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</si>
  <si>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</si>
  <si>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</si>
  <si>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</si>
  <si>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</si>
  <si>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</si>
  <si>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</si>
  <si>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</si>
  <si>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</si>
  <si>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</si>
  <si>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</si>
  <si>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</si>
  <si>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</si>
  <si>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</si>
  <si>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</si>
  <si>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</si>
  <si>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</si>
  <si>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</si>
  <si>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</si>
  <si>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</si>
  <si>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</si>
  <si>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</si>
  <si>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</si>
  <si>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</si>
  <si>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</si>
  <si>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</si>
  <si>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</si>
  <si>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</si>
  <si>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</si>
  <si>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</si>
  <si>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</si>
  <si>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</si>
  <si>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</si>
  <si>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</si>
  <si>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</si>
  <si>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</si>
  <si>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</si>
  <si>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</si>
  <si>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12.1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</si>
  <si>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</si>
  <si>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</si>
  <si>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</si>
  <si>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</si>
  <si>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</si>
  <si>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</si>
  <si>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</si>
  <si>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</si>
  <si>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</si>
  <si>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</si>
  <si>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</si>
  <si>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</si>
  <si>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</si>
  <si>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</si>
  <si>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</si>
  <si>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</si>
  <si>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</si>
  <si>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</si>
  <si>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</si>
  <si>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</si>
  <si>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</si>
  <si>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</si>
  <si>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</si>
  <si>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</si>
  <si>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</si>
  <si>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</si>
  <si>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</si>
  <si>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</si>
  <si>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</si>
  <si>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</si>
  <si>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</si>
  <si>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</si>
  <si>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</si>
  <si>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</si>
  <si>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</si>
  <si>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</si>
  <si>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</si>
  <si>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</si>
  <si>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</si>
  <si>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</si>
  <si>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</si>
  <si>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</si>
  <si>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</si>
  <si>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</si>
  <si>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</si>
  <si>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</si>
  <si>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</si>
  <si>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</si>
  <si>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</si>
  <si>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</si>
  <si>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</si>
  <si>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</si>
  <si>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</si>
  <si>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</si>
  <si>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</si>
  <si>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</si>
  <si>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</si>
  <si>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</si>
  <si>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</si>
  <si>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</si>
  <si>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</si>
  <si>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</si>
  <si>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</si>
  <si>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</si>
  <si>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</si>
  <si>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</si>
  <si>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</si>
  <si>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</si>
  <si>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</si>
  <si>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</si>
  <si>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</si>
  <si>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</si>
  <si>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</si>
  <si>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</si>
  <si>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</si>
  <si>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</si>
  <si>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</si>
  <si>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</si>
  <si>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</si>
  <si>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</si>
  <si>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</si>
  <si>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</si>
  <si>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</si>
  <si>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</si>
  <si>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</si>
  <si>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</si>
  <si>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</si>
  <si>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</si>
  <si>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</si>
  <si>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</si>
  <si>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</si>
  <si>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</si>
  <si>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</si>
  <si>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</si>
  <si>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</si>
  <si>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</si>
  <si>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</si>
  <si>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</si>
  <si>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</si>
  <si>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</si>
  <si>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</si>
  <si>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</si>
  <si>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</si>
  <si>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</si>
  <si>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</si>
  <si>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</si>
  <si>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</si>
  <si>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</si>
  <si>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</si>
  <si>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</si>
  <si>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</si>
  <si>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</si>
  <si>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</si>
  <si>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</si>
  <si>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</si>
  <si>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</si>
  <si>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</si>
  <si>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</si>
  <si>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</si>
  <si>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</si>
  <si>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</si>
  <si>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</si>
  <si>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</si>
  <si>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</si>
  <si>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</si>
  <si>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</si>
  <si>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</si>
  <si>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</si>
  <si>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</si>
  <si>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</si>
  <si>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</si>
  <si>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</si>
  <si>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</si>
  <si>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</si>
  <si>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</si>
  <si>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</si>
  <si>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</si>
  <si>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</si>
  <si>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</si>
  <si>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</si>
  <si>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</si>
  <si>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</si>
  <si>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</si>
  <si>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</si>
  <si>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</si>
  <si>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</si>
  <si>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</si>
  <si>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</si>
  <si>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</si>
  <si>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</si>
  <si>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</si>
  <si>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</si>
  <si>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</si>
  <si>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</si>
  <si>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</si>
  <si>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</si>
  <si>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</si>
  <si>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</si>
  <si>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</si>
  <si>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</si>
  <si>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</si>
  <si>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</si>
  <si>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</si>
  <si>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</si>
  <si>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</si>
  <si>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</si>
  <si>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</si>
  <si>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</si>
  <si>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</si>
  <si>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</si>
  <si>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</si>
  <si>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</si>
  <si>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</si>
  <si>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</si>
  <si>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</si>
  <si>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</si>
  <si>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</si>
  <si>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</si>
  <si>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</si>
  <si>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</si>
  <si>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</si>
  <si>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</si>
  <si>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</si>
  <si>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</si>
  <si>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</si>
  <si>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</si>
  <si>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</si>
  <si>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</si>
  <si>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</si>
  <si>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</si>
  <si>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</si>
  <si>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</si>
  <si>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</si>
  <si>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</si>
  <si>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</si>
  <si>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</si>
  <si>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</si>
  <si>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</si>
  <si>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</si>
  <si>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</si>
  <si>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</si>
  <si>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</si>
  <si>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</si>
  <si>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</si>
  <si>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</si>
  <si>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</si>
  <si>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</si>
  <si>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</si>
  <si>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</si>
  <si>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</si>
  <si>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</si>
  <si>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</si>
  <si>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</si>
  <si>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</si>
  <si>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</si>
  <si>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</si>
  <si>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</si>
  <si>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</si>
  <si>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</si>
  <si>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</si>
  <si>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</si>
  <si>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</si>
  <si>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</si>
  <si>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</si>
  <si>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</si>
  <si>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</si>
  <si>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</si>
  <si>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</si>
  <si>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</si>
  <si>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</si>
  <si>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</si>
  <si>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</si>
  <si>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</si>
  <si>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</si>
  <si>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</si>
  <si>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</si>
  <si>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</si>
  <si>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</si>
  <si>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</si>
  <si>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</si>
  <si>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</si>
  <si>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</si>
  <si>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</si>
  <si>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</si>
  <si>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</si>
  <si>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</si>
  <si>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</si>
  <si>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</si>
  <si>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</si>
  <si>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</si>
  <si>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</si>
  <si>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</si>
  <si>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</si>
  <si>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</si>
  <si>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</si>
  <si>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</si>
  <si>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</si>
  <si>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</si>
  <si>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</si>
  <si>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</si>
  <si>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</si>
  <si>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</si>
  <si>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</si>
  <si>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</si>
  <si>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</si>
  <si>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</si>
  <si>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</si>
  <si>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</si>
  <si>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</si>
  <si>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</si>
  <si>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</si>
  <si>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</si>
  <si>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</si>
  <si>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</si>
  <si>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</si>
  <si>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</si>
  <si>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</si>
  <si>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</si>
  <si>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</si>
  <si>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</si>
  <si>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</si>
  <si>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</si>
  <si>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</si>
  <si>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</si>
  <si>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</si>
  <si>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</si>
  <si>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</si>
  <si>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</si>
  <si>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</si>
  <si>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</si>
  <si>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</si>
  <si>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</si>
  <si>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</si>
  <si>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</si>
  <si>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</si>
  <si>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</si>
  <si>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</si>
  <si>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</si>
  <si>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</si>
  <si>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</si>
  <si>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</si>
  <si>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</si>
  <si>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</si>
  <si>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</si>
  <si>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</si>
  <si>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</si>
  <si>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</si>
  <si>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</si>
  <si>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</si>
  <si>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</si>
  <si>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</si>
  <si>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</si>
  <si>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</si>
  <si>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</si>
  <si>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</si>
  <si>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</si>
  <si>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</si>
  <si>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</si>
  <si>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</si>
  <si>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</si>
  <si>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</si>
  <si>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</si>
  <si>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</si>
  <si>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</si>
  <si>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</si>
  <si>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</si>
  <si>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</si>
  <si>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</si>
  <si>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</si>
  <si>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</si>
  <si>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</si>
  <si>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</si>
  <si>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</si>
  <si>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</si>
  <si>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</si>
  <si>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</si>
  <si>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</si>
  <si>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</si>
  <si>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</si>
  <si>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</si>
  <si>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</si>
  <si>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</si>
  <si>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</si>
  <si>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</si>
  <si>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</si>
  <si>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</si>
  <si>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</si>
  <si>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</si>
  <si>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</si>
  <si>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</si>
  <si>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</si>
  <si>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</si>
  <si>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</si>
  <si>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</si>
  <si>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</si>
  <si>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</si>
  <si>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</si>
  <si>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</si>
  <si>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</si>
  <si>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</si>
  <si>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</si>
  <si>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</si>
  <si>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</si>
  <si>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</si>
  <si>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</si>
  <si>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</si>
  <si>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</si>
  <si>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</si>
  <si>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</si>
  <si>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</si>
  <si>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</si>
  <si>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</si>
  <si>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</si>
  <si>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</si>
  <si>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</si>
  <si>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</si>
  <si>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</si>
  <si>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</si>
  <si>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</si>
  <si>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</si>
  <si>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</si>
  <si>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</si>
  <si>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</si>
  <si>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</si>
  <si>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</si>
  <si>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</si>
  <si>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</si>
  <si>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</si>
  <si>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</si>
  <si>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</si>
  <si>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</si>
  <si>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</si>
  <si>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</si>
  <si>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</si>
  <si>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</si>
  <si>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</si>
  <si>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</si>
  <si>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</si>
  <si>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</si>
  <si>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</si>
  <si>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</si>
  <si>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</si>
  <si>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</si>
  <si>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</si>
  <si>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</si>
  <si>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</si>
  <si>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</si>
  <si>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</si>
  <si>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</si>
  <si>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</si>
  <si>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</si>
  <si>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</si>
  <si>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</si>
  <si>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</si>
  <si>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</si>
  <si>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</si>
  <si>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</si>
  <si>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</si>
  <si>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</si>
  <si>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</si>
  <si>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</si>
  <si>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</si>
  <si>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</si>
  <si>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</si>
  <si>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</si>
  <si>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</si>
  <si>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</si>
  <si>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</si>
  <si>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</si>
  <si>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</si>
  <si>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</si>
  <si>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</si>
  <si>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</si>
  <si>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</si>
  <si>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</si>
  <si>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</si>
  <si>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</si>
  <si>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</si>
  <si>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</si>
  <si>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</si>
  <si>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</si>
  <si>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</si>
  <si>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</si>
  <si>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</si>
  <si>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</si>
  <si>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</si>
  <si>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</si>
  <si>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</si>
  <si>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</si>
  <si>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</si>
  <si>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</si>
  <si>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</si>
  <si>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</si>
  <si>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</si>
  <si>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</si>
  <si>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</si>
  <si>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</si>
  <si>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</si>
  <si>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</si>
  <si>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</si>
  <si>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</si>
  <si>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</si>
  <si>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</si>
  <si>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</si>
  <si>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</si>
  <si>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</si>
  <si>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</si>
  <si>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</si>
  <si>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</si>
  <si>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</si>
  <si>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</si>
  <si>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</si>
  <si>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</si>
  <si>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</si>
  <si>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</si>
  <si>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</si>
  <si>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</si>
  <si>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</si>
  <si>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</si>
  <si>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</si>
  <si>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</si>
  <si>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</si>
  <si>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</si>
  <si>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</si>
  <si>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</si>
  <si>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</si>
  <si>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</si>
  <si>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</si>
  <si>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</si>
  <si>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</si>
  <si>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</si>
  <si>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</si>
  <si>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</si>
  <si>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</si>
  <si>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</si>
  <si>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</si>
  <si>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</si>
  <si>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</si>
  <si>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</si>
  <si>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</si>
  <si>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</si>
  <si>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</si>
  <si>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</si>
  <si>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</si>
  <si>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</si>
  <si>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</si>
  <si>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</si>
  <si>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</si>
  <si>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</si>
  <si>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</si>
  <si>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</si>
  <si>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</si>
  <si>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</si>
  <si>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</si>
  <si>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</si>
  <si>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</si>
  <si>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</si>
  <si>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</si>
  <si>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</si>
  <si>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</si>
  <si>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</si>
  <si>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</si>
  <si>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</si>
  <si>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</si>
  <si>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</si>
  <si>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</si>
  <si>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</si>
  <si>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</si>
  <si>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</si>
  <si>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</si>
  <si>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</si>
  <si>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</si>
  <si>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</si>
  <si>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</si>
  <si>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</si>
  <si>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</si>
  <si>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</si>
  <si>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</si>
  <si>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</si>
  <si>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</si>
  <si>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</si>
  <si>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</si>
  <si>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</si>
  <si>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</si>
  <si>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</si>
  <si>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</si>
  <si>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</si>
  <si>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</si>
  <si>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</si>
  <si>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</si>
  <si>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</si>
  <si>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</si>
  <si>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</si>
  <si>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</si>
  <si>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</si>
  <si>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</si>
  <si>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</si>
  <si>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</si>
  <si>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</si>
  <si>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</si>
  <si>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</si>
  <si>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</si>
  <si>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</si>
  <si>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</si>
  <si>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</si>
  <si>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</si>
  <si>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</si>
  <si>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</si>
  <si>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</si>
  <si>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</si>
  <si>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</si>
  <si>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</si>
  <si>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</si>
  <si>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</si>
  <si>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</si>
  <si>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</si>
  <si>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</si>
  <si>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</si>
  <si>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</si>
  <si>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</si>
  <si>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</si>
  <si>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</si>
  <si>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</si>
  <si>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</si>
  <si>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</si>
  <si>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</si>
  <si>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</si>
  <si>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</si>
  <si>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</si>
  <si>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</si>
  <si>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</si>
  <si>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</si>
  <si>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</si>
  <si>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</si>
  <si>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</si>
  <si>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</si>
  <si>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</si>
  <si>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</si>
  <si>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</si>
  <si>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</si>
  <si>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</si>
  <si>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</si>
  <si>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</si>
  <si>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</si>
  <si>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</si>
  <si>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</si>
  <si>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</si>
  <si>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</si>
  <si>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</si>
  <si>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</si>
  <si>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</si>
  <si>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</si>
  <si>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</si>
  <si>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</si>
  <si>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</si>
  <si>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</si>
  <si>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</si>
  <si>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</si>
  <si>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</si>
  <si>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</si>
  <si>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</si>
  <si>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</si>
  <si>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</si>
  <si>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</si>
  <si>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</si>
  <si>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</si>
  <si>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</si>
  <si>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</si>
  <si>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</si>
  <si>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</si>
  <si>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</si>
  <si>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</si>
  <si>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</si>
  <si>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</si>
  <si>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</si>
  <si>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</si>
  <si>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</si>
  <si>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</si>
  <si>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</si>
  <si>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</si>
  <si>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</si>
  <si>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</si>
  <si>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</si>
  <si>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</si>
  <si>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</si>
  <si>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</si>
  <si>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</si>
  <si>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</si>
  <si>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</si>
  <si>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</si>
  <si>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</si>
  <si>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</si>
  <si>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</si>
  <si>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</si>
  <si>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</si>
  <si>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</si>
  <si>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</si>
  <si>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</si>
  <si>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</si>
  <si>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</si>
  <si>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</si>
  <si>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</si>
  <si>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</si>
  <si>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</si>
  <si>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</si>
  <si>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</si>
  <si>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</si>
  <si>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</si>
  <si>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</si>
  <si>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</si>
  <si>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</si>
  <si>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</si>
  <si>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</si>
  <si>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</si>
  <si>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</si>
  <si>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</si>
  <si>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</si>
  <si>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</si>
  <si>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</si>
  <si>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</si>
  <si>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</si>
  <si>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</si>
  <si>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</si>
  <si>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</si>
  <si>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</si>
  <si>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</si>
  <si>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</si>
  <si>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</si>
  <si>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</si>
  <si>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</si>
  <si>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</si>
  <si>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</si>
  <si>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</si>
  <si>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</si>
  <si>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</si>
  <si>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</si>
  <si>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</si>
  <si>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</si>
  <si>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</si>
  <si>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</si>
  <si>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</si>
  <si>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</si>
  <si>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</si>
  <si>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</si>
  <si>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</si>
  <si>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</si>
  <si>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</si>
  <si>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</si>
  <si>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</si>
  <si>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</si>
  <si>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</si>
  <si>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</si>
  <si>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</si>
  <si>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</si>
  <si>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</si>
  <si>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</si>
  <si>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</si>
  <si>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</si>
  <si>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</si>
  <si>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</si>
  <si>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</si>
  <si>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</si>
  <si>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</si>
  <si>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</si>
  <si>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</si>
  <si>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</si>
  <si>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</si>
  <si>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</si>
  <si>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</si>
  <si>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</si>
  <si>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</si>
  <si>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</si>
  <si>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</si>
  <si>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</si>
  <si>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</si>
  <si>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</si>
  <si>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</si>
  <si>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</si>
  <si>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</si>
  <si>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</si>
  <si>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</si>
  <si>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</si>
  <si>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</si>
  <si>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</si>
  <si>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</si>
  <si>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</si>
  <si>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</si>
  <si>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</si>
  <si>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</si>
  <si>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</si>
  <si>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</si>
  <si>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</si>
  <si>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</si>
  <si>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</si>
  <si>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</si>
  <si>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</si>
  <si>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</si>
  <si>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</si>
  <si>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</si>
  <si>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</si>
  <si>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</si>
  <si>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</si>
  <si>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</si>
  <si>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</si>
  <si>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</si>
  <si>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</si>
  <si>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</si>
  <si>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</si>
  <si>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</si>
  <si>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</si>
  <si>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</si>
  <si>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</si>
  <si>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</si>
  <si>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</si>
  <si>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</si>
  <si>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</si>
  <si>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</si>
  <si>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</si>
  <si>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</si>
  <si>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</si>
  <si>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</si>
  <si>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</si>
  <si>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</si>
  <si>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</si>
  <si>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</si>
  <si>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</si>
  <si>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</si>
  <si>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</si>
  <si>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</si>
  <si>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1140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</si>
  <si>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</si>
  <si>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</si>
  <si>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</si>
  <si>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</si>
  <si>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</si>
  <si>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</si>
  <si>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</si>
  <si>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</si>
  <si>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</si>
  <si>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</si>
  <si>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</si>
  <si>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</si>
  <si>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</si>
  <si>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</si>
  <si>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</si>
  <si>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</si>
  <si>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</si>
  <si>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</si>
  <si>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</si>
  <si>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</si>
  <si>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</si>
  <si>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</si>
  <si>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</si>
  <si>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</si>
  <si>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</si>
  <si>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</si>
  <si>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</si>
  <si>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</si>
  <si>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</si>
  <si>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</si>
  <si>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</si>
  <si>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</si>
  <si>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</si>
  <si>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</si>
  <si>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</si>
  <si>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</si>
  <si>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</si>
  <si>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</si>
  <si>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</si>
  <si>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</si>
  <si>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</si>
  <si>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</si>
  <si>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</si>
  <si>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</si>
  <si>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</si>
  <si>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</si>
  <si>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</si>
  <si>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</si>
  <si>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</si>
  <si>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</si>
  <si>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</si>
  <si>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</si>
  <si>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</si>
  <si>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</si>
  <si>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</si>
  <si>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</si>
  <si>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</si>
  <si>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</si>
  <si>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</si>
  <si>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</si>
  <si>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</si>
  <si>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</si>
  <si>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</si>
  <si>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</si>
  <si>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</si>
  <si>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</si>
  <si>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</si>
  <si>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</si>
  <si>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</si>
  <si>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</si>
  <si>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</si>
  <si>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</si>
  <si>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</si>
  <si>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</si>
  <si>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</si>
  <si>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</si>
  <si>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</si>
  <si>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</si>
  <si>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</si>
  <si>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</si>
  <si>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</si>
  <si>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</si>
  <si>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</si>
  <si>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</si>
  <si>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</si>
  <si>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</si>
  <si>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</si>
  <si>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</si>
  <si>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</si>
  <si>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</si>
  <si>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</si>
  <si>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</si>
  <si>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</si>
  <si>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</si>
  <si>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</si>
  <si>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</si>
  <si>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</si>
  <si>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</si>
  <si>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</si>
  <si>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</si>
  <si>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</si>
  <si>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</si>
  <si>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</si>
  <si>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</si>
  <si>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</si>
  <si>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</si>
  <si>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</si>
  <si>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</si>
  <si>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</si>
  <si>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</si>
  <si>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</si>
  <si>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</si>
  <si>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</si>
  <si>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</si>
  <si>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</si>
  <si>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</si>
  <si>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</si>
  <si>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</si>
  <si>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</si>
  <si>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</si>
  <si>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</si>
  <si>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</si>
  <si>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</si>
  <si>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</si>
  <si>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</si>
  <si>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</si>
  <si>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</si>
  <si>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</si>
  <si>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</si>
  <si>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</si>
  <si>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</si>
  <si>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</si>
  <si>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</si>
  <si>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</si>
  <si>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</si>
  <si>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</si>
  <si>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</si>
  <si>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</si>
  <si>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</si>
  <si>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</si>
  <si>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</si>
  <si>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</si>
  <si>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</si>
  <si>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</si>
  <si>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</si>
  <si>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</si>
  <si>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</si>
  <si>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</si>
  <si>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</si>
  <si>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</si>
  <si>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</si>
  <si>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</si>
  <si>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</si>
  <si>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</si>
  <si>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</si>
  <si>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</si>
  <si>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</si>
  <si>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</si>
  <si>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</si>
  <si>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</si>
  <si>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</si>
  <si>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</si>
  <si>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</si>
  <si>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</si>
  <si>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</si>
  <si>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</si>
  <si>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</si>
  <si>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</si>
  <si>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</si>
  <si>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</si>
  <si>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</si>
  <si>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</si>
  <si>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</si>
  <si>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</si>
  <si>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</si>
  <si>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</si>
  <si>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</si>
  <si>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</si>
  <si>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</si>
  <si>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</si>
  <si>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</si>
  <si>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</si>
  <si>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</si>
  <si>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</si>
  <si>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</si>
  <si>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</si>
  <si>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</si>
  <si>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</si>
  <si>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</si>
  <si>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</si>
  <si>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</si>
  <si>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</si>
  <si>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</si>
  <si>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</si>
  <si>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</si>
  <si>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</si>
  <si>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</si>
  <si>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</si>
  <si>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</si>
  <si>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</si>
  <si>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</si>
  <si>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</si>
  <si>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</si>
  <si>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</si>
  <si>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</si>
  <si>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</si>
  <si>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</si>
  <si>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</si>
  <si>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</si>
  <si>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</si>
  <si>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</si>
  <si>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</si>
  <si>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</si>
  <si>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</si>
  <si>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</si>
  <si>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</si>
  <si>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</si>
  <si>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</si>
  <si>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</si>
  <si>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</si>
  <si>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</si>
  <si>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</si>
  <si>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</si>
  <si>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</si>
  <si>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</si>
  <si>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</si>
  <si>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</si>
  <si>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</si>
  <si>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</si>
  <si>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</si>
  <si>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</si>
  <si>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</si>
  <si>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</si>
  <si>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</si>
  <si>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</si>
  <si>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</si>
  <si>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</si>
  <si>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</si>
  <si>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</si>
  <si>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</si>
  <si>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</si>
  <si>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</si>
  <si>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</si>
  <si>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</si>
  <si>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</si>
  <si>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</si>
  <si>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</si>
  <si>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</si>
  <si>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</si>
  <si>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</si>
  <si>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</si>
  <si>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</si>
  <si>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</si>
  <si>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</si>
  <si>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</si>
  <si>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</si>
  <si>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</si>
  <si>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</si>
  <si>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</si>
  <si>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</si>
  <si>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</si>
  <si>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</si>
  <si>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</si>
  <si>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</si>
  <si>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</si>
  <si>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</si>
  <si>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</si>
  <si>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</si>
  <si>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</si>
  <si>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</si>
  <si>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</si>
  <si>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</si>
  <si>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</si>
  <si>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</si>
  <si>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</si>
  <si>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</si>
  <si>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</si>
  <si>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</si>
  <si>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</si>
  <si>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</si>
  <si>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</si>
  <si>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</si>
  <si>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</si>
  <si>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</si>
  <si>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</si>
  <si>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</si>
  <si>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</si>
  <si>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</si>
  <si>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</si>
  <si>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</si>
  <si>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</si>
  <si>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</si>
  <si>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</si>
  <si>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</si>
  <si>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</si>
  <si>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</si>
  <si>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</si>
  <si>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</si>
  <si>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</si>
  <si>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</si>
  <si>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</si>
  <si>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</si>
  <si>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</si>
  <si>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</si>
  <si>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</si>
  <si>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</si>
  <si>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</si>
  <si>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</si>
  <si>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</si>
  <si>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</si>
  <si>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</si>
  <si>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</si>
  <si>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</si>
  <si>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</si>
  <si>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</si>
  <si>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</si>
  <si>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</si>
  <si>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</si>
  <si>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</si>
  <si>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</si>
  <si>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</si>
  <si>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</si>
  <si>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</si>
  <si>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</si>
  <si>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</si>
  <si>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</si>
  <si>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</si>
  <si>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</si>
  <si>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</si>
  <si>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</si>
  <si>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</si>
  <si>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</si>
  <si>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</si>
  <si>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</si>
  <si>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</si>
  <si>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</si>
  <si>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</si>
  <si>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</si>
  <si>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</si>
  <si>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</si>
  <si>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</si>
  <si>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</si>
  <si>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</si>
  <si>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</si>
  <si>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</si>
  <si>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</si>
  <si>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</si>
  <si>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</si>
  <si>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</si>
  <si>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</si>
  <si>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</si>
  <si>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</si>
  <si>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</si>
  <si>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</si>
  <si>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</si>
  <si>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</si>
  <si>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</si>
  <si>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</si>
  <si>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</si>
  <si>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</si>
  <si>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</si>
  <si>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</si>
  <si>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</si>
  <si>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</si>
  <si>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</si>
  <si>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</si>
  <si>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</si>
  <si>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</si>
  <si>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</si>
  <si>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</si>
  <si>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</si>
  <si>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</si>
  <si>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</si>
  <si>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</si>
  <si>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</si>
  <si>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29.1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</si>
  <si>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</si>
  <si>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</si>
  <si>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</si>
  <si>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</si>
  <si>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</si>
  <si>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</si>
  <si>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</si>
  <si>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</si>
  <si>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</si>
  <si>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</si>
  <si>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</si>
  <si>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</si>
  <si>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</si>
  <si>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</si>
  <si>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</si>
  <si>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</si>
  <si>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</si>
  <si>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</si>
  <si>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</si>
  <si>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</si>
  <si>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</si>
  <si>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</si>
  <si>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</si>
  <si>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</si>
  <si>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</si>
  <si>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</si>
  <si>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</si>
  <si>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</si>
  <si>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</si>
  <si>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</si>
  <si>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</si>
  <si>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</si>
  <si>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</si>
  <si>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</si>
  <si>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</si>
  <si>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</si>
  <si>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</si>
  <si>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</si>
  <si>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</si>
  <si>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</si>
  <si>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</si>
  <si>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</si>
  <si>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</si>
  <si>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</si>
  <si>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</si>
  <si>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</si>
  <si>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</si>
  <si>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</si>
  <si>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</si>
  <si>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</si>
  <si>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</si>
  <si>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</si>
  <si>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</si>
  <si>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</si>
  <si>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</si>
  <si>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</si>
  <si>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</si>
  <si>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</si>
  <si>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</si>
  <si>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</si>
  <si>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</si>
  <si>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</si>
  <si>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</si>
  <si>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</si>
  <si>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</si>
  <si>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</si>
  <si>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</si>
  <si>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</si>
  <si>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</si>
  <si>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</si>
  <si>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</si>
  <si>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</si>
  <si>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</si>
  <si>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</si>
  <si>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</si>
  <si>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</si>
  <si>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</si>
  <si>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</si>
  <si>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</si>
  <si>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</si>
  <si>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</si>
  <si>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</si>
  <si>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</si>
  <si>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</si>
  <si>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</si>
  <si>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</si>
  <si>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</si>
  <si>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</si>
  <si>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</si>
  <si>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</si>
  <si>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</si>
  <si>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</si>
  <si>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</si>
  <si>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</si>
  <si>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</si>
  <si>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</si>
  <si>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</si>
  <si>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</si>
  <si>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</si>
  <si>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</si>
  <si>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</si>
  <si>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</si>
  <si>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</si>
  <si>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</si>
  <si>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</si>
  <si>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</si>
  <si>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</si>
  <si>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</si>
  <si>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</si>
  <si>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</si>
  <si>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</si>
  <si>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</si>
  <si>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</si>
  <si>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</si>
  <si>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</si>
  <si>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</si>
  <si>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</si>
  <si>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</si>
  <si>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</si>
  <si>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</si>
  <si>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</si>
  <si>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</si>
  <si>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</si>
  <si>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</si>
  <si>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</si>
  <si>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</si>
  <si>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</si>
  <si>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</si>
  <si>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</si>
  <si>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</si>
  <si>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</si>
  <si>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</si>
  <si>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</si>
  <si>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</si>
  <si>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</si>
  <si>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</si>
  <si>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</si>
  <si>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</si>
  <si>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</si>
  <si>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</si>
  <si>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</si>
  <si>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</si>
  <si>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</si>
  <si>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</si>
  <si>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</si>
  <si>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</si>
  <si>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</si>
  <si>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</si>
  <si>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</si>
  <si>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</si>
  <si>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</si>
  <si>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</si>
  <si>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</si>
  <si>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</si>
  <si>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</si>
  <si>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</si>
  <si>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</si>
  <si>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</si>
  <si>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</si>
  <si>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</si>
  <si>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</si>
  <si>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</si>
  <si>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</si>
  <si>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</si>
  <si>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</si>
  <si>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</si>
  <si>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</si>
  <si>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</si>
  <si>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</si>
  <si>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</si>
  <si>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</si>
  <si>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</si>
  <si>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</si>
  <si>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</si>
  <si>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</si>
  <si>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</si>
  <si>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</si>
  <si>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</si>
  <si>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</si>
  <si>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</si>
  <si>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</si>
  <si>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</si>
  <si>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</si>
  <si>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</si>
  <si>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</si>
  <si>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</si>
  <si>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</si>
  <si>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</si>
  <si>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</si>
  <si>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</si>
  <si>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</si>
  <si>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</si>
  <si>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</si>
  <si>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</si>
  <si>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</si>
  <si>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</si>
  <si>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</si>
  <si>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</si>
  <si>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</si>
  <si>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</si>
  <si>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</si>
  <si>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</si>
  <si>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</si>
  <si>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</si>
  <si>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</si>
  <si>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</si>
  <si>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</si>
  <si>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</si>
  <si>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</si>
  <si>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</si>
  <si>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</si>
  <si>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</si>
  <si>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</si>
  <si>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</si>
  <si>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</si>
  <si>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</si>
  <si>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</si>
  <si>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</si>
  <si>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</si>
  <si>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</si>
  <si>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</si>
  <si>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</si>
  <si>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</si>
  <si>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</si>
  <si>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</si>
  <si>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</si>
  <si>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</si>
  <si>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</si>
  <si>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</si>
  <si>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</si>
  <si>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</si>
  <si>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</si>
  <si>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</si>
  <si>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</si>
  <si>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</si>
  <si>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</si>
  <si>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</si>
  <si>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</si>
  <si>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</si>
  <si>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</si>
  <si>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</si>
  <si>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</si>
  <si>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</si>
  <si>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</si>
  <si>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</si>
  <si>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</si>
  <si>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</si>
  <si>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</si>
  <si>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</si>
  <si>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</si>
  <si>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</si>
  <si>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</si>
  <si>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</si>
  <si>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</si>
  <si>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</si>
  <si>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</si>
  <si>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</si>
  <si>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</si>
  <si>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</si>
  <si>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</si>
  <si>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</si>
  <si>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</si>
  <si>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</si>
  <si>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</si>
  <si>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</si>
  <si>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</si>
  <si>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</si>
  <si>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</si>
  <si>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</si>
  <si>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</si>
  <si>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</si>
  <si>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</si>
  <si>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</si>
  <si>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</si>
  <si>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</si>
  <si>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</si>
  <si>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</si>
  <si>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</si>
  <si>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</si>
  <si>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</si>
  <si>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</si>
  <si>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</si>
  <si>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</si>
  <si>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</si>
  <si>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</si>
  <si>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</si>
  <si>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</si>
  <si>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</si>
  <si>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</si>
  <si>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</si>
  <si>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</si>
  <si>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</si>
  <si>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</si>
  <si>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</si>
  <si>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</si>
  <si>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</si>
  <si>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</si>
  <si>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</si>
  <si>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</si>
  <si>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</si>
  <si>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</si>
  <si>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</si>
  <si>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</si>
  <si>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</si>
  <si>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</si>
  <si>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</si>
  <si>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</si>
  <si>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</si>
  <si>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</si>
  <si>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</si>
  <si>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</si>
  <si>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</si>
  <si>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</si>
  <si>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</si>
  <si>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</si>
  <si>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</si>
  <si>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</si>
  <si>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</si>
  <si>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</si>
  <si>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</si>
  <si>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</si>
  <si>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</si>
  <si>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</si>
  <si>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</si>
  <si>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</si>
  <si>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</si>
  <si>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</si>
  <si>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</si>
  <si>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</si>
  <si>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</si>
  <si>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</si>
  <si>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</si>
  <si>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</si>
  <si>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</si>
  <si>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</si>
  <si>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</si>
  <si>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</si>
  <si>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</si>
  <si>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</si>
  <si>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</si>
  <si>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</si>
  <si>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</si>
  <si>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</si>
  <si>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</si>
  <si>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</si>
  <si>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</si>
  <si>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</si>
  <si>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</si>
  <si>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</si>
  <si>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</si>
  <si>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</si>
  <si>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</si>
  <si>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</si>
  <si>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</si>
  <si>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</si>
  <si>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</si>
  <si>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</si>
  <si>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</si>
  <si>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</si>
  <si>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</si>
  <si>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</si>
  <si>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</si>
  <si>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</si>
  <si>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</si>
  <si>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</si>
  <si>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</si>
  <si>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</si>
  <si>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</si>
  <si>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</si>
  <si>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</si>
  <si>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</si>
  <si>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</si>
  <si>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</si>
  <si>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</si>
  <si>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</si>
  <si>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</si>
  <si>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</si>
  <si>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</si>
  <si>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</si>
  <si>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</si>
  <si>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</si>
  <si>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</si>
  <si>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</si>
  <si>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</si>
  <si>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</si>
  <si>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</si>
  <si>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</si>
  <si>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</si>
  <si>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</si>
  <si>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</si>
  <si>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</si>
  <si>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</si>
  <si>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</si>
  <si>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</si>
  <si>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</si>
  <si>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</si>
  <si>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</si>
  <si>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</si>
  <si>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</si>
  <si>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</si>
  <si>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</si>
  <si>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</si>
  <si>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</si>
  <si>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</si>
  <si>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</si>
  <si>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</si>
  <si>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</si>
  <si>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</si>
  <si>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</si>
  <si>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</si>
  <si>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</si>
  <si>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</si>
  <si>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</si>
  <si>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</si>
  <si>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</si>
  <si>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11.3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</si>
  <si>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</si>
  <si>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</si>
  <si>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</si>
  <si>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</si>
  <si>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</si>
  <si>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</si>
  <si>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</si>
  <si>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</si>
  <si>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</si>
  <si>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</si>
  <si>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</si>
  <si>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</si>
  <si>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</si>
  <si>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</si>
  <si>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</si>
  <si>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</si>
  <si>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</si>
  <si>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</si>
  <si>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</si>
  <si>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</si>
  <si>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</si>
  <si>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</si>
  <si>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</si>
  <si>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</si>
  <si>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</si>
  <si>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</si>
  <si>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</si>
  <si>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</si>
  <si>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</si>
  <si>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</si>
  <si>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</si>
  <si>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</si>
  <si>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</si>
  <si>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</si>
  <si>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</si>
  <si>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</si>
  <si>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</si>
  <si>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</si>
  <si>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</si>
  <si>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</si>
  <si>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</si>
  <si>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</si>
  <si>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</si>
  <si>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</si>
  <si>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</si>
  <si>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</si>
  <si>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</si>
  <si>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</si>
  <si>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</si>
  <si>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</si>
  <si>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</si>
  <si>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</si>
  <si>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</si>
  <si>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</si>
  <si>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</si>
  <si>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</si>
  <si>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</si>
  <si>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</si>
  <si>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</si>
  <si>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</si>
  <si>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</si>
  <si>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</si>
  <si>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</si>
  <si>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</si>
  <si>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</si>
  <si>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</si>
  <si>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</si>
  <si>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</si>
  <si>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</si>
  <si>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18.3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</si>
  <si>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</si>
  <si>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</si>
  <si>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</si>
  <si>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</si>
  <si>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</si>
  <si>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</si>
  <si>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</si>
  <si>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</si>
  <si>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</si>
  <si>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</si>
  <si>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</si>
  <si>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</si>
  <si>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</si>
  <si>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</si>
  <si>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</si>
  <si>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</si>
  <si>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</si>
  <si>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</si>
  <si>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</si>
  <si>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</si>
  <si>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</si>
  <si>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</si>
  <si>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37.5</t>
  </si>
  <si>
    <t>105O  :901011:20:901010:10</t>
  </si>
  <si>
    <t>21:0797:000010</t>
  </si>
  <si>
    <t>21:0224:000008:0004:0001:00</t>
  </si>
  <si>
    <t>63.3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</si>
  <si>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</si>
  <si>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</si>
  <si>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</si>
  <si>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</si>
  <si>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</si>
  <si>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</si>
  <si>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</si>
  <si>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</si>
  <si>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</si>
  <si>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</si>
  <si>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</si>
  <si>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</si>
  <si>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</si>
  <si>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</si>
  <si>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</si>
  <si>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</si>
  <si>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</si>
  <si>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</si>
  <si>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</si>
  <si>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</si>
  <si>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</si>
  <si>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</si>
  <si>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</si>
  <si>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</si>
  <si>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</si>
  <si>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</si>
  <si>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</si>
  <si>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</si>
  <si>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</si>
  <si>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</si>
  <si>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</si>
  <si>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</si>
  <si>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</si>
  <si>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</si>
  <si>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</si>
  <si>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</si>
  <si>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</si>
  <si>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</si>
  <si>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</si>
  <si>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</si>
  <si>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</si>
  <si>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</si>
  <si>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</si>
  <si>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</si>
  <si>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</si>
  <si>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</si>
  <si>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</si>
  <si>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</si>
  <si>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</si>
  <si>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</si>
  <si>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</si>
  <si>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</si>
  <si>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</si>
  <si>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</si>
  <si>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</si>
  <si>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</si>
  <si>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</si>
  <si>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</si>
  <si>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</si>
  <si>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</si>
  <si>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</si>
  <si>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</si>
  <si>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</si>
  <si>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</si>
  <si>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</si>
  <si>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</si>
  <si>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</si>
  <si>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</si>
  <si>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</si>
  <si>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</si>
  <si>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</si>
  <si>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</si>
  <si>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</si>
  <si>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</si>
  <si>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</si>
  <si>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</si>
  <si>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</si>
  <si>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</si>
  <si>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</si>
  <si>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</si>
  <si>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</si>
  <si>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</si>
  <si>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</si>
  <si>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</si>
  <si>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</si>
  <si>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</si>
  <si>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</si>
  <si>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</si>
  <si>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</si>
  <si>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</si>
  <si>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</si>
  <si>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</si>
  <si>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</si>
  <si>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</si>
  <si>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</si>
  <si>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</si>
  <si>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</si>
  <si>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</si>
  <si>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</si>
  <si>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</si>
  <si>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</si>
  <si>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</si>
  <si>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</si>
  <si>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</si>
  <si>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</si>
  <si>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</si>
  <si>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</si>
  <si>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</si>
  <si>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</si>
  <si>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</si>
  <si>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</si>
  <si>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</si>
  <si>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</si>
  <si>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</si>
  <si>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</si>
  <si>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</si>
  <si>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</si>
  <si>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</si>
  <si>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</si>
  <si>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</si>
  <si>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</si>
  <si>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</si>
  <si>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</si>
  <si>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</si>
  <si>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</si>
  <si>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</si>
  <si>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</si>
  <si>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</si>
  <si>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</si>
  <si>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</si>
  <si>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</si>
  <si>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</si>
  <si>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</si>
  <si>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</si>
  <si>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</si>
  <si>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</si>
  <si>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</si>
  <si>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</si>
  <si>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</si>
  <si>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</si>
  <si>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</si>
  <si>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</si>
  <si>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</si>
  <si>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</si>
  <si>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</si>
  <si>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</si>
  <si>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</si>
  <si>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</si>
  <si>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</si>
  <si>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</si>
  <si>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</si>
  <si>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</si>
  <si>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</si>
  <si>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</si>
  <si>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</si>
  <si>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</si>
  <si>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</si>
  <si>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</si>
  <si>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</si>
  <si>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</si>
  <si>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</si>
  <si>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</si>
  <si>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</si>
  <si>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</si>
  <si>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</si>
  <si>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</si>
  <si>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</si>
  <si>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</si>
  <si>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</si>
  <si>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</si>
  <si>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</si>
  <si>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</si>
  <si>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</si>
  <si>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</si>
  <si>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</si>
  <si>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</si>
  <si>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</si>
  <si>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</si>
  <si>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18.2</t>
  </si>
  <si>
    <t>105O  :901060:00:------:--</t>
  </si>
  <si>
    <t>21:0797:000057</t>
  </si>
  <si>
    <t>21:0224:000051</t>
  </si>
  <si>
    <t>21:0224:000051:0003:0001:00</t>
  </si>
  <si>
    <t>21.7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</si>
  <si>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</si>
  <si>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</si>
  <si>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</si>
  <si>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</si>
  <si>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</si>
  <si>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</si>
  <si>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</si>
  <si>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</si>
  <si>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</si>
  <si>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</si>
  <si>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</si>
  <si>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</si>
  <si>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</si>
  <si>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</si>
  <si>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710</t>
  </si>
  <si>
    <t>105O  :901066:20:901065:10</t>
  </si>
  <si>
    <t>21:0797:000062</t>
  </si>
  <si>
    <t>21:0224:000054:0004:0001:00</t>
  </si>
  <si>
    <t>730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</si>
  <si>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</si>
  <si>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</si>
  <si>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</si>
  <si>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</si>
  <si>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</si>
  <si>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</si>
  <si>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</si>
  <si>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</si>
  <si>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</si>
  <si>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</si>
  <si>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</si>
  <si>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</si>
  <si>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</si>
  <si>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</si>
  <si>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</si>
  <si>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</si>
  <si>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</si>
  <si>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</si>
  <si>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</si>
  <si>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</si>
  <si>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</si>
  <si>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</si>
  <si>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</si>
  <si>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</si>
  <si>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</si>
  <si>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</si>
  <si>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</si>
  <si>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</si>
  <si>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</si>
  <si>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</si>
  <si>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</si>
  <si>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</si>
  <si>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</si>
  <si>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</si>
  <si>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</si>
  <si>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</si>
  <si>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</si>
  <si>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</si>
  <si>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</si>
  <si>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</si>
  <si>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</si>
  <si>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</si>
  <si>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</si>
  <si>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</si>
  <si>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</si>
  <si>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</si>
  <si>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</si>
  <si>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</si>
  <si>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</si>
  <si>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</si>
  <si>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</si>
  <si>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</si>
  <si>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</si>
  <si>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</si>
  <si>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</si>
  <si>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</si>
  <si>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</si>
  <si>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</si>
  <si>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</si>
  <si>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</si>
  <si>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</si>
  <si>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</si>
  <si>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</si>
  <si>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</si>
  <si>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</si>
  <si>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</si>
  <si>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</si>
  <si>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</si>
  <si>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</si>
  <si>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</si>
  <si>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</si>
  <si>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</si>
  <si>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</si>
  <si>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</si>
  <si>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</si>
  <si>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</si>
  <si>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</si>
  <si>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</si>
  <si>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</si>
  <si>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</si>
  <si>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</si>
  <si>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</si>
  <si>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</si>
  <si>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</si>
  <si>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</si>
  <si>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</si>
  <si>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</si>
  <si>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</si>
  <si>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</si>
  <si>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</si>
  <si>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</si>
  <si>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</si>
  <si>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</si>
  <si>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</si>
  <si>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</si>
  <si>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</si>
  <si>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</si>
  <si>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</si>
  <si>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</si>
  <si>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</si>
  <si>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</si>
  <si>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</si>
  <si>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</si>
  <si>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</si>
  <si>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</si>
  <si>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</si>
  <si>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</si>
  <si>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</si>
  <si>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</si>
  <si>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</si>
  <si>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</si>
  <si>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</si>
  <si>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</si>
  <si>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</si>
  <si>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</si>
  <si>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</si>
  <si>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</si>
  <si>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</si>
  <si>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</si>
  <si>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</si>
  <si>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</si>
  <si>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</si>
  <si>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</si>
  <si>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</si>
  <si>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</si>
  <si>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</si>
  <si>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</si>
  <si>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</si>
  <si>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</si>
  <si>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14.3</t>
  </si>
  <si>
    <t>570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</si>
  <si>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</si>
  <si>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</si>
  <si>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</si>
  <si>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</si>
  <si>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</si>
  <si>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</si>
  <si>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</si>
  <si>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</si>
  <si>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</si>
  <si>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</si>
  <si>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</si>
  <si>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</si>
  <si>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</si>
  <si>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</si>
  <si>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</si>
  <si>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</si>
  <si>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</si>
  <si>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</si>
  <si>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</si>
  <si>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</si>
  <si>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</si>
  <si>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</si>
  <si>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</si>
  <si>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</si>
  <si>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</si>
  <si>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</si>
  <si>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</si>
  <si>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</si>
  <si>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</si>
  <si>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</si>
  <si>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</si>
  <si>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</si>
  <si>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</si>
  <si>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</si>
  <si>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</si>
  <si>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</si>
  <si>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</si>
  <si>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</si>
  <si>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</si>
  <si>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</si>
  <si>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</si>
  <si>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</si>
  <si>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</si>
  <si>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</si>
  <si>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</si>
  <si>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</si>
  <si>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</si>
  <si>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</si>
  <si>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</si>
  <si>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</si>
  <si>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</si>
  <si>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</si>
  <si>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</si>
  <si>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</si>
  <si>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</si>
  <si>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</si>
  <si>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</si>
  <si>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</si>
  <si>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</si>
  <si>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</si>
  <si>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</si>
  <si>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</si>
  <si>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</si>
  <si>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</si>
  <si>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</si>
  <si>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</si>
  <si>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</si>
  <si>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</si>
  <si>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</si>
  <si>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</si>
  <si>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</si>
  <si>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</si>
  <si>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</si>
  <si>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</si>
  <si>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</si>
  <si>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</si>
  <si>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</si>
  <si>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</si>
  <si>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</si>
  <si>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</si>
  <si>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</si>
  <si>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</si>
  <si>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</si>
  <si>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</si>
  <si>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</si>
  <si>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</si>
  <si>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</si>
  <si>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</si>
  <si>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</si>
  <si>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</si>
  <si>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</si>
  <si>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</si>
  <si>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</si>
  <si>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</si>
  <si>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</si>
  <si>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</si>
  <si>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</si>
  <si>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</si>
  <si>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</si>
  <si>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</si>
  <si>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</si>
  <si>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</si>
  <si>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</si>
  <si>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</si>
  <si>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</si>
  <si>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</si>
  <si>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</si>
  <si>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</si>
  <si>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</si>
  <si>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</si>
  <si>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</si>
  <si>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</si>
  <si>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</si>
  <si>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</si>
  <si>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</si>
  <si>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</si>
  <si>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</si>
  <si>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</si>
  <si>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</si>
  <si>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</si>
  <si>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</si>
  <si>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</si>
  <si>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</si>
  <si>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</si>
  <si>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</si>
  <si>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</si>
  <si>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</si>
  <si>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</si>
  <si>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</si>
  <si>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</si>
  <si>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</si>
  <si>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</si>
  <si>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</si>
  <si>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</si>
  <si>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</si>
  <si>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</si>
  <si>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</si>
  <si>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</si>
  <si>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</si>
  <si>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</si>
  <si>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</si>
  <si>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</si>
  <si>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</si>
  <si>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</si>
  <si>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</si>
  <si>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</si>
  <si>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</si>
  <si>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</si>
  <si>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</si>
  <si>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</si>
  <si>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</si>
  <si>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</si>
  <si>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</si>
  <si>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</si>
  <si>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</si>
  <si>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</si>
  <si>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</si>
  <si>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</si>
  <si>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</si>
  <si>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</si>
  <si>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</si>
  <si>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</si>
  <si>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</si>
  <si>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</si>
  <si>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</si>
  <si>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</si>
  <si>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</si>
  <si>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</si>
  <si>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</si>
  <si>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</si>
  <si>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</si>
  <si>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</si>
  <si>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</si>
  <si>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</si>
  <si>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</si>
  <si>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</si>
  <si>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</si>
  <si>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</si>
  <si>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</si>
  <si>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</si>
  <si>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</si>
  <si>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</si>
  <si>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</si>
  <si>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</si>
  <si>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</si>
  <si>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</si>
  <si>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</si>
  <si>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</si>
  <si>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</si>
  <si>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</si>
  <si>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</si>
  <si>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</si>
  <si>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</si>
  <si>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</si>
  <si>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</si>
  <si>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</si>
  <si>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</si>
  <si>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</si>
  <si>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</si>
  <si>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</si>
  <si>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</si>
  <si>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</si>
  <si>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</si>
  <si>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</si>
  <si>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</si>
  <si>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</si>
  <si>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</si>
  <si>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</si>
  <si>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</si>
  <si>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</si>
  <si>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</si>
  <si>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</si>
  <si>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</si>
  <si>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</si>
  <si>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</si>
  <si>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</si>
  <si>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</si>
  <si>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</si>
  <si>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</si>
  <si>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</si>
  <si>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</si>
  <si>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</si>
  <si>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</si>
  <si>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</si>
  <si>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</si>
  <si>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</si>
  <si>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</si>
  <si>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</si>
  <si>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</si>
  <si>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</si>
  <si>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</si>
  <si>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</si>
  <si>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</si>
  <si>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</si>
  <si>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</si>
  <si>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</si>
  <si>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</si>
  <si>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</si>
  <si>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</si>
  <si>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</si>
  <si>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</si>
  <si>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</si>
  <si>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</si>
  <si>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</si>
  <si>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</si>
  <si>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</si>
  <si>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</si>
  <si>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</si>
  <si>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</si>
  <si>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</si>
  <si>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</si>
  <si>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</si>
  <si>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</si>
  <si>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</si>
  <si>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</si>
  <si>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</si>
  <si>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</si>
  <si>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</si>
  <si>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</si>
  <si>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</si>
  <si>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</si>
  <si>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</si>
  <si>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</si>
  <si>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</si>
  <si>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</si>
  <si>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</si>
  <si>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</si>
  <si>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</si>
  <si>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</si>
  <si>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</si>
  <si>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</si>
  <si>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</si>
  <si>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</si>
  <si>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</si>
  <si>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</si>
  <si>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</si>
  <si>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</si>
  <si>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</si>
  <si>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</si>
  <si>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</si>
  <si>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</si>
  <si>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</si>
  <si>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</si>
  <si>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</si>
  <si>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</si>
  <si>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</si>
  <si>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</si>
  <si>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</si>
  <si>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</si>
  <si>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</si>
  <si>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</si>
  <si>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</si>
  <si>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</si>
  <si>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</si>
  <si>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</si>
  <si>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</si>
  <si>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</si>
  <si>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</si>
  <si>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</si>
  <si>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</si>
  <si>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</si>
  <si>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</si>
  <si>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</si>
  <si>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</si>
  <si>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</si>
  <si>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</si>
  <si>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</si>
  <si>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</si>
  <si>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</si>
  <si>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</si>
  <si>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</si>
  <si>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</si>
  <si>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</si>
  <si>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</si>
  <si>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</si>
  <si>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</si>
  <si>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</si>
  <si>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</si>
  <si>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</si>
  <si>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</si>
  <si>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</si>
  <si>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</si>
  <si>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</si>
  <si>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</si>
  <si>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</si>
  <si>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</si>
  <si>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</si>
  <si>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</si>
  <si>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</si>
  <si>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</si>
  <si>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</si>
  <si>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</si>
  <si>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</si>
  <si>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</si>
  <si>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</si>
  <si>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</si>
  <si>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</si>
  <si>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</si>
  <si>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</si>
  <si>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</si>
  <si>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</si>
  <si>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</si>
  <si>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</si>
  <si>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</si>
  <si>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</si>
  <si>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</si>
  <si>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</si>
  <si>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</si>
  <si>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</si>
  <si>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</si>
  <si>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</si>
  <si>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</si>
  <si>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</si>
  <si>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</si>
  <si>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</si>
  <si>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</si>
  <si>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</si>
  <si>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</si>
  <si>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</si>
  <si>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</si>
  <si>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</si>
  <si>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</si>
  <si>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</si>
  <si>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</si>
  <si>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</si>
  <si>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</si>
  <si>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</si>
  <si>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</si>
  <si>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</si>
  <si>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</si>
  <si>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</si>
  <si>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</si>
  <si>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</si>
  <si>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</si>
  <si>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</si>
  <si>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</si>
  <si>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</si>
  <si>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</si>
  <si>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</si>
  <si>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</si>
  <si>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</si>
  <si>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</si>
  <si>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</si>
  <si>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</si>
  <si>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</si>
  <si>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</si>
  <si>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</si>
  <si>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</si>
  <si>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</si>
  <si>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</si>
  <si>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</si>
  <si>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</si>
  <si>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</si>
  <si>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</si>
  <si>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</si>
  <si>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</si>
  <si>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</si>
  <si>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</si>
  <si>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</si>
  <si>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</si>
  <si>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</si>
  <si>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</si>
  <si>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</si>
  <si>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</si>
  <si>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</si>
  <si>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</si>
  <si>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</si>
  <si>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</si>
  <si>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</si>
  <si>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</si>
  <si>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</si>
  <si>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</si>
  <si>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</si>
  <si>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</si>
  <si>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</si>
  <si>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</si>
  <si>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</si>
  <si>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</si>
  <si>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</si>
  <si>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</si>
  <si>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</si>
  <si>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</si>
  <si>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</si>
  <si>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</si>
  <si>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</si>
  <si>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</si>
  <si>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</si>
  <si>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</si>
  <si>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</si>
  <si>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</si>
  <si>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</si>
  <si>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</si>
  <si>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</si>
  <si>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</si>
  <si>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</si>
  <si>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</si>
  <si>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</si>
  <si>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</si>
  <si>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</si>
  <si>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</si>
  <si>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</si>
  <si>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</si>
  <si>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</si>
  <si>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</si>
  <si>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</si>
  <si>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</si>
  <si>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</si>
  <si>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</si>
  <si>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</si>
  <si>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</si>
  <si>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</si>
  <si>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</si>
  <si>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</si>
  <si>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</si>
  <si>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</si>
  <si>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</si>
  <si>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</si>
  <si>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</si>
  <si>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</si>
  <si>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</si>
  <si>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</si>
  <si>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</si>
  <si>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</si>
  <si>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</si>
  <si>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</si>
  <si>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</si>
  <si>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</si>
  <si>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</si>
  <si>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</si>
  <si>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</si>
  <si>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</si>
  <si>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</si>
  <si>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</si>
  <si>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</si>
  <si>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</si>
  <si>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</si>
  <si>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</si>
  <si>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</si>
  <si>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</si>
  <si>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</si>
  <si>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</si>
  <si>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</si>
  <si>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</si>
  <si>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</si>
  <si>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</si>
  <si>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</si>
  <si>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</si>
  <si>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</si>
  <si>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</si>
  <si>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</si>
  <si>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</si>
  <si>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</si>
  <si>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</si>
  <si>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</si>
  <si>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</si>
  <si>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</si>
  <si>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</si>
  <si>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</si>
  <si>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</si>
  <si>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</si>
  <si>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</si>
  <si>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</si>
  <si>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</si>
  <si>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</si>
  <si>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</si>
  <si>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</si>
  <si>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</si>
  <si>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</si>
  <si>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</si>
  <si>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</si>
  <si>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</si>
  <si>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</si>
  <si>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</si>
  <si>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</si>
  <si>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</si>
  <si>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</si>
  <si>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</si>
  <si>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</si>
  <si>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</si>
  <si>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</si>
  <si>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</si>
  <si>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</si>
  <si>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</si>
  <si>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</si>
  <si>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</si>
  <si>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</si>
  <si>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</si>
  <si>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</si>
  <si>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</si>
  <si>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</si>
  <si>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</si>
  <si>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</si>
  <si>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</si>
  <si>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</si>
  <si>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</si>
  <si>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</si>
  <si>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</si>
  <si>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</si>
  <si>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</si>
  <si>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</si>
  <si>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</si>
  <si>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</si>
  <si>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</si>
  <si>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</si>
  <si>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</si>
  <si>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</si>
  <si>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</si>
  <si>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</si>
  <si>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</si>
  <si>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</si>
  <si>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</si>
  <si>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</si>
  <si>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</si>
  <si>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</si>
  <si>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</si>
  <si>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</si>
  <si>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</si>
  <si>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</si>
  <si>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</si>
  <si>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</si>
  <si>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</si>
  <si>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</si>
  <si>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</si>
  <si>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</si>
  <si>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</si>
  <si>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</si>
  <si>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</si>
  <si>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</si>
  <si>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</si>
  <si>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</si>
  <si>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</si>
  <si>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</si>
  <si>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</si>
  <si>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</si>
  <si>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</si>
  <si>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</si>
  <si>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</si>
  <si>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</si>
  <si>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</si>
  <si>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</si>
  <si>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</si>
  <si>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</si>
  <si>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</si>
  <si>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</si>
  <si>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</si>
  <si>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</si>
  <si>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</si>
  <si>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</si>
  <si>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</si>
  <si>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</si>
  <si>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</si>
  <si>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</si>
  <si>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</si>
  <si>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</si>
  <si>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</si>
  <si>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</si>
  <si>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</si>
  <si>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</si>
  <si>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</si>
  <si>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</si>
  <si>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</si>
  <si>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</si>
  <si>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</si>
  <si>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</si>
  <si>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</si>
  <si>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</si>
  <si>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</si>
  <si>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</si>
  <si>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</si>
  <si>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</si>
  <si>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</si>
  <si>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</si>
  <si>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</si>
  <si>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</si>
  <si>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</si>
  <si>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</si>
  <si>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</si>
  <si>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</si>
  <si>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</si>
  <si>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</si>
  <si>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</si>
  <si>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</si>
  <si>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</si>
  <si>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</si>
  <si>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</si>
  <si>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</si>
  <si>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</si>
  <si>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</si>
  <si>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</si>
  <si>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</si>
  <si>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</si>
  <si>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</si>
  <si>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</si>
  <si>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</si>
  <si>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</si>
  <si>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</si>
  <si>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</si>
  <si>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</si>
  <si>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</si>
  <si>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</si>
  <si>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</si>
  <si>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</si>
  <si>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</si>
  <si>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</si>
  <si>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</si>
  <si>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</si>
  <si>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</si>
  <si>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</si>
  <si>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</si>
  <si>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</si>
  <si>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</si>
  <si>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</si>
  <si>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</si>
  <si>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</si>
  <si>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</si>
  <si>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</si>
  <si>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</si>
  <si>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</si>
  <si>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</si>
  <si>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</si>
  <si>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</si>
  <si>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</si>
  <si>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</si>
  <si>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</si>
  <si>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</si>
  <si>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</si>
  <si>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</si>
  <si>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</si>
  <si>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</si>
  <si>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</si>
  <si>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</si>
  <si>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</si>
  <si>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</si>
  <si>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</si>
  <si>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</si>
  <si>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</si>
  <si>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</si>
  <si>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</si>
  <si>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</si>
  <si>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</si>
  <si>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</si>
  <si>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</si>
  <si>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</si>
  <si>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</si>
  <si>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</si>
  <si>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</si>
  <si>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</si>
  <si>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</si>
  <si>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</si>
  <si>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</si>
  <si>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</si>
  <si>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</si>
  <si>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</si>
  <si>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</si>
  <si>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</si>
  <si>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</si>
  <si>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</si>
  <si>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</si>
  <si>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</si>
  <si>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</si>
  <si>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</si>
  <si>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</si>
  <si>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</si>
  <si>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</si>
  <si>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</si>
  <si>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</si>
  <si>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</si>
  <si>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</si>
  <si>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</si>
  <si>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</si>
  <si>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</si>
  <si>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</si>
  <si>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</si>
  <si>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</si>
  <si>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</si>
  <si>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</si>
  <si>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</si>
  <si>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</si>
  <si>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</si>
  <si>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</si>
  <si>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</si>
  <si>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</si>
  <si>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</si>
  <si>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</si>
  <si>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</si>
  <si>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</si>
  <si>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</si>
  <si>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</si>
  <si>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</si>
  <si>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</si>
  <si>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</si>
  <si>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</si>
  <si>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</si>
  <si>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</si>
  <si>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</si>
  <si>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</si>
  <si>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</si>
  <si>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</si>
  <si>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</si>
  <si>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</si>
  <si>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</si>
  <si>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</si>
  <si>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</si>
  <si>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</si>
  <si>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</si>
  <si>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</si>
  <si>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</si>
  <si>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</si>
  <si>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</si>
  <si>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</si>
  <si>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</si>
  <si>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</si>
  <si>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</si>
  <si>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</si>
  <si>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</si>
  <si>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</si>
  <si>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</si>
  <si>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</si>
  <si>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</si>
  <si>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</si>
  <si>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</si>
  <si>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</si>
  <si>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</si>
  <si>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</si>
  <si>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</si>
  <si>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</si>
  <si>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</si>
  <si>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</si>
  <si>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</si>
  <si>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</si>
  <si>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</si>
  <si>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</si>
  <si>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</si>
  <si>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</si>
  <si>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</si>
  <si>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</si>
  <si>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</si>
  <si>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</si>
  <si>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</si>
  <si>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</si>
  <si>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</si>
  <si>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</si>
  <si>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</si>
  <si>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</si>
  <si>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</si>
  <si>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</si>
  <si>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</si>
  <si>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</si>
  <si>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</si>
  <si>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</si>
  <si>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</si>
  <si>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</si>
  <si>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</si>
  <si>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</si>
  <si>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</si>
  <si>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</si>
  <si>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</si>
  <si>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</si>
  <si>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</si>
  <si>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</si>
  <si>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</si>
  <si>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</si>
  <si>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</si>
  <si>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</si>
  <si>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</si>
  <si>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</si>
  <si>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</si>
  <si>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</si>
  <si>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</si>
  <si>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</si>
  <si>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</si>
  <si>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</si>
  <si>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</si>
  <si>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</si>
  <si>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</si>
  <si>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</si>
  <si>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</si>
  <si>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</si>
  <si>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</si>
  <si>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</si>
  <si>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</si>
  <si>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</si>
  <si>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</si>
  <si>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</si>
  <si>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</si>
  <si>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</si>
  <si>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</si>
  <si>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</si>
  <si>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</si>
  <si>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</si>
  <si>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</si>
  <si>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</si>
  <si>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</si>
  <si>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</si>
  <si>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</si>
  <si>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</si>
  <si>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</si>
  <si>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</si>
  <si>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</si>
  <si>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</si>
  <si>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</si>
  <si>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</si>
  <si>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</si>
  <si>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</si>
  <si>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</si>
  <si>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</si>
  <si>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</si>
  <si>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</si>
  <si>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</si>
  <si>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</si>
  <si>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</si>
  <si>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</si>
  <si>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</si>
  <si>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</si>
  <si>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</si>
  <si>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</si>
  <si>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</si>
  <si>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</si>
  <si>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</si>
  <si>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</si>
  <si>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</si>
  <si>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</si>
  <si>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</si>
  <si>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</si>
  <si>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</si>
  <si>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</si>
  <si>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</si>
  <si>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</si>
  <si>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</si>
  <si>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</si>
  <si>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</si>
  <si>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</si>
  <si>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</si>
  <si>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</si>
  <si>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</si>
  <si>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</si>
  <si>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</si>
  <si>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</si>
  <si>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</si>
  <si>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</si>
  <si>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</si>
  <si>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</si>
  <si>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</si>
  <si>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</si>
  <si>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</si>
  <si>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</si>
  <si>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</si>
  <si>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</si>
  <si>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</si>
  <si>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</si>
  <si>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</si>
  <si>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</si>
  <si>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</si>
  <si>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</si>
  <si>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</si>
  <si>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</si>
  <si>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</si>
  <si>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</si>
  <si>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</si>
  <si>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</si>
  <si>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</si>
  <si>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</si>
  <si>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</si>
  <si>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</si>
  <si>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</si>
  <si>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</si>
  <si>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</si>
  <si>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</si>
  <si>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</si>
  <si>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</si>
  <si>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</si>
  <si>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</si>
  <si>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</si>
  <si>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</si>
  <si>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</si>
  <si>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</si>
  <si>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</si>
  <si>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</si>
  <si>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</si>
  <si>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</si>
  <si>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</si>
  <si>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</si>
  <si>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</si>
  <si>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</si>
  <si>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</si>
  <si>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</si>
  <si>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</si>
  <si>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</si>
  <si>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</si>
  <si>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</si>
  <si>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</si>
  <si>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</si>
  <si>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</si>
  <si>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</si>
  <si>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</si>
  <si>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</si>
  <si>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</si>
  <si>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</si>
  <si>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</si>
  <si>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</si>
  <si>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</si>
  <si>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</si>
  <si>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</si>
  <si>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</si>
  <si>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</si>
  <si>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</si>
  <si>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</si>
  <si>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</si>
  <si>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</si>
  <si>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</si>
  <si>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</si>
  <si>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</si>
  <si>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</si>
  <si>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</si>
  <si>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</si>
  <si>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</si>
  <si>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</si>
  <si>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</si>
  <si>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</si>
  <si>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</si>
  <si>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</si>
  <si>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</si>
  <si>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</si>
  <si>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</si>
  <si>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</si>
  <si>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</si>
  <si>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</si>
  <si>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</si>
  <si>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</si>
  <si>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</si>
  <si>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</si>
  <si>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</si>
  <si>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</si>
  <si>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</si>
  <si>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</si>
  <si>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</si>
  <si>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</si>
  <si>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</si>
  <si>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</si>
  <si>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</si>
  <si>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</si>
  <si>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</si>
  <si>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</si>
  <si>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</si>
  <si>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</si>
  <si>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</si>
  <si>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</si>
  <si>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</si>
  <si>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</si>
  <si>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</si>
  <si>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</si>
  <si>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</si>
  <si>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</si>
  <si>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</si>
  <si>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</si>
  <si>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</si>
  <si>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</si>
  <si>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</si>
  <si>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</si>
  <si>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</si>
  <si>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</si>
  <si>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</si>
  <si>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</si>
  <si>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</si>
  <si>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</si>
  <si>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</si>
  <si>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</si>
  <si>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</si>
  <si>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</si>
  <si>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</si>
  <si>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</si>
  <si>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</si>
  <si>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</si>
  <si>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</si>
  <si>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</si>
  <si>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</si>
  <si>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</si>
  <si>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</si>
  <si>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</si>
  <si>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</si>
  <si>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</si>
  <si>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</si>
  <si>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</si>
  <si>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</si>
  <si>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</si>
  <si>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</si>
  <si>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</si>
  <si>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</si>
  <si>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</si>
  <si>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</si>
  <si>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</si>
  <si>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</si>
  <si>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</si>
  <si>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</si>
  <si>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</si>
  <si>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</si>
  <si>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</si>
  <si>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</si>
  <si>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</si>
  <si>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</si>
  <si>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</si>
  <si>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</si>
  <si>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</si>
  <si>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</si>
  <si>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</si>
  <si>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</si>
  <si>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</si>
  <si>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</si>
  <si>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</si>
  <si>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</si>
  <si>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</si>
  <si>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</si>
  <si>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</si>
  <si>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</si>
  <si>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</si>
  <si>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</si>
  <si>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</si>
  <si>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</si>
  <si>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</si>
  <si>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</si>
  <si>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</si>
  <si>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</si>
  <si>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</si>
  <si>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</si>
  <si>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</si>
  <si>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</si>
  <si>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</si>
  <si>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</si>
  <si>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</si>
  <si>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</si>
  <si>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</si>
  <si>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</si>
  <si>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</si>
  <si>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</si>
  <si>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</si>
  <si>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</si>
  <si>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</si>
  <si>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</si>
  <si>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</si>
  <si>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</si>
  <si>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</si>
  <si>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</si>
  <si>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</si>
  <si>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</si>
  <si>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</si>
  <si>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</si>
  <si>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</si>
  <si>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</si>
  <si>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</si>
  <si>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</si>
  <si>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</si>
  <si>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</si>
  <si>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</si>
  <si>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</si>
  <si>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</si>
  <si>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</si>
  <si>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</si>
  <si>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</si>
  <si>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</si>
  <si>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</si>
  <si>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</si>
  <si>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</si>
  <si>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</si>
  <si>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</si>
  <si>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</si>
  <si>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</si>
  <si>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</si>
  <si>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</si>
  <si>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</si>
  <si>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</si>
  <si>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</si>
  <si>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</si>
  <si>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</si>
  <si>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</si>
  <si>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</si>
  <si>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</si>
  <si>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</si>
  <si>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</si>
  <si>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</si>
  <si>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</si>
  <si>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</si>
  <si>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</si>
  <si>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</si>
  <si>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</si>
  <si>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</si>
  <si>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</si>
  <si>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</si>
  <si>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</si>
  <si>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</si>
  <si>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</si>
  <si>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</si>
  <si>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</si>
  <si>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</si>
  <si>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</si>
  <si>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</si>
  <si>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</si>
  <si>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</si>
  <si>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</si>
  <si>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</si>
  <si>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</si>
  <si>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</si>
  <si>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</si>
  <si>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</si>
  <si>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</si>
  <si>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</si>
  <si>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</si>
  <si>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</si>
  <si>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</si>
  <si>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</si>
  <si>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</si>
  <si>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</si>
  <si>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</si>
  <si>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</si>
  <si>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</si>
  <si>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</si>
  <si>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</si>
  <si>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</si>
  <si>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</si>
  <si>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</si>
  <si>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</si>
  <si>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</si>
  <si>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</si>
  <si>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</si>
  <si>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</si>
  <si>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</si>
  <si>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</si>
  <si>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</si>
  <si>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</si>
  <si>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</si>
  <si>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</si>
  <si>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</si>
  <si>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</si>
  <si>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</si>
  <si>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</si>
  <si>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</si>
  <si>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</si>
  <si>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</si>
  <si>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</si>
  <si>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</si>
  <si>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</si>
  <si>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</si>
  <si>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</si>
  <si>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</si>
  <si>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</si>
  <si>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</si>
  <si>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</si>
  <si>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</si>
  <si>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</si>
  <si>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</si>
  <si>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</si>
  <si>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</si>
  <si>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</si>
  <si>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</si>
  <si>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</si>
  <si>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</si>
  <si>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</si>
  <si>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</si>
  <si>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</si>
  <si>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</si>
  <si>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</si>
  <si>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</si>
  <si>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</si>
  <si>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</si>
  <si>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</si>
  <si>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</si>
  <si>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</si>
  <si>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</si>
  <si>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</si>
  <si>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</si>
  <si>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</si>
  <si>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</si>
  <si>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</si>
  <si>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</si>
  <si>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</si>
  <si>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</si>
  <si>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</si>
  <si>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</si>
  <si>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</si>
  <si>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</si>
  <si>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</si>
  <si>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</si>
  <si>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</si>
  <si>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</si>
  <si>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</si>
  <si>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</si>
  <si>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</si>
  <si>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</si>
  <si>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</si>
  <si>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</si>
  <si>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</si>
  <si>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</si>
  <si>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</si>
  <si>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</si>
  <si>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</si>
  <si>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</si>
  <si>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</si>
  <si>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</si>
  <si>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</si>
  <si>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</si>
  <si>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</si>
  <si>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</si>
  <si>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</si>
  <si>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</si>
  <si>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</si>
  <si>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</si>
  <si>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</si>
  <si>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</si>
  <si>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</si>
  <si>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</si>
  <si>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</si>
  <si>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</si>
  <si>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</si>
  <si>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</si>
  <si>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</si>
  <si>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</si>
  <si>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</si>
  <si>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</si>
  <si>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</si>
  <si>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</si>
  <si>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</si>
  <si>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</si>
  <si>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</si>
  <si>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</si>
  <si>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</si>
  <si>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</si>
  <si>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</si>
  <si>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</si>
  <si>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</si>
  <si>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</si>
  <si>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</si>
  <si>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</si>
  <si>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</si>
  <si>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</si>
  <si>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</si>
  <si>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</si>
  <si>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</si>
  <si>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</si>
  <si>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</si>
  <si>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</si>
  <si>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</si>
  <si>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</si>
  <si>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</si>
  <si>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</si>
  <si>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</si>
  <si>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</si>
  <si>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</si>
  <si>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</si>
  <si>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</si>
  <si>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</si>
  <si>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</si>
  <si>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</si>
  <si>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</si>
  <si>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</si>
  <si>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</si>
  <si>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</si>
  <si>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</si>
  <si>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</si>
  <si>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</si>
  <si>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</si>
  <si>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</si>
  <si>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</si>
  <si>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</si>
  <si>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</si>
  <si>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</si>
  <si>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</si>
  <si>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</si>
  <si>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</si>
  <si>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</si>
  <si>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</si>
  <si>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</si>
  <si>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</si>
  <si>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</si>
  <si>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</si>
  <si>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</si>
  <si>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</si>
  <si>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</si>
  <si>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</si>
  <si>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</si>
  <si>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</si>
  <si>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</si>
  <si>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</si>
  <si>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</si>
  <si>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</si>
  <si>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</si>
  <si>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</si>
  <si>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</si>
  <si>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</si>
  <si>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</si>
  <si>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</si>
  <si>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</si>
  <si>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</si>
  <si>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</si>
  <si>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</si>
  <si>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</si>
  <si>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</si>
  <si>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</si>
  <si>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</si>
  <si>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</si>
  <si>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</si>
  <si>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</si>
  <si>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</si>
  <si>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</si>
  <si>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</si>
  <si>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</si>
  <si>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</si>
  <si>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</si>
  <si>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</si>
  <si>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</si>
  <si>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</si>
  <si>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</si>
  <si>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</si>
  <si>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</si>
  <si>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</si>
  <si>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</si>
  <si>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</si>
  <si>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</si>
  <si>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</si>
  <si>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</si>
  <si>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</si>
  <si>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</si>
  <si>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</si>
  <si>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</si>
  <si>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</si>
  <si>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</si>
  <si>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</si>
  <si>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</si>
  <si>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</si>
  <si>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</si>
  <si>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</si>
  <si>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</si>
  <si>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</si>
  <si>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</si>
  <si>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</si>
  <si>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</si>
  <si>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</si>
  <si>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</si>
  <si>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</si>
  <si>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</si>
  <si>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</si>
  <si>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</si>
  <si>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</si>
  <si>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</si>
  <si>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</si>
  <si>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</si>
  <si>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</si>
  <si>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</si>
  <si>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</si>
  <si>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</si>
  <si>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</si>
  <si>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</si>
  <si>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</si>
  <si>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</si>
  <si>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</si>
  <si>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</si>
  <si>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</si>
  <si>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</si>
  <si>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</si>
  <si>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</si>
  <si>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</si>
  <si>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</si>
  <si>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</si>
  <si>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</si>
  <si>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</si>
  <si>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</si>
  <si>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</si>
  <si>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</si>
  <si>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</si>
  <si>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</si>
  <si>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</si>
  <si>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</si>
  <si>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</si>
  <si>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</si>
  <si>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</si>
  <si>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</si>
  <si>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</si>
  <si>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</si>
  <si>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</si>
  <si>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</si>
  <si>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</si>
  <si>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</si>
  <si>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</si>
  <si>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</si>
  <si>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</si>
  <si>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</si>
  <si>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</si>
  <si>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</si>
  <si>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</si>
  <si>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</si>
  <si>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</si>
  <si>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</si>
  <si>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</si>
  <si>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</si>
  <si>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</si>
  <si>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</si>
  <si>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</si>
  <si>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</si>
  <si>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</si>
  <si>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</si>
  <si>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</si>
  <si>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</si>
  <si>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</si>
  <si>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</si>
  <si>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</si>
  <si>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</si>
  <si>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</si>
  <si>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</si>
  <si>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</si>
  <si>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</si>
  <si>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</si>
  <si>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</si>
  <si>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</si>
  <si>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</si>
  <si>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</si>
  <si>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</si>
  <si>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</si>
  <si>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</si>
  <si>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</si>
  <si>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</si>
  <si>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</si>
  <si>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</si>
  <si>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</si>
  <si>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</si>
  <si>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</si>
  <si>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</si>
  <si>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</si>
  <si>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</si>
  <si>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</si>
  <si>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</si>
  <si>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</si>
  <si>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</si>
  <si>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</si>
  <si>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</si>
  <si>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</si>
  <si>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</si>
  <si>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</si>
  <si>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</si>
  <si>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</si>
  <si>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</si>
  <si>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</si>
  <si>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</si>
  <si>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</si>
  <si>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</si>
  <si>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</si>
  <si>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</si>
  <si>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</si>
  <si>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</si>
  <si>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</si>
  <si>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</si>
  <si>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</si>
  <si>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</si>
  <si>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</si>
  <si>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</si>
  <si>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</si>
  <si>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</si>
  <si>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</si>
  <si>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</si>
  <si>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</si>
  <si>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</si>
  <si>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</si>
  <si>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</si>
  <si>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</si>
  <si>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</si>
  <si>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</si>
  <si>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</si>
  <si>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</si>
  <si>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</si>
  <si>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</si>
  <si>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</si>
  <si>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</si>
  <si>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</si>
  <si>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</si>
  <si>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</si>
  <si>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</si>
  <si>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</si>
  <si>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</si>
  <si>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</si>
  <si>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</si>
  <si>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</si>
  <si>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</si>
  <si>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</si>
  <si>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</si>
  <si>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</si>
  <si>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</si>
  <si>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</si>
  <si>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</si>
  <si>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</si>
  <si>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</si>
  <si>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</si>
  <si>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</si>
  <si>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</si>
  <si>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</si>
  <si>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</si>
  <si>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</si>
  <si>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</si>
  <si>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</si>
  <si>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</si>
  <si>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</si>
  <si>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</si>
  <si>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</si>
  <si>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</si>
  <si>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</si>
  <si>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</si>
  <si>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</si>
  <si>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</si>
  <si>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</si>
  <si>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</si>
  <si>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</si>
  <si>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</si>
  <si>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</si>
  <si>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</si>
  <si>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</si>
  <si>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</si>
  <si>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</si>
  <si>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</si>
  <si>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</si>
  <si>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</si>
  <si>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</si>
  <si>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</si>
  <si>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</si>
  <si>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</si>
  <si>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</si>
  <si>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</si>
  <si>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</si>
  <si>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</si>
  <si>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</si>
  <si>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</si>
  <si>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</si>
  <si>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</si>
  <si>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</si>
  <si>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</si>
  <si>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</si>
  <si>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</si>
  <si>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</si>
  <si>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</si>
  <si>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</si>
  <si>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</si>
  <si>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</si>
  <si>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</si>
  <si>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</si>
  <si>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</si>
  <si>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</si>
  <si>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</si>
  <si>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</si>
  <si>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</si>
  <si>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</si>
  <si>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</si>
  <si>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</si>
  <si>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</si>
  <si>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</si>
  <si>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</si>
  <si>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</si>
  <si>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</si>
  <si>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</si>
  <si>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</si>
  <si>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</si>
  <si>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</si>
  <si>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</si>
  <si>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</si>
  <si>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</si>
  <si>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</si>
  <si>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</si>
  <si>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</si>
  <si>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</si>
  <si>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</si>
  <si>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</si>
  <si>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</si>
  <si>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</si>
  <si>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</si>
  <si>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</si>
  <si>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</si>
  <si>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</si>
  <si>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</si>
  <si>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</si>
  <si>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</si>
  <si>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</si>
  <si>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</si>
  <si>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</si>
  <si>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</si>
  <si>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</si>
  <si>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</si>
  <si>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</si>
  <si>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</si>
  <si>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</si>
  <si>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</si>
  <si>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</si>
  <si>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</si>
  <si>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</si>
  <si>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</si>
  <si>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</si>
  <si>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</si>
  <si>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</si>
  <si>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</si>
  <si>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</si>
  <si>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</si>
  <si>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</si>
  <si>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</si>
  <si>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</si>
  <si>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</si>
  <si>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</si>
  <si>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</si>
  <si>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</si>
  <si>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</si>
  <si>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</si>
  <si>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</si>
  <si>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</si>
  <si>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</si>
  <si>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</si>
  <si>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</si>
  <si>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</si>
  <si>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</si>
  <si>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</si>
  <si>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</si>
  <si>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</si>
  <si>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</si>
  <si>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</si>
  <si>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</si>
  <si>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</si>
  <si>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</si>
  <si>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</si>
  <si>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</si>
  <si>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</si>
  <si>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78.1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</si>
  <si>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</si>
  <si>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</si>
  <si>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</si>
  <si>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</si>
  <si>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</si>
  <si>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</si>
  <si>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</si>
  <si>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</si>
  <si>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</si>
  <si>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</si>
  <si>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</si>
  <si>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</si>
  <si>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</si>
  <si>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</si>
  <si>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</si>
  <si>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</si>
  <si>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</si>
  <si>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</si>
  <si>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</si>
  <si>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</si>
  <si>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</si>
  <si>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</si>
  <si>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</si>
  <si>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</si>
  <si>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</si>
  <si>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</si>
  <si>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</si>
  <si>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</si>
  <si>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</si>
  <si>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</si>
  <si>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</si>
  <si>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</si>
  <si>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</si>
  <si>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</si>
  <si>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</si>
  <si>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</si>
  <si>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</si>
  <si>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</si>
  <si>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</si>
  <si>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</si>
  <si>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</si>
  <si>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</si>
  <si>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</si>
  <si>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</si>
  <si>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</si>
  <si>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</si>
  <si>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</si>
  <si>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</si>
  <si>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</si>
  <si>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</si>
  <si>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</si>
  <si>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</si>
  <si>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</si>
  <si>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</si>
  <si>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</si>
  <si>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</si>
  <si>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</si>
  <si>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</si>
  <si>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</si>
  <si>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</si>
  <si>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</si>
  <si>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</si>
  <si>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</si>
  <si>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</si>
  <si>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</si>
  <si>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</si>
  <si>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</si>
  <si>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</si>
  <si>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</si>
  <si>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</si>
  <si>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</si>
  <si>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</si>
  <si>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</si>
  <si>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</si>
  <si>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</si>
  <si>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</si>
  <si>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</si>
  <si>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</si>
  <si>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</si>
  <si>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</si>
  <si>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</si>
  <si>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</si>
  <si>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</si>
  <si>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</si>
  <si>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</si>
  <si>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</si>
  <si>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</si>
  <si>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</si>
  <si>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</si>
  <si>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</si>
  <si>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</si>
  <si>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</si>
  <si>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</si>
  <si>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</si>
  <si>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</si>
  <si>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</si>
  <si>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</si>
  <si>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</si>
  <si>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</si>
  <si>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</si>
  <si>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</si>
  <si>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</si>
  <si>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</si>
  <si>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</si>
  <si>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</si>
  <si>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</si>
  <si>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</si>
  <si>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</si>
  <si>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</si>
  <si>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</si>
  <si>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</si>
  <si>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</si>
  <si>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</si>
  <si>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</si>
  <si>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</si>
  <si>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</si>
  <si>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</si>
  <si>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</si>
  <si>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</si>
  <si>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</si>
  <si>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</si>
  <si>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</si>
  <si>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</si>
  <si>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</si>
  <si>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</si>
  <si>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</si>
  <si>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</si>
  <si>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</si>
  <si>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</si>
  <si>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</si>
  <si>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</si>
  <si>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</si>
  <si>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</si>
  <si>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</si>
  <si>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</si>
  <si>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</si>
  <si>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</si>
  <si>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</si>
  <si>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</si>
  <si>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</si>
  <si>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</si>
  <si>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</si>
  <si>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</si>
  <si>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</si>
  <si>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</si>
  <si>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</si>
  <si>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</si>
  <si>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</si>
  <si>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</si>
  <si>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</si>
  <si>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</si>
  <si>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</si>
  <si>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</si>
  <si>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</si>
  <si>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</si>
  <si>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</si>
  <si>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</si>
  <si>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</si>
  <si>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</si>
  <si>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</si>
  <si>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</si>
  <si>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</si>
  <si>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</si>
  <si>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</si>
  <si>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</si>
  <si>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</si>
  <si>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</si>
  <si>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</si>
  <si>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</si>
  <si>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</si>
  <si>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</si>
  <si>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</si>
  <si>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</si>
  <si>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</si>
  <si>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</si>
  <si>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</si>
  <si>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</si>
  <si>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</si>
  <si>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</si>
  <si>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</si>
  <si>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</si>
  <si>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</si>
  <si>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</si>
  <si>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</si>
  <si>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</si>
  <si>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</si>
  <si>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</si>
  <si>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</si>
  <si>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</si>
  <si>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</si>
  <si>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</si>
  <si>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</si>
  <si>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</si>
  <si>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</si>
  <si>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</si>
  <si>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</si>
  <si>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</si>
  <si>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</si>
  <si>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</si>
  <si>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</si>
  <si>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</si>
  <si>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</si>
  <si>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</si>
  <si>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</si>
  <si>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</si>
  <si>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</si>
  <si>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</si>
  <si>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</si>
  <si>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</si>
  <si>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</si>
  <si>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</si>
  <si>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</si>
  <si>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</si>
  <si>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</si>
  <si>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</si>
  <si>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</si>
  <si>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</si>
  <si>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</si>
  <si>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</si>
  <si>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</si>
  <si>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</si>
  <si>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</si>
  <si>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</si>
  <si>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</si>
  <si>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</si>
  <si>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</si>
  <si>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</si>
  <si>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</si>
  <si>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930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</si>
  <si>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</si>
  <si>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</si>
  <si>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</si>
  <si>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</si>
  <si>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</si>
  <si>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</si>
  <si>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</si>
  <si>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</si>
  <si>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</si>
  <si>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</si>
  <si>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</si>
  <si>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</si>
  <si>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</si>
  <si>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</si>
  <si>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</si>
  <si>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</si>
  <si>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</si>
  <si>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</si>
  <si>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</si>
  <si>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</si>
  <si>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</si>
  <si>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</si>
  <si>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</si>
  <si>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</si>
  <si>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</si>
  <si>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</si>
  <si>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</si>
  <si>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</si>
  <si>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</si>
  <si>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</si>
  <si>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</si>
  <si>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</si>
  <si>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</si>
  <si>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</si>
  <si>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</si>
  <si>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</si>
  <si>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</si>
  <si>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</si>
  <si>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</si>
  <si>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</si>
  <si>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</si>
  <si>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</si>
  <si>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</si>
  <si>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</si>
  <si>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</si>
  <si>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</si>
  <si>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</si>
  <si>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</si>
  <si>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</si>
  <si>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</si>
  <si>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</si>
  <si>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</si>
  <si>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</si>
  <si>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</si>
  <si>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</si>
  <si>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</si>
  <si>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</si>
  <si>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</si>
  <si>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</si>
  <si>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</si>
  <si>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</si>
  <si>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</si>
  <si>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</si>
  <si>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</si>
  <si>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</si>
  <si>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</si>
  <si>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</si>
  <si>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</si>
  <si>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</si>
  <si>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</si>
  <si>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</si>
  <si>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</si>
  <si>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</si>
  <si>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</si>
  <si>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</si>
  <si>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</si>
  <si>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</si>
  <si>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</si>
  <si>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</si>
  <si>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</si>
  <si>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</si>
  <si>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</si>
  <si>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</si>
  <si>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</si>
  <si>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</si>
  <si>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</si>
  <si>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</si>
  <si>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</si>
  <si>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</si>
  <si>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</si>
  <si>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</si>
  <si>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</si>
  <si>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</si>
  <si>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</si>
  <si>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</si>
  <si>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</si>
  <si>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</si>
  <si>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</si>
  <si>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</si>
  <si>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</si>
  <si>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</si>
  <si>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</si>
  <si>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</si>
  <si>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</si>
  <si>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</si>
  <si>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</si>
  <si>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</si>
  <si>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</si>
  <si>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</si>
  <si>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</si>
  <si>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</si>
  <si>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</si>
  <si>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</si>
  <si>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</si>
  <si>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</si>
  <si>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</si>
  <si>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</si>
  <si>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</si>
  <si>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</si>
  <si>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</si>
  <si>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</si>
  <si>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</si>
  <si>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</si>
  <si>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</si>
  <si>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</si>
  <si>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</si>
  <si>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</si>
  <si>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</si>
  <si>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</si>
  <si>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</si>
  <si>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</si>
  <si>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</si>
  <si>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</si>
  <si>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</si>
  <si>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</si>
  <si>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</si>
  <si>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</si>
  <si>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</si>
  <si>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</si>
  <si>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</si>
  <si>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</si>
  <si>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</si>
  <si>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</si>
  <si>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</si>
  <si>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</si>
  <si>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</si>
  <si>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</si>
  <si>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</si>
  <si>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</si>
  <si>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</si>
  <si>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</si>
  <si>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</si>
  <si>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</si>
  <si>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</si>
  <si>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</si>
  <si>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</si>
  <si>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</si>
  <si>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</si>
  <si>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</si>
  <si>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</si>
  <si>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</si>
  <si>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</si>
  <si>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</si>
  <si>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</si>
  <si>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</si>
  <si>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</si>
  <si>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</si>
  <si>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</si>
  <si>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</si>
  <si>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</si>
  <si>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</si>
  <si>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</si>
  <si>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</si>
  <si>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</si>
  <si>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</si>
  <si>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</si>
  <si>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</si>
  <si>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</si>
  <si>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</si>
  <si>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</si>
  <si>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</si>
  <si>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</si>
  <si>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</si>
  <si>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</si>
  <si>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</si>
  <si>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</si>
  <si>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</si>
  <si>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</si>
  <si>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</si>
  <si>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</si>
  <si>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</si>
  <si>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</si>
  <si>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</si>
  <si>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</si>
  <si>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</si>
  <si>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</si>
  <si>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</si>
  <si>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</si>
  <si>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</si>
  <si>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</si>
  <si>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</si>
  <si>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</si>
  <si>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</si>
  <si>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</si>
  <si>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</si>
  <si>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</si>
  <si>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</si>
  <si>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</si>
  <si>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</si>
  <si>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</si>
  <si>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</si>
  <si>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</si>
  <si>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</si>
  <si>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</si>
  <si>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</si>
  <si>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</si>
  <si>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</si>
  <si>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</si>
  <si>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</si>
  <si>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</si>
  <si>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</si>
  <si>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</si>
  <si>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</si>
  <si>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</si>
  <si>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</si>
  <si>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</si>
  <si>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</si>
  <si>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</si>
  <si>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</si>
  <si>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</si>
  <si>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</si>
  <si>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</si>
  <si>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</si>
  <si>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</si>
  <si>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</si>
  <si>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</si>
  <si>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</si>
  <si>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</si>
  <si>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</si>
  <si>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</si>
  <si>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</si>
  <si>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</si>
  <si>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</si>
  <si>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</si>
  <si>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</si>
  <si>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</si>
  <si>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</si>
  <si>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</si>
  <si>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</si>
  <si>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</si>
  <si>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</si>
  <si>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</si>
  <si>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</si>
  <si>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</si>
  <si>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</si>
  <si>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</si>
  <si>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</si>
  <si>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</si>
  <si>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</si>
  <si>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</si>
  <si>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</si>
  <si>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</si>
  <si>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</si>
  <si>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</si>
  <si>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</si>
  <si>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</si>
  <si>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</si>
  <si>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</si>
  <si>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</si>
  <si>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</si>
  <si>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</si>
  <si>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</si>
  <si>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</si>
  <si>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</si>
  <si>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</si>
  <si>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</si>
  <si>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</si>
  <si>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17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</si>
  <si>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</si>
  <si>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</si>
  <si>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</si>
  <si>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</si>
  <si>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</si>
  <si>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</si>
  <si>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</si>
  <si>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</si>
  <si>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</si>
  <si>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</si>
  <si>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</si>
  <si>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</si>
  <si>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35.7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</si>
  <si>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</si>
  <si>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</si>
  <si>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</si>
  <si>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</si>
  <si>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</si>
  <si>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</si>
  <si>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</si>
  <si>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</si>
  <si>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</si>
  <si>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</si>
  <si>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</si>
  <si>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</si>
  <si>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</si>
  <si>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</si>
  <si>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</si>
  <si>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</si>
  <si>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</si>
  <si>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</si>
  <si>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</si>
  <si>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</si>
  <si>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</si>
  <si>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</si>
  <si>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</si>
  <si>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</si>
  <si>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</si>
  <si>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</si>
  <si>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</si>
  <si>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</si>
  <si>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</si>
  <si>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</si>
  <si>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</si>
  <si>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</si>
  <si>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</si>
  <si>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</si>
  <si>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</si>
  <si>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</si>
  <si>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</si>
  <si>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</si>
  <si>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</si>
  <si>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</si>
  <si>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</si>
  <si>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</si>
  <si>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</si>
  <si>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</si>
  <si>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</si>
  <si>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</si>
  <si>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</si>
  <si>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</si>
  <si>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</si>
  <si>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</si>
  <si>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</si>
  <si>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</si>
  <si>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</si>
  <si>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</si>
  <si>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</si>
  <si>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</si>
  <si>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</si>
  <si>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</si>
  <si>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</si>
  <si>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</si>
  <si>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</si>
  <si>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</si>
  <si>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</si>
  <si>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</si>
  <si>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</si>
  <si>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</si>
  <si>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</si>
  <si>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</si>
  <si>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</si>
  <si>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</si>
  <si>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</si>
  <si>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</si>
  <si>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</si>
  <si>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</si>
  <si>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</si>
  <si>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</si>
  <si>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</si>
  <si>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</si>
  <si>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</si>
  <si>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</si>
  <si>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</si>
  <si>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</si>
  <si>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</si>
  <si>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</si>
  <si>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</si>
  <si>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21.4</t>
  </si>
  <si>
    <t>105O  :903169:20:903168:10</t>
  </si>
  <si>
    <t>21:0797:000685</t>
  </si>
  <si>
    <t>21:0224:000612:0004:0001:00</t>
  </si>
  <si>
    <t>18.8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</si>
  <si>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</si>
  <si>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</si>
  <si>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</si>
  <si>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</si>
  <si>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</si>
  <si>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</si>
  <si>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</si>
  <si>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</si>
  <si>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</si>
  <si>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</si>
  <si>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</si>
  <si>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</si>
  <si>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</si>
  <si>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</si>
  <si>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</si>
  <si>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</si>
  <si>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</si>
  <si>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</si>
  <si>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</si>
  <si>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</si>
  <si>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</si>
  <si>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</si>
  <si>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</si>
  <si>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</si>
  <si>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</si>
  <si>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</si>
  <si>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</si>
  <si>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</si>
  <si>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</si>
  <si>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</si>
  <si>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</si>
  <si>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</si>
  <si>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</si>
  <si>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</si>
  <si>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</si>
  <si>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</si>
  <si>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</si>
  <si>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</si>
  <si>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</si>
  <si>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</si>
  <si>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</si>
  <si>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</si>
  <si>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</si>
  <si>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</si>
  <si>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</si>
  <si>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</si>
  <si>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</si>
  <si>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</si>
  <si>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</si>
  <si>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</si>
  <si>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</si>
  <si>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</si>
  <si>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</si>
  <si>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</si>
  <si>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</si>
  <si>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</si>
  <si>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</si>
  <si>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</si>
  <si>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</si>
  <si>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</si>
  <si>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</si>
  <si>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</si>
  <si>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</si>
  <si>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</si>
  <si>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</si>
  <si>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</si>
  <si>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</si>
  <si>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</si>
  <si>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</si>
  <si>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</si>
  <si>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</si>
  <si>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</si>
  <si>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</si>
  <si>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</si>
  <si>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</si>
  <si>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</si>
  <si>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</si>
  <si>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1090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</si>
  <si>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</si>
  <si>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</si>
  <si>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</si>
  <si>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</si>
  <si>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</si>
  <si>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</si>
  <si>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</si>
  <si>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</si>
  <si>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</si>
  <si>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</si>
  <si>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</si>
  <si>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</si>
  <si>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</si>
  <si>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</si>
  <si>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</si>
  <si>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</si>
  <si>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</si>
  <si>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</si>
  <si>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</si>
  <si>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</si>
  <si>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</si>
  <si>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</si>
  <si>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</si>
  <si>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</si>
  <si>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</si>
  <si>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</si>
  <si>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52.1</t>
  </si>
  <si>
    <t>105O  :903198:00:------:--</t>
  </si>
  <si>
    <t>21:0797:000713</t>
  </si>
  <si>
    <t>21:0224:000637</t>
  </si>
  <si>
    <t>21:0224:000637:0003:0001:00</t>
  </si>
  <si>
    <t>27.1</t>
  </si>
  <si>
    <t>105O  :903199:00:------:--</t>
  </si>
  <si>
    <t>21:0797:000714</t>
  </si>
  <si>
    <t>21:0224:000638</t>
  </si>
  <si>
    <t>21:0224:000638:0003:0001:00</t>
  </si>
  <si>
    <t>39.4</t>
  </si>
  <si>
    <t>105O  :903200:00:------:--</t>
  </si>
  <si>
    <t>21:0797:000715</t>
  </si>
  <si>
    <t>21:0224:000639</t>
  </si>
  <si>
    <t>21:0224:000639:0003:0001:00</t>
  </si>
  <si>
    <t>27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</si>
  <si>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</si>
  <si>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</si>
  <si>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</si>
  <si>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</si>
  <si>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</si>
  <si>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</si>
  <si>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</si>
  <si>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</si>
  <si>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</si>
  <si>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</si>
  <si>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</si>
  <si>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</si>
  <si>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</si>
  <si>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</si>
  <si>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</si>
  <si>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</si>
  <si>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</si>
  <si>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</si>
  <si>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</si>
  <si>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</si>
  <si>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</si>
  <si>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</si>
  <si>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</si>
  <si>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</si>
  <si>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</si>
  <si>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</si>
  <si>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</si>
  <si>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</si>
  <si>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</si>
  <si>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</si>
  <si>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</si>
  <si>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</si>
  <si>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</si>
  <si>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</si>
  <si>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</si>
  <si>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</si>
  <si>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</si>
  <si>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</si>
  <si>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</si>
  <si>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</si>
  <si>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</si>
  <si>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</si>
  <si>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</si>
  <si>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</si>
  <si>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</si>
  <si>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</si>
  <si>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</si>
  <si>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</si>
  <si>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</si>
  <si>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</si>
  <si>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</si>
  <si>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</si>
  <si>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</si>
  <si>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</si>
  <si>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</si>
  <si>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</si>
  <si>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</si>
  <si>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</si>
  <si>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</si>
  <si>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</si>
  <si>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</si>
  <si>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</si>
  <si>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</si>
  <si>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</si>
  <si>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</si>
  <si>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</si>
  <si>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</si>
  <si>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</si>
  <si>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</si>
  <si>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</si>
  <si>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</si>
  <si>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</si>
  <si>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</si>
  <si>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</si>
  <si>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</si>
  <si>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</si>
  <si>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</si>
  <si>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</si>
  <si>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</si>
  <si>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</si>
  <si>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</si>
  <si>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</si>
  <si>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</si>
  <si>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</si>
  <si>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</si>
  <si>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</si>
  <si>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</si>
  <si>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</si>
  <si>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</si>
  <si>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</si>
  <si>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</si>
  <si>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</si>
  <si>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</si>
  <si>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</si>
  <si>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</si>
  <si>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</si>
  <si>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</si>
  <si>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</si>
  <si>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</si>
  <si>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</si>
  <si>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</si>
  <si>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</si>
  <si>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</si>
  <si>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</si>
  <si>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</si>
  <si>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</si>
  <si>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</si>
  <si>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</si>
  <si>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</si>
  <si>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</si>
  <si>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</si>
  <si>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</si>
  <si>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</si>
  <si>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</si>
  <si>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</si>
  <si>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</si>
  <si>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</si>
  <si>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</si>
  <si>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</si>
  <si>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</si>
  <si>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</si>
  <si>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</si>
  <si>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</si>
  <si>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</si>
  <si>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</si>
  <si>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</si>
  <si>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</si>
  <si>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</si>
  <si>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</si>
  <si>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</si>
  <si>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</si>
  <si>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</si>
  <si>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</si>
  <si>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</si>
  <si>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</si>
  <si>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</si>
  <si>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</si>
  <si>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</si>
  <si>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</si>
  <si>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</si>
  <si>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</si>
  <si>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</si>
  <si>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</si>
  <si>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</si>
  <si>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</si>
  <si>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</si>
  <si>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</si>
  <si>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</si>
  <si>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</si>
  <si>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</si>
  <si>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</si>
  <si>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</si>
  <si>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</si>
  <si>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</si>
  <si>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</si>
  <si>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</si>
  <si>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</si>
  <si>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</si>
  <si>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</si>
  <si>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</si>
  <si>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</si>
  <si>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</si>
  <si>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</si>
  <si>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</si>
  <si>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</si>
  <si>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</si>
  <si>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</si>
  <si>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</si>
  <si>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</si>
  <si>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</si>
  <si>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</si>
  <si>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</si>
  <si>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</si>
  <si>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</si>
  <si>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</si>
  <si>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</si>
  <si>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</si>
  <si>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</si>
  <si>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</si>
  <si>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</si>
  <si>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</si>
  <si>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</si>
  <si>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</si>
  <si>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</si>
  <si>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</si>
  <si>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</si>
  <si>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</si>
  <si>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</si>
  <si>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</si>
  <si>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</si>
  <si>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</si>
  <si>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43.8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</si>
  <si>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</si>
  <si>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</si>
  <si>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</si>
  <si>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</si>
  <si>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</si>
  <si>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</si>
  <si>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</si>
  <si>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</si>
  <si>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</si>
  <si>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</si>
  <si>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</si>
  <si>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</si>
  <si>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</si>
  <si>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</si>
  <si>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</si>
  <si>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</si>
  <si>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</si>
  <si>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</si>
  <si>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</si>
  <si>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</si>
  <si>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</si>
  <si>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</si>
  <si>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</si>
  <si>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</si>
  <si>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</si>
  <si>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</si>
  <si>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</si>
  <si>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</si>
  <si>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</si>
  <si>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</si>
  <si>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</si>
  <si>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</si>
  <si>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</si>
  <si>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</si>
  <si>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</si>
  <si>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</si>
  <si>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</si>
  <si>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</si>
  <si>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</si>
  <si>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</si>
  <si>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</si>
  <si>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</si>
  <si>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</si>
  <si>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</si>
  <si>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</si>
  <si>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</si>
  <si>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</si>
  <si>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</si>
  <si>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</si>
  <si>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</si>
  <si>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</si>
  <si>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</si>
  <si>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</si>
  <si>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</si>
  <si>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</si>
  <si>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</si>
  <si>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</si>
  <si>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</si>
  <si>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</si>
  <si>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</si>
  <si>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</si>
  <si>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</si>
  <si>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</si>
  <si>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</si>
  <si>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</si>
  <si>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</si>
  <si>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</si>
  <si>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</si>
  <si>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</si>
  <si>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</si>
  <si>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</si>
  <si>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</si>
  <si>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</si>
  <si>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</si>
  <si>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</si>
  <si>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</si>
  <si>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</si>
  <si>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</si>
  <si>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</si>
  <si>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</si>
  <si>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</si>
  <si>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</si>
  <si>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</si>
  <si>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</si>
  <si>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</si>
  <si>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</si>
  <si>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</si>
  <si>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</si>
  <si>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</si>
  <si>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</si>
  <si>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</si>
  <si>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</si>
  <si>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</si>
  <si>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</si>
  <si>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</si>
  <si>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</si>
  <si>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</si>
  <si>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</si>
  <si>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</si>
  <si>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</si>
  <si>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</si>
  <si>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</si>
  <si>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</si>
  <si>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</si>
  <si>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</si>
  <si>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</si>
  <si>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</si>
  <si>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</si>
  <si>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</si>
  <si>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</si>
  <si>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</si>
  <si>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</si>
  <si>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</si>
  <si>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</si>
  <si>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</si>
  <si>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</si>
  <si>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</si>
  <si>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</si>
  <si>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</si>
  <si>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</si>
  <si>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</si>
  <si>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</si>
  <si>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</si>
  <si>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</si>
  <si>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</si>
  <si>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</si>
  <si>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</si>
  <si>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</si>
  <si>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</si>
  <si>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</si>
  <si>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</si>
  <si>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</si>
  <si>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</si>
  <si>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</si>
  <si>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</si>
  <si>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</si>
  <si>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</si>
  <si>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</si>
  <si>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</si>
  <si>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</si>
  <si>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</si>
  <si>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</si>
  <si>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</si>
  <si>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</si>
  <si>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</si>
  <si>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</si>
  <si>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</si>
  <si>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</si>
  <si>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</si>
  <si>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</si>
  <si>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</si>
  <si>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</si>
  <si>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</si>
  <si>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</si>
  <si>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</si>
  <si>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</si>
  <si>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</si>
  <si>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</si>
  <si>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</si>
  <si>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</si>
  <si>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</si>
  <si>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</si>
  <si>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</si>
  <si>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</si>
  <si>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</si>
  <si>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</si>
  <si>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</si>
  <si>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</si>
  <si>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</si>
  <si>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</si>
  <si>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</si>
  <si>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</si>
  <si>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</si>
  <si>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</si>
  <si>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</si>
  <si>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</si>
  <si>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</si>
  <si>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</si>
  <si>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</si>
  <si>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</si>
  <si>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</si>
  <si>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</si>
  <si>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</si>
  <si>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</si>
  <si>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</si>
  <si>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</si>
  <si>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</si>
  <si>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</si>
  <si>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</si>
  <si>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</si>
  <si>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</si>
  <si>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</si>
  <si>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</si>
  <si>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</si>
  <si>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</si>
  <si>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</si>
  <si>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</si>
  <si>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</si>
  <si>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</si>
  <si>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</si>
  <si>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</si>
  <si>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</si>
  <si>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</si>
  <si>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</si>
  <si>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</si>
  <si>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</si>
  <si>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</si>
  <si>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</si>
  <si>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</si>
  <si>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</si>
  <si>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</si>
  <si>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</si>
  <si>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</si>
  <si>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</si>
  <si>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</si>
  <si>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</si>
  <si>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</si>
  <si>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</si>
  <si>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</si>
  <si>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</si>
  <si>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</si>
  <si>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</si>
  <si>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</si>
  <si>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</si>
  <si>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</si>
  <si>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</si>
  <si>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</si>
  <si>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</si>
  <si>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</si>
  <si>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</si>
  <si>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</si>
  <si>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</si>
  <si>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</si>
  <si>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</si>
  <si>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</si>
  <si>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</si>
  <si>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</si>
  <si>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</si>
  <si>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</si>
  <si>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</si>
  <si>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</si>
  <si>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</si>
  <si>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</si>
  <si>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</si>
  <si>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</si>
  <si>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</si>
  <si>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</si>
  <si>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</si>
  <si>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</si>
  <si>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</si>
  <si>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</si>
  <si>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</si>
  <si>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</si>
  <si>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</si>
  <si>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</si>
  <si>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</si>
  <si>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</si>
  <si>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</si>
  <si>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</si>
  <si>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</si>
  <si>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</si>
  <si>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</si>
  <si>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</si>
  <si>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</si>
  <si>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</si>
  <si>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</si>
  <si>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</si>
  <si>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</si>
  <si>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</si>
  <si>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</si>
  <si>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</si>
  <si>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</si>
  <si>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</si>
  <si>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</si>
  <si>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</si>
  <si>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</si>
  <si>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</si>
  <si>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</si>
  <si>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</si>
  <si>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</si>
  <si>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</si>
  <si>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</si>
  <si>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</si>
  <si>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</si>
  <si>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</si>
  <si>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</si>
  <si>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</si>
  <si>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</si>
  <si>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</si>
  <si>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</si>
  <si>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</si>
  <si>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</si>
  <si>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</si>
  <si>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</si>
  <si>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</si>
  <si>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</si>
  <si>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</si>
  <si>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</si>
  <si>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</si>
  <si>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</si>
  <si>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</si>
  <si>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</si>
  <si>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</si>
  <si>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</si>
  <si>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</si>
  <si>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</si>
  <si>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</si>
  <si>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</si>
  <si>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</si>
  <si>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</si>
  <si>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</si>
  <si>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</si>
  <si>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</si>
  <si>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</si>
  <si>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</si>
  <si>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</si>
  <si>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</si>
  <si>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</si>
  <si>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</si>
  <si>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</si>
  <si>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</si>
  <si>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</si>
  <si>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</si>
  <si>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</si>
  <si>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</si>
  <si>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</si>
  <si>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</si>
  <si>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</si>
  <si>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</si>
  <si>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</si>
  <si>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</si>
  <si>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</si>
  <si>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</si>
  <si>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</si>
  <si>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</si>
  <si>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</si>
  <si>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</si>
  <si>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</si>
  <si>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</si>
  <si>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</si>
  <si>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</si>
  <si>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</si>
  <si>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</si>
  <si>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</si>
  <si>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</si>
  <si>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</si>
  <si>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</si>
  <si>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</si>
  <si>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</si>
  <si>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</si>
  <si>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</si>
  <si>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</si>
  <si>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</si>
  <si>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</si>
  <si>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</si>
  <si>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</si>
  <si>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</si>
  <si>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</si>
  <si>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</si>
  <si>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</si>
  <si>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</si>
  <si>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</si>
  <si>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</si>
  <si>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</si>
  <si>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</si>
  <si>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</si>
  <si>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</si>
  <si>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</si>
  <si>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</si>
  <si>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</si>
  <si>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</si>
  <si>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</si>
  <si>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</si>
  <si>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</si>
  <si>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</si>
  <si>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</si>
  <si>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</si>
  <si>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</si>
  <si>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</si>
  <si>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</si>
  <si>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</si>
  <si>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</si>
  <si>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</si>
  <si>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</si>
  <si>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</si>
  <si>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</si>
  <si>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</si>
  <si>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</si>
  <si>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</si>
  <si>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</si>
  <si>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</si>
  <si>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</si>
  <si>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</si>
  <si>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</si>
  <si>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</si>
  <si>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</si>
  <si>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</si>
  <si>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</si>
  <si>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</si>
  <si>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</si>
  <si>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</si>
  <si>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</si>
  <si>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</si>
  <si>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</si>
  <si>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</si>
  <si>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</si>
  <si>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</si>
  <si>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</si>
  <si>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</si>
  <si>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</si>
  <si>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</si>
  <si>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</si>
  <si>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</si>
  <si>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</si>
  <si>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</si>
  <si>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</si>
  <si>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</si>
  <si>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</si>
  <si>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</si>
  <si>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</si>
  <si>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</si>
  <si>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</si>
  <si>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</si>
  <si>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</si>
  <si>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</si>
  <si>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</si>
  <si>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</si>
  <si>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</si>
  <si>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</si>
  <si>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</si>
  <si>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970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</si>
  <si>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</si>
  <si>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</si>
  <si>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</si>
  <si>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</si>
  <si>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</si>
  <si>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</si>
  <si>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</si>
  <si>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</si>
  <si>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</si>
  <si>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</si>
  <si>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</si>
  <si>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</si>
  <si>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</si>
  <si>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</si>
  <si>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</si>
  <si>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</si>
  <si>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</si>
  <si>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</si>
  <si>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</si>
  <si>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</si>
  <si>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</si>
  <si>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</si>
  <si>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</si>
  <si>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</si>
  <si>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</si>
  <si>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</si>
  <si>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</si>
  <si>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</si>
  <si>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</si>
  <si>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</si>
  <si>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</si>
  <si>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</si>
  <si>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</si>
  <si>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</si>
  <si>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</si>
  <si>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</si>
  <si>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</si>
  <si>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</si>
  <si>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</si>
  <si>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</si>
  <si>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</si>
  <si>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</si>
  <si>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</si>
  <si>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</si>
  <si>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</si>
  <si>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</si>
  <si>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</si>
  <si>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</si>
  <si>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</si>
  <si>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</si>
  <si>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</si>
  <si>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</si>
  <si>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</si>
  <si>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</si>
  <si>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</si>
  <si>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</si>
  <si>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</si>
  <si>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</si>
  <si>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</si>
  <si>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</si>
  <si>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</si>
  <si>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</si>
  <si>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</si>
  <si>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</si>
  <si>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</si>
  <si>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</si>
  <si>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</si>
  <si>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</si>
  <si>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</si>
  <si>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</si>
  <si>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</si>
  <si>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</si>
  <si>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</si>
  <si>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</si>
  <si>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</si>
  <si>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</si>
  <si>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</si>
  <si>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</si>
  <si>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</si>
  <si>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</si>
  <si>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</si>
  <si>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</si>
  <si>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</si>
  <si>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</si>
  <si>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</si>
  <si>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</si>
  <si>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</si>
  <si>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</si>
  <si>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</si>
  <si>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</si>
  <si>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</si>
  <si>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</si>
  <si>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</si>
  <si>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</si>
  <si>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</si>
  <si>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</si>
  <si>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</si>
  <si>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</si>
  <si>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</si>
  <si>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</si>
  <si>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</si>
  <si>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</si>
  <si>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</si>
  <si>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</si>
  <si>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</si>
  <si>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</si>
  <si>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</si>
  <si>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</si>
  <si>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</si>
  <si>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</si>
  <si>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</si>
  <si>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</si>
  <si>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</si>
  <si>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</si>
  <si>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</si>
  <si>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</si>
  <si>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</si>
  <si>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</si>
  <si>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</si>
  <si>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</si>
  <si>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</si>
  <si>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</si>
  <si>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</si>
  <si>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</si>
  <si>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</si>
  <si>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</si>
  <si>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</si>
  <si>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</si>
  <si>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</si>
  <si>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</si>
  <si>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</si>
  <si>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</si>
  <si>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</si>
  <si>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</si>
  <si>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</si>
  <si>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</si>
  <si>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</si>
  <si>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</si>
  <si>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</si>
  <si>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</si>
  <si>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</si>
  <si>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</si>
  <si>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</si>
  <si>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</si>
  <si>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</si>
  <si>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</si>
  <si>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</si>
  <si>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</si>
  <si>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</si>
  <si>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</si>
  <si>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</si>
  <si>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</si>
  <si>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</si>
  <si>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</si>
  <si>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</si>
  <si>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</si>
  <si>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</si>
  <si>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</si>
  <si>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</si>
  <si>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</si>
  <si>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</si>
  <si>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</si>
  <si>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</si>
  <si>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</si>
  <si>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</si>
  <si>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</si>
  <si>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</si>
  <si>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</si>
  <si>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</si>
  <si>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</si>
  <si>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</si>
  <si>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</si>
  <si>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</si>
  <si>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</si>
  <si>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</si>
  <si>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</si>
  <si>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</si>
  <si>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</si>
  <si>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</si>
  <si>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</si>
  <si>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</si>
  <si>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</si>
  <si>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</si>
  <si>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</si>
  <si>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</si>
  <si>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</si>
  <si>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</si>
  <si>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</si>
  <si>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</si>
  <si>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</si>
  <si>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</si>
  <si>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</si>
  <si>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</si>
  <si>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</si>
  <si>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</si>
  <si>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</si>
  <si>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</si>
  <si>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</si>
  <si>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</si>
  <si>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</si>
  <si>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</si>
  <si>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</si>
  <si>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</si>
  <si>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</si>
  <si>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</si>
  <si>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</si>
  <si>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</si>
  <si>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</si>
  <si>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</si>
  <si>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</si>
  <si>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</si>
  <si>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</si>
  <si>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</si>
  <si>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</si>
  <si>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</si>
  <si>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</si>
  <si>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</si>
  <si>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</si>
  <si>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</si>
  <si>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</si>
  <si>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</si>
  <si>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</si>
  <si>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</si>
  <si>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</si>
  <si>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</si>
  <si>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</si>
  <si>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</si>
  <si>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</si>
  <si>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</si>
  <si>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</si>
  <si>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</si>
  <si>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</si>
  <si>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</si>
  <si>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</si>
  <si>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</si>
  <si>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</si>
  <si>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</si>
  <si>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</si>
  <si>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</si>
  <si>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</si>
  <si>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</si>
  <si>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</si>
  <si>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</si>
  <si>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</si>
  <si>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</si>
  <si>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</si>
  <si>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</si>
  <si>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</si>
  <si>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</si>
  <si>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</si>
  <si>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</si>
  <si>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</si>
  <si>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</si>
  <si>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</si>
  <si>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</si>
  <si>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</si>
  <si>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</si>
  <si>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</si>
  <si>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</si>
  <si>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</si>
  <si>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</si>
  <si>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</si>
  <si>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</si>
  <si>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</si>
  <si>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</si>
  <si>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</si>
  <si>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</si>
  <si>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</si>
  <si>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</si>
  <si>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</si>
  <si>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</si>
  <si>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</si>
  <si>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</si>
  <si>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</si>
  <si>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</si>
  <si>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</si>
  <si>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</si>
  <si>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</si>
  <si>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</si>
  <si>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</si>
  <si>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</si>
  <si>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</si>
  <si>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</si>
  <si>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</si>
  <si>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</si>
  <si>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</si>
  <si>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</si>
  <si>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</si>
  <si>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</si>
  <si>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</si>
  <si>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</si>
  <si>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</si>
  <si>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</si>
  <si>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</si>
  <si>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</si>
  <si>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</si>
  <si>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</si>
  <si>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</si>
  <si>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</si>
  <si>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</si>
  <si>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</si>
  <si>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</si>
  <si>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</si>
  <si>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</si>
  <si>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</si>
  <si>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</si>
  <si>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</si>
  <si>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</si>
  <si>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</si>
  <si>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</si>
  <si>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</si>
  <si>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</si>
  <si>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</si>
  <si>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</si>
  <si>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</si>
  <si>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</si>
  <si>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4350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</si>
  <si>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</si>
  <si>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</si>
  <si>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</si>
  <si>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</si>
  <si>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</si>
  <si>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</si>
  <si>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</si>
  <si>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</si>
  <si>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</si>
  <si>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</si>
  <si>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</si>
  <si>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</si>
  <si>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</si>
  <si>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</si>
  <si>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</si>
  <si>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</si>
  <si>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</si>
  <si>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</si>
  <si>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</si>
  <si>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</si>
  <si>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</si>
  <si>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</si>
  <si>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</si>
  <si>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</si>
  <si>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</si>
  <si>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</si>
  <si>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</si>
  <si>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</si>
  <si>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</si>
  <si>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</si>
  <si>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</si>
  <si>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</si>
  <si>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</si>
  <si>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</si>
  <si>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</si>
  <si>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</si>
  <si>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</si>
  <si>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</si>
  <si>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</si>
  <si>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</si>
  <si>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</si>
  <si>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</si>
  <si>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</si>
  <si>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</si>
  <si>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</si>
  <si>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</si>
  <si>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</si>
  <si>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</si>
  <si>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</si>
  <si>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</si>
  <si>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</si>
  <si>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</si>
  <si>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</si>
  <si>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</si>
  <si>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</si>
  <si>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</si>
  <si>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</si>
  <si>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</si>
  <si>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</si>
  <si>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</si>
  <si>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</si>
  <si>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</si>
  <si>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</si>
  <si>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</si>
  <si>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</si>
  <si>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</si>
  <si>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</si>
  <si>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</si>
  <si>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</si>
  <si>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</si>
  <si>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</si>
  <si>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</si>
  <si>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</si>
  <si>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</si>
  <si>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</si>
  <si>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</si>
  <si>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</si>
  <si>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</si>
  <si>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</si>
  <si>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</si>
  <si>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</si>
  <si>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</si>
  <si>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</si>
  <si>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</si>
  <si>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</si>
  <si>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</si>
  <si>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</si>
  <si>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</si>
  <si>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</si>
  <si>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</si>
  <si>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</si>
  <si>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</si>
  <si>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</si>
  <si>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</si>
  <si>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</si>
  <si>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</si>
  <si>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</si>
  <si>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</si>
  <si>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</si>
  <si>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</si>
  <si>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</si>
  <si>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</si>
  <si>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</si>
  <si>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</si>
  <si>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</si>
  <si>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</si>
  <si>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</si>
  <si>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</si>
  <si>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</si>
  <si>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</si>
  <si>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</si>
  <si>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</si>
  <si>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</si>
  <si>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</si>
  <si>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</si>
  <si>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</si>
  <si>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</si>
  <si>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</si>
  <si>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</si>
  <si>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</si>
  <si>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</si>
  <si>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</si>
  <si>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</si>
  <si>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</si>
  <si>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</si>
  <si>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</si>
  <si>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</si>
  <si>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</si>
  <si>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</si>
  <si>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</si>
  <si>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</si>
  <si>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</si>
  <si>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</si>
  <si>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</si>
  <si>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</si>
  <si>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</si>
  <si>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</si>
  <si>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</si>
  <si>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</si>
  <si>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</si>
  <si>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</si>
  <si>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</si>
  <si>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</si>
  <si>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</si>
  <si>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</si>
  <si>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</si>
  <si>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</si>
  <si>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</si>
  <si>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</si>
  <si>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</si>
  <si>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</si>
  <si>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</si>
  <si>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</si>
  <si>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</si>
  <si>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</si>
  <si>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</si>
  <si>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</si>
  <si>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</si>
  <si>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</si>
  <si>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</si>
  <si>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</si>
  <si>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</si>
  <si>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</si>
  <si>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</si>
  <si>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</si>
  <si>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</si>
  <si>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</si>
  <si>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</si>
  <si>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</si>
  <si>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</si>
  <si>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</si>
  <si>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</si>
  <si>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</si>
  <si>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</si>
  <si>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</si>
  <si>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</si>
  <si>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</si>
  <si>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</si>
  <si>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</si>
  <si>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</si>
  <si>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</si>
  <si>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</si>
  <si>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</si>
  <si>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</si>
  <si>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</si>
  <si>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</si>
  <si>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</si>
  <si>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</si>
  <si>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</si>
  <si>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</si>
  <si>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</si>
  <si>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</si>
  <si>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</si>
  <si>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</si>
  <si>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</si>
  <si>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</si>
  <si>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</si>
  <si>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</si>
  <si>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</si>
  <si>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</si>
  <si>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</si>
  <si>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</si>
  <si>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</si>
  <si>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</si>
  <si>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</si>
  <si>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</si>
  <si>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</si>
  <si>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</si>
  <si>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</si>
  <si>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</si>
  <si>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</si>
  <si>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</si>
  <si>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</si>
  <si>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</si>
  <si>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</si>
  <si>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</si>
  <si>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</si>
  <si>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</si>
  <si>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</si>
  <si>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</si>
  <si>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</si>
  <si>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</si>
  <si>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</si>
  <si>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</si>
  <si>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</si>
  <si>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</si>
  <si>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22.5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</si>
  <si>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</si>
  <si>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</si>
  <si>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</si>
  <si>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</si>
  <si>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</si>
  <si>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</si>
  <si>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</si>
  <si>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</si>
  <si>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</si>
  <si>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</si>
  <si>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</si>
  <si>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</si>
  <si>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</si>
  <si>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</si>
  <si>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</si>
  <si>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</si>
  <si>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</si>
  <si>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</si>
  <si>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</si>
  <si>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</si>
  <si>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</si>
  <si>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</si>
  <si>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</si>
  <si>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</si>
  <si>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</si>
  <si>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</si>
  <si>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</si>
  <si>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</si>
  <si>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</si>
  <si>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</si>
  <si>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</si>
  <si>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</si>
  <si>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</si>
  <si>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</si>
  <si>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</si>
  <si>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</si>
  <si>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</si>
  <si>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</si>
  <si>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</si>
  <si>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</si>
  <si>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</si>
  <si>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</si>
  <si>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</si>
  <si>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</si>
  <si>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</si>
  <si>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</si>
  <si>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</si>
  <si>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</si>
  <si>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</si>
  <si>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</si>
  <si>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</si>
  <si>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</si>
  <si>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</si>
  <si>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</si>
  <si>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</si>
  <si>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</si>
  <si>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</si>
  <si>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</si>
  <si>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</si>
  <si>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</si>
  <si>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</si>
  <si>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</si>
  <si>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</si>
  <si>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</si>
  <si>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</si>
  <si>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</si>
  <si>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</si>
  <si>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</si>
  <si>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</si>
  <si>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</si>
  <si>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</si>
  <si>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</si>
  <si>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</si>
  <si>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</si>
  <si>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</si>
  <si>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</si>
  <si>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</si>
  <si>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</si>
  <si>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</si>
  <si>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</si>
  <si>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</si>
  <si>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</si>
  <si>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</si>
  <si>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</si>
  <si>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</si>
  <si>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</si>
  <si>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</si>
  <si>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</si>
  <si>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</si>
  <si>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</si>
  <si>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</si>
  <si>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</si>
  <si>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</si>
  <si>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</si>
  <si>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</si>
  <si>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</si>
  <si>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</si>
  <si>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</si>
  <si>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</si>
  <si>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</si>
  <si>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</si>
  <si>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</si>
  <si>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</si>
  <si>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</si>
  <si>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</si>
  <si>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</si>
  <si>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</si>
  <si>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</si>
  <si>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</si>
  <si>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</si>
  <si>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</si>
  <si>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</si>
  <si>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</si>
  <si>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</si>
  <si>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</si>
  <si>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</si>
  <si>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</si>
  <si>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</si>
  <si>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</si>
  <si>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</si>
  <si>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</si>
  <si>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</si>
  <si>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</si>
  <si>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</si>
  <si>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</si>
  <si>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</si>
  <si>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</si>
  <si>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</si>
  <si>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</si>
  <si>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</si>
  <si>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</si>
  <si>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</si>
  <si>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</si>
  <si>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</si>
  <si>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</si>
  <si>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</si>
  <si>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</si>
  <si>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</si>
  <si>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</si>
  <si>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</si>
  <si>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</si>
  <si>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</si>
  <si>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</si>
  <si>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</si>
  <si>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</si>
  <si>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</si>
  <si>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</si>
  <si>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</si>
  <si>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</si>
  <si>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</si>
  <si>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</si>
  <si>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</si>
  <si>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</si>
  <si>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</si>
  <si>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</si>
  <si>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</si>
  <si>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</si>
  <si>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</si>
  <si>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</si>
  <si>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</si>
  <si>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</si>
  <si>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</si>
  <si>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</si>
  <si>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</si>
  <si>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</si>
  <si>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</si>
  <si>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</si>
  <si>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</si>
  <si>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</si>
  <si>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</si>
  <si>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</si>
  <si>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</si>
  <si>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</si>
  <si>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</si>
  <si>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</si>
  <si>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</si>
  <si>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</si>
  <si>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</si>
  <si>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</si>
  <si>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</si>
  <si>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</si>
  <si>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</si>
  <si>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</si>
  <si>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</si>
  <si>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</si>
  <si>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</si>
  <si>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</si>
  <si>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</si>
  <si>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</si>
  <si>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</si>
  <si>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</si>
  <si>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</si>
  <si>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</si>
  <si>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</si>
  <si>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</si>
  <si>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</si>
  <si>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</si>
  <si>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</si>
  <si>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</si>
  <si>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</si>
  <si>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</si>
  <si>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</si>
  <si>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</si>
  <si>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</si>
  <si>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</si>
  <si>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</si>
  <si>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</si>
  <si>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</si>
  <si>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</si>
  <si>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</si>
  <si>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</si>
  <si>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</si>
  <si>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</si>
  <si>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</si>
  <si>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</si>
  <si>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</si>
  <si>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</si>
  <si>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</si>
  <si>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</si>
  <si>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</si>
  <si>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</si>
  <si>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</si>
  <si>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</si>
  <si>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</si>
  <si>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</si>
  <si>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</si>
  <si>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</si>
  <si>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</si>
  <si>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</si>
  <si>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</si>
  <si>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</si>
  <si>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</si>
  <si>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</si>
  <si>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</si>
  <si>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</si>
  <si>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</si>
  <si>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</si>
  <si>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</si>
  <si>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</si>
  <si>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</si>
  <si>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</si>
  <si>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</si>
  <si>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</si>
  <si>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</si>
  <si>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</si>
  <si>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</si>
  <si>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</si>
  <si>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</si>
  <si>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</si>
  <si>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</si>
  <si>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</si>
  <si>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</si>
  <si>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</si>
  <si>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</si>
  <si>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</si>
  <si>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</si>
  <si>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</si>
  <si>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</si>
  <si>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</si>
  <si>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</si>
  <si>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</si>
  <si>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</si>
  <si>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</si>
  <si>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</si>
  <si>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</si>
  <si>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</si>
  <si>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</si>
  <si>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</si>
  <si>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</si>
  <si>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</si>
  <si>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</si>
  <si>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</si>
  <si>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</si>
  <si>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</si>
  <si>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</si>
  <si>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</si>
  <si>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</si>
  <si>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</si>
  <si>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</si>
  <si>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</si>
  <si>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</si>
  <si>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</si>
  <si>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</si>
  <si>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</si>
  <si>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</si>
  <si>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</si>
  <si>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</si>
  <si>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</si>
  <si>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</si>
  <si>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</si>
  <si>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</si>
  <si>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</si>
  <si>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</si>
  <si>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</si>
  <si>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</si>
  <si>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</si>
  <si>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</si>
  <si>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</si>
  <si>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</si>
  <si>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</si>
  <si>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</si>
  <si>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</si>
  <si>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</si>
  <si>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</si>
  <si>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</si>
  <si>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</si>
  <si>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</si>
  <si>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</si>
  <si>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</si>
  <si>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</si>
  <si>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</si>
  <si>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</si>
  <si>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</si>
  <si>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</si>
  <si>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</si>
  <si>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</si>
  <si>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</si>
  <si>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</si>
  <si>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</si>
  <si>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</si>
  <si>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</si>
  <si>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</si>
  <si>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</si>
  <si>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</si>
  <si>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</si>
  <si>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</si>
  <si>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</si>
  <si>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</si>
  <si>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</si>
  <si>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</si>
  <si>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</si>
  <si>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</si>
  <si>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</si>
  <si>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</si>
  <si>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</si>
  <si>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</si>
  <si>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</si>
  <si>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</si>
  <si>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</si>
  <si>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</si>
  <si>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</si>
  <si>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</si>
  <si>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</si>
  <si>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</si>
  <si>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</si>
  <si>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</si>
  <si>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</si>
  <si>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</si>
  <si>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</si>
  <si>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</si>
  <si>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</si>
  <si>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</si>
  <si>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</si>
  <si>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</si>
  <si>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</si>
  <si>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</si>
  <si>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</si>
  <si>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</si>
  <si>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</si>
  <si>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</si>
  <si>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</si>
  <si>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</si>
  <si>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</si>
  <si>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</si>
  <si>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</si>
  <si>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</si>
  <si>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</si>
  <si>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</si>
  <si>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</si>
  <si>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</si>
  <si>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</si>
  <si>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</si>
  <si>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</si>
  <si>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</si>
  <si>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</si>
  <si>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</si>
  <si>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</si>
  <si>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</si>
  <si>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</si>
  <si>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</si>
  <si>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</si>
  <si>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</si>
  <si>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</si>
  <si>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</si>
  <si>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</si>
  <si>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</si>
  <si>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</si>
  <si>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</si>
  <si>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</si>
  <si>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</si>
  <si>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</si>
  <si>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</si>
  <si>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</si>
  <si>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</si>
  <si>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</si>
  <si>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</si>
  <si>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</si>
  <si>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</si>
  <si>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</si>
  <si>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</si>
  <si>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</si>
  <si>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</si>
  <si>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</si>
  <si>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</si>
  <si>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</si>
  <si>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</si>
  <si>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</si>
  <si>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</si>
  <si>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</si>
  <si>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</si>
  <si>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</si>
  <si>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</si>
  <si>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</si>
  <si>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</si>
  <si>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</si>
  <si>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</si>
  <si>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</si>
  <si>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</si>
  <si>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</si>
  <si>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</si>
  <si>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</si>
  <si>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</si>
  <si>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</si>
  <si>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</si>
  <si>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</si>
  <si>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</si>
  <si>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</si>
  <si>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</si>
  <si>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</si>
  <si>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</si>
  <si>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</si>
  <si>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</si>
  <si>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</si>
  <si>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</si>
  <si>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</si>
  <si>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</si>
  <si>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</si>
  <si>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</si>
  <si>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</si>
  <si>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</si>
  <si>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</si>
  <si>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</si>
  <si>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</si>
  <si>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</si>
  <si>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</si>
  <si>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</si>
  <si>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</si>
  <si>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</si>
  <si>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</si>
  <si>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</si>
  <si>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</si>
  <si>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</si>
  <si>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</si>
  <si>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</si>
  <si>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</si>
  <si>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</si>
  <si>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</si>
  <si>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</si>
  <si>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</si>
  <si>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</si>
  <si>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</si>
  <si>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</si>
  <si>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</si>
  <si>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</si>
  <si>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</si>
  <si>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</si>
  <si>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</si>
  <si>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</si>
  <si>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</si>
  <si>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</si>
  <si>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</si>
  <si>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</si>
  <si>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</si>
  <si>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</si>
  <si>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</si>
  <si>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</si>
  <si>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</si>
  <si>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</si>
  <si>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</si>
  <si>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</si>
  <si>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</si>
  <si>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</si>
  <si>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</si>
  <si>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</si>
  <si>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</si>
  <si>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</si>
  <si>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</si>
  <si>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</si>
  <si>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</si>
  <si>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</si>
  <si>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</si>
  <si>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</si>
  <si>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</si>
  <si>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</si>
  <si>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</si>
  <si>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</si>
  <si>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</si>
  <si>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</si>
  <si>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</si>
  <si>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</si>
  <si>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</si>
  <si>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</si>
  <si>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</si>
  <si>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</si>
  <si>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</si>
  <si>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</si>
  <si>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</si>
  <si>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</si>
  <si>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</si>
  <si>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</si>
  <si>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</si>
  <si>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</si>
  <si>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</si>
  <si>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</si>
  <si>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</si>
  <si>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</si>
  <si>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</si>
  <si>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</si>
  <si>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</si>
  <si>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</si>
  <si>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</si>
  <si>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</si>
  <si>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</si>
  <si>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</si>
  <si>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</si>
  <si>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</si>
  <si>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</si>
  <si>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</si>
  <si>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</si>
  <si>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</si>
  <si>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</si>
  <si>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</si>
  <si>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</si>
  <si>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</si>
  <si>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</si>
  <si>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</si>
  <si>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</si>
  <si>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</si>
  <si>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</si>
  <si>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</si>
  <si>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</si>
  <si>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</si>
  <si>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</si>
  <si>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</si>
  <si>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</si>
  <si>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</si>
  <si>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</si>
  <si>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</si>
  <si>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</si>
  <si>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</si>
  <si>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</si>
  <si>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</si>
  <si>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</si>
  <si>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</si>
  <si>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</si>
  <si>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</si>
  <si>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</si>
  <si>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</si>
  <si>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</si>
  <si>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</si>
  <si>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</si>
  <si>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</si>
  <si>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</si>
  <si>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</si>
  <si>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</si>
  <si>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</si>
  <si>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</si>
  <si>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</si>
  <si>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</si>
  <si>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</si>
  <si>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</si>
  <si>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</si>
  <si>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</si>
  <si>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</si>
  <si>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</si>
  <si>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</si>
  <si>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</si>
  <si>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</si>
  <si>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</si>
  <si>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</si>
  <si>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</si>
  <si>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</si>
  <si>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</si>
  <si>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</si>
  <si>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</si>
  <si>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</si>
  <si>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</si>
  <si>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</si>
  <si>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</si>
  <si>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</si>
  <si>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</si>
  <si>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</si>
  <si>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</si>
  <si>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</si>
  <si>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</si>
  <si>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</si>
  <si>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</si>
  <si>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</si>
  <si>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</si>
  <si>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</si>
  <si>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</si>
  <si>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</si>
  <si>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</si>
  <si>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</si>
  <si>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</si>
  <si>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</si>
  <si>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</si>
  <si>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</si>
  <si>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</si>
  <si>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</si>
  <si>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</si>
  <si>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</si>
  <si>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</si>
  <si>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</si>
  <si>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</si>
  <si>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</si>
  <si>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</si>
  <si>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</si>
  <si>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</si>
  <si>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</si>
  <si>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</si>
  <si>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</si>
  <si>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</si>
  <si>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</si>
  <si>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</si>
  <si>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</si>
  <si>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</si>
  <si>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</si>
  <si>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</si>
  <si>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</si>
  <si>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</si>
  <si>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</si>
  <si>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</si>
  <si>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</si>
  <si>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</si>
  <si>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</si>
  <si>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</si>
  <si>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</si>
  <si>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</si>
  <si>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</si>
  <si>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</si>
  <si>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</si>
  <si>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</si>
  <si>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</si>
  <si>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</si>
  <si>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</si>
  <si>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</si>
  <si>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</si>
  <si>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</si>
  <si>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</si>
  <si>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</si>
  <si>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</si>
  <si>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</si>
  <si>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</si>
  <si>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</si>
  <si>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</si>
  <si>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</si>
  <si>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</si>
  <si>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</si>
  <si>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</si>
  <si>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</si>
  <si>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</si>
  <si>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</si>
  <si>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</si>
  <si>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</si>
  <si>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</si>
  <si>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</si>
  <si>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</si>
  <si>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</si>
  <si>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</si>
  <si>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</si>
  <si>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</si>
  <si>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</si>
  <si>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</si>
  <si>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</si>
  <si>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</si>
  <si>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</si>
  <si>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</si>
  <si>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</si>
  <si>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</si>
  <si>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</si>
  <si>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</si>
  <si>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</si>
  <si>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</si>
  <si>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</si>
  <si>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</si>
  <si>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</si>
  <si>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</si>
  <si>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</si>
  <si>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</si>
  <si>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</si>
  <si>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</si>
  <si>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</si>
  <si>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</si>
  <si>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</si>
  <si>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</si>
  <si>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</si>
  <si>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</si>
  <si>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</si>
  <si>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</si>
  <si>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</si>
  <si>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</si>
  <si>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</si>
  <si>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</si>
  <si>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</si>
  <si>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</si>
  <si>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</si>
  <si>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</si>
  <si>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</si>
  <si>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</si>
  <si>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</si>
  <si>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</si>
  <si>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</si>
  <si>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</si>
  <si>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</si>
  <si>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</si>
  <si>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</si>
  <si>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</si>
  <si>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</si>
  <si>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</si>
  <si>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</si>
  <si>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</si>
  <si>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</si>
  <si>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</si>
  <si>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</si>
  <si>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</si>
  <si>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</si>
  <si>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</si>
  <si>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</si>
  <si>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</si>
  <si>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</si>
  <si>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</si>
  <si>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</si>
  <si>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</si>
  <si>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</si>
  <si>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</si>
  <si>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</si>
  <si>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</si>
  <si>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</si>
  <si>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</si>
  <si>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</si>
  <si>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</si>
  <si>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</si>
  <si>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</si>
  <si>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</si>
  <si>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</si>
  <si>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</si>
  <si>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</si>
  <si>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</si>
  <si>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</si>
  <si>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</si>
  <si>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</si>
  <si>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</si>
  <si>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</si>
  <si>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</si>
  <si>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</si>
  <si>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</si>
  <si>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</si>
  <si>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</si>
  <si>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</si>
  <si>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</si>
  <si>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</si>
  <si>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</si>
  <si>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</si>
  <si>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</si>
  <si>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</si>
  <si>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</si>
  <si>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</si>
  <si>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</si>
  <si>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</si>
  <si>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</si>
  <si>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</si>
  <si>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</si>
  <si>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</si>
  <si>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</si>
  <si>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</si>
  <si>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</si>
  <si>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</si>
  <si>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</si>
  <si>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</si>
  <si>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</si>
  <si>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</si>
  <si>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</si>
  <si>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</si>
  <si>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</si>
  <si>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</si>
  <si>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</si>
  <si>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</si>
  <si>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</si>
  <si>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</si>
  <si>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</si>
  <si>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</si>
  <si>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</si>
  <si>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</si>
  <si>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</si>
  <si>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</si>
  <si>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</si>
  <si>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</si>
  <si>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</si>
  <si>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</si>
  <si>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</si>
  <si>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</si>
  <si>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</si>
  <si>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</si>
  <si>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</si>
  <si>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</si>
  <si>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</si>
  <si>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</si>
  <si>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</si>
  <si>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</si>
  <si>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</si>
  <si>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</si>
  <si>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</si>
  <si>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</si>
  <si>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</si>
  <si>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</si>
  <si>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</si>
  <si>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</si>
  <si>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</si>
  <si>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</si>
  <si>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</si>
  <si>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</si>
  <si>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</si>
  <si>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</si>
  <si>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</si>
  <si>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</si>
  <si>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</si>
  <si>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</si>
  <si>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</si>
  <si>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</si>
  <si>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</si>
  <si>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</si>
  <si>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</si>
  <si>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</si>
  <si>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</si>
  <si>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</si>
  <si>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</si>
  <si>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</si>
  <si>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</si>
  <si>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</si>
  <si>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</si>
  <si>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</si>
  <si>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</si>
  <si>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</si>
  <si>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</si>
  <si>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</si>
  <si>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</si>
  <si>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</si>
  <si>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</si>
  <si>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</si>
  <si>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</si>
  <si>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</si>
  <si>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</si>
  <si>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</si>
  <si>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</si>
  <si>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</si>
  <si>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</si>
  <si>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</si>
  <si>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</si>
  <si>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</si>
  <si>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</si>
  <si>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</si>
  <si>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</si>
  <si>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</si>
  <si>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</si>
  <si>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</si>
  <si>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</si>
  <si>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</si>
  <si>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</si>
  <si>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</si>
  <si>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</si>
  <si>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</si>
  <si>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</si>
  <si>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</si>
  <si>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</si>
  <si>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</si>
  <si>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</si>
  <si>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</si>
  <si>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</si>
  <si>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</si>
  <si>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</si>
  <si>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</si>
  <si>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</si>
  <si>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</si>
  <si>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</si>
  <si>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</si>
  <si>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</si>
  <si>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</si>
  <si>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</si>
  <si>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</si>
  <si>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</si>
  <si>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</si>
  <si>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</si>
  <si>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</si>
  <si>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</si>
  <si>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</si>
  <si>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</si>
  <si>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</si>
  <si>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</si>
  <si>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</si>
  <si>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</si>
  <si>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</si>
  <si>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</si>
  <si>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</si>
  <si>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</si>
  <si>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</si>
  <si>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</si>
  <si>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</si>
  <si>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</si>
  <si>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</si>
  <si>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</si>
  <si>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</si>
  <si>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</si>
  <si>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</si>
  <si>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</si>
  <si>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</si>
  <si>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</si>
  <si>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</si>
  <si>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</si>
  <si>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</si>
  <si>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</si>
  <si>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</si>
  <si>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</si>
  <si>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</si>
  <si>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</si>
  <si>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</si>
  <si>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</si>
  <si>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</si>
  <si>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</si>
  <si>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</si>
  <si>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</si>
  <si>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</si>
  <si>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</si>
  <si>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</si>
  <si>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</si>
  <si>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</si>
  <si>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</si>
  <si>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</si>
  <si>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</si>
  <si>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</si>
  <si>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</si>
  <si>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</si>
  <si>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</si>
  <si>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</si>
  <si>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</si>
  <si>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</si>
  <si>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</si>
  <si>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</si>
  <si>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</si>
  <si>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</si>
  <si>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</si>
  <si>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</si>
  <si>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</si>
  <si>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</si>
  <si>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</si>
  <si>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</si>
  <si>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</si>
  <si>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</si>
  <si>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</si>
  <si>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</si>
  <si>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</si>
  <si>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</si>
  <si>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</si>
  <si>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</si>
  <si>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</si>
  <si>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</si>
  <si>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</si>
  <si>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</si>
  <si>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</si>
  <si>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</si>
  <si>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</si>
  <si>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</si>
  <si>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</si>
  <si>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</si>
  <si>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</si>
  <si>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</si>
  <si>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</si>
  <si>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</si>
  <si>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</si>
  <si>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</si>
  <si>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</si>
  <si>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</si>
  <si>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</si>
  <si>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</si>
  <si>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</si>
  <si>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</si>
  <si>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</si>
  <si>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</si>
  <si>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</si>
  <si>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</si>
  <si>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</si>
  <si>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</si>
  <si>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</si>
  <si>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</si>
  <si>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</si>
  <si>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</si>
  <si>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</si>
  <si>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</si>
  <si>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</si>
  <si>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</si>
  <si>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</si>
  <si>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</si>
  <si>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</si>
  <si>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</si>
  <si>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</si>
  <si>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</si>
  <si>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</si>
  <si>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</si>
  <si>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</si>
  <si>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</si>
  <si>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</si>
  <si>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</si>
  <si>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</si>
  <si>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</si>
  <si>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</si>
  <si>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</si>
  <si>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</si>
  <si>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</si>
  <si>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</si>
  <si>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</si>
  <si>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</si>
  <si>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</si>
  <si>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</si>
  <si>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</si>
  <si>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</si>
  <si>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</si>
  <si>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</si>
  <si>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</si>
  <si>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</si>
  <si>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</si>
  <si>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</si>
  <si>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</si>
  <si>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</si>
  <si>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</si>
  <si>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</si>
  <si>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</si>
  <si>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</si>
  <si>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</si>
  <si>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</si>
  <si>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</si>
  <si>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</si>
  <si>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</si>
  <si>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</si>
  <si>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</si>
  <si>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</si>
  <si>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</si>
  <si>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</si>
  <si>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</si>
  <si>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</si>
  <si>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</si>
  <si>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</si>
  <si>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</si>
  <si>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</si>
  <si>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</si>
  <si>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</si>
  <si>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</si>
  <si>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</si>
  <si>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</si>
  <si>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</si>
  <si>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</si>
  <si>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</si>
  <si>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</si>
  <si>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</si>
  <si>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</si>
  <si>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</si>
  <si>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</si>
  <si>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</si>
  <si>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</si>
  <si>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</si>
  <si>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</si>
  <si>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</si>
  <si>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</si>
  <si>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</si>
  <si>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</si>
  <si>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</si>
  <si>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</si>
  <si>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</si>
  <si>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</si>
  <si>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</si>
  <si>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</si>
  <si>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</si>
  <si>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</si>
  <si>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</si>
  <si>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</si>
  <si>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</si>
  <si>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</si>
  <si>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</si>
  <si>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</si>
  <si>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</si>
  <si>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</si>
  <si>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</si>
  <si>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</si>
  <si>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</si>
  <si>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</si>
  <si>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</si>
  <si>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</si>
  <si>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</si>
  <si>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</si>
  <si>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</si>
  <si>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</si>
  <si>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</si>
  <si>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</si>
  <si>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</si>
  <si>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</si>
  <si>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</si>
  <si>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</si>
  <si>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</si>
  <si>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</si>
  <si>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</si>
  <si>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</si>
  <si>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</si>
  <si>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</si>
  <si>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</si>
  <si>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</si>
  <si>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</si>
  <si>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</si>
  <si>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</si>
  <si>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</si>
  <si>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</si>
  <si>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</si>
  <si>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</si>
  <si>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</si>
  <si>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</si>
  <si>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</si>
  <si>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</si>
  <si>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</si>
  <si>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</si>
  <si>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</si>
  <si>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</si>
  <si>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</si>
  <si>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</si>
  <si>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</si>
  <si>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</si>
  <si>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</si>
  <si>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</si>
  <si>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</si>
  <si>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</si>
  <si>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</si>
  <si>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</si>
  <si>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</si>
  <si>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</si>
  <si>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</si>
  <si>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</si>
  <si>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</si>
  <si>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</si>
  <si>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</si>
  <si>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</si>
  <si>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</si>
  <si>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</si>
  <si>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</si>
  <si>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</si>
  <si>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</si>
  <si>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</si>
  <si>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</si>
  <si>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</si>
  <si>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</si>
  <si>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</si>
  <si>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</si>
  <si>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</si>
  <si>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</si>
  <si>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</si>
  <si>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</si>
  <si>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</si>
  <si>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</si>
  <si>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</si>
  <si>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</si>
  <si>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</si>
  <si>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</si>
  <si>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</si>
  <si>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</si>
  <si>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</si>
  <si>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</si>
  <si>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</si>
  <si>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</si>
  <si>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</si>
  <si>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</si>
  <si>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</si>
  <si>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</si>
  <si>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</si>
  <si>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</si>
  <si>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</si>
  <si>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</si>
  <si>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</si>
  <si>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</si>
  <si>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</si>
  <si>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</si>
  <si>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</si>
  <si>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</si>
  <si>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</si>
  <si>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</si>
  <si>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</si>
  <si>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</si>
  <si>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</si>
  <si>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</si>
  <si>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</si>
  <si>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</si>
  <si>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</si>
  <si>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</si>
  <si>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</si>
  <si>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</si>
  <si>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</si>
  <si>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</si>
  <si>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</si>
  <si>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</si>
  <si>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</si>
  <si>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</si>
  <si>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</si>
  <si>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</si>
  <si>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</si>
  <si>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</si>
  <si>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</si>
  <si>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</si>
  <si>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</si>
  <si>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</si>
  <si>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</si>
  <si>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</si>
  <si>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</si>
  <si>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</si>
  <si>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</si>
  <si>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</si>
  <si>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</si>
  <si>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</si>
  <si>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</si>
  <si>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</si>
  <si>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</si>
  <si>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</si>
  <si>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</si>
  <si>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</si>
  <si>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</si>
  <si>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</si>
  <si>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</si>
  <si>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</si>
  <si>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</si>
  <si>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</si>
  <si>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</si>
  <si>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</si>
  <si>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</si>
  <si>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</si>
  <si>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</si>
  <si>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</si>
  <si>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</si>
  <si>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</si>
  <si>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</si>
  <si>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</si>
  <si>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</si>
  <si>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</si>
  <si>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</si>
  <si>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</si>
  <si>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</si>
  <si>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</si>
  <si>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</si>
  <si>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</si>
  <si>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</si>
  <si>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</si>
  <si>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</si>
  <si>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</si>
  <si>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</si>
  <si>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</si>
  <si>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</si>
  <si>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</si>
  <si>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</si>
  <si>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</si>
  <si>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</si>
  <si>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</si>
  <si>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</si>
  <si>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</si>
  <si>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</si>
  <si>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</si>
  <si>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</si>
  <si>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</si>
  <si>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</si>
  <si>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</si>
  <si>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</si>
  <si>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</si>
  <si>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</si>
  <si>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</si>
  <si>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</si>
  <si>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</si>
  <si>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</si>
  <si>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</si>
  <si>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</si>
  <si>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</si>
  <si>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</si>
  <si>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</si>
  <si>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</si>
  <si>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</si>
  <si>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</si>
  <si>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</si>
  <si>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</si>
  <si>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</si>
  <si>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</si>
  <si>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</si>
  <si>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</si>
  <si>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</si>
  <si>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</si>
  <si>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</si>
  <si>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</si>
  <si>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</si>
  <si>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</si>
  <si>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</si>
  <si>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</si>
  <si>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</si>
  <si>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</si>
  <si>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</si>
  <si>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</si>
  <si>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</si>
  <si>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</si>
  <si>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</si>
  <si>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</si>
  <si>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</si>
  <si>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</si>
  <si>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</si>
  <si>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</si>
  <si>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</si>
  <si>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</si>
  <si>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</si>
  <si>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</si>
  <si>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</si>
  <si>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</si>
  <si>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</si>
  <si>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</si>
  <si>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</si>
  <si>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</si>
  <si>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</si>
  <si>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</si>
  <si>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</si>
  <si>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</si>
  <si>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</si>
  <si>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</si>
  <si>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</si>
  <si>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</si>
  <si>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</si>
  <si>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</si>
  <si>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</si>
  <si>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</si>
  <si>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</si>
  <si>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</si>
  <si>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</si>
  <si>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</si>
  <si>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</si>
  <si>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</si>
  <si>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</si>
  <si>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</si>
  <si>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</si>
  <si>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</si>
  <si>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</si>
  <si>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</si>
  <si>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</si>
  <si>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</si>
  <si>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</si>
  <si>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</si>
  <si>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</si>
  <si>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</si>
  <si>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</si>
  <si>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</si>
  <si>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</si>
  <si>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</si>
  <si>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</si>
  <si>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</si>
  <si>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</si>
  <si>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</si>
  <si>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</si>
  <si>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</si>
  <si>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</si>
  <si>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</si>
  <si>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</si>
  <si>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</si>
  <si>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</si>
  <si>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</si>
  <si>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</si>
  <si>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</si>
  <si>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</si>
  <si>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</si>
  <si>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</si>
  <si>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</si>
  <si>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</si>
  <si>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</si>
  <si>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</si>
  <si>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</si>
  <si>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</si>
  <si>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</si>
  <si>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</si>
  <si>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</si>
  <si>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</si>
  <si>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</si>
  <si>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</si>
  <si>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</si>
  <si>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</si>
  <si>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</si>
  <si>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</si>
  <si>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</si>
  <si>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</si>
  <si>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</si>
  <si>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</si>
  <si>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</si>
  <si>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</si>
  <si>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</si>
  <si>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</si>
  <si>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</si>
  <si>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</si>
  <si>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</si>
  <si>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</si>
  <si>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</si>
  <si>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</si>
  <si>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</si>
  <si>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</si>
  <si>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</si>
  <si>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</si>
  <si>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</si>
  <si>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</si>
  <si>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</si>
  <si>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</si>
  <si>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</si>
  <si>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</si>
  <si>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</si>
  <si>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1120</t>
  </si>
  <si>
    <t>021G  :917003:20:917002:10</t>
  </si>
  <si>
    <t>21:0802:000308</t>
  </si>
  <si>
    <t>21:0227:000195:0004:0001:00</t>
  </si>
  <si>
    <t>1050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</si>
  <si>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</si>
  <si>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</si>
  <si>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</si>
  <si>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</si>
  <si>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</si>
  <si>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</si>
  <si>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</si>
  <si>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</si>
  <si>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</si>
  <si>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</si>
  <si>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</si>
  <si>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</si>
  <si>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</si>
  <si>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</si>
  <si>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</si>
  <si>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</si>
  <si>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</si>
  <si>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</si>
  <si>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</si>
  <si>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</si>
  <si>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</si>
  <si>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</si>
  <si>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</si>
  <si>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</si>
  <si>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</si>
  <si>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</si>
  <si>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</si>
  <si>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</si>
  <si>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</si>
  <si>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</si>
  <si>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</si>
  <si>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</si>
  <si>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</si>
  <si>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</si>
  <si>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</si>
  <si>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</si>
  <si>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</si>
  <si>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</si>
  <si>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</si>
  <si>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</si>
  <si>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</si>
  <si>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</si>
  <si>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</si>
  <si>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</si>
  <si>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</si>
  <si>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</si>
  <si>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</si>
  <si>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</si>
  <si>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</si>
  <si>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</si>
  <si>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</si>
  <si>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</si>
  <si>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</si>
  <si>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</si>
  <si>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</si>
  <si>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</si>
  <si>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</si>
  <si>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</si>
  <si>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</si>
  <si>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</si>
  <si>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</si>
  <si>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</si>
  <si>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</si>
  <si>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</si>
  <si>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</si>
  <si>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</si>
  <si>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</si>
  <si>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</si>
  <si>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</si>
  <si>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</si>
  <si>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</si>
  <si>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</si>
  <si>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</si>
  <si>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</si>
  <si>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</si>
  <si>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</si>
  <si>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</si>
  <si>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</si>
  <si>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</si>
  <si>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</si>
  <si>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</si>
  <si>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</si>
  <si>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</si>
  <si>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</si>
  <si>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</si>
  <si>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</si>
  <si>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</si>
  <si>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</si>
  <si>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</si>
  <si>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</si>
  <si>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</si>
  <si>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</si>
  <si>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</si>
  <si>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</si>
  <si>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</si>
  <si>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</si>
  <si>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</si>
  <si>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</si>
  <si>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</si>
  <si>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</si>
  <si>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</si>
  <si>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</si>
  <si>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</si>
  <si>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</si>
  <si>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</si>
  <si>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</si>
  <si>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</si>
  <si>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</si>
  <si>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</si>
  <si>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</si>
  <si>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</si>
  <si>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</si>
  <si>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</si>
  <si>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</si>
  <si>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</si>
  <si>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</si>
  <si>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</si>
  <si>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</si>
  <si>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</si>
  <si>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</si>
  <si>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</si>
  <si>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</si>
  <si>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</si>
  <si>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</si>
  <si>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</si>
  <si>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</si>
  <si>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</si>
  <si>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</si>
  <si>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</si>
  <si>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</si>
  <si>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</si>
  <si>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</si>
  <si>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</si>
  <si>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</si>
  <si>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</si>
  <si>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</si>
  <si>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</si>
  <si>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</si>
  <si>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</si>
  <si>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</si>
  <si>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</si>
  <si>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</si>
  <si>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</si>
  <si>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</si>
  <si>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</si>
  <si>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</si>
  <si>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</si>
  <si>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</si>
  <si>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</si>
  <si>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</si>
  <si>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</si>
  <si>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</si>
  <si>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</si>
  <si>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</si>
  <si>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</si>
  <si>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</si>
  <si>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</si>
  <si>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</si>
  <si>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</si>
  <si>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</si>
  <si>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</si>
  <si>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</si>
  <si>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</si>
  <si>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</si>
  <si>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</si>
  <si>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</si>
  <si>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</si>
  <si>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</si>
  <si>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</si>
  <si>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</si>
  <si>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</si>
  <si>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</si>
  <si>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</si>
  <si>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</si>
  <si>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</si>
  <si>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</si>
  <si>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</si>
  <si>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</si>
  <si>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</si>
  <si>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</si>
  <si>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</si>
  <si>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</si>
  <si>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</si>
  <si>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</si>
  <si>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</si>
  <si>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</si>
  <si>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</si>
  <si>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</si>
  <si>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</si>
  <si>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</si>
  <si>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</si>
  <si>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</si>
  <si>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</si>
  <si>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</si>
  <si>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</si>
  <si>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</si>
  <si>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</si>
  <si>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</si>
  <si>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</si>
  <si>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</si>
  <si>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</si>
  <si>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</si>
  <si>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</si>
  <si>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</si>
  <si>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</si>
  <si>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</si>
  <si>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</si>
  <si>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</si>
  <si>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</si>
  <si>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</si>
  <si>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</si>
  <si>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</si>
  <si>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</si>
  <si>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</si>
  <si>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</si>
  <si>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</si>
  <si>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</si>
  <si>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</si>
  <si>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</si>
  <si>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</si>
  <si>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</si>
  <si>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</si>
  <si>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</si>
  <si>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</si>
  <si>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</si>
  <si>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</si>
  <si>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</si>
  <si>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</si>
  <si>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</si>
  <si>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</si>
  <si>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</si>
  <si>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</si>
  <si>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</si>
  <si>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</si>
  <si>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</si>
  <si>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</si>
  <si>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</si>
  <si>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</si>
  <si>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</si>
  <si>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</si>
  <si>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</si>
  <si>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</si>
  <si>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</si>
  <si>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</si>
  <si>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</si>
  <si>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</si>
  <si>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</si>
  <si>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</si>
  <si>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</si>
  <si>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</si>
  <si>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</si>
  <si>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</si>
  <si>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</si>
  <si>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</si>
  <si>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</si>
  <si>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</si>
  <si>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</si>
  <si>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</si>
  <si>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</si>
  <si>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</si>
  <si>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</si>
  <si>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</si>
  <si>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</si>
  <si>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</si>
  <si>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</si>
  <si>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</si>
  <si>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</si>
  <si>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</si>
  <si>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</si>
  <si>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</si>
  <si>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</si>
  <si>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</si>
  <si>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</si>
  <si>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</si>
  <si>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</si>
  <si>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</si>
  <si>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</si>
  <si>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</si>
  <si>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</si>
  <si>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</si>
  <si>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</si>
  <si>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</si>
  <si>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</si>
  <si>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</si>
  <si>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</si>
  <si>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</si>
  <si>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</si>
  <si>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</si>
  <si>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</si>
  <si>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</si>
  <si>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</si>
  <si>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</si>
  <si>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</si>
  <si>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</si>
  <si>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</si>
  <si>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</si>
  <si>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</si>
  <si>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</si>
  <si>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</si>
  <si>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</si>
  <si>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</si>
  <si>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</si>
  <si>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</si>
  <si>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</si>
  <si>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</si>
  <si>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</si>
  <si>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</si>
  <si>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</si>
  <si>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</si>
  <si>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</si>
  <si>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</si>
  <si>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</si>
  <si>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</si>
  <si>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</si>
  <si>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</si>
  <si>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</si>
  <si>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</si>
  <si>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</si>
  <si>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</si>
  <si>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</si>
  <si>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</si>
  <si>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</si>
  <si>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</si>
  <si>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</si>
  <si>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</si>
  <si>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</si>
  <si>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</si>
  <si>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</si>
  <si>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</si>
  <si>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</si>
  <si>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</si>
  <si>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</si>
  <si>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</si>
  <si>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</si>
  <si>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</si>
  <si>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</si>
  <si>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</si>
  <si>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</si>
  <si>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</si>
  <si>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</si>
  <si>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</si>
  <si>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</si>
  <si>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</si>
  <si>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</si>
  <si>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</si>
  <si>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</si>
  <si>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</si>
  <si>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</si>
  <si>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</si>
  <si>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</si>
  <si>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</si>
  <si>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</si>
  <si>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</si>
  <si>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</si>
  <si>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</si>
  <si>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</si>
  <si>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</si>
  <si>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</si>
  <si>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</si>
  <si>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</si>
  <si>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</si>
  <si>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</si>
  <si>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</si>
  <si>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</si>
  <si>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</si>
  <si>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</si>
  <si>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</si>
  <si>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</si>
  <si>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</si>
  <si>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</si>
  <si>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</si>
  <si>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</si>
  <si>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</si>
  <si>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</si>
  <si>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</si>
  <si>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</si>
  <si>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</si>
  <si>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</si>
  <si>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</si>
  <si>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</si>
  <si>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</si>
  <si>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</si>
  <si>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</si>
  <si>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</si>
  <si>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</si>
  <si>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</si>
  <si>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</si>
  <si>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</si>
  <si>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</si>
  <si>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</si>
  <si>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</si>
  <si>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</si>
  <si>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</si>
  <si>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</si>
  <si>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</si>
  <si>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</si>
  <si>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</si>
  <si>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</si>
  <si>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</si>
  <si>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</si>
  <si>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</si>
  <si>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</si>
  <si>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</si>
  <si>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</si>
  <si>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</si>
  <si>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</si>
  <si>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</si>
  <si>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</si>
  <si>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</si>
  <si>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</si>
  <si>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</si>
  <si>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</si>
  <si>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</si>
  <si>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</si>
  <si>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</si>
  <si>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</si>
  <si>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</si>
  <si>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</si>
  <si>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</si>
  <si>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</si>
  <si>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</si>
  <si>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</si>
  <si>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</si>
  <si>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</si>
  <si>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</si>
  <si>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</si>
  <si>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</si>
  <si>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</si>
  <si>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</si>
  <si>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</si>
  <si>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</si>
  <si>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</si>
  <si>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</si>
  <si>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</si>
  <si>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</si>
  <si>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</si>
  <si>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</si>
  <si>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</si>
  <si>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</si>
  <si>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</si>
  <si>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</si>
  <si>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</si>
  <si>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</si>
  <si>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</si>
  <si>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</si>
  <si>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</si>
  <si>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</si>
  <si>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</si>
  <si>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</si>
  <si>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</si>
  <si>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</si>
  <si>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</si>
  <si>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</si>
  <si>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</si>
  <si>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</si>
  <si>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</si>
  <si>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</si>
  <si>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</si>
  <si>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</si>
  <si>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</si>
  <si>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</si>
  <si>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</si>
  <si>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</si>
  <si>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</si>
  <si>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</si>
  <si>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</si>
  <si>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</si>
  <si>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</si>
  <si>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</si>
  <si>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</si>
  <si>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</si>
  <si>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</si>
  <si>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</si>
  <si>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</si>
  <si>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</si>
  <si>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</si>
  <si>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</si>
  <si>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</si>
  <si>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</si>
  <si>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</si>
  <si>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</si>
  <si>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</si>
  <si>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</si>
  <si>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</si>
  <si>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</si>
  <si>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</si>
  <si>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</si>
  <si>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</si>
  <si>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</si>
  <si>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</si>
  <si>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</si>
  <si>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</si>
  <si>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</si>
  <si>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</si>
  <si>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</si>
  <si>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</si>
  <si>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</si>
  <si>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</si>
  <si>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</si>
  <si>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</si>
  <si>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</si>
  <si>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</si>
  <si>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</si>
  <si>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</si>
  <si>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</si>
  <si>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</si>
  <si>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</si>
  <si>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</si>
  <si>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</si>
  <si>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</si>
  <si>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</si>
  <si>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</si>
  <si>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</si>
  <si>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</si>
  <si>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</si>
  <si>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</si>
  <si>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</si>
  <si>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</si>
  <si>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</si>
  <si>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</si>
  <si>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</si>
  <si>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</si>
  <si>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</si>
  <si>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</si>
  <si>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</si>
  <si>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</si>
  <si>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</si>
  <si>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</si>
  <si>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</si>
  <si>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</si>
  <si>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</si>
  <si>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</si>
  <si>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</si>
  <si>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</si>
  <si>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</si>
  <si>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</si>
  <si>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</si>
  <si>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</si>
  <si>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</si>
  <si>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</si>
  <si>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</si>
  <si>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</si>
  <si>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</si>
  <si>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</si>
  <si>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</si>
  <si>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</si>
  <si>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</si>
  <si>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</si>
  <si>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</si>
  <si>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</si>
  <si>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</si>
  <si>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</si>
  <si>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</si>
  <si>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</si>
  <si>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</si>
  <si>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</si>
  <si>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</si>
  <si>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</si>
  <si>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</si>
  <si>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</si>
  <si>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</si>
  <si>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</si>
  <si>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</si>
  <si>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</si>
  <si>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</si>
  <si>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</si>
  <si>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</si>
  <si>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</si>
  <si>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</si>
  <si>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</si>
  <si>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</si>
  <si>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</si>
  <si>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</si>
  <si>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</si>
  <si>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</si>
  <si>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</si>
  <si>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</si>
  <si>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</si>
  <si>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</si>
  <si>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</si>
  <si>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</si>
  <si>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</si>
  <si>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</si>
  <si>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</si>
  <si>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</si>
  <si>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</si>
  <si>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</si>
  <si>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</si>
  <si>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</si>
  <si>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</si>
  <si>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</si>
  <si>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</si>
  <si>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</si>
  <si>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</si>
  <si>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</si>
  <si>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</si>
  <si>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</si>
  <si>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</si>
  <si>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</si>
  <si>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</si>
  <si>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</si>
  <si>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</si>
  <si>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</si>
  <si>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</si>
  <si>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</si>
  <si>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</si>
  <si>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</si>
  <si>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</si>
  <si>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</si>
  <si>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</si>
  <si>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</si>
  <si>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</si>
  <si>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</si>
  <si>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</si>
  <si>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</si>
  <si>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</si>
  <si>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</si>
  <si>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</si>
  <si>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</si>
  <si>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</si>
  <si>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</si>
  <si>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</si>
  <si>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</si>
  <si>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</si>
  <si>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</si>
  <si>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</si>
  <si>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</si>
  <si>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</si>
  <si>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</si>
  <si>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</si>
  <si>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</si>
  <si>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</si>
  <si>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</si>
  <si>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</si>
  <si>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</si>
  <si>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</si>
  <si>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</si>
  <si>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</si>
  <si>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</si>
  <si>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</si>
  <si>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</si>
  <si>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</si>
  <si>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</si>
  <si>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</si>
  <si>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</si>
  <si>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</si>
  <si>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</si>
  <si>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</si>
  <si>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</si>
  <si>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</si>
  <si>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</si>
  <si>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</si>
  <si>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</si>
  <si>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</si>
  <si>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</si>
  <si>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</si>
  <si>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</si>
  <si>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</si>
  <si>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</si>
  <si>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</si>
  <si>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</si>
  <si>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</si>
  <si>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</si>
  <si>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</si>
  <si>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</si>
  <si>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</si>
  <si>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</si>
  <si>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</si>
  <si>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</si>
  <si>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</si>
  <si>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</si>
  <si>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</si>
  <si>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</si>
  <si>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</si>
  <si>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</si>
  <si>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</si>
  <si>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</si>
  <si>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</si>
  <si>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</si>
  <si>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</si>
  <si>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</si>
  <si>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</si>
  <si>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</si>
  <si>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</si>
  <si>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</si>
  <si>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</si>
  <si>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</si>
  <si>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</si>
  <si>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</si>
  <si>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</si>
  <si>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</si>
  <si>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</si>
  <si>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</si>
  <si>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</si>
  <si>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</si>
  <si>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</si>
  <si>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</si>
  <si>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</si>
  <si>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</si>
  <si>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</si>
  <si>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</si>
  <si>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</si>
  <si>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</si>
  <si>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</si>
  <si>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</si>
  <si>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</si>
  <si>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</si>
  <si>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</si>
  <si>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</si>
  <si>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</si>
  <si>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</si>
  <si>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</si>
  <si>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</si>
  <si>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</si>
  <si>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</si>
  <si>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</si>
  <si>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</si>
  <si>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</si>
  <si>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</si>
  <si>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</si>
  <si>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</si>
  <si>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</si>
  <si>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</si>
  <si>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</si>
  <si>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</si>
  <si>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</si>
  <si>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</si>
  <si>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</si>
  <si>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</si>
  <si>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</si>
  <si>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</si>
  <si>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</si>
  <si>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</si>
  <si>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</si>
  <si>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</si>
  <si>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</si>
  <si>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</si>
  <si>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</si>
  <si>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</si>
  <si>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</si>
  <si>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</si>
  <si>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</si>
  <si>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</si>
  <si>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</si>
  <si>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</si>
  <si>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</si>
  <si>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</si>
  <si>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</si>
  <si>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</si>
  <si>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</si>
  <si>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</si>
  <si>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</si>
  <si>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</si>
  <si>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</si>
  <si>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</si>
  <si>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</si>
  <si>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</si>
  <si>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</si>
  <si>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</si>
  <si>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</si>
  <si>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</si>
  <si>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</si>
  <si>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</si>
  <si>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</si>
  <si>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</si>
  <si>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</si>
  <si>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</si>
  <si>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</si>
  <si>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</si>
  <si>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</si>
  <si>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</si>
  <si>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</si>
  <si>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</si>
  <si>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</si>
  <si>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</si>
  <si>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</si>
  <si>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</si>
  <si>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</si>
  <si>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</si>
  <si>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</si>
  <si>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</si>
  <si>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</si>
  <si>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</si>
  <si>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</si>
  <si>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</si>
  <si>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</si>
  <si>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</si>
  <si>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</si>
  <si>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</si>
  <si>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</si>
  <si>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</si>
  <si>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</si>
  <si>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</si>
  <si>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</si>
  <si>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</si>
  <si>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</si>
  <si>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</si>
  <si>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</si>
  <si>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</si>
  <si>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</si>
  <si>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</si>
  <si>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</si>
  <si>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</si>
  <si>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</si>
  <si>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</si>
  <si>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</si>
  <si>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</si>
  <si>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</si>
  <si>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</si>
  <si>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</si>
  <si>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</si>
  <si>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</si>
  <si>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</si>
  <si>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</si>
  <si>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</si>
  <si>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</si>
  <si>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</si>
  <si>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</si>
  <si>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</si>
  <si>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</si>
  <si>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</si>
  <si>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</si>
  <si>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</si>
  <si>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</si>
  <si>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</si>
  <si>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</si>
  <si>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</si>
  <si>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</si>
  <si>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</si>
  <si>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</si>
  <si>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</si>
  <si>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</si>
  <si>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</si>
  <si>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</si>
  <si>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</si>
  <si>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</si>
  <si>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</si>
  <si>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</si>
  <si>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</si>
  <si>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</si>
  <si>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</si>
  <si>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</si>
  <si>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</si>
  <si>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</si>
  <si>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</si>
  <si>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</si>
  <si>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</si>
  <si>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</si>
  <si>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</si>
  <si>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</si>
  <si>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</si>
  <si>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</si>
  <si>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</si>
  <si>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</si>
  <si>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</si>
  <si>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</si>
  <si>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</si>
  <si>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</si>
  <si>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</si>
  <si>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</si>
  <si>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</si>
  <si>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</si>
  <si>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</si>
  <si>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</si>
  <si>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</si>
  <si>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</si>
  <si>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</si>
  <si>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</si>
  <si>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</si>
  <si>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</si>
  <si>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</si>
  <si>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</si>
  <si>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</si>
  <si>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</si>
  <si>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</si>
  <si>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</si>
  <si>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</si>
  <si>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</si>
  <si>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</si>
  <si>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</si>
  <si>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</si>
  <si>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</si>
  <si>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</si>
  <si>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</si>
  <si>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</si>
  <si>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</si>
  <si>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</si>
  <si>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</si>
  <si>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</si>
  <si>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</si>
  <si>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</si>
  <si>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</si>
  <si>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</si>
  <si>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</si>
  <si>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</si>
  <si>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</si>
  <si>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</si>
  <si>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</si>
  <si>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</si>
  <si>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</si>
  <si>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</si>
  <si>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</si>
  <si>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</si>
  <si>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</si>
  <si>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</si>
  <si>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</si>
  <si>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</si>
  <si>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</si>
  <si>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</si>
  <si>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</si>
  <si>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</si>
  <si>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</si>
  <si>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</si>
  <si>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</si>
  <si>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</si>
  <si>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</si>
  <si>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</si>
  <si>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</si>
  <si>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</si>
  <si>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</si>
  <si>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</si>
  <si>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</si>
  <si>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</si>
  <si>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</si>
  <si>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</si>
  <si>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</si>
  <si>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</si>
  <si>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</si>
  <si>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</si>
  <si>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</si>
  <si>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</si>
  <si>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</si>
  <si>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</si>
  <si>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</si>
  <si>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</si>
  <si>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</si>
  <si>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</si>
  <si>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</si>
  <si>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</si>
  <si>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</si>
  <si>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</si>
  <si>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</si>
  <si>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</si>
  <si>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</si>
  <si>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</si>
  <si>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</si>
  <si>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</si>
  <si>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</si>
  <si>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</si>
  <si>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</si>
  <si>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</si>
  <si>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</si>
  <si>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</si>
  <si>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</si>
  <si>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</si>
  <si>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</si>
  <si>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</si>
  <si>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</si>
  <si>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</si>
  <si>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</si>
  <si>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</si>
  <si>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</si>
  <si>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</si>
  <si>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</si>
  <si>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</si>
  <si>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</si>
  <si>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</si>
  <si>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</si>
  <si>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</si>
  <si>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</si>
  <si>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</si>
  <si>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</si>
  <si>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</si>
  <si>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</si>
  <si>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</si>
  <si>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</si>
  <si>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</si>
  <si>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</si>
  <si>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</si>
  <si>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</si>
  <si>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</si>
  <si>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</si>
  <si>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</si>
  <si>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</si>
  <si>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</si>
  <si>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</si>
  <si>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</si>
  <si>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</si>
  <si>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</si>
  <si>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</si>
  <si>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</si>
  <si>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</si>
  <si>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</si>
  <si>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</si>
  <si>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</si>
  <si>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</si>
  <si>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</si>
  <si>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</si>
  <si>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</si>
  <si>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</si>
  <si>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</si>
  <si>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</si>
  <si>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</si>
  <si>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</si>
  <si>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</si>
  <si>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</si>
  <si>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</si>
  <si>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</si>
  <si>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</si>
  <si>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</si>
  <si>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</si>
  <si>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</si>
  <si>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</si>
  <si>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</si>
  <si>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</si>
  <si>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</si>
  <si>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</si>
  <si>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</si>
  <si>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</si>
  <si>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</si>
  <si>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</si>
  <si>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</si>
  <si>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</si>
  <si>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</si>
  <si>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</si>
  <si>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</si>
  <si>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</si>
  <si>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</si>
  <si>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</si>
  <si>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</si>
  <si>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</si>
  <si>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</si>
  <si>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</si>
  <si>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</si>
  <si>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</si>
  <si>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</si>
  <si>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</si>
  <si>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</si>
  <si>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</si>
  <si>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</si>
  <si>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</si>
  <si>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</si>
  <si>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</si>
  <si>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</si>
  <si>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</si>
  <si>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</si>
  <si>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</si>
  <si>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</si>
  <si>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</si>
  <si>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</si>
  <si>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</si>
  <si>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</si>
  <si>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</si>
  <si>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</si>
  <si>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</si>
  <si>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</si>
  <si>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</si>
  <si>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</si>
  <si>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</si>
  <si>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</si>
  <si>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</si>
  <si>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</si>
  <si>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</si>
  <si>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</si>
  <si>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</si>
  <si>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</si>
  <si>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</si>
  <si>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</si>
  <si>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</si>
  <si>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</si>
  <si>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</si>
  <si>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</si>
  <si>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</si>
  <si>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</si>
  <si>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</si>
  <si>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</si>
  <si>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</si>
  <si>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</si>
  <si>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</si>
  <si>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</si>
  <si>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</si>
  <si>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</si>
  <si>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</si>
  <si>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</si>
  <si>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</si>
  <si>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</si>
  <si>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</si>
  <si>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</si>
  <si>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</si>
  <si>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</si>
  <si>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</si>
  <si>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</si>
  <si>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</si>
  <si>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</si>
  <si>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</si>
  <si>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</si>
  <si>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</si>
  <si>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</si>
  <si>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</si>
  <si>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</si>
  <si>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</si>
  <si>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</si>
  <si>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</si>
  <si>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</si>
  <si>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</si>
  <si>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</si>
  <si>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</si>
  <si>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</si>
  <si>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</si>
  <si>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</si>
  <si>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</si>
  <si>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</si>
  <si>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</si>
  <si>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</si>
  <si>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</si>
  <si>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</si>
  <si>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</si>
  <si>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</si>
  <si>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</si>
  <si>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</si>
  <si>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</si>
  <si>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</si>
  <si>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</si>
  <si>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</si>
  <si>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</si>
  <si>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</si>
  <si>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</si>
  <si>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</si>
  <si>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</si>
  <si>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</si>
  <si>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</si>
  <si>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</si>
  <si>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</si>
  <si>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</si>
  <si>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</si>
  <si>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</si>
  <si>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</si>
  <si>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</si>
  <si>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</si>
  <si>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</si>
  <si>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</si>
  <si>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</si>
  <si>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</si>
  <si>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</si>
  <si>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</si>
  <si>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</si>
  <si>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</si>
  <si>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</si>
  <si>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</si>
  <si>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</si>
  <si>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</si>
  <si>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</si>
  <si>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</si>
  <si>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</si>
  <si>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</si>
  <si>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</si>
  <si>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</si>
  <si>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</si>
  <si>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</si>
  <si>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</si>
  <si>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</si>
  <si>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</si>
  <si>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</si>
  <si>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</si>
  <si>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</si>
  <si>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</si>
  <si>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</si>
  <si>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</si>
  <si>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</si>
  <si>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</si>
  <si>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</si>
  <si>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</si>
  <si>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</si>
  <si>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</si>
  <si>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</si>
  <si>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</si>
  <si>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</si>
  <si>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</si>
  <si>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</si>
  <si>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</si>
  <si>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</si>
  <si>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</si>
  <si>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</si>
  <si>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</si>
  <si>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</si>
  <si>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</si>
  <si>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</si>
  <si>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</si>
  <si>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</si>
  <si>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</si>
  <si>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</si>
  <si>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</si>
  <si>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</si>
  <si>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</si>
  <si>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</si>
  <si>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</si>
  <si>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</si>
  <si>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</si>
  <si>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</si>
  <si>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</si>
  <si>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</si>
  <si>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</si>
  <si>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</si>
  <si>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</si>
  <si>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</si>
  <si>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</si>
  <si>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</si>
  <si>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</si>
  <si>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</si>
  <si>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</si>
  <si>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</si>
  <si>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</si>
  <si>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</si>
  <si>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</si>
  <si>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</si>
  <si>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</si>
  <si>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</si>
  <si>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</si>
  <si>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</si>
  <si>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</si>
  <si>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</si>
  <si>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</si>
  <si>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</si>
  <si>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</si>
  <si>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</si>
  <si>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</si>
  <si>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</si>
  <si>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</si>
  <si>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</si>
  <si>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</si>
  <si>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</si>
  <si>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</si>
  <si>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</si>
  <si>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</si>
  <si>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</si>
  <si>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</si>
  <si>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</si>
  <si>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</si>
  <si>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</si>
  <si>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</si>
  <si>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</si>
  <si>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</si>
  <si>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</si>
  <si>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</si>
  <si>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</si>
  <si>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</si>
  <si>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</si>
  <si>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</si>
  <si>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</si>
  <si>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</si>
  <si>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</si>
  <si>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</si>
  <si>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</si>
  <si>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</si>
  <si>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</si>
  <si>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</si>
  <si>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</si>
  <si>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</si>
  <si>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</si>
  <si>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</si>
  <si>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</si>
  <si>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</si>
  <si>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</si>
  <si>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</si>
  <si>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</si>
  <si>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</si>
  <si>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</si>
  <si>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</si>
  <si>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</si>
  <si>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</si>
  <si>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</si>
  <si>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</si>
  <si>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</si>
  <si>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</si>
  <si>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</si>
  <si>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</si>
  <si>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</si>
  <si>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</si>
  <si>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</si>
  <si>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</si>
  <si>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</si>
  <si>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</si>
  <si>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</si>
  <si>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</si>
  <si>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</si>
  <si>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</si>
  <si>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</si>
  <si>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</si>
  <si>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</si>
  <si>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</si>
  <si>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</si>
  <si>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</si>
  <si>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</si>
  <si>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</si>
  <si>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</si>
  <si>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</si>
  <si>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</si>
  <si>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</si>
  <si>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</si>
  <si>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</si>
  <si>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</si>
  <si>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</si>
  <si>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</si>
  <si>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</si>
  <si>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</si>
  <si>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</si>
  <si>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</si>
  <si>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</si>
  <si>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</si>
  <si>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</si>
  <si>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</si>
  <si>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</si>
  <si>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</si>
  <si>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</si>
  <si>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</si>
  <si>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</si>
  <si>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</si>
  <si>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</si>
  <si>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</si>
  <si>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</si>
  <si>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</si>
  <si>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</si>
  <si>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</si>
  <si>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</si>
  <si>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</si>
  <si>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</si>
  <si>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</si>
  <si>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</si>
  <si>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</si>
  <si>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</si>
  <si>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</si>
  <si>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</si>
  <si>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</si>
  <si>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</si>
  <si>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</si>
  <si>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</si>
  <si>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</si>
  <si>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</si>
  <si>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</si>
  <si>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</si>
  <si>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</si>
  <si>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</si>
  <si>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</si>
  <si>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</si>
  <si>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</si>
  <si>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</si>
  <si>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</si>
  <si>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</si>
  <si>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</si>
  <si>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</si>
  <si>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</si>
  <si>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</si>
  <si>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</si>
  <si>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</si>
  <si>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</si>
  <si>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</si>
  <si>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</si>
  <si>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</si>
  <si>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</si>
  <si>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</si>
  <si>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</si>
  <si>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</si>
  <si>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</si>
  <si>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</si>
  <si>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</si>
  <si>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</si>
  <si>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</si>
  <si>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</si>
  <si>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</si>
  <si>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</si>
  <si>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</si>
  <si>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</si>
  <si>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</si>
  <si>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</si>
  <si>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</si>
  <si>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</si>
  <si>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</si>
  <si>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</si>
  <si>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</si>
  <si>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</si>
  <si>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</si>
  <si>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</si>
  <si>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</si>
  <si>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</si>
  <si>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</si>
  <si>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</si>
  <si>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</si>
  <si>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</si>
  <si>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</si>
  <si>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</si>
  <si>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</si>
  <si>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</si>
  <si>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</si>
  <si>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</si>
  <si>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</si>
  <si>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</si>
  <si>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</si>
  <si>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</si>
  <si>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</si>
  <si>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</si>
  <si>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</si>
  <si>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</si>
  <si>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</si>
  <si>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</si>
  <si>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</si>
  <si>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</si>
  <si>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</si>
  <si>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</si>
  <si>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</si>
  <si>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</si>
  <si>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</si>
  <si>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</si>
  <si>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</si>
  <si>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</si>
  <si>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</si>
  <si>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</si>
  <si>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</si>
  <si>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</si>
  <si>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</si>
  <si>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</si>
  <si>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</si>
  <si>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</si>
  <si>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</si>
  <si>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</si>
  <si>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</si>
  <si>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</si>
  <si>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</si>
  <si>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</si>
  <si>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</si>
  <si>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</si>
  <si>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</si>
  <si>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</si>
  <si>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</si>
  <si>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</si>
  <si>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</si>
  <si>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</si>
  <si>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</si>
  <si>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</si>
  <si>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</si>
  <si>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</si>
  <si>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</si>
  <si>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</si>
  <si>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</si>
  <si>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</si>
  <si>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</si>
  <si>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</si>
  <si>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</si>
  <si>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</si>
  <si>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</si>
  <si>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</si>
  <si>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</si>
  <si>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</si>
  <si>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</si>
  <si>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</si>
  <si>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</si>
  <si>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</si>
  <si>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</si>
  <si>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</si>
  <si>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</si>
  <si>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</si>
  <si>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</si>
  <si>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</si>
  <si>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</si>
  <si>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</si>
  <si>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</si>
  <si>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</si>
  <si>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</si>
  <si>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</si>
  <si>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</si>
  <si>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</si>
  <si>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</si>
  <si>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</si>
  <si>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</si>
  <si>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</si>
  <si>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</si>
  <si>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</si>
  <si>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</si>
  <si>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</si>
  <si>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</si>
  <si>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</si>
  <si>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</si>
  <si>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</si>
  <si>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</si>
  <si>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</si>
  <si>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</si>
  <si>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</si>
  <si>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</si>
  <si>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</si>
  <si>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</si>
  <si>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</si>
  <si>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</si>
  <si>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</si>
  <si>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</si>
  <si>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</si>
  <si>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</si>
  <si>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</si>
  <si>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</si>
  <si>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</si>
  <si>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</si>
  <si>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</si>
  <si>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</si>
  <si>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</si>
  <si>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</si>
  <si>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</si>
  <si>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</si>
  <si>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</si>
  <si>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</si>
  <si>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</si>
  <si>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</si>
  <si>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</si>
  <si>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</si>
  <si>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</si>
  <si>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</si>
  <si>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</si>
  <si>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</si>
  <si>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</si>
  <si>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</si>
  <si>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</si>
  <si>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</si>
  <si>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</si>
  <si>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</si>
  <si>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</si>
  <si>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</si>
  <si>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</si>
  <si>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</si>
  <si>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</si>
  <si>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</si>
  <si>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</si>
  <si>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</si>
  <si>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</si>
  <si>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</si>
  <si>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</si>
  <si>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</si>
  <si>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</si>
  <si>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</si>
  <si>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</si>
  <si>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</si>
  <si>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</si>
  <si>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</si>
  <si>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</si>
  <si>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</si>
  <si>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</si>
  <si>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</si>
  <si>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</si>
  <si>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</si>
  <si>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</si>
  <si>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</si>
  <si>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</si>
  <si>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</si>
  <si>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</si>
  <si>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</si>
  <si>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</si>
  <si>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</si>
  <si>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</si>
  <si>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</si>
  <si>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</si>
  <si>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</si>
  <si>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</si>
  <si>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</si>
  <si>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</si>
  <si>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</si>
  <si>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</si>
  <si>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</si>
  <si>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</si>
  <si>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</si>
  <si>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</si>
  <si>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</si>
  <si>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</si>
  <si>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</si>
  <si>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</si>
  <si>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</si>
  <si>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</si>
  <si>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</si>
  <si>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</si>
  <si>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</si>
  <si>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</si>
  <si>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</si>
  <si>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</si>
  <si>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</si>
  <si>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</si>
  <si>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</si>
  <si>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</si>
  <si>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</si>
  <si>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</si>
  <si>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</si>
  <si>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</si>
  <si>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</si>
  <si>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</si>
  <si>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</si>
  <si>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</si>
  <si>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</si>
  <si>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</si>
  <si>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</si>
  <si>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</si>
  <si>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</si>
  <si>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</si>
  <si>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</si>
  <si>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</si>
  <si>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</si>
  <si>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</si>
  <si>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</si>
  <si>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</si>
  <si>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</si>
  <si>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</si>
  <si>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</si>
  <si>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</si>
  <si>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</si>
  <si>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</si>
  <si>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</si>
  <si>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</si>
  <si>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</si>
  <si>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</si>
  <si>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</si>
  <si>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</si>
  <si>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</si>
  <si>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</si>
  <si>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</si>
  <si>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</si>
  <si>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</si>
  <si>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</si>
  <si>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</si>
  <si>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</si>
  <si>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</si>
  <si>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</si>
  <si>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</si>
  <si>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</si>
  <si>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</si>
  <si>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</si>
  <si>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</si>
  <si>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</si>
  <si>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</si>
  <si>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</si>
  <si>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</si>
  <si>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</si>
  <si>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</si>
  <si>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</si>
  <si>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</si>
  <si>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</si>
  <si>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</si>
  <si>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</si>
  <si>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</si>
  <si>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</si>
  <si>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</si>
  <si>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</si>
  <si>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</si>
  <si>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</si>
  <si>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</si>
  <si>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</si>
  <si>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</si>
  <si>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</si>
  <si>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</si>
  <si>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</si>
  <si>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</si>
  <si>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</si>
  <si>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</si>
  <si>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</si>
  <si>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</si>
  <si>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</si>
  <si>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</si>
  <si>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</si>
  <si>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</si>
  <si>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</si>
  <si>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</si>
  <si>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</si>
  <si>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</si>
  <si>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</si>
  <si>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</si>
  <si>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</si>
  <si>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</si>
  <si>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</si>
  <si>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</si>
  <si>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</si>
  <si>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</si>
  <si>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</si>
  <si>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</si>
  <si>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</si>
  <si>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</si>
  <si>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</si>
  <si>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</si>
  <si>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</si>
  <si>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</si>
  <si>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</si>
  <si>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</si>
  <si>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</si>
  <si>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</si>
  <si>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</si>
  <si>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</si>
  <si>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</si>
  <si>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</si>
  <si>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</si>
  <si>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</si>
  <si>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</si>
  <si>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</si>
  <si>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</si>
  <si>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</si>
  <si>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</si>
  <si>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</si>
  <si>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</si>
  <si>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</si>
  <si>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</si>
  <si>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</si>
  <si>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</si>
  <si>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</si>
  <si>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</si>
  <si>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</si>
  <si>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</si>
  <si>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</si>
  <si>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</si>
  <si>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</si>
  <si>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</si>
  <si>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</si>
  <si>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</si>
  <si>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</si>
  <si>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</si>
  <si>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</si>
  <si>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</si>
  <si>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</si>
  <si>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</si>
  <si>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</si>
  <si>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</si>
  <si>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</si>
  <si>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</si>
  <si>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</si>
  <si>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</si>
  <si>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</si>
  <si>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</si>
  <si>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</si>
  <si>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</si>
  <si>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</si>
  <si>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</si>
  <si>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</si>
  <si>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</si>
  <si>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</si>
  <si>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</si>
  <si>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</si>
  <si>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</si>
  <si>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</si>
  <si>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</si>
  <si>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</si>
  <si>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</si>
  <si>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</si>
  <si>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</si>
  <si>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</si>
  <si>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</si>
  <si>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</si>
  <si>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</si>
  <si>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</si>
  <si>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</si>
  <si>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</si>
  <si>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</si>
  <si>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</si>
  <si>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</si>
  <si>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</si>
  <si>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</si>
  <si>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</si>
  <si>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</si>
  <si>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</si>
  <si>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</si>
  <si>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</si>
  <si>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</si>
  <si>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</si>
  <si>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</si>
  <si>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</si>
  <si>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</si>
  <si>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</si>
  <si>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</si>
  <si>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</si>
  <si>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</si>
  <si>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</si>
  <si>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</si>
  <si>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</si>
  <si>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</si>
  <si>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</si>
  <si>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</si>
  <si>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</si>
  <si>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</si>
  <si>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</si>
  <si>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</si>
  <si>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</si>
  <si>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</si>
  <si>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</si>
  <si>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</si>
  <si>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</si>
  <si>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</si>
  <si>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</si>
  <si>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</si>
  <si>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</si>
  <si>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</si>
  <si>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</si>
  <si>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</si>
  <si>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</si>
  <si>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</si>
  <si>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</si>
  <si>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</si>
  <si>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</si>
  <si>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</si>
  <si>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</si>
  <si>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</si>
  <si>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</si>
  <si>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</si>
  <si>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</si>
  <si>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</si>
  <si>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</si>
  <si>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</si>
  <si>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</si>
  <si>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</si>
  <si>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</si>
  <si>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</si>
  <si>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</si>
  <si>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</si>
  <si>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</si>
  <si>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</si>
  <si>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</si>
  <si>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</si>
  <si>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</si>
  <si>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</si>
  <si>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</si>
  <si>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</si>
  <si>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</si>
  <si>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</si>
  <si>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</si>
  <si>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</si>
  <si>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</si>
  <si>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</si>
  <si>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</si>
  <si>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</si>
  <si>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</si>
  <si>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</si>
  <si>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</si>
  <si>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</si>
  <si>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</si>
  <si>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</si>
  <si>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</si>
  <si>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</si>
  <si>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</si>
  <si>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</si>
  <si>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</si>
  <si>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</si>
  <si>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</si>
  <si>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</si>
  <si>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</si>
  <si>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</si>
  <si>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</si>
  <si>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</si>
  <si>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</si>
  <si>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</si>
  <si>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</si>
  <si>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</si>
  <si>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</si>
  <si>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</si>
  <si>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</si>
  <si>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</si>
  <si>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</si>
  <si>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</si>
  <si>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</si>
  <si>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</si>
  <si>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</si>
  <si>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</si>
  <si>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</si>
  <si>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</si>
  <si>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</si>
  <si>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</si>
  <si>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</si>
  <si>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</si>
  <si>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</si>
  <si>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</si>
  <si>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</si>
  <si>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</si>
  <si>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</si>
  <si>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</si>
  <si>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</si>
  <si>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</si>
  <si>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</si>
  <si>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</si>
  <si>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</si>
  <si>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</si>
  <si>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</si>
  <si>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</si>
  <si>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</si>
  <si>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</si>
  <si>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</si>
  <si>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</si>
  <si>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</si>
  <si>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</si>
  <si>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</si>
  <si>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</si>
  <si>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</si>
  <si>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</si>
  <si>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</si>
  <si>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</si>
  <si>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</si>
  <si>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</si>
  <si>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</si>
  <si>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</si>
  <si>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</si>
  <si>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</si>
  <si>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</si>
  <si>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</si>
  <si>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</si>
  <si>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</si>
  <si>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</si>
  <si>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</si>
  <si>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</si>
  <si>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</si>
  <si>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</si>
  <si>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</si>
  <si>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</si>
  <si>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</si>
  <si>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</si>
  <si>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</si>
  <si>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</si>
  <si>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</si>
  <si>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</si>
  <si>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</si>
  <si>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</si>
  <si>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</si>
  <si>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</si>
  <si>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</si>
  <si>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</si>
  <si>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</si>
  <si>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</si>
  <si>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</si>
  <si>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</si>
  <si>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</si>
  <si>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</si>
  <si>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</si>
  <si>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</si>
  <si>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</si>
  <si>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</si>
  <si>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</si>
  <si>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</si>
  <si>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</si>
  <si>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</si>
  <si>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</si>
  <si>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</si>
  <si>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</si>
  <si>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</si>
  <si>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</si>
  <si>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</si>
  <si>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</si>
  <si>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</si>
  <si>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</si>
  <si>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</si>
  <si>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</si>
  <si>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</si>
  <si>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</si>
  <si>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</si>
  <si>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</si>
  <si>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</si>
  <si>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</si>
  <si>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</si>
  <si>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</si>
  <si>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</si>
  <si>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</si>
  <si>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</si>
  <si>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</si>
  <si>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</si>
  <si>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</si>
  <si>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</si>
  <si>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</si>
  <si>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</si>
  <si>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</si>
  <si>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</si>
  <si>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</si>
  <si>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</si>
  <si>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</si>
  <si>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</si>
  <si>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</si>
  <si>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</si>
  <si>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</si>
  <si>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</si>
  <si>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</si>
  <si>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</si>
  <si>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</si>
  <si>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</si>
  <si>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</si>
  <si>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</si>
  <si>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</si>
  <si>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</si>
  <si>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</si>
  <si>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</si>
  <si>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</si>
  <si>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</si>
  <si>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</si>
  <si>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</si>
  <si>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</si>
  <si>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</si>
  <si>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</si>
  <si>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</si>
  <si>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</si>
  <si>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</si>
  <si>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</si>
  <si>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</si>
  <si>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</si>
  <si>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</si>
  <si>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</si>
  <si>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</si>
  <si>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</si>
  <si>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</si>
  <si>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</si>
  <si>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</si>
  <si>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</si>
  <si>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</si>
  <si>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</si>
  <si>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</si>
  <si>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</si>
  <si>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</si>
  <si>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</si>
  <si>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</si>
  <si>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</si>
  <si>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</si>
  <si>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</si>
  <si>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</si>
  <si>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</si>
  <si>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</si>
  <si>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</si>
  <si>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</si>
  <si>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</si>
  <si>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</si>
  <si>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</si>
  <si>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</si>
  <si>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</si>
  <si>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</si>
  <si>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</si>
  <si>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</si>
  <si>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</si>
  <si>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</si>
  <si>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</si>
  <si>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</si>
  <si>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</si>
  <si>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</si>
  <si>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</si>
  <si>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</si>
  <si>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</si>
  <si>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</si>
  <si>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</si>
  <si>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</si>
  <si>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</si>
  <si>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</si>
  <si>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</si>
  <si>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</si>
  <si>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</si>
  <si>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</si>
  <si>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</si>
  <si>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</si>
  <si>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</si>
  <si>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</si>
  <si>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</si>
  <si>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</si>
  <si>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</si>
  <si>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</si>
  <si>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</si>
  <si>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</si>
  <si>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</si>
  <si>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</si>
  <si>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</si>
  <si>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</si>
  <si>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</si>
  <si>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</si>
  <si>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</si>
  <si>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</si>
  <si>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</si>
  <si>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</si>
  <si>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</si>
  <si>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</si>
  <si>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</si>
  <si>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</si>
  <si>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</si>
  <si>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</si>
  <si>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</si>
  <si>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</si>
  <si>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</si>
  <si>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</si>
  <si>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</si>
  <si>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</si>
  <si>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</si>
  <si>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</si>
  <si>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</si>
  <si>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</si>
  <si>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</si>
  <si>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</si>
  <si>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</si>
  <si>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</si>
  <si>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</si>
  <si>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</si>
  <si>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</si>
  <si>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</si>
  <si>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</si>
  <si>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</si>
  <si>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</si>
  <si>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</si>
  <si>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</si>
  <si>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</si>
  <si>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</si>
  <si>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</si>
  <si>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</si>
  <si>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</si>
  <si>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</si>
  <si>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</si>
  <si>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</si>
  <si>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</si>
  <si>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</si>
  <si>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</si>
  <si>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</si>
  <si>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</si>
  <si>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</si>
  <si>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</si>
  <si>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</si>
  <si>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</si>
  <si>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</si>
  <si>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</si>
  <si>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</si>
  <si>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</si>
  <si>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</si>
  <si>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</si>
  <si>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</si>
  <si>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</si>
  <si>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</si>
  <si>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</si>
  <si>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</si>
  <si>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</si>
  <si>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</si>
  <si>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</si>
  <si>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</si>
  <si>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</si>
  <si>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</si>
  <si>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</si>
  <si>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</si>
  <si>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</si>
  <si>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</si>
  <si>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</si>
  <si>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</si>
  <si>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</si>
  <si>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</si>
  <si>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</si>
  <si>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</si>
  <si>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</si>
  <si>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</si>
  <si>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</si>
  <si>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</si>
  <si>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</si>
  <si>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</si>
  <si>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</si>
  <si>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</si>
  <si>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</si>
  <si>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</si>
  <si>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</si>
  <si>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</si>
  <si>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</si>
  <si>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</si>
  <si>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</si>
  <si>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</si>
  <si>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</si>
  <si>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</si>
  <si>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</si>
  <si>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</si>
  <si>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</si>
  <si>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</si>
  <si>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</si>
  <si>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</si>
  <si>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</si>
  <si>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</si>
  <si>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</si>
  <si>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</si>
  <si>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</si>
  <si>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</si>
  <si>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</si>
  <si>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</si>
  <si>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</si>
  <si>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</si>
  <si>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</si>
  <si>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</si>
  <si>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</si>
  <si>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</si>
  <si>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</si>
  <si>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</si>
  <si>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</si>
  <si>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</si>
  <si>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</si>
  <si>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</si>
  <si>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</si>
  <si>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</si>
  <si>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</si>
  <si>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</si>
  <si>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</si>
  <si>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</si>
  <si>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</si>
  <si>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</si>
  <si>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</si>
  <si>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</si>
  <si>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</si>
  <si>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</si>
  <si>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</si>
  <si>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</si>
  <si>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</si>
  <si>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</si>
  <si>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</si>
  <si>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</si>
  <si>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</si>
  <si>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</si>
  <si>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</si>
  <si>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</si>
  <si>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</si>
  <si>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</si>
  <si>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</si>
  <si>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</si>
  <si>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</si>
  <si>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</si>
  <si>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</si>
  <si>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</si>
  <si>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</si>
  <si>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</si>
  <si>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</si>
  <si>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</si>
  <si>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</si>
  <si>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</si>
  <si>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</si>
  <si>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</si>
  <si>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</si>
  <si>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</si>
  <si>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</si>
  <si>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</si>
  <si>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</si>
  <si>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</si>
  <si>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</si>
  <si>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</si>
  <si>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</si>
  <si>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</si>
  <si>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</si>
  <si>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</si>
  <si>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</si>
  <si>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</si>
  <si>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</si>
  <si>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</si>
  <si>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</si>
  <si>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</si>
  <si>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</si>
  <si>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</si>
  <si>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</si>
  <si>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</si>
  <si>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</si>
  <si>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</si>
  <si>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</si>
  <si>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</si>
  <si>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</si>
  <si>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</si>
  <si>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</si>
  <si>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</si>
  <si>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</si>
  <si>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</si>
  <si>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</si>
  <si>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</si>
  <si>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</si>
  <si>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</si>
  <si>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</si>
  <si>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</si>
  <si>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</si>
  <si>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</si>
  <si>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</si>
  <si>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</si>
  <si>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</si>
  <si>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</si>
  <si>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</si>
  <si>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</si>
  <si>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</si>
  <si>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</si>
  <si>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</si>
  <si>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</si>
  <si>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</si>
  <si>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</si>
  <si>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</si>
  <si>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</si>
  <si>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</si>
  <si>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</si>
  <si>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</si>
  <si>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</si>
  <si>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</si>
  <si>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</si>
  <si>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</si>
  <si>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</si>
  <si>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</si>
  <si>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</si>
  <si>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</si>
  <si>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</si>
  <si>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</si>
  <si>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</si>
  <si>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</si>
  <si>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</si>
  <si>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</si>
  <si>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</si>
  <si>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</si>
  <si>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</si>
  <si>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</si>
  <si>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</si>
  <si>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</si>
  <si>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</si>
  <si>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</si>
  <si>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</si>
  <si>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</si>
  <si>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</si>
  <si>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</si>
  <si>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</si>
  <si>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</si>
  <si>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</si>
  <si>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</si>
  <si>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</si>
  <si>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</si>
  <si>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</si>
  <si>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</si>
  <si>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</si>
  <si>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</si>
  <si>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</si>
  <si>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</si>
  <si>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</si>
  <si>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</si>
  <si>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</si>
  <si>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</si>
  <si>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</si>
  <si>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</si>
  <si>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</si>
  <si>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</si>
  <si>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</si>
  <si>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</si>
  <si>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</si>
  <si>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</si>
  <si>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</si>
  <si>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</si>
  <si>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</si>
  <si>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</si>
  <si>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</si>
  <si>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</si>
  <si>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</si>
  <si>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</si>
  <si>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</si>
  <si>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</si>
  <si>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</si>
  <si>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</si>
  <si>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</si>
  <si>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</si>
  <si>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</si>
  <si>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</si>
  <si>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</si>
  <si>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</si>
  <si>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</si>
  <si>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</si>
  <si>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</si>
  <si>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</si>
  <si>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</si>
  <si>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</si>
  <si>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</si>
  <si>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</si>
  <si>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</si>
  <si>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</si>
  <si>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</si>
  <si>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</si>
  <si>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</si>
  <si>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</si>
  <si>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</si>
  <si>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</si>
  <si>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</si>
  <si>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</si>
  <si>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</si>
  <si>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</si>
  <si>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</si>
  <si>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</si>
  <si>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</si>
  <si>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</si>
  <si>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</si>
  <si>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</si>
  <si>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</si>
  <si>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</si>
  <si>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</si>
  <si>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</si>
  <si>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</si>
  <si>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</si>
  <si>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</si>
  <si>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</si>
  <si>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</si>
  <si>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</si>
  <si>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</si>
  <si>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</si>
  <si>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</si>
  <si>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</si>
  <si>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</si>
  <si>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</si>
  <si>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</si>
  <si>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</si>
  <si>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</si>
  <si>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</si>
  <si>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</si>
  <si>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</si>
  <si>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</si>
  <si>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</si>
  <si>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</si>
  <si>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</si>
  <si>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</si>
  <si>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</si>
  <si>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</si>
  <si>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</si>
  <si>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</si>
  <si>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</si>
  <si>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</si>
  <si>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</si>
  <si>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</si>
  <si>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</si>
  <si>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</si>
  <si>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</si>
  <si>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</si>
  <si>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</si>
  <si>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</si>
  <si>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</si>
  <si>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</si>
  <si>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</si>
  <si>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</si>
  <si>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</si>
  <si>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</si>
  <si>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</si>
  <si>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</si>
  <si>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</si>
  <si>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</si>
  <si>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</si>
  <si>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</si>
  <si>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</si>
  <si>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</si>
  <si>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</si>
  <si>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</si>
  <si>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</si>
  <si>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</si>
  <si>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</si>
  <si>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</si>
  <si>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</si>
  <si>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</si>
  <si>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</si>
  <si>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</si>
  <si>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</si>
  <si>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</si>
  <si>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</si>
  <si>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</si>
  <si>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</si>
  <si>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</si>
  <si>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</si>
  <si>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</si>
  <si>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</si>
  <si>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</si>
  <si>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</si>
  <si>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</si>
  <si>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</si>
  <si>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</si>
  <si>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</si>
  <si>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</si>
  <si>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</si>
  <si>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</si>
  <si>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</si>
  <si>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</si>
  <si>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</si>
  <si>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</si>
  <si>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</si>
  <si>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</si>
  <si>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</si>
  <si>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</si>
  <si>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</si>
  <si>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</si>
  <si>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</si>
  <si>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</si>
  <si>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</si>
  <si>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</si>
  <si>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</si>
  <si>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</si>
  <si>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</si>
  <si>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</si>
  <si>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</si>
  <si>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</si>
  <si>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</si>
  <si>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</si>
  <si>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</si>
  <si>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</si>
  <si>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</si>
  <si>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</si>
  <si>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</si>
  <si>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</si>
  <si>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</si>
  <si>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</si>
  <si>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</si>
  <si>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</si>
  <si>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</si>
  <si>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</si>
  <si>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</si>
  <si>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</si>
  <si>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</si>
  <si>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</si>
  <si>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</si>
  <si>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</si>
  <si>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</si>
  <si>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</si>
  <si>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</si>
  <si>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</si>
  <si>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</si>
  <si>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</si>
  <si>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</si>
  <si>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</si>
  <si>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</si>
  <si>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</si>
  <si>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</si>
  <si>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</si>
  <si>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</si>
  <si>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</si>
  <si>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</si>
  <si>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</si>
  <si>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</si>
  <si>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</si>
  <si>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</si>
  <si>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</si>
  <si>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</si>
  <si>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</si>
  <si>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</si>
  <si>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</si>
  <si>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</si>
  <si>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</si>
  <si>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</si>
  <si>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</si>
  <si>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</si>
  <si>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</si>
  <si>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</si>
  <si>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</si>
  <si>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</si>
  <si>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</si>
  <si>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</si>
  <si>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</si>
  <si>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</si>
  <si>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</si>
  <si>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</si>
  <si>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</si>
  <si>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</si>
  <si>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</si>
  <si>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</si>
  <si>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</si>
  <si>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</si>
  <si>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</si>
  <si>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</si>
  <si>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</si>
  <si>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</si>
  <si>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</si>
  <si>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</si>
  <si>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</si>
  <si>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</si>
  <si>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</si>
  <si>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</si>
  <si>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</si>
  <si>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</si>
  <si>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</si>
  <si>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</si>
  <si>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</si>
  <si>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</si>
  <si>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</si>
  <si>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</si>
  <si>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</si>
  <si>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</si>
  <si>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</si>
  <si>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</si>
  <si>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</si>
  <si>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</si>
  <si>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</si>
  <si>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</si>
  <si>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</si>
  <si>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</si>
  <si>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</si>
  <si>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</si>
  <si>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</si>
  <si>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</si>
  <si>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</si>
  <si>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</si>
  <si>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</si>
  <si>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</si>
  <si>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</si>
  <si>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</si>
  <si>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</si>
  <si>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</si>
  <si>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</si>
  <si>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</si>
  <si>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</si>
  <si>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</si>
  <si>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</si>
  <si>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</si>
  <si>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</si>
  <si>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</si>
  <si>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</si>
  <si>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</si>
  <si>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</si>
  <si>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</si>
  <si>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</si>
  <si>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</si>
  <si>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</si>
  <si>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</si>
  <si>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</si>
  <si>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</si>
  <si>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</si>
  <si>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</si>
  <si>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</si>
  <si>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</si>
  <si>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</si>
  <si>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</si>
  <si>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</si>
  <si>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</si>
  <si>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</si>
  <si>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</si>
  <si>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</si>
  <si>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</si>
  <si>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</si>
  <si>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</si>
  <si>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</si>
  <si>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</si>
  <si>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</si>
  <si>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</si>
  <si>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</si>
  <si>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</si>
  <si>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</si>
  <si>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</si>
  <si>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</si>
  <si>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</si>
  <si>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</si>
  <si>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</si>
  <si>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</si>
  <si>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</si>
  <si>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</si>
  <si>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</si>
  <si>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</si>
  <si>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</si>
  <si>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</si>
  <si>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</si>
  <si>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</si>
  <si>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</si>
  <si>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</si>
  <si>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</si>
  <si>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</si>
  <si>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</si>
  <si>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</si>
  <si>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</si>
  <si>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</si>
  <si>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</si>
  <si>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</si>
  <si>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</si>
  <si>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</si>
  <si>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</si>
  <si>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</si>
  <si>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</si>
  <si>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</si>
  <si>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</si>
  <si>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</si>
  <si>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</si>
  <si>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</si>
  <si>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</si>
  <si>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</si>
  <si>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</si>
  <si>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</si>
  <si>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</si>
  <si>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</si>
  <si>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</si>
  <si>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</si>
  <si>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</si>
  <si>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</si>
  <si>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</si>
  <si>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</si>
  <si>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</si>
  <si>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</si>
  <si>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</si>
  <si>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</si>
  <si>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</si>
  <si>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</si>
  <si>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</si>
  <si>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</si>
  <si>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</si>
  <si>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</si>
  <si>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</si>
  <si>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</si>
  <si>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</si>
  <si>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</si>
  <si>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</si>
  <si>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</si>
  <si>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</si>
  <si>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</si>
  <si>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</si>
  <si>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</si>
  <si>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</si>
  <si>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</si>
  <si>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</si>
  <si>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</si>
  <si>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</si>
  <si>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</si>
  <si>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</si>
  <si>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</si>
  <si>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</si>
  <si>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</si>
  <si>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</si>
  <si>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</si>
  <si>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</si>
  <si>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</si>
  <si>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</si>
  <si>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</si>
  <si>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</si>
  <si>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</si>
  <si>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</si>
  <si>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</si>
  <si>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</si>
  <si>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</si>
  <si>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</si>
  <si>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</si>
  <si>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</si>
  <si>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</si>
  <si>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</si>
  <si>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</si>
  <si>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</si>
  <si>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</si>
  <si>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</si>
  <si>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</si>
  <si>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</si>
  <si>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</si>
  <si>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</si>
  <si>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</si>
  <si>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</si>
  <si>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</si>
  <si>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</si>
  <si>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</si>
  <si>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</si>
  <si>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</si>
  <si>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</si>
  <si>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</si>
  <si>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</si>
  <si>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</si>
  <si>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</si>
  <si>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</si>
  <si>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</si>
  <si>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</si>
  <si>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</si>
  <si>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</si>
  <si>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</si>
  <si>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</si>
  <si>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</si>
  <si>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</si>
  <si>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</si>
  <si>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</si>
  <si>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</si>
  <si>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</si>
  <si>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</si>
  <si>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</si>
  <si>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</si>
  <si>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</si>
  <si>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</si>
  <si>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</si>
  <si>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</si>
  <si>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</si>
  <si>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</si>
  <si>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</si>
  <si>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</si>
  <si>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</si>
  <si>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</si>
  <si>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</si>
  <si>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</si>
  <si>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</si>
  <si>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</si>
  <si>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</si>
  <si>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</si>
  <si>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</si>
  <si>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</si>
  <si>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</si>
  <si>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</si>
  <si>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</si>
  <si>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</si>
  <si>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</si>
  <si>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</si>
  <si>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</si>
  <si>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</si>
  <si>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</si>
  <si>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</si>
  <si>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</si>
  <si>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</si>
  <si>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</si>
  <si>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</si>
  <si>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</si>
  <si>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</si>
  <si>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</si>
  <si>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</si>
  <si>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</si>
  <si>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</si>
  <si>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</si>
  <si>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</si>
  <si>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</si>
  <si>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</si>
  <si>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</si>
  <si>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</si>
  <si>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</si>
  <si>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</si>
  <si>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</si>
  <si>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</si>
  <si>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</si>
  <si>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</si>
  <si>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</si>
  <si>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</si>
  <si>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</si>
  <si>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</si>
  <si>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</si>
  <si>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</si>
  <si>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</si>
  <si>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</si>
  <si>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</si>
  <si>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</si>
  <si>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</si>
  <si>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</si>
  <si>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</si>
  <si>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</si>
  <si>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</si>
  <si>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</si>
  <si>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</si>
  <si>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</si>
  <si>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</si>
  <si>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</si>
  <si>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</si>
  <si>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</si>
  <si>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</si>
  <si>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</si>
  <si>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</si>
  <si>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</si>
  <si>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</si>
  <si>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</si>
  <si>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</si>
  <si>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</si>
  <si>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</si>
  <si>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</si>
  <si>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</si>
  <si>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</si>
  <si>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</si>
  <si>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</si>
  <si>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</si>
  <si>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</si>
  <si>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</si>
  <si>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</si>
  <si>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</si>
  <si>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</si>
  <si>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</si>
  <si>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</si>
  <si>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</si>
  <si>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</si>
  <si>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</si>
  <si>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</si>
  <si>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</si>
  <si>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</si>
  <si>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</si>
  <si>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</si>
  <si>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</si>
  <si>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</si>
  <si>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</si>
  <si>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</si>
  <si>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</si>
  <si>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</si>
  <si>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</si>
  <si>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</si>
  <si>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</si>
  <si>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</si>
  <si>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</si>
  <si>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</si>
  <si>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</si>
  <si>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</si>
  <si>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</si>
  <si>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</si>
  <si>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</si>
  <si>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</si>
  <si>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</si>
  <si>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</si>
  <si>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</si>
  <si>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</si>
  <si>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</si>
  <si>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</si>
  <si>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</si>
  <si>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</si>
  <si>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</si>
  <si>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</si>
  <si>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</si>
  <si>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</si>
  <si>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</si>
  <si>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</si>
  <si>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</si>
  <si>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</si>
  <si>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</si>
  <si>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</si>
  <si>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</si>
  <si>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</si>
  <si>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</si>
  <si>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</si>
  <si>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</si>
  <si>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</si>
  <si>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</si>
  <si>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</si>
  <si>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</si>
  <si>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</si>
  <si>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</si>
  <si>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</si>
  <si>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</si>
  <si>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</si>
  <si>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</si>
  <si>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</si>
  <si>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</si>
  <si>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</si>
  <si>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</si>
  <si>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</si>
  <si>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</si>
  <si>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</si>
  <si>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</si>
  <si>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</si>
  <si>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</si>
  <si>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</si>
  <si>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</si>
  <si>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</si>
  <si>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</si>
  <si>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</si>
  <si>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</si>
  <si>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</si>
  <si>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</si>
  <si>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</si>
  <si>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</si>
  <si>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</si>
  <si>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</si>
  <si>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</si>
  <si>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</si>
  <si>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</si>
  <si>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</si>
  <si>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</si>
  <si>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</si>
  <si>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</si>
  <si>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</si>
  <si>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</si>
  <si>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</si>
  <si>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</si>
  <si>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</si>
  <si>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</si>
  <si>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</si>
  <si>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</si>
  <si>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</si>
  <si>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</si>
  <si>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</si>
  <si>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</si>
  <si>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</si>
  <si>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</si>
  <si>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</si>
  <si>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</si>
  <si>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</si>
  <si>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</si>
  <si>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</si>
  <si>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</si>
  <si>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</si>
  <si>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</si>
  <si>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</si>
  <si>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</si>
  <si>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</si>
  <si>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</si>
  <si>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</si>
  <si>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</si>
  <si>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</si>
  <si>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</si>
  <si>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</si>
  <si>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</si>
  <si>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</si>
  <si>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</si>
  <si>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</si>
  <si>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</si>
  <si>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</si>
  <si>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</si>
  <si>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</si>
  <si>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</si>
  <si>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</si>
  <si>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</si>
  <si>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</si>
  <si>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</si>
  <si>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</si>
  <si>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</si>
  <si>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</si>
  <si>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</si>
  <si>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</si>
  <si>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</si>
  <si>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</si>
  <si>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</si>
  <si>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</si>
  <si>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</si>
  <si>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</si>
  <si>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</si>
  <si>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</si>
  <si>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</si>
  <si>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</si>
  <si>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</si>
  <si>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</si>
  <si>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</si>
  <si>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</si>
  <si>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</si>
  <si>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</si>
  <si>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</si>
  <si>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</si>
  <si>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</si>
  <si>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</si>
  <si>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</si>
  <si>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</si>
  <si>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</si>
  <si>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</si>
  <si>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</si>
  <si>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</si>
  <si>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</si>
  <si>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</si>
  <si>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</si>
  <si>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</si>
  <si>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</si>
  <si>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</si>
  <si>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</si>
  <si>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</si>
  <si>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</si>
  <si>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</si>
  <si>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</si>
  <si>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</si>
  <si>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</si>
  <si>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</si>
  <si>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</si>
  <si>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</si>
  <si>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</si>
  <si>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</si>
  <si>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</si>
  <si>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</si>
  <si>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</si>
  <si>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</si>
  <si>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</si>
  <si>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</si>
  <si>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</si>
  <si>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</si>
  <si>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</si>
  <si>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</si>
  <si>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</si>
  <si>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</si>
  <si>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</si>
  <si>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</si>
  <si>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</si>
  <si>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</si>
  <si>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</si>
  <si>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</si>
  <si>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</si>
  <si>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</si>
  <si>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</si>
  <si>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</si>
  <si>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</si>
  <si>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</si>
  <si>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</si>
  <si>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</si>
  <si>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</si>
  <si>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</si>
  <si>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</si>
  <si>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</si>
  <si>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</si>
  <si>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</si>
  <si>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</si>
  <si>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</si>
  <si>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</si>
  <si>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</si>
  <si>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</si>
  <si>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</si>
  <si>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</si>
  <si>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</si>
  <si>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</si>
  <si>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</si>
  <si>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</si>
  <si>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</si>
  <si>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</si>
  <si>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</si>
  <si>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</si>
  <si>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</si>
  <si>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</si>
  <si>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</si>
  <si>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</si>
  <si>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</si>
  <si>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</si>
  <si>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</si>
  <si>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</si>
  <si>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</si>
  <si>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</si>
  <si>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</si>
  <si>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</si>
  <si>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</si>
  <si>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</si>
  <si>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</si>
  <si>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</si>
  <si>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</si>
  <si>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</si>
  <si>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</si>
  <si>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</si>
  <si>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</si>
  <si>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</si>
  <si>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</si>
  <si>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</si>
  <si>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</si>
  <si>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</si>
  <si>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</si>
  <si>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</si>
  <si>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</si>
  <si>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</si>
  <si>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</si>
  <si>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</si>
  <si>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</si>
  <si>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</si>
  <si>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</si>
  <si>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</si>
  <si>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</si>
  <si>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</si>
  <si>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</si>
  <si>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</si>
  <si>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</si>
  <si>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</si>
  <si>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</si>
  <si>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</si>
  <si>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</si>
  <si>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</si>
  <si>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</si>
  <si>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</si>
  <si>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</si>
  <si>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</si>
  <si>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</si>
  <si>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</si>
  <si>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</si>
  <si>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</si>
  <si>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</si>
  <si>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</si>
  <si>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</si>
  <si>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</si>
  <si>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</si>
  <si>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</si>
  <si>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</si>
  <si>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</si>
  <si>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</si>
  <si>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</si>
  <si>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</si>
  <si>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</si>
  <si>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</si>
  <si>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</si>
  <si>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</si>
  <si>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</si>
  <si>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</si>
  <si>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</si>
  <si>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</si>
  <si>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</si>
  <si>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</si>
  <si>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</si>
  <si>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</si>
  <si>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</si>
  <si>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</si>
  <si>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</si>
  <si>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</si>
  <si>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</si>
  <si>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</si>
  <si>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</si>
  <si>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</si>
  <si>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</si>
  <si>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</si>
  <si>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</si>
  <si>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</si>
  <si>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</si>
  <si>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</si>
  <si>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</si>
  <si>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</si>
  <si>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</si>
  <si>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</si>
  <si>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</si>
  <si>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</si>
  <si>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</si>
  <si>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</si>
  <si>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</si>
  <si>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</si>
  <si>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</si>
  <si>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</si>
  <si>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</si>
  <si>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</si>
  <si>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</si>
  <si>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</si>
  <si>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</si>
  <si>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</si>
  <si>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</si>
  <si>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</si>
  <si>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</si>
  <si>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</si>
  <si>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</si>
  <si>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</si>
  <si>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</si>
  <si>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</si>
  <si>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</si>
  <si>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</si>
  <si>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</si>
  <si>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</si>
  <si>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</si>
  <si>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</si>
  <si>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</si>
  <si>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</si>
  <si>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</si>
  <si>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</si>
  <si>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</si>
  <si>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</si>
  <si>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</si>
  <si>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</si>
  <si>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</si>
  <si>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</si>
  <si>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</si>
  <si>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</si>
  <si>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</si>
  <si>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</si>
  <si>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</si>
  <si>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</si>
  <si>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</si>
  <si>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</si>
  <si>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</si>
  <si>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</si>
  <si>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</si>
  <si>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</si>
  <si>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</si>
  <si>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</si>
  <si>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</si>
  <si>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</si>
  <si>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</si>
  <si>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</si>
  <si>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</si>
  <si>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</si>
  <si>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</si>
  <si>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</si>
  <si>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</si>
  <si>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</si>
  <si>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</si>
  <si>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</si>
  <si>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</si>
  <si>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</si>
  <si>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</si>
  <si>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</si>
  <si>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</si>
  <si>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</si>
  <si>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</si>
  <si>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</si>
  <si>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</si>
  <si>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</si>
  <si>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</si>
  <si>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</si>
  <si>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</si>
  <si>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</si>
  <si>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</si>
  <si>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</si>
  <si>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</si>
  <si>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</si>
  <si>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</si>
  <si>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</si>
  <si>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</si>
  <si>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</si>
  <si>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</si>
  <si>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</si>
  <si>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</si>
  <si>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</si>
  <si>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</si>
  <si>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</si>
  <si>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</si>
  <si>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</si>
  <si>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</si>
  <si>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</si>
  <si>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</si>
  <si>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</si>
  <si>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</si>
  <si>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</si>
  <si>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</si>
  <si>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</si>
  <si>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</si>
  <si>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</si>
  <si>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</si>
  <si>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</si>
  <si>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</si>
  <si>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</si>
  <si>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</si>
  <si>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</si>
  <si>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</si>
  <si>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</si>
  <si>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</si>
  <si>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</si>
  <si>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</si>
  <si>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</si>
  <si>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</si>
  <si>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</si>
  <si>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</si>
  <si>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</si>
  <si>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</si>
  <si>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</si>
  <si>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</si>
  <si>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</si>
  <si>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</si>
  <si>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</si>
  <si>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</si>
  <si>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</si>
  <si>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</si>
  <si>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</si>
  <si>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</si>
  <si>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</si>
  <si>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</si>
  <si>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</si>
  <si>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</si>
  <si>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</si>
  <si>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</si>
  <si>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</si>
  <si>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</si>
  <si>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</si>
  <si>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</si>
  <si>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</si>
  <si>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</si>
  <si>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</si>
  <si>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</si>
  <si>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</si>
  <si>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</si>
  <si>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</si>
  <si>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</si>
  <si>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</si>
  <si>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</si>
  <si>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</si>
  <si>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</si>
  <si>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</si>
  <si>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</si>
  <si>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</si>
  <si>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</si>
  <si>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</si>
  <si>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</si>
  <si>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</si>
  <si>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</si>
  <si>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</si>
  <si>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</si>
  <si>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</si>
  <si>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</si>
  <si>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</si>
  <si>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</si>
  <si>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</si>
  <si>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</si>
  <si>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</si>
  <si>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</si>
  <si>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</si>
  <si>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</si>
  <si>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</si>
  <si>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</si>
  <si>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</si>
  <si>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</si>
  <si>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</si>
  <si>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</si>
  <si>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</si>
  <si>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</si>
  <si>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</si>
  <si>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</si>
  <si>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</si>
  <si>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</si>
  <si>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</si>
  <si>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</si>
  <si>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</si>
  <si>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</si>
  <si>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</si>
  <si>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</si>
  <si>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</si>
  <si>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</si>
  <si>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</si>
  <si>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</si>
  <si>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</si>
  <si>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</si>
  <si>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</si>
  <si>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</si>
  <si>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</si>
  <si>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</si>
  <si>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</si>
  <si>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</si>
  <si>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</si>
  <si>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</si>
  <si>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</si>
  <si>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</si>
  <si>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</si>
  <si>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</si>
  <si>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</si>
  <si>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</si>
  <si>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</si>
  <si>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</si>
  <si>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</si>
  <si>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</si>
  <si>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</si>
  <si>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</si>
  <si>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</si>
  <si>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</si>
  <si>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</si>
  <si>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</si>
  <si>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</si>
  <si>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</si>
  <si>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</si>
  <si>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</si>
  <si>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</si>
  <si>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</si>
  <si>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</si>
  <si>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</si>
  <si>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</si>
  <si>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</si>
  <si>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</si>
  <si>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</si>
  <si>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</si>
  <si>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</si>
  <si>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</si>
  <si>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</si>
  <si>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</si>
  <si>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</si>
  <si>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</si>
  <si>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</si>
  <si>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</si>
  <si>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</si>
  <si>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</si>
  <si>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</si>
  <si>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</si>
  <si>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</si>
  <si>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</si>
  <si>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</si>
  <si>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</si>
  <si>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</si>
  <si>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</si>
  <si>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</si>
  <si>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</si>
  <si>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</si>
  <si>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</si>
  <si>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</si>
  <si>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</si>
  <si>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</si>
  <si>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</si>
  <si>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</si>
  <si>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</si>
  <si>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</si>
  <si>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</si>
  <si>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</si>
  <si>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</si>
  <si>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</si>
  <si>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</si>
  <si>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</si>
  <si>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</si>
  <si>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</si>
  <si>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</si>
  <si>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</si>
  <si>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</si>
  <si>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</si>
  <si>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</si>
  <si>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</si>
  <si>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</si>
  <si>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</si>
  <si>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</si>
  <si>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</si>
  <si>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</si>
  <si>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</si>
  <si>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</si>
  <si>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</si>
  <si>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</si>
  <si>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</si>
  <si>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</si>
  <si>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</si>
  <si>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</si>
  <si>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</si>
  <si>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</si>
  <si>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</si>
  <si>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</si>
  <si>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</si>
  <si>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</si>
  <si>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</si>
  <si>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</si>
  <si>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</si>
  <si>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</si>
  <si>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</si>
  <si>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</si>
  <si>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</si>
  <si>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</si>
  <si>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</si>
  <si>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</si>
  <si>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</si>
  <si>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</si>
  <si>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</si>
  <si>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</si>
  <si>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</si>
  <si>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</si>
  <si>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</si>
  <si>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</si>
  <si>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</si>
  <si>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</si>
  <si>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</si>
  <si>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</si>
  <si>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</si>
  <si>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</si>
  <si>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</si>
  <si>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</si>
  <si>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</si>
  <si>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</si>
  <si>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</si>
  <si>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</si>
  <si>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</si>
  <si>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</si>
  <si>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</si>
  <si>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</si>
  <si>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</si>
  <si>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</si>
  <si>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</si>
  <si>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</si>
  <si>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</si>
  <si>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</si>
  <si>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</si>
  <si>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</si>
  <si>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</si>
  <si>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</si>
  <si>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</si>
  <si>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</si>
  <si>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</si>
  <si>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</si>
  <si>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</si>
  <si>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</si>
  <si>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</si>
  <si>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</si>
  <si>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</si>
  <si>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</si>
  <si>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</si>
  <si>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</si>
  <si>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</si>
  <si>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</si>
  <si>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</si>
  <si>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</si>
  <si>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</si>
  <si>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</si>
  <si>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</si>
  <si>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</si>
  <si>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</si>
  <si>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</si>
  <si>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</si>
  <si>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</si>
  <si>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</si>
  <si>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</si>
  <si>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</si>
  <si>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</si>
  <si>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</si>
  <si>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</si>
  <si>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</si>
  <si>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</si>
  <si>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</si>
  <si>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</si>
  <si>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</si>
  <si>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</si>
  <si>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</si>
  <si>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</si>
  <si>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</si>
  <si>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</si>
  <si>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</si>
  <si>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</si>
  <si>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</si>
  <si>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</si>
  <si>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</si>
  <si>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</si>
  <si>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</si>
  <si>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</si>
  <si>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</si>
  <si>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</si>
  <si>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</si>
  <si>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</si>
  <si>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</si>
  <si>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</si>
  <si>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</si>
  <si>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</si>
  <si>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</si>
  <si>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</si>
  <si>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</si>
  <si>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</si>
  <si>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</si>
  <si>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</si>
  <si>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</si>
  <si>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</si>
  <si>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</si>
  <si>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</si>
  <si>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</si>
  <si>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</si>
  <si>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</si>
  <si>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</si>
  <si>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</si>
  <si>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</si>
  <si>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</si>
  <si>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</si>
  <si>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</si>
  <si>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</si>
  <si>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</si>
  <si>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</si>
  <si>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</si>
  <si>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</si>
  <si>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</si>
  <si>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</si>
  <si>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</si>
  <si>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</si>
  <si>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</si>
  <si>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</si>
  <si>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</si>
  <si>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</si>
  <si>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</si>
  <si>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</si>
  <si>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</si>
  <si>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</si>
  <si>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</si>
  <si>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</si>
  <si>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</si>
  <si>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</si>
  <si>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</si>
  <si>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</si>
  <si>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</si>
  <si>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</si>
  <si>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</si>
  <si>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</si>
  <si>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</si>
  <si>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</si>
  <si>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</si>
  <si>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</si>
  <si>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</si>
  <si>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</si>
  <si>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</si>
  <si>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</si>
  <si>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</si>
  <si>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</si>
  <si>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</si>
  <si>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</si>
  <si>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</si>
  <si>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</si>
  <si>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</si>
  <si>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</si>
  <si>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</si>
  <si>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</si>
  <si>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</si>
  <si>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</si>
  <si>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</si>
  <si>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</si>
  <si>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</si>
  <si>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</si>
  <si>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</si>
  <si>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</si>
  <si>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</si>
  <si>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</si>
  <si>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</si>
  <si>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</si>
  <si>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</si>
  <si>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</si>
  <si>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</si>
  <si>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</si>
  <si>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</si>
  <si>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</si>
  <si>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</si>
  <si>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</si>
  <si>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</si>
  <si>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</si>
  <si>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</si>
  <si>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</si>
  <si>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</si>
  <si>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</si>
  <si>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</si>
  <si>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</si>
  <si>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</si>
  <si>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</si>
  <si>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</si>
  <si>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</si>
  <si>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</si>
  <si>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</si>
  <si>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</si>
  <si>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</si>
  <si>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</si>
  <si>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</si>
  <si>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</si>
  <si>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</si>
  <si>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</si>
  <si>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</si>
  <si>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</si>
  <si>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</si>
  <si>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</si>
  <si>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</si>
  <si>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</si>
  <si>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</si>
  <si>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</si>
  <si>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</si>
  <si>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</si>
  <si>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</si>
  <si>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</si>
  <si>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</si>
  <si>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</si>
  <si>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</si>
  <si>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</si>
  <si>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</si>
  <si>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</si>
  <si>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</si>
  <si>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</si>
  <si>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</si>
  <si>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</si>
  <si>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</si>
  <si>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</si>
  <si>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</si>
  <si>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</si>
  <si>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</si>
  <si>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</si>
  <si>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</si>
  <si>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</si>
  <si>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</si>
  <si>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</si>
  <si>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</si>
  <si>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</si>
  <si>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</si>
  <si>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</si>
  <si>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</si>
  <si>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</si>
  <si>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</si>
  <si>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</si>
  <si>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</si>
  <si>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</si>
  <si>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</si>
  <si>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</si>
  <si>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</si>
  <si>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</si>
  <si>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</si>
  <si>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</si>
  <si>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</si>
  <si>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</si>
  <si>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</si>
  <si>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</si>
  <si>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</si>
  <si>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</si>
  <si>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</si>
  <si>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</si>
  <si>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</si>
  <si>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</si>
  <si>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</si>
  <si>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</si>
  <si>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</si>
  <si>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</si>
  <si>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</si>
  <si>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</si>
  <si>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</si>
  <si>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</si>
  <si>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</si>
  <si>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</si>
  <si>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</si>
  <si>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</si>
  <si>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</si>
  <si>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</si>
  <si>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</si>
  <si>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</si>
  <si>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</si>
  <si>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</si>
  <si>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</si>
  <si>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</si>
  <si>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</si>
  <si>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</si>
  <si>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</si>
  <si>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</si>
  <si>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</si>
  <si>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</si>
  <si>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</si>
  <si>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</si>
  <si>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</si>
  <si>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</si>
  <si>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</si>
  <si>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</si>
  <si>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</si>
  <si>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</si>
  <si>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</si>
  <si>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</si>
  <si>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</si>
  <si>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</si>
  <si>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</si>
  <si>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</si>
  <si>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</si>
  <si>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</si>
  <si>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</si>
  <si>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</si>
  <si>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</si>
  <si>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</si>
  <si>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</si>
  <si>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</si>
  <si>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</si>
  <si>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</si>
  <si>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</si>
  <si>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</si>
  <si>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</si>
  <si>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</si>
  <si>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</si>
  <si>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</si>
  <si>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</si>
  <si>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</si>
  <si>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</si>
  <si>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</si>
  <si>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</si>
  <si>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</si>
  <si>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</si>
  <si>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</si>
  <si>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</si>
  <si>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</si>
  <si>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</si>
  <si>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</si>
  <si>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</si>
  <si>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</si>
  <si>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</si>
  <si>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</si>
  <si>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</si>
  <si>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</si>
  <si>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</si>
  <si>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</si>
  <si>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</si>
  <si>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</si>
  <si>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</si>
  <si>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</si>
  <si>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</si>
  <si>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</si>
  <si>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</si>
  <si>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</si>
  <si>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</si>
  <si>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</si>
  <si>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</si>
  <si>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</si>
  <si>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</si>
  <si>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</si>
  <si>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</si>
  <si>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</si>
  <si>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</si>
  <si>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</si>
  <si>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</si>
  <si>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</si>
  <si>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</si>
  <si>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</si>
  <si>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</si>
  <si>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</si>
  <si>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</si>
  <si>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</si>
  <si>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</si>
  <si>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</si>
  <si>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</si>
  <si>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</si>
  <si>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</si>
  <si>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</si>
  <si>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</si>
  <si>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</si>
  <si>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</si>
  <si>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</si>
  <si>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</si>
  <si>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</si>
  <si>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</si>
  <si>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</si>
  <si>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</si>
  <si>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</si>
  <si>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</si>
  <si>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</si>
  <si>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</si>
  <si>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</si>
  <si>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</si>
  <si>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</si>
  <si>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</si>
  <si>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</si>
  <si>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</si>
  <si>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</si>
  <si>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</si>
  <si>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</si>
  <si>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</si>
  <si>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</si>
  <si>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</si>
  <si>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</si>
  <si>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</si>
  <si>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</si>
  <si>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</si>
  <si>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</si>
  <si>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</si>
  <si>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</si>
  <si>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</si>
  <si>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</si>
  <si>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</si>
  <si>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</si>
  <si>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</si>
  <si>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</si>
  <si>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</si>
  <si>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</si>
  <si>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</si>
  <si>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</si>
  <si>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</si>
  <si>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</si>
  <si>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</si>
  <si>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</si>
  <si>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</si>
  <si>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</si>
  <si>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</si>
  <si>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</si>
  <si>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</si>
  <si>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</si>
  <si>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</si>
  <si>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</si>
  <si>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</si>
  <si>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</si>
  <si>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</si>
  <si>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</si>
  <si>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</si>
  <si>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</si>
  <si>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</si>
  <si>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</si>
  <si>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</si>
  <si>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</si>
  <si>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</si>
  <si>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</si>
  <si>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</si>
  <si>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</si>
  <si>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</si>
  <si>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</si>
  <si>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</si>
  <si>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</si>
  <si>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</si>
  <si>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</si>
  <si>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</si>
  <si>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</si>
  <si>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</si>
  <si>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</si>
  <si>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</si>
  <si>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</si>
  <si>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</si>
  <si>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</si>
  <si>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</si>
  <si>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</si>
  <si>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</si>
  <si>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</si>
  <si>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</si>
  <si>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</si>
  <si>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</si>
  <si>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</si>
  <si>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</si>
  <si>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</si>
  <si>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</si>
  <si>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</si>
  <si>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</si>
  <si>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</si>
  <si>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</si>
  <si>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</si>
  <si>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</si>
  <si>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</si>
  <si>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</si>
  <si>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</si>
  <si>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</si>
  <si>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</si>
  <si>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</si>
  <si>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</si>
  <si>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</si>
  <si>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</si>
  <si>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</si>
  <si>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</si>
  <si>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</si>
  <si>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</si>
  <si>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</si>
  <si>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</si>
  <si>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</si>
  <si>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</si>
  <si>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</si>
  <si>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</si>
  <si>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</si>
  <si>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</si>
  <si>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</si>
  <si>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</si>
  <si>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</si>
  <si>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</si>
  <si>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</si>
  <si>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</si>
  <si>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</si>
  <si>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</si>
  <si>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</si>
  <si>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</si>
  <si>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</si>
  <si>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</si>
  <si>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</si>
  <si>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</si>
  <si>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</si>
  <si>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</si>
  <si>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</si>
  <si>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</si>
  <si>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</si>
  <si>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</si>
  <si>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</si>
  <si>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</si>
  <si>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</si>
  <si>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</si>
  <si>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</si>
  <si>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</si>
  <si>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</si>
  <si>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</si>
  <si>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</si>
  <si>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</si>
  <si>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</si>
  <si>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</si>
  <si>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</si>
  <si>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</si>
  <si>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</si>
  <si>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</si>
  <si>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</si>
  <si>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</si>
  <si>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</si>
  <si>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</si>
  <si>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</si>
  <si>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</si>
  <si>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</si>
  <si>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</si>
  <si>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</si>
  <si>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</si>
  <si>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</si>
  <si>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</si>
  <si>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</si>
  <si>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</si>
  <si>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</si>
  <si>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</si>
  <si>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</si>
  <si>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</si>
  <si>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</si>
  <si>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</si>
  <si>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</si>
  <si>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</si>
  <si>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</si>
  <si>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</si>
  <si>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</si>
  <si>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</si>
  <si>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</si>
  <si>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</si>
  <si>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</si>
  <si>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</si>
  <si>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</si>
  <si>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</si>
  <si>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</si>
  <si>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</si>
  <si>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</si>
  <si>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</si>
  <si>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</si>
  <si>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</si>
  <si>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</si>
  <si>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</si>
  <si>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</si>
  <si>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</si>
  <si>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</si>
  <si>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</si>
  <si>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</si>
  <si>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</si>
  <si>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</si>
  <si>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</si>
  <si>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</si>
  <si>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</si>
  <si>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</si>
  <si>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</si>
  <si>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</si>
  <si>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</si>
  <si>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</si>
  <si>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</si>
  <si>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</si>
  <si>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</si>
  <si>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</si>
  <si>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</si>
  <si>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</si>
  <si>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</si>
  <si>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</si>
  <si>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</si>
  <si>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</si>
  <si>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</si>
  <si>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</si>
  <si>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</si>
  <si>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</si>
  <si>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</si>
  <si>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</si>
  <si>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</si>
  <si>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</si>
  <si>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</si>
  <si>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</si>
  <si>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</si>
  <si>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</si>
  <si>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</si>
  <si>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</si>
  <si>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</si>
  <si>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</si>
  <si>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</si>
  <si>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</si>
  <si>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</si>
  <si>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</si>
  <si>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</si>
  <si>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</si>
  <si>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</si>
  <si>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</si>
  <si>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</si>
  <si>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</si>
  <si>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</si>
  <si>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</si>
  <si>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</si>
  <si>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</si>
  <si>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</si>
  <si>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</si>
  <si>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</si>
  <si>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</si>
  <si>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</si>
  <si>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</si>
  <si>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</si>
  <si>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</si>
  <si>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</si>
  <si>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</si>
  <si>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</si>
  <si>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</si>
  <si>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</si>
  <si>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</si>
  <si>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</si>
  <si>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</si>
  <si>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</si>
  <si>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</si>
  <si>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</si>
  <si>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</si>
  <si>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</si>
  <si>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</si>
  <si>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</si>
  <si>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</si>
  <si>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</si>
  <si>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</si>
  <si>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</si>
  <si>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</si>
  <si>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</si>
  <si>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</si>
  <si>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</si>
  <si>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</si>
  <si>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</si>
  <si>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</si>
  <si>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</si>
  <si>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</si>
  <si>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</si>
  <si>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</si>
  <si>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</si>
  <si>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</si>
  <si>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</si>
  <si>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</si>
  <si>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</si>
  <si>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</si>
  <si>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</si>
  <si>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</si>
  <si>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</si>
  <si>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</si>
  <si>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</si>
  <si>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</si>
  <si>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</si>
  <si>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</si>
  <si>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</si>
  <si>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</si>
  <si>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</si>
  <si>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</si>
  <si>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</si>
  <si>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</si>
  <si>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</si>
  <si>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</si>
  <si>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</si>
  <si>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</si>
  <si>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</si>
  <si>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</si>
  <si>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</si>
  <si>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</si>
  <si>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</si>
  <si>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</si>
  <si>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</si>
  <si>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</si>
  <si>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</si>
  <si>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</si>
  <si>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</si>
  <si>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</si>
  <si>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</si>
  <si>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</si>
  <si>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</si>
  <si>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</si>
  <si>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</si>
  <si>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</si>
  <si>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</si>
  <si>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</si>
  <si>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</si>
  <si>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</si>
  <si>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</si>
  <si>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</si>
  <si>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</si>
  <si>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</si>
  <si>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</si>
  <si>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</si>
  <si>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</si>
  <si>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</si>
  <si>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</si>
  <si>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</si>
  <si>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</si>
  <si>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</si>
  <si>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</si>
  <si>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</si>
  <si>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</si>
  <si>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</si>
  <si>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</si>
  <si>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</si>
  <si>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</si>
  <si>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</si>
  <si>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</si>
  <si>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</si>
  <si>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</si>
  <si>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</si>
  <si>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</si>
  <si>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</si>
  <si>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</si>
  <si>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</si>
  <si>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</si>
  <si>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</si>
  <si>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</si>
  <si>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</si>
  <si>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</si>
  <si>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</si>
  <si>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</si>
  <si>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</si>
  <si>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</si>
  <si>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</si>
  <si>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</si>
  <si>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</si>
  <si>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</si>
  <si>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</si>
  <si>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</si>
  <si>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</si>
  <si>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</si>
  <si>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</si>
  <si>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</si>
  <si>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</si>
  <si>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</si>
  <si>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</si>
  <si>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</si>
  <si>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</si>
  <si>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</si>
  <si>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</si>
  <si>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</si>
  <si>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</si>
  <si>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</si>
  <si>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</si>
  <si>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</si>
  <si>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</si>
  <si>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</si>
  <si>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</si>
  <si>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</si>
  <si>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</si>
  <si>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</si>
  <si>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</si>
  <si>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</si>
  <si>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</si>
  <si>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</si>
  <si>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</si>
  <si>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</si>
  <si>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</si>
  <si>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</si>
  <si>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</si>
  <si>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</si>
  <si>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</si>
  <si>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</si>
  <si>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</si>
  <si>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</si>
  <si>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</si>
  <si>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</si>
  <si>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</si>
  <si>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</si>
  <si>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</si>
  <si>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</si>
  <si>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</si>
  <si>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</si>
  <si>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</si>
  <si>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</si>
  <si>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</si>
  <si>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</si>
  <si>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</si>
  <si>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</si>
  <si>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</si>
  <si>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</si>
  <si>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</si>
  <si>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</si>
  <si>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</si>
  <si>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</si>
  <si>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</si>
  <si>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</si>
  <si>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</si>
  <si>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</si>
  <si>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</si>
  <si>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</si>
  <si>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</si>
  <si>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</si>
  <si>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</si>
  <si>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</si>
  <si>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</si>
  <si>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</si>
  <si>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</si>
  <si>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</si>
  <si>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</si>
  <si>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</si>
  <si>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</si>
  <si>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</si>
  <si>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</si>
  <si>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</si>
  <si>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</si>
  <si>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</si>
  <si>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</si>
  <si>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</si>
  <si>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</si>
  <si>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</si>
  <si>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</si>
  <si>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</si>
  <si>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</si>
  <si>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</si>
  <si>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</si>
  <si>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</si>
  <si>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</si>
  <si>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</si>
  <si>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</si>
  <si>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</si>
  <si>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</si>
  <si>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</si>
  <si>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</si>
  <si>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</si>
  <si>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</si>
  <si>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</si>
  <si>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</si>
  <si>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</si>
  <si>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</si>
  <si>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</si>
  <si>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</si>
  <si>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</si>
  <si>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</si>
  <si>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</si>
  <si>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</si>
  <si>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</si>
  <si>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</si>
  <si>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</si>
  <si>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</si>
  <si>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</si>
  <si>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</si>
  <si>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</si>
  <si>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</si>
  <si>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</si>
  <si>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</si>
  <si>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</si>
  <si>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</si>
  <si>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</si>
  <si>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</si>
  <si>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</si>
  <si>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</si>
  <si>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</si>
  <si>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</si>
  <si>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</si>
  <si>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</si>
  <si>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</si>
  <si>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</si>
  <si>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</si>
  <si>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</si>
  <si>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</si>
  <si>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</si>
  <si>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</si>
  <si>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</si>
  <si>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</si>
  <si>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</si>
  <si>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</si>
  <si>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</si>
  <si>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</si>
  <si>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</si>
  <si>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</si>
  <si>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</si>
  <si>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</si>
  <si>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</si>
  <si>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</si>
  <si>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</si>
  <si>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</si>
  <si>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</si>
  <si>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</si>
  <si>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</si>
  <si>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</si>
  <si>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</si>
  <si>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</si>
  <si>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</si>
  <si>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</si>
  <si>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</si>
  <si>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</si>
  <si>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</si>
  <si>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</si>
  <si>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</si>
  <si>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</si>
  <si>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</si>
  <si>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</si>
  <si>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</si>
  <si>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</si>
  <si>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</si>
  <si>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</si>
  <si>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</si>
  <si>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</si>
  <si>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</si>
  <si>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</si>
  <si>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</si>
  <si>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</si>
  <si>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</si>
  <si>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</si>
  <si>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</si>
  <si>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</si>
  <si>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</si>
  <si>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</si>
  <si>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</si>
  <si>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</si>
  <si>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</si>
  <si>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</si>
  <si>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</si>
  <si>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</si>
  <si>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</si>
  <si>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</si>
  <si>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</si>
  <si>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</si>
  <si>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</si>
  <si>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</si>
  <si>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</si>
  <si>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</si>
  <si>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</si>
  <si>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</si>
  <si>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</si>
  <si>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</si>
  <si>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</si>
  <si>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</si>
  <si>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</si>
  <si>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</si>
  <si>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</si>
  <si>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</si>
  <si>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</si>
  <si>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</si>
  <si>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</si>
  <si>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</si>
  <si>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</si>
  <si>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</si>
  <si>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</si>
  <si>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</si>
  <si>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</si>
  <si>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</si>
  <si>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</si>
  <si>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</si>
  <si>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</si>
  <si>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</si>
  <si>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</si>
  <si>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</si>
  <si>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</si>
  <si>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</si>
  <si>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</si>
  <si>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</si>
  <si>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</si>
  <si>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</si>
  <si>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</si>
  <si>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</si>
  <si>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</si>
  <si>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</si>
  <si>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</si>
  <si>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</si>
  <si>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</si>
  <si>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</si>
  <si>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</si>
  <si>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</si>
  <si>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</si>
  <si>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</si>
  <si>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</si>
  <si>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</si>
  <si>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</si>
  <si>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</si>
  <si>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</si>
  <si>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</si>
  <si>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</si>
  <si>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</si>
  <si>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</si>
  <si>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</si>
  <si>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</si>
  <si>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</si>
  <si>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</si>
  <si>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</si>
  <si>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</si>
  <si>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</si>
  <si>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</si>
  <si>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</si>
  <si>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</si>
  <si>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</si>
  <si>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</si>
  <si>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</si>
  <si>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</si>
  <si>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</si>
  <si>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</si>
  <si>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</si>
  <si>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</si>
  <si>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</si>
  <si>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</si>
  <si>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</si>
  <si>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</si>
  <si>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</si>
  <si>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</si>
  <si>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</si>
  <si>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</si>
  <si>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</si>
  <si>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</si>
  <si>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</si>
  <si>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</si>
  <si>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</si>
  <si>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</si>
  <si>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</si>
  <si>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</si>
  <si>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</si>
  <si>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</si>
  <si>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</si>
  <si>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</si>
  <si>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</si>
  <si>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</si>
  <si>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</si>
  <si>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</si>
  <si>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</si>
  <si>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</si>
  <si>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</si>
  <si>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</si>
  <si>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</si>
  <si>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</si>
  <si>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</si>
  <si>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</si>
  <si>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</si>
  <si>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</si>
  <si>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</si>
  <si>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</si>
  <si>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</si>
  <si>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</si>
  <si>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</si>
  <si>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</si>
  <si>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</si>
  <si>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</si>
  <si>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</si>
  <si>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</si>
  <si>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</si>
  <si>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</si>
  <si>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</si>
  <si>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</si>
  <si>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</si>
  <si>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</si>
  <si>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</si>
  <si>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</si>
  <si>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</si>
  <si>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</si>
  <si>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</si>
  <si>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</si>
  <si>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</si>
  <si>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</si>
  <si>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</si>
  <si>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</si>
  <si>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</si>
  <si>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</si>
  <si>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</si>
  <si>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</si>
  <si>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</si>
  <si>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</si>
  <si>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</si>
  <si>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</si>
  <si>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</si>
  <si>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</si>
  <si>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</si>
  <si>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</si>
  <si>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</si>
  <si>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</si>
  <si>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</si>
  <si>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</si>
  <si>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</si>
  <si>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</si>
  <si>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</si>
  <si>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</si>
  <si>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</si>
  <si>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</si>
  <si>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</si>
  <si>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</si>
  <si>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</si>
  <si>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</si>
  <si>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</si>
  <si>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</si>
  <si>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</si>
  <si>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</si>
  <si>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</si>
  <si>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</si>
  <si>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</si>
  <si>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</si>
  <si>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</si>
  <si>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</si>
  <si>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</si>
  <si>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</si>
  <si>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</si>
  <si>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</si>
  <si>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</si>
  <si>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</si>
  <si>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</si>
  <si>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</si>
  <si>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</si>
  <si>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</si>
  <si>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</si>
  <si>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</si>
  <si>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</si>
  <si>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</si>
  <si>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</si>
  <si>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</si>
  <si>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</si>
  <si>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</si>
  <si>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</si>
  <si>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</si>
  <si>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</si>
  <si>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</si>
  <si>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</si>
  <si>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</si>
  <si>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</si>
  <si>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</si>
  <si>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</si>
  <si>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</si>
  <si>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</si>
  <si>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</si>
  <si>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</si>
  <si>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</si>
  <si>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</si>
  <si>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</si>
  <si>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</si>
  <si>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</si>
  <si>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</si>
  <si>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</si>
  <si>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</si>
  <si>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</si>
  <si>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</si>
  <si>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</si>
  <si>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</si>
  <si>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</si>
  <si>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</si>
  <si>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</si>
  <si>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</si>
  <si>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</si>
  <si>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</si>
  <si>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</si>
  <si>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</si>
  <si>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</si>
  <si>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</si>
  <si>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</si>
  <si>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</si>
  <si>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</si>
  <si>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</si>
  <si>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</si>
  <si>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</si>
  <si>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</si>
  <si>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</si>
  <si>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</si>
  <si>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</si>
  <si>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</si>
  <si>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</si>
  <si>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</si>
  <si>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</si>
  <si>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</si>
  <si>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</si>
  <si>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</si>
  <si>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</si>
  <si>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</si>
  <si>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</si>
  <si>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</si>
  <si>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</si>
  <si>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</si>
  <si>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</si>
  <si>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</si>
  <si>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</si>
  <si>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</si>
  <si>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</si>
  <si>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</si>
  <si>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</si>
  <si>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</si>
  <si>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</si>
  <si>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</si>
  <si>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</si>
  <si>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</si>
  <si>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</si>
  <si>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</si>
  <si>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</si>
  <si>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</si>
  <si>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</si>
  <si>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</si>
  <si>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</si>
  <si>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</si>
  <si>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</si>
  <si>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</si>
  <si>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</si>
  <si>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</si>
  <si>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</si>
  <si>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</si>
  <si>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</si>
  <si>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</si>
  <si>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</si>
  <si>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</si>
  <si>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</si>
  <si>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</si>
  <si>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</si>
  <si>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</si>
  <si>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</si>
  <si>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</si>
  <si>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</si>
  <si>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</si>
  <si>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</si>
  <si>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</si>
  <si>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</si>
  <si>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</si>
  <si>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</si>
  <si>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</si>
  <si>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</si>
  <si>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</si>
  <si>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</si>
  <si>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</si>
  <si>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</si>
  <si>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</si>
  <si>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</si>
  <si>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</si>
  <si>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</si>
  <si>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</si>
  <si>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</si>
  <si>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</si>
  <si>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</si>
  <si>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</si>
  <si>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</si>
  <si>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</si>
  <si>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</si>
  <si>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</si>
  <si>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</si>
  <si>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</si>
  <si>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</si>
  <si>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</si>
  <si>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</si>
  <si>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</si>
  <si>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</si>
  <si>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</si>
  <si>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</si>
  <si>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</si>
  <si>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</si>
  <si>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</si>
  <si>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</si>
  <si>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</si>
  <si>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</si>
  <si>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</si>
  <si>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</si>
  <si>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</si>
  <si>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</si>
  <si>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</si>
  <si>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</si>
  <si>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</si>
  <si>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</si>
  <si>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</si>
  <si>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</si>
  <si>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</si>
  <si>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</si>
  <si>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</si>
  <si>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</si>
  <si>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</si>
  <si>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</si>
  <si>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</si>
  <si>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</si>
  <si>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</si>
  <si>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</si>
  <si>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</si>
  <si>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</si>
  <si>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</si>
  <si>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</si>
  <si>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</si>
  <si>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</si>
  <si>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</si>
  <si>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</si>
  <si>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</si>
  <si>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</si>
  <si>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</si>
  <si>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</si>
  <si>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</si>
  <si>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</si>
  <si>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</si>
  <si>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</si>
  <si>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</si>
  <si>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</si>
  <si>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</si>
  <si>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</si>
  <si>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</si>
  <si>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</si>
  <si>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</si>
  <si>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</si>
  <si>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</si>
  <si>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</si>
  <si>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</si>
  <si>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</si>
  <si>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</si>
  <si>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</si>
  <si>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</si>
  <si>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</si>
  <si>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</si>
  <si>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</si>
  <si>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</si>
  <si>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</si>
  <si>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</si>
  <si>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</si>
  <si>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</si>
  <si>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</si>
  <si>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</si>
  <si>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</si>
  <si>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</si>
  <si>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</si>
  <si>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</si>
  <si>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</si>
  <si>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</si>
  <si>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</si>
  <si>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</si>
  <si>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</si>
  <si>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</si>
  <si>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</si>
  <si>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</si>
  <si>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</si>
  <si>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</si>
  <si>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</si>
  <si>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</si>
  <si>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</si>
  <si>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</si>
  <si>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</si>
  <si>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</si>
  <si>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</si>
  <si>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</si>
  <si>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</si>
  <si>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</si>
  <si>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</si>
  <si>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</si>
  <si>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</si>
  <si>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</si>
  <si>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</si>
  <si>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</si>
  <si>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</si>
  <si>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</si>
  <si>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</si>
  <si>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</si>
  <si>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</si>
  <si>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</si>
  <si>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</si>
  <si>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</si>
  <si>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</si>
  <si>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</si>
  <si>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</si>
  <si>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</si>
  <si>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</si>
  <si>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</si>
  <si>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</si>
  <si>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</si>
  <si>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</si>
  <si>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</si>
  <si>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</si>
  <si>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</si>
  <si>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</si>
  <si>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</si>
  <si>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</si>
  <si>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</si>
  <si>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</si>
  <si>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</si>
  <si>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</si>
  <si>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</si>
  <si>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</si>
  <si>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</si>
  <si>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</si>
  <si>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</si>
  <si>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</si>
  <si>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</si>
  <si>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</si>
  <si>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</si>
  <si>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</si>
  <si>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</si>
  <si>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</si>
  <si>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</si>
  <si>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</si>
  <si>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</si>
  <si>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</si>
  <si>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</si>
  <si>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</si>
  <si>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</si>
  <si>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</si>
  <si>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</si>
  <si>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</si>
  <si>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</si>
  <si>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</si>
  <si>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</si>
  <si>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</si>
  <si>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</si>
  <si>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</si>
  <si>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</si>
  <si>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</si>
  <si>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</si>
  <si>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</si>
  <si>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</si>
  <si>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</si>
  <si>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</si>
  <si>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</si>
  <si>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</si>
  <si>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</si>
  <si>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</si>
  <si>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</si>
  <si>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</si>
  <si>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</si>
  <si>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</si>
  <si>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</si>
  <si>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</si>
  <si>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</si>
  <si>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</si>
  <si>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</si>
  <si>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</si>
  <si>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</si>
  <si>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</si>
  <si>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</si>
  <si>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</si>
  <si>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</si>
  <si>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</si>
  <si>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</si>
  <si>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</si>
  <si>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</si>
  <si>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</si>
  <si>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</si>
  <si>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</si>
  <si>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</si>
  <si>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</si>
  <si>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</si>
  <si>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</si>
  <si>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</si>
  <si>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</si>
  <si>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</si>
  <si>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</si>
  <si>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</si>
  <si>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</si>
  <si>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</si>
  <si>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</si>
  <si>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</si>
  <si>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</si>
  <si>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</si>
  <si>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</si>
  <si>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</si>
  <si>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</si>
  <si>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</si>
  <si>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</si>
  <si>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</si>
  <si>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</si>
  <si>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</si>
  <si>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</si>
  <si>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</si>
  <si>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</si>
  <si>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</si>
  <si>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</si>
  <si>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</si>
  <si>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</si>
  <si>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</si>
  <si>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</si>
  <si>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</si>
  <si>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</si>
  <si>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</si>
  <si>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</si>
  <si>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</si>
  <si>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</si>
  <si>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</si>
  <si>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</si>
  <si>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</si>
  <si>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</si>
  <si>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</si>
  <si>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</si>
  <si>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</si>
  <si>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</si>
  <si>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</si>
  <si>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</si>
  <si>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</si>
  <si>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</si>
  <si>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</si>
  <si>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</si>
  <si>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</si>
  <si>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</si>
  <si>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</si>
  <si>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</si>
  <si>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</si>
  <si>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</si>
  <si>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</si>
  <si>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</si>
  <si>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</si>
  <si>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</si>
  <si>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</si>
  <si>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</si>
  <si>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</si>
  <si>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</si>
  <si>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</si>
  <si>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</si>
  <si>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</si>
  <si>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</si>
  <si>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</si>
  <si>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</si>
  <si>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</si>
  <si>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</si>
  <si>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</si>
  <si>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</si>
  <si>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</si>
  <si>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</si>
  <si>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</si>
  <si>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</si>
  <si>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</si>
  <si>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</si>
  <si>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</si>
  <si>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</si>
  <si>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</si>
  <si>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</si>
  <si>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</si>
  <si>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</si>
  <si>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</si>
  <si>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</si>
  <si>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</si>
  <si>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</si>
  <si>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</si>
  <si>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</si>
  <si>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</si>
  <si>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</si>
  <si>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</si>
  <si>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</si>
  <si>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</si>
  <si>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</si>
  <si>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</si>
  <si>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</si>
  <si>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</si>
  <si>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</si>
  <si>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</si>
  <si>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</si>
  <si>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</si>
  <si>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</si>
  <si>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</si>
  <si>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</si>
  <si>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</si>
  <si>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</si>
  <si>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</si>
  <si>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</si>
  <si>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</si>
  <si>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</si>
  <si>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</si>
  <si>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</si>
  <si>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</si>
  <si>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</si>
  <si>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</si>
  <si>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</si>
  <si>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</si>
  <si>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</si>
  <si>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</si>
  <si>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</si>
  <si>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</si>
  <si>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</si>
  <si>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</si>
  <si>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</si>
  <si>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</si>
  <si>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</si>
  <si>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</si>
  <si>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</si>
  <si>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</si>
  <si>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</si>
  <si>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</si>
  <si>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</si>
  <si>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</si>
  <si>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</si>
  <si>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</si>
  <si>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</si>
  <si>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</si>
  <si>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</si>
  <si>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</si>
  <si>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</si>
  <si>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</si>
  <si>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</si>
  <si>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</si>
  <si>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</si>
  <si>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</si>
  <si>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</si>
  <si>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</si>
  <si>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</si>
  <si>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</si>
  <si>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</si>
  <si>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</si>
  <si>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</si>
  <si>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</si>
  <si>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</si>
  <si>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</si>
  <si>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</si>
  <si>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</si>
  <si>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</si>
  <si>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</si>
  <si>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</si>
  <si>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</si>
  <si>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</si>
  <si>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</si>
  <si>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</si>
  <si>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</si>
  <si>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</si>
  <si>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</si>
  <si>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</si>
  <si>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</si>
  <si>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</si>
  <si>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</si>
  <si>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</si>
  <si>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</si>
  <si>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</si>
  <si>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</si>
  <si>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</si>
  <si>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</si>
  <si>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</si>
  <si>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</si>
  <si>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</si>
  <si>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</si>
  <si>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</si>
  <si>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</si>
  <si>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</si>
  <si>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</si>
  <si>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</si>
  <si>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</si>
  <si>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</si>
  <si>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</si>
  <si>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</si>
  <si>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</si>
  <si>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</si>
  <si>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</si>
  <si>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</si>
  <si>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</si>
  <si>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</si>
  <si>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</si>
  <si>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</si>
  <si>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</si>
  <si>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</si>
  <si>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</si>
  <si>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</si>
  <si>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</si>
  <si>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</si>
  <si>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</si>
  <si>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</si>
  <si>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</si>
  <si>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</si>
  <si>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</si>
  <si>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</si>
  <si>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</si>
  <si>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</si>
  <si>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</si>
  <si>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</si>
  <si>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</si>
  <si>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</si>
  <si>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</si>
  <si>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</si>
  <si>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</si>
  <si>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</si>
  <si>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</si>
  <si>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</si>
  <si>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</si>
  <si>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</si>
  <si>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</si>
  <si>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</si>
  <si>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</si>
  <si>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</si>
  <si>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</si>
  <si>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</si>
  <si>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</si>
  <si>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</si>
  <si>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</si>
  <si>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</si>
  <si>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</si>
  <si>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</si>
  <si>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</si>
  <si>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</si>
  <si>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</si>
  <si>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</si>
  <si>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</si>
  <si>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</si>
  <si>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</si>
  <si>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</si>
  <si>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</si>
  <si>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</si>
  <si>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</si>
  <si>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</si>
  <si>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</si>
  <si>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</si>
  <si>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</si>
  <si>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</si>
  <si>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</si>
  <si>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</si>
  <si>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</si>
  <si>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</si>
  <si>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</si>
  <si>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</si>
  <si>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</si>
  <si>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</si>
  <si>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</si>
  <si>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</si>
  <si>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</si>
  <si>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</si>
  <si>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</si>
  <si>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</si>
  <si>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</si>
  <si>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</si>
  <si>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</si>
  <si>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</si>
  <si>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</si>
  <si>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</si>
  <si>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</si>
  <si>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</si>
  <si>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</si>
  <si>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</si>
  <si>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</si>
  <si>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</si>
  <si>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</si>
  <si>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</si>
  <si>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</si>
  <si>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</si>
  <si>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</si>
  <si>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</si>
  <si>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</si>
  <si>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</si>
  <si>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</si>
  <si>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</si>
  <si>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</si>
  <si>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</si>
  <si>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</si>
  <si>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</si>
  <si>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</si>
  <si>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</si>
  <si>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</si>
  <si>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</si>
  <si>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</si>
  <si>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</si>
  <si>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</si>
  <si>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</si>
  <si>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</si>
  <si>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</si>
  <si>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</si>
  <si>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</si>
  <si>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</si>
  <si>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</si>
  <si>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</si>
  <si>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</si>
  <si>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</si>
  <si>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</si>
  <si>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</si>
  <si>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</si>
  <si>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</si>
  <si>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</si>
  <si>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</si>
  <si>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</si>
  <si>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</si>
  <si>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</si>
  <si>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</si>
  <si>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</si>
  <si>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</si>
  <si>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</si>
  <si>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</si>
  <si>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</si>
  <si>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</si>
  <si>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</si>
  <si>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</si>
  <si>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</si>
  <si>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</si>
  <si>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</si>
  <si>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</si>
  <si>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</si>
  <si>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</si>
  <si>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</si>
  <si>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</si>
  <si>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</si>
  <si>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</si>
  <si>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</si>
  <si>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</si>
  <si>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</si>
  <si>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</si>
  <si>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</si>
  <si>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</si>
  <si>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</si>
  <si>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</si>
  <si>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</si>
  <si>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</si>
  <si>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</si>
  <si>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</si>
  <si>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</si>
  <si>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</si>
  <si>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</si>
  <si>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</si>
  <si>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</si>
  <si>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</si>
  <si>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</si>
  <si>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</si>
  <si>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</si>
  <si>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</si>
  <si>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</si>
  <si>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</si>
  <si>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</si>
  <si>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</si>
  <si>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</si>
  <si>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</si>
  <si>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</si>
  <si>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</si>
  <si>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</si>
  <si>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</si>
  <si>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</si>
  <si>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</si>
  <si>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</si>
  <si>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</si>
  <si>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</si>
  <si>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</si>
  <si>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</si>
  <si>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</si>
  <si>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</si>
  <si>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</si>
  <si>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</si>
  <si>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</si>
  <si>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</si>
  <si>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</si>
  <si>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</si>
  <si>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</si>
  <si>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</si>
  <si>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</si>
  <si>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</si>
  <si>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</si>
  <si>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</si>
  <si>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</si>
  <si>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</si>
  <si>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</si>
  <si>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</si>
  <si>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</si>
  <si>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</si>
  <si>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</si>
  <si>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</si>
  <si>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</si>
  <si>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</si>
  <si>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</si>
  <si>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</si>
  <si>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</si>
  <si>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</si>
  <si>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</si>
  <si>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</si>
  <si>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</si>
  <si>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</si>
  <si>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</si>
  <si>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</si>
  <si>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</si>
  <si>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</si>
  <si>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</si>
  <si>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</si>
  <si>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</si>
  <si>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</si>
  <si>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</si>
  <si>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</si>
  <si>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</si>
  <si>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</si>
  <si>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</si>
  <si>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</si>
  <si>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</si>
  <si>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</si>
  <si>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</si>
  <si>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</si>
  <si>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</si>
  <si>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</si>
  <si>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</si>
  <si>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</si>
  <si>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</si>
  <si>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</si>
  <si>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</si>
  <si>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</si>
  <si>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</si>
  <si>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</si>
  <si>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</si>
  <si>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</si>
  <si>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</si>
  <si>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</si>
  <si>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</si>
  <si>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</si>
  <si>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</si>
  <si>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</si>
  <si>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</si>
  <si>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</si>
  <si>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</si>
  <si>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</si>
  <si>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</si>
  <si>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</si>
  <si>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</si>
  <si>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</si>
  <si>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</si>
  <si>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</si>
  <si>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</si>
  <si>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</si>
  <si>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</si>
  <si>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</si>
  <si>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</si>
  <si>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</si>
  <si>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</si>
  <si>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</si>
  <si>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</si>
  <si>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</si>
  <si>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</si>
  <si>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</si>
  <si>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</si>
  <si>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</si>
  <si>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</si>
  <si>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</si>
  <si>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</si>
  <si>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</si>
  <si>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</si>
  <si>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</si>
  <si>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</si>
  <si>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</si>
  <si>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</si>
  <si>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</si>
  <si>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</si>
  <si>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</si>
  <si>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</si>
  <si>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</si>
  <si>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</si>
  <si>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</si>
  <si>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</si>
  <si>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</si>
  <si>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</si>
  <si>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</si>
  <si>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</si>
  <si>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</si>
  <si>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</si>
  <si>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</si>
  <si>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</si>
  <si>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</si>
  <si>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</si>
  <si>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</si>
  <si>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</si>
  <si>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</si>
  <si>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</si>
  <si>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</si>
  <si>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</si>
  <si>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</si>
  <si>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</si>
  <si>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</si>
  <si>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</si>
  <si>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</si>
  <si>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</si>
  <si>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</si>
  <si>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</si>
  <si>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</si>
  <si>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</si>
  <si>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</si>
  <si>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</si>
  <si>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</si>
  <si>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</si>
  <si>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</si>
  <si>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</si>
  <si>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</si>
  <si>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</si>
  <si>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</si>
  <si>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</si>
  <si>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</si>
  <si>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</si>
  <si>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</si>
  <si>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</si>
  <si>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</si>
  <si>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</si>
  <si>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</si>
  <si>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</si>
  <si>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</si>
  <si>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</si>
  <si>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</si>
  <si>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</si>
  <si>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</si>
  <si>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</si>
  <si>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</si>
  <si>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</si>
  <si>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</si>
  <si>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</si>
  <si>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</si>
  <si>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</si>
  <si>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</si>
  <si>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</si>
  <si>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</si>
  <si>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</si>
  <si>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</si>
  <si>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</si>
  <si>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</si>
  <si>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</si>
  <si>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</si>
  <si>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</si>
  <si>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</si>
  <si>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</si>
  <si>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</si>
  <si>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</si>
  <si>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</si>
  <si>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</si>
  <si>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</si>
  <si>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</si>
  <si>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</si>
  <si>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</si>
  <si>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</si>
  <si>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</si>
  <si>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</si>
  <si>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</si>
  <si>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</si>
  <si>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</si>
  <si>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</si>
  <si>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</si>
  <si>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</si>
  <si>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</si>
  <si>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</si>
  <si>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</si>
  <si>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</si>
  <si>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</si>
  <si>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</si>
  <si>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</si>
  <si>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</si>
  <si>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</si>
  <si>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</si>
  <si>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</si>
  <si>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</si>
  <si>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</si>
  <si>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</si>
  <si>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</si>
  <si>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</si>
  <si>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</si>
  <si>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</si>
  <si>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</si>
  <si>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</si>
  <si>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</si>
  <si>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</si>
  <si>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</si>
  <si>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</si>
  <si>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</si>
  <si>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</si>
  <si>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</si>
  <si>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</si>
  <si>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</si>
  <si>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</si>
  <si>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</si>
  <si>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</si>
  <si>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</si>
  <si>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</si>
  <si>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</si>
  <si>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</si>
  <si>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</si>
  <si>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</si>
  <si>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</si>
  <si>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</si>
  <si>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</si>
  <si>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</si>
  <si>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</si>
  <si>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</si>
  <si>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</si>
  <si>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</si>
  <si>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</si>
  <si>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</si>
  <si>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</si>
  <si>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</si>
  <si>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</si>
  <si>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</si>
  <si>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</si>
  <si>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</si>
  <si>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</si>
  <si>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</si>
  <si>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</si>
  <si>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</si>
  <si>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</si>
  <si>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</si>
  <si>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</si>
  <si>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</si>
  <si>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</si>
  <si>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</si>
  <si>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</si>
  <si>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</si>
  <si>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</si>
  <si>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</si>
  <si>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</si>
  <si>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</si>
  <si>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</si>
  <si>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</si>
  <si>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</si>
  <si>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</si>
  <si>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</si>
  <si>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</si>
  <si>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</si>
  <si>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</si>
  <si>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</si>
  <si>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</si>
  <si>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</si>
  <si>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</si>
  <si>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</si>
  <si>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</si>
  <si>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</si>
  <si>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</si>
  <si>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</si>
  <si>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</si>
  <si>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</si>
  <si>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</si>
  <si>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</si>
  <si>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</si>
  <si>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</si>
  <si>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</si>
  <si>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</si>
  <si>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</si>
  <si>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</si>
  <si>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</si>
  <si>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</si>
  <si>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</si>
  <si>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</si>
  <si>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</si>
  <si>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</si>
  <si>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</si>
  <si>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</si>
  <si>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</si>
  <si>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</si>
  <si>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</si>
  <si>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</si>
  <si>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</si>
  <si>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</si>
  <si>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</si>
  <si>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</si>
  <si>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</si>
  <si>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</si>
  <si>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</si>
  <si>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</si>
  <si>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</si>
  <si>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</si>
  <si>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</si>
  <si>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</si>
  <si>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</si>
  <si>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</si>
  <si>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</si>
  <si>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</si>
  <si>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</si>
  <si>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</si>
  <si>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</si>
  <si>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</si>
  <si>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</si>
  <si>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</si>
  <si>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</si>
  <si>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</si>
  <si>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</si>
  <si>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</si>
  <si>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</si>
  <si>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</si>
  <si>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</si>
  <si>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</si>
  <si>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</si>
  <si>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</si>
  <si>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</si>
  <si>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</si>
  <si>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</si>
  <si>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</si>
  <si>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</si>
  <si>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</si>
  <si>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</si>
  <si>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</si>
  <si>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</si>
  <si>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</si>
  <si>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</si>
  <si>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</si>
  <si>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</si>
  <si>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</si>
  <si>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</si>
  <si>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</si>
  <si>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</si>
  <si>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</si>
  <si>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</si>
  <si>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</si>
  <si>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</si>
  <si>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</si>
  <si>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</si>
  <si>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</si>
  <si>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</si>
  <si>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</si>
  <si>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</si>
  <si>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</si>
  <si>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</si>
  <si>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</si>
  <si>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</si>
  <si>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</si>
  <si>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</si>
  <si>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</si>
  <si>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</si>
  <si>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</si>
  <si>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</si>
  <si>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</si>
  <si>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</si>
  <si>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</si>
  <si>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</si>
  <si>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</si>
  <si>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</si>
  <si>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</si>
  <si>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</si>
  <si>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</si>
  <si>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</si>
  <si>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</si>
  <si>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</si>
  <si>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</si>
  <si>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</si>
  <si>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</si>
  <si>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</si>
  <si>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</si>
  <si>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</si>
  <si>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</si>
  <si>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</si>
  <si>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</si>
  <si>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</si>
  <si>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</si>
  <si>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</si>
  <si>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</si>
  <si>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</si>
  <si>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</si>
  <si>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</si>
  <si>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</si>
  <si>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</si>
  <si>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</si>
  <si>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</si>
  <si>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</si>
  <si>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</si>
  <si>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</si>
  <si>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</si>
  <si>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</si>
  <si>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</si>
  <si>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</si>
  <si>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</si>
  <si>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</si>
  <si>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</si>
  <si>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</si>
  <si>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</si>
  <si>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</si>
  <si>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</si>
  <si>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</si>
  <si>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</si>
  <si>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</si>
  <si>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</si>
  <si>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</si>
  <si>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</si>
  <si>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</si>
  <si>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</si>
  <si>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</si>
  <si>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</si>
  <si>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</si>
  <si>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</si>
  <si>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</si>
  <si>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</si>
  <si>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</si>
  <si>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</si>
  <si>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</si>
  <si>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</si>
  <si>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</si>
  <si>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</si>
  <si>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</si>
  <si>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</si>
  <si>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</si>
  <si>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</si>
  <si>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</si>
  <si>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</si>
  <si>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</si>
  <si>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</si>
  <si>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</si>
  <si>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</si>
  <si>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</si>
  <si>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</si>
  <si>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</si>
  <si>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</si>
  <si>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</si>
  <si>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</si>
  <si>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</si>
  <si>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</si>
  <si>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</si>
  <si>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</si>
  <si>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</si>
  <si>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</si>
  <si>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</si>
  <si>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</si>
  <si>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</si>
  <si>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</si>
  <si>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</si>
  <si>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</si>
  <si>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</si>
  <si>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</si>
  <si>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</si>
  <si>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</si>
  <si>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</si>
  <si>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</si>
  <si>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</si>
  <si>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</si>
  <si>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</si>
  <si>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</si>
  <si>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</si>
  <si>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</si>
  <si>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</si>
  <si>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</si>
  <si>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</si>
  <si>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</si>
  <si>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</si>
  <si>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</si>
  <si>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</si>
  <si>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</si>
  <si>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</si>
  <si>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</si>
  <si>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</si>
  <si>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</si>
  <si>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</si>
  <si>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</si>
  <si>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</si>
  <si>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</si>
  <si>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</si>
  <si>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</si>
  <si>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</si>
  <si>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</si>
  <si>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</si>
  <si>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</si>
  <si>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</si>
  <si>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</si>
  <si>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</si>
  <si>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</si>
  <si>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</si>
  <si>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</si>
  <si>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</si>
  <si>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</si>
  <si>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</si>
  <si>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</si>
  <si>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</si>
  <si>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</si>
  <si>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</si>
  <si>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</si>
  <si>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</si>
  <si>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</si>
  <si>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</si>
  <si>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</si>
  <si>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</si>
  <si>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</si>
  <si>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</si>
  <si>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</si>
  <si>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</si>
  <si>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</si>
  <si>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</si>
  <si>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</si>
  <si>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</si>
  <si>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</si>
  <si>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</si>
  <si>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</si>
  <si>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</si>
  <si>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</si>
  <si>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</si>
  <si>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</si>
  <si>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</si>
  <si>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</si>
  <si>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</si>
  <si>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</si>
  <si>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</si>
  <si>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</si>
  <si>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</si>
  <si>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</si>
  <si>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</si>
  <si>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</si>
  <si>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</si>
  <si>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</si>
  <si>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</si>
  <si>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</si>
  <si>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</si>
  <si>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</si>
  <si>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</si>
  <si>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</si>
  <si>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</si>
  <si>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</si>
  <si>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</si>
  <si>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</si>
  <si>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</si>
  <si>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</si>
  <si>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</si>
  <si>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</si>
  <si>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</si>
  <si>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</si>
  <si>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</si>
  <si>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</si>
  <si>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</si>
  <si>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</si>
  <si>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</si>
  <si>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</si>
  <si>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</si>
  <si>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</si>
  <si>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</si>
  <si>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</si>
  <si>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</si>
  <si>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</si>
  <si>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</si>
  <si>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</si>
  <si>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</si>
  <si>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</si>
  <si>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</si>
  <si>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</si>
  <si>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</si>
  <si>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</si>
  <si>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</si>
  <si>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</si>
  <si>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</si>
  <si>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</si>
  <si>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</si>
  <si>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</si>
  <si>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</si>
  <si>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</si>
  <si>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</si>
  <si>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</si>
  <si>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</si>
  <si>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</si>
  <si>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</si>
  <si>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</si>
  <si>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</si>
  <si>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</si>
  <si>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</si>
  <si>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</si>
  <si>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</si>
  <si>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</si>
  <si>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</si>
  <si>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</si>
  <si>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</si>
  <si>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</si>
  <si>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</si>
  <si>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</si>
  <si>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</si>
  <si>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</si>
  <si>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</si>
  <si>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</si>
  <si>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</si>
  <si>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</si>
  <si>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</si>
  <si>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</si>
  <si>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</si>
  <si>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</si>
  <si>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</si>
  <si>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</si>
  <si>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</si>
  <si>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</si>
  <si>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</si>
  <si>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</si>
  <si>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</si>
  <si>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</si>
  <si>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</si>
  <si>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</si>
  <si>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</si>
  <si>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</si>
  <si>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</si>
  <si>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</si>
  <si>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</si>
  <si>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</si>
  <si>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</si>
  <si>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</si>
  <si>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</si>
  <si>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</si>
  <si>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</si>
  <si>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</si>
  <si>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</si>
  <si>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</si>
  <si>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</si>
  <si>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</si>
  <si>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</si>
  <si>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</si>
  <si>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</si>
  <si>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</si>
  <si>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</si>
  <si>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</si>
  <si>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</si>
  <si>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</si>
  <si>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</si>
  <si>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</si>
  <si>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</si>
  <si>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</si>
  <si>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</si>
  <si>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</si>
  <si>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</si>
  <si>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</si>
  <si>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</si>
  <si>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</si>
  <si>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</si>
  <si>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</si>
  <si>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</si>
  <si>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</si>
  <si>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</si>
  <si>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</si>
  <si>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</si>
  <si>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</si>
  <si>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</si>
  <si>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</si>
  <si>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</si>
  <si>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</si>
  <si>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</si>
  <si>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</si>
  <si>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</si>
  <si>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</si>
  <si>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</si>
  <si>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</si>
  <si>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</si>
  <si>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</si>
  <si>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</si>
  <si>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</si>
  <si>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</si>
  <si>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</si>
  <si>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</si>
  <si>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</si>
  <si>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</si>
  <si>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</si>
  <si>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</si>
  <si>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</si>
  <si>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</si>
  <si>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</si>
  <si>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</si>
  <si>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</si>
  <si>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</si>
  <si>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</si>
  <si>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</si>
  <si>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</si>
  <si>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</si>
  <si>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</si>
  <si>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</si>
  <si>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</si>
  <si>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</si>
  <si>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</si>
  <si>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</si>
  <si>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</si>
  <si>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</si>
  <si>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</si>
  <si>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</si>
  <si>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</si>
  <si>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</si>
  <si>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</si>
  <si>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</si>
  <si>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</si>
  <si>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</si>
  <si>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</si>
  <si>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</si>
  <si>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</si>
  <si>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</si>
  <si>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</si>
  <si>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</si>
  <si>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</si>
  <si>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</si>
  <si>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</si>
  <si>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</si>
  <si>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</si>
  <si>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</si>
  <si>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</si>
  <si>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</si>
  <si>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</si>
  <si>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</si>
  <si>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</si>
  <si>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</si>
  <si>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</si>
  <si>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</si>
  <si>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</si>
  <si>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</si>
  <si>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</si>
  <si>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</si>
  <si>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</si>
  <si>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</si>
  <si>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</si>
  <si>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</si>
  <si>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</si>
  <si>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</si>
  <si>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</si>
  <si>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</si>
  <si>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</si>
  <si>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</si>
  <si>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</si>
  <si>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</si>
  <si>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</si>
  <si>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</si>
  <si>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</si>
  <si>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</si>
  <si>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</si>
  <si>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</si>
  <si>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</si>
  <si>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</si>
  <si>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</si>
  <si>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</si>
  <si>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</si>
  <si>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</si>
  <si>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</si>
  <si>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</si>
  <si>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</si>
  <si>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</si>
  <si>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</si>
  <si>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</si>
  <si>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</si>
  <si>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</si>
  <si>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</si>
  <si>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</si>
  <si>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</si>
  <si>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</si>
  <si>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</si>
  <si>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</si>
  <si>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</si>
  <si>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</si>
  <si>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</si>
  <si>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</si>
  <si>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</si>
  <si>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</si>
  <si>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</si>
  <si>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</si>
  <si>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</si>
  <si>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</si>
  <si>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</si>
  <si>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</si>
  <si>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</si>
  <si>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</si>
  <si>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</si>
  <si>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</si>
  <si>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</si>
  <si>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</si>
  <si>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</si>
  <si>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</si>
  <si>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</si>
  <si>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</si>
  <si>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</si>
  <si>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</si>
  <si>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</si>
  <si>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</si>
  <si>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</si>
  <si>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</si>
  <si>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</si>
  <si>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</si>
  <si>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</si>
  <si>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</si>
  <si>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</si>
  <si>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</si>
  <si>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</si>
  <si>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</si>
  <si>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</si>
  <si>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</si>
  <si>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</si>
  <si>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</si>
  <si>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</si>
  <si>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</si>
  <si>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</si>
  <si>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</si>
  <si>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</si>
  <si>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</si>
  <si>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</si>
  <si>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</si>
  <si>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</si>
  <si>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</si>
  <si>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</si>
  <si>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</si>
  <si>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</si>
  <si>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</si>
  <si>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</si>
  <si>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</si>
  <si>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</si>
  <si>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</si>
  <si>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</si>
  <si>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</si>
  <si>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</si>
  <si>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</si>
  <si>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</si>
  <si>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</si>
  <si>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</si>
  <si>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</si>
  <si>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</si>
  <si>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</si>
  <si>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</si>
  <si>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</si>
  <si>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</si>
  <si>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</si>
  <si>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</si>
  <si>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</si>
  <si>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</si>
  <si>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</si>
  <si>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</si>
  <si>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</si>
  <si>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</si>
  <si>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</si>
  <si>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</si>
  <si>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</si>
  <si>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</si>
  <si>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</si>
  <si>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</si>
  <si>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</si>
  <si>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</si>
  <si>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</si>
  <si>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</si>
  <si>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</si>
  <si>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</si>
  <si>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</si>
  <si>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</si>
  <si>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</si>
  <si>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</si>
  <si>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</si>
  <si>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</si>
  <si>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</si>
  <si>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</si>
  <si>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</si>
  <si>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</si>
  <si>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</si>
  <si>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</si>
  <si>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</si>
  <si>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</si>
  <si>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</si>
  <si>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</si>
  <si>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</si>
  <si>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</si>
  <si>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</si>
  <si>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</si>
  <si>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</si>
  <si>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</si>
  <si>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</si>
  <si>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</si>
  <si>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</si>
  <si>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</si>
  <si>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</si>
  <si>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</si>
  <si>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</si>
  <si>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</si>
  <si>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</si>
  <si>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</si>
  <si>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</si>
  <si>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</si>
  <si>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</si>
  <si>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</si>
  <si>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</si>
  <si>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</si>
  <si>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</si>
  <si>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</si>
  <si>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</si>
  <si>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</si>
  <si>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</si>
  <si>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</si>
  <si>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</si>
  <si>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</si>
  <si>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</si>
  <si>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</si>
  <si>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</si>
  <si>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</si>
  <si>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</si>
  <si>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</si>
  <si>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</si>
  <si>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</si>
  <si>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</si>
  <si>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</si>
  <si>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</si>
  <si>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</si>
  <si>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</si>
  <si>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</si>
  <si>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</si>
  <si>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</si>
  <si>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</si>
  <si>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</si>
  <si>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</si>
  <si>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</si>
  <si>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</si>
  <si>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</si>
  <si>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</si>
  <si>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</si>
  <si>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</si>
  <si>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</si>
  <si>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</si>
  <si>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</si>
  <si>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</si>
  <si>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</si>
  <si>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</si>
  <si>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</si>
  <si>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</si>
  <si>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</si>
  <si>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</si>
  <si>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</si>
  <si>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</si>
  <si>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</si>
  <si>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</si>
  <si>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</si>
  <si>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</si>
  <si>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</si>
  <si>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</si>
  <si>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</si>
  <si>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</si>
  <si>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</si>
  <si>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</si>
  <si>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</si>
  <si>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</si>
  <si>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</si>
  <si>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</si>
  <si>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</si>
  <si>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</si>
  <si>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</si>
  <si>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</si>
  <si>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</si>
  <si>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</si>
  <si>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</si>
  <si>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</si>
  <si>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</si>
  <si>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</si>
  <si>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</si>
  <si>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</si>
  <si>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</si>
  <si>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</si>
  <si>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</si>
  <si>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</si>
  <si>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</si>
  <si>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</si>
  <si>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</si>
  <si>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</si>
  <si>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</si>
  <si>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</si>
  <si>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</si>
  <si>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</si>
  <si>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</si>
  <si>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</si>
  <si>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</si>
  <si>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</si>
  <si>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</si>
  <si>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</si>
  <si>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</si>
  <si>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</si>
  <si>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</si>
  <si>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</si>
  <si>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</si>
  <si>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</si>
  <si>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</si>
  <si>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</si>
  <si>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</si>
  <si>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</si>
  <si>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</si>
  <si>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</si>
  <si>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</si>
  <si>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</si>
  <si>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</si>
  <si>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</si>
  <si>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</si>
  <si>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</si>
  <si>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</si>
  <si>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</si>
  <si>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</si>
  <si>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</si>
  <si>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</si>
  <si>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</si>
  <si>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</si>
  <si>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</si>
  <si>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</si>
  <si>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</si>
  <si>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</si>
  <si>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</si>
  <si>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</si>
  <si>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</si>
  <si>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</si>
  <si>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</si>
  <si>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</si>
  <si>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</si>
  <si>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</si>
  <si>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</si>
  <si>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</si>
  <si>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</si>
  <si>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</si>
  <si>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</si>
  <si>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</si>
  <si>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</si>
  <si>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</si>
  <si>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</si>
  <si>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</si>
  <si>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</si>
  <si>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</si>
  <si>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</si>
  <si>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</si>
  <si>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</si>
  <si>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</si>
  <si>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</si>
  <si>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</si>
  <si>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</si>
  <si>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</si>
  <si>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</si>
  <si>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</si>
  <si>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</si>
  <si>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</si>
  <si>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</si>
  <si>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</si>
  <si>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</si>
  <si>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</si>
  <si>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</si>
  <si>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</si>
  <si>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</si>
  <si>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</si>
  <si>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</si>
  <si>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</si>
  <si>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</si>
  <si>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</si>
  <si>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</si>
  <si>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</si>
  <si>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</si>
  <si>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</si>
  <si>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</si>
  <si>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</si>
  <si>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</si>
  <si>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</si>
  <si>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</si>
  <si>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</si>
  <si>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</si>
  <si>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</si>
  <si>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</si>
  <si>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</si>
  <si>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</si>
  <si>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</si>
  <si>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</si>
  <si>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</si>
  <si>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</si>
  <si>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</si>
  <si>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</si>
  <si>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</si>
  <si>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</si>
  <si>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</si>
  <si>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</si>
  <si>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</si>
  <si>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</si>
  <si>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</si>
  <si>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</si>
  <si>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</si>
  <si>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</si>
  <si>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</si>
  <si>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</si>
  <si>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</si>
  <si>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</si>
  <si>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</si>
  <si>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</si>
  <si>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</si>
  <si>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</si>
  <si>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</si>
  <si>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</si>
  <si>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</si>
  <si>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</si>
  <si>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</si>
  <si>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</si>
  <si>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</si>
  <si>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</si>
  <si>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</si>
  <si>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</si>
  <si>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</si>
  <si>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</si>
  <si>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</si>
  <si>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</si>
  <si>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</si>
  <si>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</si>
  <si>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</si>
  <si>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</si>
  <si>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</si>
  <si>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</si>
  <si>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</si>
  <si>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</si>
  <si>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</si>
  <si>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</si>
  <si>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</si>
  <si>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</si>
  <si>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</si>
  <si>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</si>
  <si>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</si>
  <si>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</si>
  <si>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</si>
  <si>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</si>
  <si>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</si>
  <si>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</si>
  <si>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</si>
  <si>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</si>
  <si>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</si>
  <si>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</si>
  <si>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</si>
  <si>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</si>
  <si>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</si>
  <si>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</si>
  <si>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</si>
  <si>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</si>
  <si>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</si>
  <si>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</si>
  <si>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</si>
  <si>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</si>
  <si>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</si>
  <si>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</si>
  <si>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</si>
  <si>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</si>
  <si>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</si>
  <si>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</si>
  <si>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</si>
  <si>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</si>
  <si>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</si>
  <si>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</si>
  <si>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</si>
  <si>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</si>
  <si>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</si>
  <si>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</si>
  <si>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</si>
  <si>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</si>
  <si>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</si>
  <si>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</si>
  <si>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</si>
  <si>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</si>
  <si>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</si>
  <si>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</si>
  <si>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</si>
  <si>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</si>
  <si>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</si>
  <si>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</si>
  <si>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</si>
  <si>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</si>
  <si>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</si>
  <si>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</si>
  <si>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</si>
  <si>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</si>
  <si>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</si>
  <si>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</si>
  <si>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</si>
  <si>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</si>
  <si>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</si>
  <si>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</si>
  <si>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</si>
  <si>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</si>
  <si>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</si>
  <si>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</si>
  <si>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</si>
  <si>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</si>
  <si>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</si>
  <si>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</si>
  <si>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</si>
  <si>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</si>
  <si>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</si>
  <si>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</si>
  <si>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</si>
  <si>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</si>
  <si>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</si>
  <si>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</si>
  <si>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</si>
  <si>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</si>
  <si>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</si>
  <si>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</si>
  <si>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</si>
  <si>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</si>
  <si>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</si>
  <si>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</si>
  <si>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</si>
  <si>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</si>
  <si>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</si>
  <si>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</si>
  <si>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</si>
  <si>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</si>
  <si>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</si>
  <si>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</si>
  <si>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</si>
  <si>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</si>
  <si>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</si>
  <si>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</si>
  <si>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</si>
  <si>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</si>
  <si>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</si>
  <si>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</si>
  <si>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</si>
  <si>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</si>
  <si>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</si>
  <si>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</si>
  <si>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</si>
  <si>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</si>
  <si>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</si>
  <si>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</si>
  <si>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</si>
  <si>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</si>
  <si>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</si>
  <si>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</si>
  <si>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</si>
  <si>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</si>
  <si>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</si>
  <si>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</si>
  <si>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</si>
  <si>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</si>
  <si>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</si>
  <si>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</si>
  <si>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</si>
  <si>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</si>
  <si>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</si>
  <si>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</si>
  <si>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</si>
  <si>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</si>
  <si>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</si>
  <si>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</si>
  <si>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</si>
  <si>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</si>
  <si>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</si>
  <si>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</si>
  <si>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</si>
  <si>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</si>
  <si>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</si>
  <si>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</si>
  <si>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</si>
  <si>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</si>
  <si>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</si>
  <si>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</si>
  <si>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</si>
  <si>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</si>
  <si>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</si>
  <si>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</si>
  <si>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</si>
  <si>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</si>
  <si>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</si>
  <si>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</si>
  <si>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</si>
  <si>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</si>
  <si>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</si>
  <si>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</si>
  <si>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</si>
  <si>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</si>
  <si>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</si>
  <si>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</si>
  <si>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</si>
  <si>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</si>
  <si>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</si>
  <si>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</si>
  <si>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</si>
  <si>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</si>
  <si>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</si>
  <si>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</si>
  <si>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</si>
  <si>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</si>
  <si>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</si>
  <si>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</si>
  <si>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</si>
  <si>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</si>
  <si>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</si>
  <si>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</si>
  <si>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</si>
  <si>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</si>
  <si>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</si>
  <si>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</si>
  <si>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</si>
  <si>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</si>
  <si>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</si>
  <si>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</si>
  <si>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</si>
  <si>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</si>
  <si>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</si>
  <si>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</si>
  <si>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</si>
  <si>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</si>
  <si>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</si>
  <si>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</si>
  <si>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</si>
  <si>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</si>
  <si>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</si>
  <si>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</si>
  <si>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</si>
  <si>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</si>
  <si>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</si>
  <si>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</si>
  <si>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</si>
  <si>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</si>
  <si>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</si>
  <si>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</si>
  <si>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</si>
  <si>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</si>
  <si>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</si>
  <si>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</si>
  <si>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</si>
  <si>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</si>
  <si>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</si>
  <si>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</si>
  <si>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</si>
  <si>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</si>
  <si>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</si>
  <si>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</si>
  <si>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</si>
  <si>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</si>
  <si>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</si>
  <si>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</si>
  <si>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</si>
  <si>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</si>
  <si>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</si>
  <si>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</si>
  <si>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</si>
  <si>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</si>
  <si>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</si>
  <si>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</si>
  <si>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</si>
  <si>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</si>
  <si>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</si>
  <si>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</si>
  <si>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</si>
  <si>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</si>
  <si>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</si>
  <si>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</si>
  <si>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</si>
  <si>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</si>
  <si>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</si>
  <si>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</si>
  <si>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</si>
  <si>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</si>
  <si>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</si>
  <si>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</si>
  <si>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</si>
  <si>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</si>
  <si>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</si>
  <si>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</si>
  <si>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</si>
  <si>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</si>
  <si>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</si>
  <si>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</si>
  <si>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</si>
  <si>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</si>
  <si>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</si>
  <si>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</si>
  <si>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</si>
  <si>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</si>
  <si>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</si>
  <si>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</si>
  <si>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</si>
  <si>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</si>
  <si>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</si>
  <si>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</si>
  <si>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</si>
  <si>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</si>
  <si>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</si>
  <si>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</si>
  <si>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</si>
  <si>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</si>
  <si>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</si>
  <si>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</si>
  <si>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</si>
  <si>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</si>
  <si>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</si>
  <si>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</si>
  <si>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</si>
  <si>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</si>
  <si>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</si>
  <si>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</si>
  <si>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</si>
  <si>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</si>
  <si>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</si>
  <si>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</si>
  <si>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</si>
  <si>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</si>
  <si>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</si>
  <si>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</si>
  <si>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</si>
  <si>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</si>
  <si>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</si>
  <si>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</si>
  <si>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</si>
  <si>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</si>
  <si>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</si>
  <si>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</si>
  <si>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</si>
  <si>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</si>
  <si>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</si>
  <si>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</si>
  <si>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</si>
  <si>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</si>
  <si>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</si>
  <si>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</si>
  <si>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</si>
  <si>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</si>
  <si>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</si>
  <si>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</si>
  <si>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</si>
  <si>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</si>
  <si>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</si>
  <si>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</si>
  <si>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</si>
  <si>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</si>
  <si>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</si>
  <si>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</si>
  <si>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</si>
  <si>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</si>
  <si>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</si>
  <si>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</si>
  <si>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</si>
  <si>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</si>
  <si>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</si>
  <si>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</si>
  <si>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</si>
  <si>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</si>
  <si>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</si>
  <si>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</si>
  <si>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</si>
  <si>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</si>
  <si>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</si>
  <si>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</si>
  <si>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</si>
  <si>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</si>
  <si>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</si>
  <si>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</si>
  <si>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</si>
  <si>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</si>
  <si>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</si>
  <si>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</si>
  <si>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</si>
  <si>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</si>
  <si>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</si>
  <si>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</si>
  <si>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</si>
  <si>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</si>
  <si>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</si>
  <si>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</si>
  <si>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</si>
  <si>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</si>
  <si>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</si>
  <si>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</si>
  <si>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</si>
  <si>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</si>
  <si>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</si>
  <si>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</si>
  <si>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</si>
  <si>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</si>
  <si>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</si>
  <si>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</si>
  <si>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</si>
  <si>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</si>
  <si>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</si>
  <si>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</si>
  <si>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</si>
  <si>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</si>
  <si>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</si>
  <si>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</si>
  <si>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</si>
  <si>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</si>
  <si>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</si>
  <si>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</si>
  <si>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</si>
  <si>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</si>
  <si>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</si>
  <si>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</si>
  <si>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</si>
  <si>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</si>
  <si>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</si>
  <si>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</si>
  <si>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</si>
  <si>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</si>
  <si>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</si>
  <si>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</si>
  <si>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</si>
  <si>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</si>
  <si>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</si>
  <si>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</si>
  <si>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</si>
  <si>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</si>
  <si>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</si>
  <si>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</si>
  <si>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</si>
  <si>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</si>
  <si>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</si>
  <si>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</si>
  <si>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</si>
  <si>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</si>
  <si>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</si>
  <si>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</si>
  <si>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</si>
  <si>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</si>
  <si>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</si>
  <si>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</si>
  <si>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</si>
  <si>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</si>
  <si>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</si>
  <si>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</si>
  <si>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</si>
  <si>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</si>
  <si>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</si>
  <si>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</si>
  <si>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</si>
  <si>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</si>
  <si>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</si>
  <si>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</si>
  <si>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</si>
  <si>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</si>
  <si>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</si>
  <si>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</si>
  <si>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</si>
  <si>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</si>
  <si>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</si>
  <si>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</si>
  <si>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</si>
  <si>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</si>
  <si>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</si>
  <si>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</si>
  <si>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</si>
  <si>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</si>
  <si>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</si>
  <si>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</si>
  <si>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</si>
  <si>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</si>
  <si>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</si>
  <si>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</si>
  <si>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</si>
  <si>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</si>
  <si>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</si>
  <si>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</si>
  <si>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</si>
  <si>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</si>
  <si>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</si>
  <si>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</si>
  <si>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</si>
  <si>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</si>
  <si>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</si>
  <si>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</si>
  <si>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</si>
  <si>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</si>
  <si>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</si>
  <si>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</si>
  <si>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</si>
  <si>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</si>
  <si>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</si>
  <si>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</si>
  <si>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</si>
  <si>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</si>
  <si>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</si>
  <si>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</si>
  <si>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</si>
  <si>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</si>
  <si>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</si>
  <si>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</si>
  <si>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</si>
  <si>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</si>
  <si>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</si>
  <si>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</si>
  <si>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</si>
  <si>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</si>
  <si>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</si>
  <si>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</si>
  <si>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</si>
  <si>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</si>
  <si>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</si>
  <si>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</si>
  <si>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</si>
  <si>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</si>
  <si>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</si>
  <si>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</si>
  <si>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</si>
  <si>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</si>
  <si>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65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</si>
  <si>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</si>
  <si>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</si>
  <si>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</si>
  <si>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</si>
  <si>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</si>
  <si>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</si>
  <si>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</si>
  <si>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</si>
  <si>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</si>
  <si>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</si>
  <si>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</si>
  <si>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</si>
  <si>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</si>
  <si>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</si>
  <si>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</si>
  <si>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</si>
  <si>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</si>
  <si>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</si>
  <si>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</si>
  <si>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</si>
  <si>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</si>
  <si>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</si>
  <si>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</si>
  <si>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</si>
  <si>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</si>
  <si>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</si>
  <si>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</si>
  <si>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</si>
  <si>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</si>
  <si>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</si>
  <si>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</si>
  <si>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</si>
  <si>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35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</si>
  <si>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</si>
  <si>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</si>
  <si>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</si>
  <si>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</si>
  <si>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</si>
  <si>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</si>
  <si>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</si>
  <si>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</si>
  <si>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</si>
  <si>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</si>
  <si>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</si>
  <si>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</si>
  <si>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</si>
  <si>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</si>
  <si>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</si>
  <si>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</si>
  <si>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</si>
  <si>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</si>
  <si>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</si>
  <si>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</si>
  <si>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</si>
  <si>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</si>
  <si>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</si>
  <si>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</si>
  <si>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</si>
  <si>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</si>
  <si>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</si>
  <si>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</si>
  <si>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</si>
  <si>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</si>
  <si>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</si>
  <si>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</si>
  <si>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</si>
  <si>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</si>
  <si>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</si>
  <si>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</si>
  <si>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</si>
  <si>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</si>
  <si>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</si>
  <si>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</si>
  <si>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</si>
  <si>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</si>
  <si>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</si>
  <si>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</si>
  <si>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</si>
  <si>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</si>
  <si>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</si>
  <si>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</si>
  <si>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</si>
  <si>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</si>
  <si>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</si>
  <si>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</si>
  <si>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</si>
  <si>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</si>
  <si>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</si>
  <si>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</si>
  <si>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</si>
  <si>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</si>
  <si>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</si>
  <si>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</si>
  <si>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</si>
  <si>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</si>
  <si>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</si>
  <si>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</si>
  <si>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</si>
  <si>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</si>
  <si>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</si>
  <si>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</si>
  <si>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</si>
  <si>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</si>
  <si>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</si>
  <si>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</si>
  <si>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</si>
  <si>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</si>
  <si>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</si>
  <si>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</si>
  <si>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</si>
  <si>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</si>
  <si>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</si>
  <si>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</si>
  <si>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</si>
  <si>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</si>
  <si>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</si>
  <si>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</si>
  <si>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</si>
  <si>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</si>
  <si>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</si>
  <si>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</si>
  <si>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</si>
  <si>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</si>
  <si>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</si>
  <si>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</si>
  <si>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</si>
  <si>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</si>
  <si>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</si>
  <si>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</si>
  <si>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</si>
  <si>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</si>
  <si>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</si>
  <si>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</si>
  <si>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</si>
  <si>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</si>
  <si>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</si>
  <si>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</si>
  <si>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</si>
  <si>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</si>
  <si>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</si>
  <si>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</si>
  <si>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</si>
  <si>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</si>
  <si>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</si>
  <si>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</si>
  <si>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</si>
  <si>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</si>
  <si>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</si>
  <si>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</si>
  <si>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</si>
  <si>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</si>
  <si>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</si>
  <si>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</si>
  <si>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</si>
  <si>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</si>
  <si>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</si>
  <si>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</si>
  <si>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</si>
  <si>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</si>
  <si>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</si>
  <si>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</si>
  <si>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</si>
  <si>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</si>
  <si>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</si>
  <si>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</si>
  <si>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</si>
  <si>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</si>
  <si>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</si>
  <si>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</si>
  <si>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</si>
  <si>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</si>
  <si>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</si>
  <si>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</si>
  <si>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</si>
  <si>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</si>
  <si>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</si>
  <si>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</si>
  <si>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</si>
  <si>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</si>
  <si>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</si>
  <si>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</si>
  <si>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</si>
  <si>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</si>
  <si>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</si>
  <si>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</si>
  <si>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</si>
  <si>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</si>
  <si>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</si>
  <si>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</si>
  <si>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</si>
  <si>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</si>
  <si>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</si>
  <si>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</si>
  <si>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</si>
  <si>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</si>
  <si>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</si>
  <si>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</si>
  <si>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</si>
  <si>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</si>
  <si>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</si>
  <si>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</si>
  <si>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</si>
  <si>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</si>
  <si>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</si>
  <si>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</si>
  <si>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</si>
  <si>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</si>
  <si>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</si>
  <si>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</si>
  <si>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</si>
  <si>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</si>
  <si>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</si>
  <si>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</si>
  <si>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</si>
  <si>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</si>
  <si>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</si>
  <si>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</si>
  <si>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</si>
  <si>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</si>
  <si>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</si>
  <si>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</si>
  <si>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</si>
  <si>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</si>
  <si>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</si>
  <si>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</si>
  <si>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</si>
  <si>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</si>
  <si>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</si>
  <si>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</si>
  <si>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</si>
  <si>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</si>
  <si>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</si>
  <si>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</si>
  <si>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</si>
  <si>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</si>
  <si>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</si>
  <si>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</si>
  <si>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</si>
  <si>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</si>
  <si>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</si>
  <si>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</si>
  <si>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</si>
  <si>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</si>
  <si>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</si>
  <si>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</si>
  <si>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</si>
  <si>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</si>
  <si>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</si>
  <si>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</si>
  <si>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</si>
  <si>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</si>
  <si>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</si>
  <si>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</si>
  <si>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</si>
  <si>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</si>
  <si>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</si>
  <si>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</si>
  <si>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</si>
  <si>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</si>
  <si>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</si>
  <si>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</si>
  <si>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</si>
  <si>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</si>
  <si>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</si>
  <si>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</si>
  <si>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</si>
  <si>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</si>
  <si>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</si>
  <si>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</si>
  <si>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</si>
  <si>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</si>
  <si>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</si>
  <si>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</si>
  <si>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</si>
  <si>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</si>
  <si>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</si>
  <si>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</si>
  <si>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</si>
  <si>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</si>
  <si>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</si>
  <si>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</si>
  <si>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</si>
  <si>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</si>
  <si>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</si>
  <si>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</si>
  <si>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</si>
  <si>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</si>
  <si>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</si>
  <si>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</si>
  <si>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</si>
  <si>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</si>
  <si>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</si>
  <si>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</si>
  <si>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</si>
  <si>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</si>
  <si>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</si>
  <si>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</si>
  <si>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</si>
  <si>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</si>
  <si>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</si>
  <si>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</si>
  <si>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</si>
  <si>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</si>
  <si>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</si>
  <si>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</si>
  <si>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</si>
  <si>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</si>
  <si>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</si>
  <si>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</si>
  <si>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</si>
  <si>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</si>
  <si>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</si>
  <si>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</si>
  <si>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</si>
  <si>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</si>
  <si>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</si>
  <si>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</si>
  <si>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</si>
  <si>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</si>
  <si>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</si>
  <si>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</si>
  <si>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</si>
  <si>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</si>
  <si>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</si>
  <si>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</si>
  <si>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</si>
  <si>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</si>
  <si>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</si>
  <si>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</si>
  <si>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</si>
  <si>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</si>
  <si>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</si>
  <si>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</si>
  <si>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</si>
  <si>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</si>
  <si>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</si>
  <si>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</si>
  <si>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</si>
  <si>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</si>
  <si>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</si>
  <si>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</si>
  <si>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</si>
  <si>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</si>
  <si>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</si>
  <si>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</si>
  <si>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</si>
  <si>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</si>
  <si>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</si>
  <si>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</si>
  <si>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</si>
  <si>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</si>
  <si>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</si>
  <si>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</si>
  <si>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</si>
  <si>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</si>
  <si>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</si>
  <si>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</si>
  <si>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</si>
  <si>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</si>
  <si>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</si>
  <si>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</si>
  <si>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</si>
  <si>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</si>
  <si>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</si>
  <si>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</si>
  <si>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</si>
  <si>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</si>
  <si>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</si>
  <si>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</si>
  <si>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</si>
  <si>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</si>
  <si>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</si>
  <si>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</si>
  <si>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</si>
  <si>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</si>
  <si>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</si>
  <si>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</si>
  <si>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</si>
  <si>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</si>
  <si>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</si>
  <si>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</si>
  <si>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</si>
  <si>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</si>
  <si>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</si>
  <si>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</si>
  <si>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</si>
  <si>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</si>
  <si>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</si>
  <si>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</si>
  <si>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</si>
  <si>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</si>
  <si>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</si>
  <si>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</si>
  <si>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</si>
  <si>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</si>
  <si>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</si>
  <si>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</si>
  <si>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</si>
  <si>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</si>
  <si>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</si>
  <si>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</si>
  <si>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</si>
  <si>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</si>
  <si>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</si>
  <si>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</si>
  <si>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</si>
  <si>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</si>
  <si>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</si>
  <si>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</si>
  <si>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</si>
  <si>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</si>
  <si>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</si>
  <si>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</si>
  <si>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</si>
  <si>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</si>
  <si>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</si>
  <si>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</si>
  <si>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</si>
  <si>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</si>
  <si>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</si>
  <si>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75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</si>
  <si>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</si>
  <si>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</si>
  <si>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</si>
  <si>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</si>
  <si>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</si>
  <si>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</si>
  <si>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</si>
  <si>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</si>
  <si>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</si>
  <si>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</si>
  <si>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</si>
  <si>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</si>
  <si>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</si>
  <si>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</si>
  <si>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</si>
  <si>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</si>
  <si>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</si>
  <si>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</si>
  <si>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</si>
  <si>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</si>
  <si>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</si>
  <si>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</si>
  <si>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</si>
  <si>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</si>
  <si>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</si>
  <si>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</si>
  <si>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</si>
  <si>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</si>
  <si>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</si>
  <si>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</si>
  <si>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</si>
  <si>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</si>
  <si>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</si>
  <si>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</si>
  <si>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</si>
  <si>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</si>
  <si>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</si>
  <si>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</si>
  <si>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</si>
  <si>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</si>
  <si>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</si>
  <si>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</si>
  <si>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</si>
  <si>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</si>
  <si>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</si>
  <si>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</si>
  <si>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</si>
  <si>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</si>
  <si>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</si>
  <si>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</si>
  <si>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</si>
  <si>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</si>
  <si>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</si>
  <si>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</si>
  <si>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</si>
  <si>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</si>
  <si>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</si>
  <si>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</si>
  <si>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</si>
  <si>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</si>
  <si>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</si>
  <si>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</si>
  <si>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</si>
  <si>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</si>
  <si>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</si>
  <si>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</si>
  <si>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</si>
  <si>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</si>
  <si>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</si>
  <si>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</si>
  <si>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</si>
  <si>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</si>
  <si>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</si>
  <si>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</si>
  <si>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</si>
  <si>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</si>
  <si>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</si>
  <si>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</si>
  <si>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</si>
  <si>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</si>
  <si>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</si>
  <si>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</si>
  <si>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</si>
  <si>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</si>
  <si>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</si>
  <si>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</si>
  <si>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</si>
  <si>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</si>
  <si>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</si>
  <si>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</si>
  <si>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</si>
  <si>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</si>
  <si>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</si>
  <si>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</si>
  <si>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</si>
  <si>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</si>
  <si>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</si>
  <si>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</si>
  <si>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</si>
  <si>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</si>
  <si>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</si>
  <si>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</si>
  <si>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</si>
  <si>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</si>
  <si>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</si>
  <si>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</si>
  <si>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</si>
  <si>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</si>
  <si>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</si>
  <si>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</si>
  <si>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</si>
  <si>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</si>
  <si>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</si>
  <si>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</si>
  <si>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</si>
  <si>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</si>
  <si>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</si>
  <si>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</si>
  <si>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</si>
  <si>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</si>
  <si>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</si>
  <si>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</si>
  <si>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</si>
  <si>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</si>
  <si>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</si>
  <si>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</si>
  <si>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</si>
  <si>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</si>
  <si>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</si>
  <si>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</si>
  <si>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</si>
  <si>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</si>
  <si>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</si>
  <si>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</si>
  <si>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</si>
  <si>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</si>
  <si>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</si>
  <si>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</si>
  <si>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135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</si>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</sst>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17" width="14.7109375" customWidth="1"/>
  </cols>
  <sheetData>
    <row r="1" spans="1:17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25">
      <c r="A2" t="s">
        <v>17</v>
      </c>
      <c r="B2" t="s">
        <v>18</v>
      </c>
      <c r="C2" s="1" t="str">
        <f t="shared" ref="C2:C65" si="0">HYPERLINK("http://geochem.nrcan.gc.ca/cdogs/content/bdl/bdl120004_e.htm", "12:0004")</f>
        <v>12:0004</v>
      </c>
      <c r="D2" s="1" t="str">
        <f t="shared" ref="D2:D65" si="1">HYPERLINK("http://geochem.nrcan.gc.ca/cdogs/content/svy/svy120029_e.htm",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HYPERLINK("http://geochem.nrcan.gc.ca/cdogs/content/kwd/kwd020018_e.htm", "Fluid (stream)")</f>
        <v>Fluid (stream)</v>
      </c>
      <c r="K2" s="1" t="str">
        <f t="shared" ref="K2:K65" si="3">HYPERLINK("http://geochem.nrcan.gc.ca/cdogs/content/kwd/kwd080007_e.htm", "Untreated Water")</f>
        <v>Untreated Water</v>
      </c>
      <c r="O2" t="s">
        <v>21</v>
      </c>
      <c r="P2" t="s">
        <v>22</v>
      </c>
      <c r="Q2" t="s">
        <v>23</v>
      </c>
    </row>
    <row r="3" spans="1:17" hidden="1" x14ac:dyDescent="0.25">
      <c r="A3" t="s">
        <v>24</v>
      </c>
      <c r="B3" t="s">
        <v>25</v>
      </c>
      <c r="C3" s="1" t="str">
        <f t="shared" si="0"/>
        <v>12:0004</v>
      </c>
      <c r="D3" s="1" t="str">
        <f t="shared" si="1"/>
        <v>12:0029</v>
      </c>
      <c r="E3" t="s">
        <v>26</v>
      </c>
      <c r="F3" t="s">
        <v>27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 t="s">
        <v>21</v>
      </c>
      <c r="P3" t="s">
        <v>28</v>
      </c>
      <c r="Q3" t="s">
        <v>29</v>
      </c>
    </row>
    <row r="4" spans="1:17" hidden="1" x14ac:dyDescent="0.25">
      <c r="A4" t="s">
        <v>30</v>
      </c>
      <c r="B4" t="s">
        <v>31</v>
      </c>
      <c r="C4" s="1" t="str">
        <f t="shared" si="0"/>
        <v>12:0004</v>
      </c>
      <c r="D4" s="1" t="str">
        <f t="shared" si="1"/>
        <v>12:0029</v>
      </c>
      <c r="E4" t="s">
        <v>32</v>
      </c>
      <c r="F4" t="s">
        <v>33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 t="s">
        <v>21</v>
      </c>
      <c r="P4" t="s">
        <v>34</v>
      </c>
      <c r="Q4" t="s">
        <v>35</v>
      </c>
    </row>
    <row r="5" spans="1:17" hidden="1" x14ac:dyDescent="0.25">
      <c r="A5" t="s">
        <v>36</v>
      </c>
      <c r="B5" t="s">
        <v>37</v>
      </c>
      <c r="C5" s="1" t="str">
        <f t="shared" si="0"/>
        <v>12:0004</v>
      </c>
      <c r="D5" s="1" t="str">
        <f t="shared" si="1"/>
        <v>12:0029</v>
      </c>
      <c r="E5" t="s">
        <v>38</v>
      </c>
      <c r="F5" t="s">
        <v>39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 t="s">
        <v>21</v>
      </c>
      <c r="P5" t="s">
        <v>40</v>
      </c>
      <c r="Q5" t="s">
        <v>29</v>
      </c>
    </row>
    <row r="6" spans="1:17" hidden="1" x14ac:dyDescent="0.25">
      <c r="A6" t="s">
        <v>41</v>
      </c>
      <c r="B6" t="s">
        <v>42</v>
      </c>
      <c r="C6" s="1" t="str">
        <f t="shared" si="0"/>
        <v>12:0004</v>
      </c>
      <c r="D6" s="1" t="str">
        <f t="shared" si="1"/>
        <v>12:0029</v>
      </c>
      <c r="E6" t="s">
        <v>43</v>
      </c>
      <c r="F6" t="s">
        <v>44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 t="s">
        <v>21</v>
      </c>
      <c r="P6" t="s">
        <v>45</v>
      </c>
      <c r="Q6" t="s">
        <v>46</v>
      </c>
    </row>
    <row r="7" spans="1:17" hidden="1" x14ac:dyDescent="0.25">
      <c r="A7" t="s">
        <v>47</v>
      </c>
      <c r="B7" t="s">
        <v>48</v>
      </c>
      <c r="C7" s="1" t="str">
        <f t="shared" si="0"/>
        <v>12:0004</v>
      </c>
      <c r="D7" s="1" t="str">
        <f t="shared" si="1"/>
        <v>12:0029</v>
      </c>
      <c r="E7" t="s">
        <v>49</v>
      </c>
      <c r="F7" t="s">
        <v>50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 t="s">
        <v>21</v>
      </c>
      <c r="P7" t="s">
        <v>51</v>
      </c>
      <c r="Q7" t="s">
        <v>52</v>
      </c>
    </row>
    <row r="8" spans="1:17" hidden="1" x14ac:dyDescent="0.25">
      <c r="A8" t="s">
        <v>53</v>
      </c>
      <c r="B8" t="s">
        <v>54</v>
      </c>
      <c r="C8" s="1" t="str">
        <f t="shared" si="0"/>
        <v>12:0004</v>
      </c>
      <c r="D8" s="1" t="str">
        <f t="shared" si="1"/>
        <v>12:0029</v>
      </c>
      <c r="E8" t="s">
        <v>55</v>
      </c>
      <c r="F8" t="s">
        <v>56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 t="s">
        <v>57</v>
      </c>
      <c r="P8" t="s">
        <v>58</v>
      </c>
      <c r="Q8" t="s">
        <v>59</v>
      </c>
    </row>
    <row r="9" spans="1:17" hidden="1" x14ac:dyDescent="0.25">
      <c r="A9" t="s">
        <v>60</v>
      </c>
      <c r="B9" t="s">
        <v>61</v>
      </c>
      <c r="C9" s="1" t="str">
        <f t="shared" si="0"/>
        <v>12:0004</v>
      </c>
      <c r="D9" s="1" t="str">
        <f t="shared" si="1"/>
        <v>12:0029</v>
      </c>
      <c r="E9" t="s">
        <v>62</v>
      </c>
      <c r="F9" t="s">
        <v>63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 t="s">
        <v>64</v>
      </c>
      <c r="P9" t="s">
        <v>65</v>
      </c>
      <c r="Q9" t="s">
        <v>29</v>
      </c>
    </row>
    <row r="10" spans="1:17" hidden="1" x14ac:dyDescent="0.25">
      <c r="A10" t="s">
        <v>66</v>
      </c>
      <c r="B10" t="s">
        <v>67</v>
      </c>
      <c r="C10" s="1" t="str">
        <f t="shared" si="0"/>
        <v>12:0004</v>
      </c>
      <c r="D10" s="1" t="str">
        <f t="shared" si="1"/>
        <v>12:0029</v>
      </c>
      <c r="E10" t="s">
        <v>68</v>
      </c>
      <c r="F10" t="s">
        <v>69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 t="s">
        <v>21</v>
      </c>
      <c r="P10" t="s">
        <v>70</v>
      </c>
      <c r="Q10" t="s">
        <v>71</v>
      </c>
    </row>
    <row r="11" spans="1:17" hidden="1" x14ac:dyDescent="0.25">
      <c r="A11" t="s">
        <v>72</v>
      </c>
      <c r="B11" t="s">
        <v>73</v>
      </c>
      <c r="C11" s="1" t="str">
        <f t="shared" si="0"/>
        <v>12:0004</v>
      </c>
      <c r="D11" s="1" t="str">
        <f t="shared" si="1"/>
        <v>12:0029</v>
      </c>
      <c r="E11" t="s">
        <v>74</v>
      </c>
      <c r="F11" t="s">
        <v>75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 t="s">
        <v>76</v>
      </c>
      <c r="P11" t="s">
        <v>77</v>
      </c>
      <c r="Q11" t="s">
        <v>46</v>
      </c>
    </row>
    <row r="12" spans="1:17" hidden="1" x14ac:dyDescent="0.25">
      <c r="A12" t="s">
        <v>78</v>
      </c>
      <c r="B12" t="s">
        <v>79</v>
      </c>
      <c r="C12" s="1" t="str">
        <f t="shared" si="0"/>
        <v>12:0004</v>
      </c>
      <c r="D12" s="1" t="str">
        <f t="shared" si="1"/>
        <v>12:0029</v>
      </c>
      <c r="E12" t="s">
        <v>80</v>
      </c>
      <c r="F12" t="s">
        <v>81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 t="s">
        <v>21</v>
      </c>
      <c r="P12" t="s">
        <v>82</v>
      </c>
      <c r="Q12" t="s">
        <v>52</v>
      </c>
    </row>
    <row r="13" spans="1:17" hidden="1" x14ac:dyDescent="0.25">
      <c r="A13" t="s">
        <v>83</v>
      </c>
      <c r="B13" t="s">
        <v>84</v>
      </c>
      <c r="C13" s="1" t="str">
        <f t="shared" si="0"/>
        <v>12:0004</v>
      </c>
      <c r="D13" s="1" t="str">
        <f t="shared" si="1"/>
        <v>12:0029</v>
      </c>
      <c r="E13" t="s">
        <v>85</v>
      </c>
      <c r="F13" t="s">
        <v>86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 t="s">
        <v>21</v>
      </c>
      <c r="P13" t="s">
        <v>87</v>
      </c>
      <c r="Q13" t="s">
        <v>88</v>
      </c>
    </row>
    <row r="14" spans="1:17" hidden="1" x14ac:dyDescent="0.25">
      <c r="A14" t="s">
        <v>89</v>
      </c>
      <c r="B14" t="s">
        <v>90</v>
      </c>
      <c r="C14" s="1" t="str">
        <f t="shared" si="0"/>
        <v>12:0004</v>
      </c>
      <c r="D14" s="1" t="str">
        <f t="shared" si="1"/>
        <v>12:0029</v>
      </c>
      <c r="E14" t="s">
        <v>91</v>
      </c>
      <c r="F14" t="s">
        <v>92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 t="s">
        <v>21</v>
      </c>
      <c r="P14" t="s">
        <v>87</v>
      </c>
      <c r="Q14" t="s">
        <v>93</v>
      </c>
    </row>
    <row r="15" spans="1:17" hidden="1" x14ac:dyDescent="0.25">
      <c r="A15" t="s">
        <v>94</v>
      </c>
      <c r="B15" t="s">
        <v>95</v>
      </c>
      <c r="C15" s="1" t="str">
        <f t="shared" si="0"/>
        <v>12:0004</v>
      </c>
      <c r="D15" s="1" t="str">
        <f t="shared" si="1"/>
        <v>12:0029</v>
      </c>
      <c r="E15" t="s">
        <v>91</v>
      </c>
      <c r="F15" t="s">
        <v>96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 t="s">
        <v>21</v>
      </c>
      <c r="P15" t="s">
        <v>82</v>
      </c>
      <c r="Q15" t="s">
        <v>52</v>
      </c>
    </row>
    <row r="16" spans="1:17" hidden="1" x14ac:dyDescent="0.25">
      <c r="A16" t="s">
        <v>97</v>
      </c>
      <c r="B16" t="s">
        <v>98</v>
      </c>
      <c r="C16" s="1" t="str">
        <f t="shared" si="0"/>
        <v>12:0004</v>
      </c>
      <c r="D16" s="1" t="str">
        <f t="shared" si="1"/>
        <v>12:0029</v>
      </c>
      <c r="E16" t="s">
        <v>99</v>
      </c>
      <c r="F16" t="s">
        <v>100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 t="s">
        <v>101</v>
      </c>
      <c r="P16" t="s">
        <v>102</v>
      </c>
      <c r="Q16" t="s">
        <v>103</v>
      </c>
    </row>
    <row r="17" spans="1:17" hidden="1" x14ac:dyDescent="0.25">
      <c r="A17" t="s">
        <v>104</v>
      </c>
      <c r="B17" t="s">
        <v>105</v>
      </c>
      <c r="C17" s="1" t="str">
        <f t="shared" si="0"/>
        <v>12:0004</v>
      </c>
      <c r="D17" s="1" t="str">
        <f t="shared" si="1"/>
        <v>12:0029</v>
      </c>
      <c r="E17" t="s">
        <v>106</v>
      </c>
      <c r="F17" t="s">
        <v>107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  <c r="O17" t="s">
        <v>108</v>
      </c>
      <c r="P17" t="s">
        <v>108</v>
      </c>
      <c r="Q17" t="s">
        <v>108</v>
      </c>
    </row>
    <row r="18" spans="1:17" hidden="1" x14ac:dyDescent="0.25">
      <c r="A18" t="s">
        <v>109</v>
      </c>
      <c r="B18" t="s">
        <v>110</v>
      </c>
      <c r="C18" s="1" t="str">
        <f t="shared" si="0"/>
        <v>12:0004</v>
      </c>
      <c r="D18" s="1" t="str">
        <f t="shared" si="1"/>
        <v>12:0029</v>
      </c>
      <c r="E18" t="s">
        <v>111</v>
      </c>
      <c r="F18" t="s">
        <v>112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 t="s">
        <v>113</v>
      </c>
      <c r="P18" t="s">
        <v>102</v>
      </c>
      <c r="Q18" t="s">
        <v>29</v>
      </c>
    </row>
    <row r="19" spans="1:17" hidden="1" x14ac:dyDescent="0.25">
      <c r="A19" t="s">
        <v>114</v>
      </c>
      <c r="B19" t="s">
        <v>115</v>
      </c>
      <c r="C19" s="1" t="str">
        <f t="shared" si="0"/>
        <v>12:0004</v>
      </c>
      <c r="D19" s="1" t="str">
        <f t="shared" si="1"/>
        <v>12:0029</v>
      </c>
      <c r="E19" t="s">
        <v>116</v>
      </c>
      <c r="F19" t="s">
        <v>117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 t="s">
        <v>113</v>
      </c>
      <c r="P19" t="s">
        <v>82</v>
      </c>
      <c r="Q19" t="s">
        <v>29</v>
      </c>
    </row>
    <row r="20" spans="1:17" hidden="1" x14ac:dyDescent="0.25">
      <c r="A20" t="s">
        <v>118</v>
      </c>
      <c r="B20" t="s">
        <v>119</v>
      </c>
      <c r="C20" s="1" t="str">
        <f t="shared" si="0"/>
        <v>12:0004</v>
      </c>
      <c r="D20" s="1" t="str">
        <f t="shared" si="1"/>
        <v>12:0029</v>
      </c>
      <c r="E20" t="s">
        <v>120</v>
      </c>
      <c r="F20" t="s">
        <v>121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 t="s">
        <v>21</v>
      </c>
      <c r="P20" t="s">
        <v>45</v>
      </c>
      <c r="Q20" t="s">
        <v>59</v>
      </c>
    </row>
    <row r="21" spans="1:17" hidden="1" x14ac:dyDescent="0.25">
      <c r="A21" t="s">
        <v>122</v>
      </c>
      <c r="B21" t="s">
        <v>123</v>
      </c>
      <c r="C21" s="1" t="str">
        <f t="shared" si="0"/>
        <v>12:0004</v>
      </c>
      <c r="D21" s="1" t="str">
        <f t="shared" si="1"/>
        <v>12:0029</v>
      </c>
      <c r="E21" t="s">
        <v>124</v>
      </c>
      <c r="F21" t="s">
        <v>125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 t="s">
        <v>101</v>
      </c>
      <c r="P21" t="s">
        <v>51</v>
      </c>
      <c r="Q21" t="s">
        <v>29</v>
      </c>
    </row>
    <row r="22" spans="1:17" hidden="1" x14ac:dyDescent="0.25">
      <c r="A22" t="s">
        <v>126</v>
      </c>
      <c r="B22" t="s">
        <v>127</v>
      </c>
      <c r="C22" s="1" t="str">
        <f t="shared" si="0"/>
        <v>12:0004</v>
      </c>
      <c r="D22" s="1" t="str">
        <f t="shared" si="1"/>
        <v>12:0029</v>
      </c>
      <c r="E22" t="s">
        <v>128</v>
      </c>
      <c r="F22" t="s">
        <v>129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 t="s">
        <v>64</v>
      </c>
      <c r="P22" t="s">
        <v>82</v>
      </c>
      <c r="Q22" t="s">
        <v>103</v>
      </c>
    </row>
    <row r="23" spans="1:17" hidden="1" x14ac:dyDescent="0.25">
      <c r="A23" t="s">
        <v>130</v>
      </c>
      <c r="B23" t="s">
        <v>131</v>
      </c>
      <c r="C23" s="1" t="str">
        <f t="shared" si="0"/>
        <v>12:0004</v>
      </c>
      <c r="D23" s="1" t="str">
        <f t="shared" si="1"/>
        <v>12:0029</v>
      </c>
      <c r="E23" t="s">
        <v>132</v>
      </c>
      <c r="F23" t="s">
        <v>133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 t="s">
        <v>21</v>
      </c>
      <c r="P23" t="s">
        <v>87</v>
      </c>
      <c r="Q23" t="s">
        <v>88</v>
      </c>
    </row>
    <row r="24" spans="1:17" hidden="1" x14ac:dyDescent="0.25">
      <c r="A24" t="s">
        <v>134</v>
      </c>
      <c r="B24" t="s">
        <v>135</v>
      </c>
      <c r="C24" s="1" t="str">
        <f t="shared" si="0"/>
        <v>12:0004</v>
      </c>
      <c r="D24" s="1" t="str">
        <f t="shared" si="1"/>
        <v>12:0029</v>
      </c>
      <c r="E24" t="s">
        <v>136</v>
      </c>
      <c r="F24" t="s">
        <v>137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 t="s">
        <v>101</v>
      </c>
      <c r="P24" t="s">
        <v>87</v>
      </c>
      <c r="Q24" t="s">
        <v>138</v>
      </c>
    </row>
    <row r="25" spans="1:17" hidden="1" x14ac:dyDescent="0.25">
      <c r="A25" t="s">
        <v>139</v>
      </c>
      <c r="B25" t="s">
        <v>140</v>
      </c>
      <c r="C25" s="1" t="str">
        <f t="shared" si="0"/>
        <v>12:0004</v>
      </c>
      <c r="D25" s="1" t="str">
        <f t="shared" si="1"/>
        <v>12:0029</v>
      </c>
      <c r="E25" t="s">
        <v>141</v>
      </c>
      <c r="F25" t="s">
        <v>142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 t="s">
        <v>76</v>
      </c>
      <c r="P25" t="s">
        <v>102</v>
      </c>
      <c r="Q25" t="s">
        <v>143</v>
      </c>
    </row>
    <row r="26" spans="1:17" hidden="1" x14ac:dyDescent="0.25">
      <c r="A26" t="s">
        <v>144</v>
      </c>
      <c r="B26" t="s">
        <v>145</v>
      </c>
      <c r="C26" s="1" t="str">
        <f t="shared" si="0"/>
        <v>12:0004</v>
      </c>
      <c r="D26" s="1" t="str">
        <f t="shared" si="1"/>
        <v>12:0029</v>
      </c>
      <c r="E26" t="s">
        <v>146</v>
      </c>
      <c r="F26" t="s">
        <v>147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 t="s">
        <v>21</v>
      </c>
      <c r="P26" t="s">
        <v>148</v>
      </c>
      <c r="Q26" t="s">
        <v>149</v>
      </c>
    </row>
    <row r="27" spans="1:17" hidden="1" x14ac:dyDescent="0.25">
      <c r="A27" t="s">
        <v>150</v>
      </c>
      <c r="B27" t="s">
        <v>151</v>
      </c>
      <c r="C27" s="1" t="str">
        <f t="shared" si="0"/>
        <v>12:0004</v>
      </c>
      <c r="D27" s="1" t="str">
        <f t="shared" si="1"/>
        <v>12:0029</v>
      </c>
      <c r="E27" t="s">
        <v>152</v>
      </c>
      <c r="F27" t="s">
        <v>153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 t="s">
        <v>154</v>
      </c>
      <c r="P27" t="s">
        <v>102</v>
      </c>
      <c r="Q27" t="s">
        <v>143</v>
      </c>
    </row>
    <row r="28" spans="1:17" hidden="1" x14ac:dyDescent="0.25">
      <c r="A28" t="s">
        <v>155</v>
      </c>
      <c r="B28" t="s">
        <v>156</v>
      </c>
      <c r="C28" s="1" t="str">
        <f t="shared" si="0"/>
        <v>12:0004</v>
      </c>
      <c r="D28" s="1" t="str">
        <f t="shared" si="1"/>
        <v>12:0029</v>
      </c>
      <c r="E28" t="s">
        <v>152</v>
      </c>
      <c r="F28" t="s">
        <v>157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 t="s">
        <v>158</v>
      </c>
      <c r="P28" t="s">
        <v>87</v>
      </c>
      <c r="Q28" t="s">
        <v>138</v>
      </c>
    </row>
    <row r="29" spans="1:17" hidden="1" x14ac:dyDescent="0.25">
      <c r="A29" t="s">
        <v>159</v>
      </c>
      <c r="B29" t="s">
        <v>160</v>
      </c>
      <c r="C29" s="1" t="str">
        <f t="shared" si="0"/>
        <v>12:0004</v>
      </c>
      <c r="D29" s="1" t="str">
        <f t="shared" si="1"/>
        <v>12:0029</v>
      </c>
      <c r="E29" t="s">
        <v>161</v>
      </c>
      <c r="F29" t="s">
        <v>162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 t="s">
        <v>21</v>
      </c>
      <c r="P29" t="s">
        <v>87</v>
      </c>
      <c r="Q29" t="s">
        <v>52</v>
      </c>
    </row>
    <row r="30" spans="1:17" hidden="1" x14ac:dyDescent="0.25">
      <c r="A30" t="s">
        <v>163</v>
      </c>
      <c r="B30" t="s">
        <v>164</v>
      </c>
      <c r="C30" s="1" t="str">
        <f t="shared" si="0"/>
        <v>12:0004</v>
      </c>
      <c r="D30" s="1" t="str">
        <f t="shared" si="1"/>
        <v>12:0029</v>
      </c>
      <c r="E30" t="s">
        <v>165</v>
      </c>
      <c r="F30" t="s">
        <v>166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 t="s">
        <v>21</v>
      </c>
      <c r="P30" t="s">
        <v>77</v>
      </c>
      <c r="Q30" t="s">
        <v>52</v>
      </c>
    </row>
    <row r="31" spans="1:17" hidden="1" x14ac:dyDescent="0.25">
      <c r="A31" t="s">
        <v>167</v>
      </c>
      <c r="B31" t="s">
        <v>168</v>
      </c>
      <c r="C31" s="1" t="str">
        <f t="shared" si="0"/>
        <v>12:0004</v>
      </c>
      <c r="D31" s="1" t="str">
        <f t="shared" si="1"/>
        <v>12:0029</v>
      </c>
      <c r="E31" t="s">
        <v>169</v>
      </c>
      <c r="F31" t="s">
        <v>170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 t="s">
        <v>21</v>
      </c>
      <c r="P31" t="s">
        <v>148</v>
      </c>
      <c r="Q31" t="s">
        <v>171</v>
      </c>
    </row>
    <row r="32" spans="1:17" hidden="1" x14ac:dyDescent="0.25">
      <c r="A32" t="s">
        <v>172</v>
      </c>
      <c r="B32" t="s">
        <v>173</v>
      </c>
      <c r="C32" s="1" t="str">
        <f t="shared" si="0"/>
        <v>12:0004</v>
      </c>
      <c r="D32" s="1" t="str">
        <f t="shared" si="1"/>
        <v>12:0029</v>
      </c>
      <c r="E32" t="s">
        <v>174</v>
      </c>
      <c r="F32" t="s">
        <v>175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 t="s">
        <v>21</v>
      </c>
      <c r="P32" t="s">
        <v>87</v>
      </c>
      <c r="Q32" t="s">
        <v>88</v>
      </c>
    </row>
    <row r="33" spans="1:17" hidden="1" x14ac:dyDescent="0.25">
      <c r="A33" t="s">
        <v>176</v>
      </c>
      <c r="B33" t="s">
        <v>177</v>
      </c>
      <c r="C33" s="1" t="str">
        <f t="shared" si="0"/>
        <v>12:0004</v>
      </c>
      <c r="D33" s="1" t="str">
        <f t="shared" si="1"/>
        <v>12:0029</v>
      </c>
      <c r="E33" t="s">
        <v>178</v>
      </c>
      <c r="F33" t="s">
        <v>179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 t="s">
        <v>101</v>
      </c>
      <c r="P33" t="s">
        <v>45</v>
      </c>
      <c r="Q33" t="s">
        <v>46</v>
      </c>
    </row>
    <row r="34" spans="1:17" hidden="1" x14ac:dyDescent="0.25">
      <c r="A34" t="s">
        <v>180</v>
      </c>
      <c r="B34" t="s">
        <v>181</v>
      </c>
      <c r="C34" s="1" t="str">
        <f t="shared" si="0"/>
        <v>12:0004</v>
      </c>
      <c r="D34" s="1" t="str">
        <f t="shared" si="1"/>
        <v>12:0029</v>
      </c>
      <c r="E34" t="s">
        <v>182</v>
      </c>
      <c r="F34" t="s">
        <v>183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 t="s">
        <v>21</v>
      </c>
      <c r="P34" t="s">
        <v>184</v>
      </c>
      <c r="Q34" t="s">
        <v>52</v>
      </c>
    </row>
    <row r="35" spans="1:17" hidden="1" x14ac:dyDescent="0.25">
      <c r="A35" t="s">
        <v>185</v>
      </c>
      <c r="B35" t="s">
        <v>186</v>
      </c>
      <c r="C35" s="1" t="str">
        <f t="shared" si="0"/>
        <v>12:0004</v>
      </c>
      <c r="D35" s="1" t="str">
        <f t="shared" si="1"/>
        <v>12:0029</v>
      </c>
      <c r="E35" t="s">
        <v>187</v>
      </c>
      <c r="F35" t="s">
        <v>188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 t="s">
        <v>21</v>
      </c>
      <c r="P35" t="s">
        <v>45</v>
      </c>
      <c r="Q35" t="s">
        <v>189</v>
      </c>
    </row>
    <row r="36" spans="1:17" hidden="1" x14ac:dyDescent="0.25">
      <c r="A36" t="s">
        <v>190</v>
      </c>
      <c r="B36" t="s">
        <v>191</v>
      </c>
      <c r="C36" s="1" t="str">
        <f t="shared" si="0"/>
        <v>12:0004</v>
      </c>
      <c r="D36" s="1" t="str">
        <f t="shared" si="1"/>
        <v>12:0029</v>
      </c>
      <c r="E36" t="s">
        <v>192</v>
      </c>
      <c r="F36" t="s">
        <v>193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 t="s">
        <v>21</v>
      </c>
      <c r="P36" t="s">
        <v>51</v>
      </c>
      <c r="Q36" t="s">
        <v>52</v>
      </c>
    </row>
    <row r="37" spans="1:17" hidden="1" x14ac:dyDescent="0.25">
      <c r="A37" t="s">
        <v>194</v>
      </c>
      <c r="B37" t="s">
        <v>195</v>
      </c>
      <c r="C37" s="1" t="str">
        <f t="shared" si="0"/>
        <v>12:0004</v>
      </c>
      <c r="D37" s="1" t="str">
        <f t="shared" si="1"/>
        <v>12:0029</v>
      </c>
      <c r="E37" t="s">
        <v>196</v>
      </c>
      <c r="F37" t="s">
        <v>197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 t="s">
        <v>21</v>
      </c>
      <c r="P37" t="s">
        <v>28</v>
      </c>
      <c r="Q37" t="s">
        <v>198</v>
      </c>
    </row>
    <row r="38" spans="1:17" hidden="1" x14ac:dyDescent="0.25">
      <c r="A38" t="s">
        <v>199</v>
      </c>
      <c r="B38" t="s">
        <v>200</v>
      </c>
      <c r="C38" s="1" t="str">
        <f t="shared" si="0"/>
        <v>12:0004</v>
      </c>
      <c r="D38" s="1" t="str">
        <f t="shared" si="1"/>
        <v>12:0029</v>
      </c>
      <c r="E38" t="s">
        <v>201</v>
      </c>
      <c r="F38" t="s">
        <v>202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 t="s">
        <v>21</v>
      </c>
      <c r="P38" t="s">
        <v>45</v>
      </c>
      <c r="Q38" t="s">
        <v>59</v>
      </c>
    </row>
    <row r="39" spans="1:17" hidden="1" x14ac:dyDescent="0.25">
      <c r="A39" t="s">
        <v>203</v>
      </c>
      <c r="B39" t="s">
        <v>204</v>
      </c>
      <c r="C39" s="1" t="str">
        <f t="shared" si="0"/>
        <v>12:0004</v>
      </c>
      <c r="D39" s="1" t="str">
        <f t="shared" si="1"/>
        <v>12:0029</v>
      </c>
      <c r="E39" t="s">
        <v>205</v>
      </c>
      <c r="F39" t="s">
        <v>206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 t="s">
        <v>64</v>
      </c>
      <c r="P39" t="s">
        <v>82</v>
      </c>
      <c r="Q39" t="s">
        <v>29</v>
      </c>
    </row>
    <row r="40" spans="1:17" hidden="1" x14ac:dyDescent="0.25">
      <c r="A40" t="s">
        <v>207</v>
      </c>
      <c r="B40" t="s">
        <v>208</v>
      </c>
      <c r="C40" s="1" t="str">
        <f t="shared" si="0"/>
        <v>12:0004</v>
      </c>
      <c r="D40" s="1" t="str">
        <f t="shared" si="1"/>
        <v>12:0029</v>
      </c>
      <c r="E40" t="s">
        <v>209</v>
      </c>
      <c r="F40" t="s">
        <v>210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 t="s">
        <v>21</v>
      </c>
      <c r="P40" t="s">
        <v>102</v>
      </c>
      <c r="Q40" t="s">
        <v>103</v>
      </c>
    </row>
    <row r="41" spans="1:17" hidden="1" x14ac:dyDescent="0.25">
      <c r="A41" t="s">
        <v>211</v>
      </c>
      <c r="B41" t="s">
        <v>212</v>
      </c>
      <c r="C41" s="1" t="str">
        <f t="shared" si="0"/>
        <v>12:0004</v>
      </c>
      <c r="D41" s="1" t="str">
        <f t="shared" si="1"/>
        <v>12:0029</v>
      </c>
      <c r="E41" t="s">
        <v>213</v>
      </c>
      <c r="F41" t="s">
        <v>214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 t="s">
        <v>21</v>
      </c>
      <c r="P41" t="s">
        <v>45</v>
      </c>
      <c r="Q41" t="s">
        <v>215</v>
      </c>
    </row>
    <row r="42" spans="1:17" hidden="1" x14ac:dyDescent="0.25">
      <c r="A42" t="s">
        <v>216</v>
      </c>
      <c r="B42" t="s">
        <v>217</v>
      </c>
      <c r="C42" s="1" t="str">
        <f t="shared" si="0"/>
        <v>12:0004</v>
      </c>
      <c r="D42" s="1" t="str">
        <f t="shared" si="1"/>
        <v>12:0029</v>
      </c>
      <c r="E42" t="s">
        <v>218</v>
      </c>
      <c r="F42" t="s">
        <v>219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 t="s">
        <v>220</v>
      </c>
      <c r="P42" t="s">
        <v>45</v>
      </c>
      <c r="Q42" t="s">
        <v>29</v>
      </c>
    </row>
    <row r="43" spans="1:17" hidden="1" x14ac:dyDescent="0.25">
      <c r="A43" t="s">
        <v>221</v>
      </c>
      <c r="B43" t="s">
        <v>222</v>
      </c>
      <c r="C43" s="1" t="str">
        <f t="shared" si="0"/>
        <v>12:0004</v>
      </c>
      <c r="D43" s="1" t="str">
        <f t="shared" si="1"/>
        <v>12:0029</v>
      </c>
      <c r="E43" t="s">
        <v>223</v>
      </c>
      <c r="F43" t="s">
        <v>224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 t="s">
        <v>225</v>
      </c>
      <c r="P43" t="s">
        <v>226</v>
      </c>
      <c r="Q43" t="s">
        <v>198</v>
      </c>
    </row>
    <row r="44" spans="1:17" hidden="1" x14ac:dyDescent="0.25">
      <c r="A44" t="s">
        <v>227</v>
      </c>
      <c r="B44" t="s">
        <v>228</v>
      </c>
      <c r="C44" s="1" t="str">
        <f t="shared" si="0"/>
        <v>12:0004</v>
      </c>
      <c r="D44" s="1" t="str">
        <f t="shared" si="1"/>
        <v>12:0029</v>
      </c>
      <c r="E44" t="s">
        <v>229</v>
      </c>
      <c r="F44" t="s">
        <v>230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 t="s">
        <v>21</v>
      </c>
      <c r="P44" t="s">
        <v>231</v>
      </c>
      <c r="Q44" t="s">
        <v>198</v>
      </c>
    </row>
    <row r="45" spans="1:17" hidden="1" x14ac:dyDescent="0.25">
      <c r="A45" t="s">
        <v>232</v>
      </c>
      <c r="B45" t="s">
        <v>233</v>
      </c>
      <c r="C45" s="1" t="str">
        <f t="shared" si="0"/>
        <v>12:0004</v>
      </c>
      <c r="D45" s="1" t="str">
        <f t="shared" si="1"/>
        <v>12:0029</v>
      </c>
      <c r="E45" t="s">
        <v>234</v>
      </c>
      <c r="F45" t="s">
        <v>235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 t="s">
        <v>236</v>
      </c>
      <c r="P45" t="s">
        <v>51</v>
      </c>
      <c r="Q45" t="s">
        <v>46</v>
      </c>
    </row>
    <row r="46" spans="1:17" hidden="1" x14ac:dyDescent="0.25">
      <c r="A46" t="s">
        <v>237</v>
      </c>
      <c r="B46" t="s">
        <v>238</v>
      </c>
      <c r="C46" s="1" t="str">
        <f t="shared" si="0"/>
        <v>12:0004</v>
      </c>
      <c r="D46" s="1" t="str">
        <f t="shared" si="1"/>
        <v>12:0029</v>
      </c>
      <c r="E46" t="s">
        <v>239</v>
      </c>
      <c r="F46" t="s">
        <v>240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 t="s">
        <v>101</v>
      </c>
      <c r="P46" t="s">
        <v>65</v>
      </c>
      <c r="Q46" t="s">
        <v>103</v>
      </c>
    </row>
    <row r="47" spans="1:17" hidden="1" x14ac:dyDescent="0.25">
      <c r="A47" t="s">
        <v>241</v>
      </c>
      <c r="B47" t="s">
        <v>242</v>
      </c>
      <c r="C47" s="1" t="str">
        <f t="shared" si="0"/>
        <v>12:0004</v>
      </c>
      <c r="D47" s="1" t="str">
        <f t="shared" si="1"/>
        <v>12:0029</v>
      </c>
      <c r="E47" t="s">
        <v>239</v>
      </c>
      <c r="F47" t="s">
        <v>243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 t="s">
        <v>244</v>
      </c>
      <c r="P47" t="s">
        <v>58</v>
      </c>
      <c r="Q47" t="s">
        <v>189</v>
      </c>
    </row>
    <row r="48" spans="1:17" hidden="1" x14ac:dyDescent="0.25">
      <c r="A48" t="s">
        <v>245</v>
      </c>
      <c r="B48" t="s">
        <v>246</v>
      </c>
      <c r="C48" s="1" t="str">
        <f t="shared" si="0"/>
        <v>12:0004</v>
      </c>
      <c r="D48" s="1" t="str">
        <f t="shared" si="1"/>
        <v>12:0029</v>
      </c>
      <c r="E48" t="s">
        <v>247</v>
      </c>
      <c r="F48" t="s">
        <v>248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 t="s">
        <v>21</v>
      </c>
      <c r="P48" t="s">
        <v>231</v>
      </c>
      <c r="Q48" t="s">
        <v>88</v>
      </c>
    </row>
    <row r="49" spans="1:17" hidden="1" x14ac:dyDescent="0.25">
      <c r="A49" t="s">
        <v>249</v>
      </c>
      <c r="B49" t="s">
        <v>250</v>
      </c>
      <c r="C49" s="1" t="str">
        <f t="shared" si="0"/>
        <v>12:0004</v>
      </c>
      <c r="D49" s="1" t="str">
        <f t="shared" si="1"/>
        <v>12:0029</v>
      </c>
      <c r="E49" t="s">
        <v>251</v>
      </c>
      <c r="F49" t="s">
        <v>252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 t="s">
        <v>101</v>
      </c>
      <c r="P49" t="s">
        <v>77</v>
      </c>
      <c r="Q49" t="s">
        <v>149</v>
      </c>
    </row>
    <row r="50" spans="1:17" hidden="1" x14ac:dyDescent="0.25">
      <c r="A50" t="s">
        <v>253</v>
      </c>
      <c r="B50" t="s">
        <v>254</v>
      </c>
      <c r="C50" s="1" t="str">
        <f t="shared" si="0"/>
        <v>12:0004</v>
      </c>
      <c r="D50" s="1" t="str">
        <f t="shared" si="1"/>
        <v>12:0029</v>
      </c>
      <c r="E50" t="s">
        <v>255</v>
      </c>
      <c r="F50" t="s">
        <v>256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 t="s">
        <v>21</v>
      </c>
      <c r="P50" t="s">
        <v>102</v>
      </c>
      <c r="Q50" t="s">
        <v>52</v>
      </c>
    </row>
    <row r="51" spans="1:17" hidden="1" x14ac:dyDescent="0.25">
      <c r="A51" t="s">
        <v>257</v>
      </c>
      <c r="B51" t="s">
        <v>258</v>
      </c>
      <c r="C51" s="1" t="str">
        <f t="shared" si="0"/>
        <v>12:0004</v>
      </c>
      <c r="D51" s="1" t="str">
        <f t="shared" si="1"/>
        <v>12:0029</v>
      </c>
      <c r="E51" t="s">
        <v>259</v>
      </c>
      <c r="F51" t="s">
        <v>260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 t="s">
        <v>261</v>
      </c>
      <c r="P51" t="s">
        <v>262</v>
      </c>
      <c r="Q51" t="s">
        <v>93</v>
      </c>
    </row>
    <row r="52" spans="1:17" hidden="1" x14ac:dyDescent="0.25">
      <c r="A52" t="s">
        <v>263</v>
      </c>
      <c r="B52" t="s">
        <v>264</v>
      </c>
      <c r="C52" s="1" t="str">
        <f t="shared" si="0"/>
        <v>12:0004</v>
      </c>
      <c r="D52" s="1" t="str">
        <f t="shared" si="1"/>
        <v>12:0029</v>
      </c>
      <c r="E52" t="s">
        <v>265</v>
      </c>
      <c r="F52" t="s">
        <v>266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 t="s">
        <v>21</v>
      </c>
      <c r="P52" t="s">
        <v>82</v>
      </c>
      <c r="Q52" t="s">
        <v>71</v>
      </c>
    </row>
    <row r="53" spans="1:17" hidden="1" x14ac:dyDescent="0.25">
      <c r="A53" t="s">
        <v>267</v>
      </c>
      <c r="B53" t="s">
        <v>268</v>
      </c>
      <c r="C53" s="1" t="str">
        <f t="shared" si="0"/>
        <v>12:0004</v>
      </c>
      <c r="D53" s="1" t="str">
        <f t="shared" si="1"/>
        <v>12:0029</v>
      </c>
      <c r="E53" t="s">
        <v>269</v>
      </c>
      <c r="F53" t="s">
        <v>270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 t="s">
        <v>21</v>
      </c>
      <c r="P53" t="s">
        <v>87</v>
      </c>
      <c r="Q53" t="s">
        <v>215</v>
      </c>
    </row>
    <row r="54" spans="1:17" hidden="1" x14ac:dyDescent="0.25">
      <c r="A54" t="s">
        <v>271</v>
      </c>
      <c r="B54" t="s">
        <v>272</v>
      </c>
      <c r="C54" s="1" t="str">
        <f t="shared" si="0"/>
        <v>12:0004</v>
      </c>
      <c r="D54" s="1" t="str">
        <f t="shared" si="1"/>
        <v>12:0029</v>
      </c>
      <c r="E54" t="s">
        <v>273</v>
      </c>
      <c r="F54" t="s">
        <v>274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 t="s">
        <v>21</v>
      </c>
      <c r="P54" t="s">
        <v>148</v>
      </c>
      <c r="Q54" t="s">
        <v>189</v>
      </c>
    </row>
    <row r="55" spans="1:17" hidden="1" x14ac:dyDescent="0.25">
      <c r="A55" t="s">
        <v>275</v>
      </c>
      <c r="B55" t="s">
        <v>276</v>
      </c>
      <c r="C55" s="1" t="str">
        <f t="shared" si="0"/>
        <v>12:0004</v>
      </c>
      <c r="D55" s="1" t="str">
        <f t="shared" si="1"/>
        <v>12:0029</v>
      </c>
      <c r="E55" t="s">
        <v>277</v>
      </c>
      <c r="F55" t="s">
        <v>278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 t="s">
        <v>21</v>
      </c>
      <c r="P55" t="s">
        <v>184</v>
      </c>
      <c r="Q55" t="s">
        <v>198</v>
      </c>
    </row>
    <row r="56" spans="1:17" hidden="1" x14ac:dyDescent="0.25">
      <c r="A56" t="s">
        <v>279</v>
      </c>
      <c r="B56" t="s">
        <v>280</v>
      </c>
      <c r="C56" s="1" t="str">
        <f t="shared" si="0"/>
        <v>12:0004</v>
      </c>
      <c r="D56" s="1" t="str">
        <f t="shared" si="1"/>
        <v>12:0029</v>
      </c>
      <c r="E56" t="s">
        <v>281</v>
      </c>
      <c r="F56" t="s">
        <v>282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 t="s">
        <v>21</v>
      </c>
      <c r="P56" t="s">
        <v>65</v>
      </c>
      <c r="Q56" t="s">
        <v>35</v>
      </c>
    </row>
    <row r="57" spans="1:17" hidden="1" x14ac:dyDescent="0.25">
      <c r="A57" t="s">
        <v>283</v>
      </c>
      <c r="B57" t="s">
        <v>284</v>
      </c>
      <c r="C57" s="1" t="str">
        <f t="shared" si="0"/>
        <v>12:0004</v>
      </c>
      <c r="D57" s="1" t="str">
        <f t="shared" si="1"/>
        <v>12:0029</v>
      </c>
      <c r="E57" t="s">
        <v>285</v>
      </c>
      <c r="F57" t="s">
        <v>286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 t="s">
        <v>21</v>
      </c>
      <c r="P57" t="s">
        <v>184</v>
      </c>
      <c r="Q57" t="s">
        <v>29</v>
      </c>
    </row>
    <row r="58" spans="1:17" hidden="1" x14ac:dyDescent="0.25">
      <c r="A58" t="s">
        <v>287</v>
      </c>
      <c r="B58" t="s">
        <v>288</v>
      </c>
      <c r="C58" s="1" t="str">
        <f t="shared" si="0"/>
        <v>12:0004</v>
      </c>
      <c r="D58" s="1" t="str">
        <f t="shared" si="1"/>
        <v>12:0029</v>
      </c>
      <c r="E58" t="s">
        <v>289</v>
      </c>
      <c r="F58" t="s">
        <v>290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 t="s">
        <v>21</v>
      </c>
      <c r="P58" t="s">
        <v>87</v>
      </c>
      <c r="Q58" t="s">
        <v>93</v>
      </c>
    </row>
    <row r="59" spans="1:17" hidden="1" x14ac:dyDescent="0.25">
      <c r="A59" t="s">
        <v>291</v>
      </c>
      <c r="B59" t="s">
        <v>292</v>
      </c>
      <c r="C59" s="1" t="str">
        <f t="shared" si="0"/>
        <v>12:0004</v>
      </c>
      <c r="D59" s="1" t="str">
        <f t="shared" si="1"/>
        <v>12:0029</v>
      </c>
      <c r="E59" t="s">
        <v>293</v>
      </c>
      <c r="F59" t="s">
        <v>294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 t="s">
        <v>21</v>
      </c>
      <c r="P59" t="s">
        <v>148</v>
      </c>
      <c r="Q59" t="s">
        <v>215</v>
      </c>
    </row>
    <row r="60" spans="1:17" hidden="1" x14ac:dyDescent="0.25">
      <c r="A60" t="s">
        <v>295</v>
      </c>
      <c r="B60" t="s">
        <v>296</v>
      </c>
      <c r="C60" s="1" t="str">
        <f t="shared" si="0"/>
        <v>12:0004</v>
      </c>
      <c r="D60" s="1" t="str">
        <f t="shared" si="1"/>
        <v>12:0029</v>
      </c>
      <c r="E60" t="s">
        <v>297</v>
      </c>
      <c r="F60" t="s">
        <v>298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 t="s">
        <v>21</v>
      </c>
      <c r="P60" t="s">
        <v>87</v>
      </c>
      <c r="Q60" t="s">
        <v>93</v>
      </c>
    </row>
    <row r="61" spans="1:17" hidden="1" x14ac:dyDescent="0.25">
      <c r="A61" t="s">
        <v>299</v>
      </c>
      <c r="B61" t="s">
        <v>300</v>
      </c>
      <c r="C61" s="1" t="str">
        <f t="shared" si="0"/>
        <v>12:0004</v>
      </c>
      <c r="D61" s="1" t="str">
        <f t="shared" si="1"/>
        <v>12:0029</v>
      </c>
      <c r="E61" t="s">
        <v>301</v>
      </c>
      <c r="F61" t="s">
        <v>302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 t="s">
        <v>21</v>
      </c>
      <c r="P61" t="s">
        <v>148</v>
      </c>
      <c r="Q61" t="s">
        <v>149</v>
      </c>
    </row>
    <row r="62" spans="1:17" hidden="1" x14ac:dyDescent="0.25">
      <c r="A62" t="s">
        <v>303</v>
      </c>
      <c r="B62" t="s">
        <v>304</v>
      </c>
      <c r="C62" s="1" t="str">
        <f t="shared" si="0"/>
        <v>12:0004</v>
      </c>
      <c r="D62" s="1" t="str">
        <f t="shared" si="1"/>
        <v>12:0029</v>
      </c>
      <c r="E62" t="s">
        <v>305</v>
      </c>
      <c r="F62" t="s">
        <v>306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 t="s">
        <v>220</v>
      </c>
      <c r="P62" t="s">
        <v>148</v>
      </c>
      <c r="Q62" t="s">
        <v>71</v>
      </c>
    </row>
    <row r="63" spans="1:17" hidden="1" x14ac:dyDescent="0.25">
      <c r="A63" t="s">
        <v>307</v>
      </c>
      <c r="B63" t="s">
        <v>308</v>
      </c>
      <c r="C63" s="1" t="str">
        <f t="shared" si="0"/>
        <v>12:0004</v>
      </c>
      <c r="D63" s="1" t="str">
        <f t="shared" si="1"/>
        <v>12:0029</v>
      </c>
      <c r="E63" t="s">
        <v>309</v>
      </c>
      <c r="F63" t="s">
        <v>310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 t="s">
        <v>311</v>
      </c>
      <c r="P63" t="s">
        <v>87</v>
      </c>
      <c r="Q63" t="s">
        <v>52</v>
      </c>
    </row>
    <row r="64" spans="1:17" hidden="1" x14ac:dyDescent="0.25">
      <c r="A64" t="s">
        <v>312</v>
      </c>
      <c r="B64" t="s">
        <v>313</v>
      </c>
      <c r="C64" s="1" t="str">
        <f t="shared" si="0"/>
        <v>12:0004</v>
      </c>
      <c r="D64" s="1" t="str">
        <f t="shared" si="1"/>
        <v>12:0029</v>
      </c>
      <c r="E64" t="s">
        <v>314</v>
      </c>
      <c r="F64" t="s">
        <v>315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 t="s">
        <v>101</v>
      </c>
      <c r="P64" t="s">
        <v>148</v>
      </c>
      <c r="Q64" t="s">
        <v>198</v>
      </c>
    </row>
    <row r="65" spans="1:17" hidden="1" x14ac:dyDescent="0.25">
      <c r="A65" t="s">
        <v>316</v>
      </c>
      <c r="B65" t="s">
        <v>317</v>
      </c>
      <c r="C65" s="1" t="str">
        <f t="shared" si="0"/>
        <v>12:0004</v>
      </c>
      <c r="D65" s="1" t="str">
        <f t="shared" si="1"/>
        <v>12:0029</v>
      </c>
      <c r="E65" t="s">
        <v>318</v>
      </c>
      <c r="F65" t="s">
        <v>319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 t="s">
        <v>21</v>
      </c>
      <c r="P65" t="s">
        <v>87</v>
      </c>
      <c r="Q65" t="s">
        <v>103</v>
      </c>
    </row>
    <row r="66" spans="1:17" hidden="1" x14ac:dyDescent="0.25">
      <c r="A66" t="s">
        <v>320</v>
      </c>
      <c r="B66" t="s">
        <v>321</v>
      </c>
      <c r="C66" s="1" t="str">
        <f t="shared" ref="C66:C129" si="4">HYPERLINK("http://geochem.nrcan.gc.ca/cdogs/content/bdl/bdl120004_e.htm", "12:0004")</f>
        <v>12:0004</v>
      </c>
      <c r="D66" s="1" t="str">
        <f t="shared" ref="D66:D129" si="5">HYPERLINK("http://geochem.nrcan.gc.ca/cdogs/content/svy/svy120029_e.htm", "12:0029")</f>
        <v>12:0029</v>
      </c>
      <c r="E66" t="s">
        <v>318</v>
      </c>
      <c r="F66" t="s">
        <v>322</v>
      </c>
      <c r="H66">
        <v>56.762516499999997</v>
      </c>
      <c r="I66">
        <v>-131.711568</v>
      </c>
      <c r="J66" s="1" t="str">
        <f t="shared" ref="J66:J129" si="6">HYPERLINK("http://geochem.nrcan.gc.ca/cdogs/content/kwd/kwd020018_e.htm", "Fluid (stream)")</f>
        <v>Fluid (stream)</v>
      </c>
      <c r="K66" s="1" t="str">
        <f t="shared" ref="K66:K129" si="7">HYPERLINK("http://geochem.nrcan.gc.ca/cdogs/content/kwd/kwd080007_e.htm", "Untreated Water")</f>
        <v>Untreated Water</v>
      </c>
      <c r="O66" t="s">
        <v>21</v>
      </c>
      <c r="P66" t="s">
        <v>148</v>
      </c>
      <c r="Q66" t="s">
        <v>71</v>
      </c>
    </row>
    <row r="67" spans="1:17" hidden="1" x14ac:dyDescent="0.25">
      <c r="A67" t="s">
        <v>323</v>
      </c>
      <c r="B67" t="s">
        <v>324</v>
      </c>
      <c r="C67" s="1" t="str">
        <f t="shared" si="4"/>
        <v>12:0004</v>
      </c>
      <c r="D67" s="1" t="str">
        <f t="shared" si="5"/>
        <v>12:0029</v>
      </c>
      <c r="E67" t="s">
        <v>325</v>
      </c>
      <c r="F67" t="s">
        <v>326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 t="s">
        <v>327</v>
      </c>
      <c r="P67" t="s">
        <v>102</v>
      </c>
      <c r="Q67" t="s">
        <v>46</v>
      </c>
    </row>
    <row r="68" spans="1:17" hidden="1" x14ac:dyDescent="0.25">
      <c r="A68" t="s">
        <v>328</v>
      </c>
      <c r="B68" t="s">
        <v>329</v>
      </c>
      <c r="C68" s="1" t="str">
        <f t="shared" si="4"/>
        <v>12:0004</v>
      </c>
      <c r="D68" s="1" t="str">
        <f t="shared" si="5"/>
        <v>12:0029</v>
      </c>
      <c r="E68" t="s">
        <v>330</v>
      </c>
      <c r="F68" t="s">
        <v>331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 t="s">
        <v>220</v>
      </c>
      <c r="P68" t="s">
        <v>148</v>
      </c>
      <c r="Q68" t="s">
        <v>46</v>
      </c>
    </row>
    <row r="69" spans="1:17" hidden="1" x14ac:dyDescent="0.25">
      <c r="A69" t="s">
        <v>332</v>
      </c>
      <c r="B69" t="s">
        <v>333</v>
      </c>
      <c r="C69" s="1" t="str">
        <f t="shared" si="4"/>
        <v>12:0004</v>
      </c>
      <c r="D69" s="1" t="str">
        <f t="shared" si="5"/>
        <v>12:0029</v>
      </c>
      <c r="E69" t="s">
        <v>334</v>
      </c>
      <c r="F69" t="s">
        <v>335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 t="s">
        <v>113</v>
      </c>
      <c r="P69" t="s">
        <v>102</v>
      </c>
      <c r="Q69" t="s">
        <v>93</v>
      </c>
    </row>
    <row r="70" spans="1:17" hidden="1" x14ac:dyDescent="0.25">
      <c r="A70" t="s">
        <v>336</v>
      </c>
      <c r="B70" t="s">
        <v>337</v>
      </c>
      <c r="C70" s="1" t="str">
        <f t="shared" si="4"/>
        <v>12:0004</v>
      </c>
      <c r="D70" s="1" t="str">
        <f t="shared" si="5"/>
        <v>12:0029</v>
      </c>
      <c r="E70" t="s">
        <v>338</v>
      </c>
      <c r="F70" t="s">
        <v>339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 t="s">
        <v>64</v>
      </c>
      <c r="P70" t="s">
        <v>148</v>
      </c>
      <c r="Q70" t="s">
        <v>46</v>
      </c>
    </row>
    <row r="71" spans="1:17" hidden="1" x14ac:dyDescent="0.25">
      <c r="A71" t="s">
        <v>340</v>
      </c>
      <c r="B71" t="s">
        <v>341</v>
      </c>
      <c r="C71" s="1" t="str">
        <f t="shared" si="4"/>
        <v>12:0004</v>
      </c>
      <c r="D71" s="1" t="str">
        <f t="shared" si="5"/>
        <v>12:0029</v>
      </c>
      <c r="E71" t="s">
        <v>342</v>
      </c>
      <c r="F71" t="s">
        <v>343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 t="s">
        <v>21</v>
      </c>
      <c r="P71" t="s">
        <v>148</v>
      </c>
      <c r="Q71" t="s">
        <v>93</v>
      </c>
    </row>
    <row r="72" spans="1:17" hidden="1" x14ac:dyDescent="0.25">
      <c r="A72" t="s">
        <v>344</v>
      </c>
      <c r="B72" t="s">
        <v>345</v>
      </c>
      <c r="C72" s="1" t="str">
        <f t="shared" si="4"/>
        <v>12:0004</v>
      </c>
      <c r="D72" s="1" t="str">
        <f t="shared" si="5"/>
        <v>12:0029</v>
      </c>
      <c r="E72" t="s">
        <v>346</v>
      </c>
      <c r="F72" t="s">
        <v>347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 t="s">
        <v>311</v>
      </c>
      <c r="P72" t="s">
        <v>87</v>
      </c>
      <c r="Q72" t="s">
        <v>59</v>
      </c>
    </row>
    <row r="73" spans="1:17" hidden="1" x14ac:dyDescent="0.25">
      <c r="A73" t="s">
        <v>348</v>
      </c>
      <c r="B73" t="s">
        <v>349</v>
      </c>
      <c r="C73" s="1" t="str">
        <f t="shared" si="4"/>
        <v>12:0004</v>
      </c>
      <c r="D73" s="1" t="str">
        <f t="shared" si="5"/>
        <v>12:0029</v>
      </c>
      <c r="E73" t="s">
        <v>350</v>
      </c>
      <c r="F73" t="s">
        <v>351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 t="s">
        <v>21</v>
      </c>
      <c r="P73" t="s">
        <v>148</v>
      </c>
      <c r="Q73" t="s">
        <v>198</v>
      </c>
    </row>
    <row r="74" spans="1:17" hidden="1" x14ac:dyDescent="0.25">
      <c r="A74" t="s">
        <v>352</v>
      </c>
      <c r="B74" t="s">
        <v>353</v>
      </c>
      <c r="C74" s="1" t="str">
        <f t="shared" si="4"/>
        <v>12:0004</v>
      </c>
      <c r="D74" s="1" t="str">
        <f t="shared" si="5"/>
        <v>12:0029</v>
      </c>
      <c r="E74" t="s">
        <v>354</v>
      </c>
      <c r="F74" t="s">
        <v>355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 t="s">
        <v>21</v>
      </c>
      <c r="P74" t="s">
        <v>356</v>
      </c>
      <c r="Q74" t="s">
        <v>46</v>
      </c>
    </row>
    <row r="75" spans="1:17" hidden="1" x14ac:dyDescent="0.25">
      <c r="A75" t="s">
        <v>357</v>
      </c>
      <c r="B75" t="s">
        <v>358</v>
      </c>
      <c r="C75" s="1" t="str">
        <f t="shared" si="4"/>
        <v>12:0004</v>
      </c>
      <c r="D75" s="1" t="str">
        <f t="shared" si="5"/>
        <v>12:0029</v>
      </c>
      <c r="E75" t="s">
        <v>359</v>
      </c>
      <c r="F75" t="s">
        <v>360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 t="s">
        <v>21</v>
      </c>
      <c r="P75" t="s">
        <v>51</v>
      </c>
      <c r="Q75" t="s">
        <v>59</v>
      </c>
    </row>
    <row r="76" spans="1:17" hidden="1" x14ac:dyDescent="0.25">
      <c r="A76" t="s">
        <v>361</v>
      </c>
      <c r="B76" t="s">
        <v>362</v>
      </c>
      <c r="C76" s="1" t="str">
        <f t="shared" si="4"/>
        <v>12:0004</v>
      </c>
      <c r="D76" s="1" t="str">
        <f t="shared" si="5"/>
        <v>12:0029</v>
      </c>
      <c r="E76" t="s">
        <v>363</v>
      </c>
      <c r="F76" t="s">
        <v>364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 t="s">
        <v>21</v>
      </c>
      <c r="P76" t="s">
        <v>77</v>
      </c>
      <c r="Q76" t="s">
        <v>365</v>
      </c>
    </row>
    <row r="77" spans="1:17" hidden="1" x14ac:dyDescent="0.25">
      <c r="A77" t="s">
        <v>366</v>
      </c>
      <c r="B77" t="s">
        <v>367</v>
      </c>
      <c r="C77" s="1" t="str">
        <f t="shared" si="4"/>
        <v>12:0004</v>
      </c>
      <c r="D77" s="1" t="str">
        <f t="shared" si="5"/>
        <v>12:0029</v>
      </c>
      <c r="E77" t="s">
        <v>368</v>
      </c>
      <c r="F77" t="s">
        <v>369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 t="s">
        <v>370</v>
      </c>
      <c r="P77" t="s">
        <v>184</v>
      </c>
      <c r="Q77" t="s">
        <v>46</v>
      </c>
    </row>
    <row r="78" spans="1:17" hidden="1" x14ac:dyDescent="0.25">
      <c r="A78" t="s">
        <v>371</v>
      </c>
      <c r="B78" t="s">
        <v>372</v>
      </c>
      <c r="C78" s="1" t="str">
        <f t="shared" si="4"/>
        <v>12:0004</v>
      </c>
      <c r="D78" s="1" t="str">
        <f t="shared" si="5"/>
        <v>12:0029</v>
      </c>
      <c r="E78" t="s">
        <v>373</v>
      </c>
      <c r="F78" t="s">
        <v>374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 t="s">
        <v>21</v>
      </c>
      <c r="P78" t="s">
        <v>184</v>
      </c>
      <c r="Q78" t="s">
        <v>198</v>
      </c>
    </row>
    <row r="79" spans="1:17" hidden="1" x14ac:dyDescent="0.25">
      <c r="A79" t="s">
        <v>375</v>
      </c>
      <c r="B79" t="s">
        <v>376</v>
      </c>
      <c r="C79" s="1" t="str">
        <f t="shared" si="4"/>
        <v>12:0004</v>
      </c>
      <c r="D79" s="1" t="str">
        <f t="shared" si="5"/>
        <v>12:0029</v>
      </c>
      <c r="E79" t="s">
        <v>373</v>
      </c>
      <c r="F79" t="s">
        <v>377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 t="s">
        <v>21</v>
      </c>
      <c r="P79" t="s">
        <v>77</v>
      </c>
      <c r="Q79" t="s">
        <v>198</v>
      </c>
    </row>
    <row r="80" spans="1:17" hidden="1" x14ac:dyDescent="0.25">
      <c r="A80" t="s">
        <v>378</v>
      </c>
      <c r="B80" t="s">
        <v>379</v>
      </c>
      <c r="C80" s="1" t="str">
        <f t="shared" si="4"/>
        <v>12:0004</v>
      </c>
      <c r="D80" s="1" t="str">
        <f t="shared" si="5"/>
        <v>12:0029</v>
      </c>
      <c r="E80" t="s">
        <v>380</v>
      </c>
      <c r="F80" t="s">
        <v>381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 t="s">
        <v>21</v>
      </c>
      <c r="P80" t="s">
        <v>77</v>
      </c>
      <c r="Q80" t="s">
        <v>35</v>
      </c>
    </row>
    <row r="81" spans="1:17" hidden="1" x14ac:dyDescent="0.25">
      <c r="A81" t="s">
        <v>382</v>
      </c>
      <c r="B81" t="s">
        <v>383</v>
      </c>
      <c r="C81" s="1" t="str">
        <f t="shared" si="4"/>
        <v>12:0004</v>
      </c>
      <c r="D81" s="1" t="str">
        <f t="shared" si="5"/>
        <v>12:0029</v>
      </c>
      <c r="E81" t="s">
        <v>384</v>
      </c>
      <c r="F81" t="s">
        <v>385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 t="s">
        <v>220</v>
      </c>
      <c r="P81" t="s">
        <v>386</v>
      </c>
      <c r="Q81" t="s">
        <v>365</v>
      </c>
    </row>
    <row r="82" spans="1:17" hidden="1" x14ac:dyDescent="0.25">
      <c r="A82" t="s">
        <v>387</v>
      </c>
      <c r="B82" t="s">
        <v>388</v>
      </c>
      <c r="C82" s="1" t="str">
        <f t="shared" si="4"/>
        <v>12:0004</v>
      </c>
      <c r="D82" s="1" t="str">
        <f t="shared" si="5"/>
        <v>12:0029</v>
      </c>
      <c r="E82" t="s">
        <v>389</v>
      </c>
      <c r="F82" t="s">
        <v>390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 t="s">
        <v>101</v>
      </c>
      <c r="P82" t="s">
        <v>391</v>
      </c>
      <c r="Q82" t="s">
        <v>392</v>
      </c>
    </row>
    <row r="83" spans="1:17" hidden="1" x14ac:dyDescent="0.25">
      <c r="A83" t="s">
        <v>393</v>
      </c>
      <c r="B83" t="s">
        <v>394</v>
      </c>
      <c r="C83" s="1" t="str">
        <f t="shared" si="4"/>
        <v>12:0004</v>
      </c>
      <c r="D83" s="1" t="str">
        <f t="shared" si="5"/>
        <v>12:0029</v>
      </c>
      <c r="E83" t="s">
        <v>395</v>
      </c>
      <c r="F83" t="s">
        <v>396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 t="s">
        <v>101</v>
      </c>
      <c r="P83" t="s">
        <v>397</v>
      </c>
      <c r="Q83" t="s">
        <v>398</v>
      </c>
    </row>
    <row r="84" spans="1:17" hidden="1" x14ac:dyDescent="0.25">
      <c r="A84" t="s">
        <v>399</v>
      </c>
      <c r="B84" t="s">
        <v>400</v>
      </c>
      <c r="C84" s="1" t="str">
        <f t="shared" si="4"/>
        <v>12:0004</v>
      </c>
      <c r="D84" s="1" t="str">
        <f t="shared" si="5"/>
        <v>12:0029</v>
      </c>
      <c r="E84" t="s">
        <v>401</v>
      </c>
      <c r="F84" t="s">
        <v>402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  <c r="O84" t="s">
        <v>108</v>
      </c>
      <c r="P84" t="s">
        <v>108</v>
      </c>
      <c r="Q84" t="s">
        <v>108</v>
      </c>
    </row>
    <row r="85" spans="1:17" hidden="1" x14ac:dyDescent="0.25">
      <c r="A85" t="s">
        <v>403</v>
      </c>
      <c r="B85" t="s">
        <v>404</v>
      </c>
      <c r="C85" s="1" t="str">
        <f t="shared" si="4"/>
        <v>12:0004</v>
      </c>
      <c r="D85" s="1" t="str">
        <f t="shared" si="5"/>
        <v>12:0029</v>
      </c>
      <c r="E85" t="s">
        <v>405</v>
      </c>
      <c r="F85" t="s">
        <v>406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 t="s">
        <v>21</v>
      </c>
      <c r="P85" t="s">
        <v>407</v>
      </c>
      <c r="Q85" t="s">
        <v>59</v>
      </c>
    </row>
    <row r="86" spans="1:17" hidden="1" x14ac:dyDescent="0.25">
      <c r="A86" t="s">
        <v>408</v>
      </c>
      <c r="B86" t="s">
        <v>409</v>
      </c>
      <c r="C86" s="1" t="str">
        <f t="shared" si="4"/>
        <v>12:0004</v>
      </c>
      <c r="D86" s="1" t="str">
        <f t="shared" si="5"/>
        <v>12:0029</v>
      </c>
      <c r="E86" t="s">
        <v>410</v>
      </c>
      <c r="F86" t="s">
        <v>411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 t="s">
        <v>21</v>
      </c>
      <c r="P86" t="s">
        <v>58</v>
      </c>
      <c r="Q86" t="s">
        <v>103</v>
      </c>
    </row>
    <row r="87" spans="1:17" hidden="1" x14ac:dyDescent="0.25">
      <c r="A87" t="s">
        <v>412</v>
      </c>
      <c r="B87" t="s">
        <v>413</v>
      </c>
      <c r="C87" s="1" t="str">
        <f t="shared" si="4"/>
        <v>12:0004</v>
      </c>
      <c r="D87" s="1" t="str">
        <f t="shared" si="5"/>
        <v>12:0029</v>
      </c>
      <c r="E87" t="s">
        <v>414</v>
      </c>
      <c r="F87" t="s">
        <v>415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 t="s">
        <v>220</v>
      </c>
      <c r="P87" t="s">
        <v>386</v>
      </c>
      <c r="Q87" t="s">
        <v>108</v>
      </c>
    </row>
    <row r="88" spans="1:17" hidden="1" x14ac:dyDescent="0.25">
      <c r="A88" t="s">
        <v>416</v>
      </c>
      <c r="B88" t="s">
        <v>417</v>
      </c>
      <c r="C88" s="1" t="str">
        <f t="shared" si="4"/>
        <v>12:0004</v>
      </c>
      <c r="D88" s="1" t="str">
        <f t="shared" si="5"/>
        <v>12:0029</v>
      </c>
      <c r="E88" t="s">
        <v>418</v>
      </c>
      <c r="F88" t="s">
        <v>419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 t="s">
        <v>21</v>
      </c>
      <c r="P88" t="s">
        <v>356</v>
      </c>
      <c r="Q88" t="s">
        <v>198</v>
      </c>
    </row>
    <row r="89" spans="1:17" hidden="1" x14ac:dyDescent="0.25">
      <c r="A89" t="s">
        <v>420</v>
      </c>
      <c r="B89" t="s">
        <v>421</v>
      </c>
      <c r="C89" s="1" t="str">
        <f t="shared" si="4"/>
        <v>12:0004</v>
      </c>
      <c r="D89" s="1" t="str">
        <f t="shared" si="5"/>
        <v>12:0029</v>
      </c>
      <c r="E89" t="s">
        <v>422</v>
      </c>
      <c r="F89" t="s">
        <v>423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 t="s">
        <v>21</v>
      </c>
      <c r="P89" t="s">
        <v>40</v>
      </c>
      <c r="Q89" t="s">
        <v>35</v>
      </c>
    </row>
    <row r="90" spans="1:17" hidden="1" x14ac:dyDescent="0.25">
      <c r="A90" t="s">
        <v>424</v>
      </c>
      <c r="B90" t="s">
        <v>425</v>
      </c>
      <c r="C90" s="1" t="str">
        <f t="shared" si="4"/>
        <v>12:0004</v>
      </c>
      <c r="D90" s="1" t="str">
        <f t="shared" si="5"/>
        <v>12:0029</v>
      </c>
      <c r="E90" t="s">
        <v>426</v>
      </c>
      <c r="F90" t="s">
        <v>427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 t="s">
        <v>21</v>
      </c>
      <c r="P90" t="s">
        <v>65</v>
      </c>
      <c r="Q90" t="s">
        <v>23</v>
      </c>
    </row>
    <row r="91" spans="1:17" hidden="1" x14ac:dyDescent="0.25">
      <c r="A91" t="s">
        <v>428</v>
      </c>
      <c r="B91" t="s">
        <v>429</v>
      </c>
      <c r="C91" s="1" t="str">
        <f t="shared" si="4"/>
        <v>12:0004</v>
      </c>
      <c r="D91" s="1" t="str">
        <f t="shared" si="5"/>
        <v>12:0029</v>
      </c>
      <c r="E91" t="s">
        <v>430</v>
      </c>
      <c r="F91" t="s">
        <v>431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 t="s">
        <v>21</v>
      </c>
      <c r="P91" t="s">
        <v>356</v>
      </c>
      <c r="Q91" t="s">
        <v>23</v>
      </c>
    </row>
    <row r="92" spans="1:17" hidden="1" x14ac:dyDescent="0.25">
      <c r="A92" t="s">
        <v>432</v>
      </c>
      <c r="B92" t="s">
        <v>433</v>
      </c>
      <c r="C92" s="1" t="str">
        <f t="shared" si="4"/>
        <v>12:0004</v>
      </c>
      <c r="D92" s="1" t="str">
        <f t="shared" si="5"/>
        <v>12:0029</v>
      </c>
      <c r="E92" t="s">
        <v>434</v>
      </c>
      <c r="F92" t="s">
        <v>435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 t="s">
        <v>21</v>
      </c>
      <c r="P92" t="s">
        <v>436</v>
      </c>
      <c r="Q92" t="s">
        <v>46</v>
      </c>
    </row>
    <row r="93" spans="1:17" hidden="1" x14ac:dyDescent="0.25">
      <c r="A93" t="s">
        <v>437</v>
      </c>
      <c r="B93" t="s">
        <v>438</v>
      </c>
      <c r="C93" s="1" t="str">
        <f t="shared" si="4"/>
        <v>12:0004</v>
      </c>
      <c r="D93" s="1" t="str">
        <f t="shared" si="5"/>
        <v>12:0029</v>
      </c>
      <c r="E93" t="s">
        <v>439</v>
      </c>
      <c r="F93" t="s">
        <v>440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 t="s">
        <v>21</v>
      </c>
      <c r="P93" t="s">
        <v>28</v>
      </c>
      <c r="Q93" t="s">
        <v>71</v>
      </c>
    </row>
    <row r="94" spans="1:17" hidden="1" x14ac:dyDescent="0.25">
      <c r="A94" t="s">
        <v>441</v>
      </c>
      <c r="B94" t="s">
        <v>442</v>
      </c>
      <c r="C94" s="1" t="str">
        <f t="shared" si="4"/>
        <v>12:0004</v>
      </c>
      <c r="D94" s="1" t="str">
        <f t="shared" si="5"/>
        <v>12:0029</v>
      </c>
      <c r="E94" t="s">
        <v>443</v>
      </c>
      <c r="F94" t="s">
        <v>444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 t="s">
        <v>21</v>
      </c>
      <c r="P94" t="s">
        <v>58</v>
      </c>
      <c r="Q94" t="s">
        <v>198</v>
      </c>
    </row>
    <row r="95" spans="1:17" hidden="1" x14ac:dyDescent="0.25">
      <c r="A95" t="s">
        <v>445</v>
      </c>
      <c r="B95" t="s">
        <v>446</v>
      </c>
      <c r="C95" s="1" t="str">
        <f t="shared" si="4"/>
        <v>12:0004</v>
      </c>
      <c r="D95" s="1" t="str">
        <f t="shared" si="5"/>
        <v>12:0029</v>
      </c>
      <c r="E95" t="s">
        <v>447</v>
      </c>
      <c r="F95" t="s">
        <v>448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 t="s">
        <v>76</v>
      </c>
      <c r="P95" t="s">
        <v>231</v>
      </c>
      <c r="Q95" t="s">
        <v>59</v>
      </c>
    </row>
    <row r="96" spans="1:17" hidden="1" x14ac:dyDescent="0.25">
      <c r="A96" t="s">
        <v>449</v>
      </c>
      <c r="B96" t="s">
        <v>450</v>
      </c>
      <c r="C96" s="1" t="str">
        <f t="shared" si="4"/>
        <v>12:0004</v>
      </c>
      <c r="D96" s="1" t="str">
        <f t="shared" si="5"/>
        <v>12:0029</v>
      </c>
      <c r="E96" t="s">
        <v>451</v>
      </c>
      <c r="F96" t="s">
        <v>452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 t="s">
        <v>101</v>
      </c>
      <c r="P96" t="s">
        <v>77</v>
      </c>
      <c r="Q96" t="s">
        <v>29</v>
      </c>
    </row>
    <row r="97" spans="1:17" hidden="1" x14ac:dyDescent="0.25">
      <c r="A97" t="s">
        <v>453</v>
      </c>
      <c r="B97" t="s">
        <v>454</v>
      </c>
      <c r="C97" s="1" t="str">
        <f t="shared" si="4"/>
        <v>12:0004</v>
      </c>
      <c r="D97" s="1" t="str">
        <f t="shared" si="5"/>
        <v>12:0029</v>
      </c>
      <c r="E97" t="s">
        <v>451</v>
      </c>
      <c r="F97" t="s">
        <v>455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 t="s">
        <v>220</v>
      </c>
      <c r="P97" t="s">
        <v>184</v>
      </c>
      <c r="Q97" t="s">
        <v>103</v>
      </c>
    </row>
    <row r="98" spans="1:17" hidden="1" x14ac:dyDescent="0.25">
      <c r="A98" t="s">
        <v>456</v>
      </c>
      <c r="B98" t="s">
        <v>457</v>
      </c>
      <c r="C98" s="1" t="str">
        <f t="shared" si="4"/>
        <v>12:0004</v>
      </c>
      <c r="D98" s="1" t="str">
        <f t="shared" si="5"/>
        <v>12:0029</v>
      </c>
      <c r="E98" t="s">
        <v>458</v>
      </c>
      <c r="F98" t="s">
        <v>459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 t="s">
        <v>101</v>
      </c>
      <c r="P98" t="s">
        <v>87</v>
      </c>
      <c r="Q98" t="s">
        <v>149</v>
      </c>
    </row>
    <row r="99" spans="1:17" hidden="1" x14ac:dyDescent="0.25">
      <c r="A99" t="s">
        <v>460</v>
      </c>
      <c r="B99" t="s">
        <v>461</v>
      </c>
      <c r="C99" s="1" t="str">
        <f t="shared" si="4"/>
        <v>12:0004</v>
      </c>
      <c r="D99" s="1" t="str">
        <f t="shared" si="5"/>
        <v>12:0029</v>
      </c>
      <c r="E99" t="s">
        <v>462</v>
      </c>
      <c r="F99" t="s">
        <v>463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 t="s">
        <v>21</v>
      </c>
      <c r="P99" t="s">
        <v>102</v>
      </c>
      <c r="Q99" t="s">
        <v>52</v>
      </c>
    </row>
    <row r="100" spans="1:17" hidden="1" x14ac:dyDescent="0.25">
      <c r="A100" t="s">
        <v>464</v>
      </c>
      <c r="B100" t="s">
        <v>465</v>
      </c>
      <c r="C100" s="1" t="str">
        <f t="shared" si="4"/>
        <v>12:0004</v>
      </c>
      <c r="D100" s="1" t="str">
        <f t="shared" si="5"/>
        <v>12:0029</v>
      </c>
      <c r="E100" t="s">
        <v>466</v>
      </c>
      <c r="F100" t="s">
        <v>467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 t="s">
        <v>21</v>
      </c>
      <c r="P100" t="s">
        <v>82</v>
      </c>
      <c r="Q100" t="s">
        <v>23</v>
      </c>
    </row>
    <row r="101" spans="1:17" hidden="1" x14ac:dyDescent="0.25">
      <c r="A101" t="s">
        <v>468</v>
      </c>
      <c r="B101" t="s">
        <v>469</v>
      </c>
      <c r="C101" s="1" t="str">
        <f t="shared" si="4"/>
        <v>12:0004</v>
      </c>
      <c r="D101" s="1" t="str">
        <f t="shared" si="5"/>
        <v>12:0029</v>
      </c>
      <c r="E101" t="s">
        <v>470</v>
      </c>
      <c r="F101" t="s">
        <v>471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 t="s">
        <v>21</v>
      </c>
      <c r="P101" t="s">
        <v>82</v>
      </c>
      <c r="Q101" t="s">
        <v>59</v>
      </c>
    </row>
    <row r="102" spans="1:17" hidden="1" x14ac:dyDescent="0.25">
      <c r="A102" t="s">
        <v>472</v>
      </c>
      <c r="B102" t="s">
        <v>473</v>
      </c>
      <c r="C102" s="1" t="str">
        <f t="shared" si="4"/>
        <v>12:0004</v>
      </c>
      <c r="D102" s="1" t="str">
        <f t="shared" si="5"/>
        <v>12:0029</v>
      </c>
      <c r="E102" t="s">
        <v>474</v>
      </c>
      <c r="F102" t="s">
        <v>475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 t="s">
        <v>76</v>
      </c>
      <c r="P102" t="s">
        <v>82</v>
      </c>
      <c r="Q102" t="s">
        <v>52</v>
      </c>
    </row>
    <row r="103" spans="1:17" hidden="1" x14ac:dyDescent="0.25">
      <c r="A103" t="s">
        <v>476</v>
      </c>
      <c r="B103" t="s">
        <v>477</v>
      </c>
      <c r="C103" s="1" t="str">
        <f t="shared" si="4"/>
        <v>12:0004</v>
      </c>
      <c r="D103" s="1" t="str">
        <f t="shared" si="5"/>
        <v>12:0029</v>
      </c>
      <c r="E103" t="s">
        <v>478</v>
      </c>
      <c r="F103" t="s">
        <v>479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 t="s">
        <v>101</v>
      </c>
      <c r="P103" t="s">
        <v>102</v>
      </c>
      <c r="Q103" t="s">
        <v>103</v>
      </c>
    </row>
    <row r="104" spans="1:17" hidden="1" x14ac:dyDescent="0.25">
      <c r="A104" t="s">
        <v>480</v>
      </c>
      <c r="B104" t="s">
        <v>481</v>
      </c>
      <c r="C104" s="1" t="str">
        <f t="shared" si="4"/>
        <v>12:0004</v>
      </c>
      <c r="D104" s="1" t="str">
        <f t="shared" si="5"/>
        <v>12:0029</v>
      </c>
      <c r="E104" t="s">
        <v>482</v>
      </c>
      <c r="F104" t="s">
        <v>483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 t="s">
        <v>101</v>
      </c>
      <c r="P104" t="s">
        <v>82</v>
      </c>
      <c r="Q104" t="s">
        <v>103</v>
      </c>
    </row>
    <row r="105" spans="1:17" hidden="1" x14ac:dyDescent="0.25">
      <c r="A105" t="s">
        <v>484</v>
      </c>
      <c r="B105" t="s">
        <v>485</v>
      </c>
      <c r="C105" s="1" t="str">
        <f t="shared" si="4"/>
        <v>12:0004</v>
      </c>
      <c r="D105" s="1" t="str">
        <f t="shared" si="5"/>
        <v>12:0029</v>
      </c>
      <c r="E105" t="s">
        <v>486</v>
      </c>
      <c r="F105" t="s">
        <v>487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 t="s">
        <v>21</v>
      </c>
      <c r="P105" t="s">
        <v>356</v>
      </c>
      <c r="Q105" t="s">
        <v>46</v>
      </c>
    </row>
    <row r="106" spans="1:17" hidden="1" x14ac:dyDescent="0.25">
      <c r="A106" t="s">
        <v>488</v>
      </c>
      <c r="B106" t="s">
        <v>489</v>
      </c>
      <c r="C106" s="1" t="str">
        <f t="shared" si="4"/>
        <v>12:0004</v>
      </c>
      <c r="D106" s="1" t="str">
        <f t="shared" si="5"/>
        <v>12:0029</v>
      </c>
      <c r="E106" t="s">
        <v>490</v>
      </c>
      <c r="F106" t="s">
        <v>491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 t="s">
        <v>244</v>
      </c>
      <c r="P106" t="s">
        <v>82</v>
      </c>
      <c r="Q106" t="s">
        <v>52</v>
      </c>
    </row>
    <row r="107" spans="1:17" hidden="1" x14ac:dyDescent="0.25">
      <c r="A107" t="s">
        <v>492</v>
      </c>
      <c r="B107" t="s">
        <v>493</v>
      </c>
      <c r="C107" s="1" t="str">
        <f t="shared" si="4"/>
        <v>12:0004</v>
      </c>
      <c r="D107" s="1" t="str">
        <f t="shared" si="5"/>
        <v>12:0029</v>
      </c>
      <c r="E107" t="s">
        <v>494</v>
      </c>
      <c r="F107" t="s">
        <v>495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 t="s">
        <v>113</v>
      </c>
      <c r="P107" t="s">
        <v>184</v>
      </c>
      <c r="Q107" t="s">
        <v>103</v>
      </c>
    </row>
    <row r="108" spans="1:17" hidden="1" x14ac:dyDescent="0.25">
      <c r="A108" t="s">
        <v>496</v>
      </c>
      <c r="B108" t="s">
        <v>497</v>
      </c>
      <c r="C108" s="1" t="str">
        <f t="shared" si="4"/>
        <v>12:0004</v>
      </c>
      <c r="D108" s="1" t="str">
        <f t="shared" si="5"/>
        <v>12:0029</v>
      </c>
      <c r="E108" t="s">
        <v>498</v>
      </c>
      <c r="F108" t="s">
        <v>499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 t="s">
        <v>21</v>
      </c>
      <c r="P108" t="s">
        <v>51</v>
      </c>
      <c r="Q108" t="s">
        <v>71</v>
      </c>
    </row>
    <row r="109" spans="1:17" hidden="1" x14ac:dyDescent="0.25">
      <c r="A109" t="s">
        <v>500</v>
      </c>
      <c r="B109" t="s">
        <v>501</v>
      </c>
      <c r="C109" s="1" t="str">
        <f t="shared" si="4"/>
        <v>12:0004</v>
      </c>
      <c r="D109" s="1" t="str">
        <f t="shared" si="5"/>
        <v>12:0029</v>
      </c>
      <c r="E109" t="s">
        <v>502</v>
      </c>
      <c r="F109" t="s">
        <v>503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 t="s">
        <v>21</v>
      </c>
      <c r="P109" t="s">
        <v>51</v>
      </c>
      <c r="Q109" t="s">
        <v>52</v>
      </c>
    </row>
    <row r="110" spans="1:17" hidden="1" x14ac:dyDescent="0.25">
      <c r="A110" t="s">
        <v>504</v>
      </c>
      <c r="B110" t="s">
        <v>505</v>
      </c>
      <c r="C110" s="1" t="str">
        <f t="shared" si="4"/>
        <v>12:0004</v>
      </c>
      <c r="D110" s="1" t="str">
        <f t="shared" si="5"/>
        <v>12:0029</v>
      </c>
      <c r="E110" t="s">
        <v>506</v>
      </c>
      <c r="F110" t="s">
        <v>507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 t="s">
        <v>21</v>
      </c>
      <c r="P110" t="s">
        <v>77</v>
      </c>
      <c r="Q110" t="s">
        <v>29</v>
      </c>
    </row>
    <row r="111" spans="1:17" hidden="1" x14ac:dyDescent="0.25">
      <c r="A111" t="s">
        <v>508</v>
      </c>
      <c r="B111" t="s">
        <v>509</v>
      </c>
      <c r="C111" s="1" t="str">
        <f t="shared" si="4"/>
        <v>12:0004</v>
      </c>
      <c r="D111" s="1" t="str">
        <f t="shared" si="5"/>
        <v>12:0029</v>
      </c>
      <c r="E111" t="s">
        <v>510</v>
      </c>
      <c r="F111" t="s">
        <v>511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 t="s">
        <v>512</v>
      </c>
      <c r="P111" t="s">
        <v>513</v>
      </c>
      <c r="Q111" t="s">
        <v>198</v>
      </c>
    </row>
    <row r="112" spans="1:17" hidden="1" x14ac:dyDescent="0.25">
      <c r="A112" t="s">
        <v>514</v>
      </c>
      <c r="B112" t="s">
        <v>515</v>
      </c>
      <c r="C112" s="1" t="str">
        <f t="shared" si="4"/>
        <v>12:0004</v>
      </c>
      <c r="D112" s="1" t="str">
        <f t="shared" si="5"/>
        <v>12:0029</v>
      </c>
      <c r="E112" t="s">
        <v>516</v>
      </c>
      <c r="F112" t="s">
        <v>517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 t="s">
        <v>101</v>
      </c>
      <c r="P112" t="s">
        <v>40</v>
      </c>
      <c r="Q112" t="s">
        <v>103</v>
      </c>
    </row>
    <row r="113" spans="1:17" hidden="1" x14ac:dyDescent="0.25">
      <c r="A113" t="s">
        <v>518</v>
      </c>
      <c r="B113" t="s">
        <v>519</v>
      </c>
      <c r="C113" s="1" t="str">
        <f t="shared" si="4"/>
        <v>12:0004</v>
      </c>
      <c r="D113" s="1" t="str">
        <f t="shared" si="5"/>
        <v>12:0029</v>
      </c>
      <c r="E113" t="s">
        <v>520</v>
      </c>
      <c r="F113" t="s">
        <v>521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 t="s">
        <v>113</v>
      </c>
      <c r="P113" t="s">
        <v>226</v>
      </c>
      <c r="Q113" t="s">
        <v>522</v>
      </c>
    </row>
    <row r="114" spans="1:17" hidden="1" x14ac:dyDescent="0.25">
      <c r="A114" t="s">
        <v>523</v>
      </c>
      <c r="B114" t="s">
        <v>524</v>
      </c>
      <c r="C114" s="1" t="str">
        <f t="shared" si="4"/>
        <v>12:0004</v>
      </c>
      <c r="D114" s="1" t="str">
        <f t="shared" si="5"/>
        <v>12:0029</v>
      </c>
      <c r="E114" t="s">
        <v>525</v>
      </c>
      <c r="F114" t="s">
        <v>526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 t="s">
        <v>21</v>
      </c>
      <c r="P114" t="s">
        <v>40</v>
      </c>
      <c r="Q114" t="s">
        <v>522</v>
      </c>
    </row>
    <row r="115" spans="1:17" hidden="1" x14ac:dyDescent="0.25">
      <c r="A115" t="s">
        <v>527</v>
      </c>
      <c r="B115" t="s">
        <v>528</v>
      </c>
      <c r="C115" s="1" t="str">
        <f t="shared" si="4"/>
        <v>12:0004</v>
      </c>
      <c r="D115" s="1" t="str">
        <f t="shared" si="5"/>
        <v>12:0029</v>
      </c>
      <c r="E115" t="s">
        <v>529</v>
      </c>
      <c r="F115" t="s">
        <v>530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 t="s">
        <v>21</v>
      </c>
      <c r="P115" t="s">
        <v>77</v>
      </c>
      <c r="Q115" t="s">
        <v>198</v>
      </c>
    </row>
    <row r="116" spans="1:17" hidden="1" x14ac:dyDescent="0.25">
      <c r="A116" t="s">
        <v>531</v>
      </c>
      <c r="B116" t="s">
        <v>532</v>
      </c>
      <c r="C116" s="1" t="str">
        <f t="shared" si="4"/>
        <v>12:0004</v>
      </c>
      <c r="D116" s="1" t="str">
        <f t="shared" si="5"/>
        <v>12:0029</v>
      </c>
      <c r="E116" t="s">
        <v>533</v>
      </c>
      <c r="F116" t="s">
        <v>534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 t="s">
        <v>21</v>
      </c>
      <c r="P116" t="s">
        <v>40</v>
      </c>
      <c r="Q116" t="s">
        <v>46</v>
      </c>
    </row>
    <row r="117" spans="1:17" hidden="1" x14ac:dyDescent="0.25">
      <c r="A117" t="s">
        <v>535</v>
      </c>
      <c r="B117" t="s">
        <v>536</v>
      </c>
      <c r="C117" s="1" t="str">
        <f t="shared" si="4"/>
        <v>12:0004</v>
      </c>
      <c r="D117" s="1" t="str">
        <f t="shared" si="5"/>
        <v>12:0029</v>
      </c>
      <c r="E117" t="s">
        <v>537</v>
      </c>
      <c r="F117" t="s">
        <v>538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 t="s">
        <v>21</v>
      </c>
      <c r="P117" t="s">
        <v>391</v>
      </c>
      <c r="Q117" t="s">
        <v>59</v>
      </c>
    </row>
    <row r="118" spans="1:17" hidden="1" x14ac:dyDescent="0.25">
      <c r="A118" t="s">
        <v>539</v>
      </c>
      <c r="B118" t="s">
        <v>540</v>
      </c>
      <c r="C118" s="1" t="str">
        <f t="shared" si="4"/>
        <v>12:0004</v>
      </c>
      <c r="D118" s="1" t="str">
        <f t="shared" si="5"/>
        <v>12:0029</v>
      </c>
      <c r="E118" t="s">
        <v>541</v>
      </c>
      <c r="F118" t="s">
        <v>542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 t="s">
        <v>21</v>
      </c>
      <c r="P118" t="s">
        <v>45</v>
      </c>
      <c r="Q118" t="s">
        <v>198</v>
      </c>
    </row>
    <row r="119" spans="1:17" hidden="1" x14ac:dyDescent="0.25">
      <c r="A119" t="s">
        <v>543</v>
      </c>
      <c r="B119" t="s">
        <v>544</v>
      </c>
      <c r="C119" s="1" t="str">
        <f t="shared" si="4"/>
        <v>12:0004</v>
      </c>
      <c r="D119" s="1" t="str">
        <f t="shared" si="5"/>
        <v>12:0029</v>
      </c>
      <c r="E119" t="s">
        <v>545</v>
      </c>
      <c r="F119" t="s">
        <v>546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 t="s">
        <v>21</v>
      </c>
      <c r="P119" t="s">
        <v>40</v>
      </c>
      <c r="Q119" t="s">
        <v>71</v>
      </c>
    </row>
    <row r="120" spans="1:17" hidden="1" x14ac:dyDescent="0.25">
      <c r="A120" t="s">
        <v>547</v>
      </c>
      <c r="B120" t="s">
        <v>548</v>
      </c>
      <c r="C120" s="1" t="str">
        <f t="shared" si="4"/>
        <v>12:0004</v>
      </c>
      <c r="D120" s="1" t="str">
        <f t="shared" si="5"/>
        <v>12:0029</v>
      </c>
      <c r="E120" t="s">
        <v>549</v>
      </c>
      <c r="F120" t="s">
        <v>550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 t="s">
        <v>551</v>
      </c>
      <c r="P120" t="s">
        <v>82</v>
      </c>
      <c r="Q120" t="s">
        <v>103</v>
      </c>
    </row>
    <row r="121" spans="1:17" hidden="1" x14ac:dyDescent="0.25">
      <c r="A121" t="s">
        <v>552</v>
      </c>
      <c r="B121" t="s">
        <v>553</v>
      </c>
      <c r="C121" s="1" t="str">
        <f t="shared" si="4"/>
        <v>12:0004</v>
      </c>
      <c r="D121" s="1" t="str">
        <f t="shared" si="5"/>
        <v>12:0029</v>
      </c>
      <c r="E121" t="s">
        <v>554</v>
      </c>
      <c r="F121" t="s">
        <v>555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 t="s">
        <v>113</v>
      </c>
      <c r="P121" t="s">
        <v>556</v>
      </c>
      <c r="Q121" t="s">
        <v>198</v>
      </c>
    </row>
    <row r="122" spans="1:17" hidden="1" x14ac:dyDescent="0.25">
      <c r="A122" t="s">
        <v>557</v>
      </c>
      <c r="B122" t="s">
        <v>558</v>
      </c>
      <c r="C122" s="1" t="str">
        <f t="shared" si="4"/>
        <v>12:0004</v>
      </c>
      <c r="D122" s="1" t="str">
        <f t="shared" si="5"/>
        <v>12:0029</v>
      </c>
      <c r="E122" t="s">
        <v>559</v>
      </c>
      <c r="F122" t="s">
        <v>560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 t="s">
        <v>64</v>
      </c>
      <c r="P122" t="s">
        <v>77</v>
      </c>
      <c r="Q122" t="s">
        <v>189</v>
      </c>
    </row>
    <row r="123" spans="1:17" hidden="1" x14ac:dyDescent="0.25">
      <c r="A123" t="s">
        <v>561</v>
      </c>
      <c r="B123" t="s">
        <v>562</v>
      </c>
      <c r="C123" s="1" t="str">
        <f t="shared" si="4"/>
        <v>12:0004</v>
      </c>
      <c r="D123" s="1" t="str">
        <f t="shared" si="5"/>
        <v>12:0029</v>
      </c>
      <c r="E123" t="s">
        <v>563</v>
      </c>
      <c r="F123" t="s">
        <v>564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 t="s">
        <v>113</v>
      </c>
      <c r="P123" t="s">
        <v>184</v>
      </c>
      <c r="Q123" t="s">
        <v>23</v>
      </c>
    </row>
    <row r="124" spans="1:17" hidden="1" x14ac:dyDescent="0.25">
      <c r="A124" t="s">
        <v>565</v>
      </c>
      <c r="B124" t="s">
        <v>566</v>
      </c>
      <c r="C124" s="1" t="str">
        <f t="shared" si="4"/>
        <v>12:0004</v>
      </c>
      <c r="D124" s="1" t="str">
        <f t="shared" si="5"/>
        <v>12:0029</v>
      </c>
      <c r="E124" t="s">
        <v>567</v>
      </c>
      <c r="F124" t="s">
        <v>568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 t="s">
        <v>21</v>
      </c>
      <c r="P124" t="s">
        <v>231</v>
      </c>
      <c r="Q124" t="s">
        <v>59</v>
      </c>
    </row>
    <row r="125" spans="1:17" hidden="1" x14ac:dyDescent="0.25">
      <c r="A125" t="s">
        <v>569</v>
      </c>
      <c r="B125" t="s">
        <v>570</v>
      </c>
      <c r="C125" s="1" t="str">
        <f t="shared" si="4"/>
        <v>12:0004</v>
      </c>
      <c r="D125" s="1" t="str">
        <f t="shared" si="5"/>
        <v>12:0029</v>
      </c>
      <c r="E125" t="s">
        <v>567</v>
      </c>
      <c r="F125" t="s">
        <v>571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 t="s">
        <v>21</v>
      </c>
      <c r="P125" t="s">
        <v>40</v>
      </c>
      <c r="Q125" t="s">
        <v>59</v>
      </c>
    </row>
    <row r="126" spans="1:17" hidden="1" x14ac:dyDescent="0.25">
      <c r="A126" t="s">
        <v>572</v>
      </c>
      <c r="B126" t="s">
        <v>573</v>
      </c>
      <c r="C126" s="1" t="str">
        <f t="shared" si="4"/>
        <v>12:0004</v>
      </c>
      <c r="D126" s="1" t="str">
        <f t="shared" si="5"/>
        <v>12:0029</v>
      </c>
      <c r="E126" t="s">
        <v>574</v>
      </c>
      <c r="F126" t="s">
        <v>575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 t="s">
        <v>576</v>
      </c>
      <c r="P126" t="s">
        <v>577</v>
      </c>
      <c r="Q126" t="s">
        <v>29</v>
      </c>
    </row>
    <row r="127" spans="1:17" hidden="1" x14ac:dyDescent="0.25">
      <c r="A127" t="s">
        <v>578</v>
      </c>
      <c r="B127" t="s">
        <v>579</v>
      </c>
      <c r="C127" s="1" t="str">
        <f t="shared" si="4"/>
        <v>12:0004</v>
      </c>
      <c r="D127" s="1" t="str">
        <f t="shared" si="5"/>
        <v>12:0029</v>
      </c>
      <c r="E127" t="s">
        <v>580</v>
      </c>
      <c r="F127" t="s">
        <v>581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 t="s">
        <v>582</v>
      </c>
      <c r="P127" t="s">
        <v>583</v>
      </c>
      <c r="Q127" t="s">
        <v>46</v>
      </c>
    </row>
    <row r="128" spans="1:17" hidden="1" x14ac:dyDescent="0.25">
      <c r="A128" t="s">
        <v>584</v>
      </c>
      <c r="B128" t="s">
        <v>585</v>
      </c>
      <c r="C128" s="1" t="str">
        <f t="shared" si="4"/>
        <v>12:0004</v>
      </c>
      <c r="D128" s="1" t="str">
        <f t="shared" si="5"/>
        <v>12:0029</v>
      </c>
      <c r="E128" t="s">
        <v>586</v>
      </c>
      <c r="F128" t="s">
        <v>587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 t="s">
        <v>588</v>
      </c>
      <c r="P128" t="s">
        <v>102</v>
      </c>
      <c r="Q128" t="s">
        <v>59</v>
      </c>
    </row>
    <row r="129" spans="1:17" hidden="1" x14ac:dyDescent="0.25">
      <c r="A129" t="s">
        <v>589</v>
      </c>
      <c r="B129" t="s">
        <v>590</v>
      </c>
      <c r="C129" s="1" t="str">
        <f t="shared" si="4"/>
        <v>12:0004</v>
      </c>
      <c r="D129" s="1" t="str">
        <f t="shared" si="5"/>
        <v>12:0029</v>
      </c>
      <c r="E129" t="s">
        <v>591</v>
      </c>
      <c r="F129" t="s">
        <v>592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 t="s">
        <v>593</v>
      </c>
      <c r="P129" t="s">
        <v>436</v>
      </c>
      <c r="Q129" t="s">
        <v>46</v>
      </c>
    </row>
    <row r="130" spans="1:17" hidden="1" x14ac:dyDescent="0.25">
      <c r="A130" t="s">
        <v>594</v>
      </c>
      <c r="B130" t="s">
        <v>595</v>
      </c>
      <c r="C130" s="1" t="str">
        <f t="shared" ref="C130:C193" si="8">HYPERLINK("http://geochem.nrcan.gc.ca/cdogs/content/bdl/bdl120004_e.htm", "12:0004")</f>
        <v>12:0004</v>
      </c>
      <c r="D130" s="1" t="str">
        <f t="shared" ref="D130:D193" si="9">HYPERLINK("http://geochem.nrcan.gc.ca/cdogs/content/svy/svy120029_e.htm", "12:0029")</f>
        <v>12:0029</v>
      </c>
      <c r="E130" t="s">
        <v>596</v>
      </c>
      <c r="F130" t="s">
        <v>597</v>
      </c>
      <c r="H130">
        <v>56.599051099999997</v>
      </c>
      <c r="I130">
        <v>-130.79674030000001</v>
      </c>
      <c r="J130" s="1" t="str">
        <f t="shared" ref="J130:J193" si="10">HYPERLINK("http://geochem.nrcan.gc.ca/cdogs/content/kwd/kwd020018_e.htm", "Fluid (stream)")</f>
        <v>Fluid (stream)</v>
      </c>
      <c r="K130" s="1" t="str">
        <f t="shared" ref="K130:K193" si="11">HYPERLINK("http://geochem.nrcan.gc.ca/cdogs/content/kwd/kwd080007_e.htm", "Untreated Water")</f>
        <v>Untreated Water</v>
      </c>
      <c r="O130" t="s">
        <v>21</v>
      </c>
      <c r="P130" t="s">
        <v>87</v>
      </c>
      <c r="Q130" t="s">
        <v>46</v>
      </c>
    </row>
    <row r="131" spans="1:17" hidden="1" x14ac:dyDescent="0.25">
      <c r="A131" t="s">
        <v>598</v>
      </c>
      <c r="B131" t="s">
        <v>599</v>
      </c>
      <c r="C131" s="1" t="str">
        <f t="shared" si="8"/>
        <v>12:0004</v>
      </c>
      <c r="D131" s="1" t="str">
        <f t="shared" si="9"/>
        <v>12:0029</v>
      </c>
      <c r="E131" t="s">
        <v>600</v>
      </c>
      <c r="F131" t="s">
        <v>601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 t="s">
        <v>21</v>
      </c>
      <c r="P131" t="s">
        <v>602</v>
      </c>
      <c r="Q131" t="s">
        <v>71</v>
      </c>
    </row>
    <row r="132" spans="1:17" hidden="1" x14ac:dyDescent="0.25">
      <c r="A132" t="s">
        <v>603</v>
      </c>
      <c r="B132" t="s">
        <v>604</v>
      </c>
      <c r="C132" s="1" t="str">
        <f t="shared" si="8"/>
        <v>12:0004</v>
      </c>
      <c r="D132" s="1" t="str">
        <f t="shared" si="9"/>
        <v>12:0029</v>
      </c>
      <c r="E132" t="s">
        <v>605</v>
      </c>
      <c r="F132" t="s">
        <v>606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 t="s">
        <v>607</v>
      </c>
      <c r="P132" t="s">
        <v>22</v>
      </c>
      <c r="Q132" t="s">
        <v>59</v>
      </c>
    </row>
    <row r="133" spans="1:17" hidden="1" x14ac:dyDescent="0.25">
      <c r="A133" t="s">
        <v>608</v>
      </c>
      <c r="B133" t="s">
        <v>609</v>
      </c>
      <c r="C133" s="1" t="str">
        <f t="shared" si="8"/>
        <v>12:0004</v>
      </c>
      <c r="D133" s="1" t="str">
        <f t="shared" si="9"/>
        <v>12:0029</v>
      </c>
      <c r="E133" t="s">
        <v>610</v>
      </c>
      <c r="F133" t="s">
        <v>611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 t="s">
        <v>21</v>
      </c>
      <c r="P133" t="s">
        <v>612</v>
      </c>
      <c r="Q133" t="s">
        <v>198</v>
      </c>
    </row>
    <row r="134" spans="1:17" hidden="1" x14ac:dyDescent="0.25">
      <c r="A134" t="s">
        <v>613</v>
      </c>
      <c r="B134" t="s">
        <v>614</v>
      </c>
      <c r="C134" s="1" t="str">
        <f t="shared" si="8"/>
        <v>12:0004</v>
      </c>
      <c r="D134" s="1" t="str">
        <f t="shared" si="9"/>
        <v>12:0029</v>
      </c>
      <c r="E134" t="s">
        <v>615</v>
      </c>
      <c r="F134" t="s">
        <v>616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 t="s">
        <v>370</v>
      </c>
      <c r="P134" t="s">
        <v>617</v>
      </c>
      <c r="Q134" t="s">
        <v>522</v>
      </c>
    </row>
    <row r="135" spans="1:17" hidden="1" x14ac:dyDescent="0.25">
      <c r="A135" t="s">
        <v>618</v>
      </c>
      <c r="B135" t="s">
        <v>619</v>
      </c>
      <c r="C135" s="1" t="str">
        <f t="shared" si="8"/>
        <v>12:0004</v>
      </c>
      <c r="D135" s="1" t="str">
        <f t="shared" si="9"/>
        <v>12:0029</v>
      </c>
      <c r="E135" t="s">
        <v>620</v>
      </c>
      <c r="F135" t="s">
        <v>621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 t="s">
        <v>57</v>
      </c>
      <c r="P135" t="s">
        <v>70</v>
      </c>
      <c r="Q135" t="s">
        <v>46</v>
      </c>
    </row>
    <row r="136" spans="1:17" hidden="1" x14ac:dyDescent="0.25">
      <c r="A136" t="s">
        <v>622</v>
      </c>
      <c r="B136" t="s">
        <v>623</v>
      </c>
      <c r="C136" s="1" t="str">
        <f t="shared" si="8"/>
        <v>12:0004</v>
      </c>
      <c r="D136" s="1" t="str">
        <f t="shared" si="9"/>
        <v>12:0029</v>
      </c>
      <c r="E136" t="s">
        <v>624</v>
      </c>
      <c r="F136" t="s">
        <v>625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 t="s">
        <v>21</v>
      </c>
      <c r="P136" t="s">
        <v>77</v>
      </c>
      <c r="Q136" t="s">
        <v>59</v>
      </c>
    </row>
    <row r="137" spans="1:17" hidden="1" x14ac:dyDescent="0.25">
      <c r="A137" t="s">
        <v>626</v>
      </c>
      <c r="B137" t="s">
        <v>627</v>
      </c>
      <c r="C137" s="1" t="str">
        <f t="shared" si="8"/>
        <v>12:0004</v>
      </c>
      <c r="D137" s="1" t="str">
        <f t="shared" si="9"/>
        <v>12:0029</v>
      </c>
      <c r="E137" t="s">
        <v>628</v>
      </c>
      <c r="F137" t="s">
        <v>629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 t="s">
        <v>630</v>
      </c>
      <c r="P137" t="s">
        <v>631</v>
      </c>
      <c r="Q137" t="s">
        <v>398</v>
      </c>
    </row>
    <row r="138" spans="1:17" hidden="1" x14ac:dyDescent="0.25">
      <c r="A138" t="s">
        <v>632</v>
      </c>
      <c r="B138" t="s">
        <v>633</v>
      </c>
      <c r="C138" s="1" t="str">
        <f t="shared" si="8"/>
        <v>12:0004</v>
      </c>
      <c r="D138" s="1" t="str">
        <f t="shared" si="9"/>
        <v>12:0029</v>
      </c>
      <c r="E138" t="s">
        <v>634</v>
      </c>
      <c r="F138" t="s">
        <v>635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 t="s">
        <v>21</v>
      </c>
      <c r="P138" t="s">
        <v>636</v>
      </c>
      <c r="Q138" t="s">
        <v>189</v>
      </c>
    </row>
    <row r="139" spans="1:17" hidden="1" x14ac:dyDescent="0.25">
      <c r="A139" t="s">
        <v>637</v>
      </c>
      <c r="B139" t="s">
        <v>638</v>
      </c>
      <c r="C139" s="1" t="str">
        <f t="shared" si="8"/>
        <v>12:0004</v>
      </c>
      <c r="D139" s="1" t="str">
        <f t="shared" si="9"/>
        <v>12:0029</v>
      </c>
      <c r="E139" t="s">
        <v>639</v>
      </c>
      <c r="F139" t="s">
        <v>640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 t="s">
        <v>64</v>
      </c>
      <c r="P139" t="s">
        <v>77</v>
      </c>
      <c r="Q139" t="s">
        <v>522</v>
      </c>
    </row>
    <row r="140" spans="1:17" hidden="1" x14ac:dyDescent="0.25">
      <c r="A140" t="s">
        <v>641</v>
      </c>
      <c r="B140" t="s">
        <v>642</v>
      </c>
      <c r="C140" s="1" t="str">
        <f t="shared" si="8"/>
        <v>12:0004</v>
      </c>
      <c r="D140" s="1" t="str">
        <f t="shared" si="9"/>
        <v>12:0029</v>
      </c>
      <c r="E140" t="s">
        <v>639</v>
      </c>
      <c r="F140" t="s">
        <v>643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 t="s">
        <v>64</v>
      </c>
      <c r="P140" t="s">
        <v>184</v>
      </c>
      <c r="Q140" t="s">
        <v>522</v>
      </c>
    </row>
    <row r="141" spans="1:17" hidden="1" x14ac:dyDescent="0.25">
      <c r="A141" t="s">
        <v>644</v>
      </c>
      <c r="B141" t="s">
        <v>645</v>
      </c>
      <c r="C141" s="1" t="str">
        <f t="shared" si="8"/>
        <v>12:0004</v>
      </c>
      <c r="D141" s="1" t="str">
        <f t="shared" si="9"/>
        <v>12:0029</v>
      </c>
      <c r="E141" t="s">
        <v>646</v>
      </c>
      <c r="F141" t="s">
        <v>647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 t="s">
        <v>220</v>
      </c>
      <c r="P141" t="s">
        <v>231</v>
      </c>
      <c r="Q141" t="s">
        <v>46</v>
      </c>
    </row>
    <row r="142" spans="1:17" hidden="1" x14ac:dyDescent="0.25">
      <c r="A142" t="s">
        <v>648</v>
      </c>
      <c r="B142" t="s">
        <v>649</v>
      </c>
      <c r="C142" s="1" t="str">
        <f t="shared" si="8"/>
        <v>12:0004</v>
      </c>
      <c r="D142" s="1" t="str">
        <f t="shared" si="9"/>
        <v>12:0029</v>
      </c>
      <c r="E142" t="s">
        <v>650</v>
      </c>
      <c r="F142" t="s">
        <v>651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 t="s">
        <v>652</v>
      </c>
      <c r="P142" t="s">
        <v>612</v>
      </c>
      <c r="Q142" t="s">
        <v>653</v>
      </c>
    </row>
    <row r="143" spans="1:17" hidden="1" x14ac:dyDescent="0.25">
      <c r="A143" t="s">
        <v>654</v>
      </c>
      <c r="B143" t="s">
        <v>655</v>
      </c>
      <c r="C143" s="1" t="str">
        <f t="shared" si="8"/>
        <v>12:0004</v>
      </c>
      <c r="D143" s="1" t="str">
        <f t="shared" si="9"/>
        <v>12:0029</v>
      </c>
      <c r="E143" t="s">
        <v>656</v>
      </c>
      <c r="F143" t="s">
        <v>657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 t="s">
        <v>113</v>
      </c>
      <c r="P143" t="s">
        <v>658</v>
      </c>
      <c r="Q143" t="s">
        <v>29</v>
      </c>
    </row>
    <row r="144" spans="1:17" hidden="1" x14ac:dyDescent="0.25">
      <c r="A144" t="s">
        <v>659</v>
      </c>
      <c r="B144" t="s">
        <v>660</v>
      </c>
      <c r="C144" s="1" t="str">
        <f t="shared" si="8"/>
        <v>12:0004</v>
      </c>
      <c r="D144" s="1" t="str">
        <f t="shared" si="9"/>
        <v>12:0029</v>
      </c>
      <c r="E144" t="s">
        <v>661</v>
      </c>
      <c r="F144" t="s">
        <v>662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 t="s">
        <v>21</v>
      </c>
      <c r="P144" t="s">
        <v>148</v>
      </c>
      <c r="Q144" t="s">
        <v>59</v>
      </c>
    </row>
    <row r="145" spans="1:17" hidden="1" x14ac:dyDescent="0.25">
      <c r="A145" t="s">
        <v>663</v>
      </c>
      <c r="B145" t="s">
        <v>664</v>
      </c>
      <c r="C145" s="1" t="str">
        <f t="shared" si="8"/>
        <v>12:0004</v>
      </c>
      <c r="D145" s="1" t="str">
        <f t="shared" si="9"/>
        <v>12:0029</v>
      </c>
      <c r="E145" t="s">
        <v>665</v>
      </c>
      <c r="F145" t="s">
        <v>666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 t="s">
        <v>667</v>
      </c>
      <c r="P145" t="s">
        <v>102</v>
      </c>
      <c r="Q145" t="s">
        <v>23</v>
      </c>
    </row>
    <row r="146" spans="1:17" hidden="1" x14ac:dyDescent="0.25">
      <c r="A146" t="s">
        <v>668</v>
      </c>
      <c r="B146" t="s">
        <v>669</v>
      </c>
      <c r="C146" s="1" t="str">
        <f t="shared" si="8"/>
        <v>12:0004</v>
      </c>
      <c r="D146" s="1" t="str">
        <f t="shared" si="9"/>
        <v>12:0029</v>
      </c>
      <c r="E146" t="s">
        <v>670</v>
      </c>
      <c r="F146" t="s">
        <v>671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 t="s">
        <v>113</v>
      </c>
      <c r="P146" t="s">
        <v>77</v>
      </c>
      <c r="Q146" t="s">
        <v>198</v>
      </c>
    </row>
    <row r="147" spans="1:17" hidden="1" x14ac:dyDescent="0.25">
      <c r="A147" t="s">
        <v>672</v>
      </c>
      <c r="B147" t="s">
        <v>673</v>
      </c>
      <c r="C147" s="1" t="str">
        <f t="shared" si="8"/>
        <v>12:0004</v>
      </c>
      <c r="D147" s="1" t="str">
        <f t="shared" si="9"/>
        <v>12:0029</v>
      </c>
      <c r="E147" t="s">
        <v>674</v>
      </c>
      <c r="F147" t="s">
        <v>675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 t="s">
        <v>220</v>
      </c>
      <c r="P147" t="s">
        <v>82</v>
      </c>
      <c r="Q147" t="s">
        <v>93</v>
      </c>
    </row>
    <row r="148" spans="1:17" hidden="1" x14ac:dyDescent="0.25">
      <c r="A148" t="s">
        <v>676</v>
      </c>
      <c r="B148" t="s">
        <v>677</v>
      </c>
      <c r="C148" s="1" t="str">
        <f t="shared" si="8"/>
        <v>12:0004</v>
      </c>
      <c r="D148" s="1" t="str">
        <f t="shared" si="9"/>
        <v>12:0029</v>
      </c>
      <c r="E148" t="s">
        <v>678</v>
      </c>
      <c r="F148" t="s">
        <v>679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 t="s">
        <v>680</v>
      </c>
      <c r="P148" t="s">
        <v>51</v>
      </c>
      <c r="Q148" t="s">
        <v>52</v>
      </c>
    </row>
    <row r="149" spans="1:17" hidden="1" x14ac:dyDescent="0.25">
      <c r="A149" t="s">
        <v>681</v>
      </c>
      <c r="B149" t="s">
        <v>682</v>
      </c>
      <c r="C149" s="1" t="str">
        <f t="shared" si="8"/>
        <v>12:0004</v>
      </c>
      <c r="D149" s="1" t="str">
        <f t="shared" si="9"/>
        <v>12:0029</v>
      </c>
      <c r="E149" t="s">
        <v>683</v>
      </c>
      <c r="F149" t="s">
        <v>684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 t="s">
        <v>21</v>
      </c>
      <c r="P149" t="s">
        <v>70</v>
      </c>
      <c r="Q149" t="s">
        <v>198</v>
      </c>
    </row>
    <row r="150" spans="1:17" hidden="1" x14ac:dyDescent="0.25">
      <c r="A150" t="s">
        <v>685</v>
      </c>
      <c r="B150" t="s">
        <v>686</v>
      </c>
      <c r="C150" s="1" t="str">
        <f t="shared" si="8"/>
        <v>12:0004</v>
      </c>
      <c r="D150" s="1" t="str">
        <f t="shared" si="9"/>
        <v>12:0029</v>
      </c>
      <c r="E150" t="s">
        <v>687</v>
      </c>
      <c r="F150" t="s">
        <v>688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 t="s">
        <v>689</v>
      </c>
      <c r="P150" t="s">
        <v>58</v>
      </c>
      <c r="Q150" t="s">
        <v>46</v>
      </c>
    </row>
    <row r="151" spans="1:17" hidden="1" x14ac:dyDescent="0.25">
      <c r="A151" t="s">
        <v>690</v>
      </c>
      <c r="B151" t="s">
        <v>691</v>
      </c>
      <c r="C151" s="1" t="str">
        <f t="shared" si="8"/>
        <v>12:0004</v>
      </c>
      <c r="D151" s="1" t="str">
        <f t="shared" si="9"/>
        <v>12:0029</v>
      </c>
      <c r="E151" t="s">
        <v>692</v>
      </c>
      <c r="F151" t="s">
        <v>693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 t="s">
        <v>630</v>
      </c>
      <c r="P151" t="s">
        <v>22</v>
      </c>
      <c r="Q151" t="s">
        <v>29</v>
      </c>
    </row>
    <row r="152" spans="1:17" hidden="1" x14ac:dyDescent="0.25">
      <c r="A152" t="s">
        <v>694</v>
      </c>
      <c r="B152" t="s">
        <v>695</v>
      </c>
      <c r="C152" s="1" t="str">
        <f t="shared" si="8"/>
        <v>12:0004</v>
      </c>
      <c r="D152" s="1" t="str">
        <f t="shared" si="9"/>
        <v>12:0029</v>
      </c>
      <c r="E152" t="s">
        <v>692</v>
      </c>
      <c r="F152" t="s">
        <v>696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 t="s">
        <v>630</v>
      </c>
      <c r="P152" t="s">
        <v>612</v>
      </c>
      <c r="Q152" t="s">
        <v>46</v>
      </c>
    </row>
    <row r="153" spans="1:17" hidden="1" x14ac:dyDescent="0.25">
      <c r="A153" t="s">
        <v>697</v>
      </c>
      <c r="B153" t="s">
        <v>698</v>
      </c>
      <c r="C153" s="1" t="str">
        <f t="shared" si="8"/>
        <v>12:0004</v>
      </c>
      <c r="D153" s="1" t="str">
        <f t="shared" si="9"/>
        <v>12:0029</v>
      </c>
      <c r="E153" t="s">
        <v>699</v>
      </c>
      <c r="F153" t="s">
        <v>700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 t="s">
        <v>701</v>
      </c>
      <c r="P153" t="s">
        <v>22</v>
      </c>
      <c r="Q153" t="s">
        <v>71</v>
      </c>
    </row>
    <row r="154" spans="1:17" hidden="1" x14ac:dyDescent="0.25">
      <c r="A154" t="s">
        <v>702</v>
      </c>
      <c r="B154" t="s">
        <v>703</v>
      </c>
      <c r="C154" s="1" t="str">
        <f t="shared" si="8"/>
        <v>12:0004</v>
      </c>
      <c r="D154" s="1" t="str">
        <f t="shared" si="9"/>
        <v>12:0029</v>
      </c>
      <c r="E154" t="s">
        <v>704</v>
      </c>
      <c r="F154" t="s">
        <v>705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 t="s">
        <v>680</v>
      </c>
      <c r="P154" t="s">
        <v>51</v>
      </c>
      <c r="Q154" t="s">
        <v>93</v>
      </c>
    </row>
    <row r="155" spans="1:17" hidden="1" x14ac:dyDescent="0.25">
      <c r="A155" t="s">
        <v>706</v>
      </c>
      <c r="B155" t="s">
        <v>707</v>
      </c>
      <c r="C155" s="1" t="str">
        <f t="shared" si="8"/>
        <v>12:0004</v>
      </c>
      <c r="D155" s="1" t="str">
        <f t="shared" si="9"/>
        <v>12:0029</v>
      </c>
      <c r="E155" t="s">
        <v>708</v>
      </c>
      <c r="F155" t="s">
        <v>709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 t="s">
        <v>576</v>
      </c>
      <c r="P155" t="s">
        <v>34</v>
      </c>
      <c r="Q155" t="s">
        <v>46</v>
      </c>
    </row>
    <row r="156" spans="1:17" hidden="1" x14ac:dyDescent="0.25">
      <c r="A156" t="s">
        <v>710</v>
      </c>
      <c r="B156" t="s">
        <v>711</v>
      </c>
      <c r="C156" s="1" t="str">
        <f t="shared" si="8"/>
        <v>12:0004</v>
      </c>
      <c r="D156" s="1" t="str">
        <f t="shared" si="9"/>
        <v>12:0029</v>
      </c>
      <c r="E156" t="s">
        <v>712</v>
      </c>
      <c r="F156" t="s">
        <v>713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 t="s">
        <v>551</v>
      </c>
      <c r="P156" t="s">
        <v>82</v>
      </c>
      <c r="Q156" t="s">
        <v>103</v>
      </c>
    </row>
    <row r="157" spans="1:17" hidden="1" x14ac:dyDescent="0.25">
      <c r="A157" t="s">
        <v>714</v>
      </c>
      <c r="B157" t="s">
        <v>715</v>
      </c>
      <c r="C157" s="1" t="str">
        <f t="shared" si="8"/>
        <v>12:0004</v>
      </c>
      <c r="D157" s="1" t="str">
        <f t="shared" si="9"/>
        <v>12:0029</v>
      </c>
      <c r="E157" t="s">
        <v>716</v>
      </c>
      <c r="F157" t="s">
        <v>717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 t="s">
        <v>64</v>
      </c>
      <c r="P157" t="s">
        <v>87</v>
      </c>
      <c r="Q157" t="s">
        <v>103</v>
      </c>
    </row>
    <row r="158" spans="1:17" hidden="1" x14ac:dyDescent="0.25">
      <c r="A158" t="s">
        <v>718</v>
      </c>
      <c r="B158" t="s">
        <v>719</v>
      </c>
      <c r="C158" s="1" t="str">
        <f t="shared" si="8"/>
        <v>12:0004</v>
      </c>
      <c r="D158" s="1" t="str">
        <f t="shared" si="9"/>
        <v>12:0029</v>
      </c>
      <c r="E158" t="s">
        <v>720</v>
      </c>
      <c r="F158" t="s">
        <v>721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 t="s">
        <v>551</v>
      </c>
      <c r="P158" t="s">
        <v>77</v>
      </c>
      <c r="Q158" t="s">
        <v>198</v>
      </c>
    </row>
    <row r="159" spans="1:17" hidden="1" x14ac:dyDescent="0.25">
      <c r="A159" t="s">
        <v>722</v>
      </c>
      <c r="B159" t="s">
        <v>723</v>
      </c>
      <c r="C159" s="1" t="str">
        <f t="shared" si="8"/>
        <v>12:0004</v>
      </c>
      <c r="D159" s="1" t="str">
        <f t="shared" si="9"/>
        <v>12:0029</v>
      </c>
      <c r="E159" t="s">
        <v>724</v>
      </c>
      <c r="F159" t="s">
        <v>725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 t="s">
        <v>630</v>
      </c>
      <c r="P159" t="s">
        <v>513</v>
      </c>
      <c r="Q159" t="s">
        <v>71</v>
      </c>
    </row>
    <row r="160" spans="1:17" hidden="1" x14ac:dyDescent="0.25">
      <c r="A160" t="s">
        <v>726</v>
      </c>
      <c r="B160" t="s">
        <v>727</v>
      </c>
      <c r="C160" s="1" t="str">
        <f t="shared" si="8"/>
        <v>12:0004</v>
      </c>
      <c r="D160" s="1" t="str">
        <f t="shared" si="9"/>
        <v>12:0029</v>
      </c>
      <c r="E160" t="s">
        <v>728</v>
      </c>
      <c r="F160" t="s">
        <v>729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 t="s">
        <v>730</v>
      </c>
      <c r="P160" t="s">
        <v>22</v>
      </c>
      <c r="Q160" t="s">
        <v>103</v>
      </c>
    </row>
    <row r="161" spans="1:17" hidden="1" x14ac:dyDescent="0.25">
      <c r="A161" t="s">
        <v>731</v>
      </c>
      <c r="B161" t="s">
        <v>732</v>
      </c>
      <c r="C161" s="1" t="str">
        <f t="shared" si="8"/>
        <v>12:0004</v>
      </c>
      <c r="D161" s="1" t="str">
        <f t="shared" si="9"/>
        <v>12:0029</v>
      </c>
      <c r="E161" t="s">
        <v>733</v>
      </c>
      <c r="F161" t="s">
        <v>734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 t="s">
        <v>21</v>
      </c>
      <c r="P161" t="s">
        <v>148</v>
      </c>
      <c r="Q161" t="s">
        <v>46</v>
      </c>
    </row>
    <row r="162" spans="1:17" hidden="1" x14ac:dyDescent="0.25">
      <c r="A162" t="s">
        <v>735</v>
      </c>
      <c r="B162" t="s">
        <v>736</v>
      </c>
      <c r="C162" s="1" t="str">
        <f t="shared" si="8"/>
        <v>12:0004</v>
      </c>
      <c r="D162" s="1" t="str">
        <f t="shared" si="9"/>
        <v>12:0029</v>
      </c>
      <c r="E162" t="s">
        <v>737</v>
      </c>
      <c r="F162" t="s">
        <v>738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 t="s">
        <v>21</v>
      </c>
      <c r="P162" t="s">
        <v>148</v>
      </c>
      <c r="Q162" t="s">
        <v>103</v>
      </c>
    </row>
    <row r="163" spans="1:17" hidden="1" x14ac:dyDescent="0.25">
      <c r="A163" t="s">
        <v>739</v>
      </c>
      <c r="B163" t="s">
        <v>740</v>
      </c>
      <c r="C163" s="1" t="str">
        <f t="shared" si="8"/>
        <v>12:0004</v>
      </c>
      <c r="D163" s="1" t="str">
        <f t="shared" si="9"/>
        <v>12:0029</v>
      </c>
      <c r="E163" t="s">
        <v>741</v>
      </c>
      <c r="F163" t="s">
        <v>742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 t="s">
        <v>113</v>
      </c>
      <c r="P163" t="s">
        <v>148</v>
      </c>
      <c r="Q163" t="s">
        <v>71</v>
      </c>
    </row>
    <row r="164" spans="1:17" hidden="1" x14ac:dyDescent="0.25">
      <c r="A164" t="s">
        <v>743</v>
      </c>
      <c r="B164" t="s">
        <v>744</v>
      </c>
      <c r="C164" s="1" t="str">
        <f t="shared" si="8"/>
        <v>12:0004</v>
      </c>
      <c r="D164" s="1" t="str">
        <f t="shared" si="9"/>
        <v>12:0029</v>
      </c>
      <c r="E164" t="s">
        <v>745</v>
      </c>
      <c r="F164" t="s">
        <v>746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 t="s">
        <v>113</v>
      </c>
      <c r="P164" t="s">
        <v>82</v>
      </c>
      <c r="Q164" t="s">
        <v>93</v>
      </c>
    </row>
    <row r="165" spans="1:17" hidden="1" x14ac:dyDescent="0.25">
      <c r="A165" t="s">
        <v>747</v>
      </c>
      <c r="B165" t="s">
        <v>748</v>
      </c>
      <c r="C165" s="1" t="str">
        <f t="shared" si="8"/>
        <v>12:0004</v>
      </c>
      <c r="D165" s="1" t="str">
        <f t="shared" si="9"/>
        <v>12:0029</v>
      </c>
      <c r="E165" t="s">
        <v>749</v>
      </c>
      <c r="F165" t="s">
        <v>750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 t="s">
        <v>101</v>
      </c>
      <c r="P165" t="s">
        <v>148</v>
      </c>
      <c r="Q165" t="s">
        <v>46</v>
      </c>
    </row>
    <row r="166" spans="1:17" hidden="1" x14ac:dyDescent="0.25">
      <c r="A166" t="s">
        <v>751</v>
      </c>
      <c r="B166" t="s">
        <v>752</v>
      </c>
      <c r="C166" s="1" t="str">
        <f t="shared" si="8"/>
        <v>12:0004</v>
      </c>
      <c r="D166" s="1" t="str">
        <f t="shared" si="9"/>
        <v>12:0029</v>
      </c>
      <c r="E166" t="s">
        <v>753</v>
      </c>
      <c r="F166" t="s">
        <v>754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 t="s">
        <v>244</v>
      </c>
      <c r="P166" t="s">
        <v>148</v>
      </c>
      <c r="Q166" t="s">
        <v>198</v>
      </c>
    </row>
    <row r="167" spans="1:17" hidden="1" x14ac:dyDescent="0.25">
      <c r="A167" t="s">
        <v>755</v>
      </c>
      <c r="B167" t="s">
        <v>756</v>
      </c>
      <c r="C167" s="1" t="str">
        <f t="shared" si="8"/>
        <v>12:0004</v>
      </c>
      <c r="D167" s="1" t="str">
        <f t="shared" si="9"/>
        <v>12:0029</v>
      </c>
      <c r="E167" t="s">
        <v>757</v>
      </c>
      <c r="F167" t="s">
        <v>758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 t="s">
        <v>21</v>
      </c>
      <c r="P167" t="s">
        <v>148</v>
      </c>
      <c r="Q167" t="s">
        <v>198</v>
      </c>
    </row>
    <row r="168" spans="1:17" hidden="1" x14ac:dyDescent="0.25">
      <c r="A168" t="s">
        <v>759</v>
      </c>
      <c r="B168" t="s">
        <v>760</v>
      </c>
      <c r="C168" s="1" t="str">
        <f t="shared" si="8"/>
        <v>12:0004</v>
      </c>
      <c r="D168" s="1" t="str">
        <f t="shared" si="9"/>
        <v>12:0029</v>
      </c>
      <c r="E168" t="s">
        <v>761</v>
      </c>
      <c r="F168" t="s">
        <v>762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 t="s">
        <v>21</v>
      </c>
      <c r="P168" t="s">
        <v>148</v>
      </c>
      <c r="Q168" t="s">
        <v>35</v>
      </c>
    </row>
    <row r="169" spans="1:17" hidden="1" x14ac:dyDescent="0.25">
      <c r="A169" t="s">
        <v>763</v>
      </c>
      <c r="B169" t="s">
        <v>764</v>
      </c>
      <c r="C169" s="1" t="str">
        <f t="shared" si="8"/>
        <v>12:0004</v>
      </c>
      <c r="D169" s="1" t="str">
        <f t="shared" si="9"/>
        <v>12:0029</v>
      </c>
      <c r="E169" t="s">
        <v>765</v>
      </c>
      <c r="F169" t="s">
        <v>766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 t="s">
        <v>21</v>
      </c>
      <c r="P169" t="s">
        <v>148</v>
      </c>
      <c r="Q169" t="s">
        <v>46</v>
      </c>
    </row>
    <row r="170" spans="1:17" hidden="1" x14ac:dyDescent="0.25">
      <c r="A170" t="s">
        <v>767</v>
      </c>
      <c r="B170" t="s">
        <v>768</v>
      </c>
      <c r="C170" s="1" t="str">
        <f t="shared" si="8"/>
        <v>12:0004</v>
      </c>
      <c r="D170" s="1" t="str">
        <f t="shared" si="9"/>
        <v>12:0029</v>
      </c>
      <c r="E170" t="s">
        <v>765</v>
      </c>
      <c r="F170" t="s">
        <v>769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 t="s">
        <v>21</v>
      </c>
      <c r="P170" t="s">
        <v>148</v>
      </c>
      <c r="Q170" t="s">
        <v>103</v>
      </c>
    </row>
    <row r="171" spans="1:17" hidden="1" x14ac:dyDescent="0.25">
      <c r="A171" t="s">
        <v>770</v>
      </c>
      <c r="B171" t="s">
        <v>771</v>
      </c>
      <c r="C171" s="1" t="str">
        <f t="shared" si="8"/>
        <v>12:0004</v>
      </c>
      <c r="D171" s="1" t="str">
        <f t="shared" si="9"/>
        <v>12:0029</v>
      </c>
      <c r="E171" t="s">
        <v>772</v>
      </c>
      <c r="F171" t="s">
        <v>773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 t="s">
        <v>21</v>
      </c>
      <c r="P171" t="s">
        <v>87</v>
      </c>
      <c r="Q171" t="s">
        <v>71</v>
      </c>
    </row>
    <row r="172" spans="1:17" hidden="1" x14ac:dyDescent="0.25">
      <c r="A172" t="s">
        <v>774</v>
      </c>
      <c r="B172" t="s">
        <v>775</v>
      </c>
      <c r="C172" s="1" t="str">
        <f t="shared" si="8"/>
        <v>12:0004</v>
      </c>
      <c r="D172" s="1" t="str">
        <f t="shared" si="9"/>
        <v>12:0029</v>
      </c>
      <c r="E172" t="s">
        <v>776</v>
      </c>
      <c r="F172" t="s">
        <v>777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 t="s">
        <v>21</v>
      </c>
      <c r="P172" t="s">
        <v>82</v>
      </c>
      <c r="Q172" t="s">
        <v>103</v>
      </c>
    </row>
    <row r="173" spans="1:17" hidden="1" x14ac:dyDescent="0.25">
      <c r="A173" t="s">
        <v>778</v>
      </c>
      <c r="B173" t="s">
        <v>779</v>
      </c>
      <c r="C173" s="1" t="str">
        <f t="shared" si="8"/>
        <v>12:0004</v>
      </c>
      <c r="D173" s="1" t="str">
        <f t="shared" si="9"/>
        <v>12:0029</v>
      </c>
      <c r="E173" t="s">
        <v>780</v>
      </c>
      <c r="F173" t="s">
        <v>781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 t="s">
        <v>327</v>
      </c>
      <c r="P173" t="s">
        <v>65</v>
      </c>
      <c r="Q173" t="s">
        <v>46</v>
      </c>
    </row>
    <row r="174" spans="1:17" hidden="1" x14ac:dyDescent="0.25">
      <c r="A174" t="s">
        <v>782</v>
      </c>
      <c r="B174" t="s">
        <v>783</v>
      </c>
      <c r="C174" s="1" t="str">
        <f t="shared" si="8"/>
        <v>12:0004</v>
      </c>
      <c r="D174" s="1" t="str">
        <f t="shared" si="9"/>
        <v>12:0029</v>
      </c>
      <c r="E174" t="s">
        <v>784</v>
      </c>
      <c r="F174" t="s">
        <v>785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 t="s">
        <v>21</v>
      </c>
      <c r="P174" t="s">
        <v>45</v>
      </c>
      <c r="Q174" t="s">
        <v>71</v>
      </c>
    </row>
    <row r="175" spans="1:17" hidden="1" x14ac:dyDescent="0.25">
      <c r="A175" t="s">
        <v>786</v>
      </c>
      <c r="B175" t="s">
        <v>787</v>
      </c>
      <c r="C175" s="1" t="str">
        <f t="shared" si="8"/>
        <v>12:0004</v>
      </c>
      <c r="D175" s="1" t="str">
        <f t="shared" si="9"/>
        <v>12:0029</v>
      </c>
      <c r="E175" t="s">
        <v>788</v>
      </c>
      <c r="F175" t="s">
        <v>789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 t="s">
        <v>220</v>
      </c>
      <c r="P175" t="s">
        <v>51</v>
      </c>
      <c r="Q175" t="s">
        <v>198</v>
      </c>
    </row>
    <row r="176" spans="1:17" hidden="1" x14ac:dyDescent="0.25">
      <c r="A176" t="s">
        <v>790</v>
      </c>
      <c r="B176" t="s">
        <v>791</v>
      </c>
      <c r="C176" s="1" t="str">
        <f t="shared" si="8"/>
        <v>12:0004</v>
      </c>
      <c r="D176" s="1" t="str">
        <f t="shared" si="9"/>
        <v>12:0029</v>
      </c>
      <c r="E176" t="s">
        <v>792</v>
      </c>
      <c r="F176" t="s">
        <v>793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 t="s">
        <v>588</v>
      </c>
      <c r="P176" t="s">
        <v>70</v>
      </c>
      <c r="Q176" t="s">
        <v>198</v>
      </c>
    </row>
    <row r="177" spans="1:17" hidden="1" x14ac:dyDescent="0.25">
      <c r="A177" t="s">
        <v>794</v>
      </c>
      <c r="B177" t="s">
        <v>795</v>
      </c>
      <c r="C177" s="1" t="str">
        <f t="shared" si="8"/>
        <v>12:0004</v>
      </c>
      <c r="D177" s="1" t="str">
        <f t="shared" si="9"/>
        <v>12:0029</v>
      </c>
      <c r="E177" t="s">
        <v>796</v>
      </c>
      <c r="F177" t="s">
        <v>797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 t="s">
        <v>21</v>
      </c>
      <c r="P177" t="s">
        <v>87</v>
      </c>
      <c r="Q177" t="s">
        <v>198</v>
      </c>
    </row>
    <row r="178" spans="1:17" hidden="1" x14ac:dyDescent="0.25">
      <c r="A178" t="s">
        <v>798</v>
      </c>
      <c r="B178" t="s">
        <v>799</v>
      </c>
      <c r="C178" s="1" t="str">
        <f t="shared" si="8"/>
        <v>12:0004</v>
      </c>
      <c r="D178" s="1" t="str">
        <f t="shared" si="9"/>
        <v>12:0029</v>
      </c>
      <c r="E178" t="s">
        <v>800</v>
      </c>
      <c r="F178" t="s">
        <v>801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 t="s">
        <v>21</v>
      </c>
      <c r="P178" t="s">
        <v>87</v>
      </c>
      <c r="Q178" t="s">
        <v>23</v>
      </c>
    </row>
    <row r="179" spans="1:17" hidden="1" x14ac:dyDescent="0.25">
      <c r="A179" t="s">
        <v>802</v>
      </c>
      <c r="B179" t="s">
        <v>803</v>
      </c>
      <c r="C179" s="1" t="str">
        <f t="shared" si="8"/>
        <v>12:0004</v>
      </c>
      <c r="D179" s="1" t="str">
        <f t="shared" si="9"/>
        <v>12:0029</v>
      </c>
      <c r="E179" t="s">
        <v>804</v>
      </c>
      <c r="F179" t="s">
        <v>805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 t="s">
        <v>21</v>
      </c>
      <c r="P179" t="s">
        <v>148</v>
      </c>
      <c r="Q179" t="s">
        <v>71</v>
      </c>
    </row>
    <row r="180" spans="1:17" hidden="1" x14ac:dyDescent="0.25">
      <c r="A180" t="s">
        <v>806</v>
      </c>
      <c r="B180" t="s">
        <v>807</v>
      </c>
      <c r="C180" s="1" t="str">
        <f t="shared" si="8"/>
        <v>12:0004</v>
      </c>
      <c r="D180" s="1" t="str">
        <f t="shared" si="9"/>
        <v>12:0029</v>
      </c>
      <c r="E180" t="s">
        <v>808</v>
      </c>
      <c r="F180" t="s">
        <v>809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 t="s">
        <v>551</v>
      </c>
      <c r="P180" t="s">
        <v>45</v>
      </c>
      <c r="Q180" t="s">
        <v>23</v>
      </c>
    </row>
    <row r="181" spans="1:17" hidden="1" x14ac:dyDescent="0.25">
      <c r="A181" t="s">
        <v>810</v>
      </c>
      <c r="B181" t="s">
        <v>811</v>
      </c>
      <c r="C181" s="1" t="str">
        <f t="shared" si="8"/>
        <v>12:0004</v>
      </c>
      <c r="D181" s="1" t="str">
        <f t="shared" si="9"/>
        <v>12:0029</v>
      </c>
      <c r="E181" t="s">
        <v>812</v>
      </c>
      <c r="F181" t="s">
        <v>813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 t="s">
        <v>101</v>
      </c>
      <c r="P181" t="s">
        <v>102</v>
      </c>
      <c r="Q181" t="s">
        <v>29</v>
      </c>
    </row>
    <row r="182" spans="1:17" hidden="1" x14ac:dyDescent="0.25">
      <c r="A182" t="s">
        <v>814</v>
      </c>
      <c r="B182" t="s">
        <v>815</v>
      </c>
      <c r="C182" s="1" t="str">
        <f t="shared" si="8"/>
        <v>12:0004</v>
      </c>
      <c r="D182" s="1" t="str">
        <f t="shared" si="9"/>
        <v>12:0029</v>
      </c>
      <c r="E182" t="s">
        <v>816</v>
      </c>
      <c r="F182" t="s">
        <v>817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 t="s">
        <v>551</v>
      </c>
      <c r="P182" t="s">
        <v>51</v>
      </c>
      <c r="Q182" t="s">
        <v>23</v>
      </c>
    </row>
    <row r="183" spans="1:17" hidden="1" x14ac:dyDescent="0.25">
      <c r="A183" t="s">
        <v>818</v>
      </c>
      <c r="B183" t="s">
        <v>819</v>
      </c>
      <c r="C183" s="1" t="str">
        <f t="shared" si="8"/>
        <v>12:0004</v>
      </c>
      <c r="D183" s="1" t="str">
        <f t="shared" si="9"/>
        <v>12:0029</v>
      </c>
      <c r="E183" t="s">
        <v>820</v>
      </c>
      <c r="F183" t="s">
        <v>821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 t="s">
        <v>21</v>
      </c>
      <c r="P183" t="s">
        <v>436</v>
      </c>
      <c r="Q183" t="s">
        <v>23</v>
      </c>
    </row>
    <row r="184" spans="1:17" hidden="1" x14ac:dyDescent="0.25">
      <c r="A184" t="s">
        <v>822</v>
      </c>
      <c r="B184" t="s">
        <v>823</v>
      </c>
      <c r="C184" s="1" t="str">
        <f t="shared" si="8"/>
        <v>12:0004</v>
      </c>
      <c r="D184" s="1" t="str">
        <f t="shared" si="9"/>
        <v>12:0029</v>
      </c>
      <c r="E184" t="s">
        <v>824</v>
      </c>
      <c r="F184" t="s">
        <v>825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 t="s">
        <v>21</v>
      </c>
      <c r="P184" t="s">
        <v>51</v>
      </c>
      <c r="Q184" t="s">
        <v>522</v>
      </c>
    </row>
    <row r="185" spans="1:17" hidden="1" x14ac:dyDescent="0.25">
      <c r="A185" t="s">
        <v>826</v>
      </c>
      <c r="B185" t="s">
        <v>827</v>
      </c>
      <c r="C185" s="1" t="str">
        <f t="shared" si="8"/>
        <v>12:0004</v>
      </c>
      <c r="D185" s="1" t="str">
        <f t="shared" si="9"/>
        <v>12:0029</v>
      </c>
      <c r="E185" t="s">
        <v>828</v>
      </c>
      <c r="F185" t="s">
        <v>829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 t="s">
        <v>244</v>
      </c>
      <c r="P185" t="s">
        <v>830</v>
      </c>
      <c r="Q185" t="s">
        <v>522</v>
      </c>
    </row>
    <row r="186" spans="1:17" hidden="1" x14ac:dyDescent="0.25">
      <c r="A186" t="s">
        <v>831</v>
      </c>
      <c r="B186" t="s">
        <v>832</v>
      </c>
      <c r="C186" s="1" t="str">
        <f t="shared" si="8"/>
        <v>12:0004</v>
      </c>
      <c r="D186" s="1" t="str">
        <f t="shared" si="9"/>
        <v>12:0029</v>
      </c>
      <c r="E186" t="s">
        <v>833</v>
      </c>
      <c r="F186" t="s">
        <v>834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 t="s">
        <v>21</v>
      </c>
      <c r="P186" t="s">
        <v>658</v>
      </c>
      <c r="Q186" t="s">
        <v>398</v>
      </c>
    </row>
    <row r="187" spans="1:17" hidden="1" x14ac:dyDescent="0.25">
      <c r="A187" t="s">
        <v>835</v>
      </c>
      <c r="B187" t="s">
        <v>836</v>
      </c>
      <c r="C187" s="1" t="str">
        <f t="shared" si="8"/>
        <v>12:0004</v>
      </c>
      <c r="D187" s="1" t="str">
        <f t="shared" si="9"/>
        <v>12:0029</v>
      </c>
      <c r="E187" t="s">
        <v>837</v>
      </c>
      <c r="F187" t="s">
        <v>838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 t="s">
        <v>21</v>
      </c>
      <c r="P187" t="s">
        <v>58</v>
      </c>
      <c r="Q187" t="s">
        <v>522</v>
      </c>
    </row>
    <row r="188" spans="1:17" hidden="1" x14ac:dyDescent="0.25">
      <c r="A188" t="s">
        <v>839</v>
      </c>
      <c r="B188" t="s">
        <v>840</v>
      </c>
      <c r="C188" s="1" t="str">
        <f t="shared" si="8"/>
        <v>12:0004</v>
      </c>
      <c r="D188" s="1" t="str">
        <f t="shared" si="9"/>
        <v>12:0029</v>
      </c>
      <c r="E188" t="s">
        <v>841</v>
      </c>
      <c r="F188" t="s">
        <v>842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 t="s">
        <v>21</v>
      </c>
      <c r="P188" t="s">
        <v>843</v>
      </c>
      <c r="Q188" t="s">
        <v>522</v>
      </c>
    </row>
    <row r="189" spans="1:17" hidden="1" x14ac:dyDescent="0.25">
      <c r="A189" t="s">
        <v>844</v>
      </c>
      <c r="B189" t="s">
        <v>845</v>
      </c>
      <c r="C189" s="1" t="str">
        <f t="shared" si="8"/>
        <v>12:0004</v>
      </c>
      <c r="D189" s="1" t="str">
        <f t="shared" si="9"/>
        <v>12:0029</v>
      </c>
      <c r="E189" t="s">
        <v>846</v>
      </c>
      <c r="F189" t="s">
        <v>847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 t="s">
        <v>21</v>
      </c>
      <c r="P189" t="s">
        <v>77</v>
      </c>
      <c r="Q189" t="s">
        <v>59</v>
      </c>
    </row>
    <row r="190" spans="1:17" hidden="1" x14ac:dyDescent="0.25">
      <c r="A190" t="s">
        <v>848</v>
      </c>
      <c r="B190" t="s">
        <v>849</v>
      </c>
      <c r="C190" s="1" t="str">
        <f t="shared" si="8"/>
        <v>12:0004</v>
      </c>
      <c r="D190" s="1" t="str">
        <f t="shared" si="9"/>
        <v>12:0029</v>
      </c>
      <c r="E190" t="s">
        <v>846</v>
      </c>
      <c r="F190" t="s">
        <v>850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 t="s">
        <v>21</v>
      </c>
      <c r="P190" t="s">
        <v>184</v>
      </c>
      <c r="Q190" t="s">
        <v>29</v>
      </c>
    </row>
    <row r="191" spans="1:17" hidden="1" x14ac:dyDescent="0.25">
      <c r="A191" t="s">
        <v>851</v>
      </c>
      <c r="B191" t="s">
        <v>852</v>
      </c>
      <c r="C191" s="1" t="str">
        <f t="shared" si="8"/>
        <v>12:0004</v>
      </c>
      <c r="D191" s="1" t="str">
        <f t="shared" si="9"/>
        <v>12:0029</v>
      </c>
      <c r="E191" t="s">
        <v>853</v>
      </c>
      <c r="F191" t="s">
        <v>854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 t="s">
        <v>21</v>
      </c>
      <c r="P191" t="s">
        <v>77</v>
      </c>
      <c r="Q191" t="s">
        <v>29</v>
      </c>
    </row>
    <row r="192" spans="1:17" hidden="1" x14ac:dyDescent="0.25">
      <c r="A192" t="s">
        <v>855</v>
      </c>
      <c r="B192" t="s">
        <v>856</v>
      </c>
      <c r="C192" s="1" t="str">
        <f t="shared" si="8"/>
        <v>12:0004</v>
      </c>
      <c r="D192" s="1" t="str">
        <f t="shared" si="9"/>
        <v>12:0029</v>
      </c>
      <c r="E192" t="s">
        <v>857</v>
      </c>
      <c r="F192" t="s">
        <v>858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 t="s">
        <v>21</v>
      </c>
      <c r="P192" t="s">
        <v>28</v>
      </c>
      <c r="Q192" t="s">
        <v>392</v>
      </c>
    </row>
    <row r="193" spans="1:17" hidden="1" x14ac:dyDescent="0.25">
      <c r="A193" t="s">
        <v>859</v>
      </c>
      <c r="B193" t="s">
        <v>860</v>
      </c>
      <c r="C193" s="1" t="str">
        <f t="shared" si="8"/>
        <v>12:0004</v>
      </c>
      <c r="D193" s="1" t="str">
        <f t="shared" si="9"/>
        <v>12:0029</v>
      </c>
      <c r="E193" t="s">
        <v>861</v>
      </c>
      <c r="F193" t="s">
        <v>862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 t="s">
        <v>21</v>
      </c>
      <c r="P193" t="s">
        <v>863</v>
      </c>
      <c r="Q193" t="s">
        <v>189</v>
      </c>
    </row>
    <row r="194" spans="1:17" hidden="1" x14ac:dyDescent="0.25">
      <c r="A194" t="s">
        <v>864</v>
      </c>
      <c r="B194" t="s">
        <v>865</v>
      </c>
      <c r="C194" s="1" t="str">
        <f t="shared" ref="C194:C257" si="12">HYPERLINK("http://geochem.nrcan.gc.ca/cdogs/content/bdl/bdl120004_e.htm", "12:0004")</f>
        <v>12:0004</v>
      </c>
      <c r="D194" s="1" t="str">
        <f t="shared" ref="D194:D257" si="13">HYPERLINK("http://geochem.nrcan.gc.ca/cdogs/content/svy/svy120029_e.htm", "12:0029")</f>
        <v>12:0029</v>
      </c>
      <c r="E194" t="s">
        <v>866</v>
      </c>
      <c r="F194" t="s">
        <v>867</v>
      </c>
      <c r="H194">
        <v>56.6515433</v>
      </c>
      <c r="I194">
        <v>-130.14395339999999</v>
      </c>
      <c r="J194" s="1" t="str">
        <f t="shared" ref="J194:J257" si="14">HYPERLINK("http://geochem.nrcan.gc.ca/cdogs/content/kwd/kwd020018_e.htm", "Fluid (stream)")</f>
        <v>Fluid (stream)</v>
      </c>
      <c r="K194" s="1" t="str">
        <f t="shared" ref="K194:K257" si="15">HYPERLINK("http://geochem.nrcan.gc.ca/cdogs/content/kwd/kwd080007_e.htm", "Untreated Water")</f>
        <v>Untreated Water</v>
      </c>
      <c r="O194" t="s">
        <v>21</v>
      </c>
      <c r="P194" t="s">
        <v>45</v>
      </c>
      <c r="Q194" t="s">
        <v>29</v>
      </c>
    </row>
    <row r="195" spans="1:17" hidden="1" x14ac:dyDescent="0.25">
      <c r="A195" t="s">
        <v>868</v>
      </c>
      <c r="B195" t="s">
        <v>869</v>
      </c>
      <c r="C195" s="1" t="str">
        <f t="shared" si="12"/>
        <v>12:0004</v>
      </c>
      <c r="D195" s="1" t="str">
        <f t="shared" si="13"/>
        <v>12:0029</v>
      </c>
      <c r="E195" t="s">
        <v>870</v>
      </c>
      <c r="F195" t="s">
        <v>871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 t="s">
        <v>21</v>
      </c>
      <c r="P195" t="s">
        <v>28</v>
      </c>
      <c r="Q195" t="s">
        <v>392</v>
      </c>
    </row>
    <row r="196" spans="1:17" hidden="1" x14ac:dyDescent="0.25">
      <c r="A196" t="s">
        <v>872</v>
      </c>
      <c r="B196" t="s">
        <v>873</v>
      </c>
      <c r="C196" s="1" t="str">
        <f t="shared" si="12"/>
        <v>12:0004</v>
      </c>
      <c r="D196" s="1" t="str">
        <f t="shared" si="13"/>
        <v>12:0029</v>
      </c>
      <c r="E196" t="s">
        <v>874</v>
      </c>
      <c r="F196" t="s">
        <v>875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 t="s">
        <v>21</v>
      </c>
      <c r="P196" t="s">
        <v>45</v>
      </c>
      <c r="Q196" t="s">
        <v>59</v>
      </c>
    </row>
    <row r="197" spans="1:17" hidden="1" x14ac:dyDescent="0.25">
      <c r="A197" t="s">
        <v>876</v>
      </c>
      <c r="B197" t="s">
        <v>877</v>
      </c>
      <c r="C197" s="1" t="str">
        <f t="shared" si="12"/>
        <v>12:0004</v>
      </c>
      <c r="D197" s="1" t="str">
        <f t="shared" si="13"/>
        <v>12:0029</v>
      </c>
      <c r="E197" t="s">
        <v>878</v>
      </c>
      <c r="F197" t="s">
        <v>879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 t="s">
        <v>21</v>
      </c>
      <c r="P197" t="s">
        <v>880</v>
      </c>
      <c r="Q197" t="s">
        <v>59</v>
      </c>
    </row>
    <row r="198" spans="1:17" hidden="1" x14ac:dyDescent="0.25">
      <c r="A198" t="s">
        <v>881</v>
      </c>
      <c r="B198" t="s">
        <v>882</v>
      </c>
      <c r="C198" s="1" t="str">
        <f t="shared" si="12"/>
        <v>12:0004</v>
      </c>
      <c r="D198" s="1" t="str">
        <f t="shared" si="13"/>
        <v>12:0029</v>
      </c>
      <c r="E198" t="s">
        <v>883</v>
      </c>
      <c r="F198" t="s">
        <v>884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  <c r="O198" t="s">
        <v>108</v>
      </c>
      <c r="P198" t="s">
        <v>108</v>
      </c>
      <c r="Q198" t="s">
        <v>108</v>
      </c>
    </row>
    <row r="199" spans="1:17" hidden="1" x14ac:dyDescent="0.25">
      <c r="A199" t="s">
        <v>885</v>
      </c>
      <c r="B199" t="s">
        <v>886</v>
      </c>
      <c r="C199" s="1" t="str">
        <f t="shared" si="12"/>
        <v>12:0004</v>
      </c>
      <c r="D199" s="1" t="str">
        <f t="shared" si="13"/>
        <v>12:0029</v>
      </c>
      <c r="E199" t="s">
        <v>887</v>
      </c>
      <c r="F199" t="s">
        <v>888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 t="s">
        <v>21</v>
      </c>
      <c r="P199" t="s">
        <v>34</v>
      </c>
      <c r="Q199" t="s">
        <v>46</v>
      </c>
    </row>
    <row r="200" spans="1:17" hidden="1" x14ac:dyDescent="0.25">
      <c r="A200" t="s">
        <v>889</v>
      </c>
      <c r="B200" t="s">
        <v>890</v>
      </c>
      <c r="C200" s="1" t="str">
        <f t="shared" si="12"/>
        <v>12:0004</v>
      </c>
      <c r="D200" s="1" t="str">
        <f t="shared" si="13"/>
        <v>12:0029</v>
      </c>
      <c r="E200" t="s">
        <v>891</v>
      </c>
      <c r="F200" t="s">
        <v>892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 t="s">
        <v>76</v>
      </c>
      <c r="P200" t="s">
        <v>636</v>
      </c>
      <c r="Q200" t="s">
        <v>398</v>
      </c>
    </row>
    <row r="201" spans="1:17" hidden="1" x14ac:dyDescent="0.25">
      <c r="A201" t="s">
        <v>893</v>
      </c>
      <c r="B201" t="s">
        <v>894</v>
      </c>
      <c r="C201" s="1" t="str">
        <f t="shared" si="12"/>
        <v>12:0004</v>
      </c>
      <c r="D201" s="1" t="str">
        <f t="shared" si="13"/>
        <v>12:0029</v>
      </c>
      <c r="E201" t="s">
        <v>895</v>
      </c>
      <c r="F201" t="s">
        <v>896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 t="s">
        <v>21</v>
      </c>
      <c r="P201" t="s">
        <v>436</v>
      </c>
      <c r="Q201" t="s">
        <v>103</v>
      </c>
    </row>
    <row r="202" spans="1:17" hidden="1" x14ac:dyDescent="0.25">
      <c r="A202" t="s">
        <v>897</v>
      </c>
      <c r="B202" t="s">
        <v>898</v>
      </c>
      <c r="C202" s="1" t="str">
        <f t="shared" si="12"/>
        <v>12:0004</v>
      </c>
      <c r="D202" s="1" t="str">
        <f t="shared" si="13"/>
        <v>12:0029</v>
      </c>
      <c r="E202" t="s">
        <v>895</v>
      </c>
      <c r="F202" t="s">
        <v>899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 t="s">
        <v>21</v>
      </c>
      <c r="P202" t="s">
        <v>436</v>
      </c>
      <c r="Q202" t="s">
        <v>198</v>
      </c>
    </row>
    <row r="203" spans="1:17" hidden="1" x14ac:dyDescent="0.25">
      <c r="A203" t="s">
        <v>900</v>
      </c>
      <c r="B203" t="s">
        <v>901</v>
      </c>
      <c r="C203" s="1" t="str">
        <f t="shared" si="12"/>
        <v>12:0004</v>
      </c>
      <c r="D203" s="1" t="str">
        <f t="shared" si="13"/>
        <v>12:0029</v>
      </c>
      <c r="E203" t="s">
        <v>902</v>
      </c>
      <c r="F203" t="s">
        <v>903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 t="s">
        <v>21</v>
      </c>
      <c r="P203" t="s">
        <v>28</v>
      </c>
      <c r="Q203" t="s">
        <v>29</v>
      </c>
    </row>
    <row r="204" spans="1:17" hidden="1" x14ac:dyDescent="0.25">
      <c r="A204" t="s">
        <v>904</v>
      </c>
      <c r="B204" t="s">
        <v>905</v>
      </c>
      <c r="C204" s="1" t="str">
        <f t="shared" si="12"/>
        <v>12:0004</v>
      </c>
      <c r="D204" s="1" t="str">
        <f t="shared" si="13"/>
        <v>12:0029</v>
      </c>
      <c r="E204" t="s">
        <v>906</v>
      </c>
      <c r="F204" t="s">
        <v>907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 t="s">
        <v>21</v>
      </c>
      <c r="P204" t="s">
        <v>262</v>
      </c>
      <c r="Q204" t="s">
        <v>46</v>
      </c>
    </row>
    <row r="205" spans="1:17" hidden="1" x14ac:dyDescent="0.25">
      <c r="A205" t="s">
        <v>908</v>
      </c>
      <c r="B205" t="s">
        <v>909</v>
      </c>
      <c r="C205" s="1" t="str">
        <f t="shared" si="12"/>
        <v>12:0004</v>
      </c>
      <c r="D205" s="1" t="str">
        <f t="shared" si="13"/>
        <v>12:0029</v>
      </c>
      <c r="E205" t="s">
        <v>910</v>
      </c>
      <c r="F205" t="s">
        <v>911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 t="s">
        <v>21</v>
      </c>
      <c r="P205" t="s">
        <v>70</v>
      </c>
      <c r="Q205" t="s">
        <v>198</v>
      </c>
    </row>
    <row r="206" spans="1:17" hidden="1" x14ac:dyDescent="0.25">
      <c r="A206" t="s">
        <v>912</v>
      </c>
      <c r="B206" t="s">
        <v>913</v>
      </c>
      <c r="C206" s="1" t="str">
        <f t="shared" si="12"/>
        <v>12:0004</v>
      </c>
      <c r="D206" s="1" t="str">
        <f t="shared" si="13"/>
        <v>12:0029</v>
      </c>
      <c r="E206" t="s">
        <v>914</v>
      </c>
      <c r="F206" t="s">
        <v>915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 t="s">
        <v>21</v>
      </c>
      <c r="P206" t="s">
        <v>51</v>
      </c>
      <c r="Q206" t="s">
        <v>71</v>
      </c>
    </row>
    <row r="207" spans="1:17" hidden="1" x14ac:dyDescent="0.25">
      <c r="A207" t="s">
        <v>916</v>
      </c>
      <c r="B207" t="s">
        <v>917</v>
      </c>
      <c r="C207" s="1" t="str">
        <f t="shared" si="12"/>
        <v>12:0004</v>
      </c>
      <c r="D207" s="1" t="str">
        <f t="shared" si="13"/>
        <v>12:0029</v>
      </c>
      <c r="E207" t="s">
        <v>918</v>
      </c>
      <c r="F207" t="s">
        <v>919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 t="s">
        <v>21</v>
      </c>
      <c r="P207" t="s">
        <v>45</v>
      </c>
      <c r="Q207" t="s">
        <v>59</v>
      </c>
    </row>
    <row r="208" spans="1:17" hidden="1" x14ac:dyDescent="0.25">
      <c r="A208" t="s">
        <v>920</v>
      </c>
      <c r="B208" t="s">
        <v>921</v>
      </c>
      <c r="C208" s="1" t="str">
        <f t="shared" si="12"/>
        <v>12:0004</v>
      </c>
      <c r="D208" s="1" t="str">
        <f t="shared" si="13"/>
        <v>12:0029</v>
      </c>
      <c r="E208" t="s">
        <v>922</v>
      </c>
      <c r="F208" t="s">
        <v>923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 t="s">
        <v>21</v>
      </c>
      <c r="P208" t="s">
        <v>356</v>
      </c>
      <c r="Q208" t="s">
        <v>71</v>
      </c>
    </row>
    <row r="209" spans="1:17" hidden="1" x14ac:dyDescent="0.25">
      <c r="A209" t="s">
        <v>924</v>
      </c>
      <c r="B209" t="s">
        <v>925</v>
      </c>
      <c r="C209" s="1" t="str">
        <f t="shared" si="12"/>
        <v>12:0004</v>
      </c>
      <c r="D209" s="1" t="str">
        <f t="shared" si="13"/>
        <v>12:0029</v>
      </c>
      <c r="E209" t="s">
        <v>926</v>
      </c>
      <c r="F209" t="s">
        <v>927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 t="s">
        <v>21</v>
      </c>
      <c r="P209" t="s">
        <v>65</v>
      </c>
      <c r="Q209" t="s">
        <v>392</v>
      </c>
    </row>
    <row r="210" spans="1:17" hidden="1" x14ac:dyDescent="0.25">
      <c r="A210" t="s">
        <v>928</v>
      </c>
      <c r="B210" t="s">
        <v>929</v>
      </c>
      <c r="C210" s="1" t="str">
        <f t="shared" si="12"/>
        <v>12:0004</v>
      </c>
      <c r="D210" s="1" t="str">
        <f t="shared" si="13"/>
        <v>12:0029</v>
      </c>
      <c r="E210" t="s">
        <v>930</v>
      </c>
      <c r="F210" t="s">
        <v>931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 t="s">
        <v>21</v>
      </c>
      <c r="P210" t="s">
        <v>231</v>
      </c>
      <c r="Q210" t="s">
        <v>59</v>
      </c>
    </row>
    <row r="211" spans="1:17" hidden="1" x14ac:dyDescent="0.25">
      <c r="A211" t="s">
        <v>932</v>
      </c>
      <c r="B211" t="s">
        <v>933</v>
      </c>
      <c r="C211" s="1" t="str">
        <f t="shared" si="12"/>
        <v>12:0004</v>
      </c>
      <c r="D211" s="1" t="str">
        <f t="shared" si="13"/>
        <v>12:0029</v>
      </c>
      <c r="E211" t="s">
        <v>934</v>
      </c>
      <c r="F211" t="s">
        <v>935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 t="s">
        <v>21</v>
      </c>
      <c r="P211" t="s">
        <v>70</v>
      </c>
      <c r="Q211" t="s">
        <v>103</v>
      </c>
    </row>
    <row r="212" spans="1:17" hidden="1" x14ac:dyDescent="0.25">
      <c r="A212" t="s">
        <v>936</v>
      </c>
      <c r="B212" t="s">
        <v>937</v>
      </c>
      <c r="C212" s="1" t="str">
        <f t="shared" si="12"/>
        <v>12:0004</v>
      </c>
      <c r="D212" s="1" t="str">
        <f t="shared" si="13"/>
        <v>12:0029</v>
      </c>
      <c r="E212" t="s">
        <v>938</v>
      </c>
      <c r="F212" t="s">
        <v>939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 t="s">
        <v>21</v>
      </c>
      <c r="P212" t="s">
        <v>45</v>
      </c>
      <c r="Q212" t="s">
        <v>29</v>
      </c>
    </row>
    <row r="213" spans="1:17" hidden="1" x14ac:dyDescent="0.25">
      <c r="A213" t="s">
        <v>940</v>
      </c>
      <c r="B213" t="s">
        <v>941</v>
      </c>
      <c r="C213" s="1" t="str">
        <f t="shared" si="12"/>
        <v>12:0004</v>
      </c>
      <c r="D213" s="1" t="str">
        <f t="shared" si="13"/>
        <v>12:0029</v>
      </c>
      <c r="E213" t="s">
        <v>942</v>
      </c>
      <c r="F213" t="s">
        <v>943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 t="s">
        <v>21</v>
      </c>
      <c r="P213" t="s">
        <v>184</v>
      </c>
      <c r="Q213" t="s">
        <v>93</v>
      </c>
    </row>
    <row r="214" spans="1:17" hidden="1" x14ac:dyDescent="0.25">
      <c r="A214" t="s">
        <v>944</v>
      </c>
      <c r="B214" t="s">
        <v>945</v>
      </c>
      <c r="C214" s="1" t="str">
        <f t="shared" si="12"/>
        <v>12:0004</v>
      </c>
      <c r="D214" s="1" t="str">
        <f t="shared" si="13"/>
        <v>12:0029</v>
      </c>
      <c r="E214" t="s">
        <v>946</v>
      </c>
      <c r="F214" t="s">
        <v>947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 t="s">
        <v>21</v>
      </c>
      <c r="P214" t="s">
        <v>77</v>
      </c>
      <c r="Q214" t="s">
        <v>93</v>
      </c>
    </row>
    <row r="215" spans="1:17" hidden="1" x14ac:dyDescent="0.25">
      <c r="A215" t="s">
        <v>948</v>
      </c>
      <c r="B215" t="s">
        <v>949</v>
      </c>
      <c r="C215" s="1" t="str">
        <f t="shared" si="12"/>
        <v>12:0004</v>
      </c>
      <c r="D215" s="1" t="str">
        <f t="shared" si="13"/>
        <v>12:0029</v>
      </c>
      <c r="E215" t="s">
        <v>950</v>
      </c>
      <c r="F215" t="s">
        <v>951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 t="s">
        <v>21</v>
      </c>
      <c r="P215" t="s">
        <v>77</v>
      </c>
      <c r="Q215" t="s">
        <v>149</v>
      </c>
    </row>
    <row r="216" spans="1:17" hidden="1" x14ac:dyDescent="0.25">
      <c r="A216" t="s">
        <v>952</v>
      </c>
      <c r="B216" t="s">
        <v>953</v>
      </c>
      <c r="C216" s="1" t="str">
        <f t="shared" si="12"/>
        <v>12:0004</v>
      </c>
      <c r="D216" s="1" t="str">
        <f t="shared" si="13"/>
        <v>12:0029</v>
      </c>
      <c r="E216" t="s">
        <v>954</v>
      </c>
      <c r="F216" t="s">
        <v>955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 t="s">
        <v>21</v>
      </c>
      <c r="P216" t="s">
        <v>612</v>
      </c>
      <c r="Q216" t="s">
        <v>46</v>
      </c>
    </row>
    <row r="217" spans="1:17" hidden="1" x14ac:dyDescent="0.25">
      <c r="A217" t="s">
        <v>956</v>
      </c>
      <c r="B217" t="s">
        <v>957</v>
      </c>
      <c r="C217" s="1" t="str">
        <f t="shared" si="12"/>
        <v>12:0004</v>
      </c>
      <c r="D217" s="1" t="str">
        <f t="shared" si="13"/>
        <v>12:0029</v>
      </c>
      <c r="E217" t="s">
        <v>958</v>
      </c>
      <c r="F217" t="s">
        <v>959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 t="s">
        <v>21</v>
      </c>
      <c r="P217" t="s">
        <v>356</v>
      </c>
      <c r="Q217" t="s">
        <v>215</v>
      </c>
    </row>
    <row r="218" spans="1:17" hidden="1" x14ac:dyDescent="0.25">
      <c r="A218" t="s">
        <v>960</v>
      </c>
      <c r="B218" t="s">
        <v>961</v>
      </c>
      <c r="C218" s="1" t="str">
        <f t="shared" si="12"/>
        <v>12:0004</v>
      </c>
      <c r="D218" s="1" t="str">
        <f t="shared" si="13"/>
        <v>12:0029</v>
      </c>
      <c r="E218" t="s">
        <v>962</v>
      </c>
      <c r="F218" t="s">
        <v>963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 t="s">
        <v>21</v>
      </c>
      <c r="P218" t="s">
        <v>70</v>
      </c>
      <c r="Q218" t="s">
        <v>171</v>
      </c>
    </row>
    <row r="219" spans="1:17" hidden="1" x14ac:dyDescent="0.25">
      <c r="A219" t="s">
        <v>964</v>
      </c>
      <c r="B219" t="s">
        <v>965</v>
      </c>
      <c r="C219" s="1" t="str">
        <f t="shared" si="12"/>
        <v>12:0004</v>
      </c>
      <c r="D219" s="1" t="str">
        <f t="shared" si="13"/>
        <v>12:0029</v>
      </c>
      <c r="E219" t="s">
        <v>966</v>
      </c>
      <c r="F219" t="s">
        <v>967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 t="s">
        <v>21</v>
      </c>
      <c r="P219" t="s">
        <v>102</v>
      </c>
      <c r="Q219" t="s">
        <v>71</v>
      </c>
    </row>
    <row r="220" spans="1:17" hidden="1" x14ac:dyDescent="0.25">
      <c r="A220" t="s">
        <v>968</v>
      </c>
      <c r="B220" t="s">
        <v>969</v>
      </c>
      <c r="C220" s="1" t="str">
        <f t="shared" si="12"/>
        <v>12:0004</v>
      </c>
      <c r="D220" s="1" t="str">
        <f t="shared" si="13"/>
        <v>12:0029</v>
      </c>
      <c r="E220" t="s">
        <v>970</v>
      </c>
      <c r="F220" t="s">
        <v>971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 t="s">
        <v>21</v>
      </c>
      <c r="P220" t="s">
        <v>51</v>
      </c>
      <c r="Q220" t="s">
        <v>71</v>
      </c>
    </row>
    <row r="221" spans="1:17" hidden="1" x14ac:dyDescent="0.25">
      <c r="A221" t="s">
        <v>972</v>
      </c>
      <c r="B221" t="s">
        <v>973</v>
      </c>
      <c r="C221" s="1" t="str">
        <f t="shared" si="12"/>
        <v>12:0004</v>
      </c>
      <c r="D221" s="1" t="str">
        <f t="shared" si="13"/>
        <v>12:0029</v>
      </c>
      <c r="E221" t="s">
        <v>974</v>
      </c>
      <c r="F221" t="s">
        <v>975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 t="s">
        <v>21</v>
      </c>
      <c r="P221" t="s">
        <v>184</v>
      </c>
      <c r="Q221" t="s">
        <v>198</v>
      </c>
    </row>
    <row r="222" spans="1:17" hidden="1" x14ac:dyDescent="0.25">
      <c r="A222" t="s">
        <v>976</v>
      </c>
      <c r="B222" t="s">
        <v>977</v>
      </c>
      <c r="C222" s="1" t="str">
        <f t="shared" si="12"/>
        <v>12:0004</v>
      </c>
      <c r="D222" s="1" t="str">
        <f t="shared" si="13"/>
        <v>12:0029</v>
      </c>
      <c r="E222" t="s">
        <v>974</v>
      </c>
      <c r="F222" t="s">
        <v>978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 t="s">
        <v>21</v>
      </c>
      <c r="P222" t="s">
        <v>184</v>
      </c>
      <c r="Q222" t="s">
        <v>71</v>
      </c>
    </row>
    <row r="223" spans="1:17" hidden="1" x14ac:dyDescent="0.25">
      <c r="A223" t="s">
        <v>979</v>
      </c>
      <c r="B223" t="s">
        <v>980</v>
      </c>
      <c r="C223" s="1" t="str">
        <f t="shared" si="12"/>
        <v>12:0004</v>
      </c>
      <c r="D223" s="1" t="str">
        <f t="shared" si="13"/>
        <v>12:0029</v>
      </c>
      <c r="E223" t="s">
        <v>981</v>
      </c>
      <c r="F223" t="s">
        <v>982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 t="s">
        <v>21</v>
      </c>
      <c r="P223" t="s">
        <v>45</v>
      </c>
      <c r="Q223" t="s">
        <v>215</v>
      </c>
    </row>
    <row r="224" spans="1:17" hidden="1" x14ac:dyDescent="0.25">
      <c r="A224" t="s">
        <v>983</v>
      </c>
      <c r="B224" t="s">
        <v>984</v>
      </c>
      <c r="C224" s="1" t="str">
        <f t="shared" si="12"/>
        <v>12:0004</v>
      </c>
      <c r="D224" s="1" t="str">
        <f t="shared" si="13"/>
        <v>12:0029</v>
      </c>
      <c r="E224" t="s">
        <v>985</v>
      </c>
      <c r="F224" t="s">
        <v>986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 t="s">
        <v>21</v>
      </c>
      <c r="P224" t="s">
        <v>226</v>
      </c>
      <c r="Q224" t="s">
        <v>52</v>
      </c>
    </row>
    <row r="225" spans="1:17" hidden="1" x14ac:dyDescent="0.25">
      <c r="A225" t="s">
        <v>987</v>
      </c>
      <c r="B225" t="s">
        <v>988</v>
      </c>
      <c r="C225" s="1" t="str">
        <f t="shared" si="12"/>
        <v>12:0004</v>
      </c>
      <c r="D225" s="1" t="str">
        <f t="shared" si="13"/>
        <v>12:0029</v>
      </c>
      <c r="E225" t="s">
        <v>989</v>
      </c>
      <c r="F225" t="s">
        <v>990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 t="s">
        <v>21</v>
      </c>
      <c r="P225" t="s">
        <v>40</v>
      </c>
      <c r="Q225" t="s">
        <v>215</v>
      </c>
    </row>
    <row r="226" spans="1:17" hidden="1" x14ac:dyDescent="0.25">
      <c r="A226" t="s">
        <v>991</v>
      </c>
      <c r="B226" t="s">
        <v>992</v>
      </c>
      <c r="C226" s="1" t="str">
        <f t="shared" si="12"/>
        <v>12:0004</v>
      </c>
      <c r="D226" s="1" t="str">
        <f t="shared" si="13"/>
        <v>12:0029</v>
      </c>
      <c r="E226" t="s">
        <v>993</v>
      </c>
      <c r="F226" t="s">
        <v>994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 t="s">
        <v>21</v>
      </c>
      <c r="P226" t="s">
        <v>51</v>
      </c>
      <c r="Q226" t="s">
        <v>189</v>
      </c>
    </row>
    <row r="227" spans="1:17" hidden="1" x14ac:dyDescent="0.25">
      <c r="A227" t="s">
        <v>995</v>
      </c>
      <c r="B227" t="s">
        <v>996</v>
      </c>
      <c r="C227" s="1" t="str">
        <f t="shared" si="12"/>
        <v>12:0004</v>
      </c>
      <c r="D227" s="1" t="str">
        <f t="shared" si="13"/>
        <v>12:0029</v>
      </c>
      <c r="E227" t="s">
        <v>997</v>
      </c>
      <c r="F227" t="s">
        <v>998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 t="s">
        <v>21</v>
      </c>
      <c r="P227" t="s">
        <v>45</v>
      </c>
      <c r="Q227" t="s">
        <v>149</v>
      </c>
    </row>
    <row r="228" spans="1:17" hidden="1" x14ac:dyDescent="0.25">
      <c r="A228" t="s">
        <v>999</v>
      </c>
      <c r="B228" t="s">
        <v>1000</v>
      </c>
      <c r="C228" s="1" t="str">
        <f t="shared" si="12"/>
        <v>12:0004</v>
      </c>
      <c r="D228" s="1" t="str">
        <f t="shared" si="13"/>
        <v>12:0029</v>
      </c>
      <c r="E228" t="s">
        <v>1001</v>
      </c>
      <c r="F228" t="s">
        <v>1002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 t="s">
        <v>21</v>
      </c>
      <c r="P228" t="s">
        <v>70</v>
      </c>
      <c r="Q228" t="s">
        <v>93</v>
      </c>
    </row>
    <row r="229" spans="1:17" hidden="1" x14ac:dyDescent="0.25">
      <c r="A229" t="s">
        <v>1003</v>
      </c>
      <c r="B229" t="s">
        <v>1004</v>
      </c>
      <c r="C229" s="1" t="str">
        <f t="shared" si="12"/>
        <v>12:0004</v>
      </c>
      <c r="D229" s="1" t="str">
        <f t="shared" si="13"/>
        <v>12:0029</v>
      </c>
      <c r="E229" t="s">
        <v>1005</v>
      </c>
      <c r="F229" t="s">
        <v>1006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 t="s">
        <v>21</v>
      </c>
      <c r="P229" t="s">
        <v>45</v>
      </c>
      <c r="Q229" t="s">
        <v>189</v>
      </c>
    </row>
    <row r="230" spans="1:17" hidden="1" x14ac:dyDescent="0.25">
      <c r="A230" t="s">
        <v>1007</v>
      </c>
      <c r="B230" t="s">
        <v>1008</v>
      </c>
      <c r="C230" s="1" t="str">
        <f t="shared" si="12"/>
        <v>12:0004</v>
      </c>
      <c r="D230" s="1" t="str">
        <f t="shared" si="13"/>
        <v>12:0029</v>
      </c>
      <c r="E230" t="s">
        <v>1009</v>
      </c>
      <c r="F230" t="s">
        <v>1010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 t="s">
        <v>21</v>
      </c>
      <c r="P230" t="s">
        <v>45</v>
      </c>
      <c r="Q230" t="s">
        <v>71</v>
      </c>
    </row>
    <row r="231" spans="1:17" hidden="1" x14ac:dyDescent="0.25">
      <c r="A231" t="s">
        <v>1011</v>
      </c>
      <c r="B231" t="s">
        <v>1012</v>
      </c>
      <c r="C231" s="1" t="str">
        <f t="shared" si="12"/>
        <v>12:0004</v>
      </c>
      <c r="D231" s="1" t="str">
        <f t="shared" si="13"/>
        <v>12:0029</v>
      </c>
      <c r="E231" t="s">
        <v>1013</v>
      </c>
      <c r="F231" t="s">
        <v>1014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 t="s">
        <v>21</v>
      </c>
      <c r="P231" t="s">
        <v>77</v>
      </c>
      <c r="Q231" t="s">
        <v>71</v>
      </c>
    </row>
    <row r="232" spans="1:17" hidden="1" x14ac:dyDescent="0.25">
      <c r="A232" t="s">
        <v>1015</v>
      </c>
      <c r="B232" t="s">
        <v>1016</v>
      </c>
      <c r="C232" s="1" t="str">
        <f t="shared" si="12"/>
        <v>12:0004</v>
      </c>
      <c r="D232" s="1" t="str">
        <f t="shared" si="13"/>
        <v>12:0029</v>
      </c>
      <c r="E232" t="s">
        <v>1017</v>
      </c>
      <c r="F232" t="s">
        <v>1018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 t="s">
        <v>21</v>
      </c>
      <c r="P232" t="s">
        <v>184</v>
      </c>
      <c r="Q232" t="s">
        <v>93</v>
      </c>
    </row>
    <row r="233" spans="1:17" hidden="1" x14ac:dyDescent="0.25">
      <c r="A233" t="s">
        <v>1019</v>
      </c>
      <c r="B233" t="s">
        <v>1020</v>
      </c>
      <c r="C233" s="1" t="str">
        <f t="shared" si="12"/>
        <v>12:0004</v>
      </c>
      <c r="D233" s="1" t="str">
        <f t="shared" si="13"/>
        <v>12:0029</v>
      </c>
      <c r="E233" t="s">
        <v>1021</v>
      </c>
      <c r="F233" t="s">
        <v>1022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 t="s">
        <v>21</v>
      </c>
      <c r="P233" t="s">
        <v>51</v>
      </c>
      <c r="Q233" t="s">
        <v>52</v>
      </c>
    </row>
    <row r="234" spans="1:17" hidden="1" x14ac:dyDescent="0.25">
      <c r="A234" t="s">
        <v>1023</v>
      </c>
      <c r="B234" t="s">
        <v>1024</v>
      </c>
      <c r="C234" s="1" t="str">
        <f t="shared" si="12"/>
        <v>12:0004</v>
      </c>
      <c r="D234" s="1" t="str">
        <f t="shared" si="13"/>
        <v>12:0029</v>
      </c>
      <c r="E234" t="s">
        <v>1025</v>
      </c>
      <c r="F234" t="s">
        <v>1026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 t="s">
        <v>21</v>
      </c>
      <c r="P234" t="s">
        <v>102</v>
      </c>
      <c r="Q234" t="s">
        <v>71</v>
      </c>
    </row>
    <row r="235" spans="1:17" hidden="1" x14ac:dyDescent="0.25">
      <c r="A235" t="s">
        <v>1027</v>
      </c>
      <c r="B235" t="s">
        <v>1028</v>
      </c>
      <c r="C235" s="1" t="str">
        <f t="shared" si="12"/>
        <v>12:0004</v>
      </c>
      <c r="D235" s="1" t="str">
        <f t="shared" si="13"/>
        <v>12:0029</v>
      </c>
      <c r="E235" t="s">
        <v>1029</v>
      </c>
      <c r="F235" t="s">
        <v>1030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 t="s">
        <v>21</v>
      </c>
      <c r="P235" t="s">
        <v>45</v>
      </c>
      <c r="Q235" t="s">
        <v>52</v>
      </c>
    </row>
    <row r="236" spans="1:17" hidden="1" x14ac:dyDescent="0.25">
      <c r="A236" t="s">
        <v>1031</v>
      </c>
      <c r="B236" t="s">
        <v>1032</v>
      </c>
      <c r="C236" s="1" t="str">
        <f t="shared" si="12"/>
        <v>12:0004</v>
      </c>
      <c r="D236" s="1" t="str">
        <f t="shared" si="13"/>
        <v>12:0029</v>
      </c>
      <c r="E236" t="s">
        <v>1033</v>
      </c>
      <c r="F236" t="s">
        <v>1034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 t="s">
        <v>21</v>
      </c>
      <c r="P236" t="s">
        <v>40</v>
      </c>
      <c r="Q236" t="s">
        <v>93</v>
      </c>
    </row>
    <row r="237" spans="1:17" hidden="1" x14ac:dyDescent="0.25">
      <c r="A237" t="s">
        <v>1035</v>
      </c>
      <c r="B237" t="s">
        <v>1036</v>
      </c>
      <c r="C237" s="1" t="str">
        <f t="shared" si="12"/>
        <v>12:0004</v>
      </c>
      <c r="D237" s="1" t="str">
        <f t="shared" si="13"/>
        <v>12:0029</v>
      </c>
      <c r="E237" t="s">
        <v>1037</v>
      </c>
      <c r="F237" t="s">
        <v>1038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 t="s">
        <v>21</v>
      </c>
      <c r="P237" t="s">
        <v>231</v>
      </c>
      <c r="Q237" t="s">
        <v>93</v>
      </c>
    </row>
    <row r="238" spans="1:17" hidden="1" x14ac:dyDescent="0.25">
      <c r="A238" t="s">
        <v>1039</v>
      </c>
      <c r="B238" t="s">
        <v>1040</v>
      </c>
      <c r="C238" s="1" t="str">
        <f t="shared" si="12"/>
        <v>12:0004</v>
      </c>
      <c r="D238" s="1" t="str">
        <f t="shared" si="13"/>
        <v>12:0029</v>
      </c>
      <c r="E238" t="s">
        <v>1041</v>
      </c>
      <c r="F238" t="s">
        <v>1042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 t="s">
        <v>220</v>
      </c>
      <c r="P238" t="s">
        <v>617</v>
      </c>
      <c r="Q238" t="s">
        <v>29</v>
      </c>
    </row>
    <row r="239" spans="1:17" hidden="1" x14ac:dyDescent="0.25">
      <c r="A239" t="s">
        <v>1043</v>
      </c>
      <c r="B239" t="s">
        <v>1044</v>
      </c>
      <c r="C239" s="1" t="str">
        <f t="shared" si="12"/>
        <v>12:0004</v>
      </c>
      <c r="D239" s="1" t="str">
        <f t="shared" si="13"/>
        <v>12:0029</v>
      </c>
      <c r="E239" t="s">
        <v>1045</v>
      </c>
      <c r="F239" t="s">
        <v>1046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 t="s">
        <v>21</v>
      </c>
      <c r="P239" t="s">
        <v>58</v>
      </c>
      <c r="Q239" t="s">
        <v>93</v>
      </c>
    </row>
    <row r="240" spans="1:17" hidden="1" x14ac:dyDescent="0.25">
      <c r="A240" t="s">
        <v>1047</v>
      </c>
      <c r="B240" t="s">
        <v>1048</v>
      </c>
      <c r="C240" s="1" t="str">
        <f t="shared" si="12"/>
        <v>12:0004</v>
      </c>
      <c r="D240" s="1" t="str">
        <f t="shared" si="13"/>
        <v>12:0029</v>
      </c>
      <c r="E240" t="s">
        <v>1049</v>
      </c>
      <c r="F240" t="s">
        <v>1050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 t="s">
        <v>21</v>
      </c>
      <c r="P240" t="s">
        <v>843</v>
      </c>
      <c r="Q240" t="s">
        <v>59</v>
      </c>
    </row>
    <row r="241" spans="1:17" hidden="1" x14ac:dyDescent="0.25">
      <c r="A241" t="s">
        <v>1051</v>
      </c>
      <c r="B241" t="s">
        <v>1052</v>
      </c>
      <c r="C241" s="1" t="str">
        <f t="shared" si="12"/>
        <v>12:0004</v>
      </c>
      <c r="D241" s="1" t="str">
        <f t="shared" si="13"/>
        <v>12:0029</v>
      </c>
      <c r="E241" t="s">
        <v>1053</v>
      </c>
      <c r="F241" t="s">
        <v>1054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 t="s">
        <v>21</v>
      </c>
      <c r="P241" t="s">
        <v>65</v>
      </c>
      <c r="Q241" t="s">
        <v>29</v>
      </c>
    </row>
    <row r="242" spans="1:17" hidden="1" x14ac:dyDescent="0.25">
      <c r="A242" t="s">
        <v>1055</v>
      </c>
      <c r="B242" t="s">
        <v>1056</v>
      </c>
      <c r="C242" s="1" t="str">
        <f t="shared" si="12"/>
        <v>12:0004</v>
      </c>
      <c r="D242" s="1" t="str">
        <f t="shared" si="13"/>
        <v>12:0029</v>
      </c>
      <c r="E242" t="s">
        <v>1057</v>
      </c>
      <c r="F242" t="s">
        <v>1058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 t="s">
        <v>21</v>
      </c>
      <c r="P242" t="s">
        <v>51</v>
      </c>
      <c r="Q242" t="s">
        <v>29</v>
      </c>
    </row>
    <row r="243" spans="1:17" hidden="1" x14ac:dyDescent="0.25">
      <c r="A243" t="s">
        <v>1059</v>
      </c>
      <c r="B243" t="s">
        <v>1060</v>
      </c>
      <c r="C243" s="1" t="str">
        <f t="shared" si="12"/>
        <v>12:0004</v>
      </c>
      <c r="D243" s="1" t="str">
        <f t="shared" si="13"/>
        <v>12:0029</v>
      </c>
      <c r="E243" t="s">
        <v>1057</v>
      </c>
      <c r="F243" t="s">
        <v>1061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 t="s">
        <v>21</v>
      </c>
      <c r="P243" t="s">
        <v>51</v>
      </c>
      <c r="Q243" t="s">
        <v>29</v>
      </c>
    </row>
    <row r="244" spans="1:17" hidden="1" x14ac:dyDescent="0.25">
      <c r="A244" t="s">
        <v>1062</v>
      </c>
      <c r="B244" t="s">
        <v>1063</v>
      </c>
      <c r="C244" s="1" t="str">
        <f t="shared" si="12"/>
        <v>12:0004</v>
      </c>
      <c r="D244" s="1" t="str">
        <f t="shared" si="13"/>
        <v>12:0029</v>
      </c>
      <c r="E244" t="s">
        <v>1064</v>
      </c>
      <c r="F244" t="s">
        <v>1065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 t="s">
        <v>21</v>
      </c>
      <c r="P244" t="s">
        <v>45</v>
      </c>
      <c r="Q244" t="s">
        <v>198</v>
      </c>
    </row>
    <row r="245" spans="1:17" hidden="1" x14ac:dyDescent="0.25">
      <c r="A245" t="s">
        <v>1066</v>
      </c>
      <c r="B245" t="s">
        <v>1067</v>
      </c>
      <c r="C245" s="1" t="str">
        <f t="shared" si="12"/>
        <v>12:0004</v>
      </c>
      <c r="D245" s="1" t="str">
        <f t="shared" si="13"/>
        <v>12:0029</v>
      </c>
      <c r="E245" t="s">
        <v>1068</v>
      </c>
      <c r="F245" t="s">
        <v>1069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 t="s">
        <v>21</v>
      </c>
      <c r="P245" t="s">
        <v>356</v>
      </c>
      <c r="Q245" t="s">
        <v>46</v>
      </c>
    </row>
    <row r="246" spans="1:17" hidden="1" x14ac:dyDescent="0.25">
      <c r="A246" t="s">
        <v>1070</v>
      </c>
      <c r="B246" t="s">
        <v>1071</v>
      </c>
      <c r="C246" s="1" t="str">
        <f t="shared" si="12"/>
        <v>12:0004</v>
      </c>
      <c r="D246" s="1" t="str">
        <f t="shared" si="13"/>
        <v>12:0029</v>
      </c>
      <c r="E246" t="s">
        <v>1072</v>
      </c>
      <c r="F246" t="s">
        <v>1073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 t="s">
        <v>21</v>
      </c>
      <c r="P246" t="s">
        <v>28</v>
      </c>
      <c r="Q246" t="s">
        <v>103</v>
      </c>
    </row>
    <row r="247" spans="1:17" hidden="1" x14ac:dyDescent="0.25">
      <c r="A247" t="s">
        <v>1074</v>
      </c>
      <c r="B247" t="s">
        <v>1075</v>
      </c>
      <c r="C247" s="1" t="str">
        <f t="shared" si="12"/>
        <v>12:0004</v>
      </c>
      <c r="D247" s="1" t="str">
        <f t="shared" si="13"/>
        <v>12:0029</v>
      </c>
      <c r="E247" t="s">
        <v>1076</v>
      </c>
      <c r="F247" t="s">
        <v>1077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 t="s">
        <v>21</v>
      </c>
      <c r="P247" t="s">
        <v>28</v>
      </c>
      <c r="Q247" t="s">
        <v>23</v>
      </c>
    </row>
    <row r="248" spans="1:17" hidden="1" x14ac:dyDescent="0.25">
      <c r="A248" t="s">
        <v>1078</v>
      </c>
      <c r="B248" t="s">
        <v>1079</v>
      </c>
      <c r="C248" s="1" t="str">
        <f t="shared" si="12"/>
        <v>12:0004</v>
      </c>
      <c r="D248" s="1" t="str">
        <f t="shared" si="13"/>
        <v>12:0029</v>
      </c>
      <c r="E248" t="s">
        <v>1080</v>
      </c>
      <c r="F248" t="s">
        <v>1081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 t="s">
        <v>21</v>
      </c>
      <c r="P248" t="s">
        <v>40</v>
      </c>
      <c r="Q248" t="s">
        <v>71</v>
      </c>
    </row>
    <row r="249" spans="1:17" hidden="1" x14ac:dyDescent="0.25">
      <c r="A249" t="s">
        <v>1082</v>
      </c>
      <c r="B249" t="s">
        <v>1083</v>
      </c>
      <c r="C249" s="1" t="str">
        <f t="shared" si="12"/>
        <v>12:0004</v>
      </c>
      <c r="D249" s="1" t="str">
        <f t="shared" si="13"/>
        <v>12:0029</v>
      </c>
      <c r="E249" t="s">
        <v>1084</v>
      </c>
      <c r="F249" t="s">
        <v>1085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 t="s">
        <v>21</v>
      </c>
      <c r="P249" t="s">
        <v>65</v>
      </c>
      <c r="Q249" t="s">
        <v>71</v>
      </c>
    </row>
    <row r="250" spans="1:17" hidden="1" x14ac:dyDescent="0.25">
      <c r="A250" t="s">
        <v>1086</v>
      </c>
      <c r="B250" t="s">
        <v>1087</v>
      </c>
      <c r="C250" s="1" t="str">
        <f t="shared" si="12"/>
        <v>12:0004</v>
      </c>
      <c r="D250" s="1" t="str">
        <f t="shared" si="13"/>
        <v>12:0029</v>
      </c>
      <c r="E250" t="s">
        <v>1088</v>
      </c>
      <c r="F250" t="s">
        <v>1089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 t="s">
        <v>21</v>
      </c>
      <c r="P250" t="s">
        <v>356</v>
      </c>
      <c r="Q250" t="s">
        <v>198</v>
      </c>
    </row>
    <row r="251" spans="1:17" hidden="1" x14ac:dyDescent="0.25">
      <c r="A251" t="s">
        <v>1090</v>
      </c>
      <c r="B251" t="s">
        <v>1091</v>
      </c>
      <c r="C251" s="1" t="str">
        <f t="shared" si="12"/>
        <v>12:0004</v>
      </c>
      <c r="D251" s="1" t="str">
        <f t="shared" si="13"/>
        <v>12:0029</v>
      </c>
      <c r="E251" t="s">
        <v>1092</v>
      </c>
      <c r="F251" t="s">
        <v>1093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 t="s">
        <v>101</v>
      </c>
      <c r="P251" t="s">
        <v>102</v>
      </c>
      <c r="Q251" t="s">
        <v>59</v>
      </c>
    </row>
    <row r="252" spans="1:17" hidden="1" x14ac:dyDescent="0.25">
      <c r="A252" t="s">
        <v>1094</v>
      </c>
      <c r="B252" t="s">
        <v>1095</v>
      </c>
      <c r="C252" s="1" t="str">
        <f t="shared" si="12"/>
        <v>12:0004</v>
      </c>
      <c r="D252" s="1" t="str">
        <f t="shared" si="13"/>
        <v>12:0029</v>
      </c>
      <c r="E252" t="s">
        <v>1096</v>
      </c>
      <c r="F252" t="s">
        <v>1097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 t="s">
        <v>21</v>
      </c>
      <c r="P252" t="s">
        <v>184</v>
      </c>
      <c r="Q252" t="s">
        <v>29</v>
      </c>
    </row>
    <row r="253" spans="1:17" hidden="1" x14ac:dyDescent="0.25">
      <c r="A253" t="s">
        <v>1098</v>
      </c>
      <c r="B253" t="s">
        <v>1099</v>
      </c>
      <c r="C253" s="1" t="str">
        <f t="shared" si="12"/>
        <v>12:0004</v>
      </c>
      <c r="D253" s="1" t="str">
        <f t="shared" si="13"/>
        <v>12:0029</v>
      </c>
      <c r="E253" t="s">
        <v>1100</v>
      </c>
      <c r="F253" t="s">
        <v>1101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 t="s">
        <v>101</v>
      </c>
      <c r="P253" t="s">
        <v>77</v>
      </c>
      <c r="Q253" t="s">
        <v>59</v>
      </c>
    </row>
    <row r="254" spans="1:17" hidden="1" x14ac:dyDescent="0.25">
      <c r="A254" t="s">
        <v>1102</v>
      </c>
      <c r="B254" t="s">
        <v>1103</v>
      </c>
      <c r="C254" s="1" t="str">
        <f t="shared" si="12"/>
        <v>12:0004</v>
      </c>
      <c r="D254" s="1" t="str">
        <f t="shared" si="13"/>
        <v>12:0029</v>
      </c>
      <c r="E254" t="s">
        <v>1104</v>
      </c>
      <c r="F254" t="s">
        <v>1105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 t="s">
        <v>21</v>
      </c>
      <c r="P254" t="s">
        <v>77</v>
      </c>
      <c r="Q254" t="s">
        <v>46</v>
      </c>
    </row>
    <row r="255" spans="1:17" hidden="1" x14ac:dyDescent="0.25">
      <c r="A255" t="s">
        <v>1106</v>
      </c>
      <c r="B255" t="s">
        <v>1107</v>
      </c>
      <c r="C255" s="1" t="str">
        <f t="shared" si="12"/>
        <v>12:0004</v>
      </c>
      <c r="D255" s="1" t="str">
        <f t="shared" si="13"/>
        <v>12:0029</v>
      </c>
      <c r="E255" t="s">
        <v>1108</v>
      </c>
      <c r="F255" t="s">
        <v>1109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 t="s">
        <v>21</v>
      </c>
      <c r="P255" t="s">
        <v>87</v>
      </c>
      <c r="Q255" t="s">
        <v>71</v>
      </c>
    </row>
    <row r="256" spans="1:17" hidden="1" x14ac:dyDescent="0.25">
      <c r="A256" t="s">
        <v>1110</v>
      </c>
      <c r="B256" t="s">
        <v>1111</v>
      </c>
      <c r="C256" s="1" t="str">
        <f t="shared" si="12"/>
        <v>12:0004</v>
      </c>
      <c r="D256" s="1" t="str">
        <f t="shared" si="13"/>
        <v>12:0029</v>
      </c>
      <c r="E256" t="s">
        <v>1112</v>
      </c>
      <c r="F256" t="s">
        <v>1113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 t="s">
        <v>21</v>
      </c>
      <c r="P256" t="s">
        <v>77</v>
      </c>
      <c r="Q256" t="s">
        <v>93</v>
      </c>
    </row>
    <row r="257" spans="1:17" hidden="1" x14ac:dyDescent="0.25">
      <c r="A257" t="s">
        <v>1114</v>
      </c>
      <c r="B257" t="s">
        <v>1115</v>
      </c>
      <c r="C257" s="1" t="str">
        <f t="shared" si="12"/>
        <v>12:0004</v>
      </c>
      <c r="D257" s="1" t="str">
        <f t="shared" si="13"/>
        <v>12:0029</v>
      </c>
      <c r="E257" t="s">
        <v>1116</v>
      </c>
      <c r="F257" t="s">
        <v>1117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 t="s">
        <v>21</v>
      </c>
      <c r="P257" t="s">
        <v>148</v>
      </c>
      <c r="Q257" t="s">
        <v>189</v>
      </c>
    </row>
    <row r="258" spans="1:17" hidden="1" x14ac:dyDescent="0.25">
      <c r="A258" t="s">
        <v>1118</v>
      </c>
      <c r="B258" t="s">
        <v>1119</v>
      </c>
      <c r="C258" s="1" t="str">
        <f t="shared" ref="C258:C321" si="16">HYPERLINK("http://geochem.nrcan.gc.ca/cdogs/content/bdl/bdl120004_e.htm", "12:0004")</f>
        <v>12:0004</v>
      </c>
      <c r="D258" s="1" t="str">
        <f t="shared" ref="D258:D321" si="17">HYPERLINK("http://geochem.nrcan.gc.ca/cdogs/content/svy/svy120029_e.htm", "12:0029")</f>
        <v>12:0029</v>
      </c>
      <c r="E258" t="s">
        <v>1120</v>
      </c>
      <c r="F258" t="s">
        <v>1121</v>
      </c>
      <c r="H258">
        <v>56.1839175</v>
      </c>
      <c r="I258">
        <v>-130.04143500000001</v>
      </c>
      <c r="J258" s="1" t="str">
        <f t="shared" ref="J258:J321" si="18">HYPERLINK("http://geochem.nrcan.gc.ca/cdogs/content/kwd/kwd020018_e.htm", "Fluid (stream)")</f>
        <v>Fluid (stream)</v>
      </c>
      <c r="K258" s="1" t="str">
        <f t="shared" ref="K258:K321" si="19">HYPERLINK("http://geochem.nrcan.gc.ca/cdogs/content/kwd/kwd080007_e.htm", "Untreated Water")</f>
        <v>Untreated Water</v>
      </c>
      <c r="O258" t="s">
        <v>21</v>
      </c>
      <c r="P258" t="s">
        <v>148</v>
      </c>
      <c r="Q258" t="s">
        <v>93</v>
      </c>
    </row>
    <row r="259" spans="1:17" hidden="1" x14ac:dyDescent="0.25">
      <c r="A259" t="s">
        <v>1122</v>
      </c>
      <c r="B259" t="s">
        <v>1123</v>
      </c>
      <c r="C259" s="1" t="str">
        <f t="shared" si="16"/>
        <v>12:0004</v>
      </c>
      <c r="D259" s="1" t="str">
        <f t="shared" si="17"/>
        <v>12:0029</v>
      </c>
      <c r="E259" t="s">
        <v>1124</v>
      </c>
      <c r="F259" t="s">
        <v>1125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 t="s">
        <v>21</v>
      </c>
      <c r="P259" t="s">
        <v>87</v>
      </c>
      <c r="Q259" t="s">
        <v>215</v>
      </c>
    </row>
    <row r="260" spans="1:17" hidden="1" x14ac:dyDescent="0.25">
      <c r="A260" t="s">
        <v>1126</v>
      </c>
      <c r="B260" t="s">
        <v>1127</v>
      </c>
      <c r="C260" s="1" t="str">
        <f t="shared" si="16"/>
        <v>12:0004</v>
      </c>
      <c r="D260" s="1" t="str">
        <f t="shared" si="17"/>
        <v>12:0029</v>
      </c>
      <c r="E260" t="s">
        <v>1128</v>
      </c>
      <c r="F260" t="s">
        <v>1129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 t="s">
        <v>21</v>
      </c>
      <c r="P260" t="s">
        <v>148</v>
      </c>
      <c r="Q260" t="s">
        <v>93</v>
      </c>
    </row>
    <row r="261" spans="1:17" hidden="1" x14ac:dyDescent="0.25">
      <c r="A261" t="s">
        <v>1130</v>
      </c>
      <c r="B261" t="s">
        <v>1131</v>
      </c>
      <c r="C261" s="1" t="str">
        <f t="shared" si="16"/>
        <v>12:0004</v>
      </c>
      <c r="D261" s="1" t="str">
        <f t="shared" si="17"/>
        <v>12:0029</v>
      </c>
      <c r="E261" t="s">
        <v>1132</v>
      </c>
      <c r="F261" t="s">
        <v>1133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 t="s">
        <v>21</v>
      </c>
      <c r="P261" t="s">
        <v>148</v>
      </c>
      <c r="Q261" t="s">
        <v>215</v>
      </c>
    </row>
    <row r="262" spans="1:17" hidden="1" x14ac:dyDescent="0.25">
      <c r="A262" t="s">
        <v>1134</v>
      </c>
      <c r="B262" t="s">
        <v>1135</v>
      </c>
      <c r="C262" s="1" t="str">
        <f t="shared" si="16"/>
        <v>12:0004</v>
      </c>
      <c r="D262" s="1" t="str">
        <f t="shared" si="17"/>
        <v>12:0029</v>
      </c>
      <c r="E262" t="s">
        <v>1136</v>
      </c>
      <c r="F262" t="s">
        <v>1137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 t="s">
        <v>21</v>
      </c>
      <c r="P262" t="s">
        <v>148</v>
      </c>
      <c r="Q262" t="s">
        <v>52</v>
      </c>
    </row>
    <row r="263" spans="1:17" hidden="1" x14ac:dyDescent="0.25">
      <c r="A263" t="s">
        <v>1138</v>
      </c>
      <c r="B263" t="s">
        <v>1139</v>
      </c>
      <c r="C263" s="1" t="str">
        <f t="shared" si="16"/>
        <v>12:0004</v>
      </c>
      <c r="D263" s="1" t="str">
        <f t="shared" si="17"/>
        <v>12:0029</v>
      </c>
      <c r="E263" t="s">
        <v>1140</v>
      </c>
      <c r="F263" t="s">
        <v>1141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 t="s">
        <v>21</v>
      </c>
      <c r="P263" t="s">
        <v>148</v>
      </c>
      <c r="Q263" t="s">
        <v>52</v>
      </c>
    </row>
    <row r="264" spans="1:17" hidden="1" x14ac:dyDescent="0.25">
      <c r="A264" t="s">
        <v>1142</v>
      </c>
      <c r="B264" t="s">
        <v>1143</v>
      </c>
      <c r="C264" s="1" t="str">
        <f t="shared" si="16"/>
        <v>12:0004</v>
      </c>
      <c r="D264" s="1" t="str">
        <f t="shared" si="17"/>
        <v>12:0029</v>
      </c>
      <c r="E264" t="s">
        <v>1144</v>
      </c>
      <c r="F264" t="s">
        <v>1145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 t="s">
        <v>21</v>
      </c>
      <c r="P264" t="s">
        <v>148</v>
      </c>
      <c r="Q264" t="s">
        <v>149</v>
      </c>
    </row>
    <row r="265" spans="1:17" hidden="1" x14ac:dyDescent="0.25">
      <c r="A265" t="s">
        <v>1146</v>
      </c>
      <c r="B265" t="s">
        <v>1147</v>
      </c>
      <c r="C265" s="1" t="str">
        <f t="shared" si="16"/>
        <v>12:0004</v>
      </c>
      <c r="D265" s="1" t="str">
        <f t="shared" si="17"/>
        <v>12:0029</v>
      </c>
      <c r="E265" t="s">
        <v>1148</v>
      </c>
      <c r="F265" t="s">
        <v>1149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 t="s">
        <v>101</v>
      </c>
      <c r="P265" t="s">
        <v>148</v>
      </c>
      <c r="Q265" t="s">
        <v>198</v>
      </c>
    </row>
    <row r="266" spans="1:17" hidden="1" x14ac:dyDescent="0.25">
      <c r="A266" t="s">
        <v>1150</v>
      </c>
      <c r="B266" t="s">
        <v>1151</v>
      </c>
      <c r="C266" s="1" t="str">
        <f t="shared" si="16"/>
        <v>12:0004</v>
      </c>
      <c r="D266" s="1" t="str">
        <f t="shared" si="17"/>
        <v>12:0029</v>
      </c>
      <c r="E266" t="s">
        <v>1152</v>
      </c>
      <c r="F266" t="s">
        <v>1153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 t="s">
        <v>21</v>
      </c>
      <c r="P266" t="s">
        <v>148</v>
      </c>
      <c r="Q266" t="s">
        <v>93</v>
      </c>
    </row>
    <row r="267" spans="1:17" hidden="1" x14ac:dyDescent="0.25">
      <c r="A267" t="s">
        <v>1154</v>
      </c>
      <c r="B267" t="s">
        <v>1155</v>
      </c>
      <c r="C267" s="1" t="str">
        <f t="shared" si="16"/>
        <v>12:0004</v>
      </c>
      <c r="D267" s="1" t="str">
        <f t="shared" si="17"/>
        <v>12:0029</v>
      </c>
      <c r="E267" t="s">
        <v>1152</v>
      </c>
      <c r="F267" t="s">
        <v>1156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 t="s">
        <v>21</v>
      </c>
      <c r="P267" t="s">
        <v>148</v>
      </c>
      <c r="Q267" t="s">
        <v>215</v>
      </c>
    </row>
    <row r="268" spans="1:17" hidden="1" x14ac:dyDescent="0.25">
      <c r="A268" t="s">
        <v>1157</v>
      </c>
      <c r="B268" t="s">
        <v>1158</v>
      </c>
      <c r="C268" s="1" t="str">
        <f t="shared" si="16"/>
        <v>12:0004</v>
      </c>
      <c r="D268" s="1" t="str">
        <f t="shared" si="17"/>
        <v>12:0029</v>
      </c>
      <c r="E268" t="s">
        <v>1159</v>
      </c>
      <c r="F268" t="s">
        <v>1160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 t="s">
        <v>21</v>
      </c>
      <c r="P268" t="s">
        <v>148</v>
      </c>
      <c r="Q268" t="s">
        <v>149</v>
      </c>
    </row>
    <row r="269" spans="1:17" hidden="1" x14ac:dyDescent="0.25">
      <c r="A269" t="s">
        <v>1161</v>
      </c>
      <c r="B269" t="s">
        <v>1162</v>
      </c>
      <c r="C269" s="1" t="str">
        <f t="shared" si="16"/>
        <v>12:0004</v>
      </c>
      <c r="D269" s="1" t="str">
        <f t="shared" si="17"/>
        <v>12:0029</v>
      </c>
      <c r="E269" t="s">
        <v>1163</v>
      </c>
      <c r="F269" t="s">
        <v>1164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 t="s">
        <v>21</v>
      </c>
      <c r="P269" t="s">
        <v>22</v>
      </c>
      <c r="Q269" t="s">
        <v>71</v>
      </c>
    </row>
    <row r="270" spans="1:17" hidden="1" x14ac:dyDescent="0.25">
      <c r="A270" t="s">
        <v>1165</v>
      </c>
      <c r="B270" t="s">
        <v>1166</v>
      </c>
      <c r="C270" s="1" t="str">
        <f t="shared" si="16"/>
        <v>12:0004</v>
      </c>
      <c r="D270" s="1" t="str">
        <f t="shared" si="17"/>
        <v>12:0029</v>
      </c>
      <c r="E270" t="s">
        <v>1167</v>
      </c>
      <c r="F270" t="s">
        <v>1168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 t="s">
        <v>21</v>
      </c>
      <c r="P270" t="s">
        <v>51</v>
      </c>
      <c r="Q270" t="s">
        <v>71</v>
      </c>
    </row>
    <row r="271" spans="1:17" hidden="1" x14ac:dyDescent="0.25">
      <c r="A271" t="s">
        <v>1169</v>
      </c>
      <c r="B271" t="s">
        <v>1170</v>
      </c>
      <c r="C271" s="1" t="str">
        <f t="shared" si="16"/>
        <v>12:0004</v>
      </c>
      <c r="D271" s="1" t="str">
        <f t="shared" si="17"/>
        <v>12:0029</v>
      </c>
      <c r="E271" t="s">
        <v>1171</v>
      </c>
      <c r="F271" t="s">
        <v>1172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 t="s">
        <v>21</v>
      </c>
      <c r="P271" t="s">
        <v>51</v>
      </c>
      <c r="Q271" t="s">
        <v>29</v>
      </c>
    </row>
    <row r="272" spans="1:17" hidden="1" x14ac:dyDescent="0.25">
      <c r="A272" t="s">
        <v>1173</v>
      </c>
      <c r="B272" t="s">
        <v>1174</v>
      </c>
      <c r="C272" s="1" t="str">
        <f t="shared" si="16"/>
        <v>12:0004</v>
      </c>
      <c r="D272" s="1" t="str">
        <f t="shared" si="17"/>
        <v>12:0029</v>
      </c>
      <c r="E272" t="s">
        <v>1175</v>
      </c>
      <c r="F272" t="s">
        <v>1176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 t="s">
        <v>101</v>
      </c>
      <c r="P272" t="s">
        <v>577</v>
      </c>
      <c r="Q272" t="s">
        <v>23</v>
      </c>
    </row>
    <row r="273" spans="1:17" hidden="1" x14ac:dyDescent="0.25">
      <c r="A273" t="s">
        <v>1177</v>
      </c>
      <c r="B273" t="s">
        <v>1178</v>
      </c>
      <c r="C273" s="1" t="str">
        <f t="shared" si="16"/>
        <v>12:0004</v>
      </c>
      <c r="D273" s="1" t="str">
        <f t="shared" si="17"/>
        <v>12:0029</v>
      </c>
      <c r="E273" t="s">
        <v>1179</v>
      </c>
      <c r="F273" t="s">
        <v>1180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 t="s">
        <v>220</v>
      </c>
      <c r="P273" t="s">
        <v>45</v>
      </c>
      <c r="Q273" t="s">
        <v>198</v>
      </c>
    </row>
    <row r="274" spans="1:17" hidden="1" x14ac:dyDescent="0.25">
      <c r="A274" t="s">
        <v>1181</v>
      </c>
      <c r="B274" t="s">
        <v>1182</v>
      </c>
      <c r="C274" s="1" t="str">
        <f t="shared" si="16"/>
        <v>12:0004</v>
      </c>
      <c r="D274" s="1" t="str">
        <f t="shared" si="17"/>
        <v>12:0029</v>
      </c>
      <c r="E274" t="s">
        <v>1183</v>
      </c>
      <c r="F274" t="s">
        <v>1184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 t="s">
        <v>64</v>
      </c>
      <c r="P274" t="s">
        <v>262</v>
      </c>
      <c r="Q274" t="s">
        <v>23</v>
      </c>
    </row>
    <row r="275" spans="1:17" hidden="1" x14ac:dyDescent="0.25">
      <c r="A275" t="s">
        <v>1185</v>
      </c>
      <c r="B275" t="s">
        <v>1186</v>
      </c>
      <c r="C275" s="1" t="str">
        <f t="shared" si="16"/>
        <v>12:0004</v>
      </c>
      <c r="D275" s="1" t="str">
        <f t="shared" si="17"/>
        <v>12:0029</v>
      </c>
      <c r="E275" t="s">
        <v>1187</v>
      </c>
      <c r="F275" t="s">
        <v>1188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 t="s">
        <v>21</v>
      </c>
      <c r="P275" t="s">
        <v>70</v>
      </c>
      <c r="Q275" t="s">
        <v>215</v>
      </c>
    </row>
    <row r="276" spans="1:17" hidden="1" x14ac:dyDescent="0.25">
      <c r="A276" t="s">
        <v>1189</v>
      </c>
      <c r="B276" t="s">
        <v>1190</v>
      </c>
      <c r="C276" s="1" t="str">
        <f t="shared" si="16"/>
        <v>12:0004</v>
      </c>
      <c r="D276" s="1" t="str">
        <f t="shared" si="17"/>
        <v>12:0029</v>
      </c>
      <c r="E276" t="s">
        <v>1191</v>
      </c>
      <c r="F276" t="s">
        <v>1192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 t="s">
        <v>158</v>
      </c>
      <c r="P276" t="s">
        <v>70</v>
      </c>
      <c r="Q276" t="s">
        <v>23</v>
      </c>
    </row>
    <row r="277" spans="1:17" hidden="1" x14ac:dyDescent="0.25">
      <c r="A277" t="s">
        <v>1193</v>
      </c>
      <c r="B277" t="s">
        <v>1194</v>
      </c>
      <c r="C277" s="1" t="str">
        <f t="shared" si="16"/>
        <v>12:0004</v>
      </c>
      <c r="D277" s="1" t="str">
        <f t="shared" si="17"/>
        <v>12:0029</v>
      </c>
      <c r="E277" t="s">
        <v>1195</v>
      </c>
      <c r="F277" t="s">
        <v>1196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 t="s">
        <v>21</v>
      </c>
      <c r="P277" t="s">
        <v>22</v>
      </c>
      <c r="Q277" t="s">
        <v>198</v>
      </c>
    </row>
    <row r="278" spans="1:17" hidden="1" x14ac:dyDescent="0.25">
      <c r="A278" t="s">
        <v>1197</v>
      </c>
      <c r="B278" t="s">
        <v>1198</v>
      </c>
      <c r="C278" s="1" t="str">
        <f t="shared" si="16"/>
        <v>12:0004</v>
      </c>
      <c r="D278" s="1" t="str">
        <f t="shared" si="17"/>
        <v>12:0029</v>
      </c>
      <c r="E278" t="s">
        <v>1199</v>
      </c>
      <c r="F278" t="s">
        <v>1200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 t="s">
        <v>21</v>
      </c>
      <c r="P278" t="s">
        <v>77</v>
      </c>
      <c r="Q278" t="s">
        <v>71</v>
      </c>
    </row>
    <row r="279" spans="1:17" hidden="1" x14ac:dyDescent="0.25">
      <c r="A279" t="s">
        <v>1201</v>
      </c>
      <c r="B279" t="s">
        <v>1202</v>
      </c>
      <c r="C279" s="1" t="str">
        <f t="shared" si="16"/>
        <v>12:0004</v>
      </c>
      <c r="D279" s="1" t="str">
        <f t="shared" si="17"/>
        <v>12:0029</v>
      </c>
      <c r="E279" t="s">
        <v>1203</v>
      </c>
      <c r="F279" t="s">
        <v>1204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 t="s">
        <v>21</v>
      </c>
      <c r="P279" t="s">
        <v>58</v>
      </c>
      <c r="Q279" t="s">
        <v>46</v>
      </c>
    </row>
    <row r="280" spans="1:17" hidden="1" x14ac:dyDescent="0.25">
      <c r="A280" t="s">
        <v>1205</v>
      </c>
      <c r="B280" t="s">
        <v>1206</v>
      </c>
      <c r="C280" s="1" t="str">
        <f t="shared" si="16"/>
        <v>12:0004</v>
      </c>
      <c r="D280" s="1" t="str">
        <f t="shared" si="17"/>
        <v>12:0029</v>
      </c>
      <c r="E280" t="s">
        <v>1207</v>
      </c>
      <c r="F280" t="s">
        <v>1208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 t="s">
        <v>21</v>
      </c>
      <c r="P280" t="s">
        <v>1209</v>
      </c>
      <c r="Q280" t="s">
        <v>29</v>
      </c>
    </row>
    <row r="281" spans="1:17" hidden="1" x14ac:dyDescent="0.25">
      <c r="A281" t="s">
        <v>1210</v>
      </c>
      <c r="B281" t="s">
        <v>1211</v>
      </c>
      <c r="C281" s="1" t="str">
        <f t="shared" si="16"/>
        <v>12:0004</v>
      </c>
      <c r="D281" s="1" t="str">
        <f t="shared" si="17"/>
        <v>12:0029</v>
      </c>
      <c r="E281" t="s">
        <v>1212</v>
      </c>
      <c r="F281" t="s">
        <v>1213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 t="s">
        <v>21</v>
      </c>
      <c r="P281" t="s">
        <v>231</v>
      </c>
      <c r="Q281" t="s">
        <v>198</v>
      </c>
    </row>
    <row r="282" spans="1:17" hidden="1" x14ac:dyDescent="0.25">
      <c r="A282" t="s">
        <v>1214</v>
      </c>
      <c r="B282" t="s">
        <v>1215</v>
      </c>
      <c r="C282" s="1" t="str">
        <f t="shared" si="16"/>
        <v>12:0004</v>
      </c>
      <c r="D282" s="1" t="str">
        <f t="shared" si="17"/>
        <v>12:0029</v>
      </c>
      <c r="E282" t="s">
        <v>1216</v>
      </c>
      <c r="F282" t="s">
        <v>1217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 t="s">
        <v>21</v>
      </c>
      <c r="P282" t="s">
        <v>58</v>
      </c>
      <c r="Q282" t="s">
        <v>46</v>
      </c>
    </row>
    <row r="283" spans="1:17" hidden="1" x14ac:dyDescent="0.25">
      <c r="A283" t="s">
        <v>1218</v>
      </c>
      <c r="B283" t="s">
        <v>1219</v>
      </c>
      <c r="C283" s="1" t="str">
        <f t="shared" si="16"/>
        <v>12:0004</v>
      </c>
      <c r="D283" s="1" t="str">
        <f t="shared" si="17"/>
        <v>12:0029</v>
      </c>
      <c r="E283" t="s">
        <v>1220</v>
      </c>
      <c r="F283" t="s">
        <v>1221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 t="s">
        <v>21</v>
      </c>
      <c r="P283" t="s">
        <v>1222</v>
      </c>
      <c r="Q283" t="s">
        <v>59</v>
      </c>
    </row>
    <row r="284" spans="1:17" hidden="1" x14ac:dyDescent="0.25">
      <c r="A284" t="s">
        <v>1223</v>
      </c>
      <c r="B284" t="s">
        <v>1224</v>
      </c>
      <c r="C284" s="1" t="str">
        <f t="shared" si="16"/>
        <v>12:0004</v>
      </c>
      <c r="D284" s="1" t="str">
        <f t="shared" si="17"/>
        <v>12:0029</v>
      </c>
      <c r="E284" t="s">
        <v>1225</v>
      </c>
      <c r="F284" t="s">
        <v>1226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 t="s">
        <v>21</v>
      </c>
      <c r="P284" t="s">
        <v>1227</v>
      </c>
      <c r="Q284" t="s">
        <v>392</v>
      </c>
    </row>
    <row r="285" spans="1:17" hidden="1" x14ac:dyDescent="0.25">
      <c r="A285" t="s">
        <v>1228</v>
      </c>
      <c r="B285" t="s">
        <v>1229</v>
      </c>
      <c r="C285" s="1" t="str">
        <f t="shared" si="16"/>
        <v>12:0004</v>
      </c>
      <c r="D285" s="1" t="str">
        <f t="shared" si="17"/>
        <v>12:0029</v>
      </c>
      <c r="E285" t="s">
        <v>1230</v>
      </c>
      <c r="F285" t="s">
        <v>1231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 t="s">
        <v>220</v>
      </c>
      <c r="P285" t="s">
        <v>65</v>
      </c>
      <c r="Q285" t="s">
        <v>198</v>
      </c>
    </row>
    <row r="286" spans="1:17" hidden="1" x14ac:dyDescent="0.25">
      <c r="A286" t="s">
        <v>1232</v>
      </c>
      <c r="B286" t="s">
        <v>1233</v>
      </c>
      <c r="C286" s="1" t="str">
        <f t="shared" si="16"/>
        <v>12:0004</v>
      </c>
      <c r="D286" s="1" t="str">
        <f t="shared" si="17"/>
        <v>12:0029</v>
      </c>
      <c r="E286" t="s">
        <v>1230</v>
      </c>
      <c r="F286" t="s">
        <v>1234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 t="s">
        <v>64</v>
      </c>
      <c r="P286" t="s">
        <v>70</v>
      </c>
      <c r="Q286" t="s">
        <v>46</v>
      </c>
    </row>
    <row r="287" spans="1:17" hidden="1" x14ac:dyDescent="0.25">
      <c r="A287" t="s">
        <v>1235</v>
      </c>
      <c r="B287" t="s">
        <v>1236</v>
      </c>
      <c r="C287" s="1" t="str">
        <f t="shared" si="16"/>
        <v>12:0004</v>
      </c>
      <c r="D287" s="1" t="str">
        <f t="shared" si="17"/>
        <v>12:0029</v>
      </c>
      <c r="E287" t="s">
        <v>1237</v>
      </c>
      <c r="F287" t="s">
        <v>1238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 t="s">
        <v>101</v>
      </c>
      <c r="P287" t="s">
        <v>40</v>
      </c>
      <c r="Q287" t="s">
        <v>23</v>
      </c>
    </row>
    <row r="288" spans="1:17" hidden="1" x14ac:dyDescent="0.25">
      <c r="A288" t="s">
        <v>1239</v>
      </c>
      <c r="B288" t="s">
        <v>1240</v>
      </c>
      <c r="C288" s="1" t="str">
        <f t="shared" si="16"/>
        <v>12:0004</v>
      </c>
      <c r="D288" s="1" t="str">
        <f t="shared" si="17"/>
        <v>12:0029</v>
      </c>
      <c r="E288" t="s">
        <v>1241</v>
      </c>
      <c r="F288" t="s">
        <v>1242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 t="s">
        <v>21</v>
      </c>
      <c r="P288" t="s">
        <v>70</v>
      </c>
      <c r="Q288" t="s">
        <v>46</v>
      </c>
    </row>
    <row r="289" spans="1:17" hidden="1" x14ac:dyDescent="0.25">
      <c r="A289" t="s">
        <v>1243</v>
      </c>
      <c r="B289" t="s">
        <v>1244</v>
      </c>
      <c r="C289" s="1" t="str">
        <f t="shared" si="16"/>
        <v>12:0004</v>
      </c>
      <c r="D289" s="1" t="str">
        <f t="shared" si="17"/>
        <v>12:0029</v>
      </c>
      <c r="E289" t="s">
        <v>1245</v>
      </c>
      <c r="F289" t="s">
        <v>1246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 t="s">
        <v>1247</v>
      </c>
      <c r="P289" t="s">
        <v>58</v>
      </c>
      <c r="Q289" t="s">
        <v>29</v>
      </c>
    </row>
    <row r="290" spans="1:17" hidden="1" x14ac:dyDescent="0.25">
      <c r="A290" t="s">
        <v>1248</v>
      </c>
      <c r="B290" t="s">
        <v>1249</v>
      </c>
      <c r="C290" s="1" t="str">
        <f t="shared" si="16"/>
        <v>12:0004</v>
      </c>
      <c r="D290" s="1" t="str">
        <f t="shared" si="17"/>
        <v>12:0029</v>
      </c>
      <c r="E290" t="s">
        <v>1250</v>
      </c>
      <c r="F290" t="s">
        <v>1251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 t="s">
        <v>21</v>
      </c>
      <c r="P290" t="s">
        <v>1252</v>
      </c>
      <c r="Q290" t="s">
        <v>29</v>
      </c>
    </row>
    <row r="291" spans="1:17" hidden="1" x14ac:dyDescent="0.25">
      <c r="A291" t="s">
        <v>1253</v>
      </c>
      <c r="B291" t="s">
        <v>1254</v>
      </c>
      <c r="C291" s="1" t="str">
        <f t="shared" si="16"/>
        <v>12:0004</v>
      </c>
      <c r="D291" s="1" t="str">
        <f t="shared" si="17"/>
        <v>12:0029</v>
      </c>
      <c r="E291" t="s">
        <v>1250</v>
      </c>
      <c r="F291" t="s">
        <v>1255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 t="s">
        <v>21</v>
      </c>
      <c r="P291" t="s">
        <v>577</v>
      </c>
      <c r="Q291" t="s">
        <v>29</v>
      </c>
    </row>
    <row r="292" spans="1:17" hidden="1" x14ac:dyDescent="0.25">
      <c r="A292" t="s">
        <v>1256</v>
      </c>
      <c r="B292" t="s">
        <v>1257</v>
      </c>
      <c r="C292" s="1" t="str">
        <f t="shared" si="16"/>
        <v>12:0004</v>
      </c>
      <c r="D292" s="1" t="str">
        <f t="shared" si="17"/>
        <v>12:0029</v>
      </c>
      <c r="E292" t="s">
        <v>1258</v>
      </c>
      <c r="F292" t="s">
        <v>1259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 t="s">
        <v>21</v>
      </c>
      <c r="P292" t="s">
        <v>58</v>
      </c>
      <c r="Q292" t="s">
        <v>198</v>
      </c>
    </row>
    <row r="293" spans="1:17" hidden="1" x14ac:dyDescent="0.25">
      <c r="A293" t="s">
        <v>1260</v>
      </c>
      <c r="B293" t="s">
        <v>1261</v>
      </c>
      <c r="C293" s="1" t="str">
        <f t="shared" si="16"/>
        <v>12:0004</v>
      </c>
      <c r="D293" s="1" t="str">
        <f t="shared" si="17"/>
        <v>12:0029</v>
      </c>
      <c r="E293" t="s">
        <v>1262</v>
      </c>
      <c r="F293" t="s">
        <v>1263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  <c r="O293" t="s">
        <v>108</v>
      </c>
      <c r="P293" t="s">
        <v>108</v>
      </c>
      <c r="Q293" t="s">
        <v>108</v>
      </c>
    </row>
    <row r="294" spans="1:17" hidden="1" x14ac:dyDescent="0.25">
      <c r="A294" t="s">
        <v>1264</v>
      </c>
      <c r="B294" t="s">
        <v>1265</v>
      </c>
      <c r="C294" s="1" t="str">
        <f t="shared" si="16"/>
        <v>12:0004</v>
      </c>
      <c r="D294" s="1" t="str">
        <f t="shared" si="17"/>
        <v>12:0029</v>
      </c>
      <c r="E294" t="s">
        <v>1266</v>
      </c>
      <c r="F294" t="s">
        <v>1267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 t="s">
        <v>21</v>
      </c>
      <c r="P294" t="s">
        <v>51</v>
      </c>
      <c r="Q294" t="s">
        <v>93</v>
      </c>
    </row>
    <row r="295" spans="1:17" hidden="1" x14ac:dyDescent="0.25">
      <c r="A295" t="s">
        <v>1268</v>
      </c>
      <c r="B295" t="s">
        <v>1269</v>
      </c>
      <c r="C295" s="1" t="str">
        <f t="shared" si="16"/>
        <v>12:0004</v>
      </c>
      <c r="D295" s="1" t="str">
        <f t="shared" si="17"/>
        <v>12:0029</v>
      </c>
      <c r="E295" t="s">
        <v>1270</v>
      </c>
      <c r="F295" t="s">
        <v>1271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 t="s">
        <v>21</v>
      </c>
      <c r="P295" t="s">
        <v>513</v>
      </c>
      <c r="Q295" t="s">
        <v>29</v>
      </c>
    </row>
    <row r="296" spans="1:17" hidden="1" x14ac:dyDescent="0.25">
      <c r="A296" t="s">
        <v>1272</v>
      </c>
      <c r="B296" t="s">
        <v>1273</v>
      </c>
      <c r="C296" s="1" t="str">
        <f t="shared" si="16"/>
        <v>12:0004</v>
      </c>
      <c r="D296" s="1" t="str">
        <f t="shared" si="17"/>
        <v>12:0029</v>
      </c>
      <c r="E296" t="s">
        <v>1274</v>
      </c>
      <c r="F296" t="s">
        <v>1275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 t="s">
        <v>101</v>
      </c>
      <c r="P296" t="s">
        <v>51</v>
      </c>
      <c r="Q296" t="s">
        <v>29</v>
      </c>
    </row>
    <row r="297" spans="1:17" hidden="1" x14ac:dyDescent="0.25">
      <c r="A297" t="s">
        <v>1276</v>
      </c>
      <c r="B297" t="s">
        <v>1277</v>
      </c>
      <c r="C297" s="1" t="str">
        <f t="shared" si="16"/>
        <v>12:0004</v>
      </c>
      <c r="D297" s="1" t="str">
        <f t="shared" si="17"/>
        <v>12:0029</v>
      </c>
      <c r="E297" t="s">
        <v>1278</v>
      </c>
      <c r="F297" t="s">
        <v>1279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 t="s">
        <v>101</v>
      </c>
      <c r="P297" t="s">
        <v>184</v>
      </c>
      <c r="Q297" t="s">
        <v>71</v>
      </c>
    </row>
    <row r="298" spans="1:17" hidden="1" x14ac:dyDescent="0.25">
      <c r="A298" t="s">
        <v>1280</v>
      </c>
      <c r="B298" t="s">
        <v>1281</v>
      </c>
      <c r="C298" s="1" t="str">
        <f t="shared" si="16"/>
        <v>12:0004</v>
      </c>
      <c r="D298" s="1" t="str">
        <f t="shared" si="17"/>
        <v>12:0029</v>
      </c>
      <c r="E298" t="s">
        <v>1282</v>
      </c>
      <c r="F298" t="s">
        <v>1283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 t="s">
        <v>21</v>
      </c>
      <c r="P298" t="s">
        <v>102</v>
      </c>
      <c r="Q298" t="s">
        <v>93</v>
      </c>
    </row>
    <row r="299" spans="1:17" hidden="1" x14ac:dyDescent="0.25">
      <c r="A299" t="s">
        <v>1284</v>
      </c>
      <c r="B299" t="s">
        <v>1285</v>
      </c>
      <c r="C299" s="1" t="str">
        <f t="shared" si="16"/>
        <v>12:0004</v>
      </c>
      <c r="D299" s="1" t="str">
        <f t="shared" si="17"/>
        <v>12:0029</v>
      </c>
      <c r="E299" t="s">
        <v>1286</v>
      </c>
      <c r="F299" t="s">
        <v>1287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 t="s">
        <v>220</v>
      </c>
      <c r="P299" t="s">
        <v>45</v>
      </c>
      <c r="Q299" t="s">
        <v>198</v>
      </c>
    </row>
    <row r="300" spans="1:17" hidden="1" x14ac:dyDescent="0.25">
      <c r="A300" t="s">
        <v>1288</v>
      </c>
      <c r="B300" t="s">
        <v>1289</v>
      </c>
      <c r="C300" s="1" t="str">
        <f t="shared" si="16"/>
        <v>12:0004</v>
      </c>
      <c r="D300" s="1" t="str">
        <f t="shared" si="17"/>
        <v>12:0029</v>
      </c>
      <c r="E300" t="s">
        <v>1290</v>
      </c>
      <c r="F300" t="s">
        <v>1291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 t="s">
        <v>21</v>
      </c>
      <c r="P300" t="s">
        <v>45</v>
      </c>
      <c r="Q300" t="s">
        <v>93</v>
      </c>
    </row>
    <row r="301" spans="1:17" hidden="1" x14ac:dyDescent="0.25">
      <c r="A301" t="s">
        <v>1292</v>
      </c>
      <c r="B301" t="s">
        <v>1293</v>
      </c>
      <c r="C301" s="1" t="str">
        <f t="shared" si="16"/>
        <v>12:0004</v>
      </c>
      <c r="D301" s="1" t="str">
        <f t="shared" si="17"/>
        <v>12:0029</v>
      </c>
      <c r="E301" t="s">
        <v>1294</v>
      </c>
      <c r="F301" t="s">
        <v>1295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 t="s">
        <v>101</v>
      </c>
      <c r="P301" t="s">
        <v>102</v>
      </c>
      <c r="Q301" t="s">
        <v>103</v>
      </c>
    </row>
    <row r="302" spans="1:17" hidden="1" x14ac:dyDescent="0.25">
      <c r="A302" t="s">
        <v>1296</v>
      </c>
      <c r="B302" t="s">
        <v>1297</v>
      </c>
      <c r="C302" s="1" t="str">
        <f t="shared" si="16"/>
        <v>12:0004</v>
      </c>
      <c r="D302" s="1" t="str">
        <f t="shared" si="17"/>
        <v>12:0029</v>
      </c>
      <c r="E302" t="s">
        <v>1298</v>
      </c>
      <c r="F302" t="s">
        <v>1299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 t="s">
        <v>21</v>
      </c>
      <c r="P302" t="s">
        <v>184</v>
      </c>
      <c r="Q302" t="s">
        <v>71</v>
      </c>
    </row>
    <row r="303" spans="1:17" hidden="1" x14ac:dyDescent="0.25">
      <c r="A303" t="s">
        <v>1300</v>
      </c>
      <c r="B303" t="s">
        <v>1301</v>
      </c>
      <c r="C303" s="1" t="str">
        <f t="shared" si="16"/>
        <v>12:0004</v>
      </c>
      <c r="D303" s="1" t="str">
        <f t="shared" si="17"/>
        <v>12:0029</v>
      </c>
      <c r="E303" t="s">
        <v>1302</v>
      </c>
      <c r="F303" t="s">
        <v>1303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 t="s">
        <v>21</v>
      </c>
      <c r="P303" t="s">
        <v>184</v>
      </c>
      <c r="Q303" t="s">
        <v>29</v>
      </c>
    </row>
    <row r="304" spans="1:17" hidden="1" x14ac:dyDescent="0.25">
      <c r="A304" t="s">
        <v>1304</v>
      </c>
      <c r="B304" t="s">
        <v>1305</v>
      </c>
      <c r="C304" s="1" t="str">
        <f t="shared" si="16"/>
        <v>12:0004</v>
      </c>
      <c r="D304" s="1" t="str">
        <f t="shared" si="17"/>
        <v>12:0029</v>
      </c>
      <c r="E304" t="s">
        <v>1306</v>
      </c>
      <c r="F304" t="s">
        <v>1307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 t="s">
        <v>113</v>
      </c>
      <c r="P304" t="s">
        <v>577</v>
      </c>
      <c r="Q304" t="s">
        <v>59</v>
      </c>
    </row>
    <row r="305" spans="1:17" hidden="1" x14ac:dyDescent="0.25">
      <c r="A305" t="s">
        <v>1308</v>
      </c>
      <c r="B305" t="s">
        <v>1309</v>
      </c>
      <c r="C305" s="1" t="str">
        <f t="shared" si="16"/>
        <v>12:0004</v>
      </c>
      <c r="D305" s="1" t="str">
        <f t="shared" si="17"/>
        <v>12:0029</v>
      </c>
      <c r="E305" t="s">
        <v>1310</v>
      </c>
      <c r="F305" t="s">
        <v>1311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 t="s">
        <v>21</v>
      </c>
      <c r="P305" t="s">
        <v>356</v>
      </c>
      <c r="Q305" t="s">
        <v>198</v>
      </c>
    </row>
    <row r="306" spans="1:17" hidden="1" x14ac:dyDescent="0.25">
      <c r="A306" t="s">
        <v>1312</v>
      </c>
      <c r="B306" t="s">
        <v>1313</v>
      </c>
      <c r="C306" s="1" t="str">
        <f t="shared" si="16"/>
        <v>12:0004</v>
      </c>
      <c r="D306" s="1" t="str">
        <f t="shared" si="17"/>
        <v>12:0029</v>
      </c>
      <c r="E306" t="s">
        <v>1314</v>
      </c>
      <c r="F306" t="s">
        <v>1315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 t="s">
        <v>113</v>
      </c>
      <c r="P306" t="s">
        <v>386</v>
      </c>
      <c r="Q306" t="s">
        <v>35</v>
      </c>
    </row>
    <row r="307" spans="1:17" hidden="1" x14ac:dyDescent="0.25">
      <c r="A307" t="s">
        <v>1316</v>
      </c>
      <c r="B307" t="s">
        <v>1317</v>
      </c>
      <c r="C307" s="1" t="str">
        <f t="shared" si="16"/>
        <v>12:0004</v>
      </c>
      <c r="D307" s="1" t="str">
        <f t="shared" si="17"/>
        <v>12:0029</v>
      </c>
      <c r="E307" t="s">
        <v>1318</v>
      </c>
      <c r="F307" t="s">
        <v>1319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 t="s">
        <v>21</v>
      </c>
      <c r="P307" t="s">
        <v>231</v>
      </c>
      <c r="Q307" t="s">
        <v>143</v>
      </c>
    </row>
    <row r="308" spans="1:17" hidden="1" x14ac:dyDescent="0.25">
      <c r="A308" t="s">
        <v>1320</v>
      </c>
      <c r="B308" t="s">
        <v>1321</v>
      </c>
      <c r="C308" s="1" t="str">
        <f t="shared" si="16"/>
        <v>12:0004</v>
      </c>
      <c r="D308" s="1" t="str">
        <f t="shared" si="17"/>
        <v>12:0029</v>
      </c>
      <c r="E308" t="s">
        <v>1322</v>
      </c>
      <c r="F308" t="s">
        <v>1323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 t="s">
        <v>21</v>
      </c>
      <c r="P308" t="s">
        <v>231</v>
      </c>
      <c r="Q308" t="s">
        <v>189</v>
      </c>
    </row>
    <row r="309" spans="1:17" hidden="1" x14ac:dyDescent="0.25">
      <c r="A309" t="s">
        <v>1324</v>
      </c>
      <c r="B309" t="s">
        <v>1325</v>
      </c>
      <c r="C309" s="1" t="str">
        <f t="shared" si="16"/>
        <v>12:0004</v>
      </c>
      <c r="D309" s="1" t="str">
        <f t="shared" si="17"/>
        <v>12:0029</v>
      </c>
      <c r="E309" t="s">
        <v>1326</v>
      </c>
      <c r="F309" t="s">
        <v>1327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 t="s">
        <v>21</v>
      </c>
      <c r="P309" t="s">
        <v>70</v>
      </c>
      <c r="Q309" t="s">
        <v>198</v>
      </c>
    </row>
    <row r="310" spans="1:17" hidden="1" x14ac:dyDescent="0.25">
      <c r="A310" t="s">
        <v>1328</v>
      </c>
      <c r="B310" t="s">
        <v>1329</v>
      </c>
      <c r="C310" s="1" t="str">
        <f t="shared" si="16"/>
        <v>12:0004</v>
      </c>
      <c r="D310" s="1" t="str">
        <f t="shared" si="17"/>
        <v>12:0029</v>
      </c>
      <c r="E310" t="s">
        <v>1330</v>
      </c>
      <c r="F310" t="s">
        <v>1331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 t="s">
        <v>21</v>
      </c>
      <c r="P310" t="s">
        <v>51</v>
      </c>
      <c r="Q310" t="s">
        <v>171</v>
      </c>
    </row>
    <row r="311" spans="1:17" hidden="1" x14ac:dyDescent="0.25">
      <c r="A311" t="s">
        <v>1332</v>
      </c>
      <c r="B311" t="s">
        <v>1333</v>
      </c>
      <c r="C311" s="1" t="str">
        <f t="shared" si="16"/>
        <v>12:0004</v>
      </c>
      <c r="D311" s="1" t="str">
        <f t="shared" si="17"/>
        <v>12:0029</v>
      </c>
      <c r="E311" t="s">
        <v>1334</v>
      </c>
      <c r="F311" t="s">
        <v>1335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 t="s">
        <v>21</v>
      </c>
      <c r="P311" t="s">
        <v>77</v>
      </c>
      <c r="Q311" t="s">
        <v>215</v>
      </c>
    </row>
    <row r="312" spans="1:17" hidden="1" x14ac:dyDescent="0.25">
      <c r="A312" t="s">
        <v>1336</v>
      </c>
      <c r="B312" t="s">
        <v>1337</v>
      </c>
      <c r="C312" s="1" t="str">
        <f t="shared" si="16"/>
        <v>12:0004</v>
      </c>
      <c r="D312" s="1" t="str">
        <f t="shared" si="17"/>
        <v>12:0029</v>
      </c>
      <c r="E312" t="s">
        <v>1338</v>
      </c>
      <c r="F312" t="s">
        <v>1339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 t="s">
        <v>21</v>
      </c>
      <c r="P312" t="s">
        <v>45</v>
      </c>
      <c r="Q312" t="s">
        <v>171</v>
      </c>
    </row>
    <row r="313" spans="1:17" hidden="1" x14ac:dyDescent="0.25">
      <c r="A313" t="s">
        <v>1340</v>
      </c>
      <c r="B313" t="s">
        <v>1341</v>
      </c>
      <c r="C313" s="1" t="str">
        <f t="shared" si="16"/>
        <v>12:0004</v>
      </c>
      <c r="D313" s="1" t="str">
        <f t="shared" si="17"/>
        <v>12:0029</v>
      </c>
      <c r="E313" t="s">
        <v>1342</v>
      </c>
      <c r="F313" t="s">
        <v>1343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 t="s">
        <v>21</v>
      </c>
      <c r="P313" t="s">
        <v>45</v>
      </c>
      <c r="Q313" t="s">
        <v>88</v>
      </c>
    </row>
    <row r="314" spans="1:17" hidden="1" x14ac:dyDescent="0.25">
      <c r="A314" t="s">
        <v>1344</v>
      </c>
      <c r="B314" t="s">
        <v>1345</v>
      </c>
      <c r="C314" s="1" t="str">
        <f t="shared" si="16"/>
        <v>12:0004</v>
      </c>
      <c r="D314" s="1" t="str">
        <f t="shared" si="17"/>
        <v>12:0029</v>
      </c>
      <c r="E314" t="s">
        <v>1346</v>
      </c>
      <c r="F314" t="s">
        <v>1347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 t="s">
        <v>21</v>
      </c>
      <c r="P314" t="s">
        <v>184</v>
      </c>
      <c r="Q314" t="s">
        <v>103</v>
      </c>
    </row>
    <row r="315" spans="1:17" hidden="1" x14ac:dyDescent="0.25">
      <c r="A315" t="s">
        <v>1348</v>
      </c>
      <c r="B315" t="s">
        <v>1349</v>
      </c>
      <c r="C315" s="1" t="str">
        <f t="shared" si="16"/>
        <v>12:0004</v>
      </c>
      <c r="D315" s="1" t="str">
        <f t="shared" si="17"/>
        <v>12:0029</v>
      </c>
      <c r="E315" t="s">
        <v>1350</v>
      </c>
      <c r="F315" t="s">
        <v>1351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 t="s">
        <v>21</v>
      </c>
      <c r="P315" t="s">
        <v>77</v>
      </c>
      <c r="Q315" t="s">
        <v>149</v>
      </c>
    </row>
    <row r="316" spans="1:17" hidden="1" x14ac:dyDescent="0.25">
      <c r="A316" t="s">
        <v>1352</v>
      </c>
      <c r="B316" t="s">
        <v>1353</v>
      </c>
      <c r="C316" s="1" t="str">
        <f t="shared" si="16"/>
        <v>12:0004</v>
      </c>
      <c r="D316" s="1" t="str">
        <f t="shared" si="17"/>
        <v>12:0029</v>
      </c>
      <c r="E316" t="s">
        <v>1354</v>
      </c>
      <c r="F316" t="s">
        <v>1355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 t="s">
        <v>21</v>
      </c>
      <c r="P316" t="s">
        <v>58</v>
      </c>
      <c r="Q316" t="s">
        <v>71</v>
      </c>
    </row>
    <row r="317" spans="1:17" hidden="1" x14ac:dyDescent="0.25">
      <c r="A317" t="s">
        <v>1356</v>
      </c>
      <c r="B317" t="s">
        <v>1357</v>
      </c>
      <c r="C317" s="1" t="str">
        <f t="shared" si="16"/>
        <v>12:0004</v>
      </c>
      <c r="D317" s="1" t="str">
        <f t="shared" si="17"/>
        <v>12:0029</v>
      </c>
      <c r="E317" t="s">
        <v>1358</v>
      </c>
      <c r="F317" t="s">
        <v>1359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 t="s">
        <v>21</v>
      </c>
      <c r="P317" t="s">
        <v>70</v>
      </c>
      <c r="Q317" t="s">
        <v>215</v>
      </c>
    </row>
    <row r="318" spans="1:17" hidden="1" x14ac:dyDescent="0.25">
      <c r="A318" t="s">
        <v>1360</v>
      </c>
      <c r="B318" t="s">
        <v>1361</v>
      </c>
      <c r="C318" s="1" t="str">
        <f t="shared" si="16"/>
        <v>12:0004</v>
      </c>
      <c r="D318" s="1" t="str">
        <f t="shared" si="17"/>
        <v>12:0029</v>
      </c>
      <c r="E318" t="s">
        <v>1362</v>
      </c>
      <c r="F318" t="s">
        <v>1363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 t="s">
        <v>21</v>
      </c>
      <c r="P318" t="s">
        <v>77</v>
      </c>
      <c r="Q318" t="s">
        <v>103</v>
      </c>
    </row>
    <row r="319" spans="1:17" hidden="1" x14ac:dyDescent="0.25">
      <c r="A319" t="s">
        <v>1364</v>
      </c>
      <c r="B319" t="s">
        <v>1365</v>
      </c>
      <c r="C319" s="1" t="str">
        <f t="shared" si="16"/>
        <v>12:0004</v>
      </c>
      <c r="D319" s="1" t="str">
        <f t="shared" si="17"/>
        <v>12:0029</v>
      </c>
      <c r="E319" t="s">
        <v>1366</v>
      </c>
      <c r="F319" t="s">
        <v>1367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 t="s">
        <v>21</v>
      </c>
      <c r="P319" t="s">
        <v>45</v>
      </c>
      <c r="Q319" t="s">
        <v>29</v>
      </c>
    </row>
    <row r="320" spans="1:17" hidden="1" x14ac:dyDescent="0.25">
      <c r="A320" t="s">
        <v>1368</v>
      </c>
      <c r="B320" t="s">
        <v>1369</v>
      </c>
      <c r="C320" s="1" t="str">
        <f t="shared" si="16"/>
        <v>12:0004</v>
      </c>
      <c r="D320" s="1" t="str">
        <f t="shared" si="17"/>
        <v>12:0029</v>
      </c>
      <c r="E320" t="s">
        <v>1370</v>
      </c>
      <c r="F320" t="s">
        <v>1371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 t="s">
        <v>21</v>
      </c>
      <c r="P320" t="s">
        <v>77</v>
      </c>
      <c r="Q320" t="s">
        <v>71</v>
      </c>
    </row>
    <row r="321" spans="1:17" hidden="1" x14ac:dyDescent="0.25">
      <c r="A321" t="s">
        <v>1372</v>
      </c>
      <c r="B321" t="s">
        <v>1373</v>
      </c>
      <c r="C321" s="1" t="str">
        <f t="shared" si="16"/>
        <v>12:0004</v>
      </c>
      <c r="D321" s="1" t="str">
        <f t="shared" si="17"/>
        <v>12:0029</v>
      </c>
      <c r="E321" t="s">
        <v>1374</v>
      </c>
      <c r="F321" t="s">
        <v>1375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 t="s">
        <v>21</v>
      </c>
      <c r="P321" t="s">
        <v>58</v>
      </c>
      <c r="Q321" t="s">
        <v>29</v>
      </c>
    </row>
    <row r="322" spans="1:17" hidden="1" x14ac:dyDescent="0.25">
      <c r="A322" t="s">
        <v>1376</v>
      </c>
      <c r="B322" t="s">
        <v>1377</v>
      </c>
      <c r="C322" s="1" t="str">
        <f t="shared" ref="C322:C385" si="20">HYPERLINK("http://geochem.nrcan.gc.ca/cdogs/content/bdl/bdl120004_e.htm", "12:0004")</f>
        <v>12:0004</v>
      </c>
      <c r="D322" s="1" t="str">
        <f t="shared" ref="D322:D385" si="21">HYPERLINK("http://geochem.nrcan.gc.ca/cdogs/content/svy/svy120029_e.htm", "12:0029")</f>
        <v>12:0029</v>
      </c>
      <c r="E322" t="s">
        <v>1374</v>
      </c>
      <c r="F322" t="s">
        <v>1378</v>
      </c>
      <c r="H322">
        <v>56.827047700000001</v>
      </c>
      <c r="I322">
        <v>-130.2271093</v>
      </c>
      <c r="J322" s="1" t="str">
        <f t="shared" ref="J322:J385" si="22">HYPERLINK("http://geochem.nrcan.gc.ca/cdogs/content/kwd/kwd020018_e.htm", "Fluid (stream)")</f>
        <v>Fluid (stream)</v>
      </c>
      <c r="K322" s="1" t="str">
        <f t="shared" ref="K322:K385" si="23">HYPERLINK("http://geochem.nrcan.gc.ca/cdogs/content/kwd/kwd080007_e.htm", "Untreated Water")</f>
        <v>Untreated Water</v>
      </c>
      <c r="O322" t="s">
        <v>21</v>
      </c>
      <c r="P322" t="s">
        <v>40</v>
      </c>
      <c r="Q322" t="s">
        <v>103</v>
      </c>
    </row>
    <row r="323" spans="1:17" hidden="1" x14ac:dyDescent="0.25">
      <c r="A323" t="s">
        <v>1379</v>
      </c>
      <c r="B323" t="s">
        <v>1380</v>
      </c>
      <c r="C323" s="1" t="str">
        <f t="shared" si="20"/>
        <v>12:0004</v>
      </c>
      <c r="D323" s="1" t="str">
        <f t="shared" si="21"/>
        <v>12:0029</v>
      </c>
      <c r="E323" t="s">
        <v>1381</v>
      </c>
      <c r="F323" t="s">
        <v>1382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 t="s">
        <v>21</v>
      </c>
      <c r="P323" t="s">
        <v>513</v>
      </c>
      <c r="Q323" t="s">
        <v>103</v>
      </c>
    </row>
    <row r="324" spans="1:17" hidden="1" x14ac:dyDescent="0.25">
      <c r="A324" t="s">
        <v>1383</v>
      </c>
      <c r="B324" t="s">
        <v>1384</v>
      </c>
      <c r="C324" s="1" t="str">
        <f t="shared" si="20"/>
        <v>12:0004</v>
      </c>
      <c r="D324" s="1" t="str">
        <f t="shared" si="21"/>
        <v>12:0029</v>
      </c>
      <c r="E324" t="s">
        <v>1385</v>
      </c>
      <c r="F324" t="s">
        <v>1386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 t="s">
        <v>21</v>
      </c>
      <c r="P324" t="s">
        <v>40</v>
      </c>
      <c r="Q324" t="s">
        <v>198</v>
      </c>
    </row>
    <row r="325" spans="1:17" hidden="1" x14ac:dyDescent="0.25">
      <c r="A325" t="s">
        <v>1387</v>
      </c>
      <c r="B325" t="s">
        <v>1388</v>
      </c>
      <c r="C325" s="1" t="str">
        <f t="shared" si="20"/>
        <v>12:0004</v>
      </c>
      <c r="D325" s="1" t="str">
        <f t="shared" si="21"/>
        <v>12:0029</v>
      </c>
      <c r="E325" t="s">
        <v>1389</v>
      </c>
      <c r="F325" t="s">
        <v>1390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 t="s">
        <v>113</v>
      </c>
      <c r="P325" t="s">
        <v>1391</v>
      </c>
      <c r="Q325" t="s">
        <v>23</v>
      </c>
    </row>
    <row r="326" spans="1:17" hidden="1" x14ac:dyDescent="0.25">
      <c r="A326" t="s">
        <v>1392</v>
      </c>
      <c r="B326" t="s">
        <v>1393</v>
      </c>
      <c r="C326" s="1" t="str">
        <f t="shared" si="20"/>
        <v>12:0004</v>
      </c>
      <c r="D326" s="1" t="str">
        <f t="shared" si="21"/>
        <v>12:0029</v>
      </c>
      <c r="E326" t="s">
        <v>1394</v>
      </c>
      <c r="F326" t="s">
        <v>1395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 t="s">
        <v>21</v>
      </c>
      <c r="P326" t="s">
        <v>1252</v>
      </c>
      <c r="Q326" t="s">
        <v>392</v>
      </c>
    </row>
    <row r="327" spans="1:17" hidden="1" x14ac:dyDescent="0.25">
      <c r="A327" t="s">
        <v>1396</v>
      </c>
      <c r="B327" t="s">
        <v>1397</v>
      </c>
      <c r="C327" s="1" t="str">
        <f t="shared" si="20"/>
        <v>12:0004</v>
      </c>
      <c r="D327" s="1" t="str">
        <f t="shared" si="21"/>
        <v>12:0029</v>
      </c>
      <c r="E327" t="s">
        <v>1398</v>
      </c>
      <c r="F327" t="s">
        <v>1399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 t="s">
        <v>21</v>
      </c>
      <c r="P327" t="s">
        <v>40</v>
      </c>
      <c r="Q327" t="s">
        <v>46</v>
      </c>
    </row>
    <row r="328" spans="1:17" hidden="1" x14ac:dyDescent="0.25">
      <c r="A328" t="s">
        <v>1400</v>
      </c>
      <c r="B328" t="s">
        <v>1401</v>
      </c>
      <c r="C328" s="1" t="str">
        <f t="shared" si="20"/>
        <v>12:0004</v>
      </c>
      <c r="D328" s="1" t="str">
        <f t="shared" si="21"/>
        <v>12:0029</v>
      </c>
      <c r="E328" t="s">
        <v>1402</v>
      </c>
      <c r="F328" t="s">
        <v>1403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 t="s">
        <v>21</v>
      </c>
      <c r="P328" t="s">
        <v>70</v>
      </c>
      <c r="Q328" t="s">
        <v>29</v>
      </c>
    </row>
    <row r="329" spans="1:17" hidden="1" x14ac:dyDescent="0.25">
      <c r="A329" t="s">
        <v>1404</v>
      </c>
      <c r="B329" t="s">
        <v>1405</v>
      </c>
      <c r="C329" s="1" t="str">
        <f t="shared" si="20"/>
        <v>12:0004</v>
      </c>
      <c r="D329" s="1" t="str">
        <f t="shared" si="21"/>
        <v>12:0029</v>
      </c>
      <c r="E329" t="s">
        <v>1406</v>
      </c>
      <c r="F329" t="s">
        <v>1407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 t="s">
        <v>21</v>
      </c>
      <c r="P329" t="s">
        <v>77</v>
      </c>
      <c r="Q329" t="s">
        <v>46</v>
      </c>
    </row>
    <row r="330" spans="1:17" hidden="1" x14ac:dyDescent="0.25">
      <c r="A330" t="s">
        <v>1408</v>
      </c>
      <c r="B330" t="s">
        <v>1409</v>
      </c>
      <c r="C330" s="1" t="str">
        <f t="shared" si="20"/>
        <v>12:0004</v>
      </c>
      <c r="D330" s="1" t="str">
        <f t="shared" si="21"/>
        <v>12:0029</v>
      </c>
      <c r="E330" t="s">
        <v>1410</v>
      </c>
      <c r="F330" t="s">
        <v>1411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 t="s">
        <v>21</v>
      </c>
      <c r="P330" t="s">
        <v>28</v>
      </c>
      <c r="Q330" t="s">
        <v>103</v>
      </c>
    </row>
    <row r="331" spans="1:17" hidden="1" x14ac:dyDescent="0.25">
      <c r="A331" t="s">
        <v>1412</v>
      </c>
      <c r="B331" t="s">
        <v>1413</v>
      </c>
      <c r="C331" s="1" t="str">
        <f t="shared" si="20"/>
        <v>12:0004</v>
      </c>
      <c r="D331" s="1" t="str">
        <f t="shared" si="21"/>
        <v>12:0029</v>
      </c>
      <c r="E331" t="s">
        <v>1414</v>
      </c>
      <c r="F331" t="s">
        <v>1415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 t="s">
        <v>21</v>
      </c>
      <c r="P331" t="s">
        <v>231</v>
      </c>
      <c r="Q331" t="s">
        <v>71</v>
      </c>
    </row>
    <row r="332" spans="1:17" hidden="1" x14ac:dyDescent="0.25">
      <c r="A332" t="s">
        <v>1416</v>
      </c>
      <c r="B332" t="s">
        <v>1417</v>
      </c>
      <c r="C332" s="1" t="str">
        <f t="shared" si="20"/>
        <v>12:0004</v>
      </c>
      <c r="D332" s="1" t="str">
        <f t="shared" si="21"/>
        <v>12:0029</v>
      </c>
      <c r="E332" t="s">
        <v>1418</v>
      </c>
      <c r="F332" t="s">
        <v>1419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 t="s">
        <v>113</v>
      </c>
      <c r="P332" t="s">
        <v>40</v>
      </c>
      <c r="Q332" t="s">
        <v>59</v>
      </c>
    </row>
    <row r="333" spans="1:17" hidden="1" x14ac:dyDescent="0.25">
      <c r="A333" t="s">
        <v>1420</v>
      </c>
      <c r="B333" t="s">
        <v>1421</v>
      </c>
      <c r="C333" s="1" t="str">
        <f t="shared" si="20"/>
        <v>12:0004</v>
      </c>
      <c r="D333" s="1" t="str">
        <f t="shared" si="21"/>
        <v>12:0029</v>
      </c>
      <c r="E333" t="s">
        <v>1422</v>
      </c>
      <c r="F333" t="s">
        <v>1423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 t="s">
        <v>21</v>
      </c>
      <c r="P333" t="s">
        <v>51</v>
      </c>
      <c r="Q333" t="s">
        <v>35</v>
      </c>
    </row>
    <row r="334" spans="1:17" hidden="1" x14ac:dyDescent="0.25">
      <c r="A334" t="s">
        <v>1424</v>
      </c>
      <c r="B334" t="s">
        <v>1425</v>
      </c>
      <c r="C334" s="1" t="str">
        <f t="shared" si="20"/>
        <v>12:0004</v>
      </c>
      <c r="D334" s="1" t="str">
        <f t="shared" si="21"/>
        <v>12:0029</v>
      </c>
      <c r="E334" t="s">
        <v>1426</v>
      </c>
      <c r="F334" t="s">
        <v>1427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 t="s">
        <v>57</v>
      </c>
      <c r="P334" t="s">
        <v>28</v>
      </c>
      <c r="Q334" t="s">
        <v>35</v>
      </c>
    </row>
    <row r="335" spans="1:17" hidden="1" x14ac:dyDescent="0.25">
      <c r="A335" t="s">
        <v>1428</v>
      </c>
      <c r="B335" t="s">
        <v>1429</v>
      </c>
      <c r="C335" s="1" t="str">
        <f t="shared" si="20"/>
        <v>12:0004</v>
      </c>
      <c r="D335" s="1" t="str">
        <f t="shared" si="21"/>
        <v>12:0029</v>
      </c>
      <c r="E335" t="s">
        <v>1430</v>
      </c>
      <c r="F335" t="s">
        <v>1431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 t="s">
        <v>21</v>
      </c>
      <c r="P335" t="s">
        <v>40</v>
      </c>
      <c r="Q335" t="s">
        <v>23</v>
      </c>
    </row>
    <row r="336" spans="1:17" hidden="1" x14ac:dyDescent="0.25">
      <c r="A336" t="s">
        <v>1432</v>
      </c>
      <c r="B336" t="s">
        <v>1433</v>
      </c>
      <c r="C336" s="1" t="str">
        <f t="shared" si="20"/>
        <v>12:0004</v>
      </c>
      <c r="D336" s="1" t="str">
        <f t="shared" si="21"/>
        <v>12:0029</v>
      </c>
      <c r="E336" t="s">
        <v>1434</v>
      </c>
      <c r="F336" t="s">
        <v>1435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 t="s">
        <v>21</v>
      </c>
      <c r="P336" t="s">
        <v>45</v>
      </c>
      <c r="Q336" t="s">
        <v>35</v>
      </c>
    </row>
    <row r="337" spans="1:17" hidden="1" x14ac:dyDescent="0.25">
      <c r="A337" t="s">
        <v>1436</v>
      </c>
      <c r="B337" t="s">
        <v>1437</v>
      </c>
      <c r="C337" s="1" t="str">
        <f t="shared" si="20"/>
        <v>12:0004</v>
      </c>
      <c r="D337" s="1" t="str">
        <f t="shared" si="21"/>
        <v>12:0029</v>
      </c>
      <c r="E337" t="s">
        <v>1438</v>
      </c>
      <c r="F337" t="s">
        <v>1439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 t="s">
        <v>21</v>
      </c>
      <c r="P337" t="s">
        <v>231</v>
      </c>
      <c r="Q337" t="s">
        <v>198</v>
      </c>
    </row>
    <row r="338" spans="1:17" hidden="1" x14ac:dyDescent="0.25">
      <c r="A338" t="s">
        <v>1440</v>
      </c>
      <c r="B338" t="s">
        <v>1441</v>
      </c>
      <c r="C338" s="1" t="str">
        <f t="shared" si="20"/>
        <v>12:0004</v>
      </c>
      <c r="D338" s="1" t="str">
        <f t="shared" si="21"/>
        <v>12:0029</v>
      </c>
      <c r="E338" t="s">
        <v>1438</v>
      </c>
      <c r="F338" t="s">
        <v>1442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 t="s">
        <v>21</v>
      </c>
      <c r="P338" t="s">
        <v>70</v>
      </c>
      <c r="Q338" t="s">
        <v>103</v>
      </c>
    </row>
    <row r="339" spans="1:17" hidden="1" x14ac:dyDescent="0.25">
      <c r="A339" t="s">
        <v>1443</v>
      </c>
      <c r="B339" t="s">
        <v>1444</v>
      </c>
      <c r="C339" s="1" t="str">
        <f t="shared" si="20"/>
        <v>12:0004</v>
      </c>
      <c r="D339" s="1" t="str">
        <f t="shared" si="21"/>
        <v>12:0029</v>
      </c>
      <c r="E339" t="s">
        <v>1445</v>
      </c>
      <c r="F339" t="s">
        <v>1446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 t="s">
        <v>244</v>
      </c>
      <c r="P339" t="s">
        <v>45</v>
      </c>
      <c r="Q339" t="s">
        <v>29</v>
      </c>
    </row>
    <row r="340" spans="1:17" hidden="1" x14ac:dyDescent="0.25">
      <c r="A340" t="s">
        <v>1447</v>
      </c>
      <c r="B340" t="s">
        <v>1448</v>
      </c>
      <c r="C340" s="1" t="str">
        <f t="shared" si="20"/>
        <v>12:0004</v>
      </c>
      <c r="D340" s="1" t="str">
        <f t="shared" si="21"/>
        <v>12:0029</v>
      </c>
      <c r="E340" t="s">
        <v>1449</v>
      </c>
      <c r="F340" t="s">
        <v>1450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 t="s">
        <v>101</v>
      </c>
      <c r="P340" t="s">
        <v>40</v>
      </c>
      <c r="Q340" t="s">
        <v>29</v>
      </c>
    </row>
    <row r="341" spans="1:17" hidden="1" x14ac:dyDescent="0.25">
      <c r="A341" t="s">
        <v>1451</v>
      </c>
      <c r="B341" t="s">
        <v>1452</v>
      </c>
      <c r="C341" s="1" t="str">
        <f t="shared" si="20"/>
        <v>12:0004</v>
      </c>
      <c r="D341" s="1" t="str">
        <f t="shared" si="21"/>
        <v>12:0029</v>
      </c>
      <c r="E341" t="s">
        <v>1453</v>
      </c>
      <c r="F341" t="s">
        <v>1454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 t="s">
        <v>21</v>
      </c>
      <c r="P341" t="s">
        <v>231</v>
      </c>
      <c r="Q341" t="s">
        <v>198</v>
      </c>
    </row>
    <row r="342" spans="1:17" hidden="1" x14ac:dyDescent="0.25">
      <c r="A342" t="s">
        <v>1455</v>
      </c>
      <c r="B342" t="s">
        <v>1456</v>
      </c>
      <c r="C342" s="1" t="str">
        <f t="shared" si="20"/>
        <v>12:0004</v>
      </c>
      <c r="D342" s="1" t="str">
        <f t="shared" si="21"/>
        <v>12:0029</v>
      </c>
      <c r="E342" t="s">
        <v>1457</v>
      </c>
      <c r="F342" t="s">
        <v>1458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 t="s">
        <v>21</v>
      </c>
      <c r="P342" t="s">
        <v>70</v>
      </c>
      <c r="Q342" t="s">
        <v>215</v>
      </c>
    </row>
    <row r="343" spans="1:17" hidden="1" x14ac:dyDescent="0.25">
      <c r="A343" t="s">
        <v>1459</v>
      </c>
      <c r="B343" t="s">
        <v>1460</v>
      </c>
      <c r="C343" s="1" t="str">
        <f t="shared" si="20"/>
        <v>12:0004</v>
      </c>
      <c r="D343" s="1" t="str">
        <f t="shared" si="21"/>
        <v>12:0029</v>
      </c>
      <c r="E343" t="s">
        <v>1461</v>
      </c>
      <c r="F343" t="s">
        <v>1462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 t="s">
        <v>21</v>
      </c>
      <c r="P343" t="s">
        <v>231</v>
      </c>
      <c r="Q343" t="s">
        <v>93</v>
      </c>
    </row>
    <row r="344" spans="1:17" hidden="1" x14ac:dyDescent="0.25">
      <c r="A344" t="s">
        <v>1463</v>
      </c>
      <c r="B344" t="s">
        <v>1464</v>
      </c>
      <c r="C344" s="1" t="str">
        <f t="shared" si="20"/>
        <v>12:0004</v>
      </c>
      <c r="D344" s="1" t="str">
        <f t="shared" si="21"/>
        <v>12:0029</v>
      </c>
      <c r="E344" t="s">
        <v>1465</v>
      </c>
      <c r="F344" t="s">
        <v>1466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 t="s">
        <v>101</v>
      </c>
      <c r="P344" t="s">
        <v>40</v>
      </c>
      <c r="Q344" t="s">
        <v>198</v>
      </c>
    </row>
    <row r="345" spans="1:17" hidden="1" x14ac:dyDescent="0.25">
      <c r="A345" t="s">
        <v>1467</v>
      </c>
      <c r="B345" t="s">
        <v>1468</v>
      </c>
      <c r="C345" s="1" t="str">
        <f t="shared" si="20"/>
        <v>12:0004</v>
      </c>
      <c r="D345" s="1" t="str">
        <f t="shared" si="21"/>
        <v>12:0029</v>
      </c>
      <c r="E345" t="s">
        <v>1469</v>
      </c>
      <c r="F345" t="s">
        <v>1470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 t="s">
        <v>21</v>
      </c>
      <c r="P345" t="s">
        <v>65</v>
      </c>
      <c r="Q345" t="s">
        <v>93</v>
      </c>
    </row>
    <row r="346" spans="1:17" hidden="1" x14ac:dyDescent="0.25">
      <c r="A346" t="s">
        <v>1471</v>
      </c>
      <c r="B346" t="s">
        <v>1472</v>
      </c>
      <c r="C346" s="1" t="str">
        <f t="shared" si="20"/>
        <v>12:0004</v>
      </c>
      <c r="D346" s="1" t="str">
        <f t="shared" si="21"/>
        <v>12:0029</v>
      </c>
      <c r="E346" t="s">
        <v>1473</v>
      </c>
      <c r="F346" t="s">
        <v>1474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 t="s">
        <v>21</v>
      </c>
      <c r="P346" t="s">
        <v>356</v>
      </c>
      <c r="Q346" t="s">
        <v>103</v>
      </c>
    </row>
    <row r="347" spans="1:17" hidden="1" x14ac:dyDescent="0.25">
      <c r="A347" t="s">
        <v>1475</v>
      </c>
      <c r="B347" t="s">
        <v>1476</v>
      </c>
      <c r="C347" s="1" t="str">
        <f t="shared" si="20"/>
        <v>12:0004</v>
      </c>
      <c r="D347" s="1" t="str">
        <f t="shared" si="21"/>
        <v>12:0029</v>
      </c>
      <c r="E347" t="s">
        <v>1477</v>
      </c>
      <c r="F347" t="s">
        <v>1478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 t="s">
        <v>21</v>
      </c>
      <c r="P347" t="s">
        <v>226</v>
      </c>
      <c r="Q347" t="s">
        <v>93</v>
      </c>
    </row>
    <row r="348" spans="1:17" hidden="1" x14ac:dyDescent="0.25">
      <c r="A348" t="s">
        <v>1479</v>
      </c>
      <c r="B348" t="s">
        <v>1480</v>
      </c>
      <c r="C348" s="1" t="str">
        <f t="shared" si="20"/>
        <v>12:0004</v>
      </c>
      <c r="D348" s="1" t="str">
        <f t="shared" si="21"/>
        <v>12:0029</v>
      </c>
      <c r="E348" t="s">
        <v>1481</v>
      </c>
      <c r="F348" t="s">
        <v>1482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 t="s">
        <v>21</v>
      </c>
      <c r="P348" t="s">
        <v>82</v>
      </c>
      <c r="Q348" t="s">
        <v>149</v>
      </c>
    </row>
    <row r="349" spans="1:17" hidden="1" x14ac:dyDescent="0.25">
      <c r="A349" t="s">
        <v>1483</v>
      </c>
      <c r="B349" t="s">
        <v>1484</v>
      </c>
      <c r="C349" s="1" t="str">
        <f t="shared" si="20"/>
        <v>12:0004</v>
      </c>
      <c r="D349" s="1" t="str">
        <f t="shared" si="21"/>
        <v>12:0029</v>
      </c>
      <c r="E349" t="s">
        <v>1485</v>
      </c>
      <c r="F349" t="s">
        <v>1486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 t="s">
        <v>101</v>
      </c>
      <c r="P349" t="s">
        <v>28</v>
      </c>
      <c r="Q349" t="s">
        <v>71</v>
      </c>
    </row>
    <row r="350" spans="1:17" hidden="1" x14ac:dyDescent="0.25">
      <c r="A350" t="s">
        <v>1487</v>
      </c>
      <c r="B350" t="s">
        <v>1488</v>
      </c>
      <c r="C350" s="1" t="str">
        <f t="shared" si="20"/>
        <v>12:0004</v>
      </c>
      <c r="D350" s="1" t="str">
        <f t="shared" si="21"/>
        <v>12:0029</v>
      </c>
      <c r="E350" t="s">
        <v>1489</v>
      </c>
      <c r="F350" t="s">
        <v>1490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 t="s">
        <v>21</v>
      </c>
      <c r="P350" t="s">
        <v>45</v>
      </c>
      <c r="Q350" t="s">
        <v>52</v>
      </c>
    </row>
    <row r="351" spans="1:17" hidden="1" x14ac:dyDescent="0.25">
      <c r="A351" t="s">
        <v>1491</v>
      </c>
      <c r="B351" t="s">
        <v>1492</v>
      </c>
      <c r="C351" s="1" t="str">
        <f t="shared" si="20"/>
        <v>12:0004</v>
      </c>
      <c r="D351" s="1" t="str">
        <f t="shared" si="21"/>
        <v>12:0029</v>
      </c>
      <c r="E351" t="s">
        <v>1493</v>
      </c>
      <c r="F351" t="s">
        <v>1494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 t="s">
        <v>64</v>
      </c>
      <c r="P351" t="s">
        <v>22</v>
      </c>
      <c r="Q351" t="s">
        <v>29</v>
      </c>
    </row>
    <row r="352" spans="1:17" hidden="1" x14ac:dyDescent="0.25">
      <c r="A352" t="s">
        <v>1495</v>
      </c>
      <c r="B352" t="s">
        <v>1496</v>
      </c>
      <c r="C352" s="1" t="str">
        <f t="shared" si="20"/>
        <v>12:0004</v>
      </c>
      <c r="D352" s="1" t="str">
        <f t="shared" si="21"/>
        <v>12:0029</v>
      </c>
      <c r="E352" t="s">
        <v>1497</v>
      </c>
      <c r="F352" t="s">
        <v>1498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 t="s">
        <v>21</v>
      </c>
      <c r="P352" t="s">
        <v>356</v>
      </c>
      <c r="Q352" t="s">
        <v>198</v>
      </c>
    </row>
    <row r="353" spans="1:17" hidden="1" x14ac:dyDescent="0.25">
      <c r="A353" t="s">
        <v>1499</v>
      </c>
      <c r="B353" t="s">
        <v>1500</v>
      </c>
      <c r="C353" s="1" t="str">
        <f t="shared" si="20"/>
        <v>12:0004</v>
      </c>
      <c r="D353" s="1" t="str">
        <f t="shared" si="21"/>
        <v>12:0029</v>
      </c>
      <c r="E353" t="s">
        <v>1501</v>
      </c>
      <c r="F353" t="s">
        <v>1502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 t="s">
        <v>21</v>
      </c>
      <c r="P353" t="s">
        <v>51</v>
      </c>
      <c r="Q353" t="s">
        <v>59</v>
      </c>
    </row>
    <row r="354" spans="1:17" hidden="1" x14ac:dyDescent="0.25">
      <c r="A354" t="s">
        <v>1503</v>
      </c>
      <c r="B354" t="s">
        <v>1504</v>
      </c>
      <c r="C354" s="1" t="str">
        <f t="shared" si="20"/>
        <v>12:0004</v>
      </c>
      <c r="D354" s="1" t="str">
        <f t="shared" si="21"/>
        <v>12:0029</v>
      </c>
      <c r="E354" t="s">
        <v>1505</v>
      </c>
      <c r="F354" t="s">
        <v>1506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 t="s">
        <v>21</v>
      </c>
      <c r="P354" t="s">
        <v>70</v>
      </c>
      <c r="Q354" t="s">
        <v>198</v>
      </c>
    </row>
    <row r="355" spans="1:17" hidden="1" x14ac:dyDescent="0.25">
      <c r="A355" t="s">
        <v>1507</v>
      </c>
      <c r="B355" t="s">
        <v>1508</v>
      </c>
      <c r="C355" s="1" t="str">
        <f t="shared" si="20"/>
        <v>12:0004</v>
      </c>
      <c r="D355" s="1" t="str">
        <f t="shared" si="21"/>
        <v>12:0029</v>
      </c>
      <c r="E355" t="s">
        <v>1509</v>
      </c>
      <c r="F355" t="s">
        <v>1510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 t="s">
        <v>21</v>
      </c>
      <c r="P355" t="s">
        <v>184</v>
      </c>
      <c r="Q355" t="s">
        <v>93</v>
      </c>
    </row>
    <row r="356" spans="1:17" hidden="1" x14ac:dyDescent="0.25">
      <c r="A356" t="s">
        <v>1511</v>
      </c>
      <c r="B356" t="s">
        <v>1512</v>
      </c>
      <c r="C356" s="1" t="str">
        <f t="shared" si="20"/>
        <v>12:0004</v>
      </c>
      <c r="D356" s="1" t="str">
        <f t="shared" si="21"/>
        <v>12:0029</v>
      </c>
      <c r="E356" t="s">
        <v>1513</v>
      </c>
      <c r="F356" t="s">
        <v>1514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 t="s">
        <v>551</v>
      </c>
      <c r="P356" t="s">
        <v>1515</v>
      </c>
      <c r="Q356" t="s">
        <v>46</v>
      </c>
    </row>
    <row r="357" spans="1:17" hidden="1" x14ac:dyDescent="0.25">
      <c r="A357" t="s">
        <v>1516</v>
      </c>
      <c r="B357" t="s">
        <v>1517</v>
      </c>
      <c r="C357" s="1" t="str">
        <f t="shared" si="20"/>
        <v>12:0004</v>
      </c>
      <c r="D357" s="1" t="str">
        <f t="shared" si="21"/>
        <v>12:0029</v>
      </c>
      <c r="E357" t="s">
        <v>1518</v>
      </c>
      <c r="F357" t="s">
        <v>1519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 t="s">
        <v>21</v>
      </c>
      <c r="P357" t="s">
        <v>184</v>
      </c>
      <c r="Q357" t="s">
        <v>189</v>
      </c>
    </row>
    <row r="358" spans="1:17" hidden="1" x14ac:dyDescent="0.25">
      <c r="A358" t="s">
        <v>1520</v>
      </c>
      <c r="B358" t="s">
        <v>1521</v>
      </c>
      <c r="C358" s="1" t="str">
        <f t="shared" si="20"/>
        <v>12:0004</v>
      </c>
      <c r="D358" s="1" t="str">
        <f t="shared" si="21"/>
        <v>12:0029</v>
      </c>
      <c r="E358" t="s">
        <v>1522</v>
      </c>
      <c r="F358" t="s">
        <v>1523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 t="s">
        <v>21</v>
      </c>
      <c r="P358" t="s">
        <v>184</v>
      </c>
      <c r="Q358" t="s">
        <v>189</v>
      </c>
    </row>
    <row r="359" spans="1:17" hidden="1" x14ac:dyDescent="0.25">
      <c r="A359" t="s">
        <v>1524</v>
      </c>
      <c r="B359" t="s">
        <v>1525</v>
      </c>
      <c r="C359" s="1" t="str">
        <f t="shared" si="20"/>
        <v>12:0004</v>
      </c>
      <c r="D359" s="1" t="str">
        <f t="shared" si="21"/>
        <v>12:0029</v>
      </c>
      <c r="E359" t="s">
        <v>1526</v>
      </c>
      <c r="F359" t="s">
        <v>1527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 t="s">
        <v>21</v>
      </c>
      <c r="P359" t="s">
        <v>40</v>
      </c>
      <c r="Q359" t="s">
        <v>1528</v>
      </c>
    </row>
    <row r="360" spans="1:17" hidden="1" x14ac:dyDescent="0.25">
      <c r="A360" t="s">
        <v>1529</v>
      </c>
      <c r="B360" t="s">
        <v>1530</v>
      </c>
      <c r="C360" s="1" t="str">
        <f t="shared" si="20"/>
        <v>12:0004</v>
      </c>
      <c r="D360" s="1" t="str">
        <f t="shared" si="21"/>
        <v>12:0029</v>
      </c>
      <c r="E360" t="s">
        <v>1531</v>
      </c>
      <c r="F360" t="s">
        <v>1532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 t="s">
        <v>21</v>
      </c>
      <c r="P360" t="s">
        <v>51</v>
      </c>
      <c r="Q360" t="s">
        <v>88</v>
      </c>
    </row>
    <row r="361" spans="1:17" hidden="1" x14ac:dyDescent="0.25">
      <c r="A361" t="s">
        <v>1533</v>
      </c>
      <c r="B361" t="s">
        <v>1534</v>
      </c>
      <c r="C361" s="1" t="str">
        <f t="shared" si="20"/>
        <v>12:0004</v>
      </c>
      <c r="D361" s="1" t="str">
        <f t="shared" si="21"/>
        <v>12:0029</v>
      </c>
      <c r="E361" t="s">
        <v>1531</v>
      </c>
      <c r="F361" t="s">
        <v>1535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 t="s">
        <v>21</v>
      </c>
      <c r="P361" t="s">
        <v>51</v>
      </c>
      <c r="Q361" t="s">
        <v>143</v>
      </c>
    </row>
    <row r="362" spans="1:17" hidden="1" x14ac:dyDescent="0.25">
      <c r="A362" t="s">
        <v>1536</v>
      </c>
      <c r="B362" t="s">
        <v>1537</v>
      </c>
      <c r="C362" s="1" t="str">
        <f t="shared" si="20"/>
        <v>12:0004</v>
      </c>
      <c r="D362" s="1" t="str">
        <f t="shared" si="21"/>
        <v>12:0029</v>
      </c>
      <c r="E362" t="s">
        <v>1538</v>
      </c>
      <c r="F362" t="s">
        <v>1539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 t="s">
        <v>21</v>
      </c>
      <c r="P362" t="s">
        <v>65</v>
      </c>
      <c r="Q362" t="s">
        <v>29</v>
      </c>
    </row>
    <row r="363" spans="1:17" hidden="1" x14ac:dyDescent="0.25">
      <c r="A363" t="s">
        <v>1540</v>
      </c>
      <c r="B363" t="s">
        <v>1541</v>
      </c>
      <c r="C363" s="1" t="str">
        <f t="shared" si="20"/>
        <v>12:0004</v>
      </c>
      <c r="D363" s="1" t="str">
        <f t="shared" si="21"/>
        <v>12:0029</v>
      </c>
      <c r="E363" t="s">
        <v>1542</v>
      </c>
      <c r="F363" t="s">
        <v>1543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 t="s">
        <v>21</v>
      </c>
      <c r="P363" t="s">
        <v>45</v>
      </c>
      <c r="Q363" t="s">
        <v>52</v>
      </c>
    </row>
    <row r="364" spans="1:17" hidden="1" x14ac:dyDescent="0.25">
      <c r="A364" t="s">
        <v>1544</v>
      </c>
      <c r="B364" t="s">
        <v>1545</v>
      </c>
      <c r="C364" s="1" t="str">
        <f t="shared" si="20"/>
        <v>12:0004</v>
      </c>
      <c r="D364" s="1" t="str">
        <f t="shared" si="21"/>
        <v>12:0029</v>
      </c>
      <c r="E364" t="s">
        <v>1546</v>
      </c>
      <c r="F364" t="s">
        <v>1547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 t="s">
        <v>21</v>
      </c>
      <c r="P364" t="s">
        <v>70</v>
      </c>
      <c r="Q364" t="s">
        <v>71</v>
      </c>
    </row>
    <row r="365" spans="1:17" hidden="1" x14ac:dyDescent="0.25">
      <c r="A365" t="s">
        <v>1548</v>
      </c>
      <c r="B365" t="s">
        <v>1549</v>
      </c>
      <c r="C365" s="1" t="str">
        <f t="shared" si="20"/>
        <v>12:0004</v>
      </c>
      <c r="D365" s="1" t="str">
        <f t="shared" si="21"/>
        <v>12:0029</v>
      </c>
      <c r="E365" t="s">
        <v>1550</v>
      </c>
      <c r="F365" t="s">
        <v>1551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 t="s">
        <v>21</v>
      </c>
      <c r="P365" t="s">
        <v>45</v>
      </c>
      <c r="Q365" t="s">
        <v>189</v>
      </c>
    </row>
    <row r="366" spans="1:17" hidden="1" x14ac:dyDescent="0.25">
      <c r="A366" t="s">
        <v>1552</v>
      </c>
      <c r="B366" t="s">
        <v>1553</v>
      </c>
      <c r="C366" s="1" t="str">
        <f t="shared" si="20"/>
        <v>12:0004</v>
      </c>
      <c r="D366" s="1" t="str">
        <f t="shared" si="21"/>
        <v>12:0029</v>
      </c>
      <c r="E366" t="s">
        <v>1554</v>
      </c>
      <c r="F366" t="s">
        <v>1555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 t="s">
        <v>158</v>
      </c>
      <c r="P366" t="s">
        <v>102</v>
      </c>
      <c r="Q366" t="s">
        <v>103</v>
      </c>
    </row>
    <row r="367" spans="1:17" hidden="1" x14ac:dyDescent="0.25">
      <c r="A367" t="s">
        <v>1556</v>
      </c>
      <c r="B367" t="s">
        <v>1557</v>
      </c>
      <c r="C367" s="1" t="str">
        <f t="shared" si="20"/>
        <v>12:0004</v>
      </c>
      <c r="D367" s="1" t="str">
        <f t="shared" si="21"/>
        <v>12:0029</v>
      </c>
      <c r="E367" t="s">
        <v>1558</v>
      </c>
      <c r="F367" t="s">
        <v>1559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 t="s">
        <v>21</v>
      </c>
      <c r="P367" t="s">
        <v>77</v>
      </c>
      <c r="Q367" t="s">
        <v>23</v>
      </c>
    </row>
    <row r="368" spans="1:17" hidden="1" x14ac:dyDescent="0.25">
      <c r="A368" t="s">
        <v>1560</v>
      </c>
      <c r="B368" t="s">
        <v>1561</v>
      </c>
      <c r="C368" s="1" t="str">
        <f t="shared" si="20"/>
        <v>12:0004</v>
      </c>
      <c r="D368" s="1" t="str">
        <f t="shared" si="21"/>
        <v>12:0029</v>
      </c>
      <c r="E368" t="s">
        <v>1562</v>
      </c>
      <c r="F368" t="s">
        <v>1563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 t="s">
        <v>158</v>
      </c>
      <c r="P368" t="s">
        <v>65</v>
      </c>
      <c r="Q368" t="s">
        <v>35</v>
      </c>
    </row>
    <row r="369" spans="1:17" hidden="1" x14ac:dyDescent="0.25">
      <c r="A369" t="s">
        <v>1564</v>
      </c>
      <c r="B369" t="s">
        <v>1565</v>
      </c>
      <c r="C369" s="1" t="str">
        <f t="shared" si="20"/>
        <v>12:0004</v>
      </c>
      <c r="D369" s="1" t="str">
        <f t="shared" si="21"/>
        <v>12:0029</v>
      </c>
      <c r="E369" t="s">
        <v>1566</v>
      </c>
      <c r="F369" t="s">
        <v>1567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 t="s">
        <v>21</v>
      </c>
      <c r="P369" t="s">
        <v>77</v>
      </c>
      <c r="Q369" t="s">
        <v>29</v>
      </c>
    </row>
    <row r="370" spans="1:17" hidden="1" x14ac:dyDescent="0.25">
      <c r="A370" t="s">
        <v>1568</v>
      </c>
      <c r="B370" t="s">
        <v>1569</v>
      </c>
      <c r="C370" s="1" t="str">
        <f t="shared" si="20"/>
        <v>12:0004</v>
      </c>
      <c r="D370" s="1" t="str">
        <f t="shared" si="21"/>
        <v>12:0029</v>
      </c>
      <c r="E370" t="s">
        <v>1570</v>
      </c>
      <c r="F370" t="s">
        <v>1571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 t="s">
        <v>551</v>
      </c>
      <c r="P370" t="s">
        <v>231</v>
      </c>
      <c r="Q370" t="s">
        <v>59</v>
      </c>
    </row>
    <row r="371" spans="1:17" hidden="1" x14ac:dyDescent="0.25">
      <c r="A371" t="s">
        <v>1572</v>
      </c>
      <c r="B371" t="s">
        <v>1573</v>
      </c>
      <c r="C371" s="1" t="str">
        <f t="shared" si="20"/>
        <v>12:0004</v>
      </c>
      <c r="D371" s="1" t="str">
        <f t="shared" si="21"/>
        <v>12:0029</v>
      </c>
      <c r="E371" t="s">
        <v>1574</v>
      </c>
      <c r="F371" t="s">
        <v>1575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 t="s">
        <v>551</v>
      </c>
      <c r="P371" t="s">
        <v>356</v>
      </c>
      <c r="Q371" t="s">
        <v>35</v>
      </c>
    </row>
    <row r="372" spans="1:17" hidden="1" x14ac:dyDescent="0.25">
      <c r="A372" t="s">
        <v>1576</v>
      </c>
      <c r="B372" t="s">
        <v>1577</v>
      </c>
      <c r="C372" s="1" t="str">
        <f t="shared" si="20"/>
        <v>12:0004</v>
      </c>
      <c r="D372" s="1" t="str">
        <f t="shared" si="21"/>
        <v>12:0029</v>
      </c>
      <c r="E372" t="s">
        <v>1578</v>
      </c>
      <c r="F372" t="s">
        <v>1579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 t="s">
        <v>1247</v>
      </c>
      <c r="P372" t="s">
        <v>391</v>
      </c>
      <c r="Q372" t="s">
        <v>59</v>
      </c>
    </row>
    <row r="373" spans="1:17" hidden="1" x14ac:dyDescent="0.25">
      <c r="A373" t="s">
        <v>1580</v>
      </c>
      <c r="B373" t="s">
        <v>1581</v>
      </c>
      <c r="C373" s="1" t="str">
        <f t="shared" si="20"/>
        <v>12:0004</v>
      </c>
      <c r="D373" s="1" t="str">
        <f t="shared" si="21"/>
        <v>12:0029</v>
      </c>
      <c r="E373" t="s">
        <v>1582</v>
      </c>
      <c r="F373" t="s">
        <v>1583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 t="s">
        <v>21</v>
      </c>
      <c r="P373" t="s">
        <v>51</v>
      </c>
      <c r="Q373" t="s">
        <v>93</v>
      </c>
    </row>
    <row r="374" spans="1:17" hidden="1" x14ac:dyDescent="0.25">
      <c r="A374" t="s">
        <v>1584</v>
      </c>
      <c r="B374" t="s">
        <v>1585</v>
      </c>
      <c r="C374" s="1" t="str">
        <f t="shared" si="20"/>
        <v>12:0004</v>
      </c>
      <c r="D374" s="1" t="str">
        <f t="shared" si="21"/>
        <v>12:0029</v>
      </c>
      <c r="E374" t="s">
        <v>1586</v>
      </c>
      <c r="F374" t="s">
        <v>1587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 t="s">
        <v>21</v>
      </c>
      <c r="P374" t="s">
        <v>1588</v>
      </c>
      <c r="Q374" t="s">
        <v>88</v>
      </c>
    </row>
    <row r="375" spans="1:17" hidden="1" x14ac:dyDescent="0.25">
      <c r="A375" t="s">
        <v>1589</v>
      </c>
      <c r="B375" t="s">
        <v>1590</v>
      </c>
      <c r="C375" s="1" t="str">
        <f t="shared" si="20"/>
        <v>12:0004</v>
      </c>
      <c r="D375" s="1" t="str">
        <f t="shared" si="21"/>
        <v>12:0029</v>
      </c>
      <c r="E375" t="s">
        <v>1591</v>
      </c>
      <c r="F375" t="s">
        <v>1592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 t="s">
        <v>689</v>
      </c>
      <c r="P375" t="s">
        <v>391</v>
      </c>
      <c r="Q375" t="s">
        <v>35</v>
      </c>
    </row>
    <row r="376" spans="1:17" hidden="1" x14ac:dyDescent="0.25">
      <c r="A376" t="s">
        <v>1593</v>
      </c>
      <c r="B376" t="s">
        <v>1594</v>
      </c>
      <c r="C376" s="1" t="str">
        <f t="shared" si="20"/>
        <v>12:0004</v>
      </c>
      <c r="D376" s="1" t="str">
        <f t="shared" si="21"/>
        <v>12:0029</v>
      </c>
      <c r="E376" t="s">
        <v>1595</v>
      </c>
      <c r="F376" t="s">
        <v>1596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 t="s">
        <v>1597</v>
      </c>
      <c r="P376" t="s">
        <v>1598</v>
      </c>
      <c r="Q376" t="s">
        <v>1599</v>
      </c>
    </row>
    <row r="377" spans="1:17" hidden="1" x14ac:dyDescent="0.25">
      <c r="A377" t="s">
        <v>1600</v>
      </c>
      <c r="B377" t="s">
        <v>1601</v>
      </c>
      <c r="C377" s="1" t="str">
        <f t="shared" si="20"/>
        <v>12:0004</v>
      </c>
      <c r="D377" s="1" t="str">
        <f t="shared" si="21"/>
        <v>12:0029</v>
      </c>
      <c r="E377" t="s">
        <v>1602</v>
      </c>
      <c r="F377" t="s">
        <v>1603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 t="s">
        <v>21</v>
      </c>
      <c r="P377" t="s">
        <v>28</v>
      </c>
      <c r="Q377" t="s">
        <v>52</v>
      </c>
    </row>
    <row r="378" spans="1:17" hidden="1" x14ac:dyDescent="0.25">
      <c r="A378" t="s">
        <v>1604</v>
      </c>
      <c r="B378" t="s">
        <v>1605</v>
      </c>
      <c r="C378" s="1" t="str">
        <f t="shared" si="20"/>
        <v>12:0004</v>
      </c>
      <c r="D378" s="1" t="str">
        <f t="shared" si="21"/>
        <v>12:0029</v>
      </c>
      <c r="E378" t="s">
        <v>1602</v>
      </c>
      <c r="F378" t="s">
        <v>1606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 t="s">
        <v>101</v>
      </c>
      <c r="P378" t="s">
        <v>65</v>
      </c>
      <c r="Q378" t="s">
        <v>23</v>
      </c>
    </row>
    <row r="379" spans="1:17" hidden="1" x14ac:dyDescent="0.25">
      <c r="A379" t="s">
        <v>1607</v>
      </c>
      <c r="B379" t="s">
        <v>1608</v>
      </c>
      <c r="C379" s="1" t="str">
        <f t="shared" si="20"/>
        <v>12:0004</v>
      </c>
      <c r="D379" s="1" t="str">
        <f t="shared" si="21"/>
        <v>12:0029</v>
      </c>
      <c r="E379" t="s">
        <v>1609</v>
      </c>
      <c r="F379" t="s">
        <v>1610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 t="s">
        <v>101</v>
      </c>
      <c r="P379" t="s">
        <v>65</v>
      </c>
      <c r="Q379" t="s">
        <v>35</v>
      </c>
    </row>
    <row r="380" spans="1:17" hidden="1" x14ac:dyDescent="0.25">
      <c r="A380" t="s">
        <v>1611</v>
      </c>
      <c r="B380" t="s">
        <v>1612</v>
      </c>
      <c r="C380" s="1" t="str">
        <f t="shared" si="20"/>
        <v>12:0004</v>
      </c>
      <c r="D380" s="1" t="str">
        <f t="shared" si="21"/>
        <v>12:0029</v>
      </c>
      <c r="E380" t="s">
        <v>1613</v>
      </c>
      <c r="F380" t="s">
        <v>1614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 t="s">
        <v>158</v>
      </c>
      <c r="P380" t="s">
        <v>262</v>
      </c>
      <c r="Q380" t="s">
        <v>35</v>
      </c>
    </row>
    <row r="381" spans="1:17" hidden="1" x14ac:dyDescent="0.25">
      <c r="A381" t="s">
        <v>1615</v>
      </c>
      <c r="B381" t="s">
        <v>1616</v>
      </c>
      <c r="C381" s="1" t="str">
        <f t="shared" si="20"/>
        <v>12:0004</v>
      </c>
      <c r="D381" s="1" t="str">
        <f t="shared" si="21"/>
        <v>12:0029</v>
      </c>
      <c r="E381" t="s">
        <v>1617</v>
      </c>
      <c r="F381" t="s">
        <v>1618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 t="s">
        <v>220</v>
      </c>
      <c r="P381" t="s">
        <v>51</v>
      </c>
      <c r="Q381" t="s">
        <v>29</v>
      </c>
    </row>
    <row r="382" spans="1:17" hidden="1" x14ac:dyDescent="0.25">
      <c r="A382" t="s">
        <v>1619</v>
      </c>
      <c r="B382" t="s">
        <v>1620</v>
      </c>
      <c r="C382" s="1" t="str">
        <f t="shared" si="20"/>
        <v>12:0004</v>
      </c>
      <c r="D382" s="1" t="str">
        <f t="shared" si="21"/>
        <v>12:0029</v>
      </c>
      <c r="E382" t="s">
        <v>1617</v>
      </c>
      <c r="F382" t="s">
        <v>1621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 t="s">
        <v>21</v>
      </c>
      <c r="P382" t="s">
        <v>184</v>
      </c>
      <c r="Q382" t="s">
        <v>198</v>
      </c>
    </row>
    <row r="383" spans="1:17" hidden="1" x14ac:dyDescent="0.25">
      <c r="A383" t="s">
        <v>1622</v>
      </c>
      <c r="B383" t="s">
        <v>1623</v>
      </c>
      <c r="C383" s="1" t="str">
        <f t="shared" si="20"/>
        <v>12:0004</v>
      </c>
      <c r="D383" s="1" t="str">
        <f t="shared" si="21"/>
        <v>12:0029</v>
      </c>
      <c r="E383" t="s">
        <v>1624</v>
      </c>
      <c r="F383" t="s">
        <v>1625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 t="s">
        <v>21</v>
      </c>
      <c r="P383" t="s">
        <v>226</v>
      </c>
      <c r="Q383" t="s">
        <v>46</v>
      </c>
    </row>
    <row r="384" spans="1:17" hidden="1" x14ac:dyDescent="0.25">
      <c r="A384" t="s">
        <v>1626</v>
      </c>
      <c r="B384" t="s">
        <v>1627</v>
      </c>
      <c r="C384" s="1" t="str">
        <f t="shared" si="20"/>
        <v>12:0004</v>
      </c>
      <c r="D384" s="1" t="str">
        <f t="shared" si="21"/>
        <v>12:0029</v>
      </c>
      <c r="E384" t="s">
        <v>1628</v>
      </c>
      <c r="F384" t="s">
        <v>1629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 t="s">
        <v>1630</v>
      </c>
      <c r="P384" t="s">
        <v>1631</v>
      </c>
      <c r="Q384" t="s">
        <v>35</v>
      </c>
    </row>
    <row r="385" spans="1:17" hidden="1" x14ac:dyDescent="0.25">
      <c r="A385" t="s">
        <v>1632</v>
      </c>
      <c r="B385" t="s">
        <v>1633</v>
      </c>
      <c r="C385" s="1" t="str">
        <f t="shared" si="20"/>
        <v>12:0004</v>
      </c>
      <c r="D385" s="1" t="str">
        <f t="shared" si="21"/>
        <v>12:0029</v>
      </c>
      <c r="E385" t="s">
        <v>1634</v>
      </c>
      <c r="F385" t="s">
        <v>1635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 t="s">
        <v>158</v>
      </c>
      <c r="P385" t="s">
        <v>28</v>
      </c>
      <c r="Q385" t="s">
        <v>392</v>
      </c>
    </row>
    <row r="386" spans="1:17" hidden="1" x14ac:dyDescent="0.25">
      <c r="A386" t="s">
        <v>1636</v>
      </c>
      <c r="B386" t="s">
        <v>1637</v>
      </c>
      <c r="C386" s="1" t="str">
        <f t="shared" ref="C386:C449" si="24">HYPERLINK("http://geochem.nrcan.gc.ca/cdogs/content/bdl/bdl120004_e.htm", "12:0004")</f>
        <v>12:0004</v>
      </c>
      <c r="D386" s="1" t="str">
        <f t="shared" ref="D386:D449" si="25">HYPERLINK("http://geochem.nrcan.gc.ca/cdogs/content/svy/svy120029_e.htm", "12:0029")</f>
        <v>12:0029</v>
      </c>
      <c r="E386" t="s">
        <v>1638</v>
      </c>
      <c r="F386" t="s">
        <v>1639</v>
      </c>
      <c r="H386">
        <v>56.467973299999997</v>
      </c>
      <c r="I386">
        <v>-130.35223389999999</v>
      </c>
      <c r="J386" s="1" t="str">
        <f t="shared" ref="J386:J449" si="26">HYPERLINK("http://geochem.nrcan.gc.ca/cdogs/content/kwd/kwd020018_e.htm", "Fluid (stream)")</f>
        <v>Fluid (stream)</v>
      </c>
      <c r="K386" s="1" t="str">
        <f t="shared" ref="K386:K449" si="27">HYPERLINK("http://geochem.nrcan.gc.ca/cdogs/content/kwd/kwd080007_e.htm", "Untreated Water")</f>
        <v>Untreated Water</v>
      </c>
      <c r="O386" t="s">
        <v>64</v>
      </c>
      <c r="P386" t="s">
        <v>51</v>
      </c>
      <c r="Q386" t="s">
        <v>23</v>
      </c>
    </row>
    <row r="387" spans="1:17" hidden="1" x14ac:dyDescent="0.25">
      <c r="A387" t="s">
        <v>1640</v>
      </c>
      <c r="B387" t="s">
        <v>1641</v>
      </c>
      <c r="C387" s="1" t="str">
        <f t="shared" si="24"/>
        <v>12:0004</v>
      </c>
      <c r="D387" s="1" t="str">
        <f t="shared" si="25"/>
        <v>12:0029</v>
      </c>
      <c r="E387" t="s">
        <v>1642</v>
      </c>
      <c r="F387" t="s">
        <v>1643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 t="s">
        <v>113</v>
      </c>
      <c r="P387" t="s">
        <v>51</v>
      </c>
      <c r="Q387" t="s">
        <v>35</v>
      </c>
    </row>
    <row r="388" spans="1:17" hidden="1" x14ac:dyDescent="0.25">
      <c r="A388" t="s">
        <v>1644</v>
      </c>
      <c r="B388" t="s">
        <v>1645</v>
      </c>
      <c r="C388" s="1" t="str">
        <f t="shared" si="24"/>
        <v>12:0004</v>
      </c>
      <c r="D388" s="1" t="str">
        <f t="shared" si="25"/>
        <v>12:0029</v>
      </c>
      <c r="E388" t="s">
        <v>1646</v>
      </c>
      <c r="F388" t="s">
        <v>1647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 t="s">
        <v>21</v>
      </c>
      <c r="P388" t="s">
        <v>70</v>
      </c>
      <c r="Q388" t="s">
        <v>23</v>
      </c>
    </row>
    <row r="389" spans="1:17" hidden="1" x14ac:dyDescent="0.25">
      <c r="A389" t="s">
        <v>1648</v>
      </c>
      <c r="B389" t="s">
        <v>1649</v>
      </c>
      <c r="C389" s="1" t="str">
        <f t="shared" si="24"/>
        <v>12:0004</v>
      </c>
      <c r="D389" s="1" t="str">
        <f t="shared" si="25"/>
        <v>12:0029</v>
      </c>
      <c r="E389" t="s">
        <v>1650</v>
      </c>
      <c r="F389" t="s">
        <v>1651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 t="s">
        <v>21</v>
      </c>
      <c r="P389" t="s">
        <v>45</v>
      </c>
      <c r="Q389" t="s">
        <v>71</v>
      </c>
    </row>
    <row r="390" spans="1:17" hidden="1" x14ac:dyDescent="0.25">
      <c r="A390" t="s">
        <v>1652</v>
      </c>
      <c r="B390" t="s">
        <v>1653</v>
      </c>
      <c r="C390" s="1" t="str">
        <f t="shared" si="24"/>
        <v>12:0004</v>
      </c>
      <c r="D390" s="1" t="str">
        <f t="shared" si="25"/>
        <v>12:0029</v>
      </c>
      <c r="E390" t="s">
        <v>1654</v>
      </c>
      <c r="F390" t="s">
        <v>1655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 t="s">
        <v>21</v>
      </c>
      <c r="P390" t="s">
        <v>45</v>
      </c>
      <c r="Q390" t="s">
        <v>93</v>
      </c>
    </row>
    <row r="391" spans="1:17" hidden="1" x14ac:dyDescent="0.25">
      <c r="A391" t="s">
        <v>1656</v>
      </c>
      <c r="B391" t="s">
        <v>1657</v>
      </c>
      <c r="C391" s="1" t="str">
        <f t="shared" si="24"/>
        <v>12:0004</v>
      </c>
      <c r="D391" s="1" t="str">
        <f t="shared" si="25"/>
        <v>12:0029</v>
      </c>
      <c r="E391" t="s">
        <v>1658</v>
      </c>
      <c r="F391" t="s">
        <v>1659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 t="s">
        <v>21</v>
      </c>
      <c r="P391" t="s">
        <v>184</v>
      </c>
      <c r="Q391" t="s">
        <v>88</v>
      </c>
    </row>
    <row r="392" spans="1:17" hidden="1" x14ac:dyDescent="0.25">
      <c r="A392" t="s">
        <v>1660</v>
      </c>
      <c r="B392" t="s">
        <v>1661</v>
      </c>
      <c r="C392" s="1" t="str">
        <f t="shared" si="24"/>
        <v>12:0004</v>
      </c>
      <c r="D392" s="1" t="str">
        <f t="shared" si="25"/>
        <v>12:0029</v>
      </c>
      <c r="E392" t="s">
        <v>1662</v>
      </c>
      <c r="F392" t="s">
        <v>1663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 t="s">
        <v>551</v>
      </c>
      <c r="P392" t="s">
        <v>1588</v>
      </c>
      <c r="Q392" t="s">
        <v>1664</v>
      </c>
    </row>
    <row r="393" spans="1:17" hidden="1" x14ac:dyDescent="0.25">
      <c r="A393" t="s">
        <v>1665</v>
      </c>
      <c r="B393" t="s">
        <v>1666</v>
      </c>
      <c r="C393" s="1" t="str">
        <f t="shared" si="24"/>
        <v>12:0004</v>
      </c>
      <c r="D393" s="1" t="str">
        <f t="shared" si="25"/>
        <v>12:0029</v>
      </c>
      <c r="E393" t="s">
        <v>1667</v>
      </c>
      <c r="F393" t="s">
        <v>1668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 t="s">
        <v>220</v>
      </c>
      <c r="P393" t="s">
        <v>77</v>
      </c>
      <c r="Q393" t="s">
        <v>198</v>
      </c>
    </row>
    <row r="394" spans="1:17" hidden="1" x14ac:dyDescent="0.25">
      <c r="A394" t="s">
        <v>1669</v>
      </c>
      <c r="B394" t="s">
        <v>1670</v>
      </c>
      <c r="C394" s="1" t="str">
        <f t="shared" si="24"/>
        <v>12:0004</v>
      </c>
      <c r="D394" s="1" t="str">
        <f t="shared" si="25"/>
        <v>12:0029</v>
      </c>
      <c r="E394" t="s">
        <v>1671</v>
      </c>
      <c r="F394" t="s">
        <v>1672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 t="s">
        <v>220</v>
      </c>
      <c r="P394" t="s">
        <v>70</v>
      </c>
      <c r="Q394" t="s">
        <v>59</v>
      </c>
    </row>
    <row r="395" spans="1:17" hidden="1" x14ac:dyDescent="0.25">
      <c r="A395" t="s">
        <v>1673</v>
      </c>
      <c r="B395" t="s">
        <v>1674</v>
      </c>
      <c r="C395" s="1" t="str">
        <f t="shared" si="24"/>
        <v>12:0004</v>
      </c>
      <c r="D395" s="1" t="str">
        <f t="shared" si="25"/>
        <v>12:0029</v>
      </c>
      <c r="E395" t="s">
        <v>1675</v>
      </c>
      <c r="F395" t="s">
        <v>1676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 t="s">
        <v>588</v>
      </c>
      <c r="P395" t="s">
        <v>612</v>
      </c>
      <c r="Q395" t="s">
        <v>59</v>
      </c>
    </row>
    <row r="396" spans="1:17" hidden="1" x14ac:dyDescent="0.25">
      <c r="A396" t="s">
        <v>1677</v>
      </c>
      <c r="B396" t="s">
        <v>1678</v>
      </c>
      <c r="C396" s="1" t="str">
        <f t="shared" si="24"/>
        <v>12:0004</v>
      </c>
      <c r="D396" s="1" t="str">
        <f t="shared" si="25"/>
        <v>12:0029</v>
      </c>
      <c r="E396" t="s">
        <v>1679</v>
      </c>
      <c r="F396" t="s">
        <v>1680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 t="s">
        <v>21</v>
      </c>
      <c r="P396" t="s">
        <v>70</v>
      </c>
      <c r="Q396" t="s">
        <v>198</v>
      </c>
    </row>
    <row r="397" spans="1:17" hidden="1" x14ac:dyDescent="0.25">
      <c r="A397" t="s">
        <v>1681</v>
      </c>
      <c r="B397" t="s">
        <v>1682</v>
      </c>
      <c r="C397" s="1" t="str">
        <f t="shared" si="24"/>
        <v>12:0004</v>
      </c>
      <c r="D397" s="1" t="str">
        <f t="shared" si="25"/>
        <v>12:0029</v>
      </c>
      <c r="E397" t="s">
        <v>1683</v>
      </c>
      <c r="F397" t="s">
        <v>1684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 t="s">
        <v>64</v>
      </c>
      <c r="P397" t="s">
        <v>70</v>
      </c>
      <c r="Q397" t="s">
        <v>23</v>
      </c>
    </row>
    <row r="398" spans="1:17" hidden="1" x14ac:dyDescent="0.25">
      <c r="A398" t="s">
        <v>1685</v>
      </c>
      <c r="B398" t="s">
        <v>1686</v>
      </c>
      <c r="C398" s="1" t="str">
        <f t="shared" si="24"/>
        <v>12:0004</v>
      </c>
      <c r="D398" s="1" t="str">
        <f t="shared" si="25"/>
        <v>12:0029</v>
      </c>
      <c r="E398" t="s">
        <v>1687</v>
      </c>
      <c r="F398" t="s">
        <v>1688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 t="s">
        <v>21</v>
      </c>
      <c r="P398" t="s">
        <v>77</v>
      </c>
      <c r="Q398" t="s">
        <v>29</v>
      </c>
    </row>
    <row r="399" spans="1:17" hidden="1" x14ac:dyDescent="0.25">
      <c r="A399" t="s">
        <v>1689</v>
      </c>
      <c r="B399" t="s">
        <v>1690</v>
      </c>
      <c r="C399" s="1" t="str">
        <f t="shared" si="24"/>
        <v>12:0004</v>
      </c>
      <c r="D399" s="1" t="str">
        <f t="shared" si="25"/>
        <v>12:0029</v>
      </c>
      <c r="E399" t="s">
        <v>1691</v>
      </c>
      <c r="F399" t="s">
        <v>1692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 t="s">
        <v>21</v>
      </c>
      <c r="P399" t="s">
        <v>58</v>
      </c>
      <c r="Q399" t="s">
        <v>103</v>
      </c>
    </row>
    <row r="400" spans="1:17" hidden="1" x14ac:dyDescent="0.25">
      <c r="A400" t="s">
        <v>1693</v>
      </c>
      <c r="B400" t="s">
        <v>1694</v>
      </c>
      <c r="C400" s="1" t="str">
        <f t="shared" si="24"/>
        <v>12:0004</v>
      </c>
      <c r="D400" s="1" t="str">
        <f t="shared" si="25"/>
        <v>12:0029</v>
      </c>
      <c r="E400" t="s">
        <v>1695</v>
      </c>
      <c r="F400" t="s">
        <v>1696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 t="s">
        <v>21</v>
      </c>
      <c r="P400" t="s">
        <v>45</v>
      </c>
      <c r="Q400" t="s">
        <v>88</v>
      </c>
    </row>
    <row r="401" spans="1:17" hidden="1" x14ac:dyDescent="0.25">
      <c r="A401" t="s">
        <v>1697</v>
      </c>
      <c r="B401" t="s">
        <v>1698</v>
      </c>
      <c r="C401" s="1" t="str">
        <f t="shared" si="24"/>
        <v>12:0004</v>
      </c>
      <c r="D401" s="1" t="str">
        <f t="shared" si="25"/>
        <v>12:0029</v>
      </c>
      <c r="E401" t="s">
        <v>1699</v>
      </c>
      <c r="F401" t="s">
        <v>1700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 t="s">
        <v>21</v>
      </c>
      <c r="P401" t="s">
        <v>77</v>
      </c>
      <c r="Q401" t="s">
        <v>215</v>
      </c>
    </row>
    <row r="402" spans="1:17" hidden="1" x14ac:dyDescent="0.25">
      <c r="A402" t="s">
        <v>1701</v>
      </c>
      <c r="B402" t="s">
        <v>1702</v>
      </c>
      <c r="C402" s="1" t="str">
        <f t="shared" si="24"/>
        <v>12:0004</v>
      </c>
      <c r="D402" s="1" t="str">
        <f t="shared" si="25"/>
        <v>12:0029</v>
      </c>
      <c r="E402" t="s">
        <v>1703</v>
      </c>
      <c r="F402" t="s">
        <v>1704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 t="s">
        <v>21</v>
      </c>
      <c r="P402" t="s">
        <v>184</v>
      </c>
      <c r="Q402" t="s">
        <v>52</v>
      </c>
    </row>
    <row r="403" spans="1:17" hidden="1" x14ac:dyDescent="0.25">
      <c r="A403" t="s">
        <v>1705</v>
      </c>
      <c r="B403" t="s">
        <v>1706</v>
      </c>
      <c r="C403" s="1" t="str">
        <f t="shared" si="24"/>
        <v>12:0004</v>
      </c>
      <c r="D403" s="1" t="str">
        <f t="shared" si="25"/>
        <v>12:0029</v>
      </c>
      <c r="E403" t="s">
        <v>1707</v>
      </c>
      <c r="F403" t="s">
        <v>1708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 t="s">
        <v>21</v>
      </c>
      <c r="P403" t="s">
        <v>82</v>
      </c>
      <c r="Q403" t="s">
        <v>189</v>
      </c>
    </row>
    <row r="404" spans="1:17" hidden="1" x14ac:dyDescent="0.25">
      <c r="A404" t="s">
        <v>1709</v>
      </c>
      <c r="B404" t="s">
        <v>1710</v>
      </c>
      <c r="C404" s="1" t="str">
        <f t="shared" si="24"/>
        <v>12:0004</v>
      </c>
      <c r="D404" s="1" t="str">
        <f t="shared" si="25"/>
        <v>12:0029</v>
      </c>
      <c r="E404" t="s">
        <v>1711</v>
      </c>
      <c r="F404" t="s">
        <v>1712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 t="s">
        <v>101</v>
      </c>
      <c r="P404" t="s">
        <v>65</v>
      </c>
      <c r="Q404" t="s">
        <v>23</v>
      </c>
    </row>
    <row r="405" spans="1:17" hidden="1" x14ac:dyDescent="0.25">
      <c r="A405" t="s">
        <v>1713</v>
      </c>
      <c r="B405" t="s">
        <v>1714</v>
      </c>
      <c r="C405" s="1" t="str">
        <f t="shared" si="24"/>
        <v>12:0004</v>
      </c>
      <c r="D405" s="1" t="str">
        <f t="shared" si="25"/>
        <v>12:0029</v>
      </c>
      <c r="E405" t="s">
        <v>1715</v>
      </c>
      <c r="F405" t="s">
        <v>1716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 t="s">
        <v>21</v>
      </c>
      <c r="P405" t="s">
        <v>45</v>
      </c>
      <c r="Q405" t="s">
        <v>52</v>
      </c>
    </row>
    <row r="406" spans="1:17" hidden="1" x14ac:dyDescent="0.25">
      <c r="A406" t="s">
        <v>1717</v>
      </c>
      <c r="B406" t="s">
        <v>1718</v>
      </c>
      <c r="C406" s="1" t="str">
        <f t="shared" si="24"/>
        <v>12:0004</v>
      </c>
      <c r="D406" s="1" t="str">
        <f t="shared" si="25"/>
        <v>12:0029</v>
      </c>
      <c r="E406" t="s">
        <v>1715</v>
      </c>
      <c r="F406" t="s">
        <v>1719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 t="s">
        <v>21</v>
      </c>
      <c r="P406" t="s">
        <v>148</v>
      </c>
      <c r="Q406" t="s">
        <v>189</v>
      </c>
    </row>
    <row r="407" spans="1:17" hidden="1" x14ac:dyDescent="0.25">
      <c r="A407" t="s">
        <v>1720</v>
      </c>
      <c r="B407" t="s">
        <v>1721</v>
      </c>
      <c r="C407" s="1" t="str">
        <f t="shared" si="24"/>
        <v>12:0004</v>
      </c>
      <c r="D407" s="1" t="str">
        <f t="shared" si="25"/>
        <v>12:0029</v>
      </c>
      <c r="E407" t="s">
        <v>1722</v>
      </c>
      <c r="F407" t="s">
        <v>1723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 t="s">
        <v>21</v>
      </c>
      <c r="P407" t="s">
        <v>148</v>
      </c>
      <c r="Q407" t="s">
        <v>46</v>
      </c>
    </row>
    <row r="408" spans="1:17" hidden="1" x14ac:dyDescent="0.25">
      <c r="A408" t="s">
        <v>1724</v>
      </c>
      <c r="B408" t="s">
        <v>1725</v>
      </c>
      <c r="C408" s="1" t="str">
        <f t="shared" si="24"/>
        <v>12:0004</v>
      </c>
      <c r="D408" s="1" t="str">
        <f t="shared" si="25"/>
        <v>12:0029</v>
      </c>
      <c r="E408" t="s">
        <v>1726</v>
      </c>
      <c r="F408" t="s">
        <v>1727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 t="s">
        <v>21</v>
      </c>
      <c r="P408" t="s">
        <v>102</v>
      </c>
      <c r="Q408" t="s">
        <v>198</v>
      </c>
    </row>
    <row r="409" spans="1:17" hidden="1" x14ac:dyDescent="0.25">
      <c r="A409" t="s">
        <v>1728</v>
      </c>
      <c r="B409" t="s">
        <v>1729</v>
      </c>
      <c r="C409" s="1" t="str">
        <f t="shared" si="24"/>
        <v>12:0004</v>
      </c>
      <c r="D409" s="1" t="str">
        <f t="shared" si="25"/>
        <v>12:0029</v>
      </c>
      <c r="E409" t="s">
        <v>1730</v>
      </c>
      <c r="F409" t="s">
        <v>1731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 t="s">
        <v>21</v>
      </c>
      <c r="P409" t="s">
        <v>102</v>
      </c>
      <c r="Q409" t="s">
        <v>93</v>
      </c>
    </row>
    <row r="410" spans="1:17" hidden="1" x14ac:dyDescent="0.25">
      <c r="A410" t="s">
        <v>1732</v>
      </c>
      <c r="B410" t="s">
        <v>1733</v>
      </c>
      <c r="C410" s="1" t="str">
        <f t="shared" si="24"/>
        <v>12:0004</v>
      </c>
      <c r="D410" s="1" t="str">
        <f t="shared" si="25"/>
        <v>12:0029</v>
      </c>
      <c r="E410" t="s">
        <v>1734</v>
      </c>
      <c r="F410" t="s">
        <v>1735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 t="s">
        <v>21</v>
      </c>
      <c r="P410" t="s">
        <v>82</v>
      </c>
      <c r="Q410" t="s">
        <v>23</v>
      </c>
    </row>
    <row r="411" spans="1:17" hidden="1" x14ac:dyDescent="0.25">
      <c r="A411" t="s">
        <v>1736</v>
      </c>
      <c r="B411" t="s">
        <v>1737</v>
      </c>
      <c r="C411" s="1" t="str">
        <f t="shared" si="24"/>
        <v>12:0004</v>
      </c>
      <c r="D411" s="1" t="str">
        <f t="shared" si="25"/>
        <v>12:0029</v>
      </c>
      <c r="E411" t="s">
        <v>1738</v>
      </c>
      <c r="F411" t="s">
        <v>1739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 t="s">
        <v>21</v>
      </c>
      <c r="P411" t="s">
        <v>82</v>
      </c>
      <c r="Q411" t="s">
        <v>103</v>
      </c>
    </row>
    <row r="412" spans="1:17" hidden="1" x14ac:dyDescent="0.25">
      <c r="A412" t="s">
        <v>1740</v>
      </c>
      <c r="B412" t="s">
        <v>1741</v>
      </c>
      <c r="C412" s="1" t="str">
        <f t="shared" si="24"/>
        <v>12:0004</v>
      </c>
      <c r="D412" s="1" t="str">
        <f t="shared" si="25"/>
        <v>12:0029</v>
      </c>
      <c r="E412" t="s">
        <v>1742</v>
      </c>
      <c r="F412" t="s">
        <v>1743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 t="s">
        <v>21</v>
      </c>
      <c r="P412" t="s">
        <v>87</v>
      </c>
      <c r="Q412" t="s">
        <v>653</v>
      </c>
    </row>
    <row r="413" spans="1:17" hidden="1" x14ac:dyDescent="0.25">
      <c r="A413" t="s">
        <v>1744</v>
      </c>
      <c r="B413" t="s">
        <v>1745</v>
      </c>
      <c r="C413" s="1" t="str">
        <f t="shared" si="24"/>
        <v>12:0004</v>
      </c>
      <c r="D413" s="1" t="str">
        <f t="shared" si="25"/>
        <v>12:0029</v>
      </c>
      <c r="E413" t="s">
        <v>1746</v>
      </c>
      <c r="F413" t="s">
        <v>1747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 t="s">
        <v>21</v>
      </c>
      <c r="P413" t="s">
        <v>231</v>
      </c>
      <c r="Q413" t="s">
        <v>23</v>
      </c>
    </row>
    <row r="414" spans="1:17" hidden="1" x14ac:dyDescent="0.25">
      <c r="A414" t="s">
        <v>1748</v>
      </c>
      <c r="B414" t="s">
        <v>1749</v>
      </c>
      <c r="C414" s="1" t="str">
        <f t="shared" si="24"/>
        <v>12:0004</v>
      </c>
      <c r="D414" s="1" t="str">
        <f t="shared" si="25"/>
        <v>12:0029</v>
      </c>
      <c r="E414" t="s">
        <v>1750</v>
      </c>
      <c r="F414" t="s">
        <v>1751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 t="s">
        <v>21</v>
      </c>
      <c r="P414" t="s">
        <v>45</v>
      </c>
      <c r="Q414" t="s">
        <v>59</v>
      </c>
    </row>
    <row r="415" spans="1:17" hidden="1" x14ac:dyDescent="0.25">
      <c r="A415" t="s">
        <v>1752</v>
      </c>
      <c r="B415" t="s">
        <v>1753</v>
      </c>
      <c r="C415" s="1" t="str">
        <f t="shared" si="24"/>
        <v>12:0004</v>
      </c>
      <c r="D415" s="1" t="str">
        <f t="shared" si="25"/>
        <v>12:0029</v>
      </c>
      <c r="E415" t="s">
        <v>1754</v>
      </c>
      <c r="F415" t="s">
        <v>1755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 t="s">
        <v>21</v>
      </c>
      <c r="P415" t="s">
        <v>40</v>
      </c>
      <c r="Q415" t="s">
        <v>189</v>
      </c>
    </row>
    <row r="416" spans="1:17" hidden="1" x14ac:dyDescent="0.25">
      <c r="A416" t="s">
        <v>1756</v>
      </c>
      <c r="B416" t="s">
        <v>1757</v>
      </c>
      <c r="C416" s="1" t="str">
        <f t="shared" si="24"/>
        <v>12:0004</v>
      </c>
      <c r="D416" s="1" t="str">
        <f t="shared" si="25"/>
        <v>12:0029</v>
      </c>
      <c r="E416" t="s">
        <v>1758</v>
      </c>
      <c r="F416" t="s">
        <v>1759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 t="s">
        <v>21</v>
      </c>
      <c r="P416" t="s">
        <v>612</v>
      </c>
      <c r="Q416" t="s">
        <v>93</v>
      </c>
    </row>
    <row r="417" spans="1:17" hidden="1" x14ac:dyDescent="0.25">
      <c r="A417" t="s">
        <v>1760</v>
      </c>
      <c r="B417" t="s">
        <v>1761</v>
      </c>
      <c r="C417" s="1" t="str">
        <f t="shared" si="24"/>
        <v>12:0004</v>
      </c>
      <c r="D417" s="1" t="str">
        <f t="shared" si="25"/>
        <v>12:0029</v>
      </c>
      <c r="E417" t="s">
        <v>1762</v>
      </c>
      <c r="F417" t="s">
        <v>1763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 t="s">
        <v>21</v>
      </c>
      <c r="P417" t="s">
        <v>102</v>
      </c>
      <c r="Q417" t="s">
        <v>71</v>
      </c>
    </row>
    <row r="418" spans="1:17" hidden="1" x14ac:dyDescent="0.25">
      <c r="A418" t="s">
        <v>1764</v>
      </c>
      <c r="B418" t="s">
        <v>1765</v>
      </c>
      <c r="C418" s="1" t="str">
        <f t="shared" si="24"/>
        <v>12:0004</v>
      </c>
      <c r="D418" s="1" t="str">
        <f t="shared" si="25"/>
        <v>12:0029</v>
      </c>
      <c r="E418" t="s">
        <v>1762</v>
      </c>
      <c r="F418" t="s">
        <v>1766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 t="s">
        <v>21</v>
      </c>
      <c r="P418" t="s">
        <v>82</v>
      </c>
      <c r="Q418" t="s">
        <v>215</v>
      </c>
    </row>
    <row r="419" spans="1:17" hidden="1" x14ac:dyDescent="0.25">
      <c r="A419" t="s">
        <v>1767</v>
      </c>
      <c r="B419" t="s">
        <v>1768</v>
      </c>
      <c r="C419" s="1" t="str">
        <f t="shared" si="24"/>
        <v>12:0004</v>
      </c>
      <c r="D419" s="1" t="str">
        <f t="shared" si="25"/>
        <v>12:0029</v>
      </c>
      <c r="E419" t="s">
        <v>1769</v>
      </c>
      <c r="F419" t="s">
        <v>1770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 t="s">
        <v>1771</v>
      </c>
      <c r="P419" t="s">
        <v>631</v>
      </c>
      <c r="Q419" t="s">
        <v>59</v>
      </c>
    </row>
    <row r="420" spans="1:17" hidden="1" x14ac:dyDescent="0.25">
      <c r="A420" t="s">
        <v>1772</v>
      </c>
      <c r="B420" t="s">
        <v>1773</v>
      </c>
      <c r="C420" s="1" t="str">
        <f t="shared" si="24"/>
        <v>12:0004</v>
      </c>
      <c r="D420" s="1" t="str">
        <f t="shared" si="25"/>
        <v>12:0029</v>
      </c>
      <c r="E420" t="s">
        <v>1774</v>
      </c>
      <c r="F420" t="s">
        <v>1775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 t="s">
        <v>76</v>
      </c>
      <c r="P420" t="s">
        <v>51</v>
      </c>
      <c r="Q420" t="s">
        <v>365</v>
      </c>
    </row>
    <row r="421" spans="1:17" hidden="1" x14ac:dyDescent="0.25">
      <c r="A421" t="s">
        <v>1776</v>
      </c>
      <c r="B421" t="s">
        <v>1777</v>
      </c>
      <c r="C421" s="1" t="str">
        <f t="shared" si="24"/>
        <v>12:0004</v>
      </c>
      <c r="D421" s="1" t="str">
        <f t="shared" si="25"/>
        <v>12:0029</v>
      </c>
      <c r="E421" t="s">
        <v>1778</v>
      </c>
      <c r="F421" t="s">
        <v>1779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 t="s">
        <v>21</v>
      </c>
      <c r="P421" t="s">
        <v>77</v>
      </c>
      <c r="Q421" t="s">
        <v>93</v>
      </c>
    </row>
    <row r="422" spans="1:17" hidden="1" x14ac:dyDescent="0.25">
      <c r="A422" t="s">
        <v>1780</v>
      </c>
      <c r="B422" t="s">
        <v>1781</v>
      </c>
      <c r="C422" s="1" t="str">
        <f t="shared" si="24"/>
        <v>12:0004</v>
      </c>
      <c r="D422" s="1" t="str">
        <f t="shared" si="25"/>
        <v>12:0029</v>
      </c>
      <c r="E422" t="s">
        <v>1782</v>
      </c>
      <c r="F422" t="s">
        <v>1783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  <c r="O422" t="s">
        <v>108</v>
      </c>
      <c r="P422" t="s">
        <v>108</v>
      </c>
      <c r="Q422" t="s">
        <v>108</v>
      </c>
    </row>
    <row r="423" spans="1:17" hidden="1" x14ac:dyDescent="0.25">
      <c r="A423" t="s">
        <v>1784</v>
      </c>
      <c r="B423" t="s">
        <v>1785</v>
      </c>
      <c r="C423" s="1" t="str">
        <f t="shared" si="24"/>
        <v>12:0004</v>
      </c>
      <c r="D423" s="1" t="str">
        <f t="shared" si="25"/>
        <v>12:0029</v>
      </c>
      <c r="E423" t="s">
        <v>1786</v>
      </c>
      <c r="F423" t="s">
        <v>1787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 t="s">
        <v>21</v>
      </c>
      <c r="P423" t="s">
        <v>51</v>
      </c>
      <c r="Q423" t="s">
        <v>189</v>
      </c>
    </row>
    <row r="424" spans="1:17" hidden="1" x14ac:dyDescent="0.25">
      <c r="A424" t="s">
        <v>1788</v>
      </c>
      <c r="B424" t="s">
        <v>1789</v>
      </c>
      <c r="C424" s="1" t="str">
        <f t="shared" si="24"/>
        <v>12:0004</v>
      </c>
      <c r="D424" s="1" t="str">
        <f t="shared" si="25"/>
        <v>12:0029</v>
      </c>
      <c r="E424" t="s">
        <v>1790</v>
      </c>
      <c r="F424" t="s">
        <v>1791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 t="s">
        <v>101</v>
      </c>
      <c r="P424" t="s">
        <v>82</v>
      </c>
      <c r="Q424" t="s">
        <v>171</v>
      </c>
    </row>
    <row r="425" spans="1:17" hidden="1" x14ac:dyDescent="0.25">
      <c r="A425" t="s">
        <v>1792</v>
      </c>
      <c r="B425" t="s">
        <v>1793</v>
      </c>
      <c r="C425" s="1" t="str">
        <f t="shared" si="24"/>
        <v>12:0004</v>
      </c>
      <c r="D425" s="1" t="str">
        <f t="shared" si="25"/>
        <v>12:0029</v>
      </c>
      <c r="E425" t="s">
        <v>1794</v>
      </c>
      <c r="F425" t="s">
        <v>1795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  <c r="O425" t="s">
        <v>108</v>
      </c>
      <c r="P425" t="s">
        <v>108</v>
      </c>
      <c r="Q425" t="s">
        <v>108</v>
      </c>
    </row>
    <row r="426" spans="1:17" hidden="1" x14ac:dyDescent="0.25">
      <c r="A426" t="s">
        <v>1796</v>
      </c>
      <c r="B426" t="s">
        <v>1797</v>
      </c>
      <c r="C426" s="1" t="str">
        <f t="shared" si="24"/>
        <v>12:0004</v>
      </c>
      <c r="D426" s="1" t="str">
        <f t="shared" si="25"/>
        <v>12:0029</v>
      </c>
      <c r="E426" t="s">
        <v>1798</v>
      </c>
      <c r="F426" t="s">
        <v>1799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 t="s">
        <v>21</v>
      </c>
      <c r="P426" t="s">
        <v>82</v>
      </c>
      <c r="Q426" t="s">
        <v>215</v>
      </c>
    </row>
    <row r="427" spans="1:17" hidden="1" x14ac:dyDescent="0.25">
      <c r="A427" t="s">
        <v>1800</v>
      </c>
      <c r="B427" t="s">
        <v>1801</v>
      </c>
      <c r="C427" s="1" t="str">
        <f t="shared" si="24"/>
        <v>12:0004</v>
      </c>
      <c r="D427" s="1" t="str">
        <f t="shared" si="25"/>
        <v>12:0029</v>
      </c>
      <c r="E427" t="s">
        <v>1802</v>
      </c>
      <c r="F427" t="s">
        <v>1803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  <c r="O427" t="s">
        <v>108</v>
      </c>
      <c r="P427" t="s">
        <v>108</v>
      </c>
      <c r="Q427" t="s">
        <v>108</v>
      </c>
    </row>
    <row r="428" spans="1:17" hidden="1" x14ac:dyDescent="0.25">
      <c r="A428" t="s">
        <v>1804</v>
      </c>
      <c r="B428" t="s">
        <v>1805</v>
      </c>
      <c r="C428" s="1" t="str">
        <f t="shared" si="24"/>
        <v>12:0004</v>
      </c>
      <c r="D428" s="1" t="str">
        <f t="shared" si="25"/>
        <v>12:0029</v>
      </c>
      <c r="E428" t="s">
        <v>1806</v>
      </c>
      <c r="F428" t="s">
        <v>1807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 t="s">
        <v>101</v>
      </c>
      <c r="P428" t="s">
        <v>612</v>
      </c>
      <c r="Q428" t="s">
        <v>46</v>
      </c>
    </row>
    <row r="429" spans="1:17" hidden="1" x14ac:dyDescent="0.25">
      <c r="A429" t="s">
        <v>1808</v>
      </c>
      <c r="B429" t="s">
        <v>1809</v>
      </c>
      <c r="C429" s="1" t="str">
        <f t="shared" si="24"/>
        <v>12:0004</v>
      </c>
      <c r="D429" s="1" t="str">
        <f t="shared" si="25"/>
        <v>12:0029</v>
      </c>
      <c r="E429" t="s">
        <v>1810</v>
      </c>
      <c r="F429" t="s">
        <v>1811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 t="s">
        <v>1812</v>
      </c>
      <c r="P429" t="s">
        <v>1813</v>
      </c>
      <c r="Q429" t="s">
        <v>59</v>
      </c>
    </row>
    <row r="430" spans="1:17" hidden="1" x14ac:dyDescent="0.25">
      <c r="A430" t="s">
        <v>1814</v>
      </c>
      <c r="B430" t="s">
        <v>1815</v>
      </c>
      <c r="C430" s="1" t="str">
        <f t="shared" si="24"/>
        <v>12:0004</v>
      </c>
      <c r="D430" s="1" t="str">
        <f t="shared" si="25"/>
        <v>12:0029</v>
      </c>
      <c r="E430" t="s">
        <v>1816</v>
      </c>
      <c r="F430" t="s">
        <v>1817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 t="s">
        <v>1818</v>
      </c>
      <c r="P430" t="s">
        <v>1819</v>
      </c>
      <c r="Q430" t="s">
        <v>189</v>
      </c>
    </row>
    <row r="431" spans="1:17" hidden="1" x14ac:dyDescent="0.25">
      <c r="A431" t="s">
        <v>1820</v>
      </c>
      <c r="B431" t="s">
        <v>1821</v>
      </c>
      <c r="C431" s="1" t="str">
        <f t="shared" si="24"/>
        <v>12:0004</v>
      </c>
      <c r="D431" s="1" t="str">
        <f t="shared" si="25"/>
        <v>12:0029</v>
      </c>
      <c r="E431" t="s">
        <v>1822</v>
      </c>
      <c r="F431" t="s">
        <v>1823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 t="s">
        <v>21</v>
      </c>
      <c r="P431" t="s">
        <v>184</v>
      </c>
      <c r="Q431" t="s">
        <v>29</v>
      </c>
    </row>
    <row r="432" spans="1:17" hidden="1" x14ac:dyDescent="0.25">
      <c r="A432" t="s">
        <v>1824</v>
      </c>
      <c r="B432" t="s">
        <v>1825</v>
      </c>
      <c r="C432" s="1" t="str">
        <f t="shared" si="24"/>
        <v>12:0004</v>
      </c>
      <c r="D432" s="1" t="str">
        <f t="shared" si="25"/>
        <v>12:0029</v>
      </c>
      <c r="E432" t="s">
        <v>1826</v>
      </c>
      <c r="F432" t="s">
        <v>1827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 t="s">
        <v>21</v>
      </c>
      <c r="P432" t="s">
        <v>1828</v>
      </c>
      <c r="Q432" t="s">
        <v>59</v>
      </c>
    </row>
    <row r="433" spans="1:17" hidden="1" x14ac:dyDescent="0.25">
      <c r="A433" t="s">
        <v>1829</v>
      </c>
      <c r="B433" t="s">
        <v>1830</v>
      </c>
      <c r="C433" s="1" t="str">
        <f t="shared" si="24"/>
        <v>12:0004</v>
      </c>
      <c r="D433" s="1" t="str">
        <f t="shared" si="25"/>
        <v>12:0029</v>
      </c>
      <c r="E433" t="s">
        <v>1831</v>
      </c>
      <c r="F433" t="s">
        <v>1832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 t="s">
        <v>154</v>
      </c>
      <c r="P433" t="s">
        <v>1833</v>
      </c>
      <c r="Q433" t="s">
        <v>59</v>
      </c>
    </row>
    <row r="434" spans="1:17" hidden="1" x14ac:dyDescent="0.25">
      <c r="A434" t="s">
        <v>1834</v>
      </c>
      <c r="B434" t="s">
        <v>1835</v>
      </c>
      <c r="C434" s="1" t="str">
        <f t="shared" si="24"/>
        <v>12:0004</v>
      </c>
      <c r="D434" s="1" t="str">
        <f t="shared" si="25"/>
        <v>12:0029</v>
      </c>
      <c r="E434" t="s">
        <v>1836</v>
      </c>
      <c r="F434" t="s">
        <v>1837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 t="s">
        <v>21</v>
      </c>
      <c r="P434" t="s">
        <v>40</v>
      </c>
      <c r="Q434" t="s">
        <v>46</v>
      </c>
    </row>
    <row r="435" spans="1:17" hidden="1" x14ac:dyDescent="0.25">
      <c r="A435" t="s">
        <v>1838</v>
      </c>
      <c r="B435" t="s">
        <v>1839</v>
      </c>
      <c r="C435" s="1" t="str">
        <f t="shared" si="24"/>
        <v>12:0004</v>
      </c>
      <c r="D435" s="1" t="str">
        <f t="shared" si="25"/>
        <v>12:0029</v>
      </c>
      <c r="E435" t="s">
        <v>1840</v>
      </c>
      <c r="F435" t="s">
        <v>1841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 t="s">
        <v>21</v>
      </c>
      <c r="P435" t="s">
        <v>356</v>
      </c>
      <c r="Q435" t="s">
        <v>71</v>
      </c>
    </row>
    <row r="436" spans="1:17" hidden="1" x14ac:dyDescent="0.25">
      <c r="A436" t="s">
        <v>1842</v>
      </c>
      <c r="B436" t="s">
        <v>1843</v>
      </c>
      <c r="C436" s="1" t="str">
        <f t="shared" si="24"/>
        <v>12:0004</v>
      </c>
      <c r="D436" s="1" t="str">
        <f t="shared" si="25"/>
        <v>12:0029</v>
      </c>
      <c r="E436" t="s">
        <v>1844</v>
      </c>
      <c r="F436" t="s">
        <v>1845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 t="s">
        <v>21</v>
      </c>
      <c r="P436" t="s">
        <v>51</v>
      </c>
      <c r="Q436" t="s">
        <v>52</v>
      </c>
    </row>
    <row r="437" spans="1:17" hidden="1" x14ac:dyDescent="0.25">
      <c r="A437" t="s">
        <v>1846</v>
      </c>
      <c r="B437" t="s">
        <v>1847</v>
      </c>
      <c r="C437" s="1" t="str">
        <f t="shared" si="24"/>
        <v>12:0004</v>
      </c>
      <c r="D437" s="1" t="str">
        <f t="shared" si="25"/>
        <v>12:0029</v>
      </c>
      <c r="E437" t="s">
        <v>1848</v>
      </c>
      <c r="F437" t="s">
        <v>1849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 t="s">
        <v>21</v>
      </c>
      <c r="P437" t="s">
        <v>184</v>
      </c>
      <c r="Q437" t="s">
        <v>52</v>
      </c>
    </row>
    <row r="438" spans="1:17" hidden="1" x14ac:dyDescent="0.25">
      <c r="A438" t="s">
        <v>1850</v>
      </c>
      <c r="B438" t="s">
        <v>1851</v>
      </c>
      <c r="C438" s="1" t="str">
        <f t="shared" si="24"/>
        <v>12:0004</v>
      </c>
      <c r="D438" s="1" t="str">
        <f t="shared" si="25"/>
        <v>12:0029</v>
      </c>
      <c r="E438" t="s">
        <v>1852</v>
      </c>
      <c r="F438" t="s">
        <v>1853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 t="s">
        <v>1818</v>
      </c>
      <c r="P438" t="s">
        <v>51</v>
      </c>
      <c r="Q438" t="s">
        <v>59</v>
      </c>
    </row>
    <row r="439" spans="1:17" hidden="1" x14ac:dyDescent="0.25">
      <c r="A439" t="s">
        <v>1854</v>
      </c>
      <c r="B439" t="s">
        <v>1855</v>
      </c>
      <c r="C439" s="1" t="str">
        <f t="shared" si="24"/>
        <v>12:0004</v>
      </c>
      <c r="D439" s="1" t="str">
        <f t="shared" si="25"/>
        <v>12:0029</v>
      </c>
      <c r="E439" t="s">
        <v>1856</v>
      </c>
      <c r="F439" t="s">
        <v>1857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  <c r="O439" t="s">
        <v>108</v>
      </c>
      <c r="P439" t="s">
        <v>108</v>
      </c>
      <c r="Q439" t="s">
        <v>108</v>
      </c>
    </row>
    <row r="440" spans="1:17" hidden="1" x14ac:dyDescent="0.25">
      <c r="A440" t="s">
        <v>1858</v>
      </c>
      <c r="B440" t="s">
        <v>1859</v>
      </c>
      <c r="C440" s="1" t="str">
        <f t="shared" si="24"/>
        <v>12:0004</v>
      </c>
      <c r="D440" s="1" t="str">
        <f t="shared" si="25"/>
        <v>12:0029</v>
      </c>
      <c r="E440" t="s">
        <v>1860</v>
      </c>
      <c r="F440" t="s">
        <v>1861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 t="s">
        <v>21</v>
      </c>
      <c r="P440" t="s">
        <v>77</v>
      </c>
      <c r="Q440" t="s">
        <v>71</v>
      </c>
    </row>
    <row r="441" spans="1:17" hidden="1" x14ac:dyDescent="0.25">
      <c r="A441" t="s">
        <v>1862</v>
      </c>
      <c r="B441" t="s">
        <v>1863</v>
      </c>
      <c r="C441" s="1" t="str">
        <f t="shared" si="24"/>
        <v>12:0004</v>
      </c>
      <c r="D441" s="1" t="str">
        <f t="shared" si="25"/>
        <v>12:0029</v>
      </c>
      <c r="E441" t="s">
        <v>1864</v>
      </c>
      <c r="F441" t="s">
        <v>1865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 t="s">
        <v>311</v>
      </c>
      <c r="P441" t="s">
        <v>880</v>
      </c>
      <c r="Q441" t="s">
        <v>522</v>
      </c>
    </row>
    <row r="442" spans="1:17" hidden="1" x14ac:dyDescent="0.25">
      <c r="A442" t="s">
        <v>1866</v>
      </c>
      <c r="B442" t="s">
        <v>1867</v>
      </c>
      <c r="C442" s="1" t="str">
        <f t="shared" si="24"/>
        <v>12:0004</v>
      </c>
      <c r="D442" s="1" t="str">
        <f t="shared" si="25"/>
        <v>12:0029</v>
      </c>
      <c r="E442" t="s">
        <v>1864</v>
      </c>
      <c r="F442" t="s">
        <v>1868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 t="s">
        <v>21</v>
      </c>
      <c r="P442" t="s">
        <v>45</v>
      </c>
      <c r="Q442" t="s">
        <v>103</v>
      </c>
    </row>
    <row r="443" spans="1:17" hidden="1" x14ac:dyDescent="0.25">
      <c r="A443" t="s">
        <v>1869</v>
      </c>
      <c r="B443" t="s">
        <v>1870</v>
      </c>
      <c r="C443" s="1" t="str">
        <f t="shared" si="24"/>
        <v>12:0004</v>
      </c>
      <c r="D443" s="1" t="str">
        <f t="shared" si="25"/>
        <v>12:0029</v>
      </c>
      <c r="E443" t="s">
        <v>1871</v>
      </c>
      <c r="F443" t="s">
        <v>1872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 t="s">
        <v>21</v>
      </c>
      <c r="P443" t="s">
        <v>51</v>
      </c>
      <c r="Q443" t="s">
        <v>46</v>
      </c>
    </row>
    <row r="444" spans="1:17" hidden="1" x14ac:dyDescent="0.25">
      <c r="A444" t="s">
        <v>1873</v>
      </c>
      <c r="B444" t="s">
        <v>1874</v>
      </c>
      <c r="C444" s="1" t="str">
        <f t="shared" si="24"/>
        <v>12:0004</v>
      </c>
      <c r="D444" s="1" t="str">
        <f t="shared" si="25"/>
        <v>12:0029</v>
      </c>
      <c r="E444" t="s">
        <v>1875</v>
      </c>
      <c r="F444" t="s">
        <v>1876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 t="s">
        <v>21</v>
      </c>
      <c r="P444" t="s">
        <v>45</v>
      </c>
      <c r="Q444" t="s">
        <v>93</v>
      </c>
    </row>
    <row r="445" spans="1:17" hidden="1" x14ac:dyDescent="0.25">
      <c r="A445" t="s">
        <v>1877</v>
      </c>
      <c r="B445" t="s">
        <v>1878</v>
      </c>
      <c r="C445" s="1" t="str">
        <f t="shared" si="24"/>
        <v>12:0004</v>
      </c>
      <c r="D445" s="1" t="str">
        <f t="shared" si="25"/>
        <v>12:0029</v>
      </c>
      <c r="E445" t="s">
        <v>1879</v>
      </c>
      <c r="F445" t="s">
        <v>1880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 t="s">
        <v>101</v>
      </c>
      <c r="P445" t="s">
        <v>231</v>
      </c>
      <c r="Q445" t="s">
        <v>198</v>
      </c>
    </row>
    <row r="446" spans="1:17" hidden="1" x14ac:dyDescent="0.25">
      <c r="A446" t="s">
        <v>1881</v>
      </c>
      <c r="B446" t="s">
        <v>1882</v>
      </c>
      <c r="C446" s="1" t="str">
        <f t="shared" si="24"/>
        <v>12:0004</v>
      </c>
      <c r="D446" s="1" t="str">
        <f t="shared" si="25"/>
        <v>12:0029</v>
      </c>
      <c r="E446" t="s">
        <v>1883</v>
      </c>
      <c r="F446" t="s">
        <v>1884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 t="s">
        <v>1818</v>
      </c>
      <c r="P446" t="s">
        <v>102</v>
      </c>
      <c r="Q446" t="s">
        <v>29</v>
      </c>
    </row>
    <row r="447" spans="1:17" hidden="1" x14ac:dyDescent="0.25">
      <c r="A447" t="s">
        <v>1885</v>
      </c>
      <c r="B447" t="s">
        <v>1886</v>
      </c>
      <c r="C447" s="1" t="str">
        <f t="shared" si="24"/>
        <v>12:0004</v>
      </c>
      <c r="D447" s="1" t="str">
        <f t="shared" si="25"/>
        <v>12:0029</v>
      </c>
      <c r="E447" t="s">
        <v>1887</v>
      </c>
      <c r="F447" t="s">
        <v>1888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 t="s">
        <v>21</v>
      </c>
      <c r="P447" t="s">
        <v>45</v>
      </c>
      <c r="Q447" t="s">
        <v>103</v>
      </c>
    </row>
    <row r="448" spans="1:17" hidden="1" x14ac:dyDescent="0.25">
      <c r="A448" t="s">
        <v>1889</v>
      </c>
      <c r="B448" t="s">
        <v>1890</v>
      </c>
      <c r="C448" s="1" t="str">
        <f t="shared" si="24"/>
        <v>12:0004</v>
      </c>
      <c r="D448" s="1" t="str">
        <f t="shared" si="25"/>
        <v>12:0029</v>
      </c>
      <c r="E448" t="s">
        <v>1891</v>
      </c>
      <c r="F448" t="s">
        <v>1892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 t="s">
        <v>101</v>
      </c>
      <c r="P448" t="s">
        <v>45</v>
      </c>
      <c r="Q448" t="s">
        <v>215</v>
      </c>
    </row>
    <row r="449" spans="1:17" hidden="1" x14ac:dyDescent="0.25">
      <c r="A449" t="s">
        <v>1893</v>
      </c>
      <c r="B449" t="s">
        <v>1894</v>
      </c>
      <c r="C449" s="1" t="str">
        <f t="shared" si="24"/>
        <v>12:0004</v>
      </c>
      <c r="D449" s="1" t="str">
        <f t="shared" si="25"/>
        <v>12:0029</v>
      </c>
      <c r="E449" t="s">
        <v>1895</v>
      </c>
      <c r="F449" t="s">
        <v>1896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 t="s">
        <v>21</v>
      </c>
      <c r="P449" t="s">
        <v>102</v>
      </c>
      <c r="Q449" t="s">
        <v>93</v>
      </c>
    </row>
    <row r="450" spans="1:17" hidden="1" x14ac:dyDescent="0.25">
      <c r="A450" t="s">
        <v>1897</v>
      </c>
      <c r="B450" t="s">
        <v>1898</v>
      </c>
      <c r="C450" s="1" t="str">
        <f t="shared" ref="C450:C513" si="28">HYPERLINK("http://geochem.nrcan.gc.ca/cdogs/content/bdl/bdl120004_e.htm", "12:0004")</f>
        <v>12:0004</v>
      </c>
      <c r="D450" s="1" t="str">
        <f t="shared" ref="D450:D513" si="29">HYPERLINK("http://geochem.nrcan.gc.ca/cdogs/content/svy/svy120029_e.htm", "12:0029")</f>
        <v>12:0029</v>
      </c>
      <c r="E450" t="s">
        <v>1899</v>
      </c>
      <c r="F450" t="s">
        <v>1900</v>
      </c>
      <c r="H450">
        <v>56.703282700000003</v>
      </c>
      <c r="I450">
        <v>-131.57885630000001</v>
      </c>
      <c r="J450" s="1" t="str">
        <f t="shared" ref="J450:J513" si="30">HYPERLINK("http://geochem.nrcan.gc.ca/cdogs/content/kwd/kwd020018_e.htm", "Fluid (stream)")</f>
        <v>Fluid (stream)</v>
      </c>
      <c r="K450" s="1" t="str">
        <f t="shared" ref="K450:K513" si="31">HYPERLINK("http://geochem.nrcan.gc.ca/cdogs/content/kwd/kwd080007_e.htm", "Untreated Water")</f>
        <v>Untreated Water</v>
      </c>
      <c r="O450" t="s">
        <v>21</v>
      </c>
      <c r="P450" t="s">
        <v>70</v>
      </c>
      <c r="Q450" t="s">
        <v>103</v>
      </c>
    </row>
    <row r="451" spans="1:17" hidden="1" x14ac:dyDescent="0.25">
      <c r="A451" t="s">
        <v>1901</v>
      </c>
      <c r="B451" t="s">
        <v>1902</v>
      </c>
      <c r="C451" s="1" t="str">
        <f t="shared" si="28"/>
        <v>12:0004</v>
      </c>
      <c r="D451" s="1" t="str">
        <f t="shared" si="29"/>
        <v>12:0029</v>
      </c>
      <c r="E451" t="s">
        <v>1903</v>
      </c>
      <c r="F451" t="s">
        <v>1904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 t="s">
        <v>21</v>
      </c>
      <c r="P451" t="s">
        <v>51</v>
      </c>
      <c r="Q451" t="s">
        <v>71</v>
      </c>
    </row>
    <row r="452" spans="1:17" hidden="1" x14ac:dyDescent="0.25">
      <c r="A452" t="s">
        <v>1905</v>
      </c>
      <c r="B452" t="s">
        <v>1906</v>
      </c>
      <c r="C452" s="1" t="str">
        <f t="shared" si="28"/>
        <v>12:0004</v>
      </c>
      <c r="D452" s="1" t="str">
        <f t="shared" si="29"/>
        <v>12:0029</v>
      </c>
      <c r="E452" t="s">
        <v>1907</v>
      </c>
      <c r="F452" t="s">
        <v>1908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 t="s">
        <v>21</v>
      </c>
      <c r="P452" t="s">
        <v>51</v>
      </c>
      <c r="Q452" t="s">
        <v>88</v>
      </c>
    </row>
    <row r="453" spans="1:17" hidden="1" x14ac:dyDescent="0.25">
      <c r="A453" t="s">
        <v>1909</v>
      </c>
      <c r="B453" t="s">
        <v>1910</v>
      </c>
      <c r="C453" s="1" t="str">
        <f t="shared" si="28"/>
        <v>12:0004</v>
      </c>
      <c r="D453" s="1" t="str">
        <f t="shared" si="29"/>
        <v>12:0029</v>
      </c>
      <c r="E453" t="s">
        <v>1911</v>
      </c>
      <c r="F453" t="s">
        <v>1912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 t="s">
        <v>21</v>
      </c>
      <c r="P453" t="s">
        <v>51</v>
      </c>
      <c r="Q453" t="s">
        <v>93</v>
      </c>
    </row>
    <row r="454" spans="1:17" hidden="1" x14ac:dyDescent="0.25">
      <c r="A454" t="s">
        <v>1913</v>
      </c>
      <c r="B454" t="s">
        <v>1914</v>
      </c>
      <c r="C454" s="1" t="str">
        <f t="shared" si="28"/>
        <v>12:0004</v>
      </c>
      <c r="D454" s="1" t="str">
        <f t="shared" si="29"/>
        <v>12:0029</v>
      </c>
      <c r="E454" t="s">
        <v>1915</v>
      </c>
      <c r="F454" t="s">
        <v>1916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 t="s">
        <v>21</v>
      </c>
      <c r="P454" t="s">
        <v>82</v>
      </c>
      <c r="Q454" t="s">
        <v>29</v>
      </c>
    </row>
    <row r="455" spans="1:17" hidden="1" x14ac:dyDescent="0.25">
      <c r="A455" t="s">
        <v>1917</v>
      </c>
      <c r="B455" t="s">
        <v>1918</v>
      </c>
      <c r="C455" s="1" t="str">
        <f t="shared" si="28"/>
        <v>12:0004</v>
      </c>
      <c r="D455" s="1" t="str">
        <f t="shared" si="29"/>
        <v>12:0029</v>
      </c>
      <c r="E455" t="s">
        <v>1919</v>
      </c>
      <c r="F455" t="s">
        <v>1920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 t="s">
        <v>1597</v>
      </c>
      <c r="P455" t="s">
        <v>87</v>
      </c>
      <c r="Q455" t="s">
        <v>23</v>
      </c>
    </row>
    <row r="456" spans="1:17" hidden="1" x14ac:dyDescent="0.25">
      <c r="A456" t="s">
        <v>1921</v>
      </c>
      <c r="B456" t="s">
        <v>1922</v>
      </c>
      <c r="C456" s="1" t="str">
        <f t="shared" si="28"/>
        <v>12:0004</v>
      </c>
      <c r="D456" s="1" t="str">
        <f t="shared" si="29"/>
        <v>12:0029</v>
      </c>
      <c r="E456" t="s">
        <v>1923</v>
      </c>
      <c r="F456" t="s">
        <v>1924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 t="s">
        <v>76</v>
      </c>
      <c r="P456" t="s">
        <v>184</v>
      </c>
      <c r="Q456" t="s">
        <v>23</v>
      </c>
    </row>
    <row r="457" spans="1:17" hidden="1" x14ac:dyDescent="0.25">
      <c r="A457" t="s">
        <v>1925</v>
      </c>
      <c r="B457" t="s">
        <v>1926</v>
      </c>
      <c r="C457" s="1" t="str">
        <f t="shared" si="28"/>
        <v>12:0004</v>
      </c>
      <c r="D457" s="1" t="str">
        <f t="shared" si="29"/>
        <v>12:0029</v>
      </c>
      <c r="E457" t="s">
        <v>1927</v>
      </c>
      <c r="F457" t="s">
        <v>1928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 t="s">
        <v>21</v>
      </c>
      <c r="P457" t="s">
        <v>82</v>
      </c>
      <c r="Q457" t="s">
        <v>103</v>
      </c>
    </row>
    <row r="458" spans="1:17" hidden="1" x14ac:dyDescent="0.25">
      <c r="A458" t="s">
        <v>1929</v>
      </c>
      <c r="B458" t="s">
        <v>1930</v>
      </c>
      <c r="C458" s="1" t="str">
        <f t="shared" si="28"/>
        <v>12:0004</v>
      </c>
      <c r="D458" s="1" t="str">
        <f t="shared" si="29"/>
        <v>12:0029</v>
      </c>
      <c r="E458" t="s">
        <v>1931</v>
      </c>
      <c r="F458" t="s">
        <v>1932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 t="s">
        <v>680</v>
      </c>
      <c r="P458" t="s">
        <v>102</v>
      </c>
      <c r="Q458" t="s">
        <v>35</v>
      </c>
    </row>
    <row r="459" spans="1:17" hidden="1" x14ac:dyDescent="0.25">
      <c r="A459" t="s">
        <v>1933</v>
      </c>
      <c r="B459" t="s">
        <v>1934</v>
      </c>
      <c r="C459" s="1" t="str">
        <f t="shared" si="28"/>
        <v>12:0004</v>
      </c>
      <c r="D459" s="1" t="str">
        <f t="shared" si="29"/>
        <v>12:0029</v>
      </c>
      <c r="E459" t="s">
        <v>1935</v>
      </c>
      <c r="F459" t="s">
        <v>1936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 t="s">
        <v>220</v>
      </c>
      <c r="P459" t="s">
        <v>184</v>
      </c>
      <c r="Q459" t="s">
        <v>215</v>
      </c>
    </row>
    <row r="460" spans="1:17" hidden="1" x14ac:dyDescent="0.25">
      <c r="A460" t="s">
        <v>1937</v>
      </c>
      <c r="B460" t="s">
        <v>1938</v>
      </c>
      <c r="C460" s="1" t="str">
        <f t="shared" si="28"/>
        <v>12:0004</v>
      </c>
      <c r="D460" s="1" t="str">
        <f t="shared" si="29"/>
        <v>12:0029</v>
      </c>
      <c r="E460" t="s">
        <v>1935</v>
      </c>
      <c r="F460" t="s">
        <v>1939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 t="s">
        <v>680</v>
      </c>
      <c r="P460" t="s">
        <v>184</v>
      </c>
      <c r="Q460" t="s">
        <v>23</v>
      </c>
    </row>
    <row r="461" spans="1:17" hidden="1" x14ac:dyDescent="0.25">
      <c r="A461" t="s">
        <v>1940</v>
      </c>
      <c r="B461" t="s">
        <v>1941</v>
      </c>
      <c r="C461" s="1" t="str">
        <f t="shared" si="28"/>
        <v>12:0004</v>
      </c>
      <c r="D461" s="1" t="str">
        <f t="shared" si="29"/>
        <v>12:0029</v>
      </c>
      <c r="E461" t="s">
        <v>1942</v>
      </c>
      <c r="F461" t="s">
        <v>1943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 t="s">
        <v>21</v>
      </c>
      <c r="P461" t="s">
        <v>102</v>
      </c>
      <c r="Q461" t="s">
        <v>46</v>
      </c>
    </row>
    <row r="462" spans="1:17" hidden="1" x14ac:dyDescent="0.25">
      <c r="A462" t="s">
        <v>1944</v>
      </c>
      <c r="B462" t="s">
        <v>1945</v>
      </c>
      <c r="C462" s="1" t="str">
        <f t="shared" si="28"/>
        <v>12:0004</v>
      </c>
      <c r="D462" s="1" t="str">
        <f t="shared" si="29"/>
        <v>12:0029</v>
      </c>
      <c r="E462" t="s">
        <v>1946</v>
      </c>
      <c r="F462" t="s">
        <v>1947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 t="s">
        <v>680</v>
      </c>
      <c r="P462" t="s">
        <v>51</v>
      </c>
      <c r="Q462" t="s">
        <v>35</v>
      </c>
    </row>
    <row r="463" spans="1:17" hidden="1" x14ac:dyDescent="0.25">
      <c r="A463" t="s">
        <v>1948</v>
      </c>
      <c r="B463" t="s">
        <v>1949</v>
      </c>
      <c r="C463" s="1" t="str">
        <f t="shared" si="28"/>
        <v>12:0004</v>
      </c>
      <c r="D463" s="1" t="str">
        <f t="shared" si="29"/>
        <v>12:0029</v>
      </c>
      <c r="E463" t="s">
        <v>1950</v>
      </c>
      <c r="F463" t="s">
        <v>1951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 t="s">
        <v>21</v>
      </c>
      <c r="P463" t="s">
        <v>45</v>
      </c>
      <c r="Q463" t="s">
        <v>103</v>
      </c>
    </row>
    <row r="464" spans="1:17" hidden="1" x14ac:dyDescent="0.25">
      <c r="A464" t="s">
        <v>1952</v>
      </c>
      <c r="B464" t="s">
        <v>1953</v>
      </c>
      <c r="C464" s="1" t="str">
        <f t="shared" si="28"/>
        <v>12:0004</v>
      </c>
      <c r="D464" s="1" t="str">
        <f t="shared" si="29"/>
        <v>12:0029</v>
      </c>
      <c r="E464" t="s">
        <v>1954</v>
      </c>
      <c r="F464" t="s">
        <v>1955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 t="s">
        <v>21</v>
      </c>
      <c r="P464" t="s">
        <v>51</v>
      </c>
      <c r="Q464" t="s">
        <v>103</v>
      </c>
    </row>
    <row r="465" spans="1:17" hidden="1" x14ac:dyDescent="0.25">
      <c r="A465" t="s">
        <v>1956</v>
      </c>
      <c r="B465" t="s">
        <v>1957</v>
      </c>
      <c r="C465" s="1" t="str">
        <f t="shared" si="28"/>
        <v>12:0004</v>
      </c>
      <c r="D465" s="1" t="str">
        <f t="shared" si="29"/>
        <v>12:0029</v>
      </c>
      <c r="E465" t="s">
        <v>1958</v>
      </c>
      <c r="F465" t="s">
        <v>1959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  <c r="O465" t="s">
        <v>108</v>
      </c>
      <c r="P465" t="s">
        <v>108</v>
      </c>
      <c r="Q465" t="s">
        <v>108</v>
      </c>
    </row>
    <row r="466" spans="1:17" hidden="1" x14ac:dyDescent="0.25">
      <c r="A466" t="s">
        <v>1960</v>
      </c>
      <c r="B466" t="s">
        <v>1961</v>
      </c>
      <c r="C466" s="1" t="str">
        <f t="shared" si="28"/>
        <v>12:0004</v>
      </c>
      <c r="D466" s="1" t="str">
        <f t="shared" si="29"/>
        <v>12:0029</v>
      </c>
      <c r="E466" t="s">
        <v>1962</v>
      </c>
      <c r="F466" t="s">
        <v>1963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 t="s">
        <v>21</v>
      </c>
      <c r="P466" t="s">
        <v>70</v>
      </c>
      <c r="Q466" t="s">
        <v>189</v>
      </c>
    </row>
    <row r="467" spans="1:17" hidden="1" x14ac:dyDescent="0.25">
      <c r="A467" t="s">
        <v>1964</v>
      </c>
      <c r="B467" t="s">
        <v>1965</v>
      </c>
      <c r="C467" s="1" t="str">
        <f t="shared" si="28"/>
        <v>12:0004</v>
      </c>
      <c r="D467" s="1" t="str">
        <f t="shared" si="29"/>
        <v>12:0029</v>
      </c>
      <c r="E467" t="s">
        <v>1966</v>
      </c>
      <c r="F467" t="s">
        <v>1967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 t="s">
        <v>113</v>
      </c>
      <c r="P467" t="s">
        <v>45</v>
      </c>
      <c r="Q467" t="s">
        <v>71</v>
      </c>
    </row>
    <row r="468" spans="1:17" hidden="1" x14ac:dyDescent="0.25">
      <c r="A468" t="s">
        <v>1968</v>
      </c>
      <c r="B468" t="s">
        <v>1969</v>
      </c>
      <c r="C468" s="1" t="str">
        <f t="shared" si="28"/>
        <v>12:0004</v>
      </c>
      <c r="D468" s="1" t="str">
        <f t="shared" si="29"/>
        <v>12:0029</v>
      </c>
      <c r="E468" t="s">
        <v>1970</v>
      </c>
      <c r="F468" t="s">
        <v>1971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 t="s">
        <v>21</v>
      </c>
      <c r="P468" t="s">
        <v>184</v>
      </c>
      <c r="Q468" t="s">
        <v>71</v>
      </c>
    </row>
    <row r="469" spans="1:17" hidden="1" x14ac:dyDescent="0.25">
      <c r="A469" t="s">
        <v>1972</v>
      </c>
      <c r="B469" t="s">
        <v>1973</v>
      </c>
      <c r="C469" s="1" t="str">
        <f t="shared" si="28"/>
        <v>12:0004</v>
      </c>
      <c r="D469" s="1" t="str">
        <f t="shared" si="29"/>
        <v>12:0029</v>
      </c>
      <c r="E469" t="s">
        <v>1974</v>
      </c>
      <c r="F469" t="s">
        <v>1975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 t="s">
        <v>21</v>
      </c>
      <c r="P469" t="s">
        <v>51</v>
      </c>
      <c r="Q469" t="s">
        <v>71</v>
      </c>
    </row>
    <row r="470" spans="1:17" hidden="1" x14ac:dyDescent="0.25">
      <c r="A470" t="s">
        <v>1976</v>
      </c>
      <c r="B470" t="s">
        <v>1977</v>
      </c>
      <c r="C470" s="1" t="str">
        <f t="shared" si="28"/>
        <v>12:0004</v>
      </c>
      <c r="D470" s="1" t="str">
        <f t="shared" si="29"/>
        <v>12:0029</v>
      </c>
      <c r="E470" t="s">
        <v>1978</v>
      </c>
      <c r="F470" t="s">
        <v>1979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 t="s">
        <v>21</v>
      </c>
      <c r="P470" t="s">
        <v>184</v>
      </c>
      <c r="Q470" t="s">
        <v>103</v>
      </c>
    </row>
    <row r="471" spans="1:17" hidden="1" x14ac:dyDescent="0.25">
      <c r="A471" t="s">
        <v>1980</v>
      </c>
      <c r="B471" t="s">
        <v>1981</v>
      </c>
      <c r="C471" s="1" t="str">
        <f t="shared" si="28"/>
        <v>12:0004</v>
      </c>
      <c r="D471" s="1" t="str">
        <f t="shared" si="29"/>
        <v>12:0029</v>
      </c>
      <c r="E471" t="s">
        <v>1982</v>
      </c>
      <c r="F471" t="s">
        <v>1983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 t="s">
        <v>21</v>
      </c>
      <c r="P471" t="s">
        <v>45</v>
      </c>
      <c r="Q471" t="s">
        <v>93</v>
      </c>
    </row>
    <row r="472" spans="1:17" hidden="1" x14ac:dyDescent="0.25">
      <c r="A472" t="s">
        <v>1984</v>
      </c>
      <c r="B472" t="s">
        <v>1985</v>
      </c>
      <c r="C472" s="1" t="str">
        <f t="shared" si="28"/>
        <v>12:0004</v>
      </c>
      <c r="D472" s="1" t="str">
        <f t="shared" si="29"/>
        <v>12:0029</v>
      </c>
      <c r="E472" t="s">
        <v>1986</v>
      </c>
      <c r="F472" t="s">
        <v>1987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 t="s">
        <v>21</v>
      </c>
      <c r="P472" t="s">
        <v>102</v>
      </c>
      <c r="Q472" t="s">
        <v>149</v>
      </c>
    </row>
    <row r="473" spans="1:17" hidden="1" x14ac:dyDescent="0.25">
      <c r="A473" t="s">
        <v>1988</v>
      </c>
      <c r="B473" t="s">
        <v>1989</v>
      </c>
      <c r="C473" s="1" t="str">
        <f t="shared" si="28"/>
        <v>12:0004</v>
      </c>
      <c r="D473" s="1" t="str">
        <f t="shared" si="29"/>
        <v>12:0029</v>
      </c>
      <c r="E473" t="s">
        <v>1990</v>
      </c>
      <c r="F473" t="s">
        <v>1991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 t="s">
        <v>64</v>
      </c>
      <c r="P473" t="s">
        <v>82</v>
      </c>
      <c r="Q473" t="s">
        <v>46</v>
      </c>
    </row>
    <row r="474" spans="1:17" hidden="1" x14ac:dyDescent="0.25">
      <c r="A474" t="s">
        <v>1992</v>
      </c>
      <c r="B474" t="s">
        <v>1993</v>
      </c>
      <c r="C474" s="1" t="str">
        <f t="shared" si="28"/>
        <v>12:0004</v>
      </c>
      <c r="D474" s="1" t="str">
        <f t="shared" si="29"/>
        <v>12:0029</v>
      </c>
      <c r="E474" t="s">
        <v>1994</v>
      </c>
      <c r="F474" t="s">
        <v>1995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 t="s">
        <v>21</v>
      </c>
      <c r="P474" t="s">
        <v>102</v>
      </c>
      <c r="Q474" t="s">
        <v>149</v>
      </c>
    </row>
    <row r="475" spans="1:17" hidden="1" x14ac:dyDescent="0.25">
      <c r="A475" t="s">
        <v>1996</v>
      </c>
      <c r="B475" t="s">
        <v>1997</v>
      </c>
      <c r="C475" s="1" t="str">
        <f t="shared" si="28"/>
        <v>12:0004</v>
      </c>
      <c r="D475" s="1" t="str">
        <f t="shared" si="29"/>
        <v>12:0029</v>
      </c>
      <c r="E475" t="s">
        <v>1998</v>
      </c>
      <c r="F475" t="s">
        <v>1999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 t="s">
        <v>113</v>
      </c>
      <c r="P475" t="s">
        <v>102</v>
      </c>
      <c r="Q475" t="s">
        <v>392</v>
      </c>
    </row>
    <row r="476" spans="1:17" hidden="1" x14ac:dyDescent="0.25">
      <c r="A476" t="s">
        <v>2000</v>
      </c>
      <c r="B476" t="s">
        <v>2001</v>
      </c>
      <c r="C476" s="1" t="str">
        <f t="shared" si="28"/>
        <v>12:0004</v>
      </c>
      <c r="D476" s="1" t="str">
        <f t="shared" si="29"/>
        <v>12:0029</v>
      </c>
      <c r="E476" t="s">
        <v>2002</v>
      </c>
      <c r="F476" t="s">
        <v>2003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 t="s">
        <v>311</v>
      </c>
      <c r="P476" t="s">
        <v>1598</v>
      </c>
      <c r="Q476" t="s">
        <v>522</v>
      </c>
    </row>
    <row r="477" spans="1:17" hidden="1" x14ac:dyDescent="0.25">
      <c r="A477" t="s">
        <v>2004</v>
      </c>
      <c r="B477" t="s">
        <v>2005</v>
      </c>
      <c r="C477" s="1" t="str">
        <f t="shared" si="28"/>
        <v>12:0004</v>
      </c>
      <c r="D477" s="1" t="str">
        <f t="shared" si="29"/>
        <v>12:0029</v>
      </c>
      <c r="E477" t="s">
        <v>2002</v>
      </c>
      <c r="F477" t="s">
        <v>2006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 t="s">
        <v>21</v>
      </c>
      <c r="P477" t="s">
        <v>45</v>
      </c>
      <c r="Q477" t="s">
        <v>46</v>
      </c>
    </row>
    <row r="478" spans="1:17" hidden="1" x14ac:dyDescent="0.25">
      <c r="A478" t="s">
        <v>2007</v>
      </c>
      <c r="B478" t="s">
        <v>2008</v>
      </c>
      <c r="C478" s="1" t="str">
        <f t="shared" si="28"/>
        <v>12:0004</v>
      </c>
      <c r="D478" s="1" t="str">
        <f t="shared" si="29"/>
        <v>12:0029</v>
      </c>
      <c r="E478" t="s">
        <v>2009</v>
      </c>
      <c r="F478" t="s">
        <v>2010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 t="s">
        <v>21</v>
      </c>
      <c r="P478" t="s">
        <v>102</v>
      </c>
      <c r="Q478" t="s">
        <v>215</v>
      </c>
    </row>
    <row r="479" spans="1:17" hidden="1" x14ac:dyDescent="0.25">
      <c r="A479" t="s">
        <v>2011</v>
      </c>
      <c r="B479" t="s">
        <v>2012</v>
      </c>
      <c r="C479" s="1" t="str">
        <f t="shared" si="28"/>
        <v>12:0004</v>
      </c>
      <c r="D479" s="1" t="str">
        <f t="shared" si="29"/>
        <v>12:0029</v>
      </c>
      <c r="E479" t="s">
        <v>2013</v>
      </c>
      <c r="F479" t="s">
        <v>2014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 t="s">
        <v>21</v>
      </c>
      <c r="P479" t="s">
        <v>45</v>
      </c>
      <c r="Q479" t="s">
        <v>171</v>
      </c>
    </row>
    <row r="480" spans="1:17" hidden="1" x14ac:dyDescent="0.25">
      <c r="A480" t="s">
        <v>2015</v>
      </c>
      <c r="B480" t="s">
        <v>2016</v>
      </c>
      <c r="C480" s="1" t="str">
        <f t="shared" si="28"/>
        <v>12:0004</v>
      </c>
      <c r="D480" s="1" t="str">
        <f t="shared" si="29"/>
        <v>12:0029</v>
      </c>
      <c r="E480" t="s">
        <v>2017</v>
      </c>
      <c r="F480" t="s">
        <v>2018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 t="s">
        <v>1597</v>
      </c>
      <c r="P480" t="s">
        <v>77</v>
      </c>
      <c r="Q480" t="s">
        <v>189</v>
      </c>
    </row>
    <row r="481" spans="1:17" hidden="1" x14ac:dyDescent="0.25">
      <c r="A481" t="s">
        <v>2019</v>
      </c>
      <c r="B481" t="s">
        <v>2020</v>
      </c>
      <c r="C481" s="1" t="str">
        <f t="shared" si="28"/>
        <v>12:0004</v>
      </c>
      <c r="D481" s="1" t="str">
        <f t="shared" si="29"/>
        <v>12:0029</v>
      </c>
      <c r="E481" t="s">
        <v>2021</v>
      </c>
      <c r="F481" t="s">
        <v>2022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 t="s">
        <v>64</v>
      </c>
      <c r="P481" t="s">
        <v>45</v>
      </c>
      <c r="Q481" t="s">
        <v>215</v>
      </c>
    </row>
    <row r="482" spans="1:17" hidden="1" x14ac:dyDescent="0.25">
      <c r="A482" t="s">
        <v>2023</v>
      </c>
      <c r="B482" t="s">
        <v>2024</v>
      </c>
      <c r="C482" s="1" t="str">
        <f t="shared" si="28"/>
        <v>12:0004</v>
      </c>
      <c r="D482" s="1" t="str">
        <f t="shared" si="29"/>
        <v>12:0029</v>
      </c>
      <c r="E482" t="s">
        <v>2025</v>
      </c>
      <c r="F482" t="s">
        <v>2026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 t="s">
        <v>21</v>
      </c>
      <c r="P482" t="s">
        <v>77</v>
      </c>
      <c r="Q482" t="s">
        <v>52</v>
      </c>
    </row>
    <row r="483" spans="1:17" hidden="1" x14ac:dyDescent="0.25">
      <c r="A483" t="s">
        <v>2027</v>
      </c>
      <c r="B483" t="s">
        <v>2028</v>
      </c>
      <c r="C483" s="1" t="str">
        <f t="shared" si="28"/>
        <v>12:0004</v>
      </c>
      <c r="D483" s="1" t="str">
        <f t="shared" si="29"/>
        <v>12:0029</v>
      </c>
      <c r="E483" t="s">
        <v>2029</v>
      </c>
      <c r="F483" t="s">
        <v>2030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 t="s">
        <v>576</v>
      </c>
      <c r="P483" t="s">
        <v>2031</v>
      </c>
      <c r="Q483" t="s">
        <v>52</v>
      </c>
    </row>
    <row r="484" spans="1:17" hidden="1" x14ac:dyDescent="0.25">
      <c r="A484" t="s">
        <v>2032</v>
      </c>
      <c r="B484" t="s">
        <v>2033</v>
      </c>
      <c r="C484" s="1" t="str">
        <f t="shared" si="28"/>
        <v>12:0004</v>
      </c>
      <c r="D484" s="1" t="str">
        <f t="shared" si="29"/>
        <v>12:0029</v>
      </c>
      <c r="E484" t="s">
        <v>2034</v>
      </c>
      <c r="F484" t="s">
        <v>2035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 t="s">
        <v>76</v>
      </c>
      <c r="P484" t="s">
        <v>226</v>
      </c>
      <c r="Q484" t="s">
        <v>88</v>
      </c>
    </row>
    <row r="485" spans="1:17" hidden="1" x14ac:dyDescent="0.25">
      <c r="A485" t="s">
        <v>2036</v>
      </c>
      <c r="B485" t="s">
        <v>2037</v>
      </c>
      <c r="C485" s="1" t="str">
        <f t="shared" si="28"/>
        <v>12:0004</v>
      </c>
      <c r="D485" s="1" t="str">
        <f t="shared" si="29"/>
        <v>12:0029</v>
      </c>
      <c r="E485" t="s">
        <v>2038</v>
      </c>
      <c r="F485" t="s">
        <v>2039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 t="s">
        <v>512</v>
      </c>
      <c r="P485" t="s">
        <v>1209</v>
      </c>
      <c r="Q485" t="s">
        <v>215</v>
      </c>
    </row>
    <row r="486" spans="1:17" hidden="1" x14ac:dyDescent="0.25">
      <c r="A486" t="s">
        <v>2040</v>
      </c>
      <c r="B486" t="s">
        <v>2041</v>
      </c>
      <c r="C486" s="1" t="str">
        <f t="shared" si="28"/>
        <v>12:0004</v>
      </c>
      <c r="D486" s="1" t="str">
        <f t="shared" si="29"/>
        <v>12:0029</v>
      </c>
      <c r="E486" t="s">
        <v>2042</v>
      </c>
      <c r="F486" t="s">
        <v>2043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 t="s">
        <v>113</v>
      </c>
      <c r="P486" t="s">
        <v>70</v>
      </c>
      <c r="Q486" t="s">
        <v>88</v>
      </c>
    </row>
    <row r="487" spans="1:17" hidden="1" x14ac:dyDescent="0.25">
      <c r="A487" t="s">
        <v>2044</v>
      </c>
      <c r="B487" t="s">
        <v>2045</v>
      </c>
      <c r="C487" s="1" t="str">
        <f t="shared" si="28"/>
        <v>12:0004</v>
      </c>
      <c r="D487" s="1" t="str">
        <f t="shared" si="29"/>
        <v>12:0029</v>
      </c>
      <c r="E487" t="s">
        <v>2046</v>
      </c>
      <c r="F487" t="s">
        <v>2047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 t="s">
        <v>154</v>
      </c>
      <c r="P487" t="s">
        <v>356</v>
      </c>
      <c r="Q487" t="s">
        <v>149</v>
      </c>
    </row>
    <row r="488" spans="1:17" hidden="1" x14ac:dyDescent="0.25">
      <c r="A488" t="s">
        <v>2048</v>
      </c>
      <c r="B488" t="s">
        <v>2049</v>
      </c>
      <c r="C488" s="1" t="str">
        <f t="shared" si="28"/>
        <v>12:0004</v>
      </c>
      <c r="D488" s="1" t="str">
        <f t="shared" si="29"/>
        <v>12:0029</v>
      </c>
      <c r="E488" t="s">
        <v>2050</v>
      </c>
      <c r="F488" t="s">
        <v>2051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 t="s">
        <v>64</v>
      </c>
      <c r="P488" t="s">
        <v>45</v>
      </c>
      <c r="Q488" t="s">
        <v>189</v>
      </c>
    </row>
    <row r="489" spans="1:17" hidden="1" x14ac:dyDescent="0.25">
      <c r="A489" t="s">
        <v>2052</v>
      </c>
      <c r="B489" t="s">
        <v>2053</v>
      </c>
      <c r="C489" s="1" t="str">
        <f t="shared" si="28"/>
        <v>12:0004</v>
      </c>
      <c r="D489" s="1" t="str">
        <f t="shared" si="29"/>
        <v>12:0029</v>
      </c>
      <c r="E489" t="s">
        <v>2054</v>
      </c>
      <c r="F489" t="s">
        <v>2055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 t="s">
        <v>1597</v>
      </c>
      <c r="P489" t="s">
        <v>70</v>
      </c>
      <c r="Q489" t="s">
        <v>88</v>
      </c>
    </row>
    <row r="490" spans="1:17" hidden="1" x14ac:dyDescent="0.25">
      <c r="A490" t="s">
        <v>2056</v>
      </c>
      <c r="B490" t="s">
        <v>2057</v>
      </c>
      <c r="C490" s="1" t="str">
        <f t="shared" si="28"/>
        <v>12:0004</v>
      </c>
      <c r="D490" s="1" t="str">
        <f t="shared" si="29"/>
        <v>12:0029</v>
      </c>
      <c r="E490" t="s">
        <v>2058</v>
      </c>
      <c r="F490" t="s">
        <v>2059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 t="s">
        <v>76</v>
      </c>
      <c r="P490" t="s">
        <v>51</v>
      </c>
      <c r="Q490" t="s">
        <v>189</v>
      </c>
    </row>
    <row r="491" spans="1:17" hidden="1" x14ac:dyDescent="0.25">
      <c r="A491" t="s">
        <v>2060</v>
      </c>
      <c r="B491" t="s">
        <v>2061</v>
      </c>
      <c r="C491" s="1" t="str">
        <f t="shared" si="28"/>
        <v>12:0004</v>
      </c>
      <c r="D491" s="1" t="str">
        <f t="shared" si="29"/>
        <v>12:0029</v>
      </c>
      <c r="E491" t="s">
        <v>2062</v>
      </c>
      <c r="F491" t="s">
        <v>2063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 t="s">
        <v>64</v>
      </c>
      <c r="P491" t="s">
        <v>77</v>
      </c>
      <c r="Q491" t="s">
        <v>93</v>
      </c>
    </row>
    <row r="492" spans="1:17" hidden="1" x14ac:dyDescent="0.25">
      <c r="A492" t="s">
        <v>2064</v>
      </c>
      <c r="B492" t="s">
        <v>2065</v>
      </c>
      <c r="C492" s="1" t="str">
        <f t="shared" si="28"/>
        <v>12:0004</v>
      </c>
      <c r="D492" s="1" t="str">
        <f t="shared" si="29"/>
        <v>12:0029</v>
      </c>
      <c r="E492" t="s">
        <v>2066</v>
      </c>
      <c r="F492" t="s">
        <v>2067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 t="s">
        <v>220</v>
      </c>
      <c r="P492" t="s">
        <v>70</v>
      </c>
      <c r="Q492" t="s">
        <v>71</v>
      </c>
    </row>
    <row r="493" spans="1:17" hidden="1" x14ac:dyDescent="0.25">
      <c r="A493" t="s">
        <v>2068</v>
      </c>
      <c r="B493" t="s">
        <v>2069</v>
      </c>
      <c r="C493" s="1" t="str">
        <f t="shared" si="28"/>
        <v>12:0004</v>
      </c>
      <c r="D493" s="1" t="str">
        <f t="shared" si="29"/>
        <v>12:0029</v>
      </c>
      <c r="E493" t="s">
        <v>2070</v>
      </c>
      <c r="F493" t="s">
        <v>2071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 t="s">
        <v>113</v>
      </c>
      <c r="P493" t="s">
        <v>45</v>
      </c>
      <c r="Q493" t="s">
        <v>88</v>
      </c>
    </row>
    <row r="494" spans="1:17" hidden="1" x14ac:dyDescent="0.25">
      <c r="A494" t="s">
        <v>2072</v>
      </c>
      <c r="B494" t="s">
        <v>2073</v>
      </c>
      <c r="C494" s="1" t="str">
        <f t="shared" si="28"/>
        <v>12:0004</v>
      </c>
      <c r="D494" s="1" t="str">
        <f t="shared" si="29"/>
        <v>12:0029</v>
      </c>
      <c r="E494" t="s">
        <v>2074</v>
      </c>
      <c r="F494" t="s">
        <v>2075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 t="s">
        <v>220</v>
      </c>
      <c r="P494" t="s">
        <v>102</v>
      </c>
      <c r="Q494" t="s">
        <v>215</v>
      </c>
    </row>
    <row r="495" spans="1:17" hidden="1" x14ac:dyDescent="0.25">
      <c r="A495" t="s">
        <v>2076</v>
      </c>
      <c r="B495" t="s">
        <v>2077</v>
      </c>
      <c r="C495" s="1" t="str">
        <f t="shared" si="28"/>
        <v>12:0004</v>
      </c>
      <c r="D495" s="1" t="str">
        <f t="shared" si="29"/>
        <v>12:0029</v>
      </c>
      <c r="E495" t="s">
        <v>2074</v>
      </c>
      <c r="F495" t="s">
        <v>2078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 t="s">
        <v>21</v>
      </c>
      <c r="P495" t="s">
        <v>82</v>
      </c>
      <c r="Q495" t="s">
        <v>149</v>
      </c>
    </row>
    <row r="496" spans="1:17" hidden="1" x14ac:dyDescent="0.25">
      <c r="A496" t="s">
        <v>2079</v>
      </c>
      <c r="B496" t="s">
        <v>2080</v>
      </c>
      <c r="C496" s="1" t="str">
        <f t="shared" si="28"/>
        <v>12:0004</v>
      </c>
      <c r="D496" s="1" t="str">
        <f t="shared" si="29"/>
        <v>12:0029</v>
      </c>
      <c r="E496" t="s">
        <v>2081</v>
      </c>
      <c r="F496" t="s">
        <v>2082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 t="s">
        <v>158</v>
      </c>
      <c r="P496" t="s">
        <v>102</v>
      </c>
      <c r="Q496" t="s">
        <v>149</v>
      </c>
    </row>
    <row r="497" spans="1:17" hidden="1" x14ac:dyDescent="0.25">
      <c r="A497" t="s">
        <v>2083</v>
      </c>
      <c r="B497" t="s">
        <v>2084</v>
      </c>
      <c r="C497" s="1" t="str">
        <f t="shared" si="28"/>
        <v>12:0004</v>
      </c>
      <c r="D497" s="1" t="str">
        <f t="shared" si="29"/>
        <v>12:0029</v>
      </c>
      <c r="E497" t="s">
        <v>2085</v>
      </c>
      <c r="F497" t="s">
        <v>2086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 t="s">
        <v>21</v>
      </c>
      <c r="P497" t="s">
        <v>82</v>
      </c>
      <c r="Q497" t="s">
        <v>52</v>
      </c>
    </row>
    <row r="498" spans="1:17" hidden="1" x14ac:dyDescent="0.25">
      <c r="A498" t="s">
        <v>2087</v>
      </c>
      <c r="B498" t="s">
        <v>2088</v>
      </c>
      <c r="C498" s="1" t="str">
        <f t="shared" si="28"/>
        <v>12:0004</v>
      </c>
      <c r="D498" s="1" t="str">
        <f t="shared" si="29"/>
        <v>12:0029</v>
      </c>
      <c r="E498" t="s">
        <v>2089</v>
      </c>
      <c r="F498" t="s">
        <v>2090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 t="s">
        <v>21</v>
      </c>
      <c r="P498" t="s">
        <v>102</v>
      </c>
      <c r="Q498" t="s">
        <v>215</v>
      </c>
    </row>
    <row r="499" spans="1:17" hidden="1" x14ac:dyDescent="0.25">
      <c r="A499" t="s">
        <v>2091</v>
      </c>
      <c r="B499" t="s">
        <v>2092</v>
      </c>
      <c r="C499" s="1" t="str">
        <f t="shared" si="28"/>
        <v>12:0004</v>
      </c>
      <c r="D499" s="1" t="str">
        <f t="shared" si="29"/>
        <v>12:0029</v>
      </c>
      <c r="E499" t="s">
        <v>2093</v>
      </c>
      <c r="F499" t="s">
        <v>2094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 t="s">
        <v>551</v>
      </c>
      <c r="P499" t="s">
        <v>356</v>
      </c>
      <c r="Q499" t="s">
        <v>93</v>
      </c>
    </row>
    <row r="500" spans="1:17" hidden="1" x14ac:dyDescent="0.25">
      <c r="A500" t="s">
        <v>2095</v>
      </c>
      <c r="B500" t="s">
        <v>2096</v>
      </c>
      <c r="C500" s="1" t="str">
        <f t="shared" si="28"/>
        <v>12:0004</v>
      </c>
      <c r="D500" s="1" t="str">
        <f t="shared" si="29"/>
        <v>12:0029</v>
      </c>
      <c r="E500" t="s">
        <v>2097</v>
      </c>
      <c r="F500" t="s">
        <v>2098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 t="s">
        <v>2099</v>
      </c>
      <c r="P500" t="s">
        <v>51</v>
      </c>
      <c r="Q500" t="s">
        <v>46</v>
      </c>
    </row>
    <row r="501" spans="1:17" hidden="1" x14ac:dyDescent="0.25">
      <c r="A501" t="s">
        <v>2100</v>
      </c>
      <c r="B501" t="s">
        <v>2101</v>
      </c>
      <c r="C501" s="1" t="str">
        <f t="shared" si="28"/>
        <v>12:0004</v>
      </c>
      <c r="D501" s="1" t="str">
        <f t="shared" si="29"/>
        <v>12:0029</v>
      </c>
      <c r="E501" t="s">
        <v>2102</v>
      </c>
      <c r="F501" t="s">
        <v>2103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 t="s">
        <v>220</v>
      </c>
      <c r="P501" t="s">
        <v>612</v>
      </c>
      <c r="Q501" t="s">
        <v>103</v>
      </c>
    </row>
    <row r="502" spans="1:17" hidden="1" x14ac:dyDescent="0.25">
      <c r="A502" t="s">
        <v>2104</v>
      </c>
      <c r="B502" t="s">
        <v>2105</v>
      </c>
      <c r="C502" s="1" t="str">
        <f t="shared" si="28"/>
        <v>12:0004</v>
      </c>
      <c r="D502" s="1" t="str">
        <f t="shared" si="29"/>
        <v>12:0029</v>
      </c>
      <c r="E502" t="s">
        <v>2106</v>
      </c>
      <c r="F502" t="s">
        <v>2107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 t="s">
        <v>21</v>
      </c>
      <c r="P502" t="s">
        <v>51</v>
      </c>
      <c r="Q502" t="s">
        <v>198</v>
      </c>
    </row>
    <row r="503" spans="1:17" hidden="1" x14ac:dyDescent="0.25">
      <c r="A503" t="s">
        <v>2108</v>
      </c>
      <c r="B503" t="s">
        <v>2109</v>
      </c>
      <c r="C503" s="1" t="str">
        <f t="shared" si="28"/>
        <v>12:0004</v>
      </c>
      <c r="D503" s="1" t="str">
        <f t="shared" si="29"/>
        <v>12:0029</v>
      </c>
      <c r="E503" t="s">
        <v>2110</v>
      </c>
      <c r="F503" t="s">
        <v>2111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 t="s">
        <v>21</v>
      </c>
      <c r="P503" t="s">
        <v>77</v>
      </c>
      <c r="Q503" t="s">
        <v>198</v>
      </c>
    </row>
    <row r="504" spans="1:17" hidden="1" x14ac:dyDescent="0.25">
      <c r="A504" t="s">
        <v>2112</v>
      </c>
      <c r="B504" t="s">
        <v>2113</v>
      </c>
      <c r="C504" s="1" t="str">
        <f t="shared" si="28"/>
        <v>12:0004</v>
      </c>
      <c r="D504" s="1" t="str">
        <f t="shared" si="29"/>
        <v>12:0029</v>
      </c>
      <c r="E504" t="s">
        <v>2114</v>
      </c>
      <c r="F504" t="s">
        <v>2115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 t="s">
        <v>21</v>
      </c>
      <c r="P504" t="s">
        <v>40</v>
      </c>
      <c r="Q504" t="s">
        <v>215</v>
      </c>
    </row>
    <row r="505" spans="1:17" hidden="1" x14ac:dyDescent="0.25">
      <c r="A505" t="s">
        <v>2116</v>
      </c>
      <c r="B505" t="s">
        <v>2117</v>
      </c>
      <c r="C505" s="1" t="str">
        <f t="shared" si="28"/>
        <v>12:0004</v>
      </c>
      <c r="D505" s="1" t="str">
        <f t="shared" si="29"/>
        <v>12:0029</v>
      </c>
      <c r="E505" t="s">
        <v>2118</v>
      </c>
      <c r="F505" t="s">
        <v>2119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 t="s">
        <v>2120</v>
      </c>
      <c r="P505" t="s">
        <v>77</v>
      </c>
      <c r="Q505" t="s">
        <v>392</v>
      </c>
    </row>
    <row r="506" spans="1:17" hidden="1" x14ac:dyDescent="0.25">
      <c r="A506" t="s">
        <v>2121</v>
      </c>
      <c r="B506" t="s">
        <v>2122</v>
      </c>
      <c r="C506" s="1" t="str">
        <f t="shared" si="28"/>
        <v>12:0004</v>
      </c>
      <c r="D506" s="1" t="str">
        <f t="shared" si="29"/>
        <v>12:0029</v>
      </c>
      <c r="E506" t="s">
        <v>2123</v>
      </c>
      <c r="F506" t="s">
        <v>2124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 t="s">
        <v>21</v>
      </c>
      <c r="P506" t="s">
        <v>231</v>
      </c>
      <c r="Q506" t="s">
        <v>198</v>
      </c>
    </row>
    <row r="507" spans="1:17" hidden="1" x14ac:dyDescent="0.25">
      <c r="A507" t="s">
        <v>2125</v>
      </c>
      <c r="B507" t="s">
        <v>2126</v>
      </c>
      <c r="C507" s="1" t="str">
        <f t="shared" si="28"/>
        <v>12:0004</v>
      </c>
      <c r="D507" s="1" t="str">
        <f t="shared" si="29"/>
        <v>12:0029</v>
      </c>
      <c r="E507" t="s">
        <v>2127</v>
      </c>
      <c r="F507" t="s">
        <v>2128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 t="s">
        <v>2129</v>
      </c>
      <c r="P507" t="s">
        <v>184</v>
      </c>
      <c r="Q507" t="s">
        <v>392</v>
      </c>
    </row>
    <row r="508" spans="1:17" hidden="1" x14ac:dyDescent="0.25">
      <c r="A508" t="s">
        <v>2130</v>
      </c>
      <c r="B508" t="s">
        <v>2131</v>
      </c>
      <c r="C508" s="1" t="str">
        <f t="shared" si="28"/>
        <v>12:0004</v>
      </c>
      <c r="D508" s="1" t="str">
        <f t="shared" si="29"/>
        <v>12:0029</v>
      </c>
      <c r="E508" t="s">
        <v>2132</v>
      </c>
      <c r="F508" t="s">
        <v>2133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 t="s">
        <v>244</v>
      </c>
      <c r="P508" t="s">
        <v>82</v>
      </c>
      <c r="Q508" t="s">
        <v>93</v>
      </c>
    </row>
    <row r="509" spans="1:17" hidden="1" x14ac:dyDescent="0.25">
      <c r="A509" t="s">
        <v>2134</v>
      </c>
      <c r="B509" t="s">
        <v>2135</v>
      </c>
      <c r="C509" s="1" t="str">
        <f t="shared" si="28"/>
        <v>12:0004</v>
      </c>
      <c r="D509" s="1" t="str">
        <f t="shared" si="29"/>
        <v>12:0029</v>
      </c>
      <c r="E509" t="s">
        <v>2136</v>
      </c>
      <c r="F509" t="s">
        <v>2137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 t="s">
        <v>101</v>
      </c>
      <c r="P509" t="s">
        <v>87</v>
      </c>
      <c r="Q509" t="s">
        <v>88</v>
      </c>
    </row>
    <row r="510" spans="1:17" hidden="1" x14ac:dyDescent="0.25">
      <c r="A510" t="s">
        <v>2138</v>
      </c>
      <c r="B510" t="s">
        <v>2139</v>
      </c>
      <c r="C510" s="1" t="str">
        <f t="shared" si="28"/>
        <v>12:0004</v>
      </c>
      <c r="D510" s="1" t="str">
        <f t="shared" si="29"/>
        <v>12:0029</v>
      </c>
      <c r="E510" t="s">
        <v>2140</v>
      </c>
      <c r="F510" t="s">
        <v>2141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 t="s">
        <v>220</v>
      </c>
      <c r="P510" t="s">
        <v>87</v>
      </c>
      <c r="Q510" t="s">
        <v>52</v>
      </c>
    </row>
    <row r="511" spans="1:17" hidden="1" x14ac:dyDescent="0.25">
      <c r="A511" t="s">
        <v>2142</v>
      </c>
      <c r="B511" t="s">
        <v>2143</v>
      </c>
      <c r="C511" s="1" t="str">
        <f t="shared" si="28"/>
        <v>12:0004</v>
      </c>
      <c r="D511" s="1" t="str">
        <f t="shared" si="29"/>
        <v>12:0029</v>
      </c>
      <c r="E511" t="s">
        <v>2144</v>
      </c>
      <c r="F511" t="s">
        <v>2145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 t="s">
        <v>76</v>
      </c>
      <c r="P511" t="s">
        <v>45</v>
      </c>
      <c r="Q511" t="s">
        <v>103</v>
      </c>
    </row>
    <row r="512" spans="1:17" hidden="1" x14ac:dyDescent="0.25">
      <c r="A512" t="s">
        <v>2146</v>
      </c>
      <c r="B512" t="s">
        <v>2147</v>
      </c>
      <c r="C512" s="1" t="str">
        <f t="shared" si="28"/>
        <v>12:0004</v>
      </c>
      <c r="D512" s="1" t="str">
        <f t="shared" si="29"/>
        <v>12:0029</v>
      </c>
      <c r="E512" t="s">
        <v>2148</v>
      </c>
      <c r="F512" t="s">
        <v>2149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 t="s">
        <v>21</v>
      </c>
      <c r="P512" t="s">
        <v>82</v>
      </c>
      <c r="Q512" t="s">
        <v>52</v>
      </c>
    </row>
    <row r="513" spans="1:17" hidden="1" x14ac:dyDescent="0.25">
      <c r="A513" t="s">
        <v>2150</v>
      </c>
      <c r="B513" t="s">
        <v>2151</v>
      </c>
      <c r="C513" s="1" t="str">
        <f t="shared" si="28"/>
        <v>12:0004</v>
      </c>
      <c r="D513" s="1" t="str">
        <f t="shared" si="29"/>
        <v>12:0029</v>
      </c>
      <c r="E513" t="s">
        <v>2152</v>
      </c>
      <c r="F513" t="s">
        <v>2153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  <c r="O513" t="s">
        <v>108</v>
      </c>
      <c r="P513" t="s">
        <v>108</v>
      </c>
      <c r="Q513" t="s">
        <v>108</v>
      </c>
    </row>
    <row r="514" spans="1:17" hidden="1" x14ac:dyDescent="0.25">
      <c r="A514" t="s">
        <v>2154</v>
      </c>
      <c r="B514" t="s">
        <v>2155</v>
      </c>
      <c r="C514" s="1" t="str">
        <f t="shared" ref="C514:C577" si="32">HYPERLINK("http://geochem.nrcan.gc.ca/cdogs/content/bdl/bdl120004_e.htm", "12:0004")</f>
        <v>12:0004</v>
      </c>
      <c r="D514" s="1" t="str">
        <f t="shared" ref="D514:D577" si="33">HYPERLINK("http://geochem.nrcan.gc.ca/cdogs/content/svy/svy120029_e.htm", "12:0029")</f>
        <v>12:0029</v>
      </c>
      <c r="E514" t="s">
        <v>2152</v>
      </c>
      <c r="F514" t="s">
        <v>2156</v>
      </c>
      <c r="H514">
        <v>56.984538200000003</v>
      </c>
      <c r="I514">
        <v>-130.84497859999999</v>
      </c>
      <c r="J514" s="1" t="str">
        <f t="shared" ref="J514:J577" si="34">HYPERLINK("http://geochem.nrcan.gc.ca/cdogs/content/kwd/kwd020018_e.htm", "Fluid (stream)")</f>
        <v>Fluid (stream)</v>
      </c>
      <c r="K514" s="1" t="str">
        <f t="shared" ref="K514:K577" si="35">HYPERLINK("http://geochem.nrcan.gc.ca/cdogs/content/kwd/kwd080007_e.htm", "Untreated Water")</f>
        <v>Untreated Water</v>
      </c>
      <c r="O514" t="s">
        <v>108</v>
      </c>
      <c r="P514" t="s">
        <v>108</v>
      </c>
      <c r="Q514" t="s">
        <v>108</v>
      </c>
    </row>
    <row r="515" spans="1:17" hidden="1" x14ac:dyDescent="0.25">
      <c r="A515" t="s">
        <v>2157</v>
      </c>
      <c r="B515" t="s">
        <v>2158</v>
      </c>
      <c r="C515" s="1" t="str">
        <f t="shared" si="32"/>
        <v>12:0004</v>
      </c>
      <c r="D515" s="1" t="str">
        <f t="shared" si="33"/>
        <v>12:0029</v>
      </c>
      <c r="E515" t="s">
        <v>2159</v>
      </c>
      <c r="F515" t="s">
        <v>2160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 t="s">
        <v>21</v>
      </c>
      <c r="P515" t="s">
        <v>82</v>
      </c>
      <c r="Q515" t="s">
        <v>198</v>
      </c>
    </row>
    <row r="516" spans="1:17" hidden="1" x14ac:dyDescent="0.25">
      <c r="A516" t="s">
        <v>2161</v>
      </c>
      <c r="B516" t="s">
        <v>2162</v>
      </c>
      <c r="C516" s="1" t="str">
        <f t="shared" si="32"/>
        <v>12:0004</v>
      </c>
      <c r="D516" s="1" t="str">
        <f t="shared" si="33"/>
        <v>12:0029</v>
      </c>
      <c r="E516" t="s">
        <v>2163</v>
      </c>
      <c r="F516" t="s">
        <v>2164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 t="s">
        <v>101</v>
      </c>
      <c r="P516" t="s">
        <v>65</v>
      </c>
      <c r="Q516" t="s">
        <v>71</v>
      </c>
    </row>
    <row r="517" spans="1:17" hidden="1" x14ac:dyDescent="0.25">
      <c r="A517" t="s">
        <v>2165</v>
      </c>
      <c r="B517" t="s">
        <v>2166</v>
      </c>
      <c r="C517" s="1" t="str">
        <f t="shared" si="32"/>
        <v>12:0004</v>
      </c>
      <c r="D517" s="1" t="str">
        <f t="shared" si="33"/>
        <v>12:0029</v>
      </c>
      <c r="E517" t="s">
        <v>2167</v>
      </c>
      <c r="F517" t="s">
        <v>2168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 t="s">
        <v>225</v>
      </c>
      <c r="P517" t="s">
        <v>356</v>
      </c>
      <c r="Q517" t="s">
        <v>23</v>
      </c>
    </row>
    <row r="518" spans="1:17" hidden="1" x14ac:dyDescent="0.25">
      <c r="A518" t="s">
        <v>2169</v>
      </c>
      <c r="B518" t="s">
        <v>2170</v>
      </c>
      <c r="C518" s="1" t="str">
        <f t="shared" si="32"/>
        <v>12:0004</v>
      </c>
      <c r="D518" s="1" t="str">
        <f t="shared" si="33"/>
        <v>12:0029</v>
      </c>
      <c r="E518" t="s">
        <v>2171</v>
      </c>
      <c r="F518" t="s">
        <v>2172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 t="s">
        <v>21</v>
      </c>
      <c r="P518" t="s">
        <v>231</v>
      </c>
      <c r="Q518" t="s">
        <v>198</v>
      </c>
    </row>
    <row r="519" spans="1:17" hidden="1" x14ac:dyDescent="0.25">
      <c r="A519" t="s">
        <v>2173</v>
      </c>
      <c r="B519" t="s">
        <v>2174</v>
      </c>
      <c r="C519" s="1" t="str">
        <f t="shared" si="32"/>
        <v>12:0004</v>
      </c>
      <c r="D519" s="1" t="str">
        <f t="shared" si="33"/>
        <v>12:0029</v>
      </c>
      <c r="E519" t="s">
        <v>2175</v>
      </c>
      <c r="F519" t="s">
        <v>2176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 t="s">
        <v>630</v>
      </c>
      <c r="P519" t="s">
        <v>70</v>
      </c>
      <c r="Q519" t="s">
        <v>522</v>
      </c>
    </row>
    <row r="520" spans="1:17" hidden="1" x14ac:dyDescent="0.25">
      <c r="A520" t="s">
        <v>2177</v>
      </c>
      <c r="B520" t="s">
        <v>2178</v>
      </c>
      <c r="C520" s="1" t="str">
        <f t="shared" si="32"/>
        <v>12:0004</v>
      </c>
      <c r="D520" s="1" t="str">
        <f t="shared" si="33"/>
        <v>12:0029</v>
      </c>
      <c r="E520" t="s">
        <v>2179</v>
      </c>
      <c r="F520" t="s">
        <v>2180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 t="s">
        <v>64</v>
      </c>
      <c r="P520" t="s">
        <v>45</v>
      </c>
      <c r="Q520" t="s">
        <v>71</v>
      </c>
    </row>
    <row r="521" spans="1:17" hidden="1" x14ac:dyDescent="0.25">
      <c r="A521" t="s">
        <v>2181</v>
      </c>
      <c r="B521" t="s">
        <v>2182</v>
      </c>
      <c r="C521" s="1" t="str">
        <f t="shared" si="32"/>
        <v>12:0004</v>
      </c>
      <c r="D521" s="1" t="str">
        <f t="shared" si="33"/>
        <v>12:0029</v>
      </c>
      <c r="E521" t="s">
        <v>2183</v>
      </c>
      <c r="F521" t="s">
        <v>2184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 t="s">
        <v>21</v>
      </c>
      <c r="P521" t="s">
        <v>102</v>
      </c>
      <c r="Q521" t="s">
        <v>522</v>
      </c>
    </row>
    <row r="522" spans="1:17" hidden="1" x14ac:dyDescent="0.25">
      <c r="A522" t="s">
        <v>2185</v>
      </c>
      <c r="B522" t="s">
        <v>2186</v>
      </c>
      <c r="C522" s="1" t="str">
        <f t="shared" si="32"/>
        <v>12:0004</v>
      </c>
      <c r="D522" s="1" t="str">
        <f t="shared" si="33"/>
        <v>12:0029</v>
      </c>
      <c r="E522" t="s">
        <v>2187</v>
      </c>
      <c r="F522" t="s">
        <v>2188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 t="s">
        <v>21</v>
      </c>
      <c r="P522" t="s">
        <v>102</v>
      </c>
      <c r="Q522" t="s">
        <v>35</v>
      </c>
    </row>
    <row r="523" spans="1:17" hidden="1" x14ac:dyDescent="0.25">
      <c r="A523" t="s">
        <v>2189</v>
      </c>
      <c r="B523" t="s">
        <v>2190</v>
      </c>
      <c r="C523" s="1" t="str">
        <f t="shared" si="32"/>
        <v>12:0004</v>
      </c>
      <c r="D523" s="1" t="str">
        <f t="shared" si="33"/>
        <v>12:0029</v>
      </c>
      <c r="E523" t="s">
        <v>2191</v>
      </c>
      <c r="F523" t="s">
        <v>2192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 t="s">
        <v>21</v>
      </c>
      <c r="P523" t="s">
        <v>82</v>
      </c>
      <c r="Q523" t="s">
        <v>59</v>
      </c>
    </row>
    <row r="524" spans="1:17" hidden="1" x14ac:dyDescent="0.25">
      <c r="A524" t="s">
        <v>2193</v>
      </c>
      <c r="B524" t="s">
        <v>2194</v>
      </c>
      <c r="C524" s="1" t="str">
        <f t="shared" si="32"/>
        <v>12:0004</v>
      </c>
      <c r="D524" s="1" t="str">
        <f t="shared" si="33"/>
        <v>12:0029</v>
      </c>
      <c r="E524" t="s">
        <v>2195</v>
      </c>
      <c r="F524" t="s">
        <v>2196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 t="s">
        <v>64</v>
      </c>
      <c r="P524" t="s">
        <v>45</v>
      </c>
      <c r="Q524" t="s">
        <v>103</v>
      </c>
    </row>
    <row r="525" spans="1:17" hidden="1" x14ac:dyDescent="0.25">
      <c r="A525" t="s">
        <v>2197</v>
      </c>
      <c r="B525" t="s">
        <v>2198</v>
      </c>
      <c r="C525" s="1" t="str">
        <f t="shared" si="32"/>
        <v>12:0004</v>
      </c>
      <c r="D525" s="1" t="str">
        <f t="shared" si="33"/>
        <v>12:0029</v>
      </c>
      <c r="E525" t="s">
        <v>2199</v>
      </c>
      <c r="F525" t="s">
        <v>2200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 t="s">
        <v>101</v>
      </c>
      <c r="P525" t="s">
        <v>65</v>
      </c>
      <c r="Q525" t="s">
        <v>29</v>
      </c>
    </row>
    <row r="526" spans="1:17" hidden="1" x14ac:dyDescent="0.25">
      <c r="A526" t="s">
        <v>2201</v>
      </c>
      <c r="B526" t="s">
        <v>2202</v>
      </c>
      <c r="C526" s="1" t="str">
        <f t="shared" si="32"/>
        <v>12:0004</v>
      </c>
      <c r="D526" s="1" t="str">
        <f t="shared" si="33"/>
        <v>12:0029</v>
      </c>
      <c r="E526" t="s">
        <v>2203</v>
      </c>
      <c r="F526" t="s">
        <v>2204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 t="s">
        <v>244</v>
      </c>
      <c r="P526" t="s">
        <v>231</v>
      </c>
      <c r="Q526" t="s">
        <v>23</v>
      </c>
    </row>
    <row r="527" spans="1:17" hidden="1" x14ac:dyDescent="0.25">
      <c r="A527" t="s">
        <v>2205</v>
      </c>
      <c r="B527" t="s">
        <v>2206</v>
      </c>
      <c r="C527" s="1" t="str">
        <f t="shared" si="32"/>
        <v>12:0004</v>
      </c>
      <c r="D527" s="1" t="str">
        <f t="shared" si="33"/>
        <v>12:0029</v>
      </c>
      <c r="E527" t="s">
        <v>2207</v>
      </c>
      <c r="F527" t="s">
        <v>2208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 t="s">
        <v>57</v>
      </c>
      <c r="P527" t="s">
        <v>436</v>
      </c>
      <c r="Q527" t="s">
        <v>522</v>
      </c>
    </row>
    <row r="528" spans="1:17" hidden="1" x14ac:dyDescent="0.25">
      <c r="A528" t="s">
        <v>2209</v>
      </c>
      <c r="B528" t="s">
        <v>2210</v>
      </c>
      <c r="C528" s="1" t="str">
        <f t="shared" si="32"/>
        <v>12:0004</v>
      </c>
      <c r="D528" s="1" t="str">
        <f t="shared" si="33"/>
        <v>12:0029</v>
      </c>
      <c r="E528" t="s">
        <v>2207</v>
      </c>
      <c r="F528" t="s">
        <v>2211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 t="s">
        <v>57</v>
      </c>
      <c r="P528" t="s">
        <v>2212</v>
      </c>
      <c r="Q528" t="s">
        <v>653</v>
      </c>
    </row>
    <row r="529" spans="1:17" hidden="1" x14ac:dyDescent="0.25">
      <c r="A529" t="s">
        <v>2213</v>
      </c>
      <c r="B529" t="s">
        <v>2214</v>
      </c>
      <c r="C529" s="1" t="str">
        <f t="shared" si="32"/>
        <v>12:0004</v>
      </c>
      <c r="D529" s="1" t="str">
        <f t="shared" si="33"/>
        <v>12:0029</v>
      </c>
      <c r="E529" t="s">
        <v>2215</v>
      </c>
      <c r="F529" t="s">
        <v>2216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 t="s">
        <v>244</v>
      </c>
      <c r="P529" t="s">
        <v>226</v>
      </c>
      <c r="Q529" t="s">
        <v>398</v>
      </c>
    </row>
    <row r="530" spans="1:17" hidden="1" x14ac:dyDescent="0.25">
      <c r="A530" t="s">
        <v>2217</v>
      </c>
      <c r="B530" t="s">
        <v>2218</v>
      </c>
      <c r="C530" s="1" t="str">
        <f t="shared" si="32"/>
        <v>12:0004</v>
      </c>
      <c r="D530" s="1" t="str">
        <f t="shared" si="33"/>
        <v>12:0029</v>
      </c>
      <c r="E530" t="s">
        <v>2219</v>
      </c>
      <c r="F530" t="s">
        <v>2220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 t="s">
        <v>244</v>
      </c>
      <c r="P530" t="s">
        <v>40</v>
      </c>
      <c r="Q530" t="s">
        <v>35</v>
      </c>
    </row>
    <row r="531" spans="1:17" hidden="1" x14ac:dyDescent="0.25">
      <c r="A531" t="s">
        <v>2221</v>
      </c>
      <c r="B531" t="s">
        <v>2222</v>
      </c>
      <c r="C531" s="1" t="str">
        <f t="shared" si="32"/>
        <v>12:0004</v>
      </c>
      <c r="D531" s="1" t="str">
        <f t="shared" si="33"/>
        <v>12:0029</v>
      </c>
      <c r="E531" t="s">
        <v>2223</v>
      </c>
      <c r="F531" t="s">
        <v>2224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 t="s">
        <v>220</v>
      </c>
      <c r="P531" t="s">
        <v>231</v>
      </c>
      <c r="Q531" t="s">
        <v>23</v>
      </c>
    </row>
    <row r="532" spans="1:17" hidden="1" x14ac:dyDescent="0.25">
      <c r="A532" t="s">
        <v>2225</v>
      </c>
      <c r="B532" t="s">
        <v>2226</v>
      </c>
      <c r="C532" s="1" t="str">
        <f t="shared" si="32"/>
        <v>12:0004</v>
      </c>
      <c r="D532" s="1" t="str">
        <f t="shared" si="33"/>
        <v>12:0029</v>
      </c>
      <c r="E532" t="s">
        <v>2227</v>
      </c>
      <c r="F532" t="s">
        <v>2228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 t="s">
        <v>512</v>
      </c>
      <c r="P532" t="s">
        <v>51</v>
      </c>
      <c r="Q532" t="s">
        <v>35</v>
      </c>
    </row>
    <row r="533" spans="1:17" hidden="1" x14ac:dyDescent="0.25">
      <c r="A533" t="s">
        <v>2229</v>
      </c>
      <c r="B533" t="s">
        <v>2230</v>
      </c>
      <c r="C533" s="1" t="str">
        <f t="shared" si="32"/>
        <v>12:0004</v>
      </c>
      <c r="D533" s="1" t="str">
        <f t="shared" si="33"/>
        <v>12:0029</v>
      </c>
      <c r="E533" t="s">
        <v>2231</v>
      </c>
      <c r="F533" t="s">
        <v>2232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 t="s">
        <v>64</v>
      </c>
      <c r="P533" t="s">
        <v>184</v>
      </c>
      <c r="Q533" t="s">
        <v>46</v>
      </c>
    </row>
    <row r="534" spans="1:17" hidden="1" x14ac:dyDescent="0.25">
      <c r="A534" t="s">
        <v>2233</v>
      </c>
      <c r="B534" t="s">
        <v>2234</v>
      </c>
      <c r="C534" s="1" t="str">
        <f t="shared" si="32"/>
        <v>12:0004</v>
      </c>
      <c r="D534" s="1" t="str">
        <f t="shared" si="33"/>
        <v>12:0029</v>
      </c>
      <c r="E534" t="s">
        <v>2235</v>
      </c>
      <c r="F534" t="s">
        <v>2236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 t="s">
        <v>21</v>
      </c>
      <c r="P534" t="s">
        <v>102</v>
      </c>
      <c r="Q534" t="s">
        <v>23</v>
      </c>
    </row>
    <row r="535" spans="1:17" hidden="1" x14ac:dyDescent="0.25">
      <c r="A535" t="s">
        <v>2237</v>
      </c>
      <c r="B535" t="s">
        <v>2238</v>
      </c>
      <c r="C535" s="1" t="str">
        <f t="shared" si="32"/>
        <v>12:0004</v>
      </c>
      <c r="D535" s="1" t="str">
        <f t="shared" si="33"/>
        <v>12:0029</v>
      </c>
      <c r="E535" t="s">
        <v>2239</v>
      </c>
      <c r="F535" t="s">
        <v>2240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 t="s">
        <v>588</v>
      </c>
      <c r="P535" t="s">
        <v>45</v>
      </c>
      <c r="Q535" t="s">
        <v>35</v>
      </c>
    </row>
    <row r="536" spans="1:17" hidden="1" x14ac:dyDescent="0.25">
      <c r="A536" t="s">
        <v>2241</v>
      </c>
      <c r="B536" t="s">
        <v>2242</v>
      </c>
      <c r="C536" s="1" t="str">
        <f t="shared" si="32"/>
        <v>12:0004</v>
      </c>
      <c r="D536" s="1" t="str">
        <f t="shared" si="33"/>
        <v>12:0029</v>
      </c>
      <c r="E536" t="s">
        <v>2243</v>
      </c>
      <c r="F536" t="s">
        <v>2244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 t="s">
        <v>101</v>
      </c>
      <c r="P536" t="s">
        <v>87</v>
      </c>
      <c r="Q536" t="s">
        <v>23</v>
      </c>
    </row>
    <row r="537" spans="1:17" hidden="1" x14ac:dyDescent="0.25">
      <c r="A537" t="s">
        <v>2245</v>
      </c>
      <c r="B537" t="s">
        <v>2246</v>
      </c>
      <c r="C537" s="1" t="str">
        <f t="shared" si="32"/>
        <v>12:0004</v>
      </c>
      <c r="D537" s="1" t="str">
        <f t="shared" si="33"/>
        <v>12:0029</v>
      </c>
      <c r="E537" t="s">
        <v>2247</v>
      </c>
      <c r="F537" t="s">
        <v>2248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 t="s">
        <v>225</v>
      </c>
      <c r="P537" t="s">
        <v>51</v>
      </c>
      <c r="Q537" t="s">
        <v>23</v>
      </c>
    </row>
    <row r="538" spans="1:17" hidden="1" x14ac:dyDescent="0.25">
      <c r="A538" t="s">
        <v>2249</v>
      </c>
      <c r="B538" t="s">
        <v>2250</v>
      </c>
      <c r="C538" s="1" t="str">
        <f t="shared" si="32"/>
        <v>12:0004</v>
      </c>
      <c r="D538" s="1" t="str">
        <f t="shared" si="33"/>
        <v>12:0029</v>
      </c>
      <c r="E538" t="s">
        <v>2251</v>
      </c>
      <c r="F538" t="s">
        <v>2252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 t="s">
        <v>370</v>
      </c>
      <c r="P538" t="s">
        <v>45</v>
      </c>
      <c r="Q538" t="s">
        <v>59</v>
      </c>
    </row>
    <row r="539" spans="1:17" hidden="1" x14ac:dyDescent="0.25">
      <c r="A539" t="s">
        <v>2253</v>
      </c>
      <c r="B539" t="s">
        <v>2254</v>
      </c>
      <c r="C539" s="1" t="str">
        <f t="shared" si="32"/>
        <v>12:0004</v>
      </c>
      <c r="D539" s="1" t="str">
        <f t="shared" si="33"/>
        <v>12:0029</v>
      </c>
      <c r="E539" t="s">
        <v>2255</v>
      </c>
      <c r="F539" t="s">
        <v>2256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 t="s">
        <v>2257</v>
      </c>
      <c r="P539" t="s">
        <v>51</v>
      </c>
      <c r="Q539" t="s">
        <v>59</v>
      </c>
    </row>
    <row r="540" spans="1:17" hidden="1" x14ac:dyDescent="0.25">
      <c r="A540" t="s">
        <v>2258</v>
      </c>
      <c r="B540" t="s">
        <v>2259</v>
      </c>
      <c r="C540" s="1" t="str">
        <f t="shared" si="32"/>
        <v>12:0004</v>
      </c>
      <c r="D540" s="1" t="str">
        <f t="shared" si="33"/>
        <v>12:0029</v>
      </c>
      <c r="E540" t="s">
        <v>2260</v>
      </c>
      <c r="F540" t="s">
        <v>2261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 t="s">
        <v>101</v>
      </c>
      <c r="P540" t="s">
        <v>82</v>
      </c>
      <c r="Q540" t="s">
        <v>29</v>
      </c>
    </row>
    <row r="541" spans="1:17" hidden="1" x14ac:dyDescent="0.25">
      <c r="A541" t="s">
        <v>2262</v>
      </c>
      <c r="B541" t="s">
        <v>2263</v>
      </c>
      <c r="C541" s="1" t="str">
        <f t="shared" si="32"/>
        <v>12:0004</v>
      </c>
      <c r="D541" s="1" t="str">
        <f t="shared" si="33"/>
        <v>12:0029</v>
      </c>
      <c r="E541" t="s">
        <v>2264</v>
      </c>
      <c r="F541" t="s">
        <v>2265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 t="s">
        <v>21</v>
      </c>
      <c r="P541" t="s">
        <v>87</v>
      </c>
      <c r="Q541" t="s">
        <v>46</v>
      </c>
    </row>
    <row r="542" spans="1:17" hidden="1" x14ac:dyDescent="0.25">
      <c r="A542" t="s">
        <v>2266</v>
      </c>
      <c r="B542" t="s">
        <v>2267</v>
      </c>
      <c r="C542" s="1" t="str">
        <f t="shared" si="32"/>
        <v>12:0004</v>
      </c>
      <c r="D542" s="1" t="str">
        <f t="shared" si="33"/>
        <v>12:0029</v>
      </c>
      <c r="E542" t="s">
        <v>2268</v>
      </c>
      <c r="F542" t="s">
        <v>2269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 t="s">
        <v>101</v>
      </c>
      <c r="P542" t="s">
        <v>102</v>
      </c>
      <c r="Q542" t="s">
        <v>103</v>
      </c>
    </row>
    <row r="543" spans="1:17" hidden="1" x14ac:dyDescent="0.25">
      <c r="A543" t="s">
        <v>2270</v>
      </c>
      <c r="B543" t="s">
        <v>2271</v>
      </c>
      <c r="C543" s="1" t="str">
        <f t="shared" si="32"/>
        <v>12:0004</v>
      </c>
      <c r="D543" s="1" t="str">
        <f t="shared" si="33"/>
        <v>12:0029</v>
      </c>
      <c r="E543" t="s">
        <v>2272</v>
      </c>
      <c r="F543" t="s">
        <v>2273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 t="s">
        <v>21</v>
      </c>
      <c r="P543" t="s">
        <v>77</v>
      </c>
      <c r="Q543" t="s">
        <v>46</v>
      </c>
    </row>
    <row r="544" spans="1:17" hidden="1" x14ac:dyDescent="0.25">
      <c r="A544" t="s">
        <v>2274</v>
      </c>
      <c r="B544" t="s">
        <v>2275</v>
      </c>
      <c r="C544" s="1" t="str">
        <f t="shared" si="32"/>
        <v>12:0004</v>
      </c>
      <c r="D544" s="1" t="str">
        <f t="shared" si="33"/>
        <v>12:0029</v>
      </c>
      <c r="E544" t="s">
        <v>2276</v>
      </c>
      <c r="F544" t="s">
        <v>2277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 t="s">
        <v>64</v>
      </c>
      <c r="P544" t="s">
        <v>70</v>
      </c>
      <c r="Q544" t="s">
        <v>198</v>
      </c>
    </row>
    <row r="545" spans="1:17" hidden="1" x14ac:dyDescent="0.25">
      <c r="A545" t="s">
        <v>2278</v>
      </c>
      <c r="B545" t="s">
        <v>2279</v>
      </c>
      <c r="C545" s="1" t="str">
        <f t="shared" si="32"/>
        <v>12:0004</v>
      </c>
      <c r="D545" s="1" t="str">
        <f t="shared" si="33"/>
        <v>12:0029</v>
      </c>
      <c r="E545" t="s">
        <v>2280</v>
      </c>
      <c r="F545" t="s">
        <v>2281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 t="s">
        <v>113</v>
      </c>
      <c r="P545" t="s">
        <v>82</v>
      </c>
      <c r="Q545" t="s">
        <v>71</v>
      </c>
    </row>
    <row r="546" spans="1:17" hidden="1" x14ac:dyDescent="0.25">
      <c r="A546" t="s">
        <v>2282</v>
      </c>
      <c r="B546" t="s">
        <v>2283</v>
      </c>
      <c r="C546" s="1" t="str">
        <f t="shared" si="32"/>
        <v>12:0004</v>
      </c>
      <c r="D546" s="1" t="str">
        <f t="shared" si="33"/>
        <v>12:0029</v>
      </c>
      <c r="E546" t="s">
        <v>2280</v>
      </c>
      <c r="F546" t="s">
        <v>2284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 t="s">
        <v>220</v>
      </c>
      <c r="P546" t="s">
        <v>87</v>
      </c>
      <c r="Q546" t="s">
        <v>215</v>
      </c>
    </row>
    <row r="547" spans="1:17" hidden="1" x14ac:dyDescent="0.25">
      <c r="A547" t="s">
        <v>2285</v>
      </c>
      <c r="B547" t="s">
        <v>2286</v>
      </c>
      <c r="C547" s="1" t="str">
        <f t="shared" si="32"/>
        <v>12:0004</v>
      </c>
      <c r="D547" s="1" t="str">
        <f t="shared" si="33"/>
        <v>12:0029</v>
      </c>
      <c r="E547" t="s">
        <v>2287</v>
      </c>
      <c r="F547" t="s">
        <v>2288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 t="s">
        <v>101</v>
      </c>
      <c r="P547" t="s">
        <v>184</v>
      </c>
      <c r="Q547" t="s">
        <v>23</v>
      </c>
    </row>
    <row r="548" spans="1:17" hidden="1" x14ac:dyDescent="0.25">
      <c r="A548" t="s">
        <v>2289</v>
      </c>
      <c r="B548" t="s">
        <v>2290</v>
      </c>
      <c r="C548" s="1" t="str">
        <f t="shared" si="32"/>
        <v>12:0004</v>
      </c>
      <c r="D548" s="1" t="str">
        <f t="shared" si="33"/>
        <v>12:0029</v>
      </c>
      <c r="E548" t="s">
        <v>2291</v>
      </c>
      <c r="F548" t="s">
        <v>2292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 t="s">
        <v>21</v>
      </c>
      <c r="P548" t="s">
        <v>45</v>
      </c>
      <c r="Q548" t="s">
        <v>103</v>
      </c>
    </row>
    <row r="549" spans="1:17" hidden="1" x14ac:dyDescent="0.25">
      <c r="A549" t="s">
        <v>2293</v>
      </c>
      <c r="B549" t="s">
        <v>2294</v>
      </c>
      <c r="C549" s="1" t="str">
        <f t="shared" si="32"/>
        <v>12:0004</v>
      </c>
      <c r="D549" s="1" t="str">
        <f t="shared" si="33"/>
        <v>12:0029</v>
      </c>
      <c r="E549" t="s">
        <v>2295</v>
      </c>
      <c r="F549" t="s">
        <v>2296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 t="s">
        <v>21</v>
      </c>
      <c r="P549" t="s">
        <v>102</v>
      </c>
      <c r="Q549" t="s">
        <v>71</v>
      </c>
    </row>
    <row r="550" spans="1:17" hidden="1" x14ac:dyDescent="0.25">
      <c r="A550" t="s">
        <v>2297</v>
      </c>
      <c r="B550" t="s">
        <v>2298</v>
      </c>
      <c r="C550" s="1" t="str">
        <f t="shared" si="32"/>
        <v>12:0004</v>
      </c>
      <c r="D550" s="1" t="str">
        <f t="shared" si="33"/>
        <v>12:0029</v>
      </c>
      <c r="E550" t="s">
        <v>2299</v>
      </c>
      <c r="F550" t="s">
        <v>2300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 t="s">
        <v>225</v>
      </c>
      <c r="P550" t="s">
        <v>87</v>
      </c>
      <c r="Q550" t="s">
        <v>171</v>
      </c>
    </row>
    <row r="551" spans="1:17" hidden="1" x14ac:dyDescent="0.25">
      <c r="A551" t="s">
        <v>2301</v>
      </c>
      <c r="B551" t="s">
        <v>2302</v>
      </c>
      <c r="C551" s="1" t="str">
        <f t="shared" si="32"/>
        <v>12:0004</v>
      </c>
      <c r="D551" s="1" t="str">
        <f t="shared" si="33"/>
        <v>12:0029</v>
      </c>
      <c r="E551" t="s">
        <v>2303</v>
      </c>
      <c r="F551" t="s">
        <v>2304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 t="s">
        <v>76</v>
      </c>
      <c r="P551" t="s">
        <v>148</v>
      </c>
      <c r="Q551" t="s">
        <v>71</v>
      </c>
    </row>
    <row r="552" spans="1:17" hidden="1" x14ac:dyDescent="0.25">
      <c r="A552" t="s">
        <v>2305</v>
      </c>
      <c r="B552" t="s">
        <v>2306</v>
      </c>
      <c r="C552" s="1" t="str">
        <f t="shared" si="32"/>
        <v>12:0004</v>
      </c>
      <c r="D552" s="1" t="str">
        <f t="shared" si="33"/>
        <v>12:0029</v>
      </c>
      <c r="E552" t="s">
        <v>2307</v>
      </c>
      <c r="F552" t="s">
        <v>2308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 t="s">
        <v>551</v>
      </c>
      <c r="P552" t="s">
        <v>87</v>
      </c>
      <c r="Q552" t="s">
        <v>71</v>
      </c>
    </row>
    <row r="553" spans="1:17" hidden="1" x14ac:dyDescent="0.25">
      <c r="A553" t="s">
        <v>2309</v>
      </c>
      <c r="B553" t="s">
        <v>2310</v>
      </c>
      <c r="C553" s="1" t="str">
        <f t="shared" si="32"/>
        <v>12:0004</v>
      </c>
      <c r="D553" s="1" t="str">
        <f t="shared" si="33"/>
        <v>12:0029</v>
      </c>
      <c r="E553" t="s">
        <v>2311</v>
      </c>
      <c r="F553" t="s">
        <v>2312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 t="s">
        <v>551</v>
      </c>
      <c r="P553" t="s">
        <v>87</v>
      </c>
      <c r="Q553" t="s">
        <v>215</v>
      </c>
    </row>
    <row r="554" spans="1:17" hidden="1" x14ac:dyDescent="0.25">
      <c r="A554" t="s">
        <v>2313</v>
      </c>
      <c r="B554" t="s">
        <v>2314</v>
      </c>
      <c r="C554" s="1" t="str">
        <f t="shared" si="32"/>
        <v>12:0004</v>
      </c>
      <c r="D554" s="1" t="str">
        <f t="shared" si="33"/>
        <v>12:0029</v>
      </c>
      <c r="E554" t="s">
        <v>2315</v>
      </c>
      <c r="F554" t="s">
        <v>2316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 t="s">
        <v>154</v>
      </c>
      <c r="P554" t="s">
        <v>102</v>
      </c>
      <c r="Q554" t="s">
        <v>149</v>
      </c>
    </row>
    <row r="555" spans="1:17" hidden="1" x14ac:dyDescent="0.25">
      <c r="A555" t="s">
        <v>2317</v>
      </c>
      <c r="B555" t="s">
        <v>2318</v>
      </c>
      <c r="C555" s="1" t="str">
        <f t="shared" si="32"/>
        <v>12:0004</v>
      </c>
      <c r="D555" s="1" t="str">
        <f t="shared" si="33"/>
        <v>12:0029</v>
      </c>
      <c r="E555" t="s">
        <v>2319</v>
      </c>
      <c r="F555" t="s">
        <v>2320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 t="s">
        <v>21</v>
      </c>
      <c r="P555" t="s">
        <v>102</v>
      </c>
      <c r="Q555" t="s">
        <v>93</v>
      </c>
    </row>
    <row r="556" spans="1:17" hidden="1" x14ac:dyDescent="0.25">
      <c r="A556" t="s">
        <v>2321</v>
      </c>
      <c r="B556" t="s">
        <v>2322</v>
      </c>
      <c r="C556" s="1" t="str">
        <f t="shared" si="32"/>
        <v>12:0004</v>
      </c>
      <c r="D556" s="1" t="str">
        <f t="shared" si="33"/>
        <v>12:0029</v>
      </c>
      <c r="E556" t="s">
        <v>2323</v>
      </c>
      <c r="F556" t="s">
        <v>2324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 t="s">
        <v>101</v>
      </c>
      <c r="P556" t="s">
        <v>184</v>
      </c>
      <c r="Q556" t="s">
        <v>46</v>
      </c>
    </row>
    <row r="557" spans="1:17" hidden="1" x14ac:dyDescent="0.25">
      <c r="A557" t="s">
        <v>2325</v>
      </c>
      <c r="B557" t="s">
        <v>2326</v>
      </c>
      <c r="C557" s="1" t="str">
        <f t="shared" si="32"/>
        <v>12:0004</v>
      </c>
      <c r="D557" s="1" t="str">
        <f t="shared" si="33"/>
        <v>12:0029</v>
      </c>
      <c r="E557" t="s">
        <v>2327</v>
      </c>
      <c r="F557" t="s">
        <v>2328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 t="s">
        <v>21</v>
      </c>
      <c r="P557" t="s">
        <v>612</v>
      </c>
      <c r="Q557" t="s">
        <v>59</v>
      </c>
    </row>
    <row r="558" spans="1:17" hidden="1" x14ac:dyDescent="0.25">
      <c r="A558" t="s">
        <v>2329</v>
      </c>
      <c r="B558" t="s">
        <v>2330</v>
      </c>
      <c r="C558" s="1" t="str">
        <f t="shared" si="32"/>
        <v>12:0004</v>
      </c>
      <c r="D558" s="1" t="str">
        <f t="shared" si="33"/>
        <v>12:0029</v>
      </c>
      <c r="E558" t="s">
        <v>2331</v>
      </c>
      <c r="F558" t="s">
        <v>2332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 t="s">
        <v>158</v>
      </c>
      <c r="P558" t="s">
        <v>2333</v>
      </c>
      <c r="Q558" t="s">
        <v>35</v>
      </c>
    </row>
    <row r="559" spans="1:17" hidden="1" x14ac:dyDescent="0.25">
      <c r="A559" t="s">
        <v>2334</v>
      </c>
      <c r="B559" t="s">
        <v>2335</v>
      </c>
      <c r="C559" s="1" t="str">
        <f t="shared" si="32"/>
        <v>12:0004</v>
      </c>
      <c r="D559" s="1" t="str">
        <f t="shared" si="33"/>
        <v>12:0029</v>
      </c>
      <c r="E559" t="s">
        <v>2336</v>
      </c>
      <c r="F559" t="s">
        <v>2337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 t="s">
        <v>21</v>
      </c>
      <c r="P559" t="s">
        <v>22</v>
      </c>
      <c r="Q559" t="s">
        <v>23</v>
      </c>
    </row>
    <row r="560" spans="1:17" hidden="1" x14ac:dyDescent="0.25">
      <c r="A560" t="s">
        <v>2338</v>
      </c>
      <c r="B560" t="s">
        <v>2339</v>
      </c>
      <c r="C560" s="1" t="str">
        <f t="shared" si="32"/>
        <v>12:0004</v>
      </c>
      <c r="D560" s="1" t="str">
        <f t="shared" si="33"/>
        <v>12:0029</v>
      </c>
      <c r="E560" t="s">
        <v>2340</v>
      </c>
      <c r="F560" t="s">
        <v>2341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  <c r="O560" t="s">
        <v>108</v>
      </c>
      <c r="P560" t="s">
        <v>108</v>
      </c>
      <c r="Q560" t="s">
        <v>108</v>
      </c>
    </row>
    <row r="561" spans="1:17" hidden="1" x14ac:dyDescent="0.25">
      <c r="A561" t="s">
        <v>2342</v>
      </c>
      <c r="B561" t="s">
        <v>2343</v>
      </c>
      <c r="C561" s="1" t="str">
        <f t="shared" si="32"/>
        <v>12:0004</v>
      </c>
      <c r="D561" s="1" t="str">
        <f t="shared" si="33"/>
        <v>12:0029</v>
      </c>
      <c r="E561" t="s">
        <v>2344</v>
      </c>
      <c r="F561" t="s">
        <v>2345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 t="s">
        <v>21</v>
      </c>
      <c r="P561" t="s">
        <v>58</v>
      </c>
      <c r="Q561" t="s">
        <v>93</v>
      </c>
    </row>
    <row r="562" spans="1:17" hidden="1" x14ac:dyDescent="0.25">
      <c r="A562" t="s">
        <v>2346</v>
      </c>
      <c r="B562" t="s">
        <v>2347</v>
      </c>
      <c r="C562" s="1" t="str">
        <f t="shared" si="32"/>
        <v>12:0004</v>
      </c>
      <c r="D562" s="1" t="str">
        <f t="shared" si="33"/>
        <v>12:0029</v>
      </c>
      <c r="E562" t="s">
        <v>2348</v>
      </c>
      <c r="F562" t="s">
        <v>2349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 t="s">
        <v>113</v>
      </c>
      <c r="P562" t="s">
        <v>45</v>
      </c>
      <c r="Q562" t="s">
        <v>1528</v>
      </c>
    </row>
    <row r="563" spans="1:17" hidden="1" x14ac:dyDescent="0.25">
      <c r="A563" t="s">
        <v>2350</v>
      </c>
      <c r="B563" t="s">
        <v>2351</v>
      </c>
      <c r="C563" s="1" t="str">
        <f t="shared" si="32"/>
        <v>12:0004</v>
      </c>
      <c r="D563" s="1" t="str">
        <f t="shared" si="33"/>
        <v>12:0029</v>
      </c>
      <c r="E563" t="s">
        <v>2352</v>
      </c>
      <c r="F563" t="s">
        <v>2353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 t="s">
        <v>101</v>
      </c>
      <c r="P563" t="s">
        <v>45</v>
      </c>
      <c r="Q563" t="s">
        <v>171</v>
      </c>
    </row>
    <row r="564" spans="1:17" hidden="1" x14ac:dyDescent="0.25">
      <c r="A564" t="s">
        <v>2354</v>
      </c>
      <c r="B564" t="s">
        <v>2355</v>
      </c>
      <c r="C564" s="1" t="str">
        <f t="shared" si="32"/>
        <v>12:0004</v>
      </c>
      <c r="D564" s="1" t="str">
        <f t="shared" si="33"/>
        <v>12:0029</v>
      </c>
      <c r="E564" t="s">
        <v>2356</v>
      </c>
      <c r="F564" t="s">
        <v>2357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 t="s">
        <v>244</v>
      </c>
      <c r="P564" t="s">
        <v>58</v>
      </c>
      <c r="Q564" t="s">
        <v>138</v>
      </c>
    </row>
    <row r="565" spans="1:17" hidden="1" x14ac:dyDescent="0.25">
      <c r="A565" t="s">
        <v>2358</v>
      </c>
      <c r="B565" t="s">
        <v>2359</v>
      </c>
      <c r="C565" s="1" t="str">
        <f t="shared" si="32"/>
        <v>12:0004</v>
      </c>
      <c r="D565" s="1" t="str">
        <f t="shared" si="33"/>
        <v>12:0029</v>
      </c>
      <c r="E565" t="s">
        <v>2360</v>
      </c>
      <c r="F565" t="s">
        <v>2361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 t="s">
        <v>21</v>
      </c>
      <c r="P565" t="s">
        <v>77</v>
      </c>
      <c r="Q565" t="s">
        <v>1528</v>
      </c>
    </row>
    <row r="566" spans="1:17" hidden="1" x14ac:dyDescent="0.25">
      <c r="A566" t="s">
        <v>2362</v>
      </c>
      <c r="B566" t="s">
        <v>2363</v>
      </c>
      <c r="C566" s="1" t="str">
        <f t="shared" si="32"/>
        <v>12:0004</v>
      </c>
      <c r="D566" s="1" t="str">
        <f t="shared" si="33"/>
        <v>12:0029</v>
      </c>
      <c r="E566" t="s">
        <v>2364</v>
      </c>
      <c r="F566" t="s">
        <v>2365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 t="s">
        <v>21</v>
      </c>
      <c r="P566" t="s">
        <v>102</v>
      </c>
      <c r="Q566" t="s">
        <v>2366</v>
      </c>
    </row>
    <row r="567" spans="1:17" hidden="1" x14ac:dyDescent="0.25">
      <c r="A567" t="s">
        <v>2367</v>
      </c>
      <c r="B567" t="s">
        <v>2368</v>
      </c>
      <c r="C567" s="1" t="str">
        <f t="shared" si="32"/>
        <v>12:0004</v>
      </c>
      <c r="D567" s="1" t="str">
        <f t="shared" si="33"/>
        <v>12:0029</v>
      </c>
      <c r="E567" t="s">
        <v>2369</v>
      </c>
      <c r="F567" t="s">
        <v>2370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 t="s">
        <v>21</v>
      </c>
      <c r="P567" t="s">
        <v>231</v>
      </c>
      <c r="Q567" t="s">
        <v>171</v>
      </c>
    </row>
    <row r="568" spans="1:17" hidden="1" x14ac:dyDescent="0.25">
      <c r="A568" t="s">
        <v>2371</v>
      </c>
      <c r="B568" t="s">
        <v>2372</v>
      </c>
      <c r="C568" s="1" t="str">
        <f t="shared" si="32"/>
        <v>12:0004</v>
      </c>
      <c r="D568" s="1" t="str">
        <f t="shared" si="33"/>
        <v>12:0029</v>
      </c>
      <c r="E568" t="s">
        <v>2373</v>
      </c>
      <c r="F568" t="s">
        <v>2374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 t="s">
        <v>225</v>
      </c>
      <c r="P568" t="s">
        <v>184</v>
      </c>
      <c r="Q568" t="s">
        <v>2366</v>
      </c>
    </row>
    <row r="569" spans="1:17" hidden="1" x14ac:dyDescent="0.25">
      <c r="A569" t="s">
        <v>2375</v>
      </c>
      <c r="B569" t="s">
        <v>2376</v>
      </c>
      <c r="C569" s="1" t="str">
        <f t="shared" si="32"/>
        <v>12:0004</v>
      </c>
      <c r="D569" s="1" t="str">
        <f t="shared" si="33"/>
        <v>12:0029</v>
      </c>
      <c r="E569" t="s">
        <v>2377</v>
      </c>
      <c r="F569" t="s">
        <v>2378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 t="s">
        <v>2379</v>
      </c>
      <c r="P569" t="s">
        <v>51</v>
      </c>
      <c r="Q569" t="s">
        <v>1528</v>
      </c>
    </row>
    <row r="570" spans="1:17" hidden="1" x14ac:dyDescent="0.25">
      <c r="A570" t="s">
        <v>2380</v>
      </c>
      <c r="B570" t="s">
        <v>2381</v>
      </c>
      <c r="C570" s="1" t="str">
        <f t="shared" si="32"/>
        <v>12:0004</v>
      </c>
      <c r="D570" s="1" t="str">
        <f t="shared" si="33"/>
        <v>12:0029</v>
      </c>
      <c r="E570" t="s">
        <v>2382</v>
      </c>
      <c r="F570" t="s">
        <v>2383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 t="s">
        <v>220</v>
      </c>
      <c r="P570" t="s">
        <v>40</v>
      </c>
      <c r="Q570" t="s">
        <v>138</v>
      </c>
    </row>
    <row r="571" spans="1:17" hidden="1" x14ac:dyDescent="0.25">
      <c r="A571" t="s">
        <v>2384</v>
      </c>
      <c r="B571" t="s">
        <v>2385</v>
      </c>
      <c r="C571" s="1" t="str">
        <f t="shared" si="32"/>
        <v>12:0004</v>
      </c>
      <c r="D571" s="1" t="str">
        <f t="shared" si="33"/>
        <v>12:0029</v>
      </c>
      <c r="E571" t="s">
        <v>2386</v>
      </c>
      <c r="F571" t="s">
        <v>2387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 t="s">
        <v>225</v>
      </c>
      <c r="P571" t="s">
        <v>58</v>
      </c>
      <c r="Q571" t="s">
        <v>171</v>
      </c>
    </row>
    <row r="572" spans="1:17" hidden="1" x14ac:dyDescent="0.25">
      <c r="A572" t="s">
        <v>2388</v>
      </c>
      <c r="B572" t="s">
        <v>2389</v>
      </c>
      <c r="C572" s="1" t="str">
        <f t="shared" si="32"/>
        <v>12:0004</v>
      </c>
      <c r="D572" s="1" t="str">
        <f t="shared" si="33"/>
        <v>12:0029</v>
      </c>
      <c r="E572" t="s">
        <v>2390</v>
      </c>
      <c r="F572" t="s">
        <v>2391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 t="s">
        <v>21</v>
      </c>
      <c r="P572" t="s">
        <v>87</v>
      </c>
      <c r="Q572" t="s">
        <v>2392</v>
      </c>
    </row>
    <row r="573" spans="1:17" hidden="1" x14ac:dyDescent="0.25">
      <c r="A573" t="s">
        <v>2393</v>
      </c>
      <c r="B573" t="s">
        <v>2394</v>
      </c>
      <c r="C573" s="1" t="str">
        <f t="shared" si="32"/>
        <v>12:0004</v>
      </c>
      <c r="D573" s="1" t="str">
        <f t="shared" si="33"/>
        <v>12:0029</v>
      </c>
      <c r="E573" t="s">
        <v>2395</v>
      </c>
      <c r="F573" t="s">
        <v>2396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 t="s">
        <v>21</v>
      </c>
      <c r="P573" t="s">
        <v>40</v>
      </c>
      <c r="Q573" t="s">
        <v>88</v>
      </c>
    </row>
    <row r="574" spans="1:17" hidden="1" x14ac:dyDescent="0.25">
      <c r="A574" t="s">
        <v>2397</v>
      </c>
      <c r="B574" t="s">
        <v>2398</v>
      </c>
      <c r="C574" s="1" t="str">
        <f t="shared" si="32"/>
        <v>12:0004</v>
      </c>
      <c r="D574" s="1" t="str">
        <f t="shared" si="33"/>
        <v>12:0029</v>
      </c>
      <c r="E574" t="s">
        <v>2399</v>
      </c>
      <c r="F574" t="s">
        <v>2400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 t="s">
        <v>21</v>
      </c>
      <c r="P574" t="s">
        <v>356</v>
      </c>
      <c r="Q574" t="s">
        <v>2401</v>
      </c>
    </row>
    <row r="575" spans="1:17" hidden="1" x14ac:dyDescent="0.25">
      <c r="A575" t="s">
        <v>2402</v>
      </c>
      <c r="B575" t="s">
        <v>2403</v>
      </c>
      <c r="C575" s="1" t="str">
        <f t="shared" si="32"/>
        <v>12:0004</v>
      </c>
      <c r="D575" s="1" t="str">
        <f t="shared" si="33"/>
        <v>12:0029</v>
      </c>
      <c r="E575" t="s">
        <v>2404</v>
      </c>
      <c r="F575" t="s">
        <v>2405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 t="s">
        <v>225</v>
      </c>
      <c r="P575" t="s">
        <v>356</v>
      </c>
      <c r="Q575" t="s">
        <v>46</v>
      </c>
    </row>
    <row r="576" spans="1:17" hidden="1" x14ac:dyDescent="0.25">
      <c r="A576" t="s">
        <v>2406</v>
      </c>
      <c r="B576" t="s">
        <v>2407</v>
      </c>
      <c r="C576" s="1" t="str">
        <f t="shared" si="32"/>
        <v>12:0004</v>
      </c>
      <c r="D576" s="1" t="str">
        <f t="shared" si="33"/>
        <v>12:0029</v>
      </c>
      <c r="E576" t="s">
        <v>2408</v>
      </c>
      <c r="F576" t="s">
        <v>2409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 t="s">
        <v>101</v>
      </c>
      <c r="P576" t="s">
        <v>40</v>
      </c>
      <c r="Q576" t="s">
        <v>103</v>
      </c>
    </row>
    <row r="577" spans="1:17" hidden="1" x14ac:dyDescent="0.25">
      <c r="A577" t="s">
        <v>2410</v>
      </c>
      <c r="B577" t="s">
        <v>2411</v>
      </c>
      <c r="C577" s="1" t="str">
        <f t="shared" si="32"/>
        <v>12:0004</v>
      </c>
      <c r="D577" s="1" t="str">
        <f t="shared" si="33"/>
        <v>12:0029</v>
      </c>
      <c r="E577" t="s">
        <v>2412</v>
      </c>
      <c r="F577" t="s">
        <v>2413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 t="s">
        <v>370</v>
      </c>
      <c r="P577" t="s">
        <v>2333</v>
      </c>
      <c r="Q577" t="s">
        <v>46</v>
      </c>
    </row>
    <row r="578" spans="1:17" hidden="1" x14ac:dyDescent="0.25">
      <c r="A578" t="s">
        <v>2414</v>
      </c>
      <c r="B578" t="s">
        <v>2415</v>
      </c>
      <c r="C578" s="1" t="str">
        <f t="shared" ref="C578:C641" si="36">HYPERLINK("http://geochem.nrcan.gc.ca/cdogs/content/bdl/bdl120004_e.htm", "12:0004")</f>
        <v>12:0004</v>
      </c>
      <c r="D578" s="1" t="str">
        <f t="shared" ref="D578:D641" si="37">HYPERLINK("http://geochem.nrcan.gc.ca/cdogs/content/svy/svy120029_e.htm", "12:0029")</f>
        <v>12:0029</v>
      </c>
      <c r="E578" t="s">
        <v>2416</v>
      </c>
      <c r="F578" t="s">
        <v>2417</v>
      </c>
      <c r="H578">
        <v>56.398961</v>
      </c>
      <c r="I578">
        <v>-130.96353010000001</v>
      </c>
      <c r="J578" s="1" t="str">
        <f t="shared" ref="J578:J641" si="38">HYPERLINK("http://geochem.nrcan.gc.ca/cdogs/content/kwd/kwd020018_e.htm", "Fluid (stream)")</f>
        <v>Fluid (stream)</v>
      </c>
      <c r="K578" s="1" t="str">
        <f t="shared" ref="K578:K641" si="39">HYPERLINK("http://geochem.nrcan.gc.ca/cdogs/content/kwd/kwd080007_e.htm", "Untreated Water")</f>
        <v>Untreated Water</v>
      </c>
      <c r="O578" t="s">
        <v>2418</v>
      </c>
      <c r="P578" t="s">
        <v>1227</v>
      </c>
      <c r="Q578" t="s">
        <v>46</v>
      </c>
    </row>
    <row r="579" spans="1:17" hidden="1" x14ac:dyDescent="0.25">
      <c r="A579" t="s">
        <v>2419</v>
      </c>
      <c r="B579" t="s">
        <v>2420</v>
      </c>
      <c r="C579" s="1" t="str">
        <f t="shared" si="36"/>
        <v>12:0004</v>
      </c>
      <c r="D579" s="1" t="str">
        <f t="shared" si="37"/>
        <v>12:0029</v>
      </c>
      <c r="E579" t="s">
        <v>2421</v>
      </c>
      <c r="F579" t="s">
        <v>2422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 t="s">
        <v>64</v>
      </c>
      <c r="P579" t="s">
        <v>51</v>
      </c>
      <c r="Q579" t="s">
        <v>215</v>
      </c>
    </row>
    <row r="580" spans="1:17" hidden="1" x14ac:dyDescent="0.25">
      <c r="A580" t="s">
        <v>2423</v>
      </c>
      <c r="B580" t="s">
        <v>2424</v>
      </c>
      <c r="C580" s="1" t="str">
        <f t="shared" si="36"/>
        <v>12:0004</v>
      </c>
      <c r="D580" s="1" t="str">
        <f t="shared" si="37"/>
        <v>12:0029</v>
      </c>
      <c r="E580" t="s">
        <v>2425</v>
      </c>
      <c r="F580" t="s">
        <v>2426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 t="s">
        <v>21</v>
      </c>
      <c r="P580" t="s">
        <v>45</v>
      </c>
      <c r="Q580" t="s">
        <v>103</v>
      </c>
    </row>
    <row r="581" spans="1:17" hidden="1" x14ac:dyDescent="0.25">
      <c r="A581" t="s">
        <v>2427</v>
      </c>
      <c r="B581" t="s">
        <v>2428</v>
      </c>
      <c r="C581" s="1" t="str">
        <f t="shared" si="36"/>
        <v>12:0004</v>
      </c>
      <c r="D581" s="1" t="str">
        <f t="shared" si="37"/>
        <v>12:0029</v>
      </c>
      <c r="E581" t="s">
        <v>2429</v>
      </c>
      <c r="F581" t="s">
        <v>2430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 t="s">
        <v>21</v>
      </c>
      <c r="P581" t="s">
        <v>184</v>
      </c>
      <c r="Q581" t="s">
        <v>93</v>
      </c>
    </row>
    <row r="582" spans="1:17" hidden="1" x14ac:dyDescent="0.25">
      <c r="A582" t="s">
        <v>2431</v>
      </c>
      <c r="B582" t="s">
        <v>2432</v>
      </c>
      <c r="C582" s="1" t="str">
        <f t="shared" si="36"/>
        <v>12:0004</v>
      </c>
      <c r="D582" s="1" t="str">
        <f t="shared" si="37"/>
        <v>12:0029</v>
      </c>
      <c r="E582" t="s">
        <v>2433</v>
      </c>
      <c r="F582" t="s">
        <v>2434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 t="s">
        <v>21</v>
      </c>
      <c r="P582" t="s">
        <v>87</v>
      </c>
      <c r="Q582" t="s">
        <v>52</v>
      </c>
    </row>
    <row r="583" spans="1:17" hidden="1" x14ac:dyDescent="0.25">
      <c r="A583" t="s">
        <v>2435</v>
      </c>
      <c r="B583" t="s">
        <v>2436</v>
      </c>
      <c r="C583" s="1" t="str">
        <f t="shared" si="36"/>
        <v>12:0004</v>
      </c>
      <c r="D583" s="1" t="str">
        <f t="shared" si="37"/>
        <v>12:0029</v>
      </c>
      <c r="E583" t="s">
        <v>2437</v>
      </c>
      <c r="F583" t="s">
        <v>2438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 t="s">
        <v>21</v>
      </c>
      <c r="P583" t="s">
        <v>87</v>
      </c>
      <c r="Q583" t="s">
        <v>149</v>
      </c>
    </row>
    <row r="584" spans="1:17" hidden="1" x14ac:dyDescent="0.25">
      <c r="A584" t="s">
        <v>2439</v>
      </c>
      <c r="B584" t="s">
        <v>2440</v>
      </c>
      <c r="C584" s="1" t="str">
        <f t="shared" si="36"/>
        <v>12:0004</v>
      </c>
      <c r="D584" s="1" t="str">
        <f t="shared" si="37"/>
        <v>12:0029</v>
      </c>
      <c r="E584" t="s">
        <v>2441</v>
      </c>
      <c r="F584" t="s">
        <v>2442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 t="s">
        <v>21</v>
      </c>
      <c r="P584" t="s">
        <v>102</v>
      </c>
      <c r="Q584" t="s">
        <v>93</v>
      </c>
    </row>
    <row r="585" spans="1:17" hidden="1" x14ac:dyDescent="0.25">
      <c r="A585" t="s">
        <v>2443</v>
      </c>
      <c r="B585" t="s">
        <v>2444</v>
      </c>
      <c r="C585" s="1" t="str">
        <f t="shared" si="36"/>
        <v>12:0004</v>
      </c>
      <c r="D585" s="1" t="str">
        <f t="shared" si="37"/>
        <v>12:0029</v>
      </c>
      <c r="E585" t="s">
        <v>2445</v>
      </c>
      <c r="F585" t="s">
        <v>2446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 t="s">
        <v>21</v>
      </c>
      <c r="P585" t="s">
        <v>82</v>
      </c>
      <c r="Q585" t="s">
        <v>215</v>
      </c>
    </row>
    <row r="586" spans="1:17" hidden="1" x14ac:dyDescent="0.25">
      <c r="A586" t="s">
        <v>2447</v>
      </c>
      <c r="B586" t="s">
        <v>2448</v>
      </c>
      <c r="C586" s="1" t="str">
        <f t="shared" si="36"/>
        <v>12:0004</v>
      </c>
      <c r="D586" s="1" t="str">
        <f t="shared" si="37"/>
        <v>12:0029</v>
      </c>
      <c r="E586" t="s">
        <v>2449</v>
      </c>
      <c r="F586" t="s">
        <v>2450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 t="s">
        <v>21</v>
      </c>
      <c r="P586" t="s">
        <v>184</v>
      </c>
      <c r="Q586" t="s">
        <v>198</v>
      </c>
    </row>
    <row r="587" spans="1:17" hidden="1" x14ac:dyDescent="0.25">
      <c r="A587" t="s">
        <v>2451</v>
      </c>
      <c r="B587" t="s">
        <v>2452</v>
      </c>
      <c r="C587" s="1" t="str">
        <f t="shared" si="36"/>
        <v>12:0004</v>
      </c>
      <c r="D587" s="1" t="str">
        <f t="shared" si="37"/>
        <v>12:0029</v>
      </c>
      <c r="E587" t="s">
        <v>2453</v>
      </c>
      <c r="F587" t="s">
        <v>2454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 t="s">
        <v>21</v>
      </c>
      <c r="P587" t="s">
        <v>77</v>
      </c>
      <c r="Q587" t="s">
        <v>522</v>
      </c>
    </row>
    <row r="588" spans="1:17" hidden="1" x14ac:dyDescent="0.25">
      <c r="A588" t="s">
        <v>2455</v>
      </c>
      <c r="B588" t="s">
        <v>2456</v>
      </c>
      <c r="C588" s="1" t="str">
        <f t="shared" si="36"/>
        <v>12:0004</v>
      </c>
      <c r="D588" s="1" t="str">
        <f t="shared" si="37"/>
        <v>12:0029</v>
      </c>
      <c r="E588" t="s">
        <v>2457</v>
      </c>
      <c r="F588" t="s">
        <v>2458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 t="s">
        <v>21</v>
      </c>
      <c r="P588" t="s">
        <v>77</v>
      </c>
      <c r="Q588" t="s">
        <v>653</v>
      </c>
    </row>
    <row r="589" spans="1:17" hidden="1" x14ac:dyDescent="0.25">
      <c r="A589" t="s">
        <v>2459</v>
      </c>
      <c r="B589" t="s">
        <v>2460</v>
      </c>
      <c r="C589" s="1" t="str">
        <f t="shared" si="36"/>
        <v>12:0004</v>
      </c>
      <c r="D589" s="1" t="str">
        <f t="shared" si="37"/>
        <v>12:0029</v>
      </c>
      <c r="E589" t="s">
        <v>2457</v>
      </c>
      <c r="F589" t="s">
        <v>2461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 t="s">
        <v>21</v>
      </c>
      <c r="P589" t="s">
        <v>184</v>
      </c>
      <c r="Q589" t="s">
        <v>522</v>
      </c>
    </row>
    <row r="590" spans="1:17" hidden="1" x14ac:dyDescent="0.25">
      <c r="A590" t="s">
        <v>2462</v>
      </c>
      <c r="B590" t="s">
        <v>2463</v>
      </c>
      <c r="C590" s="1" t="str">
        <f t="shared" si="36"/>
        <v>12:0004</v>
      </c>
      <c r="D590" s="1" t="str">
        <f t="shared" si="37"/>
        <v>12:0029</v>
      </c>
      <c r="E590" t="s">
        <v>2464</v>
      </c>
      <c r="F590" t="s">
        <v>2465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 t="s">
        <v>21</v>
      </c>
      <c r="P590" t="s">
        <v>82</v>
      </c>
      <c r="Q590" t="s">
        <v>365</v>
      </c>
    </row>
    <row r="591" spans="1:17" hidden="1" x14ac:dyDescent="0.25">
      <c r="A591" t="s">
        <v>2466</v>
      </c>
      <c r="B591" t="s">
        <v>2467</v>
      </c>
      <c r="C591" s="1" t="str">
        <f t="shared" si="36"/>
        <v>12:0004</v>
      </c>
      <c r="D591" s="1" t="str">
        <f t="shared" si="37"/>
        <v>12:0029</v>
      </c>
      <c r="E591" t="s">
        <v>2468</v>
      </c>
      <c r="F591" t="s">
        <v>2469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 t="s">
        <v>21</v>
      </c>
      <c r="P591" t="s">
        <v>45</v>
      </c>
      <c r="Q591" t="s">
        <v>365</v>
      </c>
    </row>
    <row r="592" spans="1:17" hidden="1" x14ac:dyDescent="0.25">
      <c r="A592" t="s">
        <v>2470</v>
      </c>
      <c r="B592" t="s">
        <v>2471</v>
      </c>
      <c r="C592" s="1" t="str">
        <f t="shared" si="36"/>
        <v>12:0004</v>
      </c>
      <c r="D592" s="1" t="str">
        <f t="shared" si="37"/>
        <v>12:0029</v>
      </c>
      <c r="E592" t="s">
        <v>2472</v>
      </c>
      <c r="F592" t="s">
        <v>2473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 t="s">
        <v>21</v>
      </c>
      <c r="P592" t="s">
        <v>184</v>
      </c>
      <c r="Q592" t="s">
        <v>522</v>
      </c>
    </row>
    <row r="593" spans="1:17" hidden="1" x14ac:dyDescent="0.25">
      <c r="A593" t="s">
        <v>2474</v>
      </c>
      <c r="B593" t="s">
        <v>2475</v>
      </c>
      <c r="C593" s="1" t="str">
        <f t="shared" si="36"/>
        <v>12:0004</v>
      </c>
      <c r="D593" s="1" t="str">
        <f t="shared" si="37"/>
        <v>12:0029</v>
      </c>
      <c r="E593" t="s">
        <v>2476</v>
      </c>
      <c r="F593" t="s">
        <v>2477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 t="s">
        <v>21</v>
      </c>
      <c r="P593" t="s">
        <v>184</v>
      </c>
      <c r="Q593" t="s">
        <v>59</v>
      </c>
    </row>
    <row r="594" spans="1:17" hidden="1" x14ac:dyDescent="0.25">
      <c r="A594" t="s">
        <v>2478</v>
      </c>
      <c r="B594" t="s">
        <v>2479</v>
      </c>
      <c r="C594" s="1" t="str">
        <f t="shared" si="36"/>
        <v>12:0004</v>
      </c>
      <c r="D594" s="1" t="str">
        <f t="shared" si="37"/>
        <v>12:0029</v>
      </c>
      <c r="E594" t="s">
        <v>2480</v>
      </c>
      <c r="F594" t="s">
        <v>2481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 t="s">
        <v>21</v>
      </c>
      <c r="P594" t="s">
        <v>184</v>
      </c>
      <c r="Q594" t="s">
        <v>103</v>
      </c>
    </row>
    <row r="595" spans="1:17" hidden="1" x14ac:dyDescent="0.25">
      <c r="A595" t="s">
        <v>2482</v>
      </c>
      <c r="B595" t="s">
        <v>2483</v>
      </c>
      <c r="C595" s="1" t="str">
        <f t="shared" si="36"/>
        <v>12:0004</v>
      </c>
      <c r="D595" s="1" t="str">
        <f t="shared" si="37"/>
        <v>12:0029</v>
      </c>
      <c r="E595" t="s">
        <v>2480</v>
      </c>
      <c r="F595" t="s">
        <v>2484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 t="s">
        <v>21</v>
      </c>
      <c r="P595" t="s">
        <v>87</v>
      </c>
      <c r="Q595" t="s">
        <v>93</v>
      </c>
    </row>
    <row r="596" spans="1:17" hidden="1" x14ac:dyDescent="0.25">
      <c r="A596" t="s">
        <v>2485</v>
      </c>
      <c r="B596" t="s">
        <v>2486</v>
      </c>
      <c r="C596" s="1" t="str">
        <f t="shared" si="36"/>
        <v>12:0004</v>
      </c>
      <c r="D596" s="1" t="str">
        <f t="shared" si="37"/>
        <v>12:0029</v>
      </c>
      <c r="E596" t="s">
        <v>2487</v>
      </c>
      <c r="F596" t="s">
        <v>2488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 t="s">
        <v>21</v>
      </c>
      <c r="P596" t="s">
        <v>148</v>
      </c>
      <c r="Q596" t="s">
        <v>103</v>
      </c>
    </row>
    <row r="597" spans="1:17" hidden="1" x14ac:dyDescent="0.25">
      <c r="A597" t="s">
        <v>2489</v>
      </c>
      <c r="B597" t="s">
        <v>2490</v>
      </c>
      <c r="C597" s="1" t="str">
        <f t="shared" si="36"/>
        <v>12:0004</v>
      </c>
      <c r="D597" s="1" t="str">
        <f t="shared" si="37"/>
        <v>12:0029</v>
      </c>
      <c r="E597" t="s">
        <v>2491</v>
      </c>
      <c r="F597" t="s">
        <v>2492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 t="s">
        <v>21</v>
      </c>
      <c r="P597" t="s">
        <v>28</v>
      </c>
      <c r="Q597" t="s">
        <v>46</v>
      </c>
    </row>
    <row r="598" spans="1:17" hidden="1" x14ac:dyDescent="0.25">
      <c r="A598" t="s">
        <v>2493</v>
      </c>
      <c r="B598" t="s">
        <v>2494</v>
      </c>
      <c r="C598" s="1" t="str">
        <f t="shared" si="36"/>
        <v>12:0004</v>
      </c>
      <c r="D598" s="1" t="str">
        <f t="shared" si="37"/>
        <v>12:0029</v>
      </c>
      <c r="E598" t="s">
        <v>2495</v>
      </c>
      <c r="F598" t="s">
        <v>2496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 t="s">
        <v>21</v>
      </c>
      <c r="P598" t="s">
        <v>77</v>
      </c>
      <c r="Q598" t="s">
        <v>93</v>
      </c>
    </row>
    <row r="599" spans="1:17" hidden="1" x14ac:dyDescent="0.25">
      <c r="A599" t="s">
        <v>2497</v>
      </c>
      <c r="B599" t="s">
        <v>2498</v>
      </c>
      <c r="C599" s="1" t="str">
        <f t="shared" si="36"/>
        <v>12:0004</v>
      </c>
      <c r="D599" s="1" t="str">
        <f t="shared" si="37"/>
        <v>12:0029</v>
      </c>
      <c r="E599" t="s">
        <v>2499</v>
      </c>
      <c r="F599" t="s">
        <v>2500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 t="s">
        <v>21</v>
      </c>
      <c r="P599" t="s">
        <v>70</v>
      </c>
      <c r="Q599" t="s">
        <v>23</v>
      </c>
    </row>
    <row r="600" spans="1:17" hidden="1" x14ac:dyDescent="0.25">
      <c r="A600" t="s">
        <v>2501</v>
      </c>
      <c r="B600" t="s">
        <v>2502</v>
      </c>
      <c r="C600" s="1" t="str">
        <f t="shared" si="36"/>
        <v>12:0004</v>
      </c>
      <c r="D600" s="1" t="str">
        <f t="shared" si="37"/>
        <v>12:0029</v>
      </c>
      <c r="E600" t="s">
        <v>2503</v>
      </c>
      <c r="F600" t="s">
        <v>2504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 t="s">
        <v>21</v>
      </c>
      <c r="P600" t="s">
        <v>102</v>
      </c>
      <c r="Q600" t="s">
        <v>2392</v>
      </c>
    </row>
    <row r="601" spans="1:17" hidden="1" x14ac:dyDescent="0.25">
      <c r="A601" t="s">
        <v>2505</v>
      </c>
      <c r="B601" t="s">
        <v>2506</v>
      </c>
      <c r="C601" s="1" t="str">
        <f t="shared" si="36"/>
        <v>12:0004</v>
      </c>
      <c r="D601" s="1" t="str">
        <f t="shared" si="37"/>
        <v>12:0029</v>
      </c>
      <c r="E601" t="s">
        <v>2507</v>
      </c>
      <c r="F601" t="s">
        <v>2508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 t="s">
        <v>244</v>
      </c>
      <c r="P601" t="s">
        <v>612</v>
      </c>
      <c r="Q601" t="s">
        <v>23</v>
      </c>
    </row>
    <row r="602" spans="1:17" hidden="1" x14ac:dyDescent="0.25">
      <c r="A602" t="s">
        <v>2509</v>
      </c>
      <c r="B602" t="s">
        <v>2510</v>
      </c>
      <c r="C602" s="1" t="str">
        <f t="shared" si="36"/>
        <v>12:0004</v>
      </c>
      <c r="D602" s="1" t="str">
        <f t="shared" si="37"/>
        <v>12:0029</v>
      </c>
      <c r="E602" t="s">
        <v>2511</v>
      </c>
      <c r="F602" t="s">
        <v>2512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 t="s">
        <v>21</v>
      </c>
      <c r="P602" t="s">
        <v>51</v>
      </c>
      <c r="Q602" t="s">
        <v>189</v>
      </c>
    </row>
    <row r="603" spans="1:17" hidden="1" x14ac:dyDescent="0.25">
      <c r="A603" t="s">
        <v>2513</v>
      </c>
      <c r="B603" t="s">
        <v>2514</v>
      </c>
      <c r="C603" s="1" t="str">
        <f t="shared" si="36"/>
        <v>12:0004</v>
      </c>
      <c r="D603" s="1" t="str">
        <f t="shared" si="37"/>
        <v>12:0029</v>
      </c>
      <c r="E603" t="s">
        <v>2515</v>
      </c>
      <c r="F603" t="s">
        <v>2516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 t="s">
        <v>21</v>
      </c>
      <c r="P603" t="s">
        <v>82</v>
      </c>
      <c r="Q603" t="s">
        <v>215</v>
      </c>
    </row>
    <row r="604" spans="1:17" hidden="1" x14ac:dyDescent="0.25">
      <c r="A604" t="s">
        <v>2517</v>
      </c>
      <c r="B604" t="s">
        <v>2518</v>
      </c>
      <c r="C604" s="1" t="str">
        <f t="shared" si="36"/>
        <v>12:0004</v>
      </c>
      <c r="D604" s="1" t="str">
        <f t="shared" si="37"/>
        <v>12:0029</v>
      </c>
      <c r="E604" t="s">
        <v>2519</v>
      </c>
      <c r="F604" t="s">
        <v>2520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 t="s">
        <v>21</v>
      </c>
      <c r="P604" t="s">
        <v>102</v>
      </c>
      <c r="Q604" t="s">
        <v>189</v>
      </c>
    </row>
    <row r="605" spans="1:17" hidden="1" x14ac:dyDescent="0.25">
      <c r="A605" t="s">
        <v>2521</v>
      </c>
      <c r="B605" t="s">
        <v>2522</v>
      </c>
      <c r="C605" s="1" t="str">
        <f t="shared" si="36"/>
        <v>12:0004</v>
      </c>
      <c r="D605" s="1" t="str">
        <f t="shared" si="37"/>
        <v>12:0029</v>
      </c>
      <c r="E605" t="s">
        <v>2523</v>
      </c>
      <c r="F605" t="s">
        <v>2524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 t="s">
        <v>21</v>
      </c>
      <c r="P605" t="s">
        <v>45</v>
      </c>
      <c r="Q605" t="s">
        <v>198</v>
      </c>
    </row>
    <row r="606" spans="1:17" hidden="1" x14ac:dyDescent="0.25">
      <c r="A606" t="s">
        <v>2525</v>
      </c>
      <c r="B606" t="s">
        <v>2526</v>
      </c>
      <c r="C606" s="1" t="str">
        <f t="shared" si="36"/>
        <v>12:0004</v>
      </c>
      <c r="D606" s="1" t="str">
        <f t="shared" si="37"/>
        <v>12:0029</v>
      </c>
      <c r="E606" t="s">
        <v>2527</v>
      </c>
      <c r="F606" t="s">
        <v>2528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 t="s">
        <v>64</v>
      </c>
      <c r="P606" t="s">
        <v>102</v>
      </c>
      <c r="Q606" t="s">
        <v>149</v>
      </c>
    </row>
    <row r="607" spans="1:17" hidden="1" x14ac:dyDescent="0.25">
      <c r="A607" t="s">
        <v>2529</v>
      </c>
      <c r="B607" t="s">
        <v>2530</v>
      </c>
      <c r="C607" s="1" t="str">
        <f t="shared" si="36"/>
        <v>12:0004</v>
      </c>
      <c r="D607" s="1" t="str">
        <f t="shared" si="37"/>
        <v>12:0029</v>
      </c>
      <c r="E607" t="s">
        <v>2531</v>
      </c>
      <c r="F607" t="s">
        <v>2532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 t="s">
        <v>21</v>
      </c>
      <c r="P607" t="s">
        <v>612</v>
      </c>
      <c r="Q607" t="s">
        <v>52</v>
      </c>
    </row>
    <row r="608" spans="1:17" hidden="1" x14ac:dyDescent="0.25">
      <c r="A608" t="s">
        <v>2533</v>
      </c>
      <c r="B608" t="s">
        <v>2534</v>
      </c>
      <c r="C608" s="1" t="str">
        <f t="shared" si="36"/>
        <v>12:0004</v>
      </c>
      <c r="D608" s="1" t="str">
        <f t="shared" si="37"/>
        <v>12:0029</v>
      </c>
      <c r="E608" t="s">
        <v>2535</v>
      </c>
      <c r="F608" t="s">
        <v>2536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 t="s">
        <v>21</v>
      </c>
      <c r="P608" t="s">
        <v>77</v>
      </c>
      <c r="Q608" t="s">
        <v>88</v>
      </c>
    </row>
    <row r="609" spans="1:17" hidden="1" x14ac:dyDescent="0.25">
      <c r="A609" t="s">
        <v>2537</v>
      </c>
      <c r="B609" t="s">
        <v>2538</v>
      </c>
      <c r="C609" s="1" t="str">
        <f t="shared" si="36"/>
        <v>12:0004</v>
      </c>
      <c r="D609" s="1" t="str">
        <f t="shared" si="37"/>
        <v>12:0029</v>
      </c>
      <c r="E609" t="s">
        <v>2539</v>
      </c>
      <c r="F609" t="s">
        <v>2540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 t="s">
        <v>21</v>
      </c>
      <c r="P609" t="s">
        <v>77</v>
      </c>
      <c r="Q609" t="s">
        <v>52</v>
      </c>
    </row>
    <row r="610" spans="1:17" hidden="1" x14ac:dyDescent="0.25">
      <c r="A610" t="s">
        <v>2541</v>
      </c>
      <c r="B610" t="s">
        <v>2542</v>
      </c>
      <c r="C610" s="1" t="str">
        <f t="shared" si="36"/>
        <v>12:0004</v>
      </c>
      <c r="D610" s="1" t="str">
        <f t="shared" si="37"/>
        <v>12:0029</v>
      </c>
      <c r="E610" t="s">
        <v>2543</v>
      </c>
      <c r="F610" t="s">
        <v>2544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 t="s">
        <v>21</v>
      </c>
      <c r="P610" t="s">
        <v>77</v>
      </c>
      <c r="Q610" t="s">
        <v>52</v>
      </c>
    </row>
    <row r="611" spans="1:17" hidden="1" x14ac:dyDescent="0.25">
      <c r="A611" t="s">
        <v>2545</v>
      </c>
      <c r="B611" t="s">
        <v>2546</v>
      </c>
      <c r="C611" s="1" t="str">
        <f t="shared" si="36"/>
        <v>12:0004</v>
      </c>
      <c r="D611" s="1" t="str">
        <f t="shared" si="37"/>
        <v>12:0029</v>
      </c>
      <c r="E611" t="s">
        <v>2547</v>
      </c>
      <c r="F611" t="s">
        <v>2548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 t="s">
        <v>21</v>
      </c>
      <c r="P611" t="s">
        <v>583</v>
      </c>
      <c r="Q611" t="s">
        <v>29</v>
      </c>
    </row>
    <row r="612" spans="1:17" hidden="1" x14ac:dyDescent="0.25">
      <c r="A612" t="s">
        <v>2549</v>
      </c>
      <c r="B612" t="s">
        <v>2550</v>
      </c>
      <c r="C612" s="1" t="str">
        <f t="shared" si="36"/>
        <v>12:0004</v>
      </c>
      <c r="D612" s="1" t="str">
        <f t="shared" si="37"/>
        <v>12:0029</v>
      </c>
      <c r="E612" t="s">
        <v>2551</v>
      </c>
      <c r="F612" t="s">
        <v>2552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 t="s">
        <v>244</v>
      </c>
      <c r="P612" t="s">
        <v>231</v>
      </c>
      <c r="Q612" t="s">
        <v>103</v>
      </c>
    </row>
    <row r="613" spans="1:17" hidden="1" x14ac:dyDescent="0.25">
      <c r="A613" t="s">
        <v>2553</v>
      </c>
      <c r="B613" t="s">
        <v>2554</v>
      </c>
      <c r="C613" s="1" t="str">
        <f t="shared" si="36"/>
        <v>12:0004</v>
      </c>
      <c r="D613" s="1" t="str">
        <f t="shared" si="37"/>
        <v>12:0029</v>
      </c>
      <c r="E613" t="s">
        <v>2555</v>
      </c>
      <c r="F613" t="s">
        <v>2556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 t="s">
        <v>21</v>
      </c>
      <c r="P613" t="s">
        <v>356</v>
      </c>
      <c r="Q613" t="s">
        <v>93</v>
      </c>
    </row>
    <row r="614" spans="1:17" hidden="1" x14ac:dyDescent="0.25">
      <c r="A614" t="s">
        <v>2557</v>
      </c>
      <c r="B614" t="s">
        <v>2558</v>
      </c>
      <c r="C614" s="1" t="str">
        <f t="shared" si="36"/>
        <v>12:0004</v>
      </c>
      <c r="D614" s="1" t="str">
        <f t="shared" si="37"/>
        <v>12:0029</v>
      </c>
      <c r="E614" t="s">
        <v>2559</v>
      </c>
      <c r="F614" t="s">
        <v>2560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 t="s">
        <v>21</v>
      </c>
      <c r="P614" t="s">
        <v>226</v>
      </c>
      <c r="Q614" t="s">
        <v>93</v>
      </c>
    </row>
    <row r="615" spans="1:17" hidden="1" x14ac:dyDescent="0.25">
      <c r="A615" t="s">
        <v>2561</v>
      </c>
      <c r="B615" t="s">
        <v>2562</v>
      </c>
      <c r="C615" s="1" t="str">
        <f t="shared" si="36"/>
        <v>12:0004</v>
      </c>
      <c r="D615" s="1" t="str">
        <f t="shared" si="37"/>
        <v>12:0029</v>
      </c>
      <c r="E615" t="s">
        <v>2563</v>
      </c>
      <c r="F615" t="s">
        <v>2564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 t="s">
        <v>101</v>
      </c>
      <c r="P615" t="s">
        <v>34</v>
      </c>
      <c r="Q615" t="s">
        <v>46</v>
      </c>
    </row>
    <row r="616" spans="1:17" hidden="1" x14ac:dyDescent="0.25">
      <c r="A616" t="s">
        <v>2565</v>
      </c>
      <c r="B616" t="s">
        <v>2566</v>
      </c>
      <c r="C616" s="1" t="str">
        <f t="shared" si="36"/>
        <v>12:0004</v>
      </c>
      <c r="D616" s="1" t="str">
        <f t="shared" si="37"/>
        <v>12:0029</v>
      </c>
      <c r="E616" t="s">
        <v>2567</v>
      </c>
      <c r="F616" t="s">
        <v>2568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 t="s">
        <v>21</v>
      </c>
      <c r="P616" t="s">
        <v>40</v>
      </c>
      <c r="Q616" t="s">
        <v>198</v>
      </c>
    </row>
    <row r="617" spans="1:17" hidden="1" x14ac:dyDescent="0.25">
      <c r="A617" t="s">
        <v>2569</v>
      </c>
      <c r="B617" t="s">
        <v>2570</v>
      </c>
      <c r="C617" s="1" t="str">
        <f t="shared" si="36"/>
        <v>12:0004</v>
      </c>
      <c r="D617" s="1" t="str">
        <f t="shared" si="37"/>
        <v>12:0029</v>
      </c>
      <c r="E617" t="s">
        <v>2571</v>
      </c>
      <c r="F617" t="s">
        <v>2572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 t="s">
        <v>21</v>
      </c>
      <c r="P617" t="s">
        <v>262</v>
      </c>
      <c r="Q617" t="s">
        <v>392</v>
      </c>
    </row>
    <row r="618" spans="1:17" hidden="1" x14ac:dyDescent="0.25">
      <c r="A618" t="s">
        <v>2573</v>
      </c>
      <c r="B618" t="s">
        <v>2574</v>
      </c>
      <c r="C618" s="1" t="str">
        <f t="shared" si="36"/>
        <v>12:0004</v>
      </c>
      <c r="D618" s="1" t="str">
        <f t="shared" si="37"/>
        <v>12:0029</v>
      </c>
      <c r="E618" t="s">
        <v>2575</v>
      </c>
      <c r="F618" t="s">
        <v>2576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 t="s">
        <v>21</v>
      </c>
      <c r="P618" t="s">
        <v>70</v>
      </c>
      <c r="Q618" t="s">
        <v>103</v>
      </c>
    </row>
    <row r="619" spans="1:17" hidden="1" x14ac:dyDescent="0.25">
      <c r="A619" t="s">
        <v>2577</v>
      </c>
      <c r="B619" t="s">
        <v>2578</v>
      </c>
      <c r="C619" s="1" t="str">
        <f t="shared" si="36"/>
        <v>12:0004</v>
      </c>
      <c r="D619" s="1" t="str">
        <f t="shared" si="37"/>
        <v>12:0029</v>
      </c>
      <c r="E619" t="s">
        <v>2579</v>
      </c>
      <c r="F619" t="s">
        <v>2580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 t="s">
        <v>21</v>
      </c>
      <c r="P619" t="s">
        <v>45</v>
      </c>
      <c r="Q619" t="s">
        <v>29</v>
      </c>
    </row>
    <row r="620" spans="1:17" hidden="1" x14ac:dyDescent="0.25">
      <c r="A620" t="s">
        <v>2581</v>
      </c>
      <c r="B620" t="s">
        <v>2582</v>
      </c>
      <c r="C620" s="1" t="str">
        <f t="shared" si="36"/>
        <v>12:0004</v>
      </c>
      <c r="D620" s="1" t="str">
        <f t="shared" si="37"/>
        <v>12:0029</v>
      </c>
      <c r="E620" t="s">
        <v>2579</v>
      </c>
      <c r="F620" t="s">
        <v>2583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 t="s">
        <v>21</v>
      </c>
      <c r="P620" t="s">
        <v>45</v>
      </c>
      <c r="Q620" t="s">
        <v>93</v>
      </c>
    </row>
    <row r="621" spans="1:17" hidden="1" x14ac:dyDescent="0.25">
      <c r="A621" t="s">
        <v>2584</v>
      </c>
      <c r="B621" t="s">
        <v>2585</v>
      </c>
      <c r="C621" s="1" t="str">
        <f t="shared" si="36"/>
        <v>12:0004</v>
      </c>
      <c r="D621" s="1" t="str">
        <f t="shared" si="37"/>
        <v>12:0029</v>
      </c>
      <c r="E621" t="s">
        <v>2586</v>
      </c>
      <c r="F621" t="s">
        <v>2587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 t="s">
        <v>21</v>
      </c>
      <c r="P621" t="s">
        <v>77</v>
      </c>
      <c r="Q621" t="s">
        <v>93</v>
      </c>
    </row>
    <row r="622" spans="1:17" hidden="1" x14ac:dyDescent="0.25">
      <c r="A622" t="s">
        <v>2588</v>
      </c>
      <c r="B622" t="s">
        <v>2589</v>
      </c>
      <c r="C622" s="1" t="str">
        <f t="shared" si="36"/>
        <v>12:0004</v>
      </c>
      <c r="D622" s="1" t="str">
        <f t="shared" si="37"/>
        <v>12:0029</v>
      </c>
      <c r="E622" t="s">
        <v>2590</v>
      </c>
      <c r="F622" t="s">
        <v>2591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 t="s">
        <v>64</v>
      </c>
      <c r="P622" t="s">
        <v>231</v>
      </c>
      <c r="Q622" t="s">
        <v>46</v>
      </c>
    </row>
    <row r="623" spans="1:17" hidden="1" x14ac:dyDescent="0.25">
      <c r="A623" t="s">
        <v>2592</v>
      </c>
      <c r="B623" t="s">
        <v>2593</v>
      </c>
      <c r="C623" s="1" t="str">
        <f t="shared" si="36"/>
        <v>12:0004</v>
      </c>
      <c r="D623" s="1" t="str">
        <f t="shared" si="37"/>
        <v>12:0029</v>
      </c>
      <c r="E623" t="s">
        <v>2594</v>
      </c>
      <c r="F623" t="s">
        <v>2595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 t="s">
        <v>244</v>
      </c>
      <c r="P623" t="s">
        <v>65</v>
      </c>
      <c r="Q623" t="s">
        <v>29</v>
      </c>
    </row>
    <row r="624" spans="1:17" hidden="1" x14ac:dyDescent="0.25">
      <c r="A624" t="s">
        <v>2596</v>
      </c>
      <c r="B624" t="s">
        <v>2597</v>
      </c>
      <c r="C624" s="1" t="str">
        <f t="shared" si="36"/>
        <v>12:0004</v>
      </c>
      <c r="D624" s="1" t="str">
        <f t="shared" si="37"/>
        <v>12:0029</v>
      </c>
      <c r="E624" t="s">
        <v>2598</v>
      </c>
      <c r="F624" t="s">
        <v>2599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 t="s">
        <v>21</v>
      </c>
      <c r="P624" t="s">
        <v>22</v>
      </c>
      <c r="Q624" t="s">
        <v>71</v>
      </c>
    </row>
    <row r="625" spans="1:17" hidden="1" x14ac:dyDescent="0.25">
      <c r="A625" t="s">
        <v>2600</v>
      </c>
      <c r="B625" t="s">
        <v>2601</v>
      </c>
      <c r="C625" s="1" t="str">
        <f t="shared" si="36"/>
        <v>12:0004</v>
      </c>
      <c r="D625" s="1" t="str">
        <f t="shared" si="37"/>
        <v>12:0029</v>
      </c>
      <c r="E625" t="s">
        <v>2602</v>
      </c>
      <c r="F625" t="s">
        <v>2603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 t="s">
        <v>21</v>
      </c>
      <c r="P625" t="s">
        <v>231</v>
      </c>
      <c r="Q625" t="s">
        <v>103</v>
      </c>
    </row>
    <row r="626" spans="1:17" hidden="1" x14ac:dyDescent="0.25">
      <c r="A626" t="s">
        <v>2604</v>
      </c>
      <c r="B626" t="s">
        <v>2605</v>
      </c>
      <c r="C626" s="1" t="str">
        <f t="shared" si="36"/>
        <v>12:0004</v>
      </c>
      <c r="D626" s="1" t="str">
        <f t="shared" si="37"/>
        <v>12:0029</v>
      </c>
      <c r="E626" t="s">
        <v>2606</v>
      </c>
      <c r="F626" t="s">
        <v>2607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 t="s">
        <v>21</v>
      </c>
      <c r="P626" t="s">
        <v>40</v>
      </c>
      <c r="Q626" t="s">
        <v>71</v>
      </c>
    </row>
    <row r="627" spans="1:17" hidden="1" x14ac:dyDescent="0.25">
      <c r="A627" t="s">
        <v>2608</v>
      </c>
      <c r="B627" t="s">
        <v>2609</v>
      </c>
      <c r="C627" s="1" t="str">
        <f t="shared" si="36"/>
        <v>12:0004</v>
      </c>
      <c r="D627" s="1" t="str">
        <f t="shared" si="37"/>
        <v>12:0029</v>
      </c>
      <c r="E627" t="s">
        <v>2610</v>
      </c>
      <c r="F627" t="s">
        <v>2611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 t="s">
        <v>21</v>
      </c>
      <c r="P627" t="s">
        <v>58</v>
      </c>
      <c r="Q627" t="s">
        <v>93</v>
      </c>
    </row>
    <row r="628" spans="1:17" hidden="1" x14ac:dyDescent="0.25">
      <c r="A628" t="s">
        <v>2612</v>
      </c>
      <c r="B628" t="s">
        <v>2613</v>
      </c>
      <c r="C628" s="1" t="str">
        <f t="shared" si="36"/>
        <v>12:0004</v>
      </c>
      <c r="D628" s="1" t="str">
        <f t="shared" si="37"/>
        <v>12:0029</v>
      </c>
      <c r="E628" t="s">
        <v>2614</v>
      </c>
      <c r="F628" t="s">
        <v>2615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 t="s">
        <v>21</v>
      </c>
      <c r="P628" t="s">
        <v>231</v>
      </c>
      <c r="Q628" t="s">
        <v>103</v>
      </c>
    </row>
    <row r="629" spans="1:17" hidden="1" x14ac:dyDescent="0.25">
      <c r="A629" t="s">
        <v>2616</v>
      </c>
      <c r="B629" t="s">
        <v>2617</v>
      </c>
      <c r="C629" s="1" t="str">
        <f t="shared" si="36"/>
        <v>12:0004</v>
      </c>
      <c r="D629" s="1" t="str">
        <f t="shared" si="37"/>
        <v>12:0029</v>
      </c>
      <c r="E629" t="s">
        <v>2618</v>
      </c>
      <c r="F629" t="s">
        <v>2619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 t="s">
        <v>21</v>
      </c>
      <c r="P629" t="s">
        <v>356</v>
      </c>
      <c r="Q629" t="s">
        <v>46</v>
      </c>
    </row>
    <row r="630" spans="1:17" hidden="1" x14ac:dyDescent="0.25">
      <c r="A630" t="s">
        <v>2620</v>
      </c>
      <c r="B630" t="s">
        <v>2621</v>
      </c>
      <c r="C630" s="1" t="str">
        <f t="shared" si="36"/>
        <v>12:0004</v>
      </c>
      <c r="D630" s="1" t="str">
        <f t="shared" si="37"/>
        <v>12:0029</v>
      </c>
      <c r="E630" t="s">
        <v>2622</v>
      </c>
      <c r="F630" t="s">
        <v>2623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 t="s">
        <v>21</v>
      </c>
      <c r="P630" t="s">
        <v>1391</v>
      </c>
      <c r="Q630" t="s">
        <v>46</v>
      </c>
    </row>
    <row r="631" spans="1:17" hidden="1" x14ac:dyDescent="0.25">
      <c r="A631" t="s">
        <v>2624</v>
      </c>
      <c r="B631" t="s">
        <v>2625</v>
      </c>
      <c r="C631" s="1" t="str">
        <f t="shared" si="36"/>
        <v>12:0004</v>
      </c>
      <c r="D631" s="1" t="str">
        <f t="shared" si="37"/>
        <v>12:0029</v>
      </c>
      <c r="E631" t="s">
        <v>2626</v>
      </c>
      <c r="F631" t="s">
        <v>2627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 t="s">
        <v>21</v>
      </c>
      <c r="P631" t="s">
        <v>65</v>
      </c>
      <c r="Q631" t="s">
        <v>23</v>
      </c>
    </row>
    <row r="632" spans="1:17" hidden="1" x14ac:dyDescent="0.25">
      <c r="A632" t="s">
        <v>2628</v>
      </c>
      <c r="B632" t="s">
        <v>2629</v>
      </c>
      <c r="C632" s="1" t="str">
        <f t="shared" si="36"/>
        <v>12:0004</v>
      </c>
      <c r="D632" s="1" t="str">
        <f t="shared" si="37"/>
        <v>12:0029</v>
      </c>
      <c r="E632" t="s">
        <v>2630</v>
      </c>
      <c r="F632" t="s">
        <v>2631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 t="s">
        <v>21</v>
      </c>
      <c r="P632" t="s">
        <v>843</v>
      </c>
      <c r="Q632" t="s">
        <v>29</v>
      </c>
    </row>
    <row r="633" spans="1:17" hidden="1" x14ac:dyDescent="0.25">
      <c r="A633" t="s">
        <v>2632</v>
      </c>
      <c r="B633" t="s">
        <v>2633</v>
      </c>
      <c r="C633" s="1" t="str">
        <f t="shared" si="36"/>
        <v>12:0004</v>
      </c>
      <c r="D633" s="1" t="str">
        <f t="shared" si="37"/>
        <v>12:0029</v>
      </c>
      <c r="E633" t="s">
        <v>2634</v>
      </c>
      <c r="F633" t="s">
        <v>2635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 t="s">
        <v>225</v>
      </c>
      <c r="P633" t="s">
        <v>436</v>
      </c>
      <c r="Q633" t="s">
        <v>103</v>
      </c>
    </row>
    <row r="634" spans="1:17" hidden="1" x14ac:dyDescent="0.25">
      <c r="A634" t="s">
        <v>2636</v>
      </c>
      <c r="B634" t="s">
        <v>2637</v>
      </c>
      <c r="C634" s="1" t="str">
        <f t="shared" si="36"/>
        <v>12:0004</v>
      </c>
      <c r="D634" s="1" t="str">
        <f t="shared" si="37"/>
        <v>12:0029</v>
      </c>
      <c r="E634" t="s">
        <v>2638</v>
      </c>
      <c r="F634" t="s">
        <v>2639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 t="s">
        <v>21</v>
      </c>
      <c r="P634" t="s">
        <v>391</v>
      </c>
      <c r="Q634" t="s">
        <v>93</v>
      </c>
    </row>
    <row r="635" spans="1:17" hidden="1" x14ac:dyDescent="0.25">
      <c r="A635" t="s">
        <v>2640</v>
      </c>
      <c r="B635" t="s">
        <v>2641</v>
      </c>
      <c r="C635" s="1" t="str">
        <f t="shared" si="36"/>
        <v>12:0004</v>
      </c>
      <c r="D635" s="1" t="str">
        <f t="shared" si="37"/>
        <v>12:0029</v>
      </c>
      <c r="E635" t="s">
        <v>2642</v>
      </c>
      <c r="F635" t="s">
        <v>2643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 t="s">
        <v>21</v>
      </c>
      <c r="P635" t="s">
        <v>231</v>
      </c>
      <c r="Q635" t="s">
        <v>189</v>
      </c>
    </row>
    <row r="636" spans="1:17" hidden="1" x14ac:dyDescent="0.25">
      <c r="A636" t="s">
        <v>2644</v>
      </c>
      <c r="B636" t="s">
        <v>2645</v>
      </c>
      <c r="C636" s="1" t="str">
        <f t="shared" si="36"/>
        <v>12:0004</v>
      </c>
      <c r="D636" s="1" t="str">
        <f t="shared" si="37"/>
        <v>12:0029</v>
      </c>
      <c r="E636" t="s">
        <v>2646</v>
      </c>
      <c r="F636" t="s">
        <v>2647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 t="s">
        <v>21</v>
      </c>
      <c r="P636" t="s">
        <v>231</v>
      </c>
      <c r="Q636" t="s">
        <v>88</v>
      </c>
    </row>
    <row r="637" spans="1:17" hidden="1" x14ac:dyDescent="0.25">
      <c r="A637" t="s">
        <v>2648</v>
      </c>
      <c r="B637" t="s">
        <v>2649</v>
      </c>
      <c r="C637" s="1" t="str">
        <f t="shared" si="36"/>
        <v>12:0004</v>
      </c>
      <c r="D637" s="1" t="str">
        <f t="shared" si="37"/>
        <v>12:0029</v>
      </c>
      <c r="E637" t="s">
        <v>2650</v>
      </c>
      <c r="F637" t="s">
        <v>2651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 t="s">
        <v>21</v>
      </c>
      <c r="P637" t="s">
        <v>231</v>
      </c>
      <c r="Q637" t="s">
        <v>143</v>
      </c>
    </row>
    <row r="638" spans="1:17" hidden="1" x14ac:dyDescent="0.25">
      <c r="A638" t="s">
        <v>2652</v>
      </c>
      <c r="B638" t="s">
        <v>2653</v>
      </c>
      <c r="C638" s="1" t="str">
        <f t="shared" si="36"/>
        <v>12:0004</v>
      </c>
      <c r="D638" s="1" t="str">
        <f t="shared" si="37"/>
        <v>12:0029</v>
      </c>
      <c r="E638" t="s">
        <v>2654</v>
      </c>
      <c r="F638" t="s">
        <v>2655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 t="s">
        <v>21</v>
      </c>
      <c r="P638" t="s">
        <v>40</v>
      </c>
      <c r="Q638" t="s">
        <v>93</v>
      </c>
    </row>
    <row r="639" spans="1:17" hidden="1" x14ac:dyDescent="0.25">
      <c r="A639" t="s">
        <v>2656</v>
      </c>
      <c r="B639" t="s">
        <v>2657</v>
      </c>
      <c r="C639" s="1" t="str">
        <f t="shared" si="36"/>
        <v>12:0004</v>
      </c>
      <c r="D639" s="1" t="str">
        <f t="shared" si="37"/>
        <v>12:0029</v>
      </c>
      <c r="E639" t="s">
        <v>2658</v>
      </c>
      <c r="F639" t="s">
        <v>2659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 t="s">
        <v>21</v>
      </c>
      <c r="P639" t="s">
        <v>70</v>
      </c>
      <c r="Q639" t="s">
        <v>93</v>
      </c>
    </row>
    <row r="640" spans="1:17" hidden="1" x14ac:dyDescent="0.25">
      <c r="A640" t="s">
        <v>2660</v>
      </c>
      <c r="B640" t="s">
        <v>2661</v>
      </c>
      <c r="C640" s="1" t="str">
        <f t="shared" si="36"/>
        <v>12:0004</v>
      </c>
      <c r="D640" s="1" t="str">
        <f t="shared" si="37"/>
        <v>12:0029</v>
      </c>
      <c r="E640" t="s">
        <v>2658</v>
      </c>
      <c r="F640" t="s">
        <v>2662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 t="s">
        <v>21</v>
      </c>
      <c r="P640" t="s">
        <v>70</v>
      </c>
      <c r="Q640" t="s">
        <v>198</v>
      </c>
    </row>
    <row r="641" spans="1:17" hidden="1" x14ac:dyDescent="0.25">
      <c r="A641" t="s">
        <v>2663</v>
      </c>
      <c r="B641" t="s">
        <v>2664</v>
      </c>
      <c r="C641" s="1" t="str">
        <f t="shared" si="36"/>
        <v>12:0004</v>
      </c>
      <c r="D641" s="1" t="str">
        <f t="shared" si="37"/>
        <v>12:0029</v>
      </c>
      <c r="E641" t="s">
        <v>2665</v>
      </c>
      <c r="F641" t="s">
        <v>2666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 t="s">
        <v>220</v>
      </c>
      <c r="P641" t="s">
        <v>28</v>
      </c>
      <c r="Q641" t="s">
        <v>52</v>
      </c>
    </row>
    <row r="642" spans="1:17" hidden="1" x14ac:dyDescent="0.25">
      <c r="A642" t="s">
        <v>2667</v>
      </c>
      <c r="B642" t="s">
        <v>2668</v>
      </c>
      <c r="C642" s="1" t="str">
        <f t="shared" ref="C642:C699" si="40">HYPERLINK("http://geochem.nrcan.gc.ca/cdogs/content/bdl/bdl120004_e.htm", "12:0004")</f>
        <v>12:0004</v>
      </c>
      <c r="D642" s="1" t="str">
        <f t="shared" ref="D642:D699" si="41">HYPERLINK("http://geochem.nrcan.gc.ca/cdogs/content/svy/svy120029_e.htm", "12:0029")</f>
        <v>12:0029</v>
      </c>
      <c r="E642" t="s">
        <v>2669</v>
      </c>
      <c r="F642" t="s">
        <v>2670</v>
      </c>
      <c r="H642">
        <v>56.237752999999998</v>
      </c>
      <c r="I642">
        <v>-130.38027589999999</v>
      </c>
      <c r="J642" s="1" t="str">
        <f t="shared" ref="J642:J705" si="42">HYPERLINK("http://geochem.nrcan.gc.ca/cdogs/content/kwd/kwd020018_e.htm", "Fluid (stream)")</f>
        <v>Fluid (stream)</v>
      </c>
      <c r="K642" s="1" t="str">
        <f t="shared" ref="K642:K705" si="43">HYPERLINK("http://geochem.nrcan.gc.ca/cdogs/content/kwd/kwd080007_e.htm", "Untreated Water")</f>
        <v>Untreated Water</v>
      </c>
      <c r="O642" t="s">
        <v>21</v>
      </c>
      <c r="P642" t="s">
        <v>184</v>
      </c>
      <c r="Q642" t="s">
        <v>143</v>
      </c>
    </row>
    <row r="643" spans="1:17" hidden="1" x14ac:dyDescent="0.25">
      <c r="A643" t="s">
        <v>2671</v>
      </c>
      <c r="B643" t="s">
        <v>2672</v>
      </c>
      <c r="C643" s="1" t="str">
        <f t="shared" si="40"/>
        <v>12:0004</v>
      </c>
      <c r="D643" s="1" t="str">
        <f t="shared" si="41"/>
        <v>12:0029</v>
      </c>
      <c r="E643" t="s">
        <v>2673</v>
      </c>
      <c r="F643" t="s">
        <v>2674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 t="s">
        <v>21</v>
      </c>
      <c r="P643" t="s">
        <v>102</v>
      </c>
      <c r="Q643" t="s">
        <v>215</v>
      </c>
    </row>
    <row r="644" spans="1:17" hidden="1" x14ac:dyDescent="0.25">
      <c r="A644" t="s">
        <v>2675</v>
      </c>
      <c r="B644" t="s">
        <v>2676</v>
      </c>
      <c r="C644" s="1" t="str">
        <f t="shared" si="40"/>
        <v>12:0004</v>
      </c>
      <c r="D644" s="1" t="str">
        <f t="shared" si="41"/>
        <v>12:0029</v>
      </c>
      <c r="E644" t="s">
        <v>2677</v>
      </c>
      <c r="F644" t="s">
        <v>2678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 t="s">
        <v>101</v>
      </c>
      <c r="P644" t="s">
        <v>82</v>
      </c>
      <c r="Q644" t="s">
        <v>143</v>
      </c>
    </row>
    <row r="645" spans="1:17" hidden="1" x14ac:dyDescent="0.25">
      <c r="A645" t="s">
        <v>2679</v>
      </c>
      <c r="B645" t="s">
        <v>2680</v>
      </c>
      <c r="C645" s="1" t="str">
        <f t="shared" si="40"/>
        <v>12:0004</v>
      </c>
      <c r="D645" s="1" t="str">
        <f t="shared" si="41"/>
        <v>12:0029</v>
      </c>
      <c r="E645" t="s">
        <v>2681</v>
      </c>
      <c r="F645" t="s">
        <v>2682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 t="s">
        <v>101</v>
      </c>
      <c r="P645" t="s">
        <v>87</v>
      </c>
      <c r="Q645" t="s">
        <v>215</v>
      </c>
    </row>
    <row r="646" spans="1:17" hidden="1" x14ac:dyDescent="0.25">
      <c r="A646" t="s">
        <v>2683</v>
      </c>
      <c r="B646" t="s">
        <v>2684</v>
      </c>
      <c r="C646" s="1" t="str">
        <f t="shared" si="40"/>
        <v>12:0004</v>
      </c>
      <c r="D646" s="1" t="str">
        <f t="shared" si="41"/>
        <v>12:0029</v>
      </c>
      <c r="E646" t="s">
        <v>2685</v>
      </c>
      <c r="F646" t="s">
        <v>2686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 t="s">
        <v>21</v>
      </c>
      <c r="P646" t="s">
        <v>87</v>
      </c>
      <c r="Q646" t="s">
        <v>88</v>
      </c>
    </row>
    <row r="647" spans="1:17" hidden="1" x14ac:dyDescent="0.25">
      <c r="A647" t="s">
        <v>2687</v>
      </c>
      <c r="B647" t="s">
        <v>2688</v>
      </c>
      <c r="C647" s="1" t="str">
        <f t="shared" si="40"/>
        <v>12:0004</v>
      </c>
      <c r="D647" s="1" t="str">
        <f t="shared" si="41"/>
        <v>12:0029</v>
      </c>
      <c r="E647" t="s">
        <v>2689</v>
      </c>
      <c r="F647" t="s">
        <v>2690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 t="s">
        <v>21</v>
      </c>
      <c r="P647" t="s">
        <v>102</v>
      </c>
      <c r="Q647" t="s">
        <v>198</v>
      </c>
    </row>
    <row r="648" spans="1:17" hidden="1" x14ac:dyDescent="0.25">
      <c r="A648" t="s">
        <v>2691</v>
      </c>
      <c r="B648" t="s">
        <v>2692</v>
      </c>
      <c r="C648" s="1" t="str">
        <f t="shared" si="40"/>
        <v>12:0004</v>
      </c>
      <c r="D648" s="1" t="str">
        <f t="shared" si="41"/>
        <v>12:0029</v>
      </c>
      <c r="E648" t="s">
        <v>2693</v>
      </c>
      <c r="F648" t="s">
        <v>2694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 t="s">
        <v>21</v>
      </c>
      <c r="P648" t="s">
        <v>102</v>
      </c>
      <c r="Q648" t="s">
        <v>29</v>
      </c>
    </row>
    <row r="649" spans="1:17" hidden="1" x14ac:dyDescent="0.25">
      <c r="A649" t="s">
        <v>2695</v>
      </c>
      <c r="B649" t="s">
        <v>2696</v>
      </c>
      <c r="C649" s="1" t="str">
        <f t="shared" si="40"/>
        <v>12:0004</v>
      </c>
      <c r="D649" s="1" t="str">
        <f t="shared" si="41"/>
        <v>12:0029</v>
      </c>
      <c r="E649" t="s">
        <v>2697</v>
      </c>
      <c r="F649" t="s">
        <v>2698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 t="s">
        <v>21</v>
      </c>
      <c r="P649" t="s">
        <v>82</v>
      </c>
      <c r="Q649" t="s">
        <v>103</v>
      </c>
    </row>
    <row r="650" spans="1:17" hidden="1" x14ac:dyDescent="0.25">
      <c r="A650" t="s">
        <v>2699</v>
      </c>
      <c r="B650" t="s">
        <v>2700</v>
      </c>
      <c r="C650" s="1" t="str">
        <f t="shared" si="40"/>
        <v>12:0004</v>
      </c>
      <c r="D650" s="1" t="str">
        <f t="shared" si="41"/>
        <v>12:0029</v>
      </c>
      <c r="E650" t="s">
        <v>2701</v>
      </c>
      <c r="F650" t="s">
        <v>2702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 t="s">
        <v>64</v>
      </c>
      <c r="P650" t="s">
        <v>148</v>
      </c>
      <c r="Q650" t="s">
        <v>215</v>
      </c>
    </row>
    <row r="651" spans="1:17" hidden="1" x14ac:dyDescent="0.25">
      <c r="A651" t="s">
        <v>2703</v>
      </c>
      <c r="B651" t="s">
        <v>2704</v>
      </c>
      <c r="C651" s="1" t="str">
        <f t="shared" si="40"/>
        <v>12:0004</v>
      </c>
      <c r="D651" s="1" t="str">
        <f t="shared" si="41"/>
        <v>12:0029</v>
      </c>
      <c r="E651" t="s">
        <v>2705</v>
      </c>
      <c r="F651" t="s">
        <v>2706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 t="s">
        <v>551</v>
      </c>
      <c r="P651" t="s">
        <v>82</v>
      </c>
      <c r="Q651" t="s">
        <v>103</v>
      </c>
    </row>
    <row r="652" spans="1:17" hidden="1" x14ac:dyDescent="0.25">
      <c r="A652" t="s">
        <v>2707</v>
      </c>
      <c r="B652" t="s">
        <v>2708</v>
      </c>
      <c r="C652" s="1" t="str">
        <f t="shared" si="40"/>
        <v>12:0004</v>
      </c>
      <c r="D652" s="1" t="str">
        <f t="shared" si="41"/>
        <v>12:0029</v>
      </c>
      <c r="E652" t="s">
        <v>2709</v>
      </c>
      <c r="F652" t="s">
        <v>2710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 t="s">
        <v>57</v>
      </c>
      <c r="P652" t="s">
        <v>391</v>
      </c>
      <c r="Q652" t="s">
        <v>149</v>
      </c>
    </row>
    <row r="653" spans="1:17" hidden="1" x14ac:dyDescent="0.25">
      <c r="A653" t="s">
        <v>2711</v>
      </c>
      <c r="B653" t="s">
        <v>2712</v>
      </c>
      <c r="C653" s="1" t="str">
        <f t="shared" si="40"/>
        <v>12:0004</v>
      </c>
      <c r="D653" s="1" t="str">
        <f t="shared" si="41"/>
        <v>12:0029</v>
      </c>
      <c r="E653" t="s">
        <v>2713</v>
      </c>
      <c r="F653" t="s">
        <v>2714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 t="s">
        <v>261</v>
      </c>
      <c r="P653" t="s">
        <v>2715</v>
      </c>
      <c r="Q653" t="s">
        <v>215</v>
      </c>
    </row>
    <row r="654" spans="1:17" hidden="1" x14ac:dyDescent="0.25">
      <c r="A654" t="s">
        <v>2716</v>
      </c>
      <c r="B654" t="s">
        <v>2717</v>
      </c>
      <c r="C654" s="1" t="str">
        <f t="shared" si="40"/>
        <v>12:0004</v>
      </c>
      <c r="D654" s="1" t="str">
        <f t="shared" si="41"/>
        <v>12:0029</v>
      </c>
      <c r="E654" t="s">
        <v>2718</v>
      </c>
      <c r="F654" t="s">
        <v>2719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 t="s">
        <v>2720</v>
      </c>
      <c r="P654" t="s">
        <v>602</v>
      </c>
      <c r="Q654" t="s">
        <v>93</v>
      </c>
    </row>
    <row r="655" spans="1:17" hidden="1" x14ac:dyDescent="0.25">
      <c r="A655" t="s">
        <v>2721</v>
      </c>
      <c r="B655" t="s">
        <v>2722</v>
      </c>
      <c r="C655" s="1" t="str">
        <f t="shared" si="40"/>
        <v>12:0004</v>
      </c>
      <c r="D655" s="1" t="str">
        <f t="shared" si="41"/>
        <v>12:0029</v>
      </c>
      <c r="E655" t="s">
        <v>2723</v>
      </c>
      <c r="F655" t="s">
        <v>2724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 t="s">
        <v>2725</v>
      </c>
      <c r="P655" t="s">
        <v>2726</v>
      </c>
      <c r="Q655" t="s">
        <v>198</v>
      </c>
    </row>
    <row r="656" spans="1:17" hidden="1" x14ac:dyDescent="0.25">
      <c r="A656" t="s">
        <v>2727</v>
      </c>
      <c r="B656" t="s">
        <v>2728</v>
      </c>
      <c r="C656" s="1" t="str">
        <f t="shared" si="40"/>
        <v>12:0004</v>
      </c>
      <c r="D656" s="1" t="str">
        <f t="shared" si="41"/>
        <v>12:0029</v>
      </c>
      <c r="E656" t="s">
        <v>2729</v>
      </c>
      <c r="F656" t="s">
        <v>2730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 t="s">
        <v>2731</v>
      </c>
      <c r="P656" t="s">
        <v>65</v>
      </c>
      <c r="Q656" t="s">
        <v>23</v>
      </c>
    </row>
    <row r="657" spans="1:17" hidden="1" x14ac:dyDescent="0.25">
      <c r="A657" t="s">
        <v>2732</v>
      </c>
      <c r="B657" t="s">
        <v>2733</v>
      </c>
      <c r="C657" s="1" t="str">
        <f t="shared" si="40"/>
        <v>12:0004</v>
      </c>
      <c r="D657" s="1" t="str">
        <f t="shared" si="41"/>
        <v>12:0029</v>
      </c>
      <c r="E657" t="s">
        <v>2734</v>
      </c>
      <c r="F657" t="s">
        <v>2735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 t="s">
        <v>220</v>
      </c>
      <c r="P657" t="s">
        <v>70</v>
      </c>
      <c r="Q657" t="s">
        <v>71</v>
      </c>
    </row>
    <row r="658" spans="1:17" hidden="1" x14ac:dyDescent="0.25">
      <c r="A658" t="s">
        <v>2736</v>
      </c>
      <c r="B658" t="s">
        <v>2737</v>
      </c>
      <c r="C658" s="1" t="str">
        <f t="shared" si="40"/>
        <v>12:0004</v>
      </c>
      <c r="D658" s="1" t="str">
        <f t="shared" si="41"/>
        <v>12:0029</v>
      </c>
      <c r="E658" t="s">
        <v>2738</v>
      </c>
      <c r="F658" t="s">
        <v>2739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 t="s">
        <v>154</v>
      </c>
      <c r="P658" t="s">
        <v>356</v>
      </c>
      <c r="Q658" t="s">
        <v>23</v>
      </c>
    </row>
    <row r="659" spans="1:17" hidden="1" x14ac:dyDescent="0.25">
      <c r="A659" t="s">
        <v>2740</v>
      </c>
      <c r="B659" t="s">
        <v>2741</v>
      </c>
      <c r="C659" s="1" t="str">
        <f t="shared" si="40"/>
        <v>12:0004</v>
      </c>
      <c r="D659" s="1" t="str">
        <f t="shared" si="41"/>
        <v>12:0029</v>
      </c>
      <c r="E659" t="s">
        <v>2742</v>
      </c>
      <c r="F659" t="s">
        <v>2743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 t="s">
        <v>1771</v>
      </c>
      <c r="P659" t="s">
        <v>356</v>
      </c>
      <c r="Q659" t="s">
        <v>46</v>
      </c>
    </row>
    <row r="660" spans="1:17" hidden="1" x14ac:dyDescent="0.25">
      <c r="A660" t="s">
        <v>2744</v>
      </c>
      <c r="B660" t="s">
        <v>2745</v>
      </c>
      <c r="C660" s="1" t="str">
        <f t="shared" si="40"/>
        <v>12:0004</v>
      </c>
      <c r="D660" s="1" t="str">
        <f t="shared" si="41"/>
        <v>12:0029</v>
      </c>
      <c r="E660" t="s">
        <v>2746</v>
      </c>
      <c r="F660" t="s">
        <v>2747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 t="s">
        <v>1771</v>
      </c>
      <c r="P660" t="s">
        <v>28</v>
      </c>
      <c r="Q660" t="s">
        <v>29</v>
      </c>
    </row>
    <row r="661" spans="1:17" hidden="1" x14ac:dyDescent="0.25">
      <c r="A661" t="s">
        <v>2748</v>
      </c>
      <c r="B661" t="s">
        <v>2749</v>
      </c>
      <c r="C661" s="1" t="str">
        <f t="shared" si="40"/>
        <v>12:0004</v>
      </c>
      <c r="D661" s="1" t="str">
        <f t="shared" si="41"/>
        <v>12:0029</v>
      </c>
      <c r="E661" t="s">
        <v>2750</v>
      </c>
      <c r="F661" t="s">
        <v>2751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 t="s">
        <v>244</v>
      </c>
      <c r="P661" t="s">
        <v>231</v>
      </c>
      <c r="Q661" t="s">
        <v>103</v>
      </c>
    </row>
    <row r="662" spans="1:17" hidden="1" x14ac:dyDescent="0.25">
      <c r="A662" t="s">
        <v>2752</v>
      </c>
      <c r="B662" t="s">
        <v>2753</v>
      </c>
      <c r="C662" s="1" t="str">
        <f t="shared" si="40"/>
        <v>12:0004</v>
      </c>
      <c r="D662" s="1" t="str">
        <f t="shared" si="41"/>
        <v>12:0029</v>
      </c>
      <c r="E662" t="s">
        <v>2754</v>
      </c>
      <c r="F662" t="s">
        <v>2755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 t="s">
        <v>21</v>
      </c>
      <c r="P662" t="s">
        <v>45</v>
      </c>
      <c r="Q662" t="s">
        <v>103</v>
      </c>
    </row>
    <row r="663" spans="1:17" hidden="1" x14ac:dyDescent="0.25">
      <c r="A663" t="s">
        <v>2756</v>
      </c>
      <c r="B663" t="s">
        <v>2757</v>
      </c>
      <c r="C663" s="1" t="str">
        <f t="shared" si="40"/>
        <v>12:0004</v>
      </c>
      <c r="D663" s="1" t="str">
        <f t="shared" si="41"/>
        <v>12:0029</v>
      </c>
      <c r="E663" t="s">
        <v>2758</v>
      </c>
      <c r="F663" t="s">
        <v>2759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 t="s">
        <v>225</v>
      </c>
      <c r="P663" t="s">
        <v>184</v>
      </c>
      <c r="Q663" t="s">
        <v>215</v>
      </c>
    </row>
    <row r="664" spans="1:17" hidden="1" x14ac:dyDescent="0.25">
      <c r="A664" t="s">
        <v>2760</v>
      </c>
      <c r="B664" t="s">
        <v>2761</v>
      </c>
      <c r="C664" s="1" t="str">
        <f t="shared" si="40"/>
        <v>12:0004</v>
      </c>
      <c r="D664" s="1" t="str">
        <f t="shared" si="41"/>
        <v>12:0029</v>
      </c>
      <c r="E664" t="s">
        <v>2758</v>
      </c>
      <c r="F664" t="s">
        <v>2762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 t="s">
        <v>113</v>
      </c>
      <c r="P664" t="s">
        <v>102</v>
      </c>
      <c r="Q664" t="s">
        <v>215</v>
      </c>
    </row>
    <row r="665" spans="1:17" hidden="1" x14ac:dyDescent="0.25">
      <c r="A665" t="s">
        <v>2763</v>
      </c>
      <c r="B665" t="s">
        <v>2764</v>
      </c>
      <c r="C665" s="1" t="str">
        <f t="shared" si="40"/>
        <v>12:0004</v>
      </c>
      <c r="D665" s="1" t="str">
        <f t="shared" si="41"/>
        <v>12:0029</v>
      </c>
      <c r="E665" t="s">
        <v>2765</v>
      </c>
      <c r="F665" t="s">
        <v>2766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 t="s">
        <v>551</v>
      </c>
      <c r="P665" t="s">
        <v>45</v>
      </c>
      <c r="Q665" t="s">
        <v>52</v>
      </c>
    </row>
    <row r="666" spans="1:17" hidden="1" x14ac:dyDescent="0.25">
      <c r="A666" t="s">
        <v>2767</v>
      </c>
      <c r="B666" t="s">
        <v>2768</v>
      </c>
      <c r="C666" s="1" t="str">
        <f t="shared" si="40"/>
        <v>12:0004</v>
      </c>
      <c r="D666" s="1" t="str">
        <f t="shared" si="41"/>
        <v>12:0029</v>
      </c>
      <c r="E666" t="s">
        <v>2769</v>
      </c>
      <c r="F666" t="s">
        <v>2770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 t="s">
        <v>21</v>
      </c>
      <c r="P666" t="s">
        <v>184</v>
      </c>
      <c r="Q666" t="s">
        <v>215</v>
      </c>
    </row>
    <row r="667" spans="1:17" hidden="1" x14ac:dyDescent="0.25">
      <c r="A667" t="s">
        <v>2771</v>
      </c>
      <c r="B667" t="s">
        <v>2772</v>
      </c>
      <c r="C667" s="1" t="str">
        <f t="shared" si="40"/>
        <v>12:0004</v>
      </c>
      <c r="D667" s="1" t="str">
        <f t="shared" si="41"/>
        <v>12:0029</v>
      </c>
      <c r="E667" t="s">
        <v>2773</v>
      </c>
      <c r="F667" t="s">
        <v>2774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 t="s">
        <v>101</v>
      </c>
      <c r="P667" t="s">
        <v>184</v>
      </c>
      <c r="Q667" t="s">
        <v>215</v>
      </c>
    </row>
    <row r="668" spans="1:17" hidden="1" x14ac:dyDescent="0.25">
      <c r="A668" t="s">
        <v>2775</v>
      </c>
      <c r="B668" t="s">
        <v>2776</v>
      </c>
      <c r="C668" s="1" t="str">
        <f t="shared" si="40"/>
        <v>12:0004</v>
      </c>
      <c r="D668" s="1" t="str">
        <f t="shared" si="41"/>
        <v>12:0029</v>
      </c>
      <c r="E668" t="s">
        <v>2777</v>
      </c>
      <c r="F668" t="s">
        <v>2778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 t="s">
        <v>21</v>
      </c>
      <c r="P668" t="s">
        <v>87</v>
      </c>
      <c r="Q668" t="s">
        <v>88</v>
      </c>
    </row>
    <row r="669" spans="1:17" hidden="1" x14ac:dyDescent="0.25">
      <c r="A669" t="s">
        <v>2779</v>
      </c>
      <c r="B669" t="s">
        <v>2780</v>
      </c>
      <c r="C669" s="1" t="str">
        <f t="shared" si="40"/>
        <v>12:0004</v>
      </c>
      <c r="D669" s="1" t="str">
        <f t="shared" si="41"/>
        <v>12:0029</v>
      </c>
      <c r="E669" t="s">
        <v>2781</v>
      </c>
      <c r="F669" t="s">
        <v>2782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 t="s">
        <v>21</v>
      </c>
      <c r="P669" t="s">
        <v>45</v>
      </c>
      <c r="Q669" t="s">
        <v>52</v>
      </c>
    </row>
    <row r="670" spans="1:17" hidden="1" x14ac:dyDescent="0.25">
      <c r="A670" t="s">
        <v>2783</v>
      </c>
      <c r="B670" t="s">
        <v>2784</v>
      </c>
      <c r="C670" s="1" t="str">
        <f t="shared" si="40"/>
        <v>12:0004</v>
      </c>
      <c r="D670" s="1" t="str">
        <f t="shared" si="41"/>
        <v>12:0029</v>
      </c>
      <c r="E670" t="s">
        <v>2781</v>
      </c>
      <c r="F670" t="s">
        <v>2785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 t="s">
        <v>21</v>
      </c>
      <c r="P670" t="s">
        <v>51</v>
      </c>
      <c r="Q670" t="s">
        <v>52</v>
      </c>
    </row>
    <row r="671" spans="1:17" hidden="1" x14ac:dyDescent="0.25">
      <c r="A671" t="s">
        <v>2786</v>
      </c>
      <c r="B671" t="s">
        <v>2787</v>
      </c>
      <c r="C671" s="1" t="str">
        <f t="shared" si="40"/>
        <v>12:0004</v>
      </c>
      <c r="D671" s="1" t="str">
        <f t="shared" si="41"/>
        <v>12:0029</v>
      </c>
      <c r="E671" t="s">
        <v>2788</v>
      </c>
      <c r="F671" t="s">
        <v>2789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 t="s">
        <v>220</v>
      </c>
      <c r="P671" t="s">
        <v>184</v>
      </c>
      <c r="Q671" t="s">
        <v>171</v>
      </c>
    </row>
    <row r="672" spans="1:17" hidden="1" x14ac:dyDescent="0.25">
      <c r="A672" t="s">
        <v>2790</v>
      </c>
      <c r="B672" t="s">
        <v>2791</v>
      </c>
      <c r="C672" s="1" t="str">
        <f t="shared" si="40"/>
        <v>12:0004</v>
      </c>
      <c r="D672" s="1" t="str">
        <f t="shared" si="41"/>
        <v>12:0029</v>
      </c>
      <c r="E672" t="s">
        <v>2792</v>
      </c>
      <c r="F672" t="s">
        <v>2793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 t="s">
        <v>551</v>
      </c>
      <c r="P672" t="s">
        <v>102</v>
      </c>
      <c r="Q672" t="s">
        <v>171</v>
      </c>
    </row>
    <row r="673" spans="1:17" hidden="1" x14ac:dyDescent="0.25">
      <c r="A673" t="s">
        <v>2794</v>
      </c>
      <c r="B673" t="s">
        <v>2795</v>
      </c>
      <c r="C673" s="1" t="str">
        <f t="shared" si="40"/>
        <v>12:0004</v>
      </c>
      <c r="D673" s="1" t="str">
        <f t="shared" si="41"/>
        <v>12:0029</v>
      </c>
      <c r="E673" t="s">
        <v>2796</v>
      </c>
      <c r="F673" t="s">
        <v>2797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 t="s">
        <v>1597</v>
      </c>
      <c r="P673" t="s">
        <v>102</v>
      </c>
      <c r="Q673" t="s">
        <v>171</v>
      </c>
    </row>
    <row r="674" spans="1:17" hidden="1" x14ac:dyDescent="0.25">
      <c r="A674" t="s">
        <v>2798</v>
      </c>
      <c r="B674" t="s">
        <v>2799</v>
      </c>
      <c r="C674" s="1" t="str">
        <f t="shared" si="40"/>
        <v>12:0004</v>
      </c>
      <c r="D674" s="1" t="str">
        <f t="shared" si="41"/>
        <v>12:0029</v>
      </c>
      <c r="E674" t="s">
        <v>2800</v>
      </c>
      <c r="F674" t="s">
        <v>2801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 t="s">
        <v>551</v>
      </c>
      <c r="P674" t="s">
        <v>231</v>
      </c>
      <c r="Q674" t="s">
        <v>88</v>
      </c>
    </row>
    <row r="675" spans="1:17" hidden="1" x14ac:dyDescent="0.25">
      <c r="A675" t="s">
        <v>2802</v>
      </c>
      <c r="B675" t="s">
        <v>2803</v>
      </c>
      <c r="C675" s="1" t="str">
        <f t="shared" si="40"/>
        <v>12:0004</v>
      </c>
      <c r="D675" s="1" t="str">
        <f t="shared" si="41"/>
        <v>12:0029</v>
      </c>
      <c r="E675" t="s">
        <v>2804</v>
      </c>
      <c r="F675" t="s">
        <v>2805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 t="s">
        <v>64</v>
      </c>
      <c r="P675" t="s">
        <v>51</v>
      </c>
      <c r="Q675" t="s">
        <v>2366</v>
      </c>
    </row>
    <row r="676" spans="1:17" hidden="1" x14ac:dyDescent="0.25">
      <c r="A676" t="s">
        <v>2806</v>
      </c>
      <c r="B676" t="s">
        <v>2807</v>
      </c>
      <c r="C676" s="1" t="str">
        <f t="shared" si="40"/>
        <v>12:0004</v>
      </c>
      <c r="D676" s="1" t="str">
        <f t="shared" si="41"/>
        <v>12:0029</v>
      </c>
      <c r="E676" t="s">
        <v>2808</v>
      </c>
      <c r="F676" t="s">
        <v>2809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 t="s">
        <v>76</v>
      </c>
      <c r="P676" t="s">
        <v>77</v>
      </c>
      <c r="Q676" t="s">
        <v>138</v>
      </c>
    </row>
    <row r="677" spans="1:17" hidden="1" x14ac:dyDescent="0.25">
      <c r="A677" t="s">
        <v>2810</v>
      </c>
      <c r="B677" t="s">
        <v>2811</v>
      </c>
      <c r="C677" s="1" t="str">
        <f t="shared" si="40"/>
        <v>12:0004</v>
      </c>
      <c r="D677" s="1" t="str">
        <f t="shared" si="41"/>
        <v>12:0029</v>
      </c>
      <c r="E677" t="s">
        <v>2812</v>
      </c>
      <c r="F677" t="s">
        <v>2813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 t="s">
        <v>244</v>
      </c>
      <c r="P677" t="s">
        <v>102</v>
      </c>
      <c r="Q677" t="s">
        <v>171</v>
      </c>
    </row>
    <row r="678" spans="1:17" hidden="1" x14ac:dyDescent="0.25">
      <c r="A678" t="s">
        <v>2814</v>
      </c>
      <c r="B678" t="s">
        <v>2815</v>
      </c>
      <c r="C678" s="1" t="str">
        <f t="shared" si="40"/>
        <v>12:0004</v>
      </c>
      <c r="D678" s="1" t="str">
        <f t="shared" si="41"/>
        <v>12:0029</v>
      </c>
      <c r="E678" t="s">
        <v>2816</v>
      </c>
      <c r="F678" t="s">
        <v>2817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 t="s">
        <v>21</v>
      </c>
      <c r="P678" t="s">
        <v>184</v>
      </c>
      <c r="Q678" t="s">
        <v>149</v>
      </c>
    </row>
    <row r="679" spans="1:17" hidden="1" x14ac:dyDescent="0.25">
      <c r="A679" t="s">
        <v>2818</v>
      </c>
      <c r="B679" t="s">
        <v>2819</v>
      </c>
      <c r="C679" s="1" t="str">
        <f t="shared" si="40"/>
        <v>12:0004</v>
      </c>
      <c r="D679" s="1" t="str">
        <f t="shared" si="41"/>
        <v>12:0029</v>
      </c>
      <c r="E679" t="s">
        <v>2820</v>
      </c>
      <c r="F679" t="s">
        <v>2821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 t="s">
        <v>21</v>
      </c>
      <c r="P679" t="s">
        <v>82</v>
      </c>
      <c r="Q679" t="s">
        <v>2822</v>
      </c>
    </row>
    <row r="680" spans="1:17" hidden="1" x14ac:dyDescent="0.25">
      <c r="A680" t="s">
        <v>2823</v>
      </c>
      <c r="B680" t="s">
        <v>2824</v>
      </c>
      <c r="C680" s="1" t="str">
        <f t="shared" si="40"/>
        <v>12:0004</v>
      </c>
      <c r="D680" s="1" t="str">
        <f t="shared" si="41"/>
        <v>12:0029</v>
      </c>
      <c r="E680" t="s">
        <v>2825</v>
      </c>
      <c r="F680" t="s">
        <v>2826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 t="s">
        <v>244</v>
      </c>
      <c r="P680" t="s">
        <v>184</v>
      </c>
      <c r="Q680" t="s">
        <v>171</v>
      </c>
    </row>
    <row r="681" spans="1:17" hidden="1" x14ac:dyDescent="0.25">
      <c r="A681" t="s">
        <v>2827</v>
      </c>
      <c r="B681" t="s">
        <v>2828</v>
      </c>
      <c r="C681" s="1" t="str">
        <f t="shared" si="40"/>
        <v>12:0004</v>
      </c>
      <c r="D681" s="1" t="str">
        <f t="shared" si="41"/>
        <v>12:0029</v>
      </c>
      <c r="E681" t="s">
        <v>2829</v>
      </c>
      <c r="F681" t="s">
        <v>2830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 t="s">
        <v>21</v>
      </c>
      <c r="P681" t="s">
        <v>82</v>
      </c>
      <c r="Q681" t="s">
        <v>52</v>
      </c>
    </row>
    <row r="682" spans="1:17" hidden="1" x14ac:dyDescent="0.25">
      <c r="A682" t="s">
        <v>2831</v>
      </c>
      <c r="B682" t="s">
        <v>2832</v>
      </c>
      <c r="C682" s="1" t="str">
        <f t="shared" si="40"/>
        <v>12:0004</v>
      </c>
      <c r="D682" s="1" t="str">
        <f t="shared" si="41"/>
        <v>12:0029</v>
      </c>
      <c r="E682" t="s">
        <v>2833</v>
      </c>
      <c r="F682" t="s">
        <v>2834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 t="s">
        <v>21</v>
      </c>
      <c r="P682" t="s">
        <v>184</v>
      </c>
      <c r="Q682" t="s">
        <v>189</v>
      </c>
    </row>
    <row r="683" spans="1:17" hidden="1" x14ac:dyDescent="0.25">
      <c r="A683" t="s">
        <v>2835</v>
      </c>
      <c r="B683" t="s">
        <v>2836</v>
      </c>
      <c r="C683" s="1" t="str">
        <f t="shared" si="40"/>
        <v>12:0004</v>
      </c>
      <c r="D683" s="1" t="str">
        <f t="shared" si="41"/>
        <v>12:0029</v>
      </c>
      <c r="E683" t="s">
        <v>2837</v>
      </c>
      <c r="F683" t="s">
        <v>2838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 t="s">
        <v>21</v>
      </c>
      <c r="P683" t="s">
        <v>391</v>
      </c>
      <c r="Q683" t="s">
        <v>93</v>
      </c>
    </row>
    <row r="684" spans="1:17" hidden="1" x14ac:dyDescent="0.25">
      <c r="A684" t="s">
        <v>2839</v>
      </c>
      <c r="B684" t="s">
        <v>2840</v>
      </c>
      <c r="C684" s="1" t="str">
        <f t="shared" si="40"/>
        <v>12:0004</v>
      </c>
      <c r="D684" s="1" t="str">
        <f t="shared" si="41"/>
        <v>12:0029</v>
      </c>
      <c r="E684" t="s">
        <v>2841</v>
      </c>
      <c r="F684" t="s">
        <v>2842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 t="s">
        <v>21</v>
      </c>
      <c r="P684" t="s">
        <v>231</v>
      </c>
      <c r="Q684" t="s">
        <v>71</v>
      </c>
    </row>
    <row r="685" spans="1:17" hidden="1" x14ac:dyDescent="0.25">
      <c r="A685" t="s">
        <v>2843</v>
      </c>
      <c r="B685" t="s">
        <v>2844</v>
      </c>
      <c r="C685" s="1" t="str">
        <f t="shared" si="40"/>
        <v>12:0004</v>
      </c>
      <c r="D685" s="1" t="str">
        <f t="shared" si="41"/>
        <v>12:0029</v>
      </c>
      <c r="E685" t="s">
        <v>2845</v>
      </c>
      <c r="F685" t="s">
        <v>2846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 t="s">
        <v>244</v>
      </c>
      <c r="P685" t="s">
        <v>231</v>
      </c>
      <c r="Q685" t="s">
        <v>189</v>
      </c>
    </row>
    <row r="686" spans="1:17" hidden="1" x14ac:dyDescent="0.25">
      <c r="A686" t="s">
        <v>2847</v>
      </c>
      <c r="B686" t="s">
        <v>2848</v>
      </c>
      <c r="C686" s="1" t="str">
        <f t="shared" si="40"/>
        <v>12:0004</v>
      </c>
      <c r="D686" s="1" t="str">
        <f t="shared" si="41"/>
        <v>12:0029</v>
      </c>
      <c r="E686" t="s">
        <v>2849</v>
      </c>
      <c r="F686" t="s">
        <v>2850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 t="s">
        <v>225</v>
      </c>
      <c r="P686" t="s">
        <v>231</v>
      </c>
      <c r="Q686" t="s">
        <v>143</v>
      </c>
    </row>
    <row r="687" spans="1:17" hidden="1" x14ac:dyDescent="0.25">
      <c r="A687" t="s">
        <v>2851</v>
      </c>
      <c r="B687" t="s">
        <v>2852</v>
      </c>
      <c r="C687" s="1" t="str">
        <f t="shared" si="40"/>
        <v>12:0004</v>
      </c>
      <c r="D687" s="1" t="str">
        <f t="shared" si="41"/>
        <v>12:0029</v>
      </c>
      <c r="E687" t="s">
        <v>2853</v>
      </c>
      <c r="F687" t="s">
        <v>2854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 t="s">
        <v>220</v>
      </c>
      <c r="P687" t="s">
        <v>45</v>
      </c>
      <c r="Q687" t="s">
        <v>93</v>
      </c>
    </row>
    <row r="688" spans="1:17" hidden="1" x14ac:dyDescent="0.25">
      <c r="A688" t="s">
        <v>2855</v>
      </c>
      <c r="B688" t="s">
        <v>2856</v>
      </c>
      <c r="C688" s="1" t="str">
        <f t="shared" si="40"/>
        <v>12:0004</v>
      </c>
      <c r="D688" s="1" t="str">
        <f t="shared" si="41"/>
        <v>12:0029</v>
      </c>
      <c r="E688" t="s">
        <v>2857</v>
      </c>
      <c r="F688" t="s">
        <v>2858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 t="s">
        <v>101</v>
      </c>
      <c r="P688" t="s">
        <v>184</v>
      </c>
      <c r="Q688" t="s">
        <v>215</v>
      </c>
    </row>
    <row r="689" spans="1:17" hidden="1" x14ac:dyDescent="0.25">
      <c r="A689" t="s">
        <v>2859</v>
      </c>
      <c r="B689" t="s">
        <v>2860</v>
      </c>
      <c r="C689" s="1" t="str">
        <f t="shared" si="40"/>
        <v>12:0004</v>
      </c>
      <c r="D689" s="1" t="str">
        <f t="shared" si="41"/>
        <v>12:0029</v>
      </c>
      <c r="E689" t="s">
        <v>2861</v>
      </c>
      <c r="F689" t="s">
        <v>2862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  <c r="O689" t="s">
        <v>108</v>
      </c>
      <c r="P689" t="s">
        <v>108</v>
      </c>
      <c r="Q689" t="s">
        <v>108</v>
      </c>
    </row>
    <row r="690" spans="1:17" hidden="1" x14ac:dyDescent="0.25">
      <c r="A690" t="s">
        <v>2863</v>
      </c>
      <c r="B690" t="s">
        <v>2864</v>
      </c>
      <c r="C690" s="1" t="str">
        <f t="shared" si="40"/>
        <v>12:0004</v>
      </c>
      <c r="D690" s="1" t="str">
        <f t="shared" si="41"/>
        <v>12:0029</v>
      </c>
      <c r="E690" t="s">
        <v>2865</v>
      </c>
      <c r="F690" t="s">
        <v>2866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 t="s">
        <v>225</v>
      </c>
      <c r="P690" t="s">
        <v>40</v>
      </c>
      <c r="Q690" t="s">
        <v>46</v>
      </c>
    </row>
    <row r="691" spans="1:17" hidden="1" x14ac:dyDescent="0.25">
      <c r="A691" t="s">
        <v>2867</v>
      </c>
      <c r="B691" t="s">
        <v>2868</v>
      </c>
      <c r="C691" s="1" t="str">
        <f t="shared" si="40"/>
        <v>12:0004</v>
      </c>
      <c r="D691" s="1" t="str">
        <f t="shared" si="41"/>
        <v>12:0029</v>
      </c>
      <c r="E691" t="s">
        <v>2869</v>
      </c>
      <c r="F691" t="s">
        <v>2870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 t="s">
        <v>220</v>
      </c>
      <c r="P691" t="s">
        <v>58</v>
      </c>
      <c r="Q691" t="s">
        <v>215</v>
      </c>
    </row>
    <row r="692" spans="1:17" hidden="1" x14ac:dyDescent="0.25">
      <c r="A692" t="s">
        <v>2871</v>
      </c>
      <c r="B692" t="s">
        <v>2872</v>
      </c>
      <c r="C692" s="1" t="str">
        <f t="shared" si="40"/>
        <v>12:0004</v>
      </c>
      <c r="D692" s="1" t="str">
        <f t="shared" si="41"/>
        <v>12:0029</v>
      </c>
      <c r="E692" t="s">
        <v>2873</v>
      </c>
      <c r="F692" t="s">
        <v>2874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 t="s">
        <v>21</v>
      </c>
      <c r="P692" t="s">
        <v>612</v>
      </c>
      <c r="Q692" t="s">
        <v>52</v>
      </c>
    </row>
    <row r="693" spans="1:17" hidden="1" x14ac:dyDescent="0.25">
      <c r="A693" t="s">
        <v>2875</v>
      </c>
      <c r="B693" t="s">
        <v>2876</v>
      </c>
      <c r="C693" s="1" t="str">
        <f t="shared" si="40"/>
        <v>12:0004</v>
      </c>
      <c r="D693" s="1" t="str">
        <f t="shared" si="41"/>
        <v>12:0029</v>
      </c>
      <c r="E693" t="s">
        <v>2877</v>
      </c>
      <c r="F693" t="s">
        <v>2878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 t="s">
        <v>220</v>
      </c>
      <c r="P693" t="s">
        <v>58</v>
      </c>
      <c r="Q693" t="s">
        <v>198</v>
      </c>
    </row>
    <row r="694" spans="1:17" hidden="1" x14ac:dyDescent="0.25">
      <c r="A694" t="s">
        <v>2879</v>
      </c>
      <c r="B694" t="s">
        <v>2880</v>
      </c>
      <c r="C694" s="1" t="str">
        <f t="shared" si="40"/>
        <v>12:0004</v>
      </c>
      <c r="D694" s="1" t="str">
        <f t="shared" si="41"/>
        <v>12:0029</v>
      </c>
      <c r="E694" t="s">
        <v>2881</v>
      </c>
      <c r="F694" t="s">
        <v>2882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 t="s">
        <v>2883</v>
      </c>
      <c r="P694" t="s">
        <v>2715</v>
      </c>
      <c r="Q694" t="s">
        <v>35</v>
      </c>
    </row>
    <row r="695" spans="1:17" hidden="1" x14ac:dyDescent="0.25">
      <c r="A695" t="s">
        <v>2884</v>
      </c>
      <c r="B695" t="s">
        <v>2885</v>
      </c>
      <c r="C695" s="1" t="str">
        <f t="shared" si="40"/>
        <v>12:0004</v>
      </c>
      <c r="D695" s="1" t="str">
        <f t="shared" si="41"/>
        <v>12:0029</v>
      </c>
      <c r="E695" t="s">
        <v>2886</v>
      </c>
      <c r="F695" t="s">
        <v>2887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 t="s">
        <v>21</v>
      </c>
      <c r="P695" t="s">
        <v>28</v>
      </c>
      <c r="Q695" t="s">
        <v>29</v>
      </c>
    </row>
    <row r="696" spans="1:17" hidden="1" x14ac:dyDescent="0.25">
      <c r="A696" t="s">
        <v>2888</v>
      </c>
      <c r="B696" t="s">
        <v>2889</v>
      </c>
      <c r="C696" s="1" t="str">
        <f t="shared" si="40"/>
        <v>12:0004</v>
      </c>
      <c r="D696" s="1" t="str">
        <f t="shared" si="41"/>
        <v>12:0029</v>
      </c>
      <c r="E696" t="s">
        <v>2890</v>
      </c>
      <c r="F696" t="s">
        <v>2891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 t="s">
        <v>244</v>
      </c>
      <c r="P696" t="s">
        <v>28</v>
      </c>
      <c r="Q696" t="s">
        <v>29</v>
      </c>
    </row>
    <row r="697" spans="1:17" hidden="1" x14ac:dyDescent="0.25">
      <c r="A697" t="s">
        <v>2892</v>
      </c>
      <c r="B697" t="s">
        <v>2893</v>
      </c>
      <c r="C697" s="1" t="str">
        <f t="shared" si="40"/>
        <v>12:0004</v>
      </c>
      <c r="D697" s="1" t="str">
        <f t="shared" si="41"/>
        <v>12:0029</v>
      </c>
      <c r="E697" t="s">
        <v>2894</v>
      </c>
      <c r="F697" t="s">
        <v>2895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 t="s">
        <v>588</v>
      </c>
      <c r="P697" t="s">
        <v>2212</v>
      </c>
      <c r="Q697" t="s">
        <v>46</v>
      </c>
    </row>
    <row r="698" spans="1:17" hidden="1" x14ac:dyDescent="0.25">
      <c r="A698" t="s">
        <v>2896</v>
      </c>
      <c r="B698" t="s">
        <v>2897</v>
      </c>
      <c r="C698" s="1" t="str">
        <f t="shared" si="40"/>
        <v>12:0004</v>
      </c>
      <c r="D698" s="1" t="str">
        <f t="shared" si="41"/>
        <v>12:0029</v>
      </c>
      <c r="E698" t="s">
        <v>2898</v>
      </c>
      <c r="F698" t="s">
        <v>2899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 t="s">
        <v>220</v>
      </c>
      <c r="P698" t="s">
        <v>2726</v>
      </c>
      <c r="Q698" t="s">
        <v>52</v>
      </c>
    </row>
    <row r="699" spans="1:17" hidden="1" x14ac:dyDescent="0.25">
      <c r="A699" t="s">
        <v>2900</v>
      </c>
      <c r="B699" t="s">
        <v>2901</v>
      </c>
      <c r="C699" s="1" t="str">
        <f t="shared" si="40"/>
        <v>12:0004</v>
      </c>
      <c r="D699" s="1" t="str">
        <f t="shared" si="41"/>
        <v>12:0029</v>
      </c>
      <c r="E699" t="s">
        <v>2898</v>
      </c>
      <c r="F699" t="s">
        <v>2902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 t="s">
        <v>158</v>
      </c>
      <c r="P699" t="s">
        <v>1515</v>
      </c>
      <c r="Q699" t="s">
        <v>52</v>
      </c>
    </row>
    <row r="700" spans="1:17" hidden="1" x14ac:dyDescent="0.25">
      <c r="A700" t="s">
        <v>2903</v>
      </c>
      <c r="B700" t="s">
        <v>2904</v>
      </c>
      <c r="C700" s="1" t="str">
        <f t="shared" ref="C700:C763" si="44">HYPERLINK("http://geochem.nrcan.gc.ca/cdogs/content/bdl/bdl120008_e.htm", "12:0008")</f>
        <v>12:0008</v>
      </c>
      <c r="D700" s="1" t="str">
        <f t="shared" ref="D700:D763" si="45">HYPERLINK("http://geochem.nrcan.gc.ca/cdogs/content/svy/svy120030_e.htm", "12:0030")</f>
        <v>12:0030</v>
      </c>
      <c r="E700" t="s">
        <v>2905</v>
      </c>
      <c r="F700" t="s">
        <v>2906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 t="s">
        <v>225</v>
      </c>
      <c r="P700" t="s">
        <v>1222</v>
      </c>
      <c r="Q700" t="s">
        <v>88</v>
      </c>
    </row>
    <row r="701" spans="1:17" hidden="1" x14ac:dyDescent="0.25">
      <c r="A701" t="s">
        <v>2907</v>
      </c>
      <c r="B701" t="s">
        <v>2908</v>
      </c>
      <c r="C701" s="1" t="str">
        <f t="shared" si="44"/>
        <v>12:0008</v>
      </c>
      <c r="D701" s="1" t="str">
        <f t="shared" si="45"/>
        <v>12:0030</v>
      </c>
      <c r="E701" t="s">
        <v>2909</v>
      </c>
      <c r="F701" t="s">
        <v>2910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 t="s">
        <v>113</v>
      </c>
      <c r="P701" t="s">
        <v>391</v>
      </c>
      <c r="Q701" t="s">
        <v>93</v>
      </c>
    </row>
    <row r="702" spans="1:17" hidden="1" x14ac:dyDescent="0.25">
      <c r="A702" t="s">
        <v>2911</v>
      </c>
      <c r="B702" t="s">
        <v>2912</v>
      </c>
      <c r="C702" s="1" t="str">
        <f t="shared" si="44"/>
        <v>12:0008</v>
      </c>
      <c r="D702" s="1" t="str">
        <f t="shared" si="45"/>
        <v>12:0030</v>
      </c>
      <c r="E702" t="s">
        <v>2913</v>
      </c>
      <c r="F702" t="s">
        <v>2914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 t="s">
        <v>2129</v>
      </c>
      <c r="P702" t="s">
        <v>108</v>
      </c>
      <c r="Q702" t="s">
        <v>365</v>
      </c>
    </row>
    <row r="703" spans="1:17" hidden="1" x14ac:dyDescent="0.25">
      <c r="A703" t="s">
        <v>2915</v>
      </c>
      <c r="B703" t="s">
        <v>2916</v>
      </c>
      <c r="C703" s="1" t="str">
        <f t="shared" si="44"/>
        <v>12:0008</v>
      </c>
      <c r="D703" s="1" t="str">
        <f t="shared" si="45"/>
        <v>12:0030</v>
      </c>
      <c r="E703" t="s">
        <v>2917</v>
      </c>
      <c r="F703" t="s">
        <v>2918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 t="s">
        <v>21</v>
      </c>
      <c r="P703" t="s">
        <v>1227</v>
      </c>
      <c r="Q703" t="s">
        <v>71</v>
      </c>
    </row>
    <row r="704" spans="1:17" hidden="1" x14ac:dyDescent="0.25">
      <c r="A704" t="s">
        <v>2919</v>
      </c>
      <c r="B704" t="s">
        <v>2920</v>
      </c>
      <c r="C704" s="1" t="str">
        <f t="shared" si="44"/>
        <v>12:0008</v>
      </c>
      <c r="D704" s="1" t="str">
        <f t="shared" si="45"/>
        <v>12:0030</v>
      </c>
      <c r="E704" t="s">
        <v>2921</v>
      </c>
      <c r="F704" t="s">
        <v>2922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 t="s">
        <v>327</v>
      </c>
      <c r="P704" t="s">
        <v>1222</v>
      </c>
      <c r="Q704" t="s">
        <v>215</v>
      </c>
    </row>
    <row r="705" spans="1:17" hidden="1" x14ac:dyDescent="0.25">
      <c r="A705" t="s">
        <v>2923</v>
      </c>
      <c r="B705" t="s">
        <v>2924</v>
      </c>
      <c r="C705" s="1" t="str">
        <f t="shared" si="44"/>
        <v>12:0008</v>
      </c>
      <c r="D705" s="1" t="str">
        <f t="shared" si="45"/>
        <v>12:0030</v>
      </c>
      <c r="E705" t="s">
        <v>2925</v>
      </c>
      <c r="F705" t="s">
        <v>2926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 t="s">
        <v>2927</v>
      </c>
      <c r="P705" t="s">
        <v>2928</v>
      </c>
      <c r="Q705" t="s">
        <v>93</v>
      </c>
    </row>
    <row r="706" spans="1:17" hidden="1" x14ac:dyDescent="0.25">
      <c r="A706" t="s">
        <v>2929</v>
      </c>
      <c r="B706" t="s">
        <v>2930</v>
      </c>
      <c r="C706" s="1" t="str">
        <f t="shared" si="44"/>
        <v>12:0008</v>
      </c>
      <c r="D706" s="1" t="str">
        <f t="shared" si="45"/>
        <v>12:0030</v>
      </c>
      <c r="E706" t="s">
        <v>2931</v>
      </c>
      <c r="F706" t="s">
        <v>2932</v>
      </c>
      <c r="H706">
        <v>57.485063599999997</v>
      </c>
      <c r="I706">
        <v>-132.02429369999999</v>
      </c>
      <c r="J706" s="1" t="str">
        <f t="shared" ref="J706:J769" si="46">HYPERLINK("http://geochem.nrcan.gc.ca/cdogs/content/kwd/kwd020018_e.htm", "Fluid (stream)")</f>
        <v>Fluid (stream)</v>
      </c>
      <c r="K706" s="1" t="str">
        <f t="shared" ref="K706:K769" si="47">HYPERLINK("http://geochem.nrcan.gc.ca/cdogs/content/kwd/kwd080007_e.htm", "Untreated Water")</f>
        <v>Untreated Water</v>
      </c>
      <c r="O706" t="s">
        <v>158</v>
      </c>
      <c r="P706" t="s">
        <v>1227</v>
      </c>
      <c r="Q706" t="s">
        <v>398</v>
      </c>
    </row>
    <row r="707" spans="1:17" hidden="1" x14ac:dyDescent="0.25">
      <c r="A707" t="s">
        <v>2933</v>
      </c>
      <c r="B707" t="s">
        <v>2934</v>
      </c>
      <c r="C707" s="1" t="str">
        <f t="shared" si="44"/>
        <v>12:0008</v>
      </c>
      <c r="D707" s="1" t="str">
        <f t="shared" si="45"/>
        <v>12:0030</v>
      </c>
      <c r="E707" t="s">
        <v>2935</v>
      </c>
      <c r="F707" t="s">
        <v>2936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 t="s">
        <v>2937</v>
      </c>
      <c r="P707" t="s">
        <v>2938</v>
      </c>
      <c r="Q707" t="s">
        <v>29</v>
      </c>
    </row>
    <row r="708" spans="1:17" hidden="1" x14ac:dyDescent="0.25">
      <c r="A708" t="s">
        <v>2939</v>
      </c>
      <c r="B708" t="s">
        <v>2940</v>
      </c>
      <c r="C708" s="1" t="str">
        <f t="shared" si="44"/>
        <v>12:0008</v>
      </c>
      <c r="D708" s="1" t="str">
        <f t="shared" si="45"/>
        <v>12:0030</v>
      </c>
      <c r="E708" t="s">
        <v>2941</v>
      </c>
      <c r="F708" t="s">
        <v>2942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 t="s">
        <v>1247</v>
      </c>
      <c r="P708" t="s">
        <v>2943</v>
      </c>
      <c r="Q708" t="s">
        <v>198</v>
      </c>
    </row>
    <row r="709" spans="1:17" hidden="1" x14ac:dyDescent="0.25">
      <c r="A709" t="s">
        <v>2944</v>
      </c>
      <c r="B709" t="s">
        <v>2945</v>
      </c>
      <c r="C709" s="1" t="str">
        <f t="shared" si="44"/>
        <v>12:0008</v>
      </c>
      <c r="D709" s="1" t="str">
        <f t="shared" si="45"/>
        <v>12:0030</v>
      </c>
      <c r="E709" t="s">
        <v>2946</v>
      </c>
      <c r="F709" t="s">
        <v>2947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 t="s">
        <v>2948</v>
      </c>
      <c r="P709" t="s">
        <v>2949</v>
      </c>
      <c r="Q709" t="s">
        <v>29</v>
      </c>
    </row>
    <row r="710" spans="1:17" hidden="1" x14ac:dyDescent="0.25">
      <c r="A710" t="s">
        <v>2950</v>
      </c>
      <c r="B710" t="s">
        <v>2951</v>
      </c>
      <c r="C710" s="1" t="str">
        <f t="shared" si="44"/>
        <v>12:0008</v>
      </c>
      <c r="D710" s="1" t="str">
        <f t="shared" si="45"/>
        <v>12:0030</v>
      </c>
      <c r="E710" t="s">
        <v>2952</v>
      </c>
      <c r="F710" t="s">
        <v>2953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 t="s">
        <v>154</v>
      </c>
      <c r="P710" t="s">
        <v>28</v>
      </c>
      <c r="Q710" t="s">
        <v>46</v>
      </c>
    </row>
    <row r="711" spans="1:17" hidden="1" x14ac:dyDescent="0.25">
      <c r="A711" t="s">
        <v>2954</v>
      </c>
      <c r="B711" t="s">
        <v>2955</v>
      </c>
      <c r="C711" s="1" t="str">
        <f t="shared" si="44"/>
        <v>12:0008</v>
      </c>
      <c r="D711" s="1" t="str">
        <f t="shared" si="45"/>
        <v>12:0030</v>
      </c>
      <c r="E711" t="s">
        <v>2956</v>
      </c>
      <c r="F711" t="s">
        <v>2957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 t="s">
        <v>113</v>
      </c>
      <c r="P711" t="s">
        <v>1252</v>
      </c>
      <c r="Q711" t="s">
        <v>103</v>
      </c>
    </row>
    <row r="712" spans="1:17" hidden="1" x14ac:dyDescent="0.25">
      <c r="A712" t="s">
        <v>2958</v>
      </c>
      <c r="B712" t="s">
        <v>2959</v>
      </c>
      <c r="C712" s="1" t="str">
        <f t="shared" si="44"/>
        <v>12:0008</v>
      </c>
      <c r="D712" s="1" t="str">
        <f t="shared" si="45"/>
        <v>12:0030</v>
      </c>
      <c r="E712" t="s">
        <v>2960</v>
      </c>
      <c r="F712" t="s">
        <v>2961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 t="s">
        <v>1630</v>
      </c>
      <c r="P712" t="s">
        <v>1631</v>
      </c>
      <c r="Q712" t="s">
        <v>522</v>
      </c>
    </row>
    <row r="713" spans="1:17" hidden="1" x14ac:dyDescent="0.25">
      <c r="A713" t="s">
        <v>2962</v>
      </c>
      <c r="B713" t="s">
        <v>2963</v>
      </c>
      <c r="C713" s="1" t="str">
        <f t="shared" si="44"/>
        <v>12:0008</v>
      </c>
      <c r="D713" s="1" t="str">
        <f t="shared" si="45"/>
        <v>12:0030</v>
      </c>
      <c r="E713" t="s">
        <v>2964</v>
      </c>
      <c r="F713" t="s">
        <v>2965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 t="s">
        <v>327</v>
      </c>
      <c r="P713" t="s">
        <v>28</v>
      </c>
      <c r="Q713" t="s">
        <v>365</v>
      </c>
    </row>
    <row r="714" spans="1:17" hidden="1" x14ac:dyDescent="0.25">
      <c r="A714" t="s">
        <v>2966</v>
      </c>
      <c r="B714" t="s">
        <v>2967</v>
      </c>
      <c r="C714" s="1" t="str">
        <f t="shared" si="44"/>
        <v>12:0008</v>
      </c>
      <c r="D714" s="1" t="str">
        <f t="shared" si="45"/>
        <v>12:0030</v>
      </c>
      <c r="E714" t="s">
        <v>2964</v>
      </c>
      <c r="F714" t="s">
        <v>2968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 t="s">
        <v>2129</v>
      </c>
      <c r="P714" t="s">
        <v>58</v>
      </c>
      <c r="Q714" t="s">
        <v>522</v>
      </c>
    </row>
    <row r="715" spans="1:17" hidden="1" x14ac:dyDescent="0.25">
      <c r="A715" t="s">
        <v>2969</v>
      </c>
      <c r="B715" t="s">
        <v>2970</v>
      </c>
      <c r="C715" s="1" t="str">
        <f t="shared" si="44"/>
        <v>12:0008</v>
      </c>
      <c r="D715" s="1" t="str">
        <f t="shared" si="45"/>
        <v>12:0030</v>
      </c>
      <c r="E715" t="s">
        <v>2971</v>
      </c>
      <c r="F715" t="s">
        <v>2972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 t="s">
        <v>76</v>
      </c>
      <c r="P715" t="s">
        <v>356</v>
      </c>
      <c r="Q715" t="s">
        <v>522</v>
      </c>
    </row>
    <row r="716" spans="1:17" hidden="1" x14ac:dyDescent="0.25">
      <c r="A716" t="s">
        <v>2973</v>
      </c>
      <c r="B716" t="s">
        <v>2974</v>
      </c>
      <c r="C716" s="1" t="str">
        <f t="shared" si="44"/>
        <v>12:0008</v>
      </c>
      <c r="D716" s="1" t="str">
        <f t="shared" si="45"/>
        <v>12:0030</v>
      </c>
      <c r="E716" t="s">
        <v>2975</v>
      </c>
      <c r="F716" t="s">
        <v>2976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 t="s">
        <v>21</v>
      </c>
      <c r="P716" t="s">
        <v>51</v>
      </c>
      <c r="Q716" t="s">
        <v>35</v>
      </c>
    </row>
    <row r="717" spans="1:17" hidden="1" x14ac:dyDescent="0.25">
      <c r="A717" t="s">
        <v>2977</v>
      </c>
      <c r="B717" t="s">
        <v>2978</v>
      </c>
      <c r="C717" s="1" t="str">
        <f t="shared" si="44"/>
        <v>12:0008</v>
      </c>
      <c r="D717" s="1" t="str">
        <f t="shared" si="45"/>
        <v>12:0030</v>
      </c>
      <c r="E717" t="s">
        <v>2979</v>
      </c>
      <c r="F717" t="s">
        <v>2980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 t="s">
        <v>154</v>
      </c>
      <c r="P717" t="s">
        <v>40</v>
      </c>
      <c r="Q717" t="s">
        <v>392</v>
      </c>
    </row>
    <row r="718" spans="1:17" hidden="1" x14ac:dyDescent="0.25">
      <c r="A718" t="s">
        <v>2981</v>
      </c>
      <c r="B718" t="s">
        <v>2982</v>
      </c>
      <c r="C718" s="1" t="str">
        <f t="shared" si="44"/>
        <v>12:0008</v>
      </c>
      <c r="D718" s="1" t="str">
        <f t="shared" si="45"/>
        <v>12:0030</v>
      </c>
      <c r="E718" t="s">
        <v>2983</v>
      </c>
      <c r="F718" t="s">
        <v>2984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 t="s">
        <v>2120</v>
      </c>
      <c r="P718" t="s">
        <v>28</v>
      </c>
      <c r="Q718" t="s">
        <v>29</v>
      </c>
    </row>
    <row r="719" spans="1:17" hidden="1" x14ac:dyDescent="0.25">
      <c r="A719" t="s">
        <v>2985</v>
      </c>
      <c r="B719" t="s">
        <v>2986</v>
      </c>
      <c r="C719" s="1" t="str">
        <f t="shared" si="44"/>
        <v>12:0008</v>
      </c>
      <c r="D719" s="1" t="str">
        <f t="shared" si="45"/>
        <v>12:0030</v>
      </c>
      <c r="E719" t="s">
        <v>2987</v>
      </c>
      <c r="F719" t="s">
        <v>2988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 t="s">
        <v>1597</v>
      </c>
      <c r="P719" t="s">
        <v>356</v>
      </c>
      <c r="Q719" t="s">
        <v>198</v>
      </c>
    </row>
    <row r="720" spans="1:17" hidden="1" x14ac:dyDescent="0.25">
      <c r="A720" t="s">
        <v>2989</v>
      </c>
      <c r="B720" t="s">
        <v>2990</v>
      </c>
      <c r="C720" s="1" t="str">
        <f t="shared" si="44"/>
        <v>12:0008</v>
      </c>
      <c r="D720" s="1" t="str">
        <f t="shared" si="45"/>
        <v>12:0030</v>
      </c>
      <c r="E720" t="s">
        <v>2991</v>
      </c>
      <c r="F720" t="s">
        <v>2992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 t="s">
        <v>154</v>
      </c>
      <c r="P720" t="s">
        <v>231</v>
      </c>
      <c r="Q720" t="s">
        <v>71</v>
      </c>
    </row>
    <row r="721" spans="1:17" hidden="1" x14ac:dyDescent="0.25">
      <c r="A721" t="s">
        <v>2993</v>
      </c>
      <c r="B721" t="s">
        <v>2994</v>
      </c>
      <c r="C721" s="1" t="str">
        <f t="shared" si="44"/>
        <v>12:0008</v>
      </c>
      <c r="D721" s="1" t="str">
        <f t="shared" si="45"/>
        <v>12:0030</v>
      </c>
      <c r="E721" t="s">
        <v>2995</v>
      </c>
      <c r="F721" t="s">
        <v>2996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 t="s">
        <v>21</v>
      </c>
      <c r="P721" t="s">
        <v>51</v>
      </c>
      <c r="Q721" t="s">
        <v>93</v>
      </c>
    </row>
    <row r="722" spans="1:17" hidden="1" x14ac:dyDescent="0.25">
      <c r="A722" t="s">
        <v>2997</v>
      </c>
      <c r="B722" t="s">
        <v>2998</v>
      </c>
      <c r="C722" s="1" t="str">
        <f t="shared" si="44"/>
        <v>12:0008</v>
      </c>
      <c r="D722" s="1" t="str">
        <f t="shared" si="45"/>
        <v>12:0030</v>
      </c>
      <c r="E722" t="s">
        <v>2999</v>
      </c>
      <c r="F722" t="s">
        <v>3000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 t="s">
        <v>64</v>
      </c>
      <c r="P722" t="s">
        <v>65</v>
      </c>
      <c r="Q722" t="s">
        <v>103</v>
      </c>
    </row>
    <row r="723" spans="1:17" hidden="1" x14ac:dyDescent="0.25">
      <c r="A723" t="s">
        <v>3001</v>
      </c>
      <c r="B723" t="s">
        <v>3002</v>
      </c>
      <c r="C723" s="1" t="str">
        <f t="shared" si="44"/>
        <v>12:0008</v>
      </c>
      <c r="D723" s="1" t="str">
        <f t="shared" si="45"/>
        <v>12:0030</v>
      </c>
      <c r="E723" t="s">
        <v>3003</v>
      </c>
      <c r="F723" t="s">
        <v>3004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 t="s">
        <v>113</v>
      </c>
      <c r="P723" t="s">
        <v>40</v>
      </c>
      <c r="Q723" t="s">
        <v>93</v>
      </c>
    </row>
    <row r="724" spans="1:17" hidden="1" x14ac:dyDescent="0.25">
      <c r="A724" t="s">
        <v>3005</v>
      </c>
      <c r="B724" t="s">
        <v>3006</v>
      </c>
      <c r="C724" s="1" t="str">
        <f t="shared" si="44"/>
        <v>12:0008</v>
      </c>
      <c r="D724" s="1" t="str">
        <f t="shared" si="45"/>
        <v>12:0030</v>
      </c>
      <c r="E724" t="s">
        <v>3007</v>
      </c>
      <c r="F724" t="s">
        <v>3008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 t="s">
        <v>244</v>
      </c>
      <c r="P724" t="s">
        <v>226</v>
      </c>
      <c r="Q724" t="s">
        <v>398</v>
      </c>
    </row>
    <row r="725" spans="1:17" hidden="1" x14ac:dyDescent="0.25">
      <c r="A725" t="s">
        <v>3009</v>
      </c>
      <c r="B725" t="s">
        <v>3010</v>
      </c>
      <c r="C725" s="1" t="str">
        <f t="shared" si="44"/>
        <v>12:0008</v>
      </c>
      <c r="D725" s="1" t="str">
        <f t="shared" si="45"/>
        <v>12:0030</v>
      </c>
      <c r="E725" t="s">
        <v>3011</v>
      </c>
      <c r="F725" t="s">
        <v>3012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 t="s">
        <v>3013</v>
      </c>
      <c r="P725" t="s">
        <v>51</v>
      </c>
      <c r="Q725" t="s">
        <v>46</v>
      </c>
    </row>
    <row r="726" spans="1:17" hidden="1" x14ac:dyDescent="0.25">
      <c r="A726" t="s">
        <v>3014</v>
      </c>
      <c r="B726" t="s">
        <v>3015</v>
      </c>
      <c r="C726" s="1" t="str">
        <f t="shared" si="44"/>
        <v>12:0008</v>
      </c>
      <c r="D726" s="1" t="str">
        <f t="shared" si="45"/>
        <v>12:0030</v>
      </c>
      <c r="E726" t="s">
        <v>3016</v>
      </c>
      <c r="F726" t="s">
        <v>3017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 t="s">
        <v>1247</v>
      </c>
      <c r="P726" t="s">
        <v>231</v>
      </c>
      <c r="Q726" t="s">
        <v>392</v>
      </c>
    </row>
    <row r="727" spans="1:17" hidden="1" x14ac:dyDescent="0.25">
      <c r="A727" t="s">
        <v>3018</v>
      </c>
      <c r="B727" t="s">
        <v>3019</v>
      </c>
      <c r="C727" s="1" t="str">
        <f t="shared" si="44"/>
        <v>12:0008</v>
      </c>
      <c r="D727" s="1" t="str">
        <f t="shared" si="45"/>
        <v>12:0030</v>
      </c>
      <c r="E727" t="s">
        <v>3020</v>
      </c>
      <c r="F727" t="s">
        <v>3021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 t="s">
        <v>3022</v>
      </c>
      <c r="P727" t="s">
        <v>40</v>
      </c>
      <c r="Q727" t="s">
        <v>365</v>
      </c>
    </row>
    <row r="728" spans="1:17" hidden="1" x14ac:dyDescent="0.25">
      <c r="A728" t="s">
        <v>3023</v>
      </c>
      <c r="B728" t="s">
        <v>3024</v>
      </c>
      <c r="C728" s="1" t="str">
        <f t="shared" si="44"/>
        <v>12:0008</v>
      </c>
      <c r="D728" s="1" t="str">
        <f t="shared" si="45"/>
        <v>12:0030</v>
      </c>
      <c r="E728" t="s">
        <v>3025</v>
      </c>
      <c r="F728" t="s">
        <v>3026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 t="s">
        <v>3027</v>
      </c>
      <c r="P728" t="s">
        <v>40</v>
      </c>
      <c r="Q728" t="s">
        <v>59</v>
      </c>
    </row>
    <row r="729" spans="1:17" hidden="1" x14ac:dyDescent="0.25">
      <c r="A729" t="s">
        <v>3028</v>
      </c>
      <c r="B729" t="s">
        <v>3029</v>
      </c>
      <c r="C729" s="1" t="str">
        <f t="shared" si="44"/>
        <v>12:0008</v>
      </c>
      <c r="D729" s="1" t="str">
        <f t="shared" si="45"/>
        <v>12:0030</v>
      </c>
      <c r="E729" t="s">
        <v>3030</v>
      </c>
      <c r="F729" t="s">
        <v>3031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 t="s">
        <v>3032</v>
      </c>
      <c r="P729" t="s">
        <v>356</v>
      </c>
      <c r="Q729" t="s">
        <v>522</v>
      </c>
    </row>
    <row r="730" spans="1:17" hidden="1" x14ac:dyDescent="0.25">
      <c r="A730" t="s">
        <v>3033</v>
      </c>
      <c r="B730" t="s">
        <v>3034</v>
      </c>
      <c r="C730" s="1" t="str">
        <f t="shared" si="44"/>
        <v>12:0008</v>
      </c>
      <c r="D730" s="1" t="str">
        <f t="shared" si="45"/>
        <v>12:0030</v>
      </c>
      <c r="E730" t="s">
        <v>3030</v>
      </c>
      <c r="F730" t="s">
        <v>3035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 t="s">
        <v>2725</v>
      </c>
      <c r="P730" t="s">
        <v>65</v>
      </c>
      <c r="Q730" t="s">
        <v>35</v>
      </c>
    </row>
    <row r="731" spans="1:17" hidden="1" x14ac:dyDescent="0.25">
      <c r="A731" t="s">
        <v>3036</v>
      </c>
      <c r="B731" t="s">
        <v>3037</v>
      </c>
      <c r="C731" s="1" t="str">
        <f t="shared" si="44"/>
        <v>12:0008</v>
      </c>
      <c r="D731" s="1" t="str">
        <f t="shared" si="45"/>
        <v>12:0030</v>
      </c>
      <c r="E731" t="s">
        <v>3038</v>
      </c>
      <c r="F731" t="s">
        <v>3039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 t="s">
        <v>21</v>
      </c>
      <c r="P731" t="s">
        <v>40</v>
      </c>
      <c r="Q731" t="s">
        <v>29</v>
      </c>
    </row>
    <row r="732" spans="1:17" hidden="1" x14ac:dyDescent="0.25">
      <c r="A732" t="s">
        <v>3040</v>
      </c>
      <c r="B732" t="s">
        <v>3041</v>
      </c>
      <c r="C732" s="1" t="str">
        <f t="shared" si="44"/>
        <v>12:0008</v>
      </c>
      <c r="D732" s="1" t="str">
        <f t="shared" si="45"/>
        <v>12:0030</v>
      </c>
      <c r="E732" t="s">
        <v>3042</v>
      </c>
      <c r="F732" t="s">
        <v>3043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 t="s">
        <v>2099</v>
      </c>
      <c r="P732" t="s">
        <v>602</v>
      </c>
      <c r="Q732" t="s">
        <v>29</v>
      </c>
    </row>
    <row r="733" spans="1:17" hidden="1" x14ac:dyDescent="0.25">
      <c r="A733" t="s">
        <v>3044</v>
      </c>
      <c r="B733" t="s">
        <v>3045</v>
      </c>
      <c r="C733" s="1" t="str">
        <f t="shared" si="44"/>
        <v>12:0008</v>
      </c>
      <c r="D733" s="1" t="str">
        <f t="shared" si="45"/>
        <v>12:0030</v>
      </c>
      <c r="E733" t="s">
        <v>3046</v>
      </c>
      <c r="F733" t="s">
        <v>3047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 t="s">
        <v>311</v>
      </c>
      <c r="P733" t="s">
        <v>1515</v>
      </c>
      <c r="Q733" t="s">
        <v>71</v>
      </c>
    </row>
    <row r="734" spans="1:17" hidden="1" x14ac:dyDescent="0.25">
      <c r="A734" t="s">
        <v>3048</v>
      </c>
      <c r="B734" t="s">
        <v>3049</v>
      </c>
      <c r="C734" s="1" t="str">
        <f t="shared" si="44"/>
        <v>12:0008</v>
      </c>
      <c r="D734" s="1" t="str">
        <f t="shared" si="45"/>
        <v>12:0030</v>
      </c>
      <c r="E734" t="s">
        <v>3050</v>
      </c>
      <c r="F734" t="s">
        <v>3051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 t="s">
        <v>1630</v>
      </c>
      <c r="P734" t="s">
        <v>1252</v>
      </c>
      <c r="Q734" t="s">
        <v>71</v>
      </c>
    </row>
    <row r="735" spans="1:17" hidden="1" x14ac:dyDescent="0.25">
      <c r="A735" t="s">
        <v>3052</v>
      </c>
      <c r="B735" t="s">
        <v>3053</v>
      </c>
      <c r="C735" s="1" t="str">
        <f t="shared" si="44"/>
        <v>12:0008</v>
      </c>
      <c r="D735" s="1" t="str">
        <f t="shared" si="45"/>
        <v>12:0030</v>
      </c>
      <c r="E735" t="s">
        <v>3054</v>
      </c>
      <c r="F735" t="s">
        <v>3055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 t="s">
        <v>1630</v>
      </c>
      <c r="P735" t="s">
        <v>631</v>
      </c>
      <c r="Q735" t="s">
        <v>23</v>
      </c>
    </row>
    <row r="736" spans="1:17" hidden="1" x14ac:dyDescent="0.25">
      <c r="A736" t="s">
        <v>3056</v>
      </c>
      <c r="B736" t="s">
        <v>3057</v>
      </c>
      <c r="C736" s="1" t="str">
        <f t="shared" si="44"/>
        <v>12:0008</v>
      </c>
      <c r="D736" s="1" t="str">
        <f t="shared" si="45"/>
        <v>12:0030</v>
      </c>
      <c r="E736" t="s">
        <v>3058</v>
      </c>
      <c r="F736" t="s">
        <v>3059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 t="s">
        <v>3060</v>
      </c>
      <c r="P736" t="s">
        <v>397</v>
      </c>
      <c r="Q736" t="s">
        <v>46</v>
      </c>
    </row>
    <row r="737" spans="1:17" hidden="1" x14ac:dyDescent="0.25">
      <c r="A737" t="s">
        <v>3061</v>
      </c>
      <c r="B737" t="s">
        <v>3062</v>
      </c>
      <c r="C737" s="1" t="str">
        <f t="shared" si="44"/>
        <v>12:0008</v>
      </c>
      <c r="D737" s="1" t="str">
        <f t="shared" si="45"/>
        <v>12:0030</v>
      </c>
      <c r="E737" t="s">
        <v>3063</v>
      </c>
      <c r="F737" t="s">
        <v>3064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 t="s">
        <v>3065</v>
      </c>
      <c r="P737" t="s">
        <v>3066</v>
      </c>
      <c r="Q737" t="s">
        <v>198</v>
      </c>
    </row>
    <row r="738" spans="1:17" hidden="1" x14ac:dyDescent="0.25">
      <c r="A738" t="s">
        <v>3067</v>
      </c>
      <c r="B738" t="s">
        <v>3068</v>
      </c>
      <c r="C738" s="1" t="str">
        <f t="shared" si="44"/>
        <v>12:0008</v>
      </c>
      <c r="D738" s="1" t="str">
        <f t="shared" si="45"/>
        <v>12:0030</v>
      </c>
      <c r="E738" t="s">
        <v>3069</v>
      </c>
      <c r="F738" t="s">
        <v>3070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 t="s">
        <v>1630</v>
      </c>
      <c r="P738" t="s">
        <v>3071</v>
      </c>
      <c r="Q738" t="s">
        <v>59</v>
      </c>
    </row>
    <row r="739" spans="1:17" hidden="1" x14ac:dyDescent="0.25">
      <c r="A739" t="s">
        <v>3072</v>
      </c>
      <c r="B739" t="s">
        <v>3073</v>
      </c>
      <c r="C739" s="1" t="str">
        <f t="shared" si="44"/>
        <v>12:0008</v>
      </c>
      <c r="D739" s="1" t="str">
        <f t="shared" si="45"/>
        <v>12:0030</v>
      </c>
      <c r="E739" t="s">
        <v>3074</v>
      </c>
      <c r="F739" t="s">
        <v>3075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 t="s">
        <v>2731</v>
      </c>
      <c r="P739" t="s">
        <v>658</v>
      </c>
      <c r="Q739" t="s">
        <v>198</v>
      </c>
    </row>
    <row r="740" spans="1:17" hidden="1" x14ac:dyDescent="0.25">
      <c r="A740" t="s">
        <v>3076</v>
      </c>
      <c r="B740" t="s">
        <v>3077</v>
      </c>
      <c r="C740" s="1" t="str">
        <f t="shared" si="44"/>
        <v>12:0008</v>
      </c>
      <c r="D740" s="1" t="str">
        <f t="shared" si="45"/>
        <v>12:0030</v>
      </c>
      <c r="E740" t="s">
        <v>3078</v>
      </c>
      <c r="F740" t="s">
        <v>3079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 t="s">
        <v>593</v>
      </c>
      <c r="P740" t="s">
        <v>3080</v>
      </c>
      <c r="Q740" t="s">
        <v>46</v>
      </c>
    </row>
    <row r="741" spans="1:17" hidden="1" x14ac:dyDescent="0.25">
      <c r="A741" t="s">
        <v>3081</v>
      </c>
      <c r="B741" t="s">
        <v>3082</v>
      </c>
      <c r="C741" s="1" t="str">
        <f t="shared" si="44"/>
        <v>12:0008</v>
      </c>
      <c r="D741" s="1" t="str">
        <f t="shared" si="45"/>
        <v>12:0030</v>
      </c>
      <c r="E741" t="s">
        <v>3083</v>
      </c>
      <c r="F741" t="s">
        <v>3084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 t="s">
        <v>3085</v>
      </c>
      <c r="P741" t="s">
        <v>2715</v>
      </c>
      <c r="Q741" t="s">
        <v>103</v>
      </c>
    </row>
    <row r="742" spans="1:17" hidden="1" x14ac:dyDescent="0.25">
      <c r="A742" t="s">
        <v>3086</v>
      </c>
      <c r="B742" t="s">
        <v>3087</v>
      </c>
      <c r="C742" s="1" t="str">
        <f t="shared" si="44"/>
        <v>12:0008</v>
      </c>
      <c r="D742" s="1" t="str">
        <f t="shared" si="45"/>
        <v>12:0030</v>
      </c>
      <c r="E742" t="s">
        <v>3083</v>
      </c>
      <c r="F742" t="s">
        <v>3088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 t="s">
        <v>3089</v>
      </c>
      <c r="P742" t="s">
        <v>2715</v>
      </c>
      <c r="Q742" t="s">
        <v>198</v>
      </c>
    </row>
    <row r="743" spans="1:17" hidden="1" x14ac:dyDescent="0.25">
      <c r="A743" t="s">
        <v>3090</v>
      </c>
      <c r="B743" t="s">
        <v>3091</v>
      </c>
      <c r="C743" s="1" t="str">
        <f t="shared" si="44"/>
        <v>12:0008</v>
      </c>
      <c r="D743" s="1" t="str">
        <f t="shared" si="45"/>
        <v>12:0030</v>
      </c>
      <c r="E743" t="s">
        <v>3092</v>
      </c>
      <c r="F743" t="s">
        <v>3093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 t="s">
        <v>220</v>
      </c>
      <c r="P743" t="s">
        <v>108</v>
      </c>
      <c r="Q743" t="s">
        <v>46</v>
      </c>
    </row>
    <row r="744" spans="1:17" hidden="1" x14ac:dyDescent="0.25">
      <c r="A744" t="s">
        <v>3094</v>
      </c>
      <c r="B744" t="s">
        <v>3095</v>
      </c>
      <c r="C744" s="1" t="str">
        <f t="shared" si="44"/>
        <v>12:0008</v>
      </c>
      <c r="D744" s="1" t="str">
        <f t="shared" si="45"/>
        <v>12:0030</v>
      </c>
      <c r="E744" t="s">
        <v>3096</v>
      </c>
      <c r="F744" t="s">
        <v>3097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 t="s">
        <v>3098</v>
      </c>
      <c r="P744" t="s">
        <v>3080</v>
      </c>
      <c r="Q744" t="s">
        <v>71</v>
      </c>
    </row>
    <row r="745" spans="1:17" hidden="1" x14ac:dyDescent="0.25">
      <c r="A745" t="s">
        <v>3099</v>
      </c>
      <c r="B745" t="s">
        <v>3100</v>
      </c>
      <c r="C745" s="1" t="str">
        <f t="shared" si="44"/>
        <v>12:0008</v>
      </c>
      <c r="D745" s="1" t="str">
        <f t="shared" si="45"/>
        <v>12:0030</v>
      </c>
      <c r="E745" t="s">
        <v>3101</v>
      </c>
      <c r="F745" t="s">
        <v>3102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 t="s">
        <v>225</v>
      </c>
      <c r="P745" t="s">
        <v>843</v>
      </c>
      <c r="Q745" t="s">
        <v>52</v>
      </c>
    </row>
    <row r="746" spans="1:17" hidden="1" x14ac:dyDescent="0.25">
      <c r="A746" t="s">
        <v>3103</v>
      </c>
      <c r="B746" t="s">
        <v>3104</v>
      </c>
      <c r="C746" s="1" t="str">
        <f t="shared" si="44"/>
        <v>12:0008</v>
      </c>
      <c r="D746" s="1" t="str">
        <f t="shared" si="45"/>
        <v>12:0030</v>
      </c>
      <c r="E746" t="s">
        <v>3105</v>
      </c>
      <c r="F746" t="s">
        <v>3106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 t="s">
        <v>1771</v>
      </c>
      <c r="P746" t="s">
        <v>3107</v>
      </c>
      <c r="Q746" t="s">
        <v>189</v>
      </c>
    </row>
    <row r="747" spans="1:17" hidden="1" x14ac:dyDescent="0.25">
      <c r="A747" t="s">
        <v>3108</v>
      </c>
      <c r="B747" t="s">
        <v>3109</v>
      </c>
      <c r="C747" s="1" t="str">
        <f t="shared" si="44"/>
        <v>12:0008</v>
      </c>
      <c r="D747" s="1" t="str">
        <f t="shared" si="45"/>
        <v>12:0030</v>
      </c>
      <c r="E747" t="s">
        <v>3110</v>
      </c>
      <c r="F747" t="s">
        <v>3111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 t="s">
        <v>701</v>
      </c>
      <c r="P747" t="s">
        <v>880</v>
      </c>
      <c r="Q747" t="s">
        <v>52</v>
      </c>
    </row>
    <row r="748" spans="1:17" hidden="1" x14ac:dyDescent="0.25">
      <c r="A748" t="s">
        <v>3112</v>
      </c>
      <c r="B748" t="s">
        <v>3113</v>
      </c>
      <c r="C748" s="1" t="str">
        <f t="shared" si="44"/>
        <v>12:0008</v>
      </c>
      <c r="D748" s="1" t="str">
        <f t="shared" si="45"/>
        <v>12:0030</v>
      </c>
      <c r="E748" t="s">
        <v>3114</v>
      </c>
      <c r="F748" t="s">
        <v>3115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 t="s">
        <v>3116</v>
      </c>
      <c r="P748" t="s">
        <v>2715</v>
      </c>
      <c r="Q748" t="s">
        <v>215</v>
      </c>
    </row>
    <row r="749" spans="1:17" hidden="1" x14ac:dyDescent="0.25">
      <c r="A749" t="s">
        <v>3117</v>
      </c>
      <c r="B749" t="s">
        <v>3118</v>
      </c>
      <c r="C749" s="1" t="str">
        <f t="shared" si="44"/>
        <v>12:0008</v>
      </c>
      <c r="D749" s="1" t="str">
        <f t="shared" si="45"/>
        <v>12:0030</v>
      </c>
      <c r="E749" t="s">
        <v>3119</v>
      </c>
      <c r="F749" t="s">
        <v>3120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 t="s">
        <v>64</v>
      </c>
      <c r="P749" t="s">
        <v>513</v>
      </c>
      <c r="Q749" t="s">
        <v>103</v>
      </c>
    </row>
    <row r="750" spans="1:17" hidden="1" x14ac:dyDescent="0.25">
      <c r="A750" t="s">
        <v>3121</v>
      </c>
      <c r="B750" t="s">
        <v>3122</v>
      </c>
      <c r="C750" s="1" t="str">
        <f t="shared" si="44"/>
        <v>12:0008</v>
      </c>
      <c r="D750" s="1" t="str">
        <f t="shared" si="45"/>
        <v>12:0030</v>
      </c>
      <c r="E750" t="s">
        <v>3123</v>
      </c>
      <c r="F750" t="s">
        <v>3124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 t="s">
        <v>370</v>
      </c>
      <c r="P750" t="s">
        <v>602</v>
      </c>
      <c r="Q750" t="s">
        <v>52</v>
      </c>
    </row>
    <row r="751" spans="1:17" hidden="1" x14ac:dyDescent="0.25">
      <c r="A751" t="s">
        <v>3125</v>
      </c>
      <c r="B751" t="s">
        <v>3126</v>
      </c>
      <c r="C751" s="1" t="str">
        <f t="shared" si="44"/>
        <v>12:0008</v>
      </c>
      <c r="D751" s="1" t="str">
        <f t="shared" si="45"/>
        <v>12:0030</v>
      </c>
      <c r="E751" t="s">
        <v>3127</v>
      </c>
      <c r="F751" t="s">
        <v>3128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 t="s">
        <v>311</v>
      </c>
      <c r="P751" t="s">
        <v>843</v>
      </c>
      <c r="Q751" t="s">
        <v>52</v>
      </c>
    </row>
    <row r="752" spans="1:17" hidden="1" x14ac:dyDescent="0.25">
      <c r="A752" t="s">
        <v>3129</v>
      </c>
      <c r="B752" t="s">
        <v>3130</v>
      </c>
      <c r="C752" s="1" t="str">
        <f t="shared" si="44"/>
        <v>12:0008</v>
      </c>
      <c r="D752" s="1" t="str">
        <f t="shared" si="45"/>
        <v>12:0030</v>
      </c>
      <c r="E752" t="s">
        <v>3131</v>
      </c>
      <c r="F752" t="s">
        <v>3132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 t="s">
        <v>1771</v>
      </c>
      <c r="P752" t="s">
        <v>1631</v>
      </c>
      <c r="Q752" t="s">
        <v>103</v>
      </c>
    </row>
    <row r="753" spans="1:17" hidden="1" x14ac:dyDescent="0.25">
      <c r="A753" t="s">
        <v>3133</v>
      </c>
      <c r="B753" t="s">
        <v>3134</v>
      </c>
      <c r="C753" s="1" t="str">
        <f t="shared" si="44"/>
        <v>12:0008</v>
      </c>
      <c r="D753" s="1" t="str">
        <f t="shared" si="45"/>
        <v>12:0030</v>
      </c>
      <c r="E753" t="s">
        <v>3135</v>
      </c>
      <c r="F753" t="s">
        <v>3136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 t="s">
        <v>158</v>
      </c>
      <c r="P753" t="s">
        <v>1515</v>
      </c>
      <c r="Q753" t="s">
        <v>93</v>
      </c>
    </row>
    <row r="754" spans="1:17" hidden="1" x14ac:dyDescent="0.25">
      <c r="A754" t="s">
        <v>3137</v>
      </c>
      <c r="B754" t="s">
        <v>3138</v>
      </c>
      <c r="C754" s="1" t="str">
        <f t="shared" si="44"/>
        <v>12:0008</v>
      </c>
      <c r="D754" s="1" t="str">
        <f t="shared" si="45"/>
        <v>12:0030</v>
      </c>
      <c r="E754" t="s">
        <v>3139</v>
      </c>
      <c r="F754" t="s">
        <v>3140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 t="s">
        <v>64</v>
      </c>
      <c r="P754" t="s">
        <v>28</v>
      </c>
      <c r="Q754" t="s">
        <v>198</v>
      </c>
    </row>
    <row r="755" spans="1:17" hidden="1" x14ac:dyDescent="0.25">
      <c r="A755" t="s">
        <v>3141</v>
      </c>
      <c r="B755" t="s">
        <v>3142</v>
      </c>
      <c r="C755" s="1" t="str">
        <f t="shared" si="44"/>
        <v>12:0008</v>
      </c>
      <c r="D755" s="1" t="str">
        <f t="shared" si="45"/>
        <v>12:0030</v>
      </c>
      <c r="E755" t="s">
        <v>3143</v>
      </c>
      <c r="F755" t="s">
        <v>3144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 t="s">
        <v>154</v>
      </c>
      <c r="P755" t="s">
        <v>231</v>
      </c>
      <c r="Q755" t="s">
        <v>93</v>
      </c>
    </row>
    <row r="756" spans="1:17" hidden="1" x14ac:dyDescent="0.25">
      <c r="A756" t="s">
        <v>3145</v>
      </c>
      <c r="B756" t="s">
        <v>3146</v>
      </c>
      <c r="C756" s="1" t="str">
        <f t="shared" si="44"/>
        <v>12:0008</v>
      </c>
      <c r="D756" s="1" t="str">
        <f t="shared" si="45"/>
        <v>12:0030</v>
      </c>
      <c r="E756" t="s">
        <v>3147</v>
      </c>
      <c r="F756" t="s">
        <v>3148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 t="s">
        <v>21</v>
      </c>
      <c r="P756" t="s">
        <v>40</v>
      </c>
      <c r="Q756" t="s">
        <v>52</v>
      </c>
    </row>
    <row r="757" spans="1:17" hidden="1" x14ac:dyDescent="0.25">
      <c r="A757" t="s">
        <v>3149</v>
      </c>
      <c r="B757" t="s">
        <v>3150</v>
      </c>
      <c r="C757" s="1" t="str">
        <f t="shared" si="44"/>
        <v>12:0008</v>
      </c>
      <c r="D757" s="1" t="str">
        <f t="shared" si="45"/>
        <v>12:0030</v>
      </c>
      <c r="E757" t="s">
        <v>3151</v>
      </c>
      <c r="F757" t="s">
        <v>3152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 t="s">
        <v>113</v>
      </c>
      <c r="P757" t="s">
        <v>28</v>
      </c>
      <c r="Q757" t="s">
        <v>103</v>
      </c>
    </row>
    <row r="758" spans="1:17" hidden="1" x14ac:dyDescent="0.25">
      <c r="A758" t="s">
        <v>3153</v>
      </c>
      <c r="B758" t="s">
        <v>3154</v>
      </c>
      <c r="C758" s="1" t="str">
        <f t="shared" si="44"/>
        <v>12:0008</v>
      </c>
      <c r="D758" s="1" t="str">
        <f t="shared" si="45"/>
        <v>12:0030</v>
      </c>
      <c r="E758" t="s">
        <v>3155</v>
      </c>
      <c r="F758" t="s">
        <v>3156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 t="s">
        <v>21</v>
      </c>
      <c r="P758" t="s">
        <v>231</v>
      </c>
      <c r="Q758" t="s">
        <v>71</v>
      </c>
    </row>
    <row r="759" spans="1:17" hidden="1" x14ac:dyDescent="0.25">
      <c r="A759" t="s">
        <v>3157</v>
      </c>
      <c r="B759" t="s">
        <v>3158</v>
      </c>
      <c r="C759" s="1" t="str">
        <f t="shared" si="44"/>
        <v>12:0008</v>
      </c>
      <c r="D759" s="1" t="str">
        <f t="shared" si="45"/>
        <v>12:0030</v>
      </c>
      <c r="E759" t="s">
        <v>3159</v>
      </c>
      <c r="F759" t="s">
        <v>3160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 t="s">
        <v>21</v>
      </c>
      <c r="P759" t="s">
        <v>1227</v>
      </c>
      <c r="Q759" t="s">
        <v>189</v>
      </c>
    </row>
    <row r="760" spans="1:17" hidden="1" x14ac:dyDescent="0.25">
      <c r="A760" t="s">
        <v>3161</v>
      </c>
      <c r="B760" t="s">
        <v>3162</v>
      </c>
      <c r="C760" s="1" t="str">
        <f t="shared" si="44"/>
        <v>12:0008</v>
      </c>
      <c r="D760" s="1" t="str">
        <f t="shared" si="45"/>
        <v>12:0030</v>
      </c>
      <c r="E760" t="s">
        <v>3163</v>
      </c>
      <c r="F760" t="s">
        <v>3164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  <c r="O760" t="s">
        <v>108</v>
      </c>
      <c r="P760" t="s">
        <v>108</v>
      </c>
      <c r="Q760" t="s">
        <v>108</v>
      </c>
    </row>
    <row r="761" spans="1:17" hidden="1" x14ac:dyDescent="0.25">
      <c r="A761" t="s">
        <v>3165</v>
      </c>
      <c r="B761" t="s">
        <v>3166</v>
      </c>
      <c r="C761" s="1" t="str">
        <f t="shared" si="44"/>
        <v>12:0008</v>
      </c>
      <c r="D761" s="1" t="str">
        <f t="shared" si="45"/>
        <v>12:0030</v>
      </c>
      <c r="E761" t="s">
        <v>3167</v>
      </c>
      <c r="F761" t="s">
        <v>3168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  <c r="O761" t="s">
        <v>108</v>
      </c>
      <c r="P761" t="s">
        <v>108</v>
      </c>
      <c r="Q761" t="s">
        <v>108</v>
      </c>
    </row>
    <row r="762" spans="1:17" hidden="1" x14ac:dyDescent="0.25">
      <c r="A762" t="s">
        <v>3169</v>
      </c>
      <c r="B762" t="s">
        <v>3170</v>
      </c>
      <c r="C762" s="1" t="str">
        <f t="shared" si="44"/>
        <v>12:0008</v>
      </c>
      <c r="D762" s="1" t="str">
        <f t="shared" si="45"/>
        <v>12:0030</v>
      </c>
      <c r="E762" t="s">
        <v>3171</v>
      </c>
      <c r="F762" t="s">
        <v>3172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 t="s">
        <v>244</v>
      </c>
      <c r="P762" t="s">
        <v>65</v>
      </c>
      <c r="Q762" t="s">
        <v>93</v>
      </c>
    </row>
    <row r="763" spans="1:17" hidden="1" x14ac:dyDescent="0.25">
      <c r="A763" t="s">
        <v>3173</v>
      </c>
      <c r="B763" t="s">
        <v>3174</v>
      </c>
      <c r="C763" s="1" t="str">
        <f t="shared" si="44"/>
        <v>12:0008</v>
      </c>
      <c r="D763" s="1" t="str">
        <f t="shared" si="45"/>
        <v>12:0030</v>
      </c>
      <c r="E763" t="s">
        <v>3175</v>
      </c>
      <c r="F763" t="s">
        <v>3176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 t="s">
        <v>327</v>
      </c>
      <c r="P763" t="s">
        <v>3177</v>
      </c>
      <c r="Q763" t="s">
        <v>215</v>
      </c>
    </row>
    <row r="764" spans="1:17" hidden="1" x14ac:dyDescent="0.25">
      <c r="A764" t="s">
        <v>3178</v>
      </c>
      <c r="B764" t="s">
        <v>3179</v>
      </c>
      <c r="C764" s="1" t="str">
        <f t="shared" ref="C764:C827" si="48">HYPERLINK("http://geochem.nrcan.gc.ca/cdogs/content/bdl/bdl120008_e.htm", "12:0008")</f>
        <v>12:0008</v>
      </c>
      <c r="D764" s="1" t="str">
        <f t="shared" ref="D764:D827" si="49">HYPERLINK("http://geochem.nrcan.gc.ca/cdogs/content/svy/svy120030_e.htm", "12:0030")</f>
        <v>12:0030</v>
      </c>
      <c r="E764" t="s">
        <v>3180</v>
      </c>
      <c r="F764" t="s">
        <v>3181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 t="s">
        <v>225</v>
      </c>
      <c r="P764" t="s">
        <v>3182</v>
      </c>
      <c r="Q764" t="s">
        <v>52</v>
      </c>
    </row>
    <row r="765" spans="1:17" hidden="1" x14ac:dyDescent="0.25">
      <c r="A765" t="s">
        <v>3183</v>
      </c>
      <c r="B765" t="s">
        <v>3184</v>
      </c>
      <c r="C765" s="1" t="str">
        <f t="shared" si="48"/>
        <v>12:0008</v>
      </c>
      <c r="D765" s="1" t="str">
        <f t="shared" si="49"/>
        <v>12:0030</v>
      </c>
      <c r="E765" t="s">
        <v>3185</v>
      </c>
      <c r="F765" t="s">
        <v>3186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 t="s">
        <v>311</v>
      </c>
      <c r="P765" t="s">
        <v>617</v>
      </c>
      <c r="Q765" t="s">
        <v>52</v>
      </c>
    </row>
    <row r="766" spans="1:17" hidden="1" x14ac:dyDescent="0.25">
      <c r="A766" t="s">
        <v>3187</v>
      </c>
      <c r="B766" t="s">
        <v>3188</v>
      </c>
      <c r="C766" s="1" t="str">
        <f t="shared" si="48"/>
        <v>12:0008</v>
      </c>
      <c r="D766" s="1" t="str">
        <f t="shared" si="49"/>
        <v>12:0030</v>
      </c>
      <c r="E766" t="s">
        <v>3185</v>
      </c>
      <c r="F766" t="s">
        <v>3189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 t="s">
        <v>57</v>
      </c>
      <c r="P766" t="s">
        <v>863</v>
      </c>
      <c r="Q766" t="s">
        <v>103</v>
      </c>
    </row>
    <row r="767" spans="1:17" hidden="1" x14ac:dyDescent="0.25">
      <c r="A767" t="s">
        <v>3190</v>
      </c>
      <c r="B767" t="s">
        <v>3191</v>
      </c>
      <c r="C767" s="1" t="str">
        <f t="shared" si="48"/>
        <v>12:0008</v>
      </c>
      <c r="D767" s="1" t="str">
        <f t="shared" si="49"/>
        <v>12:0030</v>
      </c>
      <c r="E767" t="s">
        <v>3192</v>
      </c>
      <c r="F767" t="s">
        <v>3193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 t="s">
        <v>2129</v>
      </c>
      <c r="P767" t="s">
        <v>1252</v>
      </c>
      <c r="Q767" t="s">
        <v>198</v>
      </c>
    </row>
    <row r="768" spans="1:17" hidden="1" x14ac:dyDescent="0.25">
      <c r="A768" t="s">
        <v>3194</v>
      </c>
      <c r="B768" t="s">
        <v>3195</v>
      </c>
      <c r="C768" s="1" t="str">
        <f t="shared" si="48"/>
        <v>12:0008</v>
      </c>
      <c r="D768" s="1" t="str">
        <f t="shared" si="49"/>
        <v>12:0030</v>
      </c>
      <c r="E768" t="s">
        <v>3196</v>
      </c>
      <c r="F768" t="s">
        <v>3197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 t="s">
        <v>2099</v>
      </c>
      <c r="P768" t="s">
        <v>658</v>
      </c>
      <c r="Q768" t="s">
        <v>59</v>
      </c>
    </row>
    <row r="769" spans="1:17" hidden="1" x14ac:dyDescent="0.25">
      <c r="A769" t="s">
        <v>3198</v>
      </c>
      <c r="B769" t="s">
        <v>3199</v>
      </c>
      <c r="C769" s="1" t="str">
        <f t="shared" si="48"/>
        <v>12:0008</v>
      </c>
      <c r="D769" s="1" t="str">
        <f t="shared" si="49"/>
        <v>12:0030</v>
      </c>
      <c r="E769" t="s">
        <v>3200</v>
      </c>
      <c r="F769" t="s">
        <v>3201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 t="s">
        <v>21</v>
      </c>
      <c r="P769" t="s">
        <v>602</v>
      </c>
      <c r="Q769" t="s">
        <v>46</v>
      </c>
    </row>
    <row r="770" spans="1:17" hidden="1" x14ac:dyDescent="0.25">
      <c r="A770" t="s">
        <v>3202</v>
      </c>
      <c r="B770" t="s">
        <v>3203</v>
      </c>
      <c r="C770" s="1" t="str">
        <f t="shared" si="48"/>
        <v>12:0008</v>
      </c>
      <c r="D770" s="1" t="str">
        <f t="shared" si="49"/>
        <v>12:0030</v>
      </c>
      <c r="E770" t="s">
        <v>3204</v>
      </c>
      <c r="F770" t="s">
        <v>3205</v>
      </c>
      <c r="H770">
        <v>57.699823600000002</v>
      </c>
      <c r="I770">
        <v>-132.09957890000001</v>
      </c>
      <c r="J770" s="1" t="str">
        <f t="shared" ref="J770:J833" si="50">HYPERLINK("http://geochem.nrcan.gc.ca/cdogs/content/kwd/kwd020018_e.htm", "Fluid (stream)")</f>
        <v>Fluid (stream)</v>
      </c>
      <c r="K770" s="1" t="str">
        <f t="shared" ref="K770:K833" si="51">HYPERLINK("http://geochem.nrcan.gc.ca/cdogs/content/kwd/kwd080007_e.htm", "Untreated Water")</f>
        <v>Untreated Water</v>
      </c>
      <c r="O770" t="s">
        <v>244</v>
      </c>
      <c r="P770" t="s">
        <v>436</v>
      </c>
      <c r="Q770" t="s">
        <v>29</v>
      </c>
    </row>
    <row r="771" spans="1:17" hidden="1" x14ac:dyDescent="0.25">
      <c r="A771" t="s">
        <v>3206</v>
      </c>
      <c r="B771" t="s">
        <v>3207</v>
      </c>
      <c r="C771" s="1" t="str">
        <f t="shared" si="48"/>
        <v>12:0008</v>
      </c>
      <c r="D771" s="1" t="str">
        <f t="shared" si="49"/>
        <v>12:0030</v>
      </c>
      <c r="E771" t="s">
        <v>3208</v>
      </c>
      <c r="F771" t="s">
        <v>3209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 t="s">
        <v>588</v>
      </c>
      <c r="P771" t="s">
        <v>583</v>
      </c>
      <c r="Q771" t="s">
        <v>198</v>
      </c>
    </row>
    <row r="772" spans="1:17" hidden="1" x14ac:dyDescent="0.25">
      <c r="A772" t="s">
        <v>3210</v>
      </c>
      <c r="B772" t="s">
        <v>3211</v>
      </c>
      <c r="C772" s="1" t="str">
        <f t="shared" si="48"/>
        <v>12:0008</v>
      </c>
      <c r="D772" s="1" t="str">
        <f t="shared" si="49"/>
        <v>12:0030</v>
      </c>
      <c r="E772" t="s">
        <v>3212</v>
      </c>
      <c r="F772" t="s">
        <v>3213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 t="s">
        <v>551</v>
      </c>
      <c r="P772" t="s">
        <v>436</v>
      </c>
      <c r="Q772" t="s">
        <v>29</v>
      </c>
    </row>
    <row r="773" spans="1:17" hidden="1" x14ac:dyDescent="0.25">
      <c r="A773" t="s">
        <v>3214</v>
      </c>
      <c r="B773" t="s">
        <v>3215</v>
      </c>
      <c r="C773" s="1" t="str">
        <f t="shared" si="48"/>
        <v>12:0008</v>
      </c>
      <c r="D773" s="1" t="str">
        <f t="shared" si="49"/>
        <v>12:0030</v>
      </c>
      <c r="E773" t="s">
        <v>3216</v>
      </c>
      <c r="F773" t="s">
        <v>3217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 t="s">
        <v>2120</v>
      </c>
      <c r="P773" t="s">
        <v>22</v>
      </c>
      <c r="Q773" t="s">
        <v>59</v>
      </c>
    </row>
    <row r="774" spans="1:17" hidden="1" x14ac:dyDescent="0.25">
      <c r="A774" t="s">
        <v>3218</v>
      </c>
      <c r="B774" t="s">
        <v>3219</v>
      </c>
      <c r="C774" s="1" t="str">
        <f t="shared" si="48"/>
        <v>12:0008</v>
      </c>
      <c r="D774" s="1" t="str">
        <f t="shared" si="49"/>
        <v>12:0030</v>
      </c>
      <c r="E774" t="s">
        <v>3220</v>
      </c>
      <c r="F774" t="s">
        <v>3221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 t="s">
        <v>1597</v>
      </c>
      <c r="P774" t="s">
        <v>22</v>
      </c>
      <c r="Q774" t="s">
        <v>59</v>
      </c>
    </row>
    <row r="775" spans="1:17" hidden="1" x14ac:dyDescent="0.25">
      <c r="A775" t="s">
        <v>3222</v>
      </c>
      <c r="B775" t="s">
        <v>3223</v>
      </c>
      <c r="C775" s="1" t="str">
        <f t="shared" si="48"/>
        <v>12:0008</v>
      </c>
      <c r="D775" s="1" t="str">
        <f t="shared" si="49"/>
        <v>12:0030</v>
      </c>
      <c r="E775" t="s">
        <v>3224</v>
      </c>
      <c r="F775" t="s">
        <v>3225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 t="s">
        <v>220</v>
      </c>
      <c r="P775" t="s">
        <v>231</v>
      </c>
      <c r="Q775" t="s">
        <v>1528</v>
      </c>
    </row>
    <row r="776" spans="1:17" hidden="1" x14ac:dyDescent="0.25">
      <c r="A776" t="s">
        <v>3226</v>
      </c>
      <c r="B776" t="s">
        <v>3227</v>
      </c>
      <c r="C776" s="1" t="str">
        <f t="shared" si="48"/>
        <v>12:0008</v>
      </c>
      <c r="D776" s="1" t="str">
        <f t="shared" si="49"/>
        <v>12:0030</v>
      </c>
      <c r="E776" t="s">
        <v>3228</v>
      </c>
      <c r="F776" t="s">
        <v>3229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 t="s">
        <v>1597</v>
      </c>
      <c r="P776" t="s">
        <v>22</v>
      </c>
      <c r="Q776" t="s">
        <v>522</v>
      </c>
    </row>
    <row r="777" spans="1:17" hidden="1" x14ac:dyDescent="0.25">
      <c r="A777" t="s">
        <v>3230</v>
      </c>
      <c r="B777" t="s">
        <v>3231</v>
      </c>
      <c r="C777" s="1" t="str">
        <f t="shared" si="48"/>
        <v>12:0008</v>
      </c>
      <c r="D777" s="1" t="str">
        <f t="shared" si="49"/>
        <v>12:0030</v>
      </c>
      <c r="E777" t="s">
        <v>3232</v>
      </c>
      <c r="F777" t="s">
        <v>3233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 t="s">
        <v>113</v>
      </c>
      <c r="P777" t="s">
        <v>102</v>
      </c>
      <c r="Q777" t="s">
        <v>46</v>
      </c>
    </row>
    <row r="778" spans="1:17" hidden="1" x14ac:dyDescent="0.25">
      <c r="A778" t="s">
        <v>3234</v>
      </c>
      <c r="B778" t="s">
        <v>3235</v>
      </c>
      <c r="C778" s="1" t="str">
        <f t="shared" si="48"/>
        <v>12:0008</v>
      </c>
      <c r="D778" s="1" t="str">
        <f t="shared" si="49"/>
        <v>12:0030</v>
      </c>
      <c r="E778" t="s">
        <v>3232</v>
      </c>
      <c r="F778" t="s">
        <v>3236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 t="s">
        <v>21</v>
      </c>
      <c r="P778" t="s">
        <v>77</v>
      </c>
      <c r="Q778" t="s">
        <v>103</v>
      </c>
    </row>
    <row r="779" spans="1:17" hidden="1" x14ac:dyDescent="0.25">
      <c r="A779" t="s">
        <v>3237</v>
      </c>
      <c r="B779" t="s">
        <v>3238</v>
      </c>
      <c r="C779" s="1" t="str">
        <f t="shared" si="48"/>
        <v>12:0008</v>
      </c>
      <c r="D779" s="1" t="str">
        <f t="shared" si="49"/>
        <v>12:0030</v>
      </c>
      <c r="E779" t="s">
        <v>3239</v>
      </c>
      <c r="F779" t="s">
        <v>3240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 t="s">
        <v>101</v>
      </c>
      <c r="P779" t="s">
        <v>184</v>
      </c>
      <c r="Q779" t="s">
        <v>59</v>
      </c>
    </row>
    <row r="780" spans="1:17" hidden="1" x14ac:dyDescent="0.25">
      <c r="A780" t="s">
        <v>3241</v>
      </c>
      <c r="B780" t="s">
        <v>3242</v>
      </c>
      <c r="C780" s="1" t="str">
        <f t="shared" si="48"/>
        <v>12:0008</v>
      </c>
      <c r="D780" s="1" t="str">
        <f t="shared" si="49"/>
        <v>12:0030</v>
      </c>
      <c r="E780" t="s">
        <v>3243</v>
      </c>
      <c r="F780" t="s">
        <v>3244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 t="s">
        <v>101</v>
      </c>
      <c r="P780" t="s">
        <v>45</v>
      </c>
      <c r="Q780" t="s">
        <v>35</v>
      </c>
    </row>
    <row r="781" spans="1:17" hidden="1" x14ac:dyDescent="0.25">
      <c r="A781" t="s">
        <v>3245</v>
      </c>
      <c r="B781" t="s">
        <v>3246</v>
      </c>
      <c r="C781" s="1" t="str">
        <f t="shared" si="48"/>
        <v>12:0008</v>
      </c>
      <c r="D781" s="1" t="str">
        <f t="shared" si="49"/>
        <v>12:0030</v>
      </c>
      <c r="E781" t="s">
        <v>3247</v>
      </c>
      <c r="F781" t="s">
        <v>3248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 t="s">
        <v>21</v>
      </c>
      <c r="P781" t="s">
        <v>77</v>
      </c>
      <c r="Q781" t="s">
        <v>103</v>
      </c>
    </row>
    <row r="782" spans="1:17" hidden="1" x14ac:dyDescent="0.25">
      <c r="A782" t="s">
        <v>3249</v>
      </c>
      <c r="B782" t="s">
        <v>3250</v>
      </c>
      <c r="C782" s="1" t="str">
        <f t="shared" si="48"/>
        <v>12:0008</v>
      </c>
      <c r="D782" s="1" t="str">
        <f t="shared" si="49"/>
        <v>12:0030</v>
      </c>
      <c r="E782" t="s">
        <v>3251</v>
      </c>
      <c r="F782" t="s">
        <v>3252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 t="s">
        <v>225</v>
      </c>
      <c r="P782" t="s">
        <v>184</v>
      </c>
      <c r="Q782" t="s">
        <v>29</v>
      </c>
    </row>
    <row r="783" spans="1:17" hidden="1" x14ac:dyDescent="0.25">
      <c r="A783" t="s">
        <v>3253</v>
      </c>
      <c r="B783" t="s">
        <v>3254</v>
      </c>
      <c r="C783" s="1" t="str">
        <f t="shared" si="48"/>
        <v>12:0008</v>
      </c>
      <c r="D783" s="1" t="str">
        <f t="shared" si="49"/>
        <v>12:0030</v>
      </c>
      <c r="E783" t="s">
        <v>3255</v>
      </c>
      <c r="F783" t="s">
        <v>3256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 t="s">
        <v>21</v>
      </c>
      <c r="P783" t="s">
        <v>102</v>
      </c>
      <c r="Q783" t="s">
        <v>198</v>
      </c>
    </row>
    <row r="784" spans="1:17" hidden="1" x14ac:dyDescent="0.25">
      <c r="A784" t="s">
        <v>3257</v>
      </c>
      <c r="B784" t="s">
        <v>3258</v>
      </c>
      <c r="C784" s="1" t="str">
        <f t="shared" si="48"/>
        <v>12:0008</v>
      </c>
      <c r="D784" s="1" t="str">
        <f t="shared" si="49"/>
        <v>12:0030</v>
      </c>
      <c r="E784" t="s">
        <v>3259</v>
      </c>
      <c r="F784" t="s">
        <v>3260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 t="s">
        <v>220</v>
      </c>
      <c r="P784" t="s">
        <v>583</v>
      </c>
      <c r="Q784" t="s">
        <v>198</v>
      </c>
    </row>
    <row r="785" spans="1:17" hidden="1" x14ac:dyDescent="0.25">
      <c r="A785" t="s">
        <v>3261</v>
      </c>
      <c r="B785" t="s">
        <v>3262</v>
      </c>
      <c r="C785" s="1" t="str">
        <f t="shared" si="48"/>
        <v>12:0008</v>
      </c>
      <c r="D785" s="1" t="str">
        <f t="shared" si="49"/>
        <v>12:0030</v>
      </c>
      <c r="E785" t="s">
        <v>3263</v>
      </c>
      <c r="F785" t="s">
        <v>3264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 t="s">
        <v>21</v>
      </c>
      <c r="P785" t="s">
        <v>70</v>
      </c>
      <c r="Q785" t="s">
        <v>103</v>
      </c>
    </row>
    <row r="786" spans="1:17" hidden="1" x14ac:dyDescent="0.25">
      <c r="A786" t="s">
        <v>3265</v>
      </c>
      <c r="B786" t="s">
        <v>3266</v>
      </c>
      <c r="C786" s="1" t="str">
        <f t="shared" si="48"/>
        <v>12:0008</v>
      </c>
      <c r="D786" s="1" t="str">
        <f t="shared" si="49"/>
        <v>12:0030</v>
      </c>
      <c r="E786" t="s">
        <v>3267</v>
      </c>
      <c r="F786" t="s">
        <v>3268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 t="s">
        <v>244</v>
      </c>
      <c r="P786" t="s">
        <v>28</v>
      </c>
      <c r="Q786" t="s">
        <v>59</v>
      </c>
    </row>
    <row r="787" spans="1:17" hidden="1" x14ac:dyDescent="0.25">
      <c r="A787" t="s">
        <v>3269</v>
      </c>
      <c r="B787" t="s">
        <v>3270</v>
      </c>
      <c r="C787" s="1" t="str">
        <f t="shared" si="48"/>
        <v>12:0008</v>
      </c>
      <c r="D787" s="1" t="str">
        <f t="shared" si="49"/>
        <v>12:0030</v>
      </c>
      <c r="E787" t="s">
        <v>3271</v>
      </c>
      <c r="F787" t="s">
        <v>3272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 t="s">
        <v>158</v>
      </c>
      <c r="P787" t="s">
        <v>77</v>
      </c>
      <c r="Q787" t="s">
        <v>59</v>
      </c>
    </row>
    <row r="788" spans="1:17" hidden="1" x14ac:dyDescent="0.25">
      <c r="A788" t="s">
        <v>3273</v>
      </c>
      <c r="B788" t="s">
        <v>3274</v>
      </c>
      <c r="C788" s="1" t="str">
        <f t="shared" si="48"/>
        <v>12:0008</v>
      </c>
      <c r="D788" s="1" t="str">
        <f t="shared" si="49"/>
        <v>12:0030</v>
      </c>
      <c r="E788" t="s">
        <v>3275</v>
      </c>
      <c r="F788" t="s">
        <v>3276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 t="s">
        <v>220</v>
      </c>
      <c r="P788" t="s">
        <v>70</v>
      </c>
      <c r="Q788" t="s">
        <v>29</v>
      </c>
    </row>
    <row r="789" spans="1:17" hidden="1" x14ac:dyDescent="0.25">
      <c r="A789" t="s">
        <v>3277</v>
      </c>
      <c r="B789" t="s">
        <v>3278</v>
      </c>
      <c r="C789" s="1" t="str">
        <f t="shared" si="48"/>
        <v>12:0008</v>
      </c>
      <c r="D789" s="1" t="str">
        <f t="shared" si="49"/>
        <v>12:0030</v>
      </c>
      <c r="E789" t="s">
        <v>3279</v>
      </c>
      <c r="F789" t="s">
        <v>3280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 t="s">
        <v>244</v>
      </c>
      <c r="P789" t="s">
        <v>102</v>
      </c>
      <c r="Q789" t="s">
        <v>23</v>
      </c>
    </row>
    <row r="790" spans="1:17" hidden="1" x14ac:dyDescent="0.25">
      <c r="A790" t="s">
        <v>3281</v>
      </c>
      <c r="B790" t="s">
        <v>3282</v>
      </c>
      <c r="C790" s="1" t="str">
        <f t="shared" si="48"/>
        <v>12:0008</v>
      </c>
      <c r="D790" s="1" t="str">
        <f t="shared" si="49"/>
        <v>12:0030</v>
      </c>
      <c r="E790" t="s">
        <v>3283</v>
      </c>
      <c r="F790" t="s">
        <v>3284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 t="s">
        <v>1597</v>
      </c>
      <c r="P790" t="s">
        <v>65</v>
      </c>
      <c r="Q790" t="s">
        <v>365</v>
      </c>
    </row>
    <row r="791" spans="1:17" hidden="1" x14ac:dyDescent="0.25">
      <c r="A791" t="s">
        <v>3285</v>
      </c>
      <c r="B791" t="s">
        <v>3286</v>
      </c>
      <c r="C791" s="1" t="str">
        <f t="shared" si="48"/>
        <v>12:0008</v>
      </c>
      <c r="D791" s="1" t="str">
        <f t="shared" si="49"/>
        <v>12:0030</v>
      </c>
      <c r="E791" t="s">
        <v>3287</v>
      </c>
      <c r="F791" t="s">
        <v>3288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 t="s">
        <v>220</v>
      </c>
      <c r="P791" t="s">
        <v>226</v>
      </c>
      <c r="Q791" t="s">
        <v>29</v>
      </c>
    </row>
    <row r="792" spans="1:17" hidden="1" x14ac:dyDescent="0.25">
      <c r="A792" t="s">
        <v>3289</v>
      </c>
      <c r="B792" t="s">
        <v>3290</v>
      </c>
      <c r="C792" s="1" t="str">
        <f t="shared" si="48"/>
        <v>12:0008</v>
      </c>
      <c r="D792" s="1" t="str">
        <f t="shared" si="49"/>
        <v>12:0030</v>
      </c>
      <c r="E792" t="s">
        <v>3291</v>
      </c>
      <c r="F792" t="s">
        <v>3292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 t="s">
        <v>551</v>
      </c>
      <c r="P792" t="s">
        <v>226</v>
      </c>
      <c r="Q792" t="s">
        <v>46</v>
      </c>
    </row>
    <row r="793" spans="1:17" hidden="1" x14ac:dyDescent="0.25">
      <c r="A793" t="s">
        <v>3293</v>
      </c>
      <c r="B793" t="s">
        <v>3294</v>
      </c>
      <c r="C793" s="1" t="str">
        <f t="shared" si="48"/>
        <v>12:0008</v>
      </c>
      <c r="D793" s="1" t="str">
        <f t="shared" si="49"/>
        <v>12:0030</v>
      </c>
      <c r="E793" t="s">
        <v>3295</v>
      </c>
      <c r="F793" t="s">
        <v>3296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 t="s">
        <v>158</v>
      </c>
      <c r="P793" t="s">
        <v>28</v>
      </c>
      <c r="Q793" t="s">
        <v>46</v>
      </c>
    </row>
    <row r="794" spans="1:17" hidden="1" x14ac:dyDescent="0.25">
      <c r="A794" t="s">
        <v>3297</v>
      </c>
      <c r="B794" t="s">
        <v>3298</v>
      </c>
      <c r="C794" s="1" t="str">
        <f t="shared" si="48"/>
        <v>12:0008</v>
      </c>
      <c r="D794" s="1" t="str">
        <f t="shared" si="49"/>
        <v>12:0030</v>
      </c>
      <c r="E794" t="s">
        <v>3299</v>
      </c>
      <c r="F794" t="s">
        <v>3300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 t="s">
        <v>21</v>
      </c>
      <c r="P794" t="s">
        <v>1209</v>
      </c>
      <c r="Q794" t="s">
        <v>71</v>
      </c>
    </row>
    <row r="795" spans="1:17" hidden="1" x14ac:dyDescent="0.25">
      <c r="A795" t="s">
        <v>3301</v>
      </c>
      <c r="B795" t="s">
        <v>3302</v>
      </c>
      <c r="C795" s="1" t="str">
        <f t="shared" si="48"/>
        <v>12:0008</v>
      </c>
      <c r="D795" s="1" t="str">
        <f t="shared" si="49"/>
        <v>12:0030</v>
      </c>
      <c r="E795" t="s">
        <v>3303</v>
      </c>
      <c r="F795" t="s">
        <v>3304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 t="s">
        <v>652</v>
      </c>
      <c r="P795" t="s">
        <v>843</v>
      </c>
      <c r="Q795" t="s">
        <v>46</v>
      </c>
    </row>
    <row r="796" spans="1:17" hidden="1" x14ac:dyDescent="0.25">
      <c r="A796" t="s">
        <v>3305</v>
      </c>
      <c r="B796" t="s">
        <v>3306</v>
      </c>
      <c r="C796" s="1" t="str">
        <f t="shared" si="48"/>
        <v>12:0008</v>
      </c>
      <c r="D796" s="1" t="str">
        <f t="shared" si="49"/>
        <v>12:0030</v>
      </c>
      <c r="E796" t="s">
        <v>3307</v>
      </c>
      <c r="F796" t="s">
        <v>3308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 t="s">
        <v>21</v>
      </c>
      <c r="P796" t="s">
        <v>22</v>
      </c>
      <c r="Q796" t="s">
        <v>103</v>
      </c>
    </row>
    <row r="797" spans="1:17" hidden="1" x14ac:dyDescent="0.25">
      <c r="A797" t="s">
        <v>3309</v>
      </c>
      <c r="B797" t="s">
        <v>3310</v>
      </c>
      <c r="C797" s="1" t="str">
        <f t="shared" si="48"/>
        <v>12:0008</v>
      </c>
      <c r="D797" s="1" t="str">
        <f t="shared" si="49"/>
        <v>12:0030</v>
      </c>
      <c r="E797" t="s">
        <v>3307</v>
      </c>
      <c r="F797" t="s">
        <v>3311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 t="s">
        <v>101</v>
      </c>
      <c r="P797" t="s">
        <v>28</v>
      </c>
      <c r="Q797" t="s">
        <v>103</v>
      </c>
    </row>
    <row r="798" spans="1:17" hidden="1" x14ac:dyDescent="0.25">
      <c r="A798" t="s">
        <v>3312</v>
      </c>
      <c r="B798" t="s">
        <v>3313</v>
      </c>
      <c r="C798" s="1" t="str">
        <f t="shared" si="48"/>
        <v>12:0008</v>
      </c>
      <c r="D798" s="1" t="str">
        <f t="shared" si="49"/>
        <v>12:0030</v>
      </c>
      <c r="E798" t="s">
        <v>3314</v>
      </c>
      <c r="F798" t="s">
        <v>3315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 t="s">
        <v>158</v>
      </c>
      <c r="P798" t="s">
        <v>602</v>
      </c>
      <c r="Q798" t="s">
        <v>198</v>
      </c>
    </row>
    <row r="799" spans="1:17" hidden="1" x14ac:dyDescent="0.25">
      <c r="A799" t="s">
        <v>3316</v>
      </c>
      <c r="B799" t="s">
        <v>3317</v>
      </c>
      <c r="C799" s="1" t="str">
        <f t="shared" si="48"/>
        <v>12:0008</v>
      </c>
      <c r="D799" s="1" t="str">
        <f t="shared" si="49"/>
        <v>12:0030</v>
      </c>
      <c r="E799" t="s">
        <v>3318</v>
      </c>
      <c r="F799" t="s">
        <v>3319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 t="s">
        <v>154</v>
      </c>
      <c r="P799" t="s">
        <v>391</v>
      </c>
      <c r="Q799" t="s">
        <v>93</v>
      </c>
    </row>
    <row r="800" spans="1:17" hidden="1" x14ac:dyDescent="0.25">
      <c r="A800" t="s">
        <v>3320</v>
      </c>
      <c r="B800" t="s">
        <v>3321</v>
      </c>
      <c r="C800" s="1" t="str">
        <f t="shared" si="48"/>
        <v>12:0008</v>
      </c>
      <c r="D800" s="1" t="str">
        <f t="shared" si="49"/>
        <v>12:0030</v>
      </c>
      <c r="E800" t="s">
        <v>3322</v>
      </c>
      <c r="F800" t="s">
        <v>3323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 t="s">
        <v>244</v>
      </c>
      <c r="P800" t="s">
        <v>391</v>
      </c>
      <c r="Q800" t="s">
        <v>189</v>
      </c>
    </row>
    <row r="801" spans="1:17" hidden="1" x14ac:dyDescent="0.25">
      <c r="A801" t="s">
        <v>3324</v>
      </c>
      <c r="B801" t="s">
        <v>3325</v>
      </c>
      <c r="C801" s="1" t="str">
        <f t="shared" si="48"/>
        <v>12:0008</v>
      </c>
      <c r="D801" s="1" t="str">
        <f t="shared" si="49"/>
        <v>12:0030</v>
      </c>
      <c r="E801" t="s">
        <v>3326</v>
      </c>
      <c r="F801" t="s">
        <v>3327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 t="s">
        <v>21</v>
      </c>
      <c r="P801" t="s">
        <v>58</v>
      </c>
      <c r="Q801" t="s">
        <v>52</v>
      </c>
    </row>
    <row r="802" spans="1:17" hidden="1" x14ac:dyDescent="0.25">
      <c r="A802" t="s">
        <v>3328</v>
      </c>
      <c r="B802" t="s">
        <v>3329</v>
      </c>
      <c r="C802" s="1" t="str">
        <f t="shared" si="48"/>
        <v>12:0008</v>
      </c>
      <c r="D802" s="1" t="str">
        <f t="shared" si="49"/>
        <v>12:0030</v>
      </c>
      <c r="E802" t="s">
        <v>3330</v>
      </c>
      <c r="F802" t="s">
        <v>3331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 t="s">
        <v>64</v>
      </c>
      <c r="P802" t="s">
        <v>636</v>
      </c>
      <c r="Q802" t="s">
        <v>93</v>
      </c>
    </row>
    <row r="803" spans="1:17" hidden="1" x14ac:dyDescent="0.25">
      <c r="A803" t="s">
        <v>3332</v>
      </c>
      <c r="B803" t="s">
        <v>3333</v>
      </c>
      <c r="C803" s="1" t="str">
        <f t="shared" si="48"/>
        <v>12:0008</v>
      </c>
      <c r="D803" s="1" t="str">
        <f t="shared" si="49"/>
        <v>12:0030</v>
      </c>
      <c r="E803" t="s">
        <v>3334</v>
      </c>
      <c r="F803" t="s">
        <v>3335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 t="s">
        <v>680</v>
      </c>
      <c r="P803" t="s">
        <v>1391</v>
      </c>
      <c r="Q803" t="s">
        <v>103</v>
      </c>
    </row>
    <row r="804" spans="1:17" hidden="1" x14ac:dyDescent="0.25">
      <c r="A804" t="s">
        <v>3336</v>
      </c>
      <c r="B804" t="s">
        <v>3337</v>
      </c>
      <c r="C804" s="1" t="str">
        <f t="shared" si="48"/>
        <v>12:0008</v>
      </c>
      <c r="D804" s="1" t="str">
        <f t="shared" si="49"/>
        <v>12:0030</v>
      </c>
      <c r="E804" t="s">
        <v>3338</v>
      </c>
      <c r="F804" t="s">
        <v>3339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 t="s">
        <v>76</v>
      </c>
      <c r="P804" t="s">
        <v>658</v>
      </c>
      <c r="Q804" t="s">
        <v>215</v>
      </c>
    </row>
    <row r="805" spans="1:17" hidden="1" x14ac:dyDescent="0.25">
      <c r="A805" t="s">
        <v>3340</v>
      </c>
      <c r="B805" t="s">
        <v>3341</v>
      </c>
      <c r="C805" s="1" t="str">
        <f t="shared" si="48"/>
        <v>12:0008</v>
      </c>
      <c r="D805" s="1" t="str">
        <f t="shared" si="49"/>
        <v>12:0030</v>
      </c>
      <c r="E805" t="s">
        <v>3342</v>
      </c>
      <c r="F805" t="s">
        <v>3343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 t="s">
        <v>101</v>
      </c>
      <c r="P805" t="s">
        <v>58</v>
      </c>
      <c r="Q805" t="s">
        <v>189</v>
      </c>
    </row>
    <row r="806" spans="1:17" hidden="1" x14ac:dyDescent="0.25">
      <c r="A806" t="s">
        <v>3344</v>
      </c>
      <c r="B806" t="s">
        <v>3345</v>
      </c>
      <c r="C806" s="1" t="str">
        <f t="shared" si="48"/>
        <v>12:0008</v>
      </c>
      <c r="D806" s="1" t="str">
        <f t="shared" si="49"/>
        <v>12:0030</v>
      </c>
      <c r="E806" t="s">
        <v>3346</v>
      </c>
      <c r="F806" t="s">
        <v>3347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 t="s">
        <v>21</v>
      </c>
      <c r="P806" t="s">
        <v>58</v>
      </c>
      <c r="Q806" t="s">
        <v>189</v>
      </c>
    </row>
    <row r="807" spans="1:17" hidden="1" x14ac:dyDescent="0.25">
      <c r="A807" t="s">
        <v>3348</v>
      </c>
      <c r="B807" t="s">
        <v>3349</v>
      </c>
      <c r="C807" s="1" t="str">
        <f t="shared" si="48"/>
        <v>12:0008</v>
      </c>
      <c r="D807" s="1" t="str">
        <f t="shared" si="49"/>
        <v>12:0030</v>
      </c>
      <c r="E807" t="s">
        <v>3350</v>
      </c>
      <c r="F807" t="s">
        <v>3351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 t="s">
        <v>21</v>
      </c>
      <c r="P807" t="s">
        <v>51</v>
      </c>
      <c r="Q807" t="s">
        <v>52</v>
      </c>
    </row>
    <row r="808" spans="1:17" hidden="1" x14ac:dyDescent="0.25">
      <c r="A808" t="s">
        <v>3352</v>
      </c>
      <c r="B808" t="s">
        <v>3353</v>
      </c>
      <c r="C808" s="1" t="str">
        <f t="shared" si="48"/>
        <v>12:0008</v>
      </c>
      <c r="D808" s="1" t="str">
        <f t="shared" si="49"/>
        <v>12:0030</v>
      </c>
      <c r="E808" t="s">
        <v>3354</v>
      </c>
      <c r="F808" t="s">
        <v>3355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 t="s">
        <v>21</v>
      </c>
      <c r="P808" t="s">
        <v>22</v>
      </c>
      <c r="Q808" t="s">
        <v>35</v>
      </c>
    </row>
    <row r="809" spans="1:17" hidden="1" x14ac:dyDescent="0.25">
      <c r="A809" t="s">
        <v>3356</v>
      </c>
      <c r="B809" t="s">
        <v>3357</v>
      </c>
      <c r="C809" s="1" t="str">
        <f t="shared" si="48"/>
        <v>12:0008</v>
      </c>
      <c r="D809" s="1" t="str">
        <f t="shared" si="49"/>
        <v>12:0030</v>
      </c>
      <c r="E809" t="s">
        <v>3354</v>
      </c>
      <c r="F809" t="s">
        <v>3358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 t="s">
        <v>21</v>
      </c>
      <c r="P809" t="s">
        <v>226</v>
      </c>
      <c r="Q809" t="s">
        <v>29</v>
      </c>
    </row>
    <row r="810" spans="1:17" hidden="1" x14ac:dyDescent="0.25">
      <c r="A810" t="s">
        <v>3359</v>
      </c>
      <c r="B810" t="s">
        <v>3360</v>
      </c>
      <c r="C810" s="1" t="str">
        <f t="shared" si="48"/>
        <v>12:0008</v>
      </c>
      <c r="D810" s="1" t="str">
        <f t="shared" si="49"/>
        <v>12:0030</v>
      </c>
      <c r="E810" t="s">
        <v>3361</v>
      </c>
      <c r="F810" t="s">
        <v>3362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 t="s">
        <v>101</v>
      </c>
      <c r="P810" t="s">
        <v>3363</v>
      </c>
      <c r="Q810" t="s">
        <v>392</v>
      </c>
    </row>
    <row r="811" spans="1:17" hidden="1" x14ac:dyDescent="0.25">
      <c r="A811" t="s">
        <v>3364</v>
      </c>
      <c r="B811" t="s">
        <v>3365</v>
      </c>
      <c r="C811" s="1" t="str">
        <f t="shared" si="48"/>
        <v>12:0008</v>
      </c>
      <c r="D811" s="1" t="str">
        <f t="shared" si="49"/>
        <v>12:0030</v>
      </c>
      <c r="E811" t="s">
        <v>3366</v>
      </c>
      <c r="F811" t="s">
        <v>3367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 t="s">
        <v>551</v>
      </c>
      <c r="P811" t="s">
        <v>77</v>
      </c>
      <c r="Q811" t="s">
        <v>29</v>
      </c>
    </row>
    <row r="812" spans="1:17" hidden="1" x14ac:dyDescent="0.25">
      <c r="A812" t="s">
        <v>3368</v>
      </c>
      <c r="B812" t="s">
        <v>3369</v>
      </c>
      <c r="C812" s="1" t="str">
        <f t="shared" si="48"/>
        <v>12:0008</v>
      </c>
      <c r="D812" s="1" t="str">
        <f t="shared" si="49"/>
        <v>12:0030</v>
      </c>
      <c r="E812" t="s">
        <v>3370</v>
      </c>
      <c r="F812" t="s">
        <v>3371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 t="s">
        <v>244</v>
      </c>
      <c r="P812" t="s">
        <v>184</v>
      </c>
      <c r="Q812" t="s">
        <v>392</v>
      </c>
    </row>
    <row r="813" spans="1:17" hidden="1" x14ac:dyDescent="0.25">
      <c r="A813" t="s">
        <v>3372</v>
      </c>
      <c r="B813" t="s">
        <v>3373</v>
      </c>
      <c r="C813" s="1" t="str">
        <f t="shared" si="48"/>
        <v>12:0008</v>
      </c>
      <c r="D813" s="1" t="str">
        <f t="shared" si="49"/>
        <v>12:0030</v>
      </c>
      <c r="E813" t="s">
        <v>3374</v>
      </c>
      <c r="F813" t="s">
        <v>3375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 t="s">
        <v>3376</v>
      </c>
      <c r="P813" t="s">
        <v>397</v>
      </c>
      <c r="Q813" t="s">
        <v>35</v>
      </c>
    </row>
    <row r="814" spans="1:17" hidden="1" x14ac:dyDescent="0.25">
      <c r="A814" t="s">
        <v>3377</v>
      </c>
      <c r="B814" t="s">
        <v>3378</v>
      </c>
      <c r="C814" s="1" t="str">
        <f t="shared" si="48"/>
        <v>12:0008</v>
      </c>
      <c r="D814" s="1" t="str">
        <f t="shared" si="49"/>
        <v>12:0030</v>
      </c>
      <c r="E814" t="s">
        <v>3379</v>
      </c>
      <c r="F814" t="s">
        <v>3380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 t="s">
        <v>101</v>
      </c>
      <c r="P814" t="s">
        <v>51</v>
      </c>
      <c r="Q814" t="s">
        <v>46</v>
      </c>
    </row>
    <row r="815" spans="1:17" hidden="1" x14ac:dyDescent="0.25">
      <c r="A815" t="s">
        <v>3381</v>
      </c>
      <c r="B815" t="s">
        <v>3382</v>
      </c>
      <c r="C815" s="1" t="str">
        <f t="shared" si="48"/>
        <v>12:0008</v>
      </c>
      <c r="D815" s="1" t="str">
        <f t="shared" si="49"/>
        <v>12:0030</v>
      </c>
      <c r="E815" t="s">
        <v>3383</v>
      </c>
      <c r="F815" t="s">
        <v>3384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 t="s">
        <v>21</v>
      </c>
      <c r="P815" t="s">
        <v>77</v>
      </c>
      <c r="Q815" t="s">
        <v>71</v>
      </c>
    </row>
    <row r="816" spans="1:17" hidden="1" x14ac:dyDescent="0.25">
      <c r="A816" t="s">
        <v>3385</v>
      </c>
      <c r="B816" t="s">
        <v>3386</v>
      </c>
      <c r="C816" s="1" t="str">
        <f t="shared" si="48"/>
        <v>12:0008</v>
      </c>
      <c r="D816" s="1" t="str">
        <f t="shared" si="49"/>
        <v>12:0030</v>
      </c>
      <c r="E816" t="s">
        <v>3387</v>
      </c>
      <c r="F816" t="s">
        <v>3388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 t="s">
        <v>21</v>
      </c>
      <c r="P816" t="s">
        <v>45</v>
      </c>
      <c r="Q816" t="s">
        <v>198</v>
      </c>
    </row>
    <row r="817" spans="1:17" hidden="1" x14ac:dyDescent="0.25">
      <c r="A817" t="s">
        <v>3389</v>
      </c>
      <c r="B817" t="s">
        <v>3390</v>
      </c>
      <c r="C817" s="1" t="str">
        <f t="shared" si="48"/>
        <v>12:0008</v>
      </c>
      <c r="D817" s="1" t="str">
        <f t="shared" si="49"/>
        <v>12:0030</v>
      </c>
      <c r="E817" t="s">
        <v>3391</v>
      </c>
      <c r="F817" t="s">
        <v>3392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 t="s">
        <v>576</v>
      </c>
      <c r="P817" t="s">
        <v>436</v>
      </c>
      <c r="Q817" t="s">
        <v>59</v>
      </c>
    </row>
    <row r="818" spans="1:17" hidden="1" x14ac:dyDescent="0.25">
      <c r="A818" t="s">
        <v>3393</v>
      </c>
      <c r="B818" t="s">
        <v>3394</v>
      </c>
      <c r="C818" s="1" t="str">
        <f t="shared" si="48"/>
        <v>12:0008</v>
      </c>
      <c r="D818" s="1" t="str">
        <f t="shared" si="49"/>
        <v>12:0030</v>
      </c>
      <c r="E818" t="s">
        <v>3395</v>
      </c>
      <c r="F818" t="s">
        <v>3396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 t="s">
        <v>3397</v>
      </c>
      <c r="P818" t="s">
        <v>583</v>
      </c>
      <c r="Q818" t="s">
        <v>398</v>
      </c>
    </row>
    <row r="819" spans="1:17" hidden="1" x14ac:dyDescent="0.25">
      <c r="A819" t="s">
        <v>3398</v>
      </c>
      <c r="B819" t="s">
        <v>3399</v>
      </c>
      <c r="C819" s="1" t="str">
        <f t="shared" si="48"/>
        <v>12:0008</v>
      </c>
      <c r="D819" s="1" t="str">
        <f t="shared" si="49"/>
        <v>12:0030</v>
      </c>
      <c r="E819" t="s">
        <v>3400</v>
      </c>
      <c r="F819" t="s">
        <v>3401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 t="s">
        <v>1818</v>
      </c>
      <c r="P819" t="s">
        <v>51</v>
      </c>
      <c r="Q819" t="s">
        <v>653</v>
      </c>
    </row>
    <row r="820" spans="1:17" hidden="1" x14ac:dyDescent="0.25">
      <c r="A820" t="s">
        <v>3402</v>
      </c>
      <c r="B820" t="s">
        <v>3403</v>
      </c>
      <c r="C820" s="1" t="str">
        <f t="shared" si="48"/>
        <v>12:0008</v>
      </c>
      <c r="D820" s="1" t="str">
        <f t="shared" si="49"/>
        <v>12:0030</v>
      </c>
      <c r="E820" t="s">
        <v>3404</v>
      </c>
      <c r="F820" t="s">
        <v>3405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 t="s">
        <v>3406</v>
      </c>
      <c r="P820" t="s">
        <v>356</v>
      </c>
      <c r="Q820" t="s">
        <v>522</v>
      </c>
    </row>
    <row r="821" spans="1:17" hidden="1" x14ac:dyDescent="0.25">
      <c r="A821" t="s">
        <v>3407</v>
      </c>
      <c r="B821" t="s">
        <v>3408</v>
      </c>
      <c r="C821" s="1" t="str">
        <f t="shared" si="48"/>
        <v>12:0008</v>
      </c>
      <c r="D821" s="1" t="str">
        <f t="shared" si="49"/>
        <v>12:0030</v>
      </c>
      <c r="E821" t="s">
        <v>3409</v>
      </c>
      <c r="F821" t="s">
        <v>3410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 t="s">
        <v>3376</v>
      </c>
      <c r="P821" t="s">
        <v>40</v>
      </c>
      <c r="Q821" t="s">
        <v>392</v>
      </c>
    </row>
    <row r="822" spans="1:17" hidden="1" x14ac:dyDescent="0.25">
      <c r="A822" t="s">
        <v>3411</v>
      </c>
      <c r="B822" t="s">
        <v>3412</v>
      </c>
      <c r="C822" s="1" t="str">
        <f t="shared" si="48"/>
        <v>12:0008</v>
      </c>
      <c r="D822" s="1" t="str">
        <f t="shared" si="49"/>
        <v>12:0030</v>
      </c>
      <c r="E822" t="s">
        <v>3413</v>
      </c>
      <c r="F822" t="s">
        <v>3414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 t="s">
        <v>64</v>
      </c>
      <c r="P822" t="s">
        <v>231</v>
      </c>
      <c r="Q822" t="s">
        <v>59</v>
      </c>
    </row>
    <row r="823" spans="1:17" hidden="1" x14ac:dyDescent="0.25">
      <c r="A823" t="s">
        <v>3415</v>
      </c>
      <c r="B823" t="s">
        <v>3416</v>
      </c>
      <c r="C823" s="1" t="str">
        <f t="shared" si="48"/>
        <v>12:0008</v>
      </c>
      <c r="D823" s="1" t="str">
        <f t="shared" si="49"/>
        <v>12:0030</v>
      </c>
      <c r="E823" t="s">
        <v>3417</v>
      </c>
      <c r="F823" t="s">
        <v>3418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 t="s">
        <v>3419</v>
      </c>
      <c r="P823" t="s">
        <v>391</v>
      </c>
      <c r="Q823" t="s">
        <v>23</v>
      </c>
    </row>
    <row r="824" spans="1:17" hidden="1" x14ac:dyDescent="0.25">
      <c r="A824" t="s">
        <v>3420</v>
      </c>
      <c r="B824" t="s">
        <v>3421</v>
      </c>
      <c r="C824" s="1" t="str">
        <f t="shared" si="48"/>
        <v>12:0008</v>
      </c>
      <c r="D824" s="1" t="str">
        <f t="shared" si="49"/>
        <v>12:0030</v>
      </c>
      <c r="E824" t="s">
        <v>3422</v>
      </c>
      <c r="F824" t="s">
        <v>3423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 t="s">
        <v>244</v>
      </c>
      <c r="P824" t="s">
        <v>356</v>
      </c>
      <c r="Q824" t="s">
        <v>29</v>
      </c>
    </row>
    <row r="825" spans="1:17" hidden="1" x14ac:dyDescent="0.25">
      <c r="A825" t="s">
        <v>3424</v>
      </c>
      <c r="B825" t="s">
        <v>3425</v>
      </c>
      <c r="C825" s="1" t="str">
        <f t="shared" si="48"/>
        <v>12:0008</v>
      </c>
      <c r="D825" s="1" t="str">
        <f t="shared" si="49"/>
        <v>12:0030</v>
      </c>
      <c r="E825" t="s">
        <v>3426</v>
      </c>
      <c r="F825" t="s">
        <v>3427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  <c r="O825" t="s">
        <v>108</v>
      </c>
      <c r="P825" t="s">
        <v>108</v>
      </c>
      <c r="Q825" t="s">
        <v>108</v>
      </c>
    </row>
    <row r="826" spans="1:17" hidden="1" x14ac:dyDescent="0.25">
      <c r="A826" t="s">
        <v>3428</v>
      </c>
      <c r="B826" t="s">
        <v>3429</v>
      </c>
      <c r="C826" s="1" t="str">
        <f t="shared" si="48"/>
        <v>12:0008</v>
      </c>
      <c r="D826" s="1" t="str">
        <f t="shared" si="49"/>
        <v>12:0030</v>
      </c>
      <c r="E826" t="s">
        <v>3430</v>
      </c>
      <c r="F826" t="s">
        <v>3431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 t="s">
        <v>220</v>
      </c>
      <c r="P826" t="s">
        <v>58</v>
      </c>
      <c r="Q826" t="s">
        <v>59</v>
      </c>
    </row>
    <row r="827" spans="1:17" hidden="1" x14ac:dyDescent="0.25">
      <c r="A827" t="s">
        <v>3432</v>
      </c>
      <c r="B827" t="s">
        <v>3433</v>
      </c>
      <c r="C827" s="1" t="str">
        <f t="shared" si="48"/>
        <v>12:0008</v>
      </c>
      <c r="D827" s="1" t="str">
        <f t="shared" si="49"/>
        <v>12:0030</v>
      </c>
      <c r="E827" t="s">
        <v>3434</v>
      </c>
      <c r="F827" t="s">
        <v>3435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 t="s">
        <v>158</v>
      </c>
      <c r="P827" t="s">
        <v>58</v>
      </c>
      <c r="Q827" t="s">
        <v>398</v>
      </c>
    </row>
    <row r="828" spans="1:17" hidden="1" x14ac:dyDescent="0.25">
      <c r="A828" t="s">
        <v>3436</v>
      </c>
      <c r="B828" t="s">
        <v>3437</v>
      </c>
      <c r="C828" s="1" t="str">
        <f t="shared" ref="C828:C891" si="52">HYPERLINK("http://geochem.nrcan.gc.ca/cdogs/content/bdl/bdl120008_e.htm", "12:0008")</f>
        <v>12:0008</v>
      </c>
      <c r="D828" s="1" t="str">
        <f t="shared" ref="D828:D891" si="53">HYPERLINK("http://geochem.nrcan.gc.ca/cdogs/content/svy/svy120030_e.htm", "12:0030")</f>
        <v>12:0030</v>
      </c>
      <c r="E828" t="s">
        <v>3434</v>
      </c>
      <c r="F828" t="s">
        <v>3438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 t="s">
        <v>225</v>
      </c>
      <c r="P828" t="s">
        <v>108</v>
      </c>
      <c r="Q828" t="s">
        <v>108</v>
      </c>
    </row>
    <row r="829" spans="1:17" hidden="1" x14ac:dyDescent="0.25">
      <c r="A829" t="s">
        <v>3439</v>
      </c>
      <c r="B829" t="s">
        <v>3440</v>
      </c>
      <c r="C829" s="1" t="str">
        <f t="shared" si="52"/>
        <v>12:0008</v>
      </c>
      <c r="D829" s="1" t="str">
        <f t="shared" si="53"/>
        <v>12:0030</v>
      </c>
      <c r="E829" t="s">
        <v>3441</v>
      </c>
      <c r="F829" t="s">
        <v>3442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 t="s">
        <v>1818</v>
      </c>
      <c r="P829" t="s">
        <v>40</v>
      </c>
      <c r="Q829" t="s">
        <v>365</v>
      </c>
    </row>
    <row r="830" spans="1:17" hidden="1" x14ac:dyDescent="0.25">
      <c r="A830" t="s">
        <v>3443</v>
      </c>
      <c r="B830" t="s">
        <v>3444</v>
      </c>
      <c r="C830" s="1" t="str">
        <f t="shared" si="52"/>
        <v>12:0008</v>
      </c>
      <c r="D830" s="1" t="str">
        <f t="shared" si="53"/>
        <v>12:0030</v>
      </c>
      <c r="E830" t="s">
        <v>3445</v>
      </c>
      <c r="F830" t="s">
        <v>3446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 t="s">
        <v>101</v>
      </c>
      <c r="P830" t="s">
        <v>40</v>
      </c>
      <c r="Q830" t="s">
        <v>35</v>
      </c>
    </row>
    <row r="831" spans="1:17" hidden="1" x14ac:dyDescent="0.25">
      <c r="A831" t="s">
        <v>3447</v>
      </c>
      <c r="B831" t="s">
        <v>3448</v>
      </c>
      <c r="C831" s="1" t="str">
        <f t="shared" si="52"/>
        <v>12:0008</v>
      </c>
      <c r="D831" s="1" t="str">
        <f t="shared" si="53"/>
        <v>12:0030</v>
      </c>
      <c r="E831" t="s">
        <v>3449</v>
      </c>
      <c r="F831" t="s">
        <v>3450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 t="s">
        <v>680</v>
      </c>
      <c r="P831" t="s">
        <v>58</v>
      </c>
      <c r="Q831" t="s">
        <v>398</v>
      </c>
    </row>
    <row r="832" spans="1:17" hidden="1" x14ac:dyDescent="0.25">
      <c r="A832" t="s">
        <v>3451</v>
      </c>
      <c r="B832" t="s">
        <v>3452</v>
      </c>
      <c r="C832" s="1" t="str">
        <f t="shared" si="52"/>
        <v>12:0008</v>
      </c>
      <c r="D832" s="1" t="str">
        <f t="shared" si="53"/>
        <v>12:0030</v>
      </c>
      <c r="E832" t="s">
        <v>3453</v>
      </c>
      <c r="F832" t="s">
        <v>3454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 t="s">
        <v>1630</v>
      </c>
      <c r="P832" t="s">
        <v>880</v>
      </c>
      <c r="Q832" t="s">
        <v>59</v>
      </c>
    </row>
    <row r="833" spans="1:17" hidden="1" x14ac:dyDescent="0.25">
      <c r="A833" t="s">
        <v>3455</v>
      </c>
      <c r="B833" t="s">
        <v>3456</v>
      </c>
      <c r="C833" s="1" t="str">
        <f t="shared" si="52"/>
        <v>12:0008</v>
      </c>
      <c r="D833" s="1" t="str">
        <f t="shared" si="53"/>
        <v>12:0030</v>
      </c>
      <c r="E833" t="s">
        <v>3457</v>
      </c>
      <c r="F833" t="s">
        <v>3458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 t="s">
        <v>1630</v>
      </c>
      <c r="P833" t="s">
        <v>391</v>
      </c>
      <c r="Q833" t="s">
        <v>522</v>
      </c>
    </row>
    <row r="834" spans="1:17" hidden="1" x14ac:dyDescent="0.25">
      <c r="A834" t="s">
        <v>3459</v>
      </c>
      <c r="B834" t="s">
        <v>3460</v>
      </c>
      <c r="C834" s="1" t="str">
        <f t="shared" si="52"/>
        <v>12:0008</v>
      </c>
      <c r="D834" s="1" t="str">
        <f t="shared" si="53"/>
        <v>12:0030</v>
      </c>
      <c r="E834" t="s">
        <v>3461</v>
      </c>
      <c r="F834" t="s">
        <v>3462</v>
      </c>
      <c r="H834">
        <v>57.955283299999998</v>
      </c>
      <c r="I834">
        <v>-132.18681710000001</v>
      </c>
      <c r="J834" s="1" t="str">
        <f t="shared" ref="J834:J897" si="54">HYPERLINK("http://geochem.nrcan.gc.ca/cdogs/content/kwd/kwd020018_e.htm", "Fluid (stream)")</f>
        <v>Fluid (stream)</v>
      </c>
      <c r="K834" s="1" t="str">
        <f t="shared" ref="K834:K897" si="55">HYPERLINK("http://geochem.nrcan.gc.ca/cdogs/content/kwd/kwd080007_e.htm", "Untreated Water")</f>
        <v>Untreated Water</v>
      </c>
      <c r="O834" t="s">
        <v>1812</v>
      </c>
      <c r="P834" t="s">
        <v>2928</v>
      </c>
      <c r="Q834" t="s">
        <v>46</v>
      </c>
    </row>
    <row r="835" spans="1:17" hidden="1" x14ac:dyDescent="0.25">
      <c r="A835" t="s">
        <v>3463</v>
      </c>
      <c r="B835" t="s">
        <v>3464</v>
      </c>
      <c r="C835" s="1" t="str">
        <f t="shared" si="52"/>
        <v>12:0008</v>
      </c>
      <c r="D835" s="1" t="str">
        <f t="shared" si="53"/>
        <v>12:0030</v>
      </c>
      <c r="E835" t="s">
        <v>3465</v>
      </c>
      <c r="F835" t="s">
        <v>3466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 t="s">
        <v>1630</v>
      </c>
      <c r="P835" t="s">
        <v>70</v>
      </c>
      <c r="Q835" t="s">
        <v>198</v>
      </c>
    </row>
    <row r="836" spans="1:17" hidden="1" x14ac:dyDescent="0.25">
      <c r="A836" t="s">
        <v>3467</v>
      </c>
      <c r="B836" t="s">
        <v>3468</v>
      </c>
      <c r="C836" s="1" t="str">
        <f t="shared" si="52"/>
        <v>12:0008</v>
      </c>
      <c r="D836" s="1" t="str">
        <f t="shared" si="53"/>
        <v>12:0030</v>
      </c>
      <c r="E836" t="s">
        <v>3469</v>
      </c>
      <c r="F836" t="s">
        <v>3470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 t="s">
        <v>689</v>
      </c>
      <c r="P836" t="s">
        <v>830</v>
      </c>
      <c r="Q836" t="s">
        <v>35</v>
      </c>
    </row>
    <row r="837" spans="1:17" hidden="1" x14ac:dyDescent="0.25">
      <c r="A837" t="s">
        <v>3471</v>
      </c>
      <c r="B837" t="s">
        <v>3472</v>
      </c>
      <c r="C837" s="1" t="str">
        <f t="shared" si="52"/>
        <v>12:0008</v>
      </c>
      <c r="D837" s="1" t="str">
        <f t="shared" si="53"/>
        <v>12:0030</v>
      </c>
      <c r="E837" t="s">
        <v>3473</v>
      </c>
      <c r="F837" t="s">
        <v>3474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O837" t="s">
        <v>108</v>
      </c>
      <c r="P837" t="s">
        <v>513</v>
      </c>
      <c r="Q837" t="s">
        <v>3475</v>
      </c>
    </row>
    <row r="838" spans="1:17" hidden="1" x14ac:dyDescent="0.25">
      <c r="A838" t="s">
        <v>3476</v>
      </c>
      <c r="B838" t="s">
        <v>3477</v>
      </c>
      <c r="C838" s="1" t="str">
        <f t="shared" si="52"/>
        <v>12:0008</v>
      </c>
      <c r="D838" s="1" t="str">
        <f t="shared" si="53"/>
        <v>12:0030</v>
      </c>
      <c r="E838" t="s">
        <v>3478</v>
      </c>
      <c r="F838" t="s">
        <v>3479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 t="s">
        <v>225</v>
      </c>
      <c r="P838" t="s">
        <v>65</v>
      </c>
      <c r="Q838" t="s">
        <v>198</v>
      </c>
    </row>
    <row r="839" spans="1:17" hidden="1" x14ac:dyDescent="0.25">
      <c r="A839" t="s">
        <v>3480</v>
      </c>
      <c r="B839" t="s">
        <v>3481</v>
      </c>
      <c r="C839" s="1" t="str">
        <f t="shared" si="52"/>
        <v>12:0008</v>
      </c>
      <c r="D839" s="1" t="str">
        <f t="shared" si="53"/>
        <v>12:0030</v>
      </c>
      <c r="E839" t="s">
        <v>3482</v>
      </c>
      <c r="F839" t="s">
        <v>3483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 t="s">
        <v>21</v>
      </c>
      <c r="P839" t="s">
        <v>356</v>
      </c>
      <c r="Q839" t="s">
        <v>93</v>
      </c>
    </row>
    <row r="840" spans="1:17" hidden="1" x14ac:dyDescent="0.25">
      <c r="A840" t="s">
        <v>3484</v>
      </c>
      <c r="B840" t="s">
        <v>3485</v>
      </c>
      <c r="C840" s="1" t="str">
        <f t="shared" si="52"/>
        <v>12:0008</v>
      </c>
      <c r="D840" s="1" t="str">
        <f t="shared" si="53"/>
        <v>12:0030</v>
      </c>
      <c r="E840" t="s">
        <v>3486</v>
      </c>
      <c r="F840" t="s">
        <v>3487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 t="s">
        <v>244</v>
      </c>
      <c r="P840" t="s">
        <v>231</v>
      </c>
      <c r="Q840" t="s">
        <v>198</v>
      </c>
    </row>
    <row r="841" spans="1:17" hidden="1" x14ac:dyDescent="0.25">
      <c r="A841" t="s">
        <v>3488</v>
      </c>
      <c r="B841" t="s">
        <v>3489</v>
      </c>
      <c r="C841" s="1" t="str">
        <f t="shared" si="52"/>
        <v>12:0008</v>
      </c>
      <c r="D841" s="1" t="str">
        <f t="shared" si="53"/>
        <v>12:0030</v>
      </c>
      <c r="E841" t="s">
        <v>3490</v>
      </c>
      <c r="F841" t="s">
        <v>3491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 t="s">
        <v>21</v>
      </c>
      <c r="P841" t="s">
        <v>70</v>
      </c>
      <c r="Q841" t="s">
        <v>71</v>
      </c>
    </row>
    <row r="842" spans="1:17" hidden="1" x14ac:dyDescent="0.25">
      <c r="A842" t="s">
        <v>3492</v>
      </c>
      <c r="B842" t="s">
        <v>3493</v>
      </c>
      <c r="C842" s="1" t="str">
        <f t="shared" si="52"/>
        <v>12:0008</v>
      </c>
      <c r="D842" s="1" t="str">
        <f t="shared" si="53"/>
        <v>12:0030</v>
      </c>
      <c r="E842" t="s">
        <v>3494</v>
      </c>
      <c r="F842" t="s">
        <v>3495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 t="s">
        <v>21</v>
      </c>
      <c r="P842" t="s">
        <v>51</v>
      </c>
      <c r="Q842" t="s">
        <v>71</v>
      </c>
    </row>
    <row r="843" spans="1:17" hidden="1" x14ac:dyDescent="0.25">
      <c r="A843" t="s">
        <v>3496</v>
      </c>
      <c r="B843" t="s">
        <v>3497</v>
      </c>
      <c r="C843" s="1" t="str">
        <f t="shared" si="52"/>
        <v>12:0008</v>
      </c>
      <c r="D843" s="1" t="str">
        <f t="shared" si="53"/>
        <v>12:0030</v>
      </c>
      <c r="E843" t="s">
        <v>3498</v>
      </c>
      <c r="F843" t="s">
        <v>3499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 t="s">
        <v>220</v>
      </c>
      <c r="P843" t="s">
        <v>28</v>
      </c>
      <c r="Q843" t="s">
        <v>215</v>
      </c>
    </row>
    <row r="844" spans="1:17" hidden="1" x14ac:dyDescent="0.25">
      <c r="A844" t="s">
        <v>3500</v>
      </c>
      <c r="B844" t="s">
        <v>3501</v>
      </c>
      <c r="C844" s="1" t="str">
        <f t="shared" si="52"/>
        <v>12:0008</v>
      </c>
      <c r="D844" s="1" t="str">
        <f t="shared" si="53"/>
        <v>12:0030</v>
      </c>
      <c r="E844" t="s">
        <v>3502</v>
      </c>
      <c r="F844" t="s">
        <v>3503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 t="s">
        <v>551</v>
      </c>
      <c r="P844" t="s">
        <v>70</v>
      </c>
      <c r="Q844" t="s">
        <v>35</v>
      </c>
    </row>
    <row r="845" spans="1:17" hidden="1" x14ac:dyDescent="0.25">
      <c r="A845" t="s">
        <v>3504</v>
      </c>
      <c r="B845" t="s">
        <v>3505</v>
      </c>
      <c r="C845" s="1" t="str">
        <f t="shared" si="52"/>
        <v>12:0008</v>
      </c>
      <c r="D845" s="1" t="str">
        <f t="shared" si="53"/>
        <v>12:0030</v>
      </c>
      <c r="E845" t="s">
        <v>3506</v>
      </c>
      <c r="F845" t="s">
        <v>3507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 t="s">
        <v>101</v>
      </c>
      <c r="P845" t="s">
        <v>28</v>
      </c>
      <c r="Q845" t="s">
        <v>215</v>
      </c>
    </row>
    <row r="846" spans="1:17" hidden="1" x14ac:dyDescent="0.25">
      <c r="A846" t="s">
        <v>3508</v>
      </c>
      <c r="B846" t="s">
        <v>3509</v>
      </c>
      <c r="C846" s="1" t="str">
        <f t="shared" si="52"/>
        <v>12:0008</v>
      </c>
      <c r="D846" s="1" t="str">
        <f t="shared" si="53"/>
        <v>12:0030</v>
      </c>
      <c r="E846" t="s">
        <v>3510</v>
      </c>
      <c r="F846" t="s">
        <v>3511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 t="s">
        <v>225</v>
      </c>
      <c r="P846" t="s">
        <v>45</v>
      </c>
      <c r="Q846" t="s">
        <v>189</v>
      </c>
    </row>
    <row r="847" spans="1:17" hidden="1" x14ac:dyDescent="0.25">
      <c r="A847" t="s">
        <v>3512</v>
      </c>
      <c r="B847" t="s">
        <v>3513</v>
      </c>
      <c r="C847" s="1" t="str">
        <f t="shared" si="52"/>
        <v>12:0008</v>
      </c>
      <c r="D847" s="1" t="str">
        <f t="shared" si="53"/>
        <v>12:0030</v>
      </c>
      <c r="E847" t="s">
        <v>3514</v>
      </c>
      <c r="F847" t="s">
        <v>3515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 t="s">
        <v>64</v>
      </c>
      <c r="P847" t="s">
        <v>231</v>
      </c>
      <c r="Q847" t="s">
        <v>52</v>
      </c>
    </row>
    <row r="848" spans="1:17" hidden="1" x14ac:dyDescent="0.25">
      <c r="A848" t="s">
        <v>3516</v>
      </c>
      <c r="B848" t="s">
        <v>3517</v>
      </c>
      <c r="C848" s="1" t="str">
        <f t="shared" si="52"/>
        <v>12:0008</v>
      </c>
      <c r="D848" s="1" t="str">
        <f t="shared" si="53"/>
        <v>12:0030</v>
      </c>
      <c r="E848" t="s">
        <v>3518</v>
      </c>
      <c r="F848" t="s">
        <v>3519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 t="s">
        <v>244</v>
      </c>
      <c r="P848" t="s">
        <v>231</v>
      </c>
      <c r="Q848" t="s">
        <v>189</v>
      </c>
    </row>
    <row r="849" spans="1:17" hidden="1" x14ac:dyDescent="0.25">
      <c r="A849" t="s">
        <v>3520</v>
      </c>
      <c r="B849" t="s">
        <v>3521</v>
      </c>
      <c r="C849" s="1" t="str">
        <f t="shared" si="52"/>
        <v>12:0008</v>
      </c>
      <c r="D849" s="1" t="str">
        <f t="shared" si="53"/>
        <v>12:0030</v>
      </c>
      <c r="E849" t="s">
        <v>3522</v>
      </c>
      <c r="F849" t="s">
        <v>3523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 t="s">
        <v>21</v>
      </c>
      <c r="P849" t="s">
        <v>356</v>
      </c>
      <c r="Q849" t="s">
        <v>88</v>
      </c>
    </row>
    <row r="850" spans="1:17" hidden="1" x14ac:dyDescent="0.25">
      <c r="A850" t="s">
        <v>3524</v>
      </c>
      <c r="B850" t="s">
        <v>3525</v>
      </c>
      <c r="C850" s="1" t="str">
        <f t="shared" si="52"/>
        <v>12:0008</v>
      </c>
      <c r="D850" s="1" t="str">
        <f t="shared" si="53"/>
        <v>12:0030</v>
      </c>
      <c r="E850" t="s">
        <v>3526</v>
      </c>
      <c r="F850" t="s">
        <v>3527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 t="s">
        <v>220</v>
      </c>
      <c r="P850" t="s">
        <v>356</v>
      </c>
      <c r="Q850" t="s">
        <v>23</v>
      </c>
    </row>
    <row r="851" spans="1:17" hidden="1" x14ac:dyDescent="0.25">
      <c r="A851" t="s">
        <v>3528</v>
      </c>
      <c r="B851" t="s">
        <v>3529</v>
      </c>
      <c r="C851" s="1" t="str">
        <f t="shared" si="52"/>
        <v>12:0008</v>
      </c>
      <c r="D851" s="1" t="str">
        <f t="shared" si="53"/>
        <v>12:0030</v>
      </c>
      <c r="E851" t="s">
        <v>3530</v>
      </c>
      <c r="F851" t="s">
        <v>3531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 t="s">
        <v>3532</v>
      </c>
      <c r="P851" t="s">
        <v>87</v>
      </c>
      <c r="Q851" t="s">
        <v>522</v>
      </c>
    </row>
    <row r="852" spans="1:17" hidden="1" x14ac:dyDescent="0.25">
      <c r="A852" t="s">
        <v>3533</v>
      </c>
      <c r="B852" t="s">
        <v>3534</v>
      </c>
      <c r="C852" s="1" t="str">
        <f t="shared" si="52"/>
        <v>12:0008</v>
      </c>
      <c r="D852" s="1" t="str">
        <f t="shared" si="53"/>
        <v>12:0030</v>
      </c>
      <c r="E852" t="s">
        <v>3535</v>
      </c>
      <c r="F852" t="s">
        <v>3536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 t="s">
        <v>21</v>
      </c>
      <c r="P852" t="s">
        <v>87</v>
      </c>
      <c r="Q852" t="s">
        <v>59</v>
      </c>
    </row>
    <row r="853" spans="1:17" hidden="1" x14ac:dyDescent="0.25">
      <c r="A853" t="s">
        <v>3537</v>
      </c>
      <c r="B853" t="s">
        <v>3538</v>
      </c>
      <c r="C853" s="1" t="str">
        <f t="shared" si="52"/>
        <v>12:0008</v>
      </c>
      <c r="D853" s="1" t="str">
        <f t="shared" si="53"/>
        <v>12:0030</v>
      </c>
      <c r="E853" t="s">
        <v>3539</v>
      </c>
      <c r="F853" t="s">
        <v>3540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 t="s">
        <v>370</v>
      </c>
      <c r="P853" t="s">
        <v>87</v>
      </c>
      <c r="Q853" t="s">
        <v>35</v>
      </c>
    </row>
    <row r="854" spans="1:17" hidden="1" x14ac:dyDescent="0.25">
      <c r="A854" t="s">
        <v>3541</v>
      </c>
      <c r="B854" t="s">
        <v>3542</v>
      </c>
      <c r="C854" s="1" t="str">
        <f t="shared" si="52"/>
        <v>12:0008</v>
      </c>
      <c r="D854" s="1" t="str">
        <f t="shared" si="53"/>
        <v>12:0030</v>
      </c>
      <c r="E854" t="s">
        <v>3543</v>
      </c>
      <c r="F854" t="s">
        <v>3544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 t="s">
        <v>21</v>
      </c>
      <c r="P854" t="s">
        <v>87</v>
      </c>
      <c r="Q854" t="s">
        <v>35</v>
      </c>
    </row>
    <row r="855" spans="1:17" hidden="1" x14ac:dyDescent="0.25">
      <c r="A855" t="s">
        <v>3545</v>
      </c>
      <c r="B855" t="s">
        <v>3546</v>
      </c>
      <c r="C855" s="1" t="str">
        <f t="shared" si="52"/>
        <v>12:0008</v>
      </c>
      <c r="D855" s="1" t="str">
        <f t="shared" si="53"/>
        <v>12:0030</v>
      </c>
      <c r="E855" t="s">
        <v>3547</v>
      </c>
      <c r="F855" t="s">
        <v>3548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 t="s">
        <v>158</v>
      </c>
      <c r="P855" t="s">
        <v>87</v>
      </c>
      <c r="Q855" t="s">
        <v>35</v>
      </c>
    </row>
    <row r="856" spans="1:17" hidden="1" x14ac:dyDescent="0.25">
      <c r="A856" t="s">
        <v>3549</v>
      </c>
      <c r="B856" t="s">
        <v>3550</v>
      </c>
      <c r="C856" s="1" t="str">
        <f t="shared" si="52"/>
        <v>12:0008</v>
      </c>
      <c r="D856" s="1" t="str">
        <f t="shared" si="53"/>
        <v>12:0030</v>
      </c>
      <c r="E856" t="s">
        <v>3551</v>
      </c>
      <c r="F856" t="s">
        <v>3552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 t="s">
        <v>158</v>
      </c>
      <c r="P856" t="s">
        <v>87</v>
      </c>
      <c r="Q856" t="s">
        <v>35</v>
      </c>
    </row>
    <row r="857" spans="1:17" hidden="1" x14ac:dyDescent="0.25">
      <c r="A857" t="s">
        <v>3553</v>
      </c>
      <c r="B857" t="s">
        <v>3554</v>
      </c>
      <c r="C857" s="1" t="str">
        <f t="shared" si="52"/>
        <v>12:0008</v>
      </c>
      <c r="D857" s="1" t="str">
        <f t="shared" si="53"/>
        <v>12:0030</v>
      </c>
      <c r="E857" t="s">
        <v>3551</v>
      </c>
      <c r="F857" t="s">
        <v>3555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 t="s">
        <v>158</v>
      </c>
      <c r="P857" t="s">
        <v>45</v>
      </c>
      <c r="Q857" t="s">
        <v>35</v>
      </c>
    </row>
    <row r="858" spans="1:17" hidden="1" x14ac:dyDescent="0.25">
      <c r="A858" t="s">
        <v>3556</v>
      </c>
      <c r="B858" t="s">
        <v>3557</v>
      </c>
      <c r="C858" s="1" t="str">
        <f t="shared" si="52"/>
        <v>12:0008</v>
      </c>
      <c r="D858" s="1" t="str">
        <f t="shared" si="53"/>
        <v>12:0030</v>
      </c>
      <c r="E858" t="s">
        <v>3558</v>
      </c>
      <c r="F858" t="s">
        <v>3559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 t="s">
        <v>3560</v>
      </c>
      <c r="P858" t="s">
        <v>87</v>
      </c>
      <c r="Q858" t="s">
        <v>23</v>
      </c>
    </row>
    <row r="859" spans="1:17" hidden="1" x14ac:dyDescent="0.25">
      <c r="A859" t="s">
        <v>3561</v>
      </c>
      <c r="B859" t="s">
        <v>3562</v>
      </c>
      <c r="C859" s="1" t="str">
        <f t="shared" si="52"/>
        <v>12:0008</v>
      </c>
      <c r="D859" s="1" t="str">
        <f t="shared" si="53"/>
        <v>12:0030</v>
      </c>
      <c r="E859" t="s">
        <v>3563</v>
      </c>
      <c r="F859" t="s">
        <v>3564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 t="s">
        <v>113</v>
      </c>
      <c r="P859" t="s">
        <v>45</v>
      </c>
      <c r="Q859" t="s">
        <v>88</v>
      </c>
    </row>
    <row r="860" spans="1:17" hidden="1" x14ac:dyDescent="0.25">
      <c r="A860" t="s">
        <v>3565</v>
      </c>
      <c r="B860" t="s">
        <v>3566</v>
      </c>
      <c r="C860" s="1" t="str">
        <f t="shared" si="52"/>
        <v>12:0008</v>
      </c>
      <c r="D860" s="1" t="str">
        <f t="shared" si="53"/>
        <v>12:0030</v>
      </c>
      <c r="E860" t="s">
        <v>3567</v>
      </c>
      <c r="F860" t="s">
        <v>3568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 t="s">
        <v>1597</v>
      </c>
      <c r="P860" t="s">
        <v>3569</v>
      </c>
      <c r="Q860" t="s">
        <v>103</v>
      </c>
    </row>
    <row r="861" spans="1:17" hidden="1" x14ac:dyDescent="0.25">
      <c r="A861" t="s">
        <v>3570</v>
      </c>
      <c r="B861" t="s">
        <v>3571</v>
      </c>
      <c r="C861" s="1" t="str">
        <f t="shared" si="52"/>
        <v>12:0008</v>
      </c>
      <c r="D861" s="1" t="str">
        <f t="shared" si="53"/>
        <v>12:0030</v>
      </c>
      <c r="E861" t="s">
        <v>3572</v>
      </c>
      <c r="F861" t="s">
        <v>3573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 t="s">
        <v>76</v>
      </c>
      <c r="P861" t="s">
        <v>45</v>
      </c>
      <c r="Q861" t="s">
        <v>71</v>
      </c>
    </row>
    <row r="862" spans="1:17" hidden="1" x14ac:dyDescent="0.25">
      <c r="A862" t="s">
        <v>3574</v>
      </c>
      <c r="B862" t="s">
        <v>3575</v>
      </c>
      <c r="C862" s="1" t="str">
        <f t="shared" si="52"/>
        <v>12:0008</v>
      </c>
      <c r="D862" s="1" t="str">
        <f t="shared" si="53"/>
        <v>12:0030</v>
      </c>
      <c r="E862" t="s">
        <v>3576</v>
      </c>
      <c r="F862" t="s">
        <v>3577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 t="s">
        <v>113</v>
      </c>
      <c r="P862" t="s">
        <v>22</v>
      </c>
      <c r="Q862" t="s">
        <v>189</v>
      </c>
    </row>
    <row r="863" spans="1:17" hidden="1" x14ac:dyDescent="0.25">
      <c r="A863" t="s">
        <v>3578</v>
      </c>
      <c r="B863" t="s">
        <v>3579</v>
      </c>
      <c r="C863" s="1" t="str">
        <f t="shared" si="52"/>
        <v>12:0008</v>
      </c>
      <c r="D863" s="1" t="str">
        <f t="shared" si="53"/>
        <v>12:0030</v>
      </c>
      <c r="E863" t="s">
        <v>3580</v>
      </c>
      <c r="F863" t="s">
        <v>3581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 t="s">
        <v>2379</v>
      </c>
      <c r="P863" t="s">
        <v>87</v>
      </c>
      <c r="Q863" t="s">
        <v>149</v>
      </c>
    </row>
    <row r="864" spans="1:17" hidden="1" x14ac:dyDescent="0.25">
      <c r="A864" t="s">
        <v>3582</v>
      </c>
      <c r="B864" t="s">
        <v>3583</v>
      </c>
      <c r="C864" s="1" t="str">
        <f t="shared" si="52"/>
        <v>12:0008</v>
      </c>
      <c r="D864" s="1" t="str">
        <f t="shared" si="53"/>
        <v>12:0030</v>
      </c>
      <c r="E864" t="s">
        <v>3584</v>
      </c>
      <c r="F864" t="s">
        <v>3585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 t="s">
        <v>3065</v>
      </c>
      <c r="P864" t="s">
        <v>45</v>
      </c>
      <c r="Q864" t="s">
        <v>88</v>
      </c>
    </row>
    <row r="865" spans="1:17" hidden="1" x14ac:dyDescent="0.25">
      <c r="A865" t="s">
        <v>3586</v>
      </c>
      <c r="B865" t="s">
        <v>3587</v>
      </c>
      <c r="C865" s="1" t="str">
        <f t="shared" si="52"/>
        <v>12:0008</v>
      </c>
      <c r="D865" s="1" t="str">
        <f t="shared" si="53"/>
        <v>12:0030</v>
      </c>
      <c r="E865" t="s">
        <v>3588</v>
      </c>
      <c r="F865" t="s">
        <v>3589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 t="s">
        <v>3590</v>
      </c>
      <c r="P865" t="s">
        <v>87</v>
      </c>
      <c r="Q865" t="s">
        <v>52</v>
      </c>
    </row>
    <row r="866" spans="1:17" hidden="1" x14ac:dyDescent="0.25">
      <c r="A866" t="s">
        <v>3591</v>
      </c>
      <c r="B866" t="s">
        <v>3592</v>
      </c>
      <c r="C866" s="1" t="str">
        <f t="shared" si="52"/>
        <v>12:0008</v>
      </c>
      <c r="D866" s="1" t="str">
        <f t="shared" si="53"/>
        <v>12:0030</v>
      </c>
      <c r="E866" t="s">
        <v>3593</v>
      </c>
      <c r="F866" t="s">
        <v>3594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 t="s">
        <v>220</v>
      </c>
      <c r="P866" t="s">
        <v>87</v>
      </c>
      <c r="Q866" t="s">
        <v>189</v>
      </c>
    </row>
    <row r="867" spans="1:17" hidden="1" x14ac:dyDescent="0.25">
      <c r="A867" t="s">
        <v>3595</v>
      </c>
      <c r="B867" t="s">
        <v>3596</v>
      </c>
      <c r="C867" s="1" t="str">
        <f t="shared" si="52"/>
        <v>12:0008</v>
      </c>
      <c r="D867" s="1" t="str">
        <f t="shared" si="53"/>
        <v>12:0030</v>
      </c>
      <c r="E867" t="s">
        <v>3597</v>
      </c>
      <c r="F867" t="s">
        <v>3598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 t="s">
        <v>1247</v>
      </c>
      <c r="P867" t="s">
        <v>148</v>
      </c>
      <c r="Q867" t="s">
        <v>46</v>
      </c>
    </row>
    <row r="868" spans="1:17" hidden="1" x14ac:dyDescent="0.25">
      <c r="A868" t="s">
        <v>3599</v>
      </c>
      <c r="B868" t="s">
        <v>3600</v>
      </c>
      <c r="C868" s="1" t="str">
        <f t="shared" si="52"/>
        <v>12:0008</v>
      </c>
      <c r="D868" s="1" t="str">
        <f t="shared" si="53"/>
        <v>12:0030</v>
      </c>
      <c r="E868" t="s">
        <v>3601</v>
      </c>
      <c r="F868" t="s">
        <v>3602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 t="s">
        <v>551</v>
      </c>
      <c r="P868" t="s">
        <v>45</v>
      </c>
      <c r="Q868" t="s">
        <v>46</v>
      </c>
    </row>
    <row r="869" spans="1:17" hidden="1" x14ac:dyDescent="0.25">
      <c r="A869" t="s">
        <v>3603</v>
      </c>
      <c r="B869" t="s">
        <v>3604</v>
      </c>
      <c r="C869" s="1" t="str">
        <f t="shared" si="52"/>
        <v>12:0008</v>
      </c>
      <c r="D869" s="1" t="str">
        <f t="shared" si="53"/>
        <v>12:0030</v>
      </c>
      <c r="E869" t="s">
        <v>3605</v>
      </c>
      <c r="F869" t="s">
        <v>3606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 t="s">
        <v>21</v>
      </c>
      <c r="P869" t="s">
        <v>356</v>
      </c>
      <c r="Q869" t="s">
        <v>29</v>
      </c>
    </row>
    <row r="870" spans="1:17" hidden="1" x14ac:dyDescent="0.25">
      <c r="A870" t="s">
        <v>3607</v>
      </c>
      <c r="B870" t="s">
        <v>3608</v>
      </c>
      <c r="C870" s="1" t="str">
        <f t="shared" si="52"/>
        <v>12:0008</v>
      </c>
      <c r="D870" s="1" t="str">
        <f t="shared" si="53"/>
        <v>12:0030</v>
      </c>
      <c r="E870" t="s">
        <v>3609</v>
      </c>
      <c r="F870" t="s">
        <v>3610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 t="s">
        <v>21</v>
      </c>
      <c r="P870" t="s">
        <v>45</v>
      </c>
      <c r="Q870" t="s">
        <v>35</v>
      </c>
    </row>
    <row r="871" spans="1:17" hidden="1" x14ac:dyDescent="0.25">
      <c r="A871" t="s">
        <v>3611</v>
      </c>
      <c r="B871" t="s">
        <v>3612</v>
      </c>
      <c r="C871" s="1" t="str">
        <f t="shared" si="52"/>
        <v>12:0008</v>
      </c>
      <c r="D871" s="1" t="str">
        <f t="shared" si="53"/>
        <v>12:0030</v>
      </c>
      <c r="E871" t="s">
        <v>3613</v>
      </c>
      <c r="F871" t="s">
        <v>3614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 t="s">
        <v>21</v>
      </c>
      <c r="P871" t="s">
        <v>45</v>
      </c>
      <c r="Q871" t="s">
        <v>23</v>
      </c>
    </row>
    <row r="872" spans="1:17" hidden="1" x14ac:dyDescent="0.25">
      <c r="A872" t="s">
        <v>3615</v>
      </c>
      <c r="B872" t="s">
        <v>3616</v>
      </c>
      <c r="C872" s="1" t="str">
        <f t="shared" si="52"/>
        <v>12:0008</v>
      </c>
      <c r="D872" s="1" t="str">
        <f t="shared" si="53"/>
        <v>12:0030</v>
      </c>
      <c r="E872" t="s">
        <v>3617</v>
      </c>
      <c r="F872" t="s">
        <v>3618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 t="s">
        <v>2257</v>
      </c>
      <c r="P872" t="s">
        <v>636</v>
      </c>
      <c r="Q872" t="s">
        <v>103</v>
      </c>
    </row>
    <row r="873" spans="1:17" hidden="1" x14ac:dyDescent="0.25">
      <c r="A873" t="s">
        <v>3619</v>
      </c>
      <c r="B873" t="s">
        <v>3620</v>
      </c>
      <c r="C873" s="1" t="str">
        <f t="shared" si="52"/>
        <v>12:0008</v>
      </c>
      <c r="D873" s="1" t="str">
        <f t="shared" si="53"/>
        <v>12:0030</v>
      </c>
      <c r="E873" t="s">
        <v>3621</v>
      </c>
      <c r="F873" t="s">
        <v>3622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 t="s">
        <v>2731</v>
      </c>
      <c r="P873" t="s">
        <v>22</v>
      </c>
      <c r="Q873" t="s">
        <v>189</v>
      </c>
    </row>
    <row r="874" spans="1:17" hidden="1" x14ac:dyDescent="0.25">
      <c r="A874" t="s">
        <v>3623</v>
      </c>
      <c r="B874" t="s">
        <v>3624</v>
      </c>
      <c r="C874" s="1" t="str">
        <f t="shared" si="52"/>
        <v>12:0008</v>
      </c>
      <c r="D874" s="1" t="str">
        <f t="shared" si="53"/>
        <v>12:0030</v>
      </c>
      <c r="E874" t="s">
        <v>3625</v>
      </c>
      <c r="F874" t="s">
        <v>3626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 t="s">
        <v>576</v>
      </c>
      <c r="P874" t="s">
        <v>397</v>
      </c>
      <c r="Q874" t="s">
        <v>171</v>
      </c>
    </row>
    <row r="875" spans="1:17" hidden="1" x14ac:dyDescent="0.25">
      <c r="A875" t="s">
        <v>3627</v>
      </c>
      <c r="B875" t="s">
        <v>3628</v>
      </c>
      <c r="C875" s="1" t="str">
        <f t="shared" si="52"/>
        <v>12:0008</v>
      </c>
      <c r="D875" s="1" t="str">
        <f t="shared" si="53"/>
        <v>12:0030</v>
      </c>
      <c r="E875" t="s">
        <v>3629</v>
      </c>
      <c r="F875" t="s">
        <v>3630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 t="s">
        <v>3406</v>
      </c>
      <c r="P875" t="s">
        <v>22</v>
      </c>
      <c r="Q875" t="s">
        <v>88</v>
      </c>
    </row>
    <row r="876" spans="1:17" hidden="1" x14ac:dyDescent="0.25">
      <c r="A876" t="s">
        <v>3631</v>
      </c>
      <c r="B876" t="s">
        <v>3632</v>
      </c>
      <c r="C876" s="1" t="str">
        <f t="shared" si="52"/>
        <v>12:0008</v>
      </c>
      <c r="D876" s="1" t="str">
        <f t="shared" si="53"/>
        <v>12:0030</v>
      </c>
      <c r="E876" t="s">
        <v>3633</v>
      </c>
      <c r="F876" t="s">
        <v>3634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 t="s">
        <v>689</v>
      </c>
      <c r="P876" t="s">
        <v>397</v>
      </c>
      <c r="Q876" t="s">
        <v>88</v>
      </c>
    </row>
    <row r="877" spans="1:17" hidden="1" x14ac:dyDescent="0.25">
      <c r="A877" t="s">
        <v>3635</v>
      </c>
      <c r="B877" t="s">
        <v>3636</v>
      </c>
      <c r="C877" s="1" t="str">
        <f t="shared" si="52"/>
        <v>12:0008</v>
      </c>
      <c r="D877" s="1" t="str">
        <f t="shared" si="53"/>
        <v>12:0030</v>
      </c>
      <c r="E877" t="s">
        <v>3637</v>
      </c>
      <c r="F877" t="s">
        <v>3638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 t="s">
        <v>512</v>
      </c>
      <c r="P877" t="s">
        <v>2212</v>
      </c>
      <c r="Q877" t="s">
        <v>171</v>
      </c>
    </row>
    <row r="878" spans="1:17" hidden="1" x14ac:dyDescent="0.25">
      <c r="A878" t="s">
        <v>3639</v>
      </c>
      <c r="B878" t="s">
        <v>3640</v>
      </c>
      <c r="C878" s="1" t="str">
        <f t="shared" si="52"/>
        <v>12:0008</v>
      </c>
      <c r="D878" s="1" t="str">
        <f t="shared" si="53"/>
        <v>12:0030</v>
      </c>
      <c r="E878" t="s">
        <v>3641</v>
      </c>
      <c r="F878" t="s">
        <v>3642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 t="s">
        <v>730</v>
      </c>
      <c r="P878" t="s">
        <v>2943</v>
      </c>
      <c r="Q878" t="s">
        <v>189</v>
      </c>
    </row>
    <row r="879" spans="1:17" hidden="1" x14ac:dyDescent="0.25">
      <c r="A879" t="s">
        <v>3643</v>
      </c>
      <c r="B879" t="s">
        <v>3644</v>
      </c>
      <c r="C879" s="1" t="str">
        <f t="shared" si="52"/>
        <v>12:0008</v>
      </c>
      <c r="D879" s="1" t="str">
        <f t="shared" si="53"/>
        <v>12:0030</v>
      </c>
      <c r="E879" t="s">
        <v>3645</v>
      </c>
      <c r="F879" t="s">
        <v>3646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 t="s">
        <v>2725</v>
      </c>
      <c r="P879" t="s">
        <v>1515</v>
      </c>
      <c r="Q879" t="s">
        <v>149</v>
      </c>
    </row>
    <row r="880" spans="1:17" hidden="1" x14ac:dyDescent="0.25">
      <c r="A880" t="s">
        <v>3647</v>
      </c>
      <c r="B880" t="s">
        <v>3648</v>
      </c>
      <c r="C880" s="1" t="str">
        <f t="shared" si="52"/>
        <v>12:0008</v>
      </c>
      <c r="D880" s="1" t="str">
        <f t="shared" si="53"/>
        <v>12:0030</v>
      </c>
      <c r="E880" t="s">
        <v>3649</v>
      </c>
      <c r="F880" t="s">
        <v>3650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 t="s">
        <v>3651</v>
      </c>
      <c r="P880" t="s">
        <v>583</v>
      </c>
      <c r="Q880" t="s">
        <v>88</v>
      </c>
    </row>
    <row r="881" spans="1:17" hidden="1" x14ac:dyDescent="0.25">
      <c r="A881" t="s">
        <v>3652</v>
      </c>
      <c r="B881" t="s">
        <v>3653</v>
      </c>
      <c r="C881" s="1" t="str">
        <f t="shared" si="52"/>
        <v>12:0008</v>
      </c>
      <c r="D881" s="1" t="str">
        <f t="shared" si="53"/>
        <v>12:0030</v>
      </c>
      <c r="E881" t="s">
        <v>3649</v>
      </c>
      <c r="F881" t="s">
        <v>3654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 t="s">
        <v>3655</v>
      </c>
      <c r="P881" t="s">
        <v>583</v>
      </c>
      <c r="Q881" t="s">
        <v>143</v>
      </c>
    </row>
    <row r="882" spans="1:17" hidden="1" x14ac:dyDescent="0.25">
      <c r="A882" t="s">
        <v>3656</v>
      </c>
      <c r="B882" t="s">
        <v>3657</v>
      </c>
      <c r="C882" s="1" t="str">
        <f t="shared" si="52"/>
        <v>12:0008</v>
      </c>
      <c r="D882" s="1" t="str">
        <f t="shared" si="53"/>
        <v>12:0030</v>
      </c>
      <c r="E882" t="s">
        <v>3658</v>
      </c>
      <c r="F882" t="s">
        <v>3659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 t="s">
        <v>101</v>
      </c>
      <c r="P882" t="s">
        <v>45</v>
      </c>
      <c r="Q882" t="s">
        <v>103</v>
      </c>
    </row>
    <row r="883" spans="1:17" hidden="1" x14ac:dyDescent="0.25">
      <c r="A883" t="s">
        <v>3660</v>
      </c>
      <c r="B883" t="s">
        <v>3661</v>
      </c>
      <c r="C883" s="1" t="str">
        <f t="shared" si="52"/>
        <v>12:0008</v>
      </c>
      <c r="D883" s="1" t="str">
        <f t="shared" si="53"/>
        <v>12:0030</v>
      </c>
      <c r="E883" t="s">
        <v>3662</v>
      </c>
      <c r="F883" t="s">
        <v>3663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 t="s">
        <v>57</v>
      </c>
      <c r="P883" t="s">
        <v>45</v>
      </c>
      <c r="Q883" t="s">
        <v>71</v>
      </c>
    </row>
    <row r="884" spans="1:17" hidden="1" x14ac:dyDescent="0.25">
      <c r="A884" t="s">
        <v>3664</v>
      </c>
      <c r="B884" t="s">
        <v>3665</v>
      </c>
      <c r="C884" s="1" t="str">
        <f t="shared" si="52"/>
        <v>12:0008</v>
      </c>
      <c r="D884" s="1" t="str">
        <f t="shared" si="53"/>
        <v>12:0030</v>
      </c>
      <c r="E884" t="s">
        <v>3666</v>
      </c>
      <c r="F884" t="s">
        <v>3667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 t="s">
        <v>3419</v>
      </c>
      <c r="P884" t="s">
        <v>356</v>
      </c>
      <c r="Q884" t="s">
        <v>189</v>
      </c>
    </row>
    <row r="885" spans="1:17" hidden="1" x14ac:dyDescent="0.25">
      <c r="A885" t="s">
        <v>3668</v>
      </c>
      <c r="B885" t="s">
        <v>3669</v>
      </c>
      <c r="C885" s="1" t="str">
        <f t="shared" si="52"/>
        <v>12:0008</v>
      </c>
      <c r="D885" s="1" t="str">
        <f t="shared" si="53"/>
        <v>12:0030</v>
      </c>
      <c r="E885" t="s">
        <v>3670</v>
      </c>
      <c r="F885" t="s">
        <v>3671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 t="s">
        <v>3672</v>
      </c>
      <c r="P885" t="s">
        <v>880</v>
      </c>
      <c r="Q885" t="s">
        <v>88</v>
      </c>
    </row>
    <row r="886" spans="1:17" hidden="1" x14ac:dyDescent="0.25">
      <c r="A886" t="s">
        <v>3673</v>
      </c>
      <c r="B886" t="s">
        <v>3674</v>
      </c>
      <c r="C886" s="1" t="str">
        <f t="shared" si="52"/>
        <v>12:0008</v>
      </c>
      <c r="D886" s="1" t="str">
        <f t="shared" si="53"/>
        <v>12:0030</v>
      </c>
      <c r="E886" t="s">
        <v>3675</v>
      </c>
      <c r="F886" t="s">
        <v>3676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 t="s">
        <v>101</v>
      </c>
      <c r="P886" t="s">
        <v>87</v>
      </c>
      <c r="Q886" t="s">
        <v>103</v>
      </c>
    </row>
    <row r="887" spans="1:17" hidden="1" x14ac:dyDescent="0.25">
      <c r="A887" t="s">
        <v>3677</v>
      </c>
      <c r="B887" t="s">
        <v>3678</v>
      </c>
      <c r="C887" s="1" t="str">
        <f t="shared" si="52"/>
        <v>12:0008</v>
      </c>
      <c r="D887" s="1" t="str">
        <f t="shared" si="53"/>
        <v>12:0030</v>
      </c>
      <c r="E887" t="s">
        <v>3679</v>
      </c>
      <c r="F887" t="s">
        <v>3680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 t="s">
        <v>3532</v>
      </c>
      <c r="P887" t="s">
        <v>87</v>
      </c>
      <c r="Q887" t="s">
        <v>392</v>
      </c>
    </row>
    <row r="888" spans="1:17" hidden="1" x14ac:dyDescent="0.25">
      <c r="A888" t="s">
        <v>3681</v>
      </c>
      <c r="B888" t="s">
        <v>3682</v>
      </c>
      <c r="C888" s="1" t="str">
        <f t="shared" si="52"/>
        <v>12:0008</v>
      </c>
      <c r="D888" s="1" t="str">
        <f t="shared" si="53"/>
        <v>12:0030</v>
      </c>
      <c r="E888" t="s">
        <v>3683</v>
      </c>
      <c r="F888" t="s">
        <v>3684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 t="s">
        <v>101</v>
      </c>
      <c r="P888" t="s">
        <v>87</v>
      </c>
      <c r="Q888" t="s">
        <v>29</v>
      </c>
    </row>
    <row r="889" spans="1:17" hidden="1" x14ac:dyDescent="0.25">
      <c r="A889" t="s">
        <v>3685</v>
      </c>
      <c r="B889" t="s">
        <v>3686</v>
      </c>
      <c r="C889" s="1" t="str">
        <f t="shared" si="52"/>
        <v>12:0008</v>
      </c>
      <c r="D889" s="1" t="str">
        <f t="shared" si="53"/>
        <v>12:0030</v>
      </c>
      <c r="E889" t="s">
        <v>3687</v>
      </c>
      <c r="F889" t="s">
        <v>3688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 t="s">
        <v>21</v>
      </c>
      <c r="P889" t="s">
        <v>87</v>
      </c>
      <c r="Q889" t="s">
        <v>46</v>
      </c>
    </row>
    <row r="890" spans="1:17" hidden="1" x14ac:dyDescent="0.25">
      <c r="A890" t="s">
        <v>3689</v>
      </c>
      <c r="B890" t="s">
        <v>3690</v>
      </c>
      <c r="C890" s="1" t="str">
        <f t="shared" si="52"/>
        <v>12:0008</v>
      </c>
      <c r="D890" s="1" t="str">
        <f t="shared" si="53"/>
        <v>12:0030</v>
      </c>
      <c r="E890" t="s">
        <v>3691</v>
      </c>
      <c r="F890" t="s">
        <v>3692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 t="s">
        <v>21</v>
      </c>
      <c r="P890" t="s">
        <v>87</v>
      </c>
      <c r="Q890" t="s">
        <v>46</v>
      </c>
    </row>
    <row r="891" spans="1:17" hidden="1" x14ac:dyDescent="0.25">
      <c r="A891" t="s">
        <v>3693</v>
      </c>
      <c r="B891" t="s">
        <v>3694</v>
      </c>
      <c r="C891" s="1" t="str">
        <f t="shared" si="52"/>
        <v>12:0008</v>
      </c>
      <c r="D891" s="1" t="str">
        <f t="shared" si="53"/>
        <v>12:0030</v>
      </c>
      <c r="E891" t="s">
        <v>3695</v>
      </c>
      <c r="F891" t="s">
        <v>3696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 t="s">
        <v>21</v>
      </c>
      <c r="P891" t="s">
        <v>148</v>
      </c>
      <c r="Q891" t="s">
        <v>46</v>
      </c>
    </row>
    <row r="892" spans="1:17" hidden="1" x14ac:dyDescent="0.25">
      <c r="A892" t="s">
        <v>3697</v>
      </c>
      <c r="B892" t="s">
        <v>3698</v>
      </c>
      <c r="C892" s="1" t="str">
        <f t="shared" ref="C892:C955" si="56">HYPERLINK("http://geochem.nrcan.gc.ca/cdogs/content/bdl/bdl120008_e.htm", "12:0008")</f>
        <v>12:0008</v>
      </c>
      <c r="D892" s="1" t="str">
        <f t="shared" ref="D892:D955" si="57">HYPERLINK("http://geochem.nrcan.gc.ca/cdogs/content/svy/svy120030_e.htm", "12:0030")</f>
        <v>12:0030</v>
      </c>
      <c r="E892" t="s">
        <v>3699</v>
      </c>
      <c r="F892" t="s">
        <v>3700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 t="s">
        <v>220</v>
      </c>
      <c r="P892" t="s">
        <v>148</v>
      </c>
      <c r="Q892" t="s">
        <v>398</v>
      </c>
    </row>
    <row r="893" spans="1:17" hidden="1" x14ac:dyDescent="0.25">
      <c r="A893" t="s">
        <v>3701</v>
      </c>
      <c r="B893" t="s">
        <v>3702</v>
      </c>
      <c r="C893" s="1" t="str">
        <f t="shared" si="56"/>
        <v>12:0008</v>
      </c>
      <c r="D893" s="1" t="str">
        <f t="shared" si="57"/>
        <v>12:0030</v>
      </c>
      <c r="E893" t="s">
        <v>3699</v>
      </c>
      <c r="F893" t="s">
        <v>3703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 t="s">
        <v>21</v>
      </c>
      <c r="P893" t="s">
        <v>87</v>
      </c>
      <c r="Q893" t="s">
        <v>398</v>
      </c>
    </row>
    <row r="894" spans="1:17" hidden="1" x14ac:dyDescent="0.25">
      <c r="A894" t="s">
        <v>3704</v>
      </c>
      <c r="B894" t="s">
        <v>3705</v>
      </c>
      <c r="C894" s="1" t="str">
        <f t="shared" si="56"/>
        <v>12:0008</v>
      </c>
      <c r="D894" s="1" t="str">
        <f t="shared" si="57"/>
        <v>12:0030</v>
      </c>
      <c r="E894" t="s">
        <v>3706</v>
      </c>
      <c r="F894" t="s">
        <v>3707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 t="s">
        <v>21</v>
      </c>
      <c r="P894" t="s">
        <v>87</v>
      </c>
      <c r="Q894" t="s">
        <v>59</v>
      </c>
    </row>
    <row r="895" spans="1:17" hidden="1" x14ac:dyDescent="0.25">
      <c r="A895" t="s">
        <v>3708</v>
      </c>
      <c r="B895" t="s">
        <v>3709</v>
      </c>
      <c r="C895" s="1" t="str">
        <f t="shared" si="56"/>
        <v>12:0008</v>
      </c>
      <c r="D895" s="1" t="str">
        <f t="shared" si="57"/>
        <v>12:0030</v>
      </c>
      <c r="E895" t="s">
        <v>3710</v>
      </c>
      <c r="F895" t="s">
        <v>3711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 t="s">
        <v>21</v>
      </c>
      <c r="P895" t="s">
        <v>87</v>
      </c>
      <c r="Q895" t="s">
        <v>522</v>
      </c>
    </row>
    <row r="896" spans="1:17" hidden="1" x14ac:dyDescent="0.25">
      <c r="A896" t="s">
        <v>3712</v>
      </c>
      <c r="B896" t="s">
        <v>3713</v>
      </c>
      <c r="C896" s="1" t="str">
        <f t="shared" si="56"/>
        <v>12:0008</v>
      </c>
      <c r="D896" s="1" t="str">
        <f t="shared" si="57"/>
        <v>12:0030</v>
      </c>
      <c r="E896" t="s">
        <v>3714</v>
      </c>
      <c r="F896" t="s">
        <v>3715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 t="s">
        <v>21</v>
      </c>
      <c r="P896" t="s">
        <v>148</v>
      </c>
      <c r="Q896" t="s">
        <v>198</v>
      </c>
    </row>
    <row r="897" spans="1:17" hidden="1" x14ac:dyDescent="0.25">
      <c r="A897" t="s">
        <v>3716</v>
      </c>
      <c r="B897" t="s">
        <v>3717</v>
      </c>
      <c r="C897" s="1" t="str">
        <f t="shared" si="56"/>
        <v>12:0008</v>
      </c>
      <c r="D897" s="1" t="str">
        <f t="shared" si="57"/>
        <v>12:0030</v>
      </c>
      <c r="E897" t="s">
        <v>3718</v>
      </c>
      <c r="F897" t="s">
        <v>3719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 t="s">
        <v>225</v>
      </c>
      <c r="P897" t="s">
        <v>148</v>
      </c>
      <c r="Q897" t="s">
        <v>522</v>
      </c>
    </row>
    <row r="898" spans="1:17" hidden="1" x14ac:dyDescent="0.25">
      <c r="A898" t="s">
        <v>3720</v>
      </c>
      <c r="B898" t="s">
        <v>3721</v>
      </c>
      <c r="C898" s="1" t="str">
        <f t="shared" si="56"/>
        <v>12:0008</v>
      </c>
      <c r="D898" s="1" t="str">
        <f t="shared" si="57"/>
        <v>12:0030</v>
      </c>
      <c r="E898" t="s">
        <v>3722</v>
      </c>
      <c r="F898" t="s">
        <v>3723</v>
      </c>
      <c r="H898">
        <v>57.2098771</v>
      </c>
      <c r="I898">
        <v>-130.98373789999999</v>
      </c>
      <c r="J898" s="1" t="str">
        <f t="shared" ref="J898:J961" si="58">HYPERLINK("http://geochem.nrcan.gc.ca/cdogs/content/kwd/kwd020018_e.htm", "Fluid (stream)")</f>
        <v>Fluid (stream)</v>
      </c>
      <c r="K898" s="1" t="str">
        <f t="shared" ref="K898:K961" si="59">HYPERLINK("http://geochem.nrcan.gc.ca/cdogs/content/kwd/kwd080007_e.htm", "Untreated Water")</f>
        <v>Untreated Water</v>
      </c>
      <c r="O898" t="s">
        <v>113</v>
      </c>
      <c r="P898" t="s">
        <v>87</v>
      </c>
      <c r="Q898" t="s">
        <v>653</v>
      </c>
    </row>
    <row r="899" spans="1:17" hidden="1" x14ac:dyDescent="0.25">
      <c r="A899" t="s">
        <v>3724</v>
      </c>
      <c r="B899" t="s">
        <v>3725</v>
      </c>
      <c r="C899" s="1" t="str">
        <f t="shared" si="56"/>
        <v>12:0008</v>
      </c>
      <c r="D899" s="1" t="str">
        <f t="shared" si="57"/>
        <v>12:0030</v>
      </c>
      <c r="E899" t="s">
        <v>3726</v>
      </c>
      <c r="F899" t="s">
        <v>3727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 t="s">
        <v>158</v>
      </c>
      <c r="P899" t="s">
        <v>45</v>
      </c>
      <c r="Q899" t="s">
        <v>398</v>
      </c>
    </row>
    <row r="900" spans="1:17" hidden="1" x14ac:dyDescent="0.25">
      <c r="A900" t="s">
        <v>3728</v>
      </c>
      <c r="B900" t="s">
        <v>3729</v>
      </c>
      <c r="C900" s="1" t="str">
        <f t="shared" si="56"/>
        <v>12:0008</v>
      </c>
      <c r="D900" s="1" t="str">
        <f t="shared" si="57"/>
        <v>12:0030</v>
      </c>
      <c r="E900" t="s">
        <v>3730</v>
      </c>
      <c r="F900" t="s">
        <v>3731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 t="s">
        <v>220</v>
      </c>
      <c r="P900" t="s">
        <v>87</v>
      </c>
      <c r="Q900" t="s">
        <v>23</v>
      </c>
    </row>
    <row r="901" spans="1:17" hidden="1" x14ac:dyDescent="0.25">
      <c r="A901" t="s">
        <v>3732</v>
      </c>
      <c r="B901" t="s">
        <v>3733</v>
      </c>
      <c r="C901" s="1" t="str">
        <f t="shared" si="56"/>
        <v>12:0008</v>
      </c>
      <c r="D901" s="1" t="str">
        <f t="shared" si="57"/>
        <v>12:0030</v>
      </c>
      <c r="E901" t="s">
        <v>3734</v>
      </c>
      <c r="F901" t="s">
        <v>3735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 t="s">
        <v>21</v>
      </c>
      <c r="P901" t="s">
        <v>356</v>
      </c>
      <c r="Q901" t="s">
        <v>29</v>
      </c>
    </row>
    <row r="902" spans="1:17" hidden="1" x14ac:dyDescent="0.25">
      <c r="A902" t="s">
        <v>3736</v>
      </c>
      <c r="B902" t="s">
        <v>3737</v>
      </c>
      <c r="C902" s="1" t="str">
        <f t="shared" si="56"/>
        <v>12:0008</v>
      </c>
      <c r="D902" s="1" t="str">
        <f t="shared" si="57"/>
        <v>12:0030</v>
      </c>
      <c r="E902" t="s">
        <v>3738</v>
      </c>
      <c r="F902" t="s">
        <v>3739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 t="s">
        <v>21</v>
      </c>
      <c r="P902" t="s">
        <v>87</v>
      </c>
      <c r="Q902" t="s">
        <v>59</v>
      </c>
    </row>
    <row r="903" spans="1:17" hidden="1" x14ac:dyDescent="0.25">
      <c r="A903" t="s">
        <v>3740</v>
      </c>
      <c r="B903" t="s">
        <v>3741</v>
      </c>
      <c r="C903" s="1" t="str">
        <f t="shared" si="56"/>
        <v>12:0008</v>
      </c>
      <c r="D903" s="1" t="str">
        <f t="shared" si="57"/>
        <v>12:0030</v>
      </c>
      <c r="E903" t="s">
        <v>3742</v>
      </c>
      <c r="F903" t="s">
        <v>3743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 t="s">
        <v>21</v>
      </c>
      <c r="P903" t="s">
        <v>87</v>
      </c>
      <c r="Q903" t="s">
        <v>198</v>
      </c>
    </row>
    <row r="904" spans="1:17" hidden="1" x14ac:dyDescent="0.25">
      <c r="A904" t="s">
        <v>3744</v>
      </c>
      <c r="B904" t="s">
        <v>3745</v>
      </c>
      <c r="C904" s="1" t="str">
        <f t="shared" si="56"/>
        <v>12:0008</v>
      </c>
      <c r="D904" s="1" t="str">
        <f t="shared" si="57"/>
        <v>12:0030</v>
      </c>
      <c r="E904" t="s">
        <v>3746</v>
      </c>
      <c r="F904" t="s">
        <v>3747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 t="s">
        <v>21</v>
      </c>
      <c r="P904" t="s">
        <v>45</v>
      </c>
      <c r="Q904" t="s">
        <v>71</v>
      </c>
    </row>
    <row r="905" spans="1:17" hidden="1" x14ac:dyDescent="0.25">
      <c r="A905" t="s">
        <v>3748</v>
      </c>
      <c r="B905" t="s">
        <v>3749</v>
      </c>
      <c r="C905" s="1" t="str">
        <f t="shared" si="56"/>
        <v>12:0008</v>
      </c>
      <c r="D905" s="1" t="str">
        <f t="shared" si="57"/>
        <v>12:0030</v>
      </c>
      <c r="E905" t="s">
        <v>3750</v>
      </c>
      <c r="F905" t="s">
        <v>3751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 t="s">
        <v>113</v>
      </c>
      <c r="P905" t="s">
        <v>148</v>
      </c>
      <c r="Q905" t="s">
        <v>103</v>
      </c>
    </row>
    <row r="906" spans="1:17" hidden="1" x14ac:dyDescent="0.25">
      <c r="A906" t="s">
        <v>3752</v>
      </c>
      <c r="B906" t="s">
        <v>3753</v>
      </c>
      <c r="C906" s="1" t="str">
        <f t="shared" si="56"/>
        <v>12:0008</v>
      </c>
      <c r="D906" s="1" t="str">
        <f t="shared" si="57"/>
        <v>12:0030</v>
      </c>
      <c r="E906" t="s">
        <v>3754</v>
      </c>
      <c r="F906" t="s">
        <v>3755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 t="s">
        <v>21</v>
      </c>
      <c r="P906" t="s">
        <v>148</v>
      </c>
      <c r="Q906" t="s">
        <v>29</v>
      </c>
    </row>
    <row r="907" spans="1:17" hidden="1" x14ac:dyDescent="0.25">
      <c r="A907" t="s">
        <v>3756</v>
      </c>
      <c r="B907" t="s">
        <v>3757</v>
      </c>
      <c r="C907" s="1" t="str">
        <f t="shared" si="56"/>
        <v>12:0008</v>
      </c>
      <c r="D907" s="1" t="str">
        <f t="shared" si="57"/>
        <v>12:0030</v>
      </c>
      <c r="E907" t="s">
        <v>3758</v>
      </c>
      <c r="F907" t="s">
        <v>3759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 t="s">
        <v>21</v>
      </c>
      <c r="P907" t="s">
        <v>148</v>
      </c>
      <c r="Q907" t="s">
        <v>35</v>
      </c>
    </row>
    <row r="908" spans="1:17" hidden="1" x14ac:dyDescent="0.25">
      <c r="A908" t="s">
        <v>3760</v>
      </c>
      <c r="B908" t="s">
        <v>3761</v>
      </c>
      <c r="C908" s="1" t="str">
        <f t="shared" si="56"/>
        <v>12:0008</v>
      </c>
      <c r="D908" s="1" t="str">
        <f t="shared" si="57"/>
        <v>12:0030</v>
      </c>
      <c r="E908" t="s">
        <v>3762</v>
      </c>
      <c r="F908" t="s">
        <v>3763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 t="s">
        <v>21</v>
      </c>
      <c r="P908" t="s">
        <v>148</v>
      </c>
      <c r="Q908" t="s">
        <v>46</v>
      </c>
    </row>
    <row r="909" spans="1:17" hidden="1" x14ac:dyDescent="0.25">
      <c r="A909" t="s">
        <v>3764</v>
      </c>
      <c r="B909" t="s">
        <v>3765</v>
      </c>
      <c r="C909" s="1" t="str">
        <f t="shared" si="56"/>
        <v>12:0008</v>
      </c>
      <c r="D909" s="1" t="str">
        <f t="shared" si="57"/>
        <v>12:0030</v>
      </c>
      <c r="E909" t="s">
        <v>3766</v>
      </c>
      <c r="F909" t="s">
        <v>3767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 t="s">
        <v>21</v>
      </c>
      <c r="P909" t="s">
        <v>148</v>
      </c>
      <c r="Q909" t="s">
        <v>35</v>
      </c>
    </row>
    <row r="910" spans="1:17" hidden="1" x14ac:dyDescent="0.25">
      <c r="A910" t="s">
        <v>3768</v>
      </c>
      <c r="B910" t="s">
        <v>3769</v>
      </c>
      <c r="C910" s="1" t="str">
        <f t="shared" si="56"/>
        <v>12:0008</v>
      </c>
      <c r="D910" s="1" t="str">
        <f t="shared" si="57"/>
        <v>12:0030</v>
      </c>
      <c r="E910" t="s">
        <v>3770</v>
      </c>
      <c r="F910" t="s">
        <v>3771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 t="s">
        <v>21</v>
      </c>
      <c r="P910" t="s">
        <v>87</v>
      </c>
      <c r="Q910" t="s">
        <v>71</v>
      </c>
    </row>
    <row r="911" spans="1:17" hidden="1" x14ac:dyDescent="0.25">
      <c r="A911" t="s">
        <v>3772</v>
      </c>
      <c r="B911" t="s">
        <v>3773</v>
      </c>
      <c r="C911" s="1" t="str">
        <f t="shared" si="56"/>
        <v>12:0008</v>
      </c>
      <c r="D911" s="1" t="str">
        <f t="shared" si="57"/>
        <v>12:0030</v>
      </c>
      <c r="E911" t="s">
        <v>3774</v>
      </c>
      <c r="F911" t="s">
        <v>3775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 t="s">
        <v>21</v>
      </c>
      <c r="P911" t="s">
        <v>87</v>
      </c>
      <c r="Q911" t="s">
        <v>93</v>
      </c>
    </row>
    <row r="912" spans="1:17" hidden="1" x14ac:dyDescent="0.25">
      <c r="A912" t="s">
        <v>3776</v>
      </c>
      <c r="B912" t="s">
        <v>3777</v>
      </c>
      <c r="C912" s="1" t="str">
        <f t="shared" si="56"/>
        <v>12:0008</v>
      </c>
      <c r="D912" s="1" t="str">
        <f t="shared" si="57"/>
        <v>12:0030</v>
      </c>
      <c r="E912" t="s">
        <v>3774</v>
      </c>
      <c r="F912" t="s">
        <v>3778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 t="s">
        <v>21</v>
      </c>
      <c r="P912" t="s">
        <v>87</v>
      </c>
      <c r="Q912" t="s">
        <v>52</v>
      </c>
    </row>
    <row r="913" spans="1:17" hidden="1" x14ac:dyDescent="0.25">
      <c r="A913" t="s">
        <v>3779</v>
      </c>
      <c r="B913" t="s">
        <v>3780</v>
      </c>
      <c r="C913" s="1" t="str">
        <f t="shared" si="56"/>
        <v>12:0008</v>
      </c>
      <c r="D913" s="1" t="str">
        <f t="shared" si="57"/>
        <v>12:0030</v>
      </c>
      <c r="E913" t="s">
        <v>3781</v>
      </c>
      <c r="F913" t="s">
        <v>3782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 t="s">
        <v>21</v>
      </c>
      <c r="P913" t="s">
        <v>45</v>
      </c>
      <c r="Q913" t="s">
        <v>52</v>
      </c>
    </row>
    <row r="914" spans="1:17" hidden="1" x14ac:dyDescent="0.25">
      <c r="A914" t="s">
        <v>3783</v>
      </c>
      <c r="B914" t="s">
        <v>3784</v>
      </c>
      <c r="C914" s="1" t="str">
        <f t="shared" si="56"/>
        <v>12:0008</v>
      </c>
      <c r="D914" s="1" t="str">
        <f t="shared" si="57"/>
        <v>12:0030</v>
      </c>
      <c r="E914" t="s">
        <v>3785</v>
      </c>
      <c r="F914" t="s">
        <v>3786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 t="s">
        <v>1597</v>
      </c>
      <c r="P914" t="s">
        <v>87</v>
      </c>
      <c r="Q914" t="s">
        <v>23</v>
      </c>
    </row>
    <row r="915" spans="1:17" hidden="1" x14ac:dyDescent="0.25">
      <c r="A915" t="s">
        <v>3787</v>
      </c>
      <c r="B915" t="s">
        <v>3788</v>
      </c>
      <c r="C915" s="1" t="str">
        <f t="shared" si="56"/>
        <v>12:0008</v>
      </c>
      <c r="D915" s="1" t="str">
        <f t="shared" si="57"/>
        <v>12:0030</v>
      </c>
      <c r="E915" t="s">
        <v>3789</v>
      </c>
      <c r="F915" t="s">
        <v>3790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 t="s">
        <v>113</v>
      </c>
      <c r="P915" t="s">
        <v>45</v>
      </c>
      <c r="Q915" t="s">
        <v>59</v>
      </c>
    </row>
    <row r="916" spans="1:17" hidden="1" x14ac:dyDescent="0.25">
      <c r="A916" t="s">
        <v>3791</v>
      </c>
      <c r="B916" t="s">
        <v>3792</v>
      </c>
      <c r="C916" s="1" t="str">
        <f t="shared" si="56"/>
        <v>12:0008</v>
      </c>
      <c r="D916" s="1" t="str">
        <f t="shared" si="57"/>
        <v>12:0030</v>
      </c>
      <c r="E916" t="s">
        <v>3793</v>
      </c>
      <c r="F916" t="s">
        <v>3794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 t="s">
        <v>21</v>
      </c>
      <c r="P916" t="s">
        <v>87</v>
      </c>
      <c r="Q916" t="s">
        <v>29</v>
      </c>
    </row>
    <row r="917" spans="1:17" hidden="1" x14ac:dyDescent="0.25">
      <c r="A917" t="s">
        <v>3795</v>
      </c>
      <c r="B917" t="s">
        <v>3796</v>
      </c>
      <c r="C917" s="1" t="str">
        <f t="shared" si="56"/>
        <v>12:0008</v>
      </c>
      <c r="D917" s="1" t="str">
        <f t="shared" si="57"/>
        <v>12:0030</v>
      </c>
      <c r="E917" t="s">
        <v>3797</v>
      </c>
      <c r="F917" t="s">
        <v>3798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 t="s">
        <v>21</v>
      </c>
      <c r="P917" t="s">
        <v>45</v>
      </c>
      <c r="Q917" t="s">
        <v>71</v>
      </c>
    </row>
    <row r="918" spans="1:17" hidden="1" x14ac:dyDescent="0.25">
      <c r="A918" t="s">
        <v>3799</v>
      </c>
      <c r="B918" t="s">
        <v>3800</v>
      </c>
      <c r="C918" s="1" t="str">
        <f t="shared" si="56"/>
        <v>12:0008</v>
      </c>
      <c r="D918" s="1" t="str">
        <f t="shared" si="57"/>
        <v>12:0030</v>
      </c>
      <c r="E918" t="s">
        <v>3801</v>
      </c>
      <c r="F918" t="s">
        <v>3802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 t="s">
        <v>21</v>
      </c>
      <c r="P918" t="s">
        <v>87</v>
      </c>
      <c r="Q918" t="s">
        <v>103</v>
      </c>
    </row>
    <row r="919" spans="1:17" hidden="1" x14ac:dyDescent="0.25">
      <c r="A919" t="s">
        <v>3803</v>
      </c>
      <c r="B919" t="s">
        <v>3804</v>
      </c>
      <c r="C919" s="1" t="str">
        <f t="shared" si="56"/>
        <v>12:0008</v>
      </c>
      <c r="D919" s="1" t="str">
        <f t="shared" si="57"/>
        <v>12:0030</v>
      </c>
      <c r="E919" t="s">
        <v>3805</v>
      </c>
      <c r="F919" t="s">
        <v>3806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 t="s">
        <v>21</v>
      </c>
      <c r="P919" t="s">
        <v>45</v>
      </c>
      <c r="Q919" t="s">
        <v>103</v>
      </c>
    </row>
    <row r="920" spans="1:17" hidden="1" x14ac:dyDescent="0.25">
      <c r="A920" t="s">
        <v>3807</v>
      </c>
      <c r="B920" t="s">
        <v>3808</v>
      </c>
      <c r="C920" s="1" t="str">
        <f t="shared" si="56"/>
        <v>12:0008</v>
      </c>
      <c r="D920" s="1" t="str">
        <f t="shared" si="57"/>
        <v>12:0030</v>
      </c>
      <c r="E920" t="s">
        <v>3809</v>
      </c>
      <c r="F920" t="s">
        <v>3810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 t="s">
        <v>21</v>
      </c>
      <c r="P920" t="s">
        <v>583</v>
      </c>
      <c r="Q920" t="s">
        <v>93</v>
      </c>
    </row>
    <row r="921" spans="1:17" hidden="1" x14ac:dyDescent="0.25">
      <c r="A921" t="s">
        <v>3811</v>
      </c>
      <c r="B921" t="s">
        <v>3812</v>
      </c>
      <c r="C921" s="1" t="str">
        <f t="shared" si="56"/>
        <v>12:0008</v>
      </c>
      <c r="D921" s="1" t="str">
        <f t="shared" si="57"/>
        <v>12:0030</v>
      </c>
      <c r="E921" t="s">
        <v>3813</v>
      </c>
      <c r="F921" t="s">
        <v>3814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 t="s">
        <v>21</v>
      </c>
      <c r="P921" t="s">
        <v>22</v>
      </c>
      <c r="Q921" t="s">
        <v>71</v>
      </c>
    </row>
    <row r="922" spans="1:17" hidden="1" x14ac:dyDescent="0.25">
      <c r="A922" t="s">
        <v>3815</v>
      </c>
      <c r="B922" t="s">
        <v>3816</v>
      </c>
      <c r="C922" s="1" t="str">
        <f t="shared" si="56"/>
        <v>12:0008</v>
      </c>
      <c r="D922" s="1" t="str">
        <f t="shared" si="57"/>
        <v>12:0030</v>
      </c>
      <c r="E922" t="s">
        <v>3817</v>
      </c>
      <c r="F922" t="s">
        <v>3818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 t="s">
        <v>21</v>
      </c>
      <c r="P922" t="s">
        <v>356</v>
      </c>
      <c r="Q922" t="s">
        <v>215</v>
      </c>
    </row>
    <row r="923" spans="1:17" hidden="1" x14ac:dyDescent="0.25">
      <c r="A923" t="s">
        <v>3819</v>
      </c>
      <c r="B923" t="s">
        <v>3820</v>
      </c>
      <c r="C923" s="1" t="str">
        <f t="shared" si="56"/>
        <v>12:0008</v>
      </c>
      <c r="D923" s="1" t="str">
        <f t="shared" si="57"/>
        <v>12:0030</v>
      </c>
      <c r="E923" t="s">
        <v>3821</v>
      </c>
      <c r="F923" t="s">
        <v>3822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 t="s">
        <v>21</v>
      </c>
      <c r="P923" t="s">
        <v>45</v>
      </c>
      <c r="Q923" t="s">
        <v>93</v>
      </c>
    </row>
    <row r="924" spans="1:17" hidden="1" x14ac:dyDescent="0.25">
      <c r="A924" t="s">
        <v>3823</v>
      </c>
      <c r="B924" t="s">
        <v>3824</v>
      </c>
      <c r="C924" s="1" t="str">
        <f t="shared" si="56"/>
        <v>12:0008</v>
      </c>
      <c r="D924" s="1" t="str">
        <f t="shared" si="57"/>
        <v>12:0030</v>
      </c>
      <c r="E924" t="s">
        <v>3825</v>
      </c>
      <c r="F924" t="s">
        <v>3826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 t="s">
        <v>21</v>
      </c>
      <c r="P924" t="s">
        <v>45</v>
      </c>
      <c r="Q924" t="s">
        <v>3827</v>
      </c>
    </row>
    <row r="925" spans="1:17" hidden="1" x14ac:dyDescent="0.25">
      <c r="A925" t="s">
        <v>3828</v>
      </c>
      <c r="B925" t="s">
        <v>3829</v>
      </c>
      <c r="C925" s="1" t="str">
        <f t="shared" si="56"/>
        <v>12:0008</v>
      </c>
      <c r="D925" s="1" t="str">
        <f t="shared" si="57"/>
        <v>12:0030</v>
      </c>
      <c r="E925" t="s">
        <v>3830</v>
      </c>
      <c r="F925" t="s">
        <v>3831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 t="s">
        <v>21</v>
      </c>
      <c r="P925" t="s">
        <v>631</v>
      </c>
      <c r="Q925" t="s">
        <v>2822</v>
      </c>
    </row>
    <row r="926" spans="1:17" hidden="1" x14ac:dyDescent="0.25">
      <c r="A926" t="s">
        <v>3832</v>
      </c>
      <c r="B926" t="s">
        <v>3833</v>
      </c>
      <c r="C926" s="1" t="str">
        <f t="shared" si="56"/>
        <v>12:0008</v>
      </c>
      <c r="D926" s="1" t="str">
        <f t="shared" si="57"/>
        <v>12:0030</v>
      </c>
      <c r="E926" t="s">
        <v>3834</v>
      </c>
      <c r="F926" t="s">
        <v>3835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 t="s">
        <v>21</v>
      </c>
      <c r="P926" t="s">
        <v>631</v>
      </c>
      <c r="Q926" t="s">
        <v>3836</v>
      </c>
    </row>
    <row r="927" spans="1:17" hidden="1" x14ac:dyDescent="0.25">
      <c r="A927" t="s">
        <v>3837</v>
      </c>
      <c r="B927" t="s">
        <v>3838</v>
      </c>
      <c r="C927" s="1" t="str">
        <f t="shared" si="56"/>
        <v>12:0008</v>
      </c>
      <c r="D927" s="1" t="str">
        <f t="shared" si="57"/>
        <v>12:0030</v>
      </c>
      <c r="E927" t="s">
        <v>3839</v>
      </c>
      <c r="F927" t="s">
        <v>3840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 t="s">
        <v>21</v>
      </c>
      <c r="P927" t="s">
        <v>2715</v>
      </c>
      <c r="Q927" t="s">
        <v>171</v>
      </c>
    </row>
    <row r="928" spans="1:17" hidden="1" x14ac:dyDescent="0.25">
      <c r="A928" t="s">
        <v>3841</v>
      </c>
      <c r="B928" t="s">
        <v>3842</v>
      </c>
      <c r="C928" s="1" t="str">
        <f t="shared" si="56"/>
        <v>12:0008</v>
      </c>
      <c r="D928" s="1" t="str">
        <f t="shared" si="57"/>
        <v>12:0030</v>
      </c>
      <c r="E928" t="s">
        <v>3843</v>
      </c>
      <c r="F928" t="s">
        <v>3844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 t="s">
        <v>21</v>
      </c>
      <c r="P928" t="s">
        <v>22</v>
      </c>
      <c r="Q928" t="s">
        <v>71</v>
      </c>
    </row>
    <row r="929" spans="1:17" hidden="1" x14ac:dyDescent="0.25">
      <c r="A929" t="s">
        <v>3845</v>
      </c>
      <c r="B929" t="s">
        <v>3846</v>
      </c>
      <c r="C929" s="1" t="str">
        <f t="shared" si="56"/>
        <v>12:0008</v>
      </c>
      <c r="D929" s="1" t="str">
        <f t="shared" si="57"/>
        <v>12:0030</v>
      </c>
      <c r="E929" t="s">
        <v>3847</v>
      </c>
      <c r="F929" t="s">
        <v>3848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 t="s">
        <v>220</v>
      </c>
      <c r="P929" t="s">
        <v>2212</v>
      </c>
      <c r="Q929" t="s">
        <v>149</v>
      </c>
    </row>
    <row r="930" spans="1:17" hidden="1" x14ac:dyDescent="0.25">
      <c r="A930" t="s">
        <v>3849</v>
      </c>
      <c r="B930" t="s">
        <v>3850</v>
      </c>
      <c r="C930" s="1" t="str">
        <f t="shared" si="56"/>
        <v>12:0008</v>
      </c>
      <c r="D930" s="1" t="str">
        <f t="shared" si="57"/>
        <v>12:0030</v>
      </c>
      <c r="E930" t="s">
        <v>3851</v>
      </c>
      <c r="F930" t="s">
        <v>3852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 t="s">
        <v>220</v>
      </c>
      <c r="P930" t="s">
        <v>22</v>
      </c>
      <c r="Q930" t="s">
        <v>23</v>
      </c>
    </row>
    <row r="931" spans="1:17" hidden="1" x14ac:dyDescent="0.25">
      <c r="A931" t="s">
        <v>3853</v>
      </c>
      <c r="B931" t="s">
        <v>3854</v>
      </c>
      <c r="C931" s="1" t="str">
        <f t="shared" si="56"/>
        <v>12:0008</v>
      </c>
      <c r="D931" s="1" t="str">
        <f t="shared" si="57"/>
        <v>12:0030</v>
      </c>
      <c r="E931" t="s">
        <v>3855</v>
      </c>
      <c r="F931" t="s">
        <v>3856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 t="s">
        <v>21</v>
      </c>
      <c r="P931" t="s">
        <v>3857</v>
      </c>
      <c r="Q931" t="s">
        <v>93</v>
      </c>
    </row>
    <row r="932" spans="1:17" hidden="1" x14ac:dyDescent="0.25">
      <c r="A932" t="s">
        <v>3858</v>
      </c>
      <c r="B932" t="s">
        <v>3859</v>
      </c>
      <c r="C932" s="1" t="str">
        <f t="shared" si="56"/>
        <v>12:0008</v>
      </c>
      <c r="D932" s="1" t="str">
        <f t="shared" si="57"/>
        <v>12:0030</v>
      </c>
      <c r="E932" t="s">
        <v>3860</v>
      </c>
      <c r="F932" t="s">
        <v>3861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 t="s">
        <v>21</v>
      </c>
      <c r="P932" t="s">
        <v>356</v>
      </c>
      <c r="Q932" t="s">
        <v>215</v>
      </c>
    </row>
    <row r="933" spans="1:17" hidden="1" x14ac:dyDescent="0.25">
      <c r="A933" t="s">
        <v>3862</v>
      </c>
      <c r="B933" t="s">
        <v>3863</v>
      </c>
      <c r="C933" s="1" t="str">
        <f t="shared" si="56"/>
        <v>12:0008</v>
      </c>
      <c r="D933" s="1" t="str">
        <f t="shared" si="57"/>
        <v>12:0030</v>
      </c>
      <c r="E933" t="s">
        <v>3864</v>
      </c>
      <c r="F933" t="s">
        <v>3865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 t="s">
        <v>21</v>
      </c>
      <c r="P933" t="s">
        <v>356</v>
      </c>
      <c r="Q933" t="s">
        <v>46</v>
      </c>
    </row>
    <row r="934" spans="1:17" hidden="1" x14ac:dyDescent="0.25">
      <c r="A934" t="s">
        <v>3866</v>
      </c>
      <c r="B934" t="s">
        <v>3867</v>
      </c>
      <c r="C934" s="1" t="str">
        <f t="shared" si="56"/>
        <v>12:0008</v>
      </c>
      <c r="D934" s="1" t="str">
        <f t="shared" si="57"/>
        <v>12:0030</v>
      </c>
      <c r="E934" t="s">
        <v>3868</v>
      </c>
      <c r="F934" t="s">
        <v>3869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 t="s">
        <v>21</v>
      </c>
      <c r="P934" t="s">
        <v>45</v>
      </c>
      <c r="Q934" t="s">
        <v>103</v>
      </c>
    </row>
    <row r="935" spans="1:17" hidden="1" x14ac:dyDescent="0.25">
      <c r="A935" t="s">
        <v>3870</v>
      </c>
      <c r="B935" t="s">
        <v>3871</v>
      </c>
      <c r="C935" s="1" t="str">
        <f t="shared" si="56"/>
        <v>12:0008</v>
      </c>
      <c r="D935" s="1" t="str">
        <f t="shared" si="57"/>
        <v>12:0030</v>
      </c>
      <c r="E935" t="s">
        <v>3872</v>
      </c>
      <c r="F935" t="s">
        <v>3873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 t="s">
        <v>630</v>
      </c>
      <c r="P935" t="s">
        <v>45</v>
      </c>
      <c r="Q935" t="s">
        <v>522</v>
      </c>
    </row>
    <row r="936" spans="1:17" hidden="1" x14ac:dyDescent="0.25">
      <c r="A936" t="s">
        <v>3874</v>
      </c>
      <c r="B936" t="s">
        <v>3875</v>
      </c>
      <c r="C936" s="1" t="str">
        <f t="shared" si="56"/>
        <v>12:0008</v>
      </c>
      <c r="D936" s="1" t="str">
        <f t="shared" si="57"/>
        <v>12:0030</v>
      </c>
      <c r="E936" t="s">
        <v>3876</v>
      </c>
      <c r="F936" t="s">
        <v>3877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 t="s">
        <v>3419</v>
      </c>
      <c r="P936" t="s">
        <v>45</v>
      </c>
      <c r="Q936" t="s">
        <v>522</v>
      </c>
    </row>
    <row r="937" spans="1:17" hidden="1" x14ac:dyDescent="0.25">
      <c r="A937" t="s">
        <v>3878</v>
      </c>
      <c r="B937" t="s">
        <v>3879</v>
      </c>
      <c r="C937" s="1" t="str">
        <f t="shared" si="56"/>
        <v>12:0008</v>
      </c>
      <c r="D937" s="1" t="str">
        <f t="shared" si="57"/>
        <v>12:0030</v>
      </c>
      <c r="E937" t="s">
        <v>3880</v>
      </c>
      <c r="F937" t="s">
        <v>3881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 t="s">
        <v>64</v>
      </c>
      <c r="P937" t="s">
        <v>45</v>
      </c>
      <c r="Q937" t="s">
        <v>23</v>
      </c>
    </row>
    <row r="938" spans="1:17" hidden="1" x14ac:dyDescent="0.25">
      <c r="A938" t="s">
        <v>3882</v>
      </c>
      <c r="B938" t="s">
        <v>3883</v>
      </c>
      <c r="C938" s="1" t="str">
        <f t="shared" si="56"/>
        <v>12:0008</v>
      </c>
      <c r="D938" s="1" t="str">
        <f t="shared" si="57"/>
        <v>12:0030</v>
      </c>
      <c r="E938" t="s">
        <v>3884</v>
      </c>
      <c r="F938" t="s">
        <v>3885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 t="s">
        <v>21</v>
      </c>
      <c r="P938" t="s">
        <v>583</v>
      </c>
      <c r="Q938" t="s">
        <v>365</v>
      </c>
    </row>
    <row r="939" spans="1:17" hidden="1" x14ac:dyDescent="0.25">
      <c r="A939" t="s">
        <v>3886</v>
      </c>
      <c r="B939" t="s">
        <v>3887</v>
      </c>
      <c r="C939" s="1" t="str">
        <f t="shared" si="56"/>
        <v>12:0008</v>
      </c>
      <c r="D939" s="1" t="str">
        <f t="shared" si="57"/>
        <v>12:0030</v>
      </c>
      <c r="E939" t="s">
        <v>3888</v>
      </c>
      <c r="F939" t="s">
        <v>3889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 t="s">
        <v>3406</v>
      </c>
      <c r="P939" t="s">
        <v>356</v>
      </c>
      <c r="Q939" t="s">
        <v>392</v>
      </c>
    </row>
    <row r="940" spans="1:17" hidden="1" x14ac:dyDescent="0.25">
      <c r="A940" t="s">
        <v>3890</v>
      </c>
      <c r="B940" t="s">
        <v>3891</v>
      </c>
      <c r="C940" s="1" t="str">
        <f t="shared" si="56"/>
        <v>12:0008</v>
      </c>
      <c r="D940" s="1" t="str">
        <f t="shared" si="57"/>
        <v>12:0030</v>
      </c>
      <c r="E940" t="s">
        <v>3892</v>
      </c>
      <c r="F940" t="s">
        <v>3893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 t="s">
        <v>21</v>
      </c>
      <c r="P940" t="s">
        <v>45</v>
      </c>
      <c r="Q940" t="s">
        <v>59</v>
      </c>
    </row>
    <row r="941" spans="1:17" hidden="1" x14ac:dyDescent="0.25">
      <c r="A941" t="s">
        <v>3894</v>
      </c>
      <c r="B941" t="s">
        <v>3895</v>
      </c>
      <c r="C941" s="1" t="str">
        <f t="shared" si="56"/>
        <v>12:0008</v>
      </c>
      <c r="D941" s="1" t="str">
        <f t="shared" si="57"/>
        <v>12:0030</v>
      </c>
      <c r="E941" t="s">
        <v>3896</v>
      </c>
      <c r="F941" t="s">
        <v>3897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 t="s">
        <v>21</v>
      </c>
      <c r="P941" t="s">
        <v>45</v>
      </c>
      <c r="Q941" t="s">
        <v>46</v>
      </c>
    </row>
    <row r="942" spans="1:17" hidden="1" x14ac:dyDescent="0.25">
      <c r="A942" t="s">
        <v>3898</v>
      </c>
      <c r="B942" t="s">
        <v>3899</v>
      </c>
      <c r="C942" s="1" t="str">
        <f t="shared" si="56"/>
        <v>12:0008</v>
      </c>
      <c r="D942" s="1" t="str">
        <f t="shared" si="57"/>
        <v>12:0030</v>
      </c>
      <c r="E942" t="s">
        <v>3900</v>
      </c>
      <c r="F942" t="s">
        <v>3901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 t="s">
        <v>244</v>
      </c>
      <c r="P942" t="s">
        <v>45</v>
      </c>
      <c r="Q942" t="s">
        <v>23</v>
      </c>
    </row>
    <row r="943" spans="1:17" hidden="1" x14ac:dyDescent="0.25">
      <c r="A943" t="s">
        <v>3902</v>
      </c>
      <c r="B943" t="s">
        <v>3903</v>
      </c>
      <c r="C943" s="1" t="str">
        <f t="shared" si="56"/>
        <v>12:0008</v>
      </c>
      <c r="D943" s="1" t="str">
        <f t="shared" si="57"/>
        <v>12:0030</v>
      </c>
      <c r="E943" t="s">
        <v>3904</v>
      </c>
      <c r="F943" t="s">
        <v>3905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 t="s">
        <v>21</v>
      </c>
      <c r="P943" t="s">
        <v>87</v>
      </c>
      <c r="Q943" t="s">
        <v>29</v>
      </c>
    </row>
    <row r="944" spans="1:17" hidden="1" x14ac:dyDescent="0.25">
      <c r="A944" t="s">
        <v>3906</v>
      </c>
      <c r="B944" t="s">
        <v>3907</v>
      </c>
      <c r="C944" s="1" t="str">
        <f t="shared" si="56"/>
        <v>12:0008</v>
      </c>
      <c r="D944" s="1" t="str">
        <f t="shared" si="57"/>
        <v>12:0030</v>
      </c>
      <c r="E944" t="s">
        <v>3908</v>
      </c>
      <c r="F944" t="s">
        <v>3909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 t="s">
        <v>21</v>
      </c>
      <c r="P944" t="s">
        <v>87</v>
      </c>
      <c r="Q944" t="s">
        <v>23</v>
      </c>
    </row>
    <row r="945" spans="1:17" hidden="1" x14ac:dyDescent="0.25">
      <c r="A945" t="s">
        <v>3910</v>
      </c>
      <c r="B945" t="s">
        <v>3911</v>
      </c>
      <c r="C945" s="1" t="str">
        <f t="shared" si="56"/>
        <v>12:0008</v>
      </c>
      <c r="D945" s="1" t="str">
        <f t="shared" si="57"/>
        <v>12:0030</v>
      </c>
      <c r="E945" t="s">
        <v>3912</v>
      </c>
      <c r="F945" t="s">
        <v>3913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 t="s">
        <v>244</v>
      </c>
      <c r="P945" t="s">
        <v>87</v>
      </c>
      <c r="Q945" t="s">
        <v>29</v>
      </c>
    </row>
    <row r="946" spans="1:17" hidden="1" x14ac:dyDescent="0.25">
      <c r="A946" t="s">
        <v>3914</v>
      </c>
      <c r="B946" t="s">
        <v>3915</v>
      </c>
      <c r="C946" s="1" t="str">
        <f t="shared" si="56"/>
        <v>12:0008</v>
      </c>
      <c r="D946" s="1" t="str">
        <f t="shared" si="57"/>
        <v>12:0030</v>
      </c>
      <c r="E946" t="s">
        <v>3916</v>
      </c>
      <c r="F946" t="s">
        <v>3917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 t="s">
        <v>64</v>
      </c>
      <c r="P946" t="s">
        <v>87</v>
      </c>
      <c r="Q946" t="s">
        <v>23</v>
      </c>
    </row>
    <row r="947" spans="1:17" hidden="1" x14ac:dyDescent="0.25">
      <c r="A947" t="s">
        <v>3918</v>
      </c>
      <c r="B947" t="s">
        <v>3919</v>
      </c>
      <c r="C947" s="1" t="str">
        <f t="shared" si="56"/>
        <v>12:0008</v>
      </c>
      <c r="D947" s="1" t="str">
        <f t="shared" si="57"/>
        <v>12:0030</v>
      </c>
      <c r="E947" t="s">
        <v>3920</v>
      </c>
      <c r="F947" t="s">
        <v>3921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 t="s">
        <v>576</v>
      </c>
      <c r="P947" t="s">
        <v>583</v>
      </c>
      <c r="Q947" t="s">
        <v>23</v>
      </c>
    </row>
    <row r="948" spans="1:17" hidden="1" x14ac:dyDescent="0.25">
      <c r="A948" t="s">
        <v>3922</v>
      </c>
      <c r="B948" t="s">
        <v>3923</v>
      </c>
      <c r="C948" s="1" t="str">
        <f t="shared" si="56"/>
        <v>12:0008</v>
      </c>
      <c r="D948" s="1" t="str">
        <f t="shared" si="57"/>
        <v>12:0030</v>
      </c>
      <c r="E948" t="s">
        <v>3924</v>
      </c>
      <c r="F948" t="s">
        <v>3925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 t="s">
        <v>21</v>
      </c>
      <c r="P948" t="s">
        <v>2212</v>
      </c>
      <c r="Q948" t="s">
        <v>398</v>
      </c>
    </row>
    <row r="949" spans="1:17" hidden="1" x14ac:dyDescent="0.25">
      <c r="A949" t="s">
        <v>3926</v>
      </c>
      <c r="B949" t="s">
        <v>3927</v>
      </c>
      <c r="C949" s="1" t="str">
        <f t="shared" si="56"/>
        <v>12:0008</v>
      </c>
      <c r="D949" s="1" t="str">
        <f t="shared" si="57"/>
        <v>12:0030</v>
      </c>
      <c r="E949" t="s">
        <v>3928</v>
      </c>
      <c r="F949" t="s">
        <v>3929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 t="s">
        <v>21</v>
      </c>
      <c r="P949" t="s">
        <v>397</v>
      </c>
      <c r="Q949" t="s">
        <v>522</v>
      </c>
    </row>
    <row r="950" spans="1:17" hidden="1" x14ac:dyDescent="0.25">
      <c r="A950" t="s">
        <v>3930</v>
      </c>
      <c r="B950" t="s">
        <v>3931</v>
      </c>
      <c r="C950" s="1" t="str">
        <f t="shared" si="56"/>
        <v>12:0008</v>
      </c>
      <c r="D950" s="1" t="str">
        <f t="shared" si="57"/>
        <v>12:0030</v>
      </c>
      <c r="E950" t="s">
        <v>3932</v>
      </c>
      <c r="F950" t="s">
        <v>3933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 t="s">
        <v>244</v>
      </c>
      <c r="P950" t="s">
        <v>45</v>
      </c>
      <c r="Q950" t="s">
        <v>29</v>
      </c>
    </row>
    <row r="951" spans="1:17" hidden="1" x14ac:dyDescent="0.25">
      <c r="A951" t="s">
        <v>3934</v>
      </c>
      <c r="B951" t="s">
        <v>3935</v>
      </c>
      <c r="C951" s="1" t="str">
        <f t="shared" si="56"/>
        <v>12:0008</v>
      </c>
      <c r="D951" s="1" t="str">
        <f t="shared" si="57"/>
        <v>12:0030</v>
      </c>
      <c r="E951" t="s">
        <v>3936</v>
      </c>
      <c r="F951" t="s">
        <v>3937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 t="s">
        <v>21</v>
      </c>
      <c r="P951" t="s">
        <v>397</v>
      </c>
      <c r="Q951" t="s">
        <v>59</v>
      </c>
    </row>
    <row r="952" spans="1:17" hidden="1" x14ac:dyDescent="0.25">
      <c r="A952" t="s">
        <v>3938</v>
      </c>
      <c r="B952" t="s">
        <v>3939</v>
      </c>
      <c r="C952" s="1" t="str">
        <f t="shared" si="56"/>
        <v>12:0008</v>
      </c>
      <c r="D952" s="1" t="str">
        <f t="shared" si="57"/>
        <v>12:0030</v>
      </c>
      <c r="E952" t="s">
        <v>3940</v>
      </c>
      <c r="F952" t="s">
        <v>3941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 t="s">
        <v>21</v>
      </c>
      <c r="P952" t="s">
        <v>45</v>
      </c>
      <c r="Q952" t="s">
        <v>23</v>
      </c>
    </row>
    <row r="953" spans="1:17" hidden="1" x14ac:dyDescent="0.25">
      <c r="A953" t="s">
        <v>3942</v>
      </c>
      <c r="B953" t="s">
        <v>3943</v>
      </c>
      <c r="C953" s="1" t="str">
        <f t="shared" si="56"/>
        <v>12:0008</v>
      </c>
      <c r="D953" s="1" t="str">
        <f t="shared" si="57"/>
        <v>12:0030</v>
      </c>
      <c r="E953" t="s">
        <v>3944</v>
      </c>
      <c r="F953" t="s">
        <v>3945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 t="s">
        <v>21</v>
      </c>
      <c r="P953" t="s">
        <v>356</v>
      </c>
      <c r="Q953" t="s">
        <v>392</v>
      </c>
    </row>
    <row r="954" spans="1:17" hidden="1" x14ac:dyDescent="0.25">
      <c r="A954" t="s">
        <v>3946</v>
      </c>
      <c r="B954" t="s">
        <v>3947</v>
      </c>
      <c r="C954" s="1" t="str">
        <f t="shared" si="56"/>
        <v>12:0008</v>
      </c>
      <c r="D954" s="1" t="str">
        <f t="shared" si="57"/>
        <v>12:0030</v>
      </c>
      <c r="E954" t="s">
        <v>3948</v>
      </c>
      <c r="F954" t="s">
        <v>3949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 t="s">
        <v>158</v>
      </c>
      <c r="P954" t="s">
        <v>45</v>
      </c>
      <c r="Q954" t="s">
        <v>392</v>
      </c>
    </row>
    <row r="955" spans="1:17" hidden="1" x14ac:dyDescent="0.25">
      <c r="A955" t="s">
        <v>3950</v>
      </c>
      <c r="B955" t="s">
        <v>3951</v>
      </c>
      <c r="C955" s="1" t="str">
        <f t="shared" si="56"/>
        <v>12:0008</v>
      </c>
      <c r="D955" s="1" t="str">
        <f t="shared" si="57"/>
        <v>12:0030</v>
      </c>
      <c r="E955" t="s">
        <v>3948</v>
      </c>
      <c r="F955" t="s">
        <v>3952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 t="s">
        <v>113</v>
      </c>
      <c r="P955" t="s">
        <v>45</v>
      </c>
      <c r="Q955" t="s">
        <v>35</v>
      </c>
    </row>
    <row r="956" spans="1:17" hidden="1" x14ac:dyDescent="0.25">
      <c r="A956" t="s">
        <v>3953</v>
      </c>
      <c r="B956" t="s">
        <v>3954</v>
      </c>
      <c r="C956" s="1" t="str">
        <f t="shared" ref="C956:C1019" si="60">HYPERLINK("http://geochem.nrcan.gc.ca/cdogs/content/bdl/bdl120008_e.htm", "12:0008")</f>
        <v>12:0008</v>
      </c>
      <c r="D956" s="1" t="str">
        <f t="shared" ref="D956:D1019" si="61">HYPERLINK("http://geochem.nrcan.gc.ca/cdogs/content/svy/svy120030_e.htm", "12:0030")</f>
        <v>12:0030</v>
      </c>
      <c r="E956" t="s">
        <v>3955</v>
      </c>
      <c r="F956" t="s">
        <v>3956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 t="s">
        <v>21</v>
      </c>
      <c r="P956" t="s">
        <v>356</v>
      </c>
      <c r="Q956" t="s">
        <v>522</v>
      </c>
    </row>
    <row r="957" spans="1:17" hidden="1" x14ac:dyDescent="0.25">
      <c r="A957" t="s">
        <v>3957</v>
      </c>
      <c r="B957" t="s">
        <v>3958</v>
      </c>
      <c r="C957" s="1" t="str">
        <f t="shared" si="60"/>
        <v>12:0008</v>
      </c>
      <c r="D957" s="1" t="str">
        <f t="shared" si="61"/>
        <v>12:0030</v>
      </c>
      <c r="E957" t="s">
        <v>3959</v>
      </c>
      <c r="F957" t="s">
        <v>3960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 t="s">
        <v>225</v>
      </c>
      <c r="P957" t="s">
        <v>397</v>
      </c>
      <c r="Q957" t="s">
        <v>29</v>
      </c>
    </row>
    <row r="958" spans="1:17" hidden="1" x14ac:dyDescent="0.25">
      <c r="A958" t="s">
        <v>3961</v>
      </c>
      <c r="B958" t="s">
        <v>3962</v>
      </c>
      <c r="C958" s="1" t="str">
        <f t="shared" si="60"/>
        <v>12:0008</v>
      </c>
      <c r="D958" s="1" t="str">
        <f t="shared" si="61"/>
        <v>12:0030</v>
      </c>
      <c r="E958" t="s">
        <v>3963</v>
      </c>
      <c r="F958" t="s">
        <v>3964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 t="s">
        <v>21</v>
      </c>
      <c r="P958" t="s">
        <v>22</v>
      </c>
      <c r="Q958" t="s">
        <v>392</v>
      </c>
    </row>
    <row r="959" spans="1:17" hidden="1" x14ac:dyDescent="0.25">
      <c r="A959" t="s">
        <v>3965</v>
      </c>
      <c r="B959" t="s">
        <v>3966</v>
      </c>
      <c r="C959" s="1" t="str">
        <f t="shared" si="60"/>
        <v>12:0008</v>
      </c>
      <c r="D959" s="1" t="str">
        <f t="shared" si="61"/>
        <v>12:0030</v>
      </c>
      <c r="E959" t="s">
        <v>3963</v>
      </c>
      <c r="F959" t="s">
        <v>3967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 t="s">
        <v>21</v>
      </c>
      <c r="P959" t="s">
        <v>356</v>
      </c>
      <c r="Q959" t="s">
        <v>392</v>
      </c>
    </row>
    <row r="960" spans="1:17" hidden="1" x14ac:dyDescent="0.25">
      <c r="A960" t="s">
        <v>3968</v>
      </c>
      <c r="B960" t="s">
        <v>3969</v>
      </c>
      <c r="C960" s="1" t="str">
        <f t="shared" si="60"/>
        <v>12:0008</v>
      </c>
      <c r="D960" s="1" t="str">
        <f t="shared" si="61"/>
        <v>12:0030</v>
      </c>
      <c r="E960" t="s">
        <v>3970</v>
      </c>
      <c r="F960" t="s">
        <v>3971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 t="s">
        <v>21</v>
      </c>
      <c r="P960" t="s">
        <v>45</v>
      </c>
      <c r="Q960" t="s">
        <v>46</v>
      </c>
    </row>
    <row r="961" spans="1:17" hidden="1" x14ac:dyDescent="0.25">
      <c r="A961" t="s">
        <v>3972</v>
      </c>
      <c r="B961" t="s">
        <v>3973</v>
      </c>
      <c r="C961" s="1" t="str">
        <f t="shared" si="60"/>
        <v>12:0008</v>
      </c>
      <c r="D961" s="1" t="str">
        <f t="shared" si="61"/>
        <v>12:0030</v>
      </c>
      <c r="E961" t="s">
        <v>3974</v>
      </c>
      <c r="F961" t="s">
        <v>3975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 t="s">
        <v>57</v>
      </c>
      <c r="P961" t="s">
        <v>356</v>
      </c>
      <c r="Q961" t="s">
        <v>29</v>
      </c>
    </row>
    <row r="962" spans="1:17" hidden="1" x14ac:dyDescent="0.25">
      <c r="A962" t="s">
        <v>3976</v>
      </c>
      <c r="B962" t="s">
        <v>3977</v>
      </c>
      <c r="C962" s="1" t="str">
        <f t="shared" si="60"/>
        <v>12:0008</v>
      </c>
      <c r="D962" s="1" t="str">
        <f t="shared" si="61"/>
        <v>12:0030</v>
      </c>
      <c r="E962" t="s">
        <v>3978</v>
      </c>
      <c r="F962" t="s">
        <v>3979</v>
      </c>
      <c r="H962">
        <v>57.777041199999999</v>
      </c>
      <c r="I962">
        <v>-131.77463080000001</v>
      </c>
      <c r="J962" s="1" t="str">
        <f t="shared" ref="J962:J1025" si="62">HYPERLINK("http://geochem.nrcan.gc.ca/cdogs/content/kwd/kwd020018_e.htm", "Fluid (stream)")</f>
        <v>Fluid (stream)</v>
      </c>
      <c r="K962" s="1" t="str">
        <f t="shared" ref="K962:K1025" si="63">HYPERLINK("http://geochem.nrcan.gc.ca/cdogs/content/kwd/kwd080007_e.htm", "Untreated Water")</f>
        <v>Untreated Water</v>
      </c>
      <c r="O962" t="s">
        <v>3980</v>
      </c>
      <c r="P962" t="s">
        <v>397</v>
      </c>
      <c r="Q962" t="s">
        <v>35</v>
      </c>
    </row>
    <row r="963" spans="1:17" hidden="1" x14ac:dyDescent="0.25">
      <c r="A963" t="s">
        <v>3981</v>
      </c>
      <c r="B963" t="s">
        <v>3982</v>
      </c>
      <c r="C963" s="1" t="str">
        <f t="shared" si="60"/>
        <v>12:0008</v>
      </c>
      <c r="D963" s="1" t="str">
        <f t="shared" si="61"/>
        <v>12:0030</v>
      </c>
      <c r="E963" t="s">
        <v>3983</v>
      </c>
      <c r="F963" t="s">
        <v>3984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 t="s">
        <v>76</v>
      </c>
      <c r="P963" t="s">
        <v>356</v>
      </c>
      <c r="Q963" t="s">
        <v>59</v>
      </c>
    </row>
    <row r="964" spans="1:17" hidden="1" x14ac:dyDescent="0.25">
      <c r="A964" t="s">
        <v>3985</v>
      </c>
      <c r="B964" t="s">
        <v>3986</v>
      </c>
      <c r="C964" s="1" t="str">
        <f t="shared" si="60"/>
        <v>12:0008</v>
      </c>
      <c r="D964" s="1" t="str">
        <f t="shared" si="61"/>
        <v>12:0030</v>
      </c>
      <c r="E964" t="s">
        <v>3987</v>
      </c>
      <c r="F964" t="s">
        <v>3988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 t="s">
        <v>21</v>
      </c>
      <c r="P964" t="s">
        <v>2212</v>
      </c>
      <c r="Q964" t="s">
        <v>392</v>
      </c>
    </row>
    <row r="965" spans="1:17" hidden="1" x14ac:dyDescent="0.25">
      <c r="A965" t="s">
        <v>3989</v>
      </c>
      <c r="B965" t="s">
        <v>3990</v>
      </c>
      <c r="C965" s="1" t="str">
        <f t="shared" si="60"/>
        <v>12:0008</v>
      </c>
      <c r="D965" s="1" t="str">
        <f t="shared" si="61"/>
        <v>12:0030</v>
      </c>
      <c r="E965" t="s">
        <v>3991</v>
      </c>
      <c r="F965" t="s">
        <v>3992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 t="s">
        <v>236</v>
      </c>
      <c r="P965" t="s">
        <v>658</v>
      </c>
      <c r="Q965" t="s">
        <v>522</v>
      </c>
    </row>
    <row r="966" spans="1:17" hidden="1" x14ac:dyDescent="0.25">
      <c r="A966" t="s">
        <v>3993</v>
      </c>
      <c r="B966" t="s">
        <v>3994</v>
      </c>
      <c r="C966" s="1" t="str">
        <f t="shared" si="60"/>
        <v>12:0008</v>
      </c>
      <c r="D966" s="1" t="str">
        <f t="shared" si="61"/>
        <v>12:0030</v>
      </c>
      <c r="E966" t="s">
        <v>3995</v>
      </c>
      <c r="F966" t="s">
        <v>3996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 t="s">
        <v>113</v>
      </c>
      <c r="P966" t="s">
        <v>45</v>
      </c>
      <c r="Q966" t="s">
        <v>198</v>
      </c>
    </row>
    <row r="967" spans="1:17" hidden="1" x14ac:dyDescent="0.25">
      <c r="A967" t="s">
        <v>3997</v>
      </c>
      <c r="B967" t="s">
        <v>3998</v>
      </c>
      <c r="C967" s="1" t="str">
        <f t="shared" si="60"/>
        <v>12:0008</v>
      </c>
      <c r="D967" s="1" t="str">
        <f t="shared" si="61"/>
        <v>12:0030</v>
      </c>
      <c r="E967" t="s">
        <v>3999</v>
      </c>
      <c r="F967" t="s">
        <v>4000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 t="s">
        <v>220</v>
      </c>
      <c r="P967" t="s">
        <v>45</v>
      </c>
      <c r="Q967" t="s">
        <v>103</v>
      </c>
    </row>
    <row r="968" spans="1:17" hidden="1" x14ac:dyDescent="0.25">
      <c r="A968" t="s">
        <v>4001</v>
      </c>
      <c r="B968" t="s">
        <v>4002</v>
      </c>
      <c r="C968" s="1" t="str">
        <f t="shared" si="60"/>
        <v>12:0008</v>
      </c>
      <c r="D968" s="1" t="str">
        <f t="shared" si="61"/>
        <v>12:0030</v>
      </c>
      <c r="E968" t="s">
        <v>4003</v>
      </c>
      <c r="F968" t="s">
        <v>4004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 t="s">
        <v>3376</v>
      </c>
      <c r="P968" t="s">
        <v>45</v>
      </c>
      <c r="Q968" t="s">
        <v>103</v>
      </c>
    </row>
    <row r="969" spans="1:17" hidden="1" x14ac:dyDescent="0.25">
      <c r="A969" t="s">
        <v>4005</v>
      </c>
      <c r="B969" t="s">
        <v>4006</v>
      </c>
      <c r="C969" s="1" t="str">
        <f t="shared" si="60"/>
        <v>12:0008</v>
      </c>
      <c r="D969" s="1" t="str">
        <f t="shared" si="61"/>
        <v>12:0030</v>
      </c>
      <c r="E969" t="s">
        <v>4007</v>
      </c>
      <c r="F969" t="s">
        <v>4008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 t="s">
        <v>21</v>
      </c>
      <c r="P969" t="s">
        <v>87</v>
      </c>
      <c r="Q969" t="s">
        <v>103</v>
      </c>
    </row>
    <row r="970" spans="1:17" hidden="1" x14ac:dyDescent="0.25">
      <c r="A970" t="s">
        <v>4009</v>
      </c>
      <c r="B970" t="s">
        <v>4010</v>
      </c>
      <c r="C970" s="1" t="str">
        <f t="shared" si="60"/>
        <v>12:0008</v>
      </c>
      <c r="D970" s="1" t="str">
        <f t="shared" si="61"/>
        <v>12:0030</v>
      </c>
      <c r="E970" t="s">
        <v>4011</v>
      </c>
      <c r="F970" t="s">
        <v>4012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 t="s">
        <v>1818</v>
      </c>
      <c r="P970" t="s">
        <v>87</v>
      </c>
      <c r="Q970" t="s">
        <v>103</v>
      </c>
    </row>
    <row r="971" spans="1:17" hidden="1" x14ac:dyDescent="0.25">
      <c r="A971" t="s">
        <v>4013</v>
      </c>
      <c r="B971" t="s">
        <v>4014</v>
      </c>
      <c r="C971" s="1" t="str">
        <f t="shared" si="60"/>
        <v>12:0008</v>
      </c>
      <c r="D971" s="1" t="str">
        <f t="shared" si="61"/>
        <v>12:0030</v>
      </c>
      <c r="E971" t="s">
        <v>4015</v>
      </c>
      <c r="F971" t="s">
        <v>4016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 t="s">
        <v>21</v>
      </c>
      <c r="P971" t="s">
        <v>45</v>
      </c>
      <c r="Q971" t="s">
        <v>23</v>
      </c>
    </row>
    <row r="972" spans="1:17" hidden="1" x14ac:dyDescent="0.25">
      <c r="A972" t="s">
        <v>4017</v>
      </c>
      <c r="B972" t="s">
        <v>4018</v>
      </c>
      <c r="C972" s="1" t="str">
        <f t="shared" si="60"/>
        <v>12:0008</v>
      </c>
      <c r="D972" s="1" t="str">
        <f t="shared" si="61"/>
        <v>12:0030</v>
      </c>
      <c r="E972" t="s">
        <v>4019</v>
      </c>
      <c r="F972" t="s">
        <v>4020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 t="s">
        <v>1597</v>
      </c>
      <c r="P972" t="s">
        <v>356</v>
      </c>
      <c r="Q972" t="s">
        <v>149</v>
      </c>
    </row>
    <row r="973" spans="1:17" hidden="1" x14ac:dyDescent="0.25">
      <c r="A973" t="s">
        <v>4021</v>
      </c>
      <c r="B973" t="s">
        <v>4022</v>
      </c>
      <c r="C973" s="1" t="str">
        <f t="shared" si="60"/>
        <v>12:0008</v>
      </c>
      <c r="D973" s="1" t="str">
        <f t="shared" si="61"/>
        <v>12:0030</v>
      </c>
      <c r="E973" t="s">
        <v>4023</v>
      </c>
      <c r="F973" t="s">
        <v>4024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 t="s">
        <v>3560</v>
      </c>
      <c r="P973" t="s">
        <v>830</v>
      </c>
      <c r="Q973" t="s">
        <v>189</v>
      </c>
    </row>
    <row r="974" spans="1:17" hidden="1" x14ac:dyDescent="0.25">
      <c r="A974" t="s">
        <v>4025</v>
      </c>
      <c r="B974" t="s">
        <v>4026</v>
      </c>
      <c r="C974" s="1" t="str">
        <f t="shared" si="60"/>
        <v>12:0008</v>
      </c>
      <c r="D974" s="1" t="str">
        <f t="shared" si="61"/>
        <v>12:0030</v>
      </c>
      <c r="E974" t="s">
        <v>4027</v>
      </c>
      <c r="F974" t="s">
        <v>4028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 t="s">
        <v>3065</v>
      </c>
      <c r="P974" t="s">
        <v>1515</v>
      </c>
      <c r="Q974" t="s">
        <v>88</v>
      </c>
    </row>
    <row r="975" spans="1:17" hidden="1" x14ac:dyDescent="0.25">
      <c r="A975" t="s">
        <v>4029</v>
      </c>
      <c r="B975" t="s">
        <v>4030</v>
      </c>
      <c r="C975" s="1" t="str">
        <f t="shared" si="60"/>
        <v>12:0008</v>
      </c>
      <c r="D975" s="1" t="str">
        <f t="shared" si="61"/>
        <v>12:0030</v>
      </c>
      <c r="E975" t="s">
        <v>4031</v>
      </c>
      <c r="F975" t="s">
        <v>4032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 t="s">
        <v>1771</v>
      </c>
      <c r="P975" t="s">
        <v>45</v>
      </c>
      <c r="Q975" t="s">
        <v>198</v>
      </c>
    </row>
    <row r="976" spans="1:17" hidden="1" x14ac:dyDescent="0.25">
      <c r="A976" t="s">
        <v>4033</v>
      </c>
      <c r="B976" t="s">
        <v>4034</v>
      </c>
      <c r="C976" s="1" t="str">
        <f t="shared" si="60"/>
        <v>12:0008</v>
      </c>
      <c r="D976" s="1" t="str">
        <f t="shared" si="61"/>
        <v>12:0030</v>
      </c>
      <c r="E976" t="s">
        <v>4035</v>
      </c>
      <c r="F976" t="s">
        <v>4036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 t="s">
        <v>21</v>
      </c>
      <c r="P976" t="s">
        <v>356</v>
      </c>
      <c r="Q976" t="s">
        <v>35</v>
      </c>
    </row>
    <row r="977" spans="1:17" hidden="1" x14ac:dyDescent="0.25">
      <c r="A977" t="s">
        <v>4037</v>
      </c>
      <c r="B977" t="s">
        <v>4038</v>
      </c>
      <c r="C977" s="1" t="str">
        <f t="shared" si="60"/>
        <v>12:0008</v>
      </c>
      <c r="D977" s="1" t="str">
        <f t="shared" si="61"/>
        <v>12:0030</v>
      </c>
      <c r="E977" t="s">
        <v>4039</v>
      </c>
      <c r="F977" t="s">
        <v>4040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 t="s">
        <v>21</v>
      </c>
      <c r="P977" t="s">
        <v>45</v>
      </c>
      <c r="Q977" t="s">
        <v>59</v>
      </c>
    </row>
    <row r="978" spans="1:17" hidden="1" x14ac:dyDescent="0.25">
      <c r="A978" t="s">
        <v>4041</v>
      </c>
      <c r="B978" t="s">
        <v>4042</v>
      </c>
      <c r="C978" s="1" t="str">
        <f t="shared" si="60"/>
        <v>12:0008</v>
      </c>
      <c r="D978" s="1" t="str">
        <f t="shared" si="61"/>
        <v>12:0030</v>
      </c>
      <c r="E978" t="s">
        <v>4043</v>
      </c>
      <c r="F978" t="s">
        <v>4044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 t="s">
        <v>21</v>
      </c>
      <c r="P978" t="s">
        <v>45</v>
      </c>
      <c r="Q978" t="s">
        <v>198</v>
      </c>
    </row>
    <row r="979" spans="1:17" hidden="1" x14ac:dyDescent="0.25">
      <c r="A979" t="s">
        <v>4045</v>
      </c>
      <c r="B979" t="s">
        <v>4046</v>
      </c>
      <c r="C979" s="1" t="str">
        <f t="shared" si="60"/>
        <v>12:0008</v>
      </c>
      <c r="D979" s="1" t="str">
        <f t="shared" si="61"/>
        <v>12:0030</v>
      </c>
      <c r="E979" t="s">
        <v>4047</v>
      </c>
      <c r="F979" t="s">
        <v>4048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 t="s">
        <v>588</v>
      </c>
      <c r="P979" t="s">
        <v>45</v>
      </c>
      <c r="Q979" t="s">
        <v>4049</v>
      </c>
    </row>
    <row r="980" spans="1:17" hidden="1" x14ac:dyDescent="0.25">
      <c r="A980" t="s">
        <v>4050</v>
      </c>
      <c r="B980" t="s">
        <v>4051</v>
      </c>
      <c r="C980" s="1" t="str">
        <f t="shared" si="60"/>
        <v>12:0008</v>
      </c>
      <c r="D980" s="1" t="str">
        <f t="shared" si="61"/>
        <v>12:0030</v>
      </c>
      <c r="E980" t="s">
        <v>4052</v>
      </c>
      <c r="F980" t="s">
        <v>4053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 t="s">
        <v>21</v>
      </c>
      <c r="P980" t="s">
        <v>87</v>
      </c>
      <c r="Q980" t="s">
        <v>71</v>
      </c>
    </row>
    <row r="981" spans="1:17" hidden="1" x14ac:dyDescent="0.25">
      <c r="A981" t="s">
        <v>4054</v>
      </c>
      <c r="B981" t="s">
        <v>4055</v>
      </c>
      <c r="C981" s="1" t="str">
        <f t="shared" si="60"/>
        <v>12:0008</v>
      </c>
      <c r="D981" s="1" t="str">
        <f t="shared" si="61"/>
        <v>12:0030</v>
      </c>
      <c r="E981" t="s">
        <v>4056</v>
      </c>
      <c r="F981" t="s">
        <v>4057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 t="s">
        <v>2129</v>
      </c>
      <c r="P981" t="s">
        <v>22</v>
      </c>
      <c r="Q981" t="s">
        <v>198</v>
      </c>
    </row>
    <row r="982" spans="1:17" hidden="1" x14ac:dyDescent="0.25">
      <c r="A982" t="s">
        <v>4058</v>
      </c>
      <c r="B982" t="s">
        <v>4059</v>
      </c>
      <c r="C982" s="1" t="str">
        <f t="shared" si="60"/>
        <v>12:0008</v>
      </c>
      <c r="D982" s="1" t="str">
        <f t="shared" si="61"/>
        <v>12:0030</v>
      </c>
      <c r="E982" t="s">
        <v>4060</v>
      </c>
      <c r="F982" t="s">
        <v>4061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 t="s">
        <v>21</v>
      </c>
      <c r="P982" t="s">
        <v>45</v>
      </c>
      <c r="Q982" t="s">
        <v>59</v>
      </c>
    </row>
    <row r="983" spans="1:17" hidden="1" x14ac:dyDescent="0.25">
      <c r="A983" t="s">
        <v>4062</v>
      </c>
      <c r="B983" t="s">
        <v>4063</v>
      </c>
      <c r="C983" s="1" t="str">
        <f t="shared" si="60"/>
        <v>12:0008</v>
      </c>
      <c r="D983" s="1" t="str">
        <f t="shared" si="61"/>
        <v>12:0030</v>
      </c>
      <c r="E983" t="s">
        <v>4064</v>
      </c>
      <c r="F983" t="s">
        <v>4065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 t="s">
        <v>21</v>
      </c>
      <c r="P983" t="s">
        <v>87</v>
      </c>
      <c r="Q983" t="s">
        <v>59</v>
      </c>
    </row>
    <row r="984" spans="1:17" hidden="1" x14ac:dyDescent="0.25">
      <c r="A984" t="s">
        <v>4066</v>
      </c>
      <c r="B984" t="s">
        <v>4067</v>
      </c>
      <c r="C984" s="1" t="str">
        <f t="shared" si="60"/>
        <v>12:0008</v>
      </c>
      <c r="D984" s="1" t="str">
        <f t="shared" si="61"/>
        <v>12:0030</v>
      </c>
      <c r="E984" t="s">
        <v>4068</v>
      </c>
      <c r="F984" t="s">
        <v>4069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 t="s">
        <v>225</v>
      </c>
      <c r="P984" t="s">
        <v>45</v>
      </c>
      <c r="Q984" t="s">
        <v>59</v>
      </c>
    </row>
    <row r="985" spans="1:17" hidden="1" x14ac:dyDescent="0.25">
      <c r="A985" t="s">
        <v>4070</v>
      </c>
      <c r="B985" t="s">
        <v>4071</v>
      </c>
      <c r="C985" s="1" t="str">
        <f t="shared" si="60"/>
        <v>12:0008</v>
      </c>
      <c r="D985" s="1" t="str">
        <f t="shared" si="61"/>
        <v>12:0030</v>
      </c>
      <c r="E985" t="s">
        <v>4072</v>
      </c>
      <c r="F985" t="s">
        <v>4073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 t="s">
        <v>64</v>
      </c>
      <c r="P985" t="s">
        <v>87</v>
      </c>
      <c r="Q985" t="s">
        <v>29</v>
      </c>
    </row>
    <row r="986" spans="1:17" hidden="1" x14ac:dyDescent="0.25">
      <c r="A986" t="s">
        <v>4074</v>
      </c>
      <c r="B986" t="s">
        <v>4075</v>
      </c>
      <c r="C986" s="1" t="str">
        <f t="shared" si="60"/>
        <v>12:0008</v>
      </c>
      <c r="D986" s="1" t="str">
        <f t="shared" si="61"/>
        <v>12:0030</v>
      </c>
      <c r="E986" t="s">
        <v>4076</v>
      </c>
      <c r="F986" t="s">
        <v>4077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 t="s">
        <v>21</v>
      </c>
      <c r="P986" t="s">
        <v>87</v>
      </c>
      <c r="Q986" t="s">
        <v>29</v>
      </c>
    </row>
    <row r="987" spans="1:17" hidden="1" x14ac:dyDescent="0.25">
      <c r="A987" t="s">
        <v>4078</v>
      </c>
      <c r="B987" t="s">
        <v>4079</v>
      </c>
      <c r="C987" s="1" t="str">
        <f t="shared" si="60"/>
        <v>12:0008</v>
      </c>
      <c r="D987" s="1" t="str">
        <f t="shared" si="61"/>
        <v>12:0030</v>
      </c>
      <c r="E987" t="s">
        <v>4076</v>
      </c>
      <c r="F987" t="s">
        <v>4080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 t="s">
        <v>21</v>
      </c>
      <c r="P987" t="s">
        <v>87</v>
      </c>
      <c r="Q987" t="s">
        <v>29</v>
      </c>
    </row>
    <row r="988" spans="1:17" hidden="1" x14ac:dyDescent="0.25">
      <c r="A988" t="s">
        <v>4081</v>
      </c>
      <c r="B988" t="s">
        <v>4082</v>
      </c>
      <c r="C988" s="1" t="str">
        <f t="shared" si="60"/>
        <v>12:0008</v>
      </c>
      <c r="D988" s="1" t="str">
        <f t="shared" si="61"/>
        <v>12:0030</v>
      </c>
      <c r="E988" t="s">
        <v>4083</v>
      </c>
      <c r="F988" t="s">
        <v>4084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 t="s">
        <v>225</v>
      </c>
      <c r="P988" t="s">
        <v>45</v>
      </c>
      <c r="Q988" t="s">
        <v>35</v>
      </c>
    </row>
    <row r="989" spans="1:17" hidden="1" x14ac:dyDescent="0.25">
      <c r="A989" t="s">
        <v>4085</v>
      </c>
      <c r="B989" t="s">
        <v>4086</v>
      </c>
      <c r="C989" s="1" t="str">
        <f t="shared" si="60"/>
        <v>12:0008</v>
      </c>
      <c r="D989" s="1" t="str">
        <f t="shared" si="61"/>
        <v>12:0030</v>
      </c>
      <c r="E989" t="s">
        <v>4087</v>
      </c>
      <c r="F989" t="s">
        <v>4088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 t="s">
        <v>21</v>
      </c>
      <c r="P989" t="s">
        <v>45</v>
      </c>
      <c r="Q989" t="s">
        <v>59</v>
      </c>
    </row>
    <row r="990" spans="1:17" hidden="1" x14ac:dyDescent="0.25">
      <c r="A990" t="s">
        <v>4089</v>
      </c>
      <c r="B990" t="s">
        <v>4090</v>
      </c>
      <c r="C990" s="1" t="str">
        <f t="shared" si="60"/>
        <v>12:0008</v>
      </c>
      <c r="D990" s="1" t="str">
        <f t="shared" si="61"/>
        <v>12:0030</v>
      </c>
      <c r="E990" t="s">
        <v>4091</v>
      </c>
      <c r="F990" t="s">
        <v>4092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 t="s">
        <v>21</v>
      </c>
      <c r="P990" t="s">
        <v>45</v>
      </c>
      <c r="Q990" t="s">
        <v>46</v>
      </c>
    </row>
    <row r="991" spans="1:17" hidden="1" x14ac:dyDescent="0.25">
      <c r="A991" t="s">
        <v>4093</v>
      </c>
      <c r="B991" t="s">
        <v>4094</v>
      </c>
      <c r="C991" s="1" t="str">
        <f t="shared" si="60"/>
        <v>12:0008</v>
      </c>
      <c r="D991" s="1" t="str">
        <f t="shared" si="61"/>
        <v>12:0030</v>
      </c>
      <c r="E991" t="s">
        <v>4095</v>
      </c>
      <c r="F991" t="s">
        <v>4096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 t="s">
        <v>76</v>
      </c>
      <c r="P991" t="s">
        <v>2212</v>
      </c>
      <c r="Q991" t="s">
        <v>35</v>
      </c>
    </row>
    <row r="992" spans="1:17" hidden="1" x14ac:dyDescent="0.25">
      <c r="A992" t="s">
        <v>4097</v>
      </c>
      <c r="B992" t="s">
        <v>4098</v>
      </c>
      <c r="C992" s="1" t="str">
        <f t="shared" si="60"/>
        <v>12:0008</v>
      </c>
      <c r="D992" s="1" t="str">
        <f t="shared" si="61"/>
        <v>12:0030</v>
      </c>
      <c r="E992" t="s">
        <v>4099</v>
      </c>
      <c r="F992" t="s">
        <v>4100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 t="s">
        <v>3065</v>
      </c>
      <c r="P992" t="s">
        <v>2212</v>
      </c>
      <c r="Q992" t="s">
        <v>522</v>
      </c>
    </row>
    <row r="993" spans="1:17" hidden="1" x14ac:dyDescent="0.25">
      <c r="A993" t="s">
        <v>4101</v>
      </c>
      <c r="B993" t="s">
        <v>4102</v>
      </c>
      <c r="C993" s="1" t="str">
        <f t="shared" si="60"/>
        <v>12:0008</v>
      </c>
      <c r="D993" s="1" t="str">
        <f t="shared" si="61"/>
        <v>12:0030</v>
      </c>
      <c r="E993" t="s">
        <v>4103</v>
      </c>
      <c r="F993" t="s">
        <v>4104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 t="s">
        <v>64</v>
      </c>
      <c r="P993" t="s">
        <v>356</v>
      </c>
      <c r="Q993" t="s">
        <v>392</v>
      </c>
    </row>
    <row r="994" spans="1:17" hidden="1" x14ac:dyDescent="0.25">
      <c r="A994" t="s">
        <v>4105</v>
      </c>
      <c r="B994" t="s">
        <v>4106</v>
      </c>
      <c r="C994" s="1" t="str">
        <f t="shared" si="60"/>
        <v>12:0008</v>
      </c>
      <c r="D994" s="1" t="str">
        <f t="shared" si="61"/>
        <v>12:0030</v>
      </c>
      <c r="E994" t="s">
        <v>4107</v>
      </c>
      <c r="F994" t="s">
        <v>4108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 t="s">
        <v>311</v>
      </c>
      <c r="P994" t="s">
        <v>356</v>
      </c>
      <c r="Q994" t="s">
        <v>46</v>
      </c>
    </row>
    <row r="995" spans="1:17" hidden="1" x14ac:dyDescent="0.25">
      <c r="A995" t="s">
        <v>4109</v>
      </c>
      <c r="B995" t="s">
        <v>4110</v>
      </c>
      <c r="C995" s="1" t="str">
        <f t="shared" si="60"/>
        <v>12:0008</v>
      </c>
      <c r="D995" s="1" t="str">
        <f t="shared" si="61"/>
        <v>12:0030</v>
      </c>
      <c r="E995" t="s">
        <v>4111</v>
      </c>
      <c r="F995" t="s">
        <v>4112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 t="s">
        <v>311</v>
      </c>
      <c r="P995" t="s">
        <v>45</v>
      </c>
      <c r="Q995" t="s">
        <v>522</v>
      </c>
    </row>
    <row r="996" spans="1:17" hidden="1" x14ac:dyDescent="0.25">
      <c r="A996" t="s">
        <v>4113</v>
      </c>
      <c r="B996" t="s">
        <v>4114</v>
      </c>
      <c r="C996" s="1" t="str">
        <f t="shared" si="60"/>
        <v>12:0008</v>
      </c>
      <c r="D996" s="1" t="str">
        <f t="shared" si="61"/>
        <v>12:0030</v>
      </c>
      <c r="E996" t="s">
        <v>4111</v>
      </c>
      <c r="F996" t="s">
        <v>4115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 t="s">
        <v>154</v>
      </c>
      <c r="P996" t="s">
        <v>87</v>
      </c>
      <c r="Q996" t="s">
        <v>522</v>
      </c>
    </row>
    <row r="997" spans="1:17" hidden="1" x14ac:dyDescent="0.25">
      <c r="A997" t="s">
        <v>4116</v>
      </c>
      <c r="B997" t="s">
        <v>4117</v>
      </c>
      <c r="C997" s="1" t="str">
        <f t="shared" si="60"/>
        <v>12:0008</v>
      </c>
      <c r="D997" s="1" t="str">
        <f t="shared" si="61"/>
        <v>12:0030</v>
      </c>
      <c r="E997" t="s">
        <v>4118</v>
      </c>
      <c r="F997" t="s">
        <v>4119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 t="s">
        <v>154</v>
      </c>
      <c r="P997" t="s">
        <v>356</v>
      </c>
      <c r="Q997" t="s">
        <v>59</v>
      </c>
    </row>
    <row r="998" spans="1:17" hidden="1" x14ac:dyDescent="0.25">
      <c r="A998" t="s">
        <v>4120</v>
      </c>
      <c r="B998" t="s">
        <v>4121</v>
      </c>
      <c r="C998" s="1" t="str">
        <f t="shared" si="60"/>
        <v>12:0008</v>
      </c>
      <c r="D998" s="1" t="str">
        <f t="shared" si="61"/>
        <v>12:0030</v>
      </c>
      <c r="E998" t="s">
        <v>4122</v>
      </c>
      <c r="F998" t="s">
        <v>4123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 t="s">
        <v>101</v>
      </c>
      <c r="P998" t="s">
        <v>87</v>
      </c>
      <c r="Q998" t="s">
        <v>35</v>
      </c>
    </row>
    <row r="999" spans="1:17" hidden="1" x14ac:dyDescent="0.25">
      <c r="A999" t="s">
        <v>4124</v>
      </c>
      <c r="B999" t="s">
        <v>4125</v>
      </c>
      <c r="C999" s="1" t="str">
        <f t="shared" si="60"/>
        <v>12:0008</v>
      </c>
      <c r="D999" s="1" t="str">
        <f t="shared" si="61"/>
        <v>12:0030</v>
      </c>
      <c r="E999" t="s">
        <v>4126</v>
      </c>
      <c r="F999" t="s">
        <v>4127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 t="s">
        <v>101</v>
      </c>
      <c r="P999" t="s">
        <v>22</v>
      </c>
      <c r="Q999" t="s">
        <v>46</v>
      </c>
    </row>
    <row r="1000" spans="1:17" hidden="1" x14ac:dyDescent="0.25">
      <c r="A1000" t="s">
        <v>4128</v>
      </c>
      <c r="B1000" t="s">
        <v>4129</v>
      </c>
      <c r="C1000" s="1" t="str">
        <f t="shared" si="60"/>
        <v>12:0008</v>
      </c>
      <c r="D1000" s="1" t="str">
        <f t="shared" si="61"/>
        <v>12:0030</v>
      </c>
      <c r="E1000" t="s">
        <v>4130</v>
      </c>
      <c r="F1000" t="s">
        <v>4131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 t="s">
        <v>551</v>
      </c>
      <c r="P1000" t="s">
        <v>22</v>
      </c>
      <c r="Q1000" t="s">
        <v>103</v>
      </c>
    </row>
    <row r="1001" spans="1:17" hidden="1" x14ac:dyDescent="0.25">
      <c r="A1001" t="s">
        <v>4132</v>
      </c>
      <c r="B1001" t="s">
        <v>4133</v>
      </c>
      <c r="C1001" s="1" t="str">
        <f t="shared" si="60"/>
        <v>12:0008</v>
      </c>
      <c r="D1001" s="1" t="str">
        <f t="shared" si="61"/>
        <v>12:0030</v>
      </c>
      <c r="E1001" t="s">
        <v>4134</v>
      </c>
      <c r="F1001" t="s">
        <v>4135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  <c r="O1001" t="s">
        <v>108</v>
      </c>
      <c r="P1001" t="s">
        <v>108</v>
      </c>
      <c r="Q1001" t="s">
        <v>108</v>
      </c>
    </row>
    <row r="1002" spans="1:17" hidden="1" x14ac:dyDescent="0.25">
      <c r="A1002" t="s">
        <v>4136</v>
      </c>
      <c r="B1002" t="s">
        <v>4137</v>
      </c>
      <c r="C1002" s="1" t="str">
        <f t="shared" si="60"/>
        <v>12:0008</v>
      </c>
      <c r="D1002" s="1" t="str">
        <f t="shared" si="61"/>
        <v>12:0030</v>
      </c>
      <c r="E1002" t="s">
        <v>4138</v>
      </c>
      <c r="F1002" t="s">
        <v>4139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 t="s">
        <v>21</v>
      </c>
      <c r="P1002" t="s">
        <v>45</v>
      </c>
      <c r="Q1002" t="s">
        <v>2366</v>
      </c>
    </row>
    <row r="1003" spans="1:17" hidden="1" x14ac:dyDescent="0.25">
      <c r="A1003" t="s">
        <v>4140</v>
      </c>
      <c r="B1003" t="s">
        <v>4141</v>
      </c>
      <c r="C1003" s="1" t="str">
        <f t="shared" si="60"/>
        <v>12:0008</v>
      </c>
      <c r="D1003" s="1" t="str">
        <f t="shared" si="61"/>
        <v>12:0030</v>
      </c>
      <c r="E1003" t="s">
        <v>4142</v>
      </c>
      <c r="F1003" t="s">
        <v>4143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 t="s">
        <v>1818</v>
      </c>
      <c r="P1003" t="s">
        <v>45</v>
      </c>
      <c r="Q1003" t="s">
        <v>52</v>
      </c>
    </row>
    <row r="1004" spans="1:17" hidden="1" x14ac:dyDescent="0.25">
      <c r="A1004" t="s">
        <v>4144</v>
      </c>
      <c r="B1004" t="s">
        <v>4145</v>
      </c>
      <c r="C1004" s="1" t="str">
        <f t="shared" si="60"/>
        <v>12:0008</v>
      </c>
      <c r="D1004" s="1" t="str">
        <f t="shared" si="61"/>
        <v>12:0030</v>
      </c>
      <c r="E1004" t="s">
        <v>4146</v>
      </c>
      <c r="F1004" t="s">
        <v>4147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 t="s">
        <v>4148</v>
      </c>
      <c r="P1004" t="s">
        <v>397</v>
      </c>
      <c r="Q1004" t="s">
        <v>189</v>
      </c>
    </row>
    <row r="1005" spans="1:17" hidden="1" x14ac:dyDescent="0.25">
      <c r="A1005" t="s">
        <v>4149</v>
      </c>
      <c r="B1005" t="s">
        <v>4150</v>
      </c>
      <c r="C1005" s="1" t="str">
        <f t="shared" si="60"/>
        <v>12:0008</v>
      </c>
      <c r="D1005" s="1" t="str">
        <f t="shared" si="61"/>
        <v>12:0030</v>
      </c>
      <c r="E1005" t="s">
        <v>4151</v>
      </c>
      <c r="F1005" t="s">
        <v>4152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 t="s">
        <v>21</v>
      </c>
      <c r="P1005" t="s">
        <v>583</v>
      </c>
      <c r="Q1005" t="s">
        <v>365</v>
      </c>
    </row>
    <row r="1006" spans="1:17" hidden="1" x14ac:dyDescent="0.25">
      <c r="A1006" t="s">
        <v>4153</v>
      </c>
      <c r="B1006" t="s">
        <v>4154</v>
      </c>
      <c r="C1006" s="1" t="str">
        <f t="shared" si="60"/>
        <v>12:0008</v>
      </c>
      <c r="D1006" s="1" t="str">
        <f t="shared" si="61"/>
        <v>12:0030</v>
      </c>
      <c r="E1006" t="s">
        <v>4155</v>
      </c>
      <c r="F1006" t="s">
        <v>4156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 t="s">
        <v>21</v>
      </c>
      <c r="P1006" t="s">
        <v>583</v>
      </c>
      <c r="Q1006" t="s">
        <v>59</v>
      </c>
    </row>
    <row r="1007" spans="1:17" hidden="1" x14ac:dyDescent="0.25">
      <c r="A1007" t="s">
        <v>4157</v>
      </c>
      <c r="B1007" t="s">
        <v>4158</v>
      </c>
      <c r="C1007" s="1" t="str">
        <f t="shared" si="60"/>
        <v>12:0008</v>
      </c>
      <c r="D1007" s="1" t="str">
        <f t="shared" si="61"/>
        <v>12:0030</v>
      </c>
      <c r="E1007" t="s">
        <v>4159</v>
      </c>
      <c r="F1007" t="s">
        <v>4160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 t="s">
        <v>701</v>
      </c>
      <c r="P1007" t="s">
        <v>397</v>
      </c>
      <c r="Q1007" t="s">
        <v>653</v>
      </c>
    </row>
    <row r="1008" spans="1:17" hidden="1" x14ac:dyDescent="0.25">
      <c r="A1008" t="s">
        <v>4161</v>
      </c>
      <c r="B1008" t="s">
        <v>4162</v>
      </c>
      <c r="C1008" s="1" t="str">
        <f t="shared" si="60"/>
        <v>12:0008</v>
      </c>
      <c r="D1008" s="1" t="str">
        <f t="shared" si="61"/>
        <v>12:0030</v>
      </c>
      <c r="E1008" t="s">
        <v>4163</v>
      </c>
      <c r="F1008" t="s">
        <v>4164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 t="s">
        <v>21</v>
      </c>
      <c r="P1008" t="s">
        <v>22</v>
      </c>
      <c r="Q1008" t="s">
        <v>198</v>
      </c>
    </row>
    <row r="1009" spans="1:17" hidden="1" x14ac:dyDescent="0.25">
      <c r="A1009" t="s">
        <v>4165</v>
      </c>
      <c r="B1009" t="s">
        <v>4166</v>
      </c>
      <c r="C1009" s="1" t="str">
        <f t="shared" si="60"/>
        <v>12:0008</v>
      </c>
      <c r="D1009" s="1" t="str">
        <f t="shared" si="61"/>
        <v>12:0030</v>
      </c>
      <c r="E1009" t="s">
        <v>4167</v>
      </c>
      <c r="F1009" t="s">
        <v>4168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  <c r="O1009" t="s">
        <v>108</v>
      </c>
      <c r="P1009" t="s">
        <v>108</v>
      </c>
      <c r="Q1009" t="s">
        <v>108</v>
      </c>
    </row>
    <row r="1010" spans="1:17" hidden="1" x14ac:dyDescent="0.25">
      <c r="A1010" t="s">
        <v>4169</v>
      </c>
      <c r="B1010" t="s">
        <v>4170</v>
      </c>
      <c r="C1010" s="1" t="str">
        <f t="shared" si="60"/>
        <v>12:0008</v>
      </c>
      <c r="D1010" s="1" t="str">
        <f t="shared" si="61"/>
        <v>12:0030</v>
      </c>
      <c r="E1010" t="s">
        <v>4171</v>
      </c>
      <c r="F1010" t="s">
        <v>4172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 t="s">
        <v>21</v>
      </c>
      <c r="P1010" t="s">
        <v>356</v>
      </c>
      <c r="Q1010" t="s">
        <v>103</v>
      </c>
    </row>
    <row r="1011" spans="1:17" hidden="1" x14ac:dyDescent="0.25">
      <c r="A1011" t="s">
        <v>4173</v>
      </c>
      <c r="B1011" t="s">
        <v>4174</v>
      </c>
      <c r="C1011" s="1" t="str">
        <f t="shared" si="60"/>
        <v>12:0008</v>
      </c>
      <c r="D1011" s="1" t="str">
        <f t="shared" si="61"/>
        <v>12:0030</v>
      </c>
      <c r="E1011" t="s">
        <v>4175</v>
      </c>
      <c r="F1011" t="s">
        <v>4176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 t="s">
        <v>21</v>
      </c>
      <c r="P1011" t="s">
        <v>1598</v>
      </c>
      <c r="Q1011" t="s">
        <v>59</v>
      </c>
    </row>
    <row r="1012" spans="1:17" hidden="1" x14ac:dyDescent="0.25">
      <c r="A1012" t="s">
        <v>4177</v>
      </c>
      <c r="B1012" t="s">
        <v>4178</v>
      </c>
      <c r="C1012" s="1" t="str">
        <f t="shared" si="60"/>
        <v>12:0008</v>
      </c>
      <c r="D1012" s="1" t="str">
        <f t="shared" si="61"/>
        <v>12:0030</v>
      </c>
      <c r="E1012" t="s">
        <v>4179</v>
      </c>
      <c r="F1012" t="s">
        <v>4180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 t="s">
        <v>158</v>
      </c>
      <c r="P1012" t="s">
        <v>583</v>
      </c>
      <c r="Q1012" t="s">
        <v>23</v>
      </c>
    </row>
    <row r="1013" spans="1:17" hidden="1" x14ac:dyDescent="0.25">
      <c r="A1013" t="s">
        <v>4181</v>
      </c>
      <c r="B1013" t="s">
        <v>4182</v>
      </c>
      <c r="C1013" s="1" t="str">
        <f t="shared" si="60"/>
        <v>12:0008</v>
      </c>
      <c r="D1013" s="1" t="str">
        <f t="shared" si="61"/>
        <v>12:0030</v>
      </c>
      <c r="E1013" t="s">
        <v>4183</v>
      </c>
      <c r="F1013" t="s">
        <v>4184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 t="s">
        <v>21</v>
      </c>
      <c r="P1013" t="s">
        <v>583</v>
      </c>
      <c r="Q1013" t="s">
        <v>59</v>
      </c>
    </row>
    <row r="1014" spans="1:17" hidden="1" x14ac:dyDescent="0.25">
      <c r="A1014" t="s">
        <v>4185</v>
      </c>
      <c r="B1014" t="s">
        <v>4186</v>
      </c>
      <c r="C1014" s="1" t="str">
        <f t="shared" si="60"/>
        <v>12:0008</v>
      </c>
      <c r="D1014" s="1" t="str">
        <f t="shared" si="61"/>
        <v>12:0030</v>
      </c>
      <c r="E1014" t="s">
        <v>4183</v>
      </c>
      <c r="F1014" t="s">
        <v>4187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 t="s">
        <v>21</v>
      </c>
      <c r="P1014" t="s">
        <v>583</v>
      </c>
      <c r="Q1014" t="s">
        <v>35</v>
      </c>
    </row>
    <row r="1015" spans="1:17" hidden="1" x14ac:dyDescent="0.25">
      <c r="A1015" t="s">
        <v>4188</v>
      </c>
      <c r="B1015" t="s">
        <v>4189</v>
      </c>
      <c r="C1015" s="1" t="str">
        <f t="shared" si="60"/>
        <v>12:0008</v>
      </c>
      <c r="D1015" s="1" t="str">
        <f t="shared" si="61"/>
        <v>12:0030</v>
      </c>
      <c r="E1015" t="s">
        <v>4190</v>
      </c>
      <c r="F1015" t="s">
        <v>4191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  <c r="O1015" t="s">
        <v>108</v>
      </c>
      <c r="P1015" t="s">
        <v>108</v>
      </c>
      <c r="Q1015" t="s">
        <v>108</v>
      </c>
    </row>
    <row r="1016" spans="1:17" hidden="1" x14ac:dyDescent="0.25">
      <c r="A1016" t="s">
        <v>4192</v>
      </c>
      <c r="B1016" t="s">
        <v>4193</v>
      </c>
      <c r="C1016" s="1" t="str">
        <f t="shared" si="60"/>
        <v>12:0008</v>
      </c>
      <c r="D1016" s="1" t="str">
        <f t="shared" si="61"/>
        <v>12:0030</v>
      </c>
      <c r="E1016" t="s">
        <v>4194</v>
      </c>
      <c r="F1016" t="s">
        <v>4195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 t="s">
        <v>21</v>
      </c>
      <c r="P1016" t="s">
        <v>45</v>
      </c>
      <c r="Q1016" t="s">
        <v>46</v>
      </c>
    </row>
    <row r="1017" spans="1:17" hidden="1" x14ac:dyDescent="0.25">
      <c r="A1017" t="s">
        <v>4196</v>
      </c>
      <c r="B1017" t="s">
        <v>4197</v>
      </c>
      <c r="C1017" s="1" t="str">
        <f t="shared" si="60"/>
        <v>12:0008</v>
      </c>
      <c r="D1017" s="1" t="str">
        <f t="shared" si="61"/>
        <v>12:0030</v>
      </c>
      <c r="E1017" t="s">
        <v>4198</v>
      </c>
      <c r="F1017" t="s">
        <v>4199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 t="s">
        <v>21</v>
      </c>
      <c r="P1017" t="s">
        <v>45</v>
      </c>
      <c r="Q1017" t="s">
        <v>103</v>
      </c>
    </row>
    <row r="1018" spans="1:17" hidden="1" x14ac:dyDescent="0.25">
      <c r="A1018" t="s">
        <v>4200</v>
      </c>
      <c r="B1018" t="s">
        <v>4201</v>
      </c>
      <c r="C1018" s="1" t="str">
        <f t="shared" si="60"/>
        <v>12:0008</v>
      </c>
      <c r="D1018" s="1" t="str">
        <f t="shared" si="61"/>
        <v>12:0030</v>
      </c>
      <c r="E1018" t="s">
        <v>4202</v>
      </c>
      <c r="F1018" t="s">
        <v>4203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 t="s">
        <v>101</v>
      </c>
      <c r="P1018" t="s">
        <v>45</v>
      </c>
      <c r="Q1018" t="s">
        <v>103</v>
      </c>
    </row>
    <row r="1019" spans="1:17" hidden="1" x14ac:dyDescent="0.25">
      <c r="A1019" t="s">
        <v>4204</v>
      </c>
      <c r="B1019" t="s">
        <v>4205</v>
      </c>
      <c r="C1019" s="1" t="str">
        <f t="shared" si="60"/>
        <v>12:0008</v>
      </c>
      <c r="D1019" s="1" t="str">
        <f t="shared" si="61"/>
        <v>12:0030</v>
      </c>
      <c r="E1019" t="s">
        <v>4206</v>
      </c>
      <c r="F1019" t="s">
        <v>4207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 t="s">
        <v>21</v>
      </c>
      <c r="P1019" t="s">
        <v>87</v>
      </c>
      <c r="Q1019" t="s">
        <v>103</v>
      </c>
    </row>
    <row r="1020" spans="1:17" hidden="1" x14ac:dyDescent="0.25">
      <c r="A1020" t="s">
        <v>4208</v>
      </c>
      <c r="B1020" t="s">
        <v>4209</v>
      </c>
      <c r="C1020" s="1" t="str">
        <f t="shared" ref="C1020:C1083" si="64">HYPERLINK("http://geochem.nrcan.gc.ca/cdogs/content/bdl/bdl120008_e.htm", "12:0008")</f>
        <v>12:0008</v>
      </c>
      <c r="D1020" s="1" t="str">
        <f t="shared" ref="D1020:D1083" si="65">HYPERLINK("http://geochem.nrcan.gc.ca/cdogs/content/svy/svy120030_e.htm", "12:0030")</f>
        <v>12:0030</v>
      </c>
      <c r="E1020" t="s">
        <v>4210</v>
      </c>
      <c r="F1020" t="s">
        <v>4211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 t="s">
        <v>21</v>
      </c>
      <c r="P1020" t="s">
        <v>356</v>
      </c>
      <c r="Q1020" t="s">
        <v>35</v>
      </c>
    </row>
    <row r="1021" spans="1:17" hidden="1" x14ac:dyDescent="0.25">
      <c r="A1021" t="s">
        <v>4212</v>
      </c>
      <c r="B1021" t="s">
        <v>4213</v>
      </c>
      <c r="C1021" s="1" t="str">
        <f t="shared" si="64"/>
        <v>12:0008</v>
      </c>
      <c r="D1021" s="1" t="str">
        <f t="shared" si="65"/>
        <v>12:0030</v>
      </c>
      <c r="E1021" t="s">
        <v>4214</v>
      </c>
      <c r="F1021" t="s">
        <v>4215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 t="s">
        <v>21</v>
      </c>
      <c r="P1021" t="s">
        <v>87</v>
      </c>
      <c r="Q1021" t="s">
        <v>198</v>
      </c>
    </row>
    <row r="1022" spans="1:17" hidden="1" x14ac:dyDescent="0.25">
      <c r="A1022" t="s">
        <v>4216</v>
      </c>
      <c r="B1022" t="s">
        <v>4217</v>
      </c>
      <c r="C1022" s="1" t="str">
        <f t="shared" si="64"/>
        <v>12:0008</v>
      </c>
      <c r="D1022" s="1" t="str">
        <f t="shared" si="65"/>
        <v>12:0030</v>
      </c>
      <c r="E1022" t="s">
        <v>4218</v>
      </c>
      <c r="F1022" t="s">
        <v>4219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 t="s">
        <v>21</v>
      </c>
      <c r="P1022" t="s">
        <v>45</v>
      </c>
      <c r="Q1022" t="s">
        <v>392</v>
      </c>
    </row>
    <row r="1023" spans="1:17" hidden="1" x14ac:dyDescent="0.25">
      <c r="A1023" t="s">
        <v>4220</v>
      </c>
      <c r="B1023" t="s">
        <v>4221</v>
      </c>
      <c r="C1023" s="1" t="str">
        <f t="shared" si="64"/>
        <v>12:0008</v>
      </c>
      <c r="D1023" s="1" t="str">
        <f t="shared" si="65"/>
        <v>12:0030</v>
      </c>
      <c r="E1023" t="s">
        <v>4222</v>
      </c>
      <c r="F1023" t="s">
        <v>4223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 t="s">
        <v>21</v>
      </c>
      <c r="P1023" t="s">
        <v>356</v>
      </c>
      <c r="Q1023" t="s">
        <v>29</v>
      </c>
    </row>
    <row r="1024" spans="1:17" hidden="1" x14ac:dyDescent="0.25">
      <c r="A1024" t="s">
        <v>4224</v>
      </c>
      <c r="B1024" t="s">
        <v>4225</v>
      </c>
      <c r="C1024" s="1" t="str">
        <f t="shared" si="64"/>
        <v>12:0008</v>
      </c>
      <c r="D1024" s="1" t="str">
        <f t="shared" si="65"/>
        <v>12:0030</v>
      </c>
      <c r="E1024" t="s">
        <v>4226</v>
      </c>
      <c r="F1024" t="s">
        <v>4227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 t="s">
        <v>21</v>
      </c>
      <c r="P1024" t="s">
        <v>356</v>
      </c>
      <c r="Q1024" t="s">
        <v>653</v>
      </c>
    </row>
    <row r="1025" spans="1:17" hidden="1" x14ac:dyDescent="0.25">
      <c r="A1025" t="s">
        <v>4228</v>
      </c>
      <c r="B1025" t="s">
        <v>4229</v>
      </c>
      <c r="C1025" s="1" t="str">
        <f t="shared" si="64"/>
        <v>12:0008</v>
      </c>
      <c r="D1025" s="1" t="str">
        <f t="shared" si="65"/>
        <v>12:0030</v>
      </c>
      <c r="E1025" t="s">
        <v>4230</v>
      </c>
      <c r="F1025" t="s">
        <v>4231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 t="s">
        <v>21</v>
      </c>
      <c r="P1025" t="s">
        <v>22</v>
      </c>
      <c r="Q1025" t="s">
        <v>653</v>
      </c>
    </row>
    <row r="1026" spans="1:17" hidden="1" x14ac:dyDescent="0.25">
      <c r="A1026" t="s">
        <v>4232</v>
      </c>
      <c r="B1026" t="s">
        <v>4233</v>
      </c>
      <c r="C1026" s="1" t="str">
        <f t="shared" si="64"/>
        <v>12:0008</v>
      </c>
      <c r="D1026" s="1" t="str">
        <f t="shared" si="65"/>
        <v>12:0030</v>
      </c>
      <c r="E1026" t="s">
        <v>4234</v>
      </c>
      <c r="F1026" t="s">
        <v>4235</v>
      </c>
      <c r="H1026">
        <v>57.907272499999998</v>
      </c>
      <c r="I1026">
        <v>-130.05092590000001</v>
      </c>
      <c r="J1026" s="1" t="str">
        <f t="shared" ref="J1026:J1089" si="66">HYPERLINK("http://geochem.nrcan.gc.ca/cdogs/content/kwd/kwd020018_e.htm", "Fluid (stream)")</f>
        <v>Fluid (stream)</v>
      </c>
      <c r="K1026" s="1" t="str">
        <f t="shared" ref="K1026:K1089" si="67">HYPERLINK("http://geochem.nrcan.gc.ca/cdogs/content/kwd/kwd080007_e.htm", "Untreated Water")</f>
        <v>Untreated Water</v>
      </c>
      <c r="O1026" t="s">
        <v>158</v>
      </c>
      <c r="P1026" t="s">
        <v>45</v>
      </c>
      <c r="Q1026" t="s">
        <v>653</v>
      </c>
    </row>
    <row r="1027" spans="1:17" hidden="1" x14ac:dyDescent="0.25">
      <c r="A1027" t="s">
        <v>4236</v>
      </c>
      <c r="B1027" t="s">
        <v>4237</v>
      </c>
      <c r="C1027" s="1" t="str">
        <f t="shared" si="64"/>
        <v>12:0008</v>
      </c>
      <c r="D1027" s="1" t="str">
        <f t="shared" si="65"/>
        <v>12:0030</v>
      </c>
      <c r="E1027" t="s">
        <v>4238</v>
      </c>
      <c r="F1027" t="s">
        <v>4239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 t="s">
        <v>21</v>
      </c>
      <c r="P1027" t="s">
        <v>356</v>
      </c>
      <c r="Q1027" t="s">
        <v>398</v>
      </c>
    </row>
    <row r="1028" spans="1:17" hidden="1" x14ac:dyDescent="0.25">
      <c r="A1028" t="s">
        <v>4240</v>
      </c>
      <c r="B1028" t="s">
        <v>4241</v>
      </c>
      <c r="C1028" s="1" t="str">
        <f t="shared" si="64"/>
        <v>12:0008</v>
      </c>
      <c r="D1028" s="1" t="str">
        <f t="shared" si="65"/>
        <v>12:0030</v>
      </c>
      <c r="E1028" t="s">
        <v>4242</v>
      </c>
      <c r="F1028" t="s">
        <v>4243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 t="s">
        <v>21</v>
      </c>
      <c r="P1028" t="s">
        <v>583</v>
      </c>
      <c r="Q1028" t="s">
        <v>398</v>
      </c>
    </row>
    <row r="1029" spans="1:17" hidden="1" x14ac:dyDescent="0.25">
      <c r="A1029" t="s">
        <v>4244</v>
      </c>
      <c r="B1029" t="s">
        <v>4245</v>
      </c>
      <c r="C1029" s="1" t="str">
        <f t="shared" si="64"/>
        <v>12:0008</v>
      </c>
      <c r="D1029" s="1" t="str">
        <f t="shared" si="65"/>
        <v>12:0030</v>
      </c>
      <c r="E1029" t="s">
        <v>4246</v>
      </c>
      <c r="F1029" t="s">
        <v>4247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 t="s">
        <v>21</v>
      </c>
      <c r="P1029" t="s">
        <v>2212</v>
      </c>
      <c r="Q1029" t="s">
        <v>522</v>
      </c>
    </row>
    <row r="1030" spans="1:17" hidden="1" x14ac:dyDescent="0.25">
      <c r="A1030" t="s">
        <v>4248</v>
      </c>
      <c r="B1030" t="s">
        <v>4249</v>
      </c>
      <c r="C1030" s="1" t="str">
        <f t="shared" si="64"/>
        <v>12:0008</v>
      </c>
      <c r="D1030" s="1" t="str">
        <f t="shared" si="65"/>
        <v>12:0030</v>
      </c>
      <c r="E1030" t="s">
        <v>4250</v>
      </c>
      <c r="F1030" t="s">
        <v>4251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 t="s">
        <v>21</v>
      </c>
      <c r="P1030" t="s">
        <v>583</v>
      </c>
      <c r="Q1030" t="s">
        <v>392</v>
      </c>
    </row>
    <row r="1031" spans="1:17" hidden="1" x14ac:dyDescent="0.25">
      <c r="A1031" t="s">
        <v>4252</v>
      </c>
      <c r="B1031" t="s">
        <v>4253</v>
      </c>
      <c r="C1031" s="1" t="str">
        <f t="shared" si="64"/>
        <v>12:0008</v>
      </c>
      <c r="D1031" s="1" t="str">
        <f t="shared" si="65"/>
        <v>12:0030</v>
      </c>
      <c r="E1031" t="s">
        <v>4254</v>
      </c>
      <c r="F1031" t="s">
        <v>4255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 t="s">
        <v>21</v>
      </c>
      <c r="P1031" t="s">
        <v>1515</v>
      </c>
      <c r="Q1031" t="s">
        <v>392</v>
      </c>
    </row>
    <row r="1032" spans="1:17" hidden="1" x14ac:dyDescent="0.25">
      <c r="A1032" t="s">
        <v>4256</v>
      </c>
      <c r="B1032" t="s">
        <v>4257</v>
      </c>
      <c r="C1032" s="1" t="str">
        <f t="shared" si="64"/>
        <v>12:0008</v>
      </c>
      <c r="D1032" s="1" t="str">
        <f t="shared" si="65"/>
        <v>12:0030</v>
      </c>
      <c r="E1032" t="s">
        <v>4258</v>
      </c>
      <c r="F1032" t="s">
        <v>4259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 t="s">
        <v>21</v>
      </c>
      <c r="P1032" t="s">
        <v>583</v>
      </c>
      <c r="Q1032" t="s">
        <v>35</v>
      </c>
    </row>
    <row r="1033" spans="1:17" hidden="1" x14ac:dyDescent="0.25">
      <c r="A1033" t="s">
        <v>4260</v>
      </c>
      <c r="B1033" t="s">
        <v>4261</v>
      </c>
      <c r="C1033" s="1" t="str">
        <f t="shared" si="64"/>
        <v>12:0008</v>
      </c>
      <c r="D1033" s="1" t="str">
        <f t="shared" si="65"/>
        <v>12:0030</v>
      </c>
      <c r="E1033" t="s">
        <v>4262</v>
      </c>
      <c r="F1033" t="s">
        <v>4263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 t="s">
        <v>220</v>
      </c>
      <c r="P1033" t="s">
        <v>22</v>
      </c>
      <c r="Q1033" t="s">
        <v>392</v>
      </c>
    </row>
    <row r="1034" spans="1:17" hidden="1" x14ac:dyDescent="0.25">
      <c r="A1034" t="s">
        <v>4264</v>
      </c>
      <c r="B1034" t="s">
        <v>4265</v>
      </c>
      <c r="C1034" s="1" t="str">
        <f t="shared" si="64"/>
        <v>12:0008</v>
      </c>
      <c r="D1034" s="1" t="str">
        <f t="shared" si="65"/>
        <v>12:0030</v>
      </c>
      <c r="E1034" t="s">
        <v>4266</v>
      </c>
      <c r="F1034" t="s">
        <v>4267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  <c r="O1034" t="s">
        <v>108</v>
      </c>
      <c r="P1034" t="s">
        <v>108</v>
      </c>
      <c r="Q1034" t="s">
        <v>108</v>
      </c>
    </row>
    <row r="1035" spans="1:17" hidden="1" x14ac:dyDescent="0.25">
      <c r="A1035" t="s">
        <v>4268</v>
      </c>
      <c r="B1035" t="s">
        <v>4269</v>
      </c>
      <c r="C1035" s="1" t="str">
        <f t="shared" si="64"/>
        <v>12:0008</v>
      </c>
      <c r="D1035" s="1" t="str">
        <f t="shared" si="65"/>
        <v>12:0030</v>
      </c>
      <c r="E1035" t="s">
        <v>4270</v>
      </c>
      <c r="F1035" t="s">
        <v>4271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 t="s">
        <v>21</v>
      </c>
      <c r="P1035" t="s">
        <v>45</v>
      </c>
      <c r="Q1035" t="s">
        <v>93</v>
      </c>
    </row>
    <row r="1036" spans="1:17" hidden="1" x14ac:dyDescent="0.25">
      <c r="A1036" t="s">
        <v>4272</v>
      </c>
      <c r="B1036" t="s">
        <v>4273</v>
      </c>
      <c r="C1036" s="1" t="str">
        <f t="shared" si="64"/>
        <v>12:0008</v>
      </c>
      <c r="D1036" s="1" t="str">
        <f t="shared" si="65"/>
        <v>12:0030</v>
      </c>
      <c r="E1036" t="s">
        <v>4274</v>
      </c>
      <c r="F1036" t="s">
        <v>4275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 t="s">
        <v>113</v>
      </c>
      <c r="P1036" t="s">
        <v>583</v>
      </c>
      <c r="Q1036" t="s">
        <v>93</v>
      </c>
    </row>
    <row r="1037" spans="1:17" hidden="1" x14ac:dyDescent="0.25">
      <c r="A1037" t="s">
        <v>4276</v>
      </c>
      <c r="B1037" t="s">
        <v>4277</v>
      </c>
      <c r="C1037" s="1" t="str">
        <f t="shared" si="64"/>
        <v>12:0008</v>
      </c>
      <c r="D1037" s="1" t="str">
        <f t="shared" si="65"/>
        <v>12:0030</v>
      </c>
      <c r="E1037" t="s">
        <v>4278</v>
      </c>
      <c r="F1037" t="s">
        <v>4279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 t="s">
        <v>225</v>
      </c>
      <c r="P1037" t="s">
        <v>22</v>
      </c>
      <c r="Q1037" t="s">
        <v>52</v>
      </c>
    </row>
    <row r="1038" spans="1:17" hidden="1" x14ac:dyDescent="0.25">
      <c r="A1038" t="s">
        <v>4280</v>
      </c>
      <c r="B1038" t="s">
        <v>4281</v>
      </c>
      <c r="C1038" s="1" t="str">
        <f t="shared" si="64"/>
        <v>12:0008</v>
      </c>
      <c r="D1038" s="1" t="str">
        <f t="shared" si="65"/>
        <v>12:0030</v>
      </c>
      <c r="E1038" t="s">
        <v>4282</v>
      </c>
      <c r="F1038" t="s">
        <v>4283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 t="s">
        <v>154</v>
      </c>
      <c r="P1038" t="s">
        <v>356</v>
      </c>
      <c r="Q1038" t="s">
        <v>189</v>
      </c>
    </row>
    <row r="1039" spans="1:17" hidden="1" x14ac:dyDescent="0.25">
      <c r="A1039" t="s">
        <v>4284</v>
      </c>
      <c r="B1039" t="s">
        <v>4285</v>
      </c>
      <c r="C1039" s="1" t="str">
        <f t="shared" si="64"/>
        <v>12:0008</v>
      </c>
      <c r="D1039" s="1" t="str">
        <f t="shared" si="65"/>
        <v>12:0030</v>
      </c>
      <c r="E1039" t="s">
        <v>4286</v>
      </c>
      <c r="F1039" t="s">
        <v>4287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 t="s">
        <v>113</v>
      </c>
      <c r="P1039" t="s">
        <v>22</v>
      </c>
      <c r="Q1039" t="s">
        <v>171</v>
      </c>
    </row>
    <row r="1040" spans="1:17" hidden="1" x14ac:dyDescent="0.25">
      <c r="A1040" t="s">
        <v>4288</v>
      </c>
      <c r="B1040" t="s">
        <v>4289</v>
      </c>
      <c r="C1040" s="1" t="str">
        <f t="shared" si="64"/>
        <v>12:0008</v>
      </c>
      <c r="D1040" s="1" t="str">
        <f t="shared" si="65"/>
        <v>12:0030</v>
      </c>
      <c r="E1040" t="s">
        <v>4290</v>
      </c>
      <c r="F1040" t="s">
        <v>4291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 t="s">
        <v>1818</v>
      </c>
      <c r="P1040" t="s">
        <v>356</v>
      </c>
      <c r="Q1040" t="s">
        <v>2392</v>
      </c>
    </row>
    <row r="1041" spans="1:17" hidden="1" x14ac:dyDescent="0.25">
      <c r="A1041" t="s">
        <v>4292</v>
      </c>
      <c r="B1041" t="s">
        <v>4293</v>
      </c>
      <c r="C1041" s="1" t="str">
        <f t="shared" si="64"/>
        <v>12:0008</v>
      </c>
      <c r="D1041" s="1" t="str">
        <f t="shared" si="65"/>
        <v>12:0030</v>
      </c>
      <c r="E1041" t="s">
        <v>4294</v>
      </c>
      <c r="F1041" t="s">
        <v>4295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 t="s">
        <v>551</v>
      </c>
      <c r="P1041" t="s">
        <v>356</v>
      </c>
      <c r="Q1041" t="s">
        <v>2948</v>
      </c>
    </row>
    <row r="1042" spans="1:17" hidden="1" x14ac:dyDescent="0.25">
      <c r="A1042" t="s">
        <v>4296</v>
      </c>
      <c r="B1042" t="s">
        <v>4297</v>
      </c>
      <c r="C1042" s="1" t="str">
        <f t="shared" si="64"/>
        <v>12:0008</v>
      </c>
      <c r="D1042" s="1" t="str">
        <f t="shared" si="65"/>
        <v>12:0030</v>
      </c>
      <c r="E1042" t="s">
        <v>4298</v>
      </c>
      <c r="F1042" t="s">
        <v>4299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 t="s">
        <v>1818</v>
      </c>
      <c r="P1042" t="s">
        <v>583</v>
      </c>
      <c r="Q1042" t="s">
        <v>1528</v>
      </c>
    </row>
    <row r="1043" spans="1:17" hidden="1" x14ac:dyDescent="0.25">
      <c r="A1043" t="s">
        <v>4300</v>
      </c>
      <c r="B1043" t="s">
        <v>4301</v>
      </c>
      <c r="C1043" s="1" t="str">
        <f t="shared" si="64"/>
        <v>12:0008</v>
      </c>
      <c r="D1043" s="1" t="str">
        <f t="shared" si="65"/>
        <v>12:0030</v>
      </c>
      <c r="E1043" t="s">
        <v>4302</v>
      </c>
      <c r="F1043" t="s">
        <v>4303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 t="s">
        <v>370</v>
      </c>
      <c r="P1043" t="s">
        <v>397</v>
      </c>
      <c r="Q1043" t="s">
        <v>138</v>
      </c>
    </row>
    <row r="1044" spans="1:17" hidden="1" x14ac:dyDescent="0.25">
      <c r="A1044" t="s">
        <v>4304</v>
      </c>
      <c r="B1044" t="s">
        <v>4305</v>
      </c>
      <c r="C1044" s="1" t="str">
        <f t="shared" si="64"/>
        <v>12:0008</v>
      </c>
      <c r="D1044" s="1" t="str">
        <f t="shared" si="65"/>
        <v>12:0030</v>
      </c>
      <c r="E1044" t="s">
        <v>4302</v>
      </c>
      <c r="F1044" t="s">
        <v>4306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 t="s">
        <v>311</v>
      </c>
      <c r="P1044" t="s">
        <v>397</v>
      </c>
      <c r="Q1044" t="s">
        <v>143</v>
      </c>
    </row>
    <row r="1045" spans="1:17" hidden="1" x14ac:dyDescent="0.25">
      <c r="A1045" t="s">
        <v>4307</v>
      </c>
      <c r="B1045" t="s">
        <v>4308</v>
      </c>
      <c r="C1045" s="1" t="str">
        <f t="shared" si="64"/>
        <v>12:0008</v>
      </c>
      <c r="D1045" s="1" t="str">
        <f t="shared" si="65"/>
        <v>12:0030</v>
      </c>
      <c r="E1045" t="s">
        <v>4309</v>
      </c>
      <c r="F1045" t="s">
        <v>4310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 t="s">
        <v>76</v>
      </c>
      <c r="P1045" t="s">
        <v>22</v>
      </c>
      <c r="Q1045" t="s">
        <v>189</v>
      </c>
    </row>
    <row r="1046" spans="1:17" hidden="1" x14ac:dyDescent="0.25">
      <c r="A1046" t="s">
        <v>4311</v>
      </c>
      <c r="B1046" t="s">
        <v>4312</v>
      </c>
      <c r="C1046" s="1" t="str">
        <f t="shared" si="64"/>
        <v>12:0008</v>
      </c>
      <c r="D1046" s="1" t="str">
        <f t="shared" si="65"/>
        <v>12:0030</v>
      </c>
      <c r="E1046" t="s">
        <v>4313</v>
      </c>
      <c r="F1046" t="s">
        <v>4314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 t="s">
        <v>225</v>
      </c>
      <c r="P1046" t="s">
        <v>45</v>
      </c>
      <c r="Q1046" t="s">
        <v>138</v>
      </c>
    </row>
    <row r="1047" spans="1:17" hidden="1" x14ac:dyDescent="0.25">
      <c r="A1047" t="s">
        <v>4315</v>
      </c>
      <c r="B1047" t="s">
        <v>4316</v>
      </c>
      <c r="C1047" s="1" t="str">
        <f t="shared" si="64"/>
        <v>12:0008</v>
      </c>
      <c r="D1047" s="1" t="str">
        <f t="shared" si="65"/>
        <v>12:0030</v>
      </c>
      <c r="E1047" t="s">
        <v>4317</v>
      </c>
      <c r="F1047" t="s">
        <v>4318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 t="s">
        <v>154</v>
      </c>
      <c r="P1047" t="s">
        <v>356</v>
      </c>
      <c r="Q1047" t="s">
        <v>88</v>
      </c>
    </row>
    <row r="1048" spans="1:17" hidden="1" x14ac:dyDescent="0.25">
      <c r="A1048" t="s">
        <v>4319</v>
      </c>
      <c r="B1048" t="s">
        <v>4320</v>
      </c>
      <c r="C1048" s="1" t="str">
        <f t="shared" si="64"/>
        <v>12:0008</v>
      </c>
      <c r="D1048" s="1" t="str">
        <f t="shared" si="65"/>
        <v>12:0030</v>
      </c>
      <c r="E1048" t="s">
        <v>4321</v>
      </c>
      <c r="F1048" t="s">
        <v>4322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 t="s">
        <v>588</v>
      </c>
      <c r="P1048" t="s">
        <v>356</v>
      </c>
      <c r="Q1048" t="s">
        <v>2392</v>
      </c>
    </row>
    <row r="1049" spans="1:17" hidden="1" x14ac:dyDescent="0.25">
      <c r="A1049" t="s">
        <v>4323</v>
      </c>
      <c r="B1049" t="s">
        <v>4324</v>
      </c>
      <c r="C1049" s="1" t="str">
        <f t="shared" si="64"/>
        <v>12:0008</v>
      </c>
      <c r="D1049" s="1" t="str">
        <f t="shared" si="65"/>
        <v>12:0030</v>
      </c>
      <c r="E1049" t="s">
        <v>4325</v>
      </c>
      <c r="F1049" t="s">
        <v>4326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 t="s">
        <v>158</v>
      </c>
      <c r="P1049" t="s">
        <v>356</v>
      </c>
      <c r="Q1049" t="s">
        <v>138</v>
      </c>
    </row>
    <row r="1050" spans="1:17" hidden="1" x14ac:dyDescent="0.25">
      <c r="A1050" t="s">
        <v>4327</v>
      </c>
      <c r="B1050" t="s">
        <v>4328</v>
      </c>
      <c r="C1050" s="1" t="str">
        <f t="shared" si="64"/>
        <v>12:0008</v>
      </c>
      <c r="D1050" s="1" t="str">
        <f t="shared" si="65"/>
        <v>12:0030</v>
      </c>
      <c r="E1050" t="s">
        <v>4329</v>
      </c>
      <c r="F1050" t="s">
        <v>4330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 t="s">
        <v>21</v>
      </c>
      <c r="P1050" t="s">
        <v>356</v>
      </c>
      <c r="Q1050" t="s">
        <v>149</v>
      </c>
    </row>
    <row r="1051" spans="1:17" hidden="1" x14ac:dyDescent="0.25">
      <c r="A1051" t="s">
        <v>4331</v>
      </c>
      <c r="B1051" t="s">
        <v>4332</v>
      </c>
      <c r="C1051" s="1" t="str">
        <f t="shared" si="64"/>
        <v>12:0008</v>
      </c>
      <c r="D1051" s="1" t="str">
        <f t="shared" si="65"/>
        <v>12:0030</v>
      </c>
      <c r="E1051" t="s">
        <v>4333</v>
      </c>
      <c r="F1051" t="s">
        <v>4334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 t="s">
        <v>21</v>
      </c>
      <c r="P1051" t="s">
        <v>356</v>
      </c>
      <c r="Q1051" t="s">
        <v>189</v>
      </c>
    </row>
    <row r="1052" spans="1:17" hidden="1" x14ac:dyDescent="0.25">
      <c r="A1052" t="s">
        <v>4335</v>
      </c>
      <c r="B1052" t="s">
        <v>4336</v>
      </c>
      <c r="C1052" s="1" t="str">
        <f t="shared" si="64"/>
        <v>12:0008</v>
      </c>
      <c r="D1052" s="1" t="str">
        <f t="shared" si="65"/>
        <v>12:0030</v>
      </c>
      <c r="E1052" t="s">
        <v>4337</v>
      </c>
      <c r="F1052" t="s">
        <v>4338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 t="s">
        <v>244</v>
      </c>
      <c r="P1052" t="s">
        <v>1515</v>
      </c>
      <c r="Q1052" t="s">
        <v>149</v>
      </c>
    </row>
    <row r="1053" spans="1:17" hidden="1" x14ac:dyDescent="0.25">
      <c r="A1053" t="s">
        <v>4339</v>
      </c>
      <c r="B1053" t="s">
        <v>4340</v>
      </c>
      <c r="C1053" s="1" t="str">
        <f t="shared" si="64"/>
        <v>12:0008</v>
      </c>
      <c r="D1053" s="1" t="str">
        <f t="shared" si="65"/>
        <v>12:0030</v>
      </c>
      <c r="E1053" t="s">
        <v>4341</v>
      </c>
      <c r="F1053" t="s">
        <v>4342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 t="s">
        <v>113</v>
      </c>
      <c r="P1053" t="s">
        <v>356</v>
      </c>
      <c r="Q1053" t="s">
        <v>2366</v>
      </c>
    </row>
    <row r="1054" spans="1:17" hidden="1" x14ac:dyDescent="0.25">
      <c r="A1054" t="s">
        <v>4343</v>
      </c>
      <c r="B1054" t="s">
        <v>4344</v>
      </c>
      <c r="C1054" s="1" t="str">
        <f t="shared" si="64"/>
        <v>12:0008</v>
      </c>
      <c r="D1054" s="1" t="str">
        <f t="shared" si="65"/>
        <v>12:0030</v>
      </c>
      <c r="E1054" t="s">
        <v>4345</v>
      </c>
      <c r="F1054" t="s">
        <v>4346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 t="s">
        <v>113</v>
      </c>
      <c r="P1054" t="s">
        <v>356</v>
      </c>
      <c r="Q1054" t="s">
        <v>138</v>
      </c>
    </row>
    <row r="1055" spans="1:17" hidden="1" x14ac:dyDescent="0.25">
      <c r="A1055" t="s">
        <v>4347</v>
      </c>
      <c r="B1055" t="s">
        <v>4348</v>
      </c>
      <c r="C1055" s="1" t="str">
        <f t="shared" si="64"/>
        <v>12:0008</v>
      </c>
      <c r="D1055" s="1" t="str">
        <f t="shared" si="65"/>
        <v>12:0030</v>
      </c>
      <c r="E1055" t="s">
        <v>4349</v>
      </c>
      <c r="F1055" t="s">
        <v>4350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 t="s">
        <v>244</v>
      </c>
      <c r="P1055" t="s">
        <v>356</v>
      </c>
      <c r="Q1055" t="s">
        <v>143</v>
      </c>
    </row>
    <row r="1056" spans="1:17" hidden="1" x14ac:dyDescent="0.25">
      <c r="A1056" t="s">
        <v>4351</v>
      </c>
      <c r="B1056" t="s">
        <v>4352</v>
      </c>
      <c r="C1056" s="1" t="str">
        <f t="shared" si="64"/>
        <v>12:0008</v>
      </c>
      <c r="D1056" s="1" t="str">
        <f t="shared" si="65"/>
        <v>12:0030</v>
      </c>
      <c r="E1056" t="s">
        <v>4353</v>
      </c>
      <c r="F1056" t="s">
        <v>4354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 t="s">
        <v>1597</v>
      </c>
      <c r="P1056" t="s">
        <v>356</v>
      </c>
      <c r="Q1056" t="s">
        <v>138</v>
      </c>
    </row>
    <row r="1057" spans="1:17" hidden="1" x14ac:dyDescent="0.25">
      <c r="A1057" t="s">
        <v>4355</v>
      </c>
      <c r="B1057" t="s">
        <v>4356</v>
      </c>
      <c r="C1057" s="1" t="str">
        <f t="shared" si="64"/>
        <v>12:0008</v>
      </c>
      <c r="D1057" s="1" t="str">
        <f t="shared" si="65"/>
        <v>12:0030</v>
      </c>
      <c r="E1057" t="s">
        <v>4357</v>
      </c>
      <c r="F1057" t="s">
        <v>4358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 t="s">
        <v>21</v>
      </c>
      <c r="P1057" t="s">
        <v>45</v>
      </c>
      <c r="Q1057" t="s">
        <v>88</v>
      </c>
    </row>
    <row r="1058" spans="1:17" hidden="1" x14ac:dyDescent="0.25">
      <c r="A1058" t="s">
        <v>4359</v>
      </c>
      <c r="B1058" t="s">
        <v>4360</v>
      </c>
      <c r="C1058" s="1" t="str">
        <f t="shared" si="64"/>
        <v>12:0008</v>
      </c>
      <c r="D1058" s="1" t="str">
        <f t="shared" si="65"/>
        <v>12:0030</v>
      </c>
      <c r="E1058" t="s">
        <v>4361</v>
      </c>
      <c r="F1058" t="s">
        <v>4362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 t="s">
        <v>244</v>
      </c>
      <c r="P1058" t="s">
        <v>45</v>
      </c>
      <c r="Q1058" t="s">
        <v>143</v>
      </c>
    </row>
    <row r="1059" spans="1:17" hidden="1" x14ac:dyDescent="0.25">
      <c r="A1059" t="s">
        <v>4363</v>
      </c>
      <c r="B1059" t="s">
        <v>4364</v>
      </c>
      <c r="C1059" s="1" t="str">
        <f t="shared" si="64"/>
        <v>12:0008</v>
      </c>
      <c r="D1059" s="1" t="str">
        <f t="shared" si="65"/>
        <v>12:0030</v>
      </c>
      <c r="E1059" t="s">
        <v>4365</v>
      </c>
      <c r="F1059" t="s">
        <v>4366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 t="s">
        <v>113</v>
      </c>
      <c r="P1059" t="s">
        <v>356</v>
      </c>
      <c r="Q1059" t="s">
        <v>143</v>
      </c>
    </row>
    <row r="1060" spans="1:17" hidden="1" x14ac:dyDescent="0.25">
      <c r="A1060" t="s">
        <v>4367</v>
      </c>
      <c r="B1060" t="s">
        <v>4368</v>
      </c>
      <c r="C1060" s="1" t="str">
        <f t="shared" si="64"/>
        <v>12:0008</v>
      </c>
      <c r="D1060" s="1" t="str">
        <f t="shared" si="65"/>
        <v>12:0030</v>
      </c>
      <c r="E1060" t="s">
        <v>4369</v>
      </c>
      <c r="F1060" t="s">
        <v>4370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 t="s">
        <v>225</v>
      </c>
      <c r="P1060" t="s">
        <v>356</v>
      </c>
      <c r="Q1060" t="s">
        <v>143</v>
      </c>
    </row>
    <row r="1061" spans="1:17" hidden="1" x14ac:dyDescent="0.25">
      <c r="A1061" t="s">
        <v>4371</v>
      </c>
      <c r="B1061" t="s">
        <v>4372</v>
      </c>
      <c r="C1061" s="1" t="str">
        <f t="shared" si="64"/>
        <v>12:0008</v>
      </c>
      <c r="D1061" s="1" t="str">
        <f t="shared" si="65"/>
        <v>12:0030</v>
      </c>
      <c r="E1061" t="s">
        <v>4369</v>
      </c>
      <c r="F1061" t="s">
        <v>4373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 t="s">
        <v>225</v>
      </c>
      <c r="P1061" t="s">
        <v>356</v>
      </c>
      <c r="Q1061" t="s">
        <v>143</v>
      </c>
    </row>
    <row r="1062" spans="1:17" hidden="1" x14ac:dyDescent="0.25">
      <c r="A1062" t="s">
        <v>4374</v>
      </c>
      <c r="B1062" t="s">
        <v>4375</v>
      </c>
      <c r="C1062" s="1" t="str">
        <f t="shared" si="64"/>
        <v>12:0008</v>
      </c>
      <c r="D1062" s="1" t="str">
        <f t="shared" si="65"/>
        <v>12:0030</v>
      </c>
      <c r="E1062" t="s">
        <v>4376</v>
      </c>
      <c r="F1062" t="s">
        <v>4377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 t="s">
        <v>4378</v>
      </c>
      <c r="P1062" t="s">
        <v>2943</v>
      </c>
      <c r="Q1062" t="s">
        <v>171</v>
      </c>
    </row>
    <row r="1063" spans="1:17" hidden="1" x14ac:dyDescent="0.25">
      <c r="A1063" t="s">
        <v>4379</v>
      </c>
      <c r="B1063" t="s">
        <v>4380</v>
      </c>
      <c r="C1063" s="1" t="str">
        <f t="shared" si="64"/>
        <v>12:0008</v>
      </c>
      <c r="D1063" s="1" t="str">
        <f t="shared" si="65"/>
        <v>12:0030</v>
      </c>
      <c r="E1063" t="s">
        <v>4381</v>
      </c>
      <c r="F1063" t="s">
        <v>4382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 t="s">
        <v>370</v>
      </c>
      <c r="P1063" t="s">
        <v>45</v>
      </c>
      <c r="Q1063" t="s">
        <v>2366</v>
      </c>
    </row>
    <row r="1064" spans="1:17" hidden="1" x14ac:dyDescent="0.25">
      <c r="A1064" t="s">
        <v>4383</v>
      </c>
      <c r="B1064" t="s">
        <v>4384</v>
      </c>
      <c r="C1064" s="1" t="str">
        <f t="shared" si="64"/>
        <v>12:0008</v>
      </c>
      <c r="D1064" s="1" t="str">
        <f t="shared" si="65"/>
        <v>12:0030</v>
      </c>
      <c r="E1064" t="s">
        <v>4385</v>
      </c>
      <c r="F1064" t="s">
        <v>4386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 t="s">
        <v>701</v>
      </c>
      <c r="P1064" t="s">
        <v>45</v>
      </c>
      <c r="Q1064" t="s">
        <v>1528</v>
      </c>
    </row>
    <row r="1065" spans="1:17" hidden="1" x14ac:dyDescent="0.25">
      <c r="A1065" t="s">
        <v>4387</v>
      </c>
      <c r="B1065" t="s">
        <v>4388</v>
      </c>
      <c r="C1065" s="1" t="str">
        <f t="shared" si="64"/>
        <v>12:0008</v>
      </c>
      <c r="D1065" s="1" t="str">
        <f t="shared" si="65"/>
        <v>12:0030</v>
      </c>
      <c r="E1065" t="s">
        <v>4389</v>
      </c>
      <c r="F1065" t="s">
        <v>4390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 t="s">
        <v>64</v>
      </c>
      <c r="P1065" t="s">
        <v>87</v>
      </c>
      <c r="Q1065" t="s">
        <v>3836</v>
      </c>
    </row>
    <row r="1066" spans="1:17" hidden="1" x14ac:dyDescent="0.25">
      <c r="A1066" t="s">
        <v>4391</v>
      </c>
      <c r="B1066" t="s">
        <v>4392</v>
      </c>
      <c r="C1066" s="1" t="str">
        <f t="shared" si="64"/>
        <v>12:0008</v>
      </c>
      <c r="D1066" s="1" t="str">
        <f t="shared" si="65"/>
        <v>12:0030</v>
      </c>
      <c r="E1066" t="s">
        <v>4393</v>
      </c>
      <c r="F1066" t="s">
        <v>4394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 t="s">
        <v>680</v>
      </c>
      <c r="P1066" t="s">
        <v>356</v>
      </c>
      <c r="Q1066" t="s">
        <v>2366</v>
      </c>
    </row>
    <row r="1067" spans="1:17" hidden="1" x14ac:dyDescent="0.25">
      <c r="A1067" t="s">
        <v>4395</v>
      </c>
      <c r="B1067" t="s">
        <v>4396</v>
      </c>
      <c r="C1067" s="1" t="str">
        <f t="shared" si="64"/>
        <v>12:0008</v>
      </c>
      <c r="D1067" s="1" t="str">
        <f t="shared" si="65"/>
        <v>12:0030</v>
      </c>
      <c r="E1067" t="s">
        <v>4397</v>
      </c>
      <c r="F1067" t="s">
        <v>4398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 t="s">
        <v>370</v>
      </c>
      <c r="P1067" t="s">
        <v>45</v>
      </c>
      <c r="Q1067" t="s">
        <v>143</v>
      </c>
    </row>
    <row r="1068" spans="1:17" hidden="1" x14ac:dyDescent="0.25">
      <c r="A1068" t="s">
        <v>4399</v>
      </c>
      <c r="B1068" t="s">
        <v>4400</v>
      </c>
      <c r="C1068" s="1" t="str">
        <f t="shared" si="64"/>
        <v>12:0008</v>
      </c>
      <c r="D1068" s="1" t="str">
        <f t="shared" si="65"/>
        <v>12:0030</v>
      </c>
      <c r="E1068" t="s">
        <v>4401</v>
      </c>
      <c r="F1068" t="s">
        <v>4402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 t="s">
        <v>113</v>
      </c>
      <c r="P1068" t="s">
        <v>87</v>
      </c>
      <c r="Q1068" t="s">
        <v>138</v>
      </c>
    </row>
    <row r="1069" spans="1:17" hidden="1" x14ac:dyDescent="0.25">
      <c r="A1069" t="s">
        <v>4403</v>
      </c>
      <c r="B1069" t="s">
        <v>4404</v>
      </c>
      <c r="C1069" s="1" t="str">
        <f t="shared" si="64"/>
        <v>12:0008</v>
      </c>
      <c r="D1069" s="1" t="str">
        <f t="shared" si="65"/>
        <v>12:0030</v>
      </c>
      <c r="E1069" t="s">
        <v>4405</v>
      </c>
      <c r="F1069" t="s">
        <v>4406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 t="s">
        <v>76</v>
      </c>
      <c r="P1069" t="s">
        <v>45</v>
      </c>
      <c r="Q1069" t="s">
        <v>138</v>
      </c>
    </row>
    <row r="1070" spans="1:17" hidden="1" x14ac:dyDescent="0.25">
      <c r="A1070" t="s">
        <v>4407</v>
      </c>
      <c r="B1070" t="s">
        <v>4408</v>
      </c>
      <c r="C1070" s="1" t="str">
        <f t="shared" si="64"/>
        <v>12:0008</v>
      </c>
      <c r="D1070" s="1" t="str">
        <f t="shared" si="65"/>
        <v>12:0030</v>
      </c>
      <c r="E1070" t="s">
        <v>4409</v>
      </c>
      <c r="F1070" t="s">
        <v>4410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 t="s">
        <v>2379</v>
      </c>
      <c r="P1070" t="s">
        <v>356</v>
      </c>
      <c r="Q1070" t="s">
        <v>143</v>
      </c>
    </row>
    <row r="1071" spans="1:17" hidden="1" x14ac:dyDescent="0.25">
      <c r="A1071" t="s">
        <v>4411</v>
      </c>
      <c r="B1071" t="s">
        <v>4412</v>
      </c>
      <c r="C1071" s="1" t="str">
        <f t="shared" si="64"/>
        <v>12:0008</v>
      </c>
      <c r="D1071" s="1" t="str">
        <f t="shared" si="65"/>
        <v>12:0030</v>
      </c>
      <c r="E1071" t="s">
        <v>4413</v>
      </c>
      <c r="F1071" t="s">
        <v>4414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 t="s">
        <v>21</v>
      </c>
      <c r="P1071" t="s">
        <v>397</v>
      </c>
      <c r="Q1071" t="s">
        <v>365</v>
      </c>
    </row>
    <row r="1072" spans="1:17" hidden="1" x14ac:dyDescent="0.25">
      <c r="A1072" t="s">
        <v>4415</v>
      </c>
      <c r="B1072" t="s">
        <v>4416</v>
      </c>
      <c r="C1072" s="1" t="str">
        <f t="shared" si="64"/>
        <v>12:0008</v>
      </c>
      <c r="D1072" s="1" t="str">
        <f t="shared" si="65"/>
        <v>12:0030</v>
      </c>
      <c r="E1072" t="s">
        <v>4417</v>
      </c>
      <c r="F1072" t="s">
        <v>4418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 t="s">
        <v>21</v>
      </c>
      <c r="P1072" t="s">
        <v>1631</v>
      </c>
      <c r="Q1072" t="s">
        <v>398</v>
      </c>
    </row>
    <row r="1073" spans="1:17" hidden="1" x14ac:dyDescent="0.25">
      <c r="A1073" t="s">
        <v>4419</v>
      </c>
      <c r="B1073" t="s">
        <v>4420</v>
      </c>
      <c r="C1073" s="1" t="str">
        <f t="shared" si="64"/>
        <v>12:0008</v>
      </c>
      <c r="D1073" s="1" t="str">
        <f t="shared" si="65"/>
        <v>12:0030</v>
      </c>
      <c r="E1073" t="s">
        <v>4421</v>
      </c>
      <c r="F1073" t="s">
        <v>4422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 t="s">
        <v>64</v>
      </c>
      <c r="P1073" t="s">
        <v>1631</v>
      </c>
      <c r="Q1073" t="s">
        <v>365</v>
      </c>
    </row>
    <row r="1074" spans="1:17" hidden="1" x14ac:dyDescent="0.25">
      <c r="A1074" t="s">
        <v>4423</v>
      </c>
      <c r="B1074" t="s">
        <v>4424</v>
      </c>
      <c r="C1074" s="1" t="str">
        <f t="shared" si="64"/>
        <v>12:0008</v>
      </c>
      <c r="D1074" s="1" t="str">
        <f t="shared" si="65"/>
        <v>12:0030</v>
      </c>
      <c r="E1074" t="s">
        <v>4425</v>
      </c>
      <c r="F1074" t="s">
        <v>4426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 t="s">
        <v>21</v>
      </c>
      <c r="P1074" t="s">
        <v>2943</v>
      </c>
      <c r="Q1074" t="s">
        <v>103</v>
      </c>
    </row>
    <row r="1075" spans="1:17" hidden="1" x14ac:dyDescent="0.25">
      <c r="A1075" t="s">
        <v>4427</v>
      </c>
      <c r="B1075" t="s">
        <v>4428</v>
      </c>
      <c r="C1075" s="1" t="str">
        <f t="shared" si="64"/>
        <v>12:0008</v>
      </c>
      <c r="D1075" s="1" t="str">
        <f t="shared" si="65"/>
        <v>12:0030</v>
      </c>
      <c r="E1075" t="s">
        <v>4429</v>
      </c>
      <c r="F1075" t="s">
        <v>4430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 t="s">
        <v>4148</v>
      </c>
      <c r="P1075" t="s">
        <v>658</v>
      </c>
      <c r="Q1075" t="s">
        <v>365</v>
      </c>
    </row>
    <row r="1076" spans="1:17" hidden="1" x14ac:dyDescent="0.25">
      <c r="A1076" t="s">
        <v>4431</v>
      </c>
      <c r="B1076" t="s">
        <v>4432</v>
      </c>
      <c r="C1076" s="1" t="str">
        <f t="shared" si="64"/>
        <v>12:0008</v>
      </c>
      <c r="D1076" s="1" t="str">
        <f t="shared" si="65"/>
        <v>12:0030</v>
      </c>
      <c r="E1076" t="s">
        <v>4433</v>
      </c>
      <c r="F1076" t="s">
        <v>4434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 t="s">
        <v>21</v>
      </c>
      <c r="P1076" t="s">
        <v>556</v>
      </c>
      <c r="Q1076" t="s">
        <v>198</v>
      </c>
    </row>
    <row r="1077" spans="1:17" hidden="1" x14ac:dyDescent="0.25">
      <c r="A1077" t="s">
        <v>4435</v>
      </c>
      <c r="B1077" t="s">
        <v>4436</v>
      </c>
      <c r="C1077" s="1" t="str">
        <f t="shared" si="64"/>
        <v>12:0008</v>
      </c>
      <c r="D1077" s="1" t="str">
        <f t="shared" si="65"/>
        <v>12:0030</v>
      </c>
      <c r="E1077" t="s">
        <v>4437</v>
      </c>
      <c r="F1077" t="s">
        <v>4438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 t="s">
        <v>101</v>
      </c>
      <c r="P1077" t="s">
        <v>397</v>
      </c>
      <c r="Q1077" t="s">
        <v>71</v>
      </c>
    </row>
    <row r="1078" spans="1:17" hidden="1" x14ac:dyDescent="0.25">
      <c r="A1078" t="s">
        <v>4439</v>
      </c>
      <c r="B1078" t="s">
        <v>4440</v>
      </c>
      <c r="C1078" s="1" t="str">
        <f t="shared" si="64"/>
        <v>12:0008</v>
      </c>
      <c r="D1078" s="1" t="str">
        <f t="shared" si="65"/>
        <v>12:0030</v>
      </c>
      <c r="E1078" t="s">
        <v>4441</v>
      </c>
      <c r="F1078" t="s">
        <v>4442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 t="s">
        <v>21</v>
      </c>
      <c r="P1078" t="s">
        <v>391</v>
      </c>
      <c r="Q1078" t="s">
        <v>215</v>
      </c>
    </row>
    <row r="1079" spans="1:17" hidden="1" x14ac:dyDescent="0.25">
      <c r="A1079" t="s">
        <v>4443</v>
      </c>
      <c r="B1079" t="s">
        <v>4444</v>
      </c>
      <c r="C1079" s="1" t="str">
        <f t="shared" si="64"/>
        <v>12:0008</v>
      </c>
      <c r="D1079" s="1" t="str">
        <f t="shared" si="65"/>
        <v>12:0030</v>
      </c>
      <c r="E1079" t="s">
        <v>4445</v>
      </c>
      <c r="F1079" t="s">
        <v>4446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 t="s">
        <v>21</v>
      </c>
      <c r="P1079" t="s">
        <v>556</v>
      </c>
      <c r="Q1079" t="s">
        <v>103</v>
      </c>
    </row>
    <row r="1080" spans="1:17" hidden="1" x14ac:dyDescent="0.25">
      <c r="A1080" t="s">
        <v>4447</v>
      </c>
      <c r="B1080" t="s">
        <v>4448</v>
      </c>
      <c r="C1080" s="1" t="str">
        <f t="shared" si="64"/>
        <v>12:0008</v>
      </c>
      <c r="D1080" s="1" t="str">
        <f t="shared" si="65"/>
        <v>12:0030</v>
      </c>
      <c r="E1080" t="s">
        <v>4449</v>
      </c>
      <c r="F1080" t="s">
        <v>4450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 t="s">
        <v>21</v>
      </c>
      <c r="P1080" t="s">
        <v>2212</v>
      </c>
      <c r="Q1080" t="s">
        <v>29</v>
      </c>
    </row>
    <row r="1081" spans="1:17" hidden="1" x14ac:dyDescent="0.25">
      <c r="A1081" t="s">
        <v>4451</v>
      </c>
      <c r="B1081" t="s">
        <v>4452</v>
      </c>
      <c r="C1081" s="1" t="str">
        <f t="shared" si="64"/>
        <v>12:0008</v>
      </c>
      <c r="D1081" s="1" t="str">
        <f t="shared" si="65"/>
        <v>12:0030</v>
      </c>
      <c r="E1081" t="s">
        <v>4453</v>
      </c>
      <c r="F1081" t="s">
        <v>4454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 t="s">
        <v>21</v>
      </c>
      <c r="P1081" t="s">
        <v>4455</v>
      </c>
      <c r="Q1081" t="s">
        <v>29</v>
      </c>
    </row>
    <row r="1082" spans="1:17" hidden="1" x14ac:dyDescent="0.25">
      <c r="A1082" t="s">
        <v>4456</v>
      </c>
      <c r="B1082" t="s">
        <v>4457</v>
      </c>
      <c r="C1082" s="1" t="str">
        <f t="shared" si="64"/>
        <v>12:0008</v>
      </c>
      <c r="D1082" s="1" t="str">
        <f t="shared" si="65"/>
        <v>12:0030</v>
      </c>
      <c r="E1082" t="s">
        <v>4458</v>
      </c>
      <c r="F1082" t="s">
        <v>4459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 t="s">
        <v>3085</v>
      </c>
      <c r="P1082" t="s">
        <v>397</v>
      </c>
      <c r="Q1082" t="s">
        <v>398</v>
      </c>
    </row>
    <row r="1083" spans="1:17" hidden="1" x14ac:dyDescent="0.25">
      <c r="A1083" t="s">
        <v>4460</v>
      </c>
      <c r="B1083" t="s">
        <v>4461</v>
      </c>
      <c r="C1083" s="1" t="str">
        <f t="shared" si="64"/>
        <v>12:0008</v>
      </c>
      <c r="D1083" s="1" t="str">
        <f t="shared" si="65"/>
        <v>12:0030</v>
      </c>
      <c r="E1083" t="s">
        <v>4462</v>
      </c>
      <c r="F1083" t="s">
        <v>4463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 t="s">
        <v>311</v>
      </c>
      <c r="P1083" t="s">
        <v>4464</v>
      </c>
      <c r="Q1083" t="s">
        <v>35</v>
      </c>
    </row>
    <row r="1084" spans="1:17" hidden="1" x14ac:dyDescent="0.25">
      <c r="A1084" t="s">
        <v>4465</v>
      </c>
      <c r="B1084" t="s">
        <v>4466</v>
      </c>
      <c r="C1084" s="1" t="str">
        <f t="shared" ref="C1084:C1147" si="68">HYPERLINK("http://geochem.nrcan.gc.ca/cdogs/content/bdl/bdl120008_e.htm", "12:0008")</f>
        <v>12:0008</v>
      </c>
      <c r="D1084" s="1" t="str">
        <f t="shared" ref="D1084:D1147" si="69">HYPERLINK("http://geochem.nrcan.gc.ca/cdogs/content/svy/svy120030_e.htm", "12:0030")</f>
        <v>12:0030</v>
      </c>
      <c r="E1084" t="s">
        <v>4467</v>
      </c>
      <c r="F1084" t="s">
        <v>4468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  <c r="O1084" t="s">
        <v>108</v>
      </c>
      <c r="P1084" t="s">
        <v>108</v>
      </c>
      <c r="Q1084" t="s">
        <v>108</v>
      </c>
    </row>
    <row r="1085" spans="1:17" hidden="1" x14ac:dyDescent="0.25">
      <c r="A1085" t="s">
        <v>4469</v>
      </c>
      <c r="B1085" t="s">
        <v>4470</v>
      </c>
      <c r="C1085" s="1" t="str">
        <f t="shared" si="68"/>
        <v>12:0008</v>
      </c>
      <c r="D1085" s="1" t="str">
        <f t="shared" si="69"/>
        <v>12:0030</v>
      </c>
      <c r="E1085" t="s">
        <v>4471</v>
      </c>
      <c r="F1085" t="s">
        <v>4472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 t="s">
        <v>225</v>
      </c>
      <c r="P1085" t="s">
        <v>4473</v>
      </c>
      <c r="Q1085" t="s">
        <v>365</v>
      </c>
    </row>
    <row r="1086" spans="1:17" hidden="1" x14ac:dyDescent="0.25">
      <c r="A1086" t="s">
        <v>4474</v>
      </c>
      <c r="B1086" t="s">
        <v>4475</v>
      </c>
      <c r="C1086" s="1" t="str">
        <f t="shared" si="68"/>
        <v>12:0008</v>
      </c>
      <c r="D1086" s="1" t="str">
        <f t="shared" si="69"/>
        <v>12:0030</v>
      </c>
      <c r="E1086" t="s">
        <v>4476</v>
      </c>
      <c r="F1086" t="s">
        <v>4477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 t="s">
        <v>64</v>
      </c>
      <c r="P1086" t="s">
        <v>658</v>
      </c>
      <c r="Q1086" t="s">
        <v>29</v>
      </c>
    </row>
    <row r="1087" spans="1:17" hidden="1" x14ac:dyDescent="0.25">
      <c r="A1087" t="s">
        <v>4478</v>
      </c>
      <c r="B1087" t="s">
        <v>4479</v>
      </c>
      <c r="C1087" s="1" t="str">
        <f t="shared" si="68"/>
        <v>12:0008</v>
      </c>
      <c r="D1087" s="1" t="str">
        <f t="shared" si="69"/>
        <v>12:0030</v>
      </c>
      <c r="E1087" t="s">
        <v>4480</v>
      </c>
      <c r="F1087" t="s">
        <v>4481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 t="s">
        <v>64</v>
      </c>
      <c r="P1087" t="s">
        <v>3107</v>
      </c>
      <c r="Q1087" t="s">
        <v>29</v>
      </c>
    </row>
    <row r="1088" spans="1:17" hidden="1" x14ac:dyDescent="0.25">
      <c r="A1088" t="s">
        <v>4482</v>
      </c>
      <c r="B1088" t="s">
        <v>4483</v>
      </c>
      <c r="C1088" s="1" t="str">
        <f t="shared" si="68"/>
        <v>12:0008</v>
      </c>
      <c r="D1088" s="1" t="str">
        <f t="shared" si="69"/>
        <v>12:0030</v>
      </c>
      <c r="E1088" t="s">
        <v>4484</v>
      </c>
      <c r="F1088" t="s">
        <v>4485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 t="s">
        <v>158</v>
      </c>
      <c r="P1088" t="s">
        <v>397</v>
      </c>
      <c r="Q1088" t="s">
        <v>365</v>
      </c>
    </row>
    <row r="1089" spans="1:17" hidden="1" x14ac:dyDescent="0.25">
      <c r="A1089" t="s">
        <v>4486</v>
      </c>
      <c r="B1089" t="s">
        <v>4487</v>
      </c>
      <c r="C1089" s="1" t="str">
        <f t="shared" si="68"/>
        <v>12:0008</v>
      </c>
      <c r="D1089" s="1" t="str">
        <f t="shared" si="69"/>
        <v>12:0030</v>
      </c>
      <c r="E1089" t="s">
        <v>4488</v>
      </c>
      <c r="F1089" t="s">
        <v>4489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 t="s">
        <v>1818</v>
      </c>
      <c r="P1089" t="s">
        <v>2212</v>
      </c>
      <c r="Q1089" t="s">
        <v>398</v>
      </c>
    </row>
    <row r="1090" spans="1:17" hidden="1" x14ac:dyDescent="0.25">
      <c r="A1090" t="s">
        <v>4490</v>
      </c>
      <c r="B1090" t="s">
        <v>4491</v>
      </c>
      <c r="C1090" s="1" t="str">
        <f t="shared" si="68"/>
        <v>12:0008</v>
      </c>
      <c r="D1090" s="1" t="str">
        <f t="shared" si="69"/>
        <v>12:0030</v>
      </c>
      <c r="E1090" t="s">
        <v>4492</v>
      </c>
      <c r="F1090" t="s">
        <v>4493</v>
      </c>
      <c r="H1090">
        <v>57.993663400000003</v>
      </c>
      <c r="I1090">
        <v>-131.93955629999999</v>
      </c>
      <c r="J1090" s="1" t="str">
        <f t="shared" ref="J1090:J1153" si="70">HYPERLINK("http://geochem.nrcan.gc.ca/cdogs/content/kwd/kwd020018_e.htm", "Fluid (stream)")</f>
        <v>Fluid (stream)</v>
      </c>
      <c r="K1090" s="1" t="str">
        <f t="shared" ref="K1090:K1153" si="71">HYPERLINK("http://geochem.nrcan.gc.ca/cdogs/content/kwd/kwd080007_e.htm", "Untreated Water")</f>
        <v>Untreated Water</v>
      </c>
      <c r="O1090" t="s">
        <v>370</v>
      </c>
      <c r="P1090" t="s">
        <v>45</v>
      </c>
      <c r="Q1090" t="s">
        <v>103</v>
      </c>
    </row>
    <row r="1091" spans="1:17" hidden="1" x14ac:dyDescent="0.25">
      <c r="A1091" t="s">
        <v>4494</v>
      </c>
      <c r="B1091" t="s">
        <v>4495</v>
      </c>
      <c r="C1091" s="1" t="str">
        <f t="shared" si="68"/>
        <v>12:0008</v>
      </c>
      <c r="D1091" s="1" t="str">
        <f t="shared" si="69"/>
        <v>12:0030</v>
      </c>
      <c r="E1091" t="s">
        <v>4492</v>
      </c>
      <c r="F1091" t="s">
        <v>4496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 t="s">
        <v>2129</v>
      </c>
      <c r="P1091" t="s">
        <v>45</v>
      </c>
      <c r="Q1091" t="s">
        <v>29</v>
      </c>
    </row>
    <row r="1092" spans="1:17" hidden="1" x14ac:dyDescent="0.25">
      <c r="A1092" t="s">
        <v>4497</v>
      </c>
      <c r="B1092" t="s">
        <v>4498</v>
      </c>
      <c r="C1092" s="1" t="str">
        <f t="shared" si="68"/>
        <v>12:0008</v>
      </c>
      <c r="D1092" s="1" t="str">
        <f t="shared" si="69"/>
        <v>12:0030</v>
      </c>
      <c r="E1092" t="s">
        <v>4499</v>
      </c>
      <c r="F1092" t="s">
        <v>4500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 t="s">
        <v>588</v>
      </c>
      <c r="P1092" t="s">
        <v>45</v>
      </c>
      <c r="Q1092" t="s">
        <v>23</v>
      </c>
    </row>
    <row r="1093" spans="1:17" hidden="1" x14ac:dyDescent="0.25">
      <c r="A1093" t="s">
        <v>4501</v>
      </c>
      <c r="B1093" t="s">
        <v>4502</v>
      </c>
      <c r="C1093" s="1" t="str">
        <f t="shared" si="68"/>
        <v>12:0008</v>
      </c>
      <c r="D1093" s="1" t="str">
        <f t="shared" si="69"/>
        <v>12:0030</v>
      </c>
      <c r="E1093" t="s">
        <v>4503</v>
      </c>
      <c r="F1093" t="s">
        <v>4504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 t="s">
        <v>1771</v>
      </c>
      <c r="P1093" t="s">
        <v>45</v>
      </c>
      <c r="Q1093" t="s">
        <v>522</v>
      </c>
    </row>
    <row r="1094" spans="1:17" hidden="1" x14ac:dyDescent="0.25">
      <c r="A1094" t="s">
        <v>4505</v>
      </c>
      <c r="B1094" t="s">
        <v>4506</v>
      </c>
      <c r="C1094" s="1" t="str">
        <f t="shared" si="68"/>
        <v>12:0008</v>
      </c>
      <c r="D1094" s="1" t="str">
        <f t="shared" si="69"/>
        <v>12:0030</v>
      </c>
      <c r="E1094" t="s">
        <v>4507</v>
      </c>
      <c r="F1094" t="s">
        <v>4508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 t="s">
        <v>244</v>
      </c>
      <c r="P1094" t="s">
        <v>45</v>
      </c>
      <c r="Q1094" t="s">
        <v>35</v>
      </c>
    </row>
    <row r="1095" spans="1:17" hidden="1" x14ac:dyDescent="0.25">
      <c r="A1095" t="s">
        <v>4509</v>
      </c>
      <c r="B1095" t="s">
        <v>4510</v>
      </c>
      <c r="C1095" s="1" t="str">
        <f t="shared" si="68"/>
        <v>12:0008</v>
      </c>
      <c r="D1095" s="1" t="str">
        <f t="shared" si="69"/>
        <v>12:0030</v>
      </c>
      <c r="E1095" t="s">
        <v>4511</v>
      </c>
      <c r="F1095" t="s">
        <v>4512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 t="s">
        <v>21</v>
      </c>
      <c r="P1095" t="s">
        <v>87</v>
      </c>
      <c r="Q1095" t="s">
        <v>29</v>
      </c>
    </row>
    <row r="1096" spans="1:17" hidden="1" x14ac:dyDescent="0.25">
      <c r="A1096" t="s">
        <v>4513</v>
      </c>
      <c r="B1096" t="s">
        <v>4514</v>
      </c>
      <c r="C1096" s="1" t="str">
        <f t="shared" si="68"/>
        <v>12:0008</v>
      </c>
      <c r="D1096" s="1" t="str">
        <f t="shared" si="69"/>
        <v>12:0030</v>
      </c>
      <c r="E1096" t="s">
        <v>4515</v>
      </c>
      <c r="F1096" t="s">
        <v>4516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 t="s">
        <v>21</v>
      </c>
      <c r="P1096" t="s">
        <v>87</v>
      </c>
      <c r="Q1096" t="s">
        <v>23</v>
      </c>
    </row>
    <row r="1097" spans="1:17" hidden="1" x14ac:dyDescent="0.25">
      <c r="A1097" t="s">
        <v>4517</v>
      </c>
      <c r="B1097" t="s">
        <v>4518</v>
      </c>
      <c r="C1097" s="1" t="str">
        <f t="shared" si="68"/>
        <v>12:0008</v>
      </c>
      <c r="D1097" s="1" t="str">
        <f t="shared" si="69"/>
        <v>12:0030</v>
      </c>
      <c r="E1097" t="s">
        <v>4519</v>
      </c>
      <c r="F1097" t="s">
        <v>4520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 t="s">
        <v>21</v>
      </c>
      <c r="P1097" t="s">
        <v>87</v>
      </c>
      <c r="Q1097" t="s">
        <v>29</v>
      </c>
    </row>
    <row r="1098" spans="1:17" hidden="1" x14ac:dyDescent="0.25">
      <c r="A1098" t="s">
        <v>4521</v>
      </c>
      <c r="B1098" t="s">
        <v>4522</v>
      </c>
      <c r="C1098" s="1" t="str">
        <f t="shared" si="68"/>
        <v>12:0008</v>
      </c>
      <c r="D1098" s="1" t="str">
        <f t="shared" si="69"/>
        <v>12:0030</v>
      </c>
      <c r="E1098" t="s">
        <v>4523</v>
      </c>
      <c r="F1098" t="s">
        <v>4524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 t="s">
        <v>21</v>
      </c>
      <c r="P1098" t="s">
        <v>87</v>
      </c>
      <c r="Q1098" t="s">
        <v>23</v>
      </c>
    </row>
    <row r="1099" spans="1:17" hidden="1" x14ac:dyDescent="0.25">
      <c r="A1099" t="s">
        <v>4525</v>
      </c>
      <c r="B1099" t="s">
        <v>4526</v>
      </c>
      <c r="C1099" s="1" t="str">
        <f t="shared" si="68"/>
        <v>12:0008</v>
      </c>
      <c r="D1099" s="1" t="str">
        <f t="shared" si="69"/>
        <v>12:0030</v>
      </c>
      <c r="E1099" t="s">
        <v>4527</v>
      </c>
      <c r="F1099" t="s">
        <v>4528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 t="s">
        <v>21</v>
      </c>
      <c r="P1099" t="s">
        <v>87</v>
      </c>
      <c r="Q1099" t="s">
        <v>59</v>
      </c>
    </row>
    <row r="1100" spans="1:17" hidden="1" x14ac:dyDescent="0.25">
      <c r="A1100" t="s">
        <v>4529</v>
      </c>
      <c r="B1100" t="s">
        <v>4530</v>
      </c>
      <c r="C1100" s="1" t="str">
        <f t="shared" si="68"/>
        <v>12:0008</v>
      </c>
      <c r="D1100" s="1" t="str">
        <f t="shared" si="69"/>
        <v>12:0030</v>
      </c>
      <c r="E1100" t="s">
        <v>4531</v>
      </c>
      <c r="F1100" t="s">
        <v>4532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 t="s">
        <v>21</v>
      </c>
      <c r="P1100" t="s">
        <v>45</v>
      </c>
      <c r="Q1100" t="s">
        <v>522</v>
      </c>
    </row>
    <row r="1101" spans="1:17" hidden="1" x14ac:dyDescent="0.25">
      <c r="A1101" t="s">
        <v>4533</v>
      </c>
      <c r="B1101" t="s">
        <v>4534</v>
      </c>
      <c r="C1101" s="1" t="str">
        <f t="shared" si="68"/>
        <v>12:0008</v>
      </c>
      <c r="D1101" s="1" t="str">
        <f t="shared" si="69"/>
        <v>12:0030</v>
      </c>
      <c r="E1101" t="s">
        <v>4535</v>
      </c>
      <c r="F1101" t="s">
        <v>4536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 t="s">
        <v>21</v>
      </c>
      <c r="P1101" t="s">
        <v>45</v>
      </c>
      <c r="Q1101" t="s">
        <v>59</v>
      </c>
    </row>
    <row r="1102" spans="1:17" hidden="1" x14ac:dyDescent="0.25">
      <c r="A1102" t="s">
        <v>4537</v>
      </c>
      <c r="B1102" t="s">
        <v>4538</v>
      </c>
      <c r="C1102" s="1" t="str">
        <f t="shared" si="68"/>
        <v>12:0008</v>
      </c>
      <c r="D1102" s="1" t="str">
        <f t="shared" si="69"/>
        <v>12:0030</v>
      </c>
      <c r="E1102" t="s">
        <v>4539</v>
      </c>
      <c r="F1102" t="s">
        <v>4540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 t="s">
        <v>21</v>
      </c>
      <c r="P1102" t="s">
        <v>397</v>
      </c>
      <c r="Q1102" t="s">
        <v>103</v>
      </c>
    </row>
    <row r="1103" spans="1:17" hidden="1" x14ac:dyDescent="0.25">
      <c r="A1103" t="s">
        <v>4541</v>
      </c>
      <c r="B1103" t="s">
        <v>4542</v>
      </c>
      <c r="C1103" s="1" t="str">
        <f t="shared" si="68"/>
        <v>12:0008</v>
      </c>
      <c r="D1103" s="1" t="str">
        <f t="shared" si="69"/>
        <v>12:0030</v>
      </c>
      <c r="E1103" t="s">
        <v>4543</v>
      </c>
      <c r="F1103" t="s">
        <v>4544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 t="s">
        <v>21</v>
      </c>
      <c r="P1103" t="s">
        <v>4545</v>
      </c>
      <c r="Q1103" t="s">
        <v>59</v>
      </c>
    </row>
    <row r="1104" spans="1:17" hidden="1" x14ac:dyDescent="0.25">
      <c r="A1104" t="s">
        <v>4546</v>
      </c>
      <c r="B1104" t="s">
        <v>4547</v>
      </c>
      <c r="C1104" s="1" t="str">
        <f t="shared" si="68"/>
        <v>12:0008</v>
      </c>
      <c r="D1104" s="1" t="str">
        <f t="shared" si="69"/>
        <v>12:0030</v>
      </c>
      <c r="E1104" t="s">
        <v>4548</v>
      </c>
      <c r="F1104" t="s">
        <v>4549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 t="s">
        <v>158</v>
      </c>
      <c r="P1104" t="s">
        <v>4550</v>
      </c>
      <c r="Q1104" t="s">
        <v>392</v>
      </c>
    </row>
    <row r="1105" spans="1:17" hidden="1" x14ac:dyDescent="0.25">
      <c r="A1105" t="s">
        <v>4551</v>
      </c>
      <c r="B1105" t="s">
        <v>4552</v>
      </c>
      <c r="C1105" s="1" t="str">
        <f t="shared" si="68"/>
        <v>12:0008</v>
      </c>
      <c r="D1105" s="1" t="str">
        <f t="shared" si="69"/>
        <v>12:0030</v>
      </c>
      <c r="E1105" t="s">
        <v>4553</v>
      </c>
      <c r="F1105" t="s">
        <v>4554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 t="s">
        <v>551</v>
      </c>
      <c r="P1105" t="s">
        <v>4550</v>
      </c>
      <c r="Q1105" t="s">
        <v>398</v>
      </c>
    </row>
    <row r="1106" spans="1:17" hidden="1" x14ac:dyDescent="0.25">
      <c r="A1106" t="s">
        <v>4555</v>
      </c>
      <c r="B1106" t="s">
        <v>4556</v>
      </c>
      <c r="C1106" s="1" t="str">
        <f t="shared" si="68"/>
        <v>12:0008</v>
      </c>
      <c r="D1106" s="1" t="str">
        <f t="shared" si="69"/>
        <v>12:0030</v>
      </c>
      <c r="E1106" t="s">
        <v>4557</v>
      </c>
      <c r="F1106" t="s">
        <v>4558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 t="s">
        <v>21</v>
      </c>
      <c r="P1106" t="s">
        <v>356</v>
      </c>
      <c r="Q1106" t="s">
        <v>35</v>
      </c>
    </row>
    <row r="1107" spans="1:17" hidden="1" x14ac:dyDescent="0.25">
      <c r="A1107" t="s">
        <v>4559</v>
      </c>
      <c r="B1107" t="s">
        <v>4560</v>
      </c>
      <c r="C1107" s="1" t="str">
        <f t="shared" si="68"/>
        <v>12:0008</v>
      </c>
      <c r="D1107" s="1" t="str">
        <f t="shared" si="69"/>
        <v>12:0030</v>
      </c>
      <c r="E1107" t="s">
        <v>4561</v>
      </c>
      <c r="F1107" t="s">
        <v>4562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 t="s">
        <v>21</v>
      </c>
      <c r="P1107" t="s">
        <v>356</v>
      </c>
      <c r="Q1107" t="s">
        <v>35</v>
      </c>
    </row>
    <row r="1108" spans="1:17" hidden="1" x14ac:dyDescent="0.25">
      <c r="A1108" t="s">
        <v>4563</v>
      </c>
      <c r="B1108" t="s">
        <v>4564</v>
      </c>
      <c r="C1108" s="1" t="str">
        <f t="shared" si="68"/>
        <v>12:0008</v>
      </c>
      <c r="D1108" s="1" t="str">
        <f t="shared" si="69"/>
        <v>12:0030</v>
      </c>
      <c r="E1108" t="s">
        <v>4561</v>
      </c>
      <c r="F1108" t="s">
        <v>4565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 t="s">
        <v>21</v>
      </c>
      <c r="P1108" t="s">
        <v>45</v>
      </c>
      <c r="Q1108" t="s">
        <v>35</v>
      </c>
    </row>
    <row r="1109" spans="1:17" hidden="1" x14ac:dyDescent="0.25">
      <c r="A1109" t="s">
        <v>4566</v>
      </c>
      <c r="B1109" t="s">
        <v>4567</v>
      </c>
      <c r="C1109" s="1" t="str">
        <f t="shared" si="68"/>
        <v>12:0008</v>
      </c>
      <c r="D1109" s="1" t="str">
        <f t="shared" si="69"/>
        <v>12:0030</v>
      </c>
      <c r="E1109" t="s">
        <v>4568</v>
      </c>
      <c r="F1109" t="s">
        <v>4569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 t="s">
        <v>21</v>
      </c>
      <c r="P1109" t="s">
        <v>2212</v>
      </c>
      <c r="Q1109" t="s">
        <v>653</v>
      </c>
    </row>
    <row r="1110" spans="1:17" hidden="1" x14ac:dyDescent="0.25">
      <c r="A1110" t="s">
        <v>4570</v>
      </c>
      <c r="B1110" t="s">
        <v>4571</v>
      </c>
      <c r="C1110" s="1" t="str">
        <f t="shared" si="68"/>
        <v>12:0008</v>
      </c>
      <c r="D1110" s="1" t="str">
        <f t="shared" si="69"/>
        <v>12:0030</v>
      </c>
      <c r="E1110" t="s">
        <v>4572</v>
      </c>
      <c r="F1110" t="s">
        <v>4573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 t="s">
        <v>21</v>
      </c>
      <c r="P1110" t="s">
        <v>1515</v>
      </c>
      <c r="Q1110" t="s">
        <v>59</v>
      </c>
    </row>
    <row r="1111" spans="1:17" hidden="1" x14ac:dyDescent="0.25">
      <c r="A1111" t="s">
        <v>4574</v>
      </c>
      <c r="B1111" t="s">
        <v>4575</v>
      </c>
      <c r="C1111" s="1" t="str">
        <f t="shared" si="68"/>
        <v>12:0008</v>
      </c>
      <c r="D1111" s="1" t="str">
        <f t="shared" si="69"/>
        <v>12:0030</v>
      </c>
      <c r="E1111" t="s">
        <v>4576</v>
      </c>
      <c r="F1111" t="s">
        <v>4577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 t="s">
        <v>21</v>
      </c>
      <c r="P1111" t="s">
        <v>4578</v>
      </c>
      <c r="Q1111" t="s">
        <v>198</v>
      </c>
    </row>
    <row r="1112" spans="1:17" hidden="1" x14ac:dyDescent="0.25">
      <c r="A1112" t="s">
        <v>4579</v>
      </c>
      <c r="B1112" t="s">
        <v>4580</v>
      </c>
      <c r="C1112" s="1" t="str">
        <f t="shared" si="68"/>
        <v>12:0008</v>
      </c>
      <c r="D1112" s="1" t="str">
        <f t="shared" si="69"/>
        <v>12:0030</v>
      </c>
      <c r="E1112" t="s">
        <v>4581</v>
      </c>
      <c r="F1112" t="s">
        <v>4582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 t="s">
        <v>21</v>
      </c>
      <c r="P1112" t="s">
        <v>3182</v>
      </c>
      <c r="Q1112" t="s">
        <v>215</v>
      </c>
    </row>
    <row r="1113" spans="1:17" hidden="1" x14ac:dyDescent="0.25">
      <c r="A1113" t="s">
        <v>4583</v>
      </c>
      <c r="B1113" t="s">
        <v>4584</v>
      </c>
      <c r="C1113" s="1" t="str">
        <f t="shared" si="68"/>
        <v>12:0008</v>
      </c>
      <c r="D1113" s="1" t="str">
        <f t="shared" si="69"/>
        <v>12:0030</v>
      </c>
      <c r="E1113" t="s">
        <v>4585</v>
      </c>
      <c r="F1113" t="s">
        <v>4586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 t="s">
        <v>21</v>
      </c>
      <c r="P1113" t="s">
        <v>2943</v>
      </c>
      <c r="Q1113" t="s">
        <v>71</v>
      </c>
    </row>
    <row r="1114" spans="1:17" hidden="1" x14ac:dyDescent="0.25">
      <c r="A1114" t="s">
        <v>4587</v>
      </c>
      <c r="B1114" t="s">
        <v>4588</v>
      </c>
      <c r="C1114" s="1" t="str">
        <f t="shared" si="68"/>
        <v>12:0008</v>
      </c>
      <c r="D1114" s="1" t="str">
        <f t="shared" si="69"/>
        <v>12:0030</v>
      </c>
      <c r="E1114" t="s">
        <v>4589</v>
      </c>
      <c r="F1114" t="s">
        <v>4590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 t="s">
        <v>64</v>
      </c>
      <c r="P1114" t="s">
        <v>4550</v>
      </c>
      <c r="Q1114" t="s">
        <v>198</v>
      </c>
    </row>
    <row r="1115" spans="1:17" hidden="1" x14ac:dyDescent="0.25">
      <c r="A1115" t="s">
        <v>4591</v>
      </c>
      <c r="B1115" t="s">
        <v>4592</v>
      </c>
      <c r="C1115" s="1" t="str">
        <f t="shared" si="68"/>
        <v>12:0008</v>
      </c>
      <c r="D1115" s="1" t="str">
        <f t="shared" si="69"/>
        <v>12:0030</v>
      </c>
      <c r="E1115" t="s">
        <v>4593</v>
      </c>
      <c r="F1115" t="s">
        <v>4594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 t="s">
        <v>21</v>
      </c>
      <c r="P1115" t="s">
        <v>658</v>
      </c>
      <c r="Q1115" t="s">
        <v>71</v>
      </c>
    </row>
    <row r="1116" spans="1:17" hidden="1" x14ac:dyDescent="0.25">
      <c r="A1116" t="s">
        <v>4595</v>
      </c>
      <c r="B1116" t="s">
        <v>4596</v>
      </c>
      <c r="C1116" s="1" t="str">
        <f t="shared" si="68"/>
        <v>12:0008</v>
      </c>
      <c r="D1116" s="1" t="str">
        <f t="shared" si="69"/>
        <v>12:0030</v>
      </c>
      <c r="E1116" t="s">
        <v>4597</v>
      </c>
      <c r="F1116" t="s">
        <v>4598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 t="s">
        <v>21</v>
      </c>
      <c r="P1116" t="s">
        <v>4599</v>
      </c>
      <c r="Q1116" t="s">
        <v>23</v>
      </c>
    </row>
    <row r="1117" spans="1:17" hidden="1" x14ac:dyDescent="0.25">
      <c r="A1117" t="s">
        <v>4600</v>
      </c>
      <c r="B1117" t="s">
        <v>4601</v>
      </c>
      <c r="C1117" s="1" t="str">
        <f t="shared" si="68"/>
        <v>12:0008</v>
      </c>
      <c r="D1117" s="1" t="str">
        <f t="shared" si="69"/>
        <v>12:0030</v>
      </c>
      <c r="E1117" t="s">
        <v>4602</v>
      </c>
      <c r="F1117" t="s">
        <v>4603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 t="s">
        <v>21</v>
      </c>
      <c r="P1117" t="s">
        <v>636</v>
      </c>
      <c r="Q1117" t="s">
        <v>103</v>
      </c>
    </row>
    <row r="1118" spans="1:17" hidden="1" x14ac:dyDescent="0.25">
      <c r="A1118" t="s">
        <v>4604</v>
      </c>
      <c r="B1118" t="s">
        <v>4605</v>
      </c>
      <c r="C1118" s="1" t="str">
        <f t="shared" si="68"/>
        <v>12:0008</v>
      </c>
      <c r="D1118" s="1" t="str">
        <f t="shared" si="69"/>
        <v>12:0030</v>
      </c>
      <c r="E1118" t="s">
        <v>4606</v>
      </c>
      <c r="F1118" t="s">
        <v>4607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 t="s">
        <v>64</v>
      </c>
      <c r="P1118" t="s">
        <v>4608</v>
      </c>
      <c r="Q1118" t="s">
        <v>198</v>
      </c>
    </row>
    <row r="1119" spans="1:17" hidden="1" x14ac:dyDescent="0.25">
      <c r="A1119" t="s">
        <v>4609</v>
      </c>
      <c r="B1119" t="s">
        <v>4610</v>
      </c>
      <c r="C1119" s="1" t="str">
        <f t="shared" si="68"/>
        <v>12:0008</v>
      </c>
      <c r="D1119" s="1" t="str">
        <f t="shared" si="69"/>
        <v>12:0030</v>
      </c>
      <c r="E1119" t="s">
        <v>4611</v>
      </c>
      <c r="F1119" t="s">
        <v>4612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 t="s">
        <v>370</v>
      </c>
      <c r="P1119" t="s">
        <v>4613</v>
      </c>
      <c r="Q1119" t="s">
        <v>46</v>
      </c>
    </row>
    <row r="1120" spans="1:17" hidden="1" x14ac:dyDescent="0.25">
      <c r="A1120" t="s">
        <v>4614</v>
      </c>
      <c r="B1120" t="s">
        <v>4615</v>
      </c>
      <c r="C1120" s="1" t="str">
        <f t="shared" si="68"/>
        <v>12:0008</v>
      </c>
      <c r="D1120" s="1" t="str">
        <f t="shared" si="69"/>
        <v>12:0030</v>
      </c>
      <c r="E1120" t="s">
        <v>4616</v>
      </c>
      <c r="F1120" t="s">
        <v>4617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 t="s">
        <v>21</v>
      </c>
      <c r="P1120" t="s">
        <v>22</v>
      </c>
      <c r="Q1120" t="s">
        <v>198</v>
      </c>
    </row>
    <row r="1121" spans="1:17" hidden="1" x14ac:dyDescent="0.25">
      <c r="A1121" t="s">
        <v>4618</v>
      </c>
      <c r="B1121" t="s">
        <v>4619</v>
      </c>
      <c r="C1121" s="1" t="str">
        <f t="shared" si="68"/>
        <v>12:0008</v>
      </c>
      <c r="D1121" s="1" t="str">
        <f t="shared" si="69"/>
        <v>12:0030</v>
      </c>
      <c r="E1121" t="s">
        <v>4620</v>
      </c>
      <c r="F1121" t="s">
        <v>4621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 t="s">
        <v>21</v>
      </c>
      <c r="P1121" t="s">
        <v>583</v>
      </c>
      <c r="Q1121" t="s">
        <v>392</v>
      </c>
    </row>
    <row r="1122" spans="1:17" hidden="1" x14ac:dyDescent="0.25">
      <c r="A1122" t="s">
        <v>4622</v>
      </c>
      <c r="B1122" t="s">
        <v>4623</v>
      </c>
      <c r="C1122" s="1" t="str">
        <f t="shared" si="68"/>
        <v>12:0008</v>
      </c>
      <c r="D1122" s="1" t="str">
        <f t="shared" si="69"/>
        <v>12:0030</v>
      </c>
      <c r="E1122" t="s">
        <v>4624</v>
      </c>
      <c r="F1122" t="s">
        <v>4625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 t="s">
        <v>21</v>
      </c>
      <c r="P1122" t="s">
        <v>631</v>
      </c>
      <c r="Q1122" t="s">
        <v>29</v>
      </c>
    </row>
    <row r="1123" spans="1:17" hidden="1" x14ac:dyDescent="0.25">
      <c r="A1123" t="s">
        <v>4626</v>
      </c>
      <c r="B1123" t="s">
        <v>4627</v>
      </c>
      <c r="C1123" s="1" t="str">
        <f t="shared" si="68"/>
        <v>12:0008</v>
      </c>
      <c r="D1123" s="1" t="str">
        <f t="shared" si="69"/>
        <v>12:0030</v>
      </c>
      <c r="E1123" t="s">
        <v>4624</v>
      </c>
      <c r="F1123" t="s">
        <v>4628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 t="s">
        <v>21</v>
      </c>
      <c r="P1123" t="s">
        <v>631</v>
      </c>
      <c r="Q1123" t="s">
        <v>46</v>
      </c>
    </row>
    <row r="1124" spans="1:17" hidden="1" x14ac:dyDescent="0.25">
      <c r="A1124" t="s">
        <v>4629</v>
      </c>
      <c r="B1124" t="s">
        <v>4630</v>
      </c>
      <c r="C1124" s="1" t="str">
        <f t="shared" si="68"/>
        <v>12:0008</v>
      </c>
      <c r="D1124" s="1" t="str">
        <f t="shared" si="69"/>
        <v>12:0030</v>
      </c>
      <c r="E1124" t="s">
        <v>4631</v>
      </c>
      <c r="F1124" t="s">
        <v>4632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 t="s">
        <v>225</v>
      </c>
      <c r="P1124" t="s">
        <v>2212</v>
      </c>
      <c r="Q1124" t="s">
        <v>35</v>
      </c>
    </row>
    <row r="1125" spans="1:17" hidden="1" x14ac:dyDescent="0.25">
      <c r="A1125" t="s">
        <v>4633</v>
      </c>
      <c r="B1125" t="s">
        <v>4634</v>
      </c>
      <c r="C1125" s="1" t="str">
        <f t="shared" si="68"/>
        <v>12:0008</v>
      </c>
      <c r="D1125" s="1" t="str">
        <f t="shared" si="69"/>
        <v>12:0030</v>
      </c>
      <c r="E1125" t="s">
        <v>4635</v>
      </c>
      <c r="F1125" t="s">
        <v>4636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 t="s">
        <v>1818</v>
      </c>
      <c r="P1125" t="s">
        <v>631</v>
      </c>
      <c r="Q1125" t="s">
        <v>392</v>
      </c>
    </row>
    <row r="1126" spans="1:17" hidden="1" x14ac:dyDescent="0.25">
      <c r="A1126" t="s">
        <v>4637</v>
      </c>
      <c r="B1126" t="s">
        <v>4638</v>
      </c>
      <c r="C1126" s="1" t="str">
        <f t="shared" si="68"/>
        <v>12:0008</v>
      </c>
      <c r="D1126" s="1" t="str">
        <f t="shared" si="69"/>
        <v>12:0030</v>
      </c>
      <c r="E1126" t="s">
        <v>4639</v>
      </c>
      <c r="F1126" t="s">
        <v>4640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 t="s">
        <v>21</v>
      </c>
      <c r="P1126" t="s">
        <v>1515</v>
      </c>
      <c r="Q1126" t="s">
        <v>522</v>
      </c>
    </row>
    <row r="1127" spans="1:17" hidden="1" x14ac:dyDescent="0.25">
      <c r="A1127" t="s">
        <v>4641</v>
      </c>
      <c r="B1127" t="s">
        <v>4642</v>
      </c>
      <c r="C1127" s="1" t="str">
        <f t="shared" si="68"/>
        <v>12:0008</v>
      </c>
      <c r="D1127" s="1" t="str">
        <f t="shared" si="69"/>
        <v>12:0030</v>
      </c>
      <c r="E1127" t="s">
        <v>4643</v>
      </c>
      <c r="F1127" t="s">
        <v>4644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 t="s">
        <v>244</v>
      </c>
      <c r="P1127" t="s">
        <v>2212</v>
      </c>
      <c r="Q1127" t="s">
        <v>392</v>
      </c>
    </row>
    <row r="1128" spans="1:17" hidden="1" x14ac:dyDescent="0.25">
      <c r="A1128" t="s">
        <v>4645</v>
      </c>
      <c r="B1128" t="s">
        <v>4646</v>
      </c>
      <c r="C1128" s="1" t="str">
        <f t="shared" si="68"/>
        <v>12:0008</v>
      </c>
      <c r="D1128" s="1" t="str">
        <f t="shared" si="69"/>
        <v>12:0030</v>
      </c>
      <c r="E1128" t="s">
        <v>4647</v>
      </c>
      <c r="F1128" t="s">
        <v>4648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 t="s">
        <v>21</v>
      </c>
      <c r="P1128" t="s">
        <v>356</v>
      </c>
      <c r="Q1128" t="s">
        <v>29</v>
      </c>
    </row>
    <row r="1129" spans="1:17" hidden="1" x14ac:dyDescent="0.25">
      <c r="A1129" t="s">
        <v>4649</v>
      </c>
      <c r="B1129" t="s">
        <v>4650</v>
      </c>
      <c r="C1129" s="1" t="str">
        <f t="shared" si="68"/>
        <v>12:0008</v>
      </c>
      <c r="D1129" s="1" t="str">
        <f t="shared" si="69"/>
        <v>12:0030</v>
      </c>
      <c r="E1129" t="s">
        <v>4651</v>
      </c>
      <c r="F1129" t="s">
        <v>4652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 t="s">
        <v>21</v>
      </c>
      <c r="P1129" t="s">
        <v>356</v>
      </c>
      <c r="Q1129" t="s">
        <v>29</v>
      </c>
    </row>
    <row r="1130" spans="1:17" hidden="1" x14ac:dyDescent="0.25">
      <c r="A1130" t="s">
        <v>4653</v>
      </c>
      <c r="B1130" t="s">
        <v>4654</v>
      </c>
      <c r="C1130" s="1" t="str">
        <f t="shared" si="68"/>
        <v>12:0008</v>
      </c>
      <c r="D1130" s="1" t="str">
        <f t="shared" si="69"/>
        <v>12:0030</v>
      </c>
      <c r="E1130" t="s">
        <v>4655</v>
      </c>
      <c r="F1130" t="s">
        <v>4656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 t="s">
        <v>21</v>
      </c>
      <c r="P1130" t="s">
        <v>583</v>
      </c>
      <c r="Q1130" t="s">
        <v>35</v>
      </c>
    </row>
    <row r="1131" spans="1:17" hidden="1" x14ac:dyDescent="0.25">
      <c r="A1131" t="s">
        <v>4657</v>
      </c>
      <c r="B1131" t="s">
        <v>4658</v>
      </c>
      <c r="C1131" s="1" t="str">
        <f t="shared" si="68"/>
        <v>12:0008</v>
      </c>
      <c r="D1131" s="1" t="str">
        <f t="shared" si="69"/>
        <v>12:0030</v>
      </c>
      <c r="E1131" t="s">
        <v>4659</v>
      </c>
      <c r="F1131" t="s">
        <v>4660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 t="s">
        <v>311</v>
      </c>
      <c r="P1131" t="s">
        <v>2943</v>
      </c>
      <c r="Q1131" t="s">
        <v>365</v>
      </c>
    </row>
    <row r="1132" spans="1:17" hidden="1" x14ac:dyDescent="0.25">
      <c r="A1132" t="s">
        <v>4661</v>
      </c>
      <c r="B1132" t="s">
        <v>4662</v>
      </c>
      <c r="C1132" s="1" t="str">
        <f t="shared" si="68"/>
        <v>12:0008</v>
      </c>
      <c r="D1132" s="1" t="str">
        <f t="shared" si="69"/>
        <v>12:0030</v>
      </c>
      <c r="E1132" t="s">
        <v>4663</v>
      </c>
      <c r="F1132" t="s">
        <v>4664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 t="s">
        <v>21</v>
      </c>
      <c r="P1132" t="s">
        <v>356</v>
      </c>
      <c r="Q1132" t="s">
        <v>392</v>
      </c>
    </row>
    <row r="1133" spans="1:17" hidden="1" x14ac:dyDescent="0.25">
      <c r="A1133" t="s">
        <v>4665</v>
      </c>
      <c r="B1133" t="s">
        <v>4666</v>
      </c>
      <c r="C1133" s="1" t="str">
        <f t="shared" si="68"/>
        <v>12:0008</v>
      </c>
      <c r="D1133" s="1" t="str">
        <f t="shared" si="69"/>
        <v>12:0030</v>
      </c>
      <c r="E1133" t="s">
        <v>4667</v>
      </c>
      <c r="F1133" t="s">
        <v>4668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 t="s">
        <v>220</v>
      </c>
      <c r="P1133" t="s">
        <v>45</v>
      </c>
      <c r="Q1133" t="s">
        <v>29</v>
      </c>
    </row>
    <row r="1134" spans="1:17" hidden="1" x14ac:dyDescent="0.25">
      <c r="A1134" t="s">
        <v>4669</v>
      </c>
      <c r="B1134" t="s">
        <v>4670</v>
      </c>
      <c r="C1134" s="1" t="str">
        <f t="shared" si="68"/>
        <v>12:0008</v>
      </c>
      <c r="D1134" s="1" t="str">
        <f t="shared" si="69"/>
        <v>12:0030</v>
      </c>
      <c r="E1134" t="s">
        <v>4671</v>
      </c>
      <c r="F1134" t="s">
        <v>4672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 t="s">
        <v>21</v>
      </c>
      <c r="P1134" t="s">
        <v>87</v>
      </c>
      <c r="Q1134" t="s">
        <v>59</v>
      </c>
    </row>
    <row r="1135" spans="1:17" hidden="1" x14ac:dyDescent="0.25">
      <c r="A1135" t="s">
        <v>4673</v>
      </c>
      <c r="B1135" t="s">
        <v>4674</v>
      </c>
      <c r="C1135" s="1" t="str">
        <f t="shared" si="68"/>
        <v>12:0008</v>
      </c>
      <c r="D1135" s="1" t="str">
        <f t="shared" si="69"/>
        <v>12:0030</v>
      </c>
      <c r="E1135" t="s">
        <v>4675</v>
      </c>
      <c r="F1135" t="s">
        <v>4676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  <c r="O1135" t="s">
        <v>108</v>
      </c>
      <c r="P1135" t="s">
        <v>108</v>
      </c>
      <c r="Q1135" t="s">
        <v>108</v>
      </c>
    </row>
    <row r="1136" spans="1:17" hidden="1" x14ac:dyDescent="0.25">
      <c r="A1136" t="s">
        <v>4677</v>
      </c>
      <c r="B1136" t="s">
        <v>4678</v>
      </c>
      <c r="C1136" s="1" t="str">
        <f t="shared" si="68"/>
        <v>12:0008</v>
      </c>
      <c r="D1136" s="1" t="str">
        <f t="shared" si="69"/>
        <v>12:0030</v>
      </c>
      <c r="E1136" t="s">
        <v>4679</v>
      </c>
      <c r="F1136" t="s">
        <v>4680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 t="s">
        <v>21</v>
      </c>
      <c r="P1136" t="s">
        <v>87</v>
      </c>
      <c r="Q1136" t="s">
        <v>29</v>
      </c>
    </row>
    <row r="1137" spans="1:17" hidden="1" x14ac:dyDescent="0.25">
      <c r="A1137" t="s">
        <v>4681</v>
      </c>
      <c r="B1137" t="s">
        <v>4682</v>
      </c>
      <c r="C1137" s="1" t="str">
        <f t="shared" si="68"/>
        <v>12:0008</v>
      </c>
      <c r="D1137" s="1" t="str">
        <f t="shared" si="69"/>
        <v>12:0030</v>
      </c>
      <c r="E1137" t="s">
        <v>4683</v>
      </c>
      <c r="F1137" t="s">
        <v>4684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 t="s">
        <v>244</v>
      </c>
      <c r="P1137" t="s">
        <v>87</v>
      </c>
      <c r="Q1137" t="s">
        <v>46</v>
      </c>
    </row>
    <row r="1138" spans="1:17" hidden="1" x14ac:dyDescent="0.25">
      <c r="A1138" t="s">
        <v>4685</v>
      </c>
      <c r="B1138" t="s">
        <v>4686</v>
      </c>
      <c r="C1138" s="1" t="str">
        <f t="shared" si="68"/>
        <v>12:0008</v>
      </c>
      <c r="D1138" s="1" t="str">
        <f t="shared" si="69"/>
        <v>12:0030</v>
      </c>
      <c r="E1138" t="s">
        <v>4687</v>
      </c>
      <c r="F1138" t="s">
        <v>4688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 t="s">
        <v>551</v>
      </c>
      <c r="P1138" t="s">
        <v>583</v>
      </c>
      <c r="Q1138" t="s">
        <v>522</v>
      </c>
    </row>
    <row r="1139" spans="1:17" hidden="1" x14ac:dyDescent="0.25">
      <c r="A1139" t="s">
        <v>4689</v>
      </c>
      <c r="B1139" t="s">
        <v>4690</v>
      </c>
      <c r="C1139" s="1" t="str">
        <f t="shared" si="68"/>
        <v>12:0008</v>
      </c>
      <c r="D1139" s="1" t="str">
        <f t="shared" si="69"/>
        <v>12:0030</v>
      </c>
      <c r="E1139" t="s">
        <v>4691</v>
      </c>
      <c r="F1139" t="s">
        <v>4692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 t="s">
        <v>158</v>
      </c>
      <c r="P1139" t="s">
        <v>45</v>
      </c>
      <c r="Q1139" t="s">
        <v>35</v>
      </c>
    </row>
    <row r="1140" spans="1:17" hidden="1" x14ac:dyDescent="0.25">
      <c r="A1140" t="s">
        <v>4693</v>
      </c>
      <c r="B1140" t="s">
        <v>4694</v>
      </c>
      <c r="C1140" s="1" t="str">
        <f t="shared" si="68"/>
        <v>12:0008</v>
      </c>
      <c r="D1140" s="1" t="str">
        <f t="shared" si="69"/>
        <v>12:0030</v>
      </c>
      <c r="E1140" t="s">
        <v>4695</v>
      </c>
      <c r="F1140" t="s">
        <v>4696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 t="s">
        <v>158</v>
      </c>
      <c r="P1140" t="s">
        <v>45</v>
      </c>
      <c r="Q1140" t="s">
        <v>365</v>
      </c>
    </row>
    <row r="1141" spans="1:17" hidden="1" x14ac:dyDescent="0.25">
      <c r="A1141" t="s">
        <v>4697</v>
      </c>
      <c r="B1141" t="s">
        <v>4698</v>
      </c>
      <c r="C1141" s="1" t="str">
        <f t="shared" si="68"/>
        <v>12:0008</v>
      </c>
      <c r="D1141" s="1" t="str">
        <f t="shared" si="69"/>
        <v>12:0030</v>
      </c>
      <c r="E1141" t="s">
        <v>4699</v>
      </c>
      <c r="F1141" t="s">
        <v>4700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 t="s">
        <v>21</v>
      </c>
      <c r="P1141" t="s">
        <v>2943</v>
      </c>
      <c r="Q1141" t="s">
        <v>398</v>
      </c>
    </row>
    <row r="1142" spans="1:17" hidden="1" x14ac:dyDescent="0.25">
      <c r="A1142" t="s">
        <v>4701</v>
      </c>
      <c r="B1142" t="s">
        <v>4702</v>
      </c>
      <c r="C1142" s="1" t="str">
        <f t="shared" si="68"/>
        <v>12:0008</v>
      </c>
      <c r="D1142" s="1" t="str">
        <f t="shared" si="69"/>
        <v>12:0030</v>
      </c>
      <c r="E1142" t="s">
        <v>4703</v>
      </c>
      <c r="F1142" t="s">
        <v>4704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  <c r="O1142" t="s">
        <v>108</v>
      </c>
      <c r="P1142" t="s">
        <v>108</v>
      </c>
      <c r="Q1142" t="s">
        <v>108</v>
      </c>
    </row>
    <row r="1143" spans="1:17" hidden="1" x14ac:dyDescent="0.25">
      <c r="A1143" t="s">
        <v>4705</v>
      </c>
      <c r="B1143" t="s">
        <v>4706</v>
      </c>
      <c r="C1143" s="1" t="str">
        <f t="shared" si="68"/>
        <v>12:0008</v>
      </c>
      <c r="D1143" s="1" t="str">
        <f t="shared" si="69"/>
        <v>12:0030</v>
      </c>
      <c r="E1143" t="s">
        <v>4707</v>
      </c>
      <c r="F1143" t="s">
        <v>4708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 t="s">
        <v>21</v>
      </c>
      <c r="P1143" t="s">
        <v>583</v>
      </c>
      <c r="Q1143" t="s">
        <v>198</v>
      </c>
    </row>
    <row r="1144" spans="1:17" hidden="1" x14ac:dyDescent="0.25">
      <c r="A1144" t="s">
        <v>4709</v>
      </c>
      <c r="B1144" t="s">
        <v>4710</v>
      </c>
      <c r="C1144" s="1" t="str">
        <f t="shared" si="68"/>
        <v>12:0008</v>
      </c>
      <c r="D1144" s="1" t="str">
        <f t="shared" si="69"/>
        <v>12:0030</v>
      </c>
      <c r="E1144" t="s">
        <v>4711</v>
      </c>
      <c r="F1144" t="s">
        <v>4712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 t="s">
        <v>76</v>
      </c>
      <c r="P1144" t="s">
        <v>45</v>
      </c>
      <c r="Q1144" t="s">
        <v>23</v>
      </c>
    </row>
    <row r="1145" spans="1:17" hidden="1" x14ac:dyDescent="0.25">
      <c r="A1145" t="s">
        <v>4713</v>
      </c>
      <c r="B1145" t="s">
        <v>4714</v>
      </c>
      <c r="C1145" s="1" t="str">
        <f t="shared" si="68"/>
        <v>12:0008</v>
      </c>
      <c r="D1145" s="1" t="str">
        <f t="shared" si="69"/>
        <v>12:0030</v>
      </c>
      <c r="E1145" t="s">
        <v>4715</v>
      </c>
      <c r="F1145" t="s">
        <v>4716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 t="s">
        <v>21</v>
      </c>
      <c r="P1145" t="s">
        <v>87</v>
      </c>
      <c r="Q1145" t="s">
        <v>103</v>
      </c>
    </row>
    <row r="1146" spans="1:17" hidden="1" x14ac:dyDescent="0.25">
      <c r="A1146" t="s">
        <v>4717</v>
      </c>
      <c r="B1146" t="s">
        <v>4718</v>
      </c>
      <c r="C1146" s="1" t="str">
        <f t="shared" si="68"/>
        <v>12:0008</v>
      </c>
      <c r="D1146" s="1" t="str">
        <f t="shared" si="69"/>
        <v>12:0030</v>
      </c>
      <c r="E1146" t="s">
        <v>4719</v>
      </c>
      <c r="F1146" t="s">
        <v>4720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 t="s">
        <v>220</v>
      </c>
      <c r="P1146" t="s">
        <v>87</v>
      </c>
      <c r="Q1146" t="s">
        <v>29</v>
      </c>
    </row>
    <row r="1147" spans="1:17" hidden="1" x14ac:dyDescent="0.25">
      <c r="A1147" t="s">
        <v>4721</v>
      </c>
      <c r="B1147" t="s">
        <v>4722</v>
      </c>
      <c r="C1147" s="1" t="str">
        <f t="shared" si="68"/>
        <v>12:0008</v>
      </c>
      <c r="D1147" s="1" t="str">
        <f t="shared" si="69"/>
        <v>12:0030</v>
      </c>
      <c r="E1147" t="s">
        <v>4723</v>
      </c>
      <c r="F1147" t="s">
        <v>4724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 t="s">
        <v>220</v>
      </c>
      <c r="P1147" t="s">
        <v>87</v>
      </c>
      <c r="Q1147" t="s">
        <v>23</v>
      </c>
    </row>
    <row r="1148" spans="1:17" hidden="1" x14ac:dyDescent="0.25">
      <c r="A1148" t="s">
        <v>4725</v>
      </c>
      <c r="B1148" t="s">
        <v>4726</v>
      </c>
      <c r="C1148" s="1" t="str">
        <f t="shared" ref="C1148:C1211" si="72">HYPERLINK("http://geochem.nrcan.gc.ca/cdogs/content/bdl/bdl120008_e.htm", "12:0008")</f>
        <v>12:0008</v>
      </c>
      <c r="D1148" s="1" t="str">
        <f t="shared" ref="D1148:D1211" si="73">HYPERLINK("http://geochem.nrcan.gc.ca/cdogs/content/svy/svy120030_e.htm", "12:0030")</f>
        <v>12:0030</v>
      </c>
      <c r="E1148" t="s">
        <v>4723</v>
      </c>
      <c r="F1148" t="s">
        <v>4727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 t="s">
        <v>21</v>
      </c>
      <c r="P1148" t="s">
        <v>87</v>
      </c>
      <c r="Q1148" t="s">
        <v>71</v>
      </c>
    </row>
    <row r="1149" spans="1:17" hidden="1" x14ac:dyDescent="0.25">
      <c r="A1149" t="s">
        <v>4728</v>
      </c>
      <c r="B1149" t="s">
        <v>4729</v>
      </c>
      <c r="C1149" s="1" t="str">
        <f t="shared" si="72"/>
        <v>12:0008</v>
      </c>
      <c r="D1149" s="1" t="str">
        <f t="shared" si="73"/>
        <v>12:0030</v>
      </c>
      <c r="E1149" t="s">
        <v>4730</v>
      </c>
      <c r="F1149" t="s">
        <v>4731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 t="s">
        <v>21</v>
      </c>
      <c r="P1149" t="s">
        <v>356</v>
      </c>
      <c r="Q1149" t="s">
        <v>365</v>
      </c>
    </row>
    <row r="1150" spans="1:17" hidden="1" x14ac:dyDescent="0.25">
      <c r="A1150" t="s">
        <v>4732</v>
      </c>
      <c r="B1150" t="s">
        <v>4733</v>
      </c>
      <c r="C1150" s="1" t="str">
        <f t="shared" si="72"/>
        <v>12:0008</v>
      </c>
      <c r="D1150" s="1" t="str">
        <f t="shared" si="73"/>
        <v>12:0030</v>
      </c>
      <c r="E1150" t="s">
        <v>4734</v>
      </c>
      <c r="F1150" t="s">
        <v>4735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 t="s">
        <v>21</v>
      </c>
      <c r="P1150" t="s">
        <v>87</v>
      </c>
      <c r="Q1150" t="s">
        <v>35</v>
      </c>
    </row>
    <row r="1151" spans="1:17" hidden="1" x14ac:dyDescent="0.25">
      <c r="A1151" t="s">
        <v>4736</v>
      </c>
      <c r="B1151" t="s">
        <v>4737</v>
      </c>
      <c r="C1151" s="1" t="str">
        <f t="shared" si="72"/>
        <v>12:0008</v>
      </c>
      <c r="D1151" s="1" t="str">
        <f t="shared" si="73"/>
        <v>12:0030</v>
      </c>
      <c r="E1151" t="s">
        <v>4738</v>
      </c>
      <c r="F1151" t="s">
        <v>4739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 t="s">
        <v>21</v>
      </c>
      <c r="P1151" t="s">
        <v>45</v>
      </c>
      <c r="Q1151" t="s">
        <v>398</v>
      </c>
    </row>
    <row r="1152" spans="1:17" hidden="1" x14ac:dyDescent="0.25">
      <c r="A1152" t="s">
        <v>4740</v>
      </c>
      <c r="B1152" t="s">
        <v>4741</v>
      </c>
      <c r="C1152" s="1" t="str">
        <f t="shared" si="72"/>
        <v>12:0008</v>
      </c>
      <c r="D1152" s="1" t="str">
        <f t="shared" si="73"/>
        <v>12:0030</v>
      </c>
      <c r="E1152" t="s">
        <v>4742</v>
      </c>
      <c r="F1152" t="s">
        <v>4743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 t="s">
        <v>21</v>
      </c>
      <c r="P1152" t="s">
        <v>45</v>
      </c>
      <c r="Q1152" t="s">
        <v>653</v>
      </c>
    </row>
    <row r="1153" spans="1:17" hidden="1" x14ac:dyDescent="0.25">
      <c r="A1153" t="s">
        <v>4744</v>
      </c>
      <c r="B1153" t="s">
        <v>4745</v>
      </c>
      <c r="C1153" s="1" t="str">
        <f t="shared" si="72"/>
        <v>12:0008</v>
      </c>
      <c r="D1153" s="1" t="str">
        <f t="shared" si="73"/>
        <v>12:0030</v>
      </c>
      <c r="E1153" t="s">
        <v>4746</v>
      </c>
      <c r="F1153" t="s">
        <v>4747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  <c r="O1153" t="s">
        <v>108</v>
      </c>
      <c r="P1153" t="s">
        <v>108</v>
      </c>
      <c r="Q1153" t="s">
        <v>108</v>
      </c>
    </row>
    <row r="1154" spans="1:17" hidden="1" x14ac:dyDescent="0.25">
      <c r="A1154" t="s">
        <v>4748</v>
      </c>
      <c r="B1154" t="s">
        <v>4749</v>
      </c>
      <c r="C1154" s="1" t="str">
        <f t="shared" si="72"/>
        <v>12:0008</v>
      </c>
      <c r="D1154" s="1" t="str">
        <f t="shared" si="73"/>
        <v>12:0030</v>
      </c>
      <c r="E1154" t="s">
        <v>4750</v>
      </c>
      <c r="F1154" t="s">
        <v>4751</v>
      </c>
      <c r="H1154">
        <v>57.288539100000001</v>
      </c>
      <c r="I1154">
        <v>-130.21030759999999</v>
      </c>
      <c r="J1154" s="1" t="str">
        <f t="shared" ref="J1154:J1217" si="74">HYPERLINK("http://geochem.nrcan.gc.ca/cdogs/content/kwd/kwd020018_e.htm", "Fluid (stream)")</f>
        <v>Fluid (stream)</v>
      </c>
      <c r="K1154" s="1" t="str">
        <f t="shared" ref="K1154:K1217" si="75">HYPERLINK("http://geochem.nrcan.gc.ca/cdogs/content/kwd/kwd080007_e.htm", "Untreated Water")</f>
        <v>Untreated Water</v>
      </c>
      <c r="O1154" t="s">
        <v>21</v>
      </c>
      <c r="P1154" t="s">
        <v>45</v>
      </c>
      <c r="Q1154" t="s">
        <v>103</v>
      </c>
    </row>
    <row r="1155" spans="1:17" hidden="1" x14ac:dyDescent="0.25">
      <c r="A1155" t="s">
        <v>4752</v>
      </c>
      <c r="B1155" t="s">
        <v>4753</v>
      </c>
      <c r="C1155" s="1" t="str">
        <f t="shared" si="72"/>
        <v>12:0008</v>
      </c>
      <c r="D1155" s="1" t="str">
        <f t="shared" si="73"/>
        <v>12:0030</v>
      </c>
      <c r="E1155" t="s">
        <v>4754</v>
      </c>
      <c r="F1155" t="s">
        <v>4755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 t="s">
        <v>21</v>
      </c>
      <c r="P1155" t="s">
        <v>87</v>
      </c>
      <c r="Q1155" t="s">
        <v>71</v>
      </c>
    </row>
    <row r="1156" spans="1:17" hidden="1" x14ac:dyDescent="0.25">
      <c r="A1156" t="s">
        <v>4756</v>
      </c>
      <c r="B1156" t="s">
        <v>4757</v>
      </c>
      <c r="C1156" s="1" t="str">
        <f t="shared" si="72"/>
        <v>12:0008</v>
      </c>
      <c r="D1156" s="1" t="str">
        <f t="shared" si="73"/>
        <v>12:0030</v>
      </c>
      <c r="E1156" t="s">
        <v>4758</v>
      </c>
      <c r="F1156" t="s">
        <v>4759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 t="s">
        <v>21</v>
      </c>
      <c r="P1156" t="s">
        <v>45</v>
      </c>
      <c r="Q1156" t="s">
        <v>215</v>
      </c>
    </row>
    <row r="1157" spans="1:17" hidden="1" x14ac:dyDescent="0.25">
      <c r="A1157" t="s">
        <v>4760</v>
      </c>
      <c r="B1157" t="s">
        <v>4761</v>
      </c>
      <c r="C1157" s="1" t="str">
        <f t="shared" si="72"/>
        <v>12:0008</v>
      </c>
      <c r="D1157" s="1" t="str">
        <f t="shared" si="73"/>
        <v>12:0030</v>
      </c>
      <c r="E1157" t="s">
        <v>4762</v>
      </c>
      <c r="F1157" t="s">
        <v>4763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 t="s">
        <v>21</v>
      </c>
      <c r="P1157" t="s">
        <v>45</v>
      </c>
      <c r="Q1157" t="s">
        <v>103</v>
      </c>
    </row>
    <row r="1158" spans="1:17" hidden="1" x14ac:dyDescent="0.25">
      <c r="A1158" t="s">
        <v>4764</v>
      </c>
      <c r="B1158" t="s">
        <v>4765</v>
      </c>
      <c r="C1158" s="1" t="str">
        <f t="shared" si="72"/>
        <v>12:0008</v>
      </c>
      <c r="D1158" s="1" t="str">
        <f t="shared" si="73"/>
        <v>12:0030</v>
      </c>
      <c r="E1158" t="s">
        <v>4766</v>
      </c>
      <c r="F1158" t="s">
        <v>4767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 t="s">
        <v>551</v>
      </c>
      <c r="P1158" t="s">
        <v>45</v>
      </c>
      <c r="Q1158" t="s">
        <v>59</v>
      </c>
    </row>
    <row r="1159" spans="1:17" hidden="1" x14ac:dyDescent="0.25">
      <c r="A1159" t="s">
        <v>4768</v>
      </c>
      <c r="B1159" t="s">
        <v>4769</v>
      </c>
      <c r="C1159" s="1" t="str">
        <f t="shared" si="72"/>
        <v>12:0008</v>
      </c>
      <c r="D1159" s="1" t="str">
        <f t="shared" si="73"/>
        <v>12:0030</v>
      </c>
      <c r="E1159" t="s">
        <v>4770</v>
      </c>
      <c r="F1159" t="s">
        <v>4771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 t="s">
        <v>21</v>
      </c>
      <c r="P1159" t="s">
        <v>45</v>
      </c>
      <c r="Q1159" t="s">
        <v>59</v>
      </c>
    </row>
    <row r="1160" spans="1:17" hidden="1" x14ac:dyDescent="0.25">
      <c r="A1160" t="s">
        <v>4772</v>
      </c>
      <c r="B1160" t="s">
        <v>4773</v>
      </c>
      <c r="C1160" s="1" t="str">
        <f t="shared" si="72"/>
        <v>12:0008</v>
      </c>
      <c r="D1160" s="1" t="str">
        <f t="shared" si="73"/>
        <v>12:0030</v>
      </c>
      <c r="E1160" t="s">
        <v>4774</v>
      </c>
      <c r="F1160" t="s">
        <v>4775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 t="s">
        <v>101</v>
      </c>
      <c r="P1160" t="s">
        <v>583</v>
      </c>
      <c r="Q1160" t="s">
        <v>59</v>
      </c>
    </row>
    <row r="1161" spans="1:17" hidden="1" x14ac:dyDescent="0.25">
      <c r="A1161" t="s">
        <v>4776</v>
      </c>
      <c r="B1161" t="s">
        <v>4777</v>
      </c>
      <c r="C1161" s="1" t="str">
        <f t="shared" si="72"/>
        <v>12:0008</v>
      </c>
      <c r="D1161" s="1" t="str">
        <f t="shared" si="73"/>
        <v>12:0030</v>
      </c>
      <c r="E1161" t="s">
        <v>4778</v>
      </c>
      <c r="F1161" t="s">
        <v>4779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 t="s">
        <v>21</v>
      </c>
      <c r="P1161" t="s">
        <v>556</v>
      </c>
      <c r="Q1161" t="s">
        <v>23</v>
      </c>
    </row>
    <row r="1162" spans="1:17" hidden="1" x14ac:dyDescent="0.25">
      <c r="A1162" t="s">
        <v>4780</v>
      </c>
      <c r="B1162" t="s">
        <v>4781</v>
      </c>
      <c r="C1162" s="1" t="str">
        <f t="shared" si="72"/>
        <v>12:0008</v>
      </c>
      <c r="D1162" s="1" t="str">
        <f t="shared" si="73"/>
        <v>12:0030</v>
      </c>
      <c r="E1162" t="s">
        <v>4782</v>
      </c>
      <c r="F1162" t="s">
        <v>4783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 t="s">
        <v>220</v>
      </c>
      <c r="P1162" t="s">
        <v>583</v>
      </c>
      <c r="Q1162" t="s">
        <v>35</v>
      </c>
    </row>
    <row r="1163" spans="1:17" hidden="1" x14ac:dyDescent="0.25">
      <c r="A1163" t="s">
        <v>4784</v>
      </c>
      <c r="B1163" t="s">
        <v>4785</v>
      </c>
      <c r="C1163" s="1" t="str">
        <f t="shared" si="72"/>
        <v>12:0008</v>
      </c>
      <c r="D1163" s="1" t="str">
        <f t="shared" si="73"/>
        <v>12:0030</v>
      </c>
      <c r="E1163" t="s">
        <v>4786</v>
      </c>
      <c r="F1163" t="s">
        <v>4787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 t="s">
        <v>64</v>
      </c>
      <c r="P1163" t="s">
        <v>45</v>
      </c>
      <c r="Q1163" t="s">
        <v>59</v>
      </c>
    </row>
    <row r="1164" spans="1:17" hidden="1" x14ac:dyDescent="0.25">
      <c r="A1164" t="s">
        <v>4788</v>
      </c>
      <c r="B1164" t="s">
        <v>4789</v>
      </c>
      <c r="C1164" s="1" t="str">
        <f t="shared" si="72"/>
        <v>12:0008</v>
      </c>
      <c r="D1164" s="1" t="str">
        <f t="shared" si="73"/>
        <v>12:0030</v>
      </c>
      <c r="E1164" t="s">
        <v>4790</v>
      </c>
      <c r="F1164" t="s">
        <v>4791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 t="s">
        <v>21</v>
      </c>
      <c r="P1164" t="s">
        <v>356</v>
      </c>
      <c r="Q1164" t="s">
        <v>198</v>
      </c>
    </row>
    <row r="1165" spans="1:17" hidden="1" x14ac:dyDescent="0.25">
      <c r="A1165" t="s">
        <v>4792</v>
      </c>
      <c r="B1165" t="s">
        <v>4793</v>
      </c>
      <c r="C1165" s="1" t="str">
        <f t="shared" si="72"/>
        <v>12:0008</v>
      </c>
      <c r="D1165" s="1" t="str">
        <f t="shared" si="73"/>
        <v>12:0030</v>
      </c>
      <c r="E1165" t="s">
        <v>4794</v>
      </c>
      <c r="F1165" t="s">
        <v>4795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 t="s">
        <v>21</v>
      </c>
      <c r="P1165" t="s">
        <v>45</v>
      </c>
      <c r="Q1165" t="s">
        <v>392</v>
      </c>
    </row>
    <row r="1166" spans="1:17" hidden="1" x14ac:dyDescent="0.25">
      <c r="A1166" t="s">
        <v>4796</v>
      </c>
      <c r="B1166" t="s">
        <v>4797</v>
      </c>
      <c r="C1166" s="1" t="str">
        <f t="shared" si="72"/>
        <v>12:0008</v>
      </c>
      <c r="D1166" s="1" t="str">
        <f t="shared" si="73"/>
        <v>12:0030</v>
      </c>
      <c r="E1166" t="s">
        <v>4798</v>
      </c>
      <c r="F1166" t="s">
        <v>4799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 t="s">
        <v>158</v>
      </c>
      <c r="P1166" t="s">
        <v>356</v>
      </c>
      <c r="Q1166" t="s">
        <v>35</v>
      </c>
    </row>
    <row r="1167" spans="1:17" hidden="1" x14ac:dyDescent="0.25">
      <c r="A1167" t="s">
        <v>4800</v>
      </c>
      <c r="B1167" t="s">
        <v>4801</v>
      </c>
      <c r="C1167" s="1" t="str">
        <f t="shared" si="72"/>
        <v>12:0008</v>
      </c>
      <c r="D1167" s="1" t="str">
        <f t="shared" si="73"/>
        <v>12:0030</v>
      </c>
      <c r="E1167" t="s">
        <v>4798</v>
      </c>
      <c r="F1167" t="s">
        <v>4802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 t="s">
        <v>113</v>
      </c>
      <c r="P1167" t="s">
        <v>45</v>
      </c>
      <c r="Q1167" t="s">
        <v>59</v>
      </c>
    </row>
    <row r="1168" spans="1:17" hidden="1" x14ac:dyDescent="0.25">
      <c r="A1168" t="s">
        <v>4803</v>
      </c>
      <c r="B1168" t="s">
        <v>4804</v>
      </c>
      <c r="C1168" s="1" t="str">
        <f t="shared" si="72"/>
        <v>12:0008</v>
      </c>
      <c r="D1168" s="1" t="str">
        <f t="shared" si="73"/>
        <v>12:0030</v>
      </c>
      <c r="E1168" t="s">
        <v>4805</v>
      </c>
      <c r="F1168" t="s">
        <v>4806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 t="s">
        <v>21</v>
      </c>
      <c r="P1168" t="s">
        <v>45</v>
      </c>
      <c r="Q1168" t="s">
        <v>29</v>
      </c>
    </row>
    <row r="1169" spans="1:17" hidden="1" x14ac:dyDescent="0.25">
      <c r="A1169" t="s">
        <v>4807</v>
      </c>
      <c r="B1169" t="s">
        <v>4808</v>
      </c>
      <c r="C1169" s="1" t="str">
        <f t="shared" si="72"/>
        <v>12:0008</v>
      </c>
      <c r="D1169" s="1" t="str">
        <f t="shared" si="73"/>
        <v>12:0030</v>
      </c>
      <c r="E1169" t="s">
        <v>4809</v>
      </c>
      <c r="F1169" t="s">
        <v>4810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 t="s">
        <v>21</v>
      </c>
      <c r="P1169" t="s">
        <v>87</v>
      </c>
      <c r="Q1169" t="s">
        <v>23</v>
      </c>
    </row>
    <row r="1170" spans="1:17" hidden="1" x14ac:dyDescent="0.25">
      <c r="A1170" t="s">
        <v>4811</v>
      </c>
      <c r="B1170" t="s">
        <v>4812</v>
      </c>
      <c r="C1170" s="1" t="str">
        <f t="shared" si="72"/>
        <v>12:0008</v>
      </c>
      <c r="D1170" s="1" t="str">
        <f t="shared" si="73"/>
        <v>12:0030</v>
      </c>
      <c r="E1170" t="s">
        <v>4813</v>
      </c>
      <c r="F1170" t="s">
        <v>4814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 t="s">
        <v>21</v>
      </c>
      <c r="P1170" t="s">
        <v>356</v>
      </c>
      <c r="Q1170" t="s">
        <v>29</v>
      </c>
    </row>
    <row r="1171" spans="1:17" hidden="1" x14ac:dyDescent="0.25">
      <c r="A1171" t="s">
        <v>4815</v>
      </c>
      <c r="B1171" t="s">
        <v>4816</v>
      </c>
      <c r="C1171" s="1" t="str">
        <f t="shared" si="72"/>
        <v>12:0008</v>
      </c>
      <c r="D1171" s="1" t="str">
        <f t="shared" si="73"/>
        <v>12:0030</v>
      </c>
      <c r="E1171" t="s">
        <v>4817</v>
      </c>
      <c r="F1171" t="s">
        <v>4818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 t="s">
        <v>21</v>
      </c>
      <c r="P1171" t="s">
        <v>356</v>
      </c>
      <c r="Q1171" t="s">
        <v>59</v>
      </c>
    </row>
    <row r="1172" spans="1:17" hidden="1" x14ac:dyDescent="0.25">
      <c r="A1172" t="s">
        <v>4819</v>
      </c>
      <c r="B1172" t="s">
        <v>4820</v>
      </c>
      <c r="C1172" s="1" t="str">
        <f t="shared" si="72"/>
        <v>12:0008</v>
      </c>
      <c r="D1172" s="1" t="str">
        <f t="shared" si="73"/>
        <v>12:0030</v>
      </c>
      <c r="E1172" t="s">
        <v>4821</v>
      </c>
      <c r="F1172" t="s">
        <v>4822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 t="s">
        <v>21</v>
      </c>
      <c r="P1172" t="s">
        <v>356</v>
      </c>
      <c r="Q1172" t="s">
        <v>46</v>
      </c>
    </row>
    <row r="1173" spans="1:17" hidden="1" x14ac:dyDescent="0.25">
      <c r="A1173" t="s">
        <v>4823</v>
      </c>
      <c r="B1173" t="s">
        <v>4824</v>
      </c>
      <c r="C1173" s="1" t="str">
        <f t="shared" si="72"/>
        <v>12:0008</v>
      </c>
      <c r="D1173" s="1" t="str">
        <f t="shared" si="73"/>
        <v>12:0030</v>
      </c>
      <c r="E1173" t="s">
        <v>4825</v>
      </c>
      <c r="F1173" t="s">
        <v>4826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 t="s">
        <v>21</v>
      </c>
      <c r="P1173" t="s">
        <v>356</v>
      </c>
      <c r="Q1173" t="s">
        <v>103</v>
      </c>
    </row>
    <row r="1174" spans="1:17" hidden="1" x14ac:dyDescent="0.25">
      <c r="A1174" t="s">
        <v>4827</v>
      </c>
      <c r="B1174" t="s">
        <v>4828</v>
      </c>
      <c r="C1174" s="1" t="str">
        <f t="shared" si="72"/>
        <v>12:0008</v>
      </c>
      <c r="D1174" s="1" t="str">
        <f t="shared" si="73"/>
        <v>12:0030</v>
      </c>
      <c r="E1174" t="s">
        <v>4829</v>
      </c>
      <c r="F1174" t="s">
        <v>4830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 t="s">
        <v>21</v>
      </c>
      <c r="P1174" t="s">
        <v>45</v>
      </c>
      <c r="Q1174" t="s">
        <v>198</v>
      </c>
    </row>
    <row r="1175" spans="1:17" hidden="1" x14ac:dyDescent="0.25">
      <c r="A1175" t="s">
        <v>4831</v>
      </c>
      <c r="B1175" t="s">
        <v>4832</v>
      </c>
      <c r="C1175" s="1" t="str">
        <f t="shared" si="72"/>
        <v>12:0008</v>
      </c>
      <c r="D1175" s="1" t="str">
        <f t="shared" si="73"/>
        <v>12:0030</v>
      </c>
      <c r="E1175" t="s">
        <v>4833</v>
      </c>
      <c r="F1175" t="s">
        <v>4834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 t="s">
        <v>244</v>
      </c>
      <c r="P1175" t="s">
        <v>583</v>
      </c>
      <c r="Q1175" t="s">
        <v>198</v>
      </c>
    </row>
    <row r="1176" spans="1:17" hidden="1" x14ac:dyDescent="0.25">
      <c r="A1176" t="s">
        <v>4835</v>
      </c>
      <c r="B1176" t="s">
        <v>4836</v>
      </c>
      <c r="C1176" s="1" t="str">
        <f t="shared" si="72"/>
        <v>12:0008</v>
      </c>
      <c r="D1176" s="1" t="str">
        <f t="shared" si="73"/>
        <v>12:0030</v>
      </c>
      <c r="E1176" t="s">
        <v>4837</v>
      </c>
      <c r="F1176" t="s">
        <v>4838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 t="s">
        <v>101</v>
      </c>
      <c r="P1176" t="s">
        <v>636</v>
      </c>
      <c r="Q1176" t="s">
        <v>103</v>
      </c>
    </row>
    <row r="1177" spans="1:17" hidden="1" x14ac:dyDescent="0.25">
      <c r="A1177" t="s">
        <v>4839</v>
      </c>
      <c r="B1177" t="s">
        <v>4840</v>
      </c>
      <c r="C1177" s="1" t="str">
        <f t="shared" si="72"/>
        <v>12:0008</v>
      </c>
      <c r="D1177" s="1" t="str">
        <f t="shared" si="73"/>
        <v>12:0030</v>
      </c>
      <c r="E1177" t="s">
        <v>4841</v>
      </c>
      <c r="F1177" t="s">
        <v>4842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 t="s">
        <v>21</v>
      </c>
      <c r="P1177" t="s">
        <v>356</v>
      </c>
      <c r="Q1177" t="s">
        <v>46</v>
      </c>
    </row>
    <row r="1178" spans="1:17" hidden="1" x14ac:dyDescent="0.25">
      <c r="A1178" t="s">
        <v>4843</v>
      </c>
      <c r="B1178" t="s">
        <v>4844</v>
      </c>
      <c r="C1178" s="1" t="str">
        <f t="shared" si="72"/>
        <v>12:0008</v>
      </c>
      <c r="D1178" s="1" t="str">
        <f t="shared" si="73"/>
        <v>12:0030</v>
      </c>
      <c r="E1178" t="s">
        <v>4845</v>
      </c>
      <c r="F1178" t="s">
        <v>4846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 t="s">
        <v>21</v>
      </c>
      <c r="P1178" t="s">
        <v>45</v>
      </c>
      <c r="Q1178" t="s">
        <v>392</v>
      </c>
    </row>
    <row r="1179" spans="1:17" hidden="1" x14ac:dyDescent="0.25">
      <c r="A1179" t="s">
        <v>4847</v>
      </c>
      <c r="B1179" t="s">
        <v>4848</v>
      </c>
      <c r="C1179" s="1" t="str">
        <f t="shared" si="72"/>
        <v>12:0008</v>
      </c>
      <c r="D1179" s="1" t="str">
        <f t="shared" si="73"/>
        <v>12:0030</v>
      </c>
      <c r="E1179" t="s">
        <v>4849</v>
      </c>
      <c r="F1179" t="s">
        <v>4850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 t="s">
        <v>21</v>
      </c>
      <c r="P1179" t="s">
        <v>45</v>
      </c>
      <c r="Q1179" t="s">
        <v>392</v>
      </c>
    </row>
    <row r="1180" spans="1:17" hidden="1" x14ac:dyDescent="0.25">
      <c r="A1180" t="s">
        <v>4851</v>
      </c>
      <c r="B1180" t="s">
        <v>4852</v>
      </c>
      <c r="C1180" s="1" t="str">
        <f t="shared" si="72"/>
        <v>12:0008</v>
      </c>
      <c r="D1180" s="1" t="str">
        <f t="shared" si="73"/>
        <v>12:0030</v>
      </c>
      <c r="E1180" t="s">
        <v>4849</v>
      </c>
      <c r="F1180" t="s">
        <v>4853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 t="s">
        <v>220</v>
      </c>
      <c r="P1180" t="s">
        <v>45</v>
      </c>
      <c r="Q1180" t="s">
        <v>392</v>
      </c>
    </row>
    <row r="1181" spans="1:17" hidden="1" x14ac:dyDescent="0.25">
      <c r="A1181" t="s">
        <v>4854</v>
      </c>
      <c r="B1181" t="s">
        <v>4855</v>
      </c>
      <c r="C1181" s="1" t="str">
        <f t="shared" si="72"/>
        <v>12:0008</v>
      </c>
      <c r="D1181" s="1" t="str">
        <f t="shared" si="73"/>
        <v>12:0030</v>
      </c>
      <c r="E1181" t="s">
        <v>4856</v>
      </c>
      <c r="F1181" t="s">
        <v>4857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 t="s">
        <v>21</v>
      </c>
      <c r="P1181" t="s">
        <v>45</v>
      </c>
      <c r="Q1181" t="s">
        <v>392</v>
      </c>
    </row>
    <row r="1182" spans="1:17" hidden="1" x14ac:dyDescent="0.25">
      <c r="A1182" t="s">
        <v>4858</v>
      </c>
      <c r="B1182" t="s">
        <v>4859</v>
      </c>
      <c r="C1182" s="1" t="str">
        <f t="shared" si="72"/>
        <v>12:0008</v>
      </c>
      <c r="D1182" s="1" t="str">
        <f t="shared" si="73"/>
        <v>12:0030</v>
      </c>
      <c r="E1182" t="s">
        <v>4860</v>
      </c>
      <c r="F1182" t="s">
        <v>4861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 t="s">
        <v>21</v>
      </c>
      <c r="P1182" t="s">
        <v>45</v>
      </c>
      <c r="Q1182" t="s">
        <v>59</v>
      </c>
    </row>
    <row r="1183" spans="1:17" hidden="1" x14ac:dyDescent="0.25">
      <c r="A1183" t="s">
        <v>4862</v>
      </c>
      <c r="B1183" t="s">
        <v>4863</v>
      </c>
      <c r="C1183" s="1" t="str">
        <f t="shared" si="72"/>
        <v>12:0008</v>
      </c>
      <c r="D1183" s="1" t="str">
        <f t="shared" si="73"/>
        <v>12:0030</v>
      </c>
      <c r="E1183" t="s">
        <v>4864</v>
      </c>
      <c r="F1183" t="s">
        <v>4865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 t="s">
        <v>101</v>
      </c>
      <c r="P1183" t="s">
        <v>45</v>
      </c>
      <c r="Q1183" t="s">
        <v>23</v>
      </c>
    </row>
    <row r="1184" spans="1:17" hidden="1" x14ac:dyDescent="0.25">
      <c r="A1184" t="s">
        <v>4866</v>
      </c>
      <c r="B1184" t="s">
        <v>4867</v>
      </c>
      <c r="C1184" s="1" t="str">
        <f t="shared" si="72"/>
        <v>12:0008</v>
      </c>
      <c r="D1184" s="1" t="str">
        <f t="shared" si="73"/>
        <v>12:0030</v>
      </c>
      <c r="E1184" t="s">
        <v>4868</v>
      </c>
      <c r="F1184" t="s">
        <v>4869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 t="s">
        <v>21</v>
      </c>
      <c r="P1184" t="s">
        <v>45</v>
      </c>
      <c r="Q1184" t="s">
        <v>29</v>
      </c>
    </row>
    <row r="1185" spans="1:17" hidden="1" x14ac:dyDescent="0.25">
      <c r="A1185" t="s">
        <v>4870</v>
      </c>
      <c r="B1185" t="s">
        <v>4871</v>
      </c>
      <c r="C1185" s="1" t="str">
        <f t="shared" si="72"/>
        <v>12:0008</v>
      </c>
      <c r="D1185" s="1" t="str">
        <f t="shared" si="73"/>
        <v>12:0030</v>
      </c>
      <c r="E1185" t="s">
        <v>4872</v>
      </c>
      <c r="F1185" t="s">
        <v>4873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 t="s">
        <v>21</v>
      </c>
      <c r="P1185" t="s">
        <v>45</v>
      </c>
      <c r="Q1185" t="s">
        <v>35</v>
      </c>
    </row>
    <row r="1186" spans="1:17" hidden="1" x14ac:dyDescent="0.25">
      <c r="A1186" t="s">
        <v>4874</v>
      </c>
      <c r="B1186" t="s">
        <v>4875</v>
      </c>
      <c r="C1186" s="1" t="str">
        <f t="shared" si="72"/>
        <v>12:0008</v>
      </c>
      <c r="D1186" s="1" t="str">
        <f t="shared" si="73"/>
        <v>12:0030</v>
      </c>
      <c r="E1186" t="s">
        <v>4876</v>
      </c>
      <c r="F1186" t="s">
        <v>4877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 t="s">
        <v>64</v>
      </c>
      <c r="P1186" t="s">
        <v>356</v>
      </c>
      <c r="Q1186" t="s">
        <v>398</v>
      </c>
    </row>
    <row r="1187" spans="1:17" hidden="1" x14ac:dyDescent="0.25">
      <c r="A1187" t="s">
        <v>4878</v>
      </c>
      <c r="B1187" t="s">
        <v>4879</v>
      </c>
      <c r="C1187" s="1" t="str">
        <f t="shared" si="72"/>
        <v>12:0008</v>
      </c>
      <c r="D1187" s="1" t="str">
        <f t="shared" si="73"/>
        <v>12:0030</v>
      </c>
      <c r="E1187" t="s">
        <v>4880</v>
      </c>
      <c r="F1187" t="s">
        <v>4881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 t="s">
        <v>101</v>
      </c>
      <c r="P1187" t="s">
        <v>45</v>
      </c>
      <c r="Q1187" t="s">
        <v>35</v>
      </c>
    </row>
    <row r="1188" spans="1:17" hidden="1" x14ac:dyDescent="0.25">
      <c r="A1188" t="s">
        <v>4882</v>
      </c>
      <c r="B1188" t="s">
        <v>4883</v>
      </c>
      <c r="C1188" s="1" t="str">
        <f t="shared" si="72"/>
        <v>12:0008</v>
      </c>
      <c r="D1188" s="1" t="str">
        <f t="shared" si="73"/>
        <v>12:0030</v>
      </c>
      <c r="E1188" t="s">
        <v>4884</v>
      </c>
      <c r="F1188" t="s">
        <v>4885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 t="s">
        <v>21</v>
      </c>
      <c r="P1188" t="s">
        <v>45</v>
      </c>
      <c r="Q1188" t="s">
        <v>46</v>
      </c>
    </row>
    <row r="1189" spans="1:17" hidden="1" x14ac:dyDescent="0.25">
      <c r="A1189" t="s">
        <v>4886</v>
      </c>
      <c r="B1189" t="s">
        <v>4887</v>
      </c>
      <c r="C1189" s="1" t="str">
        <f t="shared" si="72"/>
        <v>12:0008</v>
      </c>
      <c r="D1189" s="1" t="str">
        <f t="shared" si="73"/>
        <v>12:0030</v>
      </c>
      <c r="E1189" t="s">
        <v>4888</v>
      </c>
      <c r="F1189" t="s">
        <v>4889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 t="s">
        <v>21</v>
      </c>
      <c r="P1189" t="s">
        <v>22</v>
      </c>
      <c r="Q1189" t="s">
        <v>23</v>
      </c>
    </row>
    <row r="1190" spans="1:17" hidden="1" x14ac:dyDescent="0.25">
      <c r="A1190" t="s">
        <v>4890</v>
      </c>
      <c r="B1190" t="s">
        <v>4891</v>
      </c>
      <c r="C1190" s="1" t="str">
        <f t="shared" si="72"/>
        <v>12:0008</v>
      </c>
      <c r="D1190" s="1" t="str">
        <f t="shared" si="73"/>
        <v>12:0030</v>
      </c>
      <c r="E1190" t="s">
        <v>4892</v>
      </c>
      <c r="F1190" t="s">
        <v>4893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 t="s">
        <v>21</v>
      </c>
      <c r="P1190" t="s">
        <v>22</v>
      </c>
      <c r="Q1190" t="s">
        <v>198</v>
      </c>
    </row>
    <row r="1191" spans="1:17" hidden="1" x14ac:dyDescent="0.25">
      <c r="A1191" t="s">
        <v>4894</v>
      </c>
      <c r="B1191" t="s">
        <v>4895</v>
      </c>
      <c r="C1191" s="1" t="str">
        <f t="shared" si="72"/>
        <v>12:0008</v>
      </c>
      <c r="D1191" s="1" t="str">
        <f t="shared" si="73"/>
        <v>12:0030</v>
      </c>
      <c r="E1191" t="s">
        <v>4896</v>
      </c>
      <c r="F1191" t="s">
        <v>4897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 t="s">
        <v>21</v>
      </c>
      <c r="P1191" t="s">
        <v>45</v>
      </c>
      <c r="Q1191" t="s">
        <v>71</v>
      </c>
    </row>
    <row r="1192" spans="1:17" hidden="1" x14ac:dyDescent="0.25">
      <c r="A1192" t="s">
        <v>4898</v>
      </c>
      <c r="B1192" t="s">
        <v>4899</v>
      </c>
      <c r="C1192" s="1" t="str">
        <f t="shared" si="72"/>
        <v>12:0008</v>
      </c>
      <c r="D1192" s="1" t="str">
        <f t="shared" si="73"/>
        <v>12:0030</v>
      </c>
      <c r="E1192" t="s">
        <v>4900</v>
      </c>
      <c r="F1192" t="s">
        <v>4901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 t="s">
        <v>244</v>
      </c>
      <c r="P1192" t="s">
        <v>356</v>
      </c>
      <c r="Q1192" t="s">
        <v>59</v>
      </c>
    </row>
    <row r="1193" spans="1:17" hidden="1" x14ac:dyDescent="0.25">
      <c r="A1193" t="s">
        <v>4902</v>
      </c>
      <c r="B1193" t="s">
        <v>4903</v>
      </c>
      <c r="C1193" s="1" t="str">
        <f t="shared" si="72"/>
        <v>12:0008</v>
      </c>
      <c r="D1193" s="1" t="str">
        <f t="shared" si="73"/>
        <v>12:0030</v>
      </c>
      <c r="E1193" t="s">
        <v>4904</v>
      </c>
      <c r="F1193" t="s">
        <v>4905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 t="s">
        <v>21</v>
      </c>
      <c r="P1193" t="s">
        <v>45</v>
      </c>
      <c r="Q1193" t="s">
        <v>46</v>
      </c>
    </row>
    <row r="1194" spans="1:17" hidden="1" x14ac:dyDescent="0.25">
      <c r="A1194" t="s">
        <v>4906</v>
      </c>
      <c r="B1194" t="s">
        <v>4907</v>
      </c>
      <c r="C1194" s="1" t="str">
        <f t="shared" si="72"/>
        <v>12:0008</v>
      </c>
      <c r="D1194" s="1" t="str">
        <f t="shared" si="73"/>
        <v>12:0030</v>
      </c>
      <c r="E1194" t="s">
        <v>4908</v>
      </c>
      <c r="F1194" t="s">
        <v>4909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 t="s">
        <v>21</v>
      </c>
      <c r="P1194" t="s">
        <v>87</v>
      </c>
      <c r="Q1194" t="s">
        <v>103</v>
      </c>
    </row>
    <row r="1195" spans="1:17" hidden="1" x14ac:dyDescent="0.25">
      <c r="A1195" t="s">
        <v>4910</v>
      </c>
      <c r="B1195" t="s">
        <v>4911</v>
      </c>
      <c r="C1195" s="1" t="str">
        <f t="shared" si="72"/>
        <v>12:0008</v>
      </c>
      <c r="D1195" s="1" t="str">
        <f t="shared" si="73"/>
        <v>12:0030</v>
      </c>
      <c r="E1195" t="s">
        <v>4912</v>
      </c>
      <c r="F1195" t="s">
        <v>4913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 t="s">
        <v>21</v>
      </c>
      <c r="P1195" t="s">
        <v>45</v>
      </c>
      <c r="Q1195" t="s">
        <v>35</v>
      </c>
    </row>
    <row r="1196" spans="1:17" hidden="1" x14ac:dyDescent="0.25">
      <c r="A1196" t="s">
        <v>4914</v>
      </c>
      <c r="B1196" t="s">
        <v>4915</v>
      </c>
      <c r="C1196" s="1" t="str">
        <f t="shared" si="72"/>
        <v>12:0008</v>
      </c>
      <c r="D1196" s="1" t="str">
        <f t="shared" si="73"/>
        <v>12:0030</v>
      </c>
      <c r="E1196" t="s">
        <v>4916</v>
      </c>
      <c r="F1196" t="s">
        <v>4917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 t="s">
        <v>21</v>
      </c>
      <c r="P1196" t="s">
        <v>45</v>
      </c>
      <c r="Q1196" t="s">
        <v>149</v>
      </c>
    </row>
    <row r="1197" spans="1:17" hidden="1" x14ac:dyDescent="0.25">
      <c r="A1197" t="s">
        <v>4918</v>
      </c>
      <c r="B1197" t="s">
        <v>4919</v>
      </c>
      <c r="C1197" s="1" t="str">
        <f t="shared" si="72"/>
        <v>12:0008</v>
      </c>
      <c r="D1197" s="1" t="str">
        <f t="shared" si="73"/>
        <v>12:0030</v>
      </c>
      <c r="E1197" t="s">
        <v>4920</v>
      </c>
      <c r="F1197" t="s">
        <v>4921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 t="s">
        <v>21</v>
      </c>
      <c r="P1197" t="s">
        <v>87</v>
      </c>
      <c r="Q1197" t="s">
        <v>215</v>
      </c>
    </row>
    <row r="1198" spans="1:17" hidden="1" x14ac:dyDescent="0.25">
      <c r="A1198" t="s">
        <v>4922</v>
      </c>
      <c r="B1198" t="s">
        <v>4923</v>
      </c>
      <c r="C1198" s="1" t="str">
        <f t="shared" si="72"/>
        <v>12:0008</v>
      </c>
      <c r="D1198" s="1" t="str">
        <f t="shared" si="73"/>
        <v>12:0030</v>
      </c>
      <c r="E1198" t="s">
        <v>4924</v>
      </c>
      <c r="F1198" t="s">
        <v>4925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 t="s">
        <v>21</v>
      </c>
      <c r="P1198" t="s">
        <v>45</v>
      </c>
      <c r="Q1198" t="s">
        <v>198</v>
      </c>
    </row>
    <row r="1199" spans="1:17" hidden="1" x14ac:dyDescent="0.25">
      <c r="A1199" t="s">
        <v>4926</v>
      </c>
      <c r="B1199" t="s">
        <v>4927</v>
      </c>
      <c r="C1199" s="1" t="str">
        <f t="shared" si="72"/>
        <v>12:0008</v>
      </c>
      <c r="D1199" s="1" t="str">
        <f t="shared" si="73"/>
        <v>12:0030</v>
      </c>
      <c r="E1199" t="s">
        <v>4928</v>
      </c>
      <c r="F1199" t="s">
        <v>4929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 t="s">
        <v>21</v>
      </c>
      <c r="P1199" t="s">
        <v>45</v>
      </c>
      <c r="Q1199" t="s">
        <v>46</v>
      </c>
    </row>
    <row r="1200" spans="1:17" hidden="1" x14ac:dyDescent="0.25">
      <c r="A1200" t="s">
        <v>4930</v>
      </c>
      <c r="B1200" t="s">
        <v>4931</v>
      </c>
      <c r="C1200" s="1" t="str">
        <f t="shared" si="72"/>
        <v>12:0008</v>
      </c>
      <c r="D1200" s="1" t="str">
        <f t="shared" si="73"/>
        <v>12:0030</v>
      </c>
      <c r="E1200" t="s">
        <v>4932</v>
      </c>
      <c r="F1200" t="s">
        <v>4933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 t="s">
        <v>21</v>
      </c>
      <c r="P1200" t="s">
        <v>45</v>
      </c>
      <c r="Q1200" t="s">
        <v>29</v>
      </c>
    </row>
    <row r="1201" spans="1:17" hidden="1" x14ac:dyDescent="0.25">
      <c r="A1201" t="s">
        <v>4934</v>
      </c>
      <c r="B1201" t="s">
        <v>4935</v>
      </c>
      <c r="C1201" s="1" t="str">
        <f t="shared" si="72"/>
        <v>12:0008</v>
      </c>
      <c r="D1201" s="1" t="str">
        <f t="shared" si="73"/>
        <v>12:0030</v>
      </c>
      <c r="E1201" t="s">
        <v>4932</v>
      </c>
      <c r="F1201" t="s">
        <v>4936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 t="s">
        <v>21</v>
      </c>
      <c r="P1201" t="s">
        <v>45</v>
      </c>
      <c r="Q1201" t="s">
        <v>46</v>
      </c>
    </row>
    <row r="1202" spans="1:17" hidden="1" x14ac:dyDescent="0.25">
      <c r="A1202" t="s">
        <v>4937</v>
      </c>
      <c r="B1202" t="s">
        <v>4938</v>
      </c>
      <c r="C1202" s="1" t="str">
        <f t="shared" si="72"/>
        <v>12:0008</v>
      </c>
      <c r="D1202" s="1" t="str">
        <f t="shared" si="73"/>
        <v>12:0030</v>
      </c>
      <c r="E1202" t="s">
        <v>4939</v>
      </c>
      <c r="F1202" t="s">
        <v>4940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 t="s">
        <v>21</v>
      </c>
      <c r="P1202" t="s">
        <v>45</v>
      </c>
      <c r="Q1202" t="s">
        <v>103</v>
      </c>
    </row>
    <row r="1203" spans="1:17" hidden="1" x14ac:dyDescent="0.25">
      <c r="A1203" t="s">
        <v>4941</v>
      </c>
      <c r="B1203" t="s">
        <v>4942</v>
      </c>
      <c r="C1203" s="1" t="str">
        <f t="shared" si="72"/>
        <v>12:0008</v>
      </c>
      <c r="D1203" s="1" t="str">
        <f t="shared" si="73"/>
        <v>12:0030</v>
      </c>
      <c r="E1203" t="s">
        <v>4943</v>
      </c>
      <c r="F1203" t="s">
        <v>4944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 t="s">
        <v>21</v>
      </c>
      <c r="P1203" t="s">
        <v>45</v>
      </c>
      <c r="Q1203" t="s">
        <v>71</v>
      </c>
    </row>
    <row r="1204" spans="1:17" hidden="1" x14ac:dyDescent="0.25">
      <c r="A1204" t="s">
        <v>4945</v>
      </c>
      <c r="B1204" t="s">
        <v>4946</v>
      </c>
      <c r="C1204" s="1" t="str">
        <f t="shared" si="72"/>
        <v>12:0008</v>
      </c>
      <c r="D1204" s="1" t="str">
        <f t="shared" si="73"/>
        <v>12:0030</v>
      </c>
      <c r="E1204" t="s">
        <v>4947</v>
      </c>
      <c r="F1204" t="s">
        <v>4948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 t="s">
        <v>21</v>
      </c>
      <c r="P1204" t="s">
        <v>45</v>
      </c>
      <c r="Q1204" t="s">
        <v>71</v>
      </c>
    </row>
    <row r="1205" spans="1:17" hidden="1" x14ac:dyDescent="0.25">
      <c r="A1205" t="s">
        <v>4949</v>
      </c>
      <c r="B1205" t="s">
        <v>4950</v>
      </c>
      <c r="C1205" s="1" t="str">
        <f t="shared" si="72"/>
        <v>12:0008</v>
      </c>
      <c r="D1205" s="1" t="str">
        <f t="shared" si="73"/>
        <v>12:0030</v>
      </c>
      <c r="E1205" t="s">
        <v>4951</v>
      </c>
      <c r="F1205" t="s">
        <v>4952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 t="s">
        <v>21</v>
      </c>
      <c r="P1205" t="s">
        <v>356</v>
      </c>
      <c r="Q1205" t="s">
        <v>35</v>
      </c>
    </row>
    <row r="1206" spans="1:17" hidden="1" x14ac:dyDescent="0.25">
      <c r="A1206" t="s">
        <v>4953</v>
      </c>
      <c r="B1206" t="s">
        <v>4954</v>
      </c>
      <c r="C1206" s="1" t="str">
        <f t="shared" si="72"/>
        <v>12:0008</v>
      </c>
      <c r="D1206" s="1" t="str">
        <f t="shared" si="73"/>
        <v>12:0030</v>
      </c>
      <c r="E1206" t="s">
        <v>4955</v>
      </c>
      <c r="F1206" t="s">
        <v>4956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 t="s">
        <v>21</v>
      </c>
      <c r="P1206" t="s">
        <v>45</v>
      </c>
      <c r="Q1206" t="s">
        <v>198</v>
      </c>
    </row>
    <row r="1207" spans="1:17" hidden="1" x14ac:dyDescent="0.25">
      <c r="A1207" t="s">
        <v>4957</v>
      </c>
      <c r="B1207" t="s">
        <v>4958</v>
      </c>
      <c r="C1207" s="1" t="str">
        <f t="shared" si="72"/>
        <v>12:0008</v>
      </c>
      <c r="D1207" s="1" t="str">
        <f t="shared" si="73"/>
        <v>12:0030</v>
      </c>
      <c r="E1207" t="s">
        <v>4959</v>
      </c>
      <c r="F1207" t="s">
        <v>4960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 t="s">
        <v>21</v>
      </c>
      <c r="P1207" t="s">
        <v>45</v>
      </c>
      <c r="Q1207" t="s">
        <v>103</v>
      </c>
    </row>
    <row r="1208" spans="1:17" hidden="1" x14ac:dyDescent="0.25">
      <c r="A1208" t="s">
        <v>4961</v>
      </c>
      <c r="B1208" t="s">
        <v>4962</v>
      </c>
      <c r="C1208" s="1" t="str">
        <f t="shared" si="72"/>
        <v>12:0008</v>
      </c>
      <c r="D1208" s="1" t="str">
        <f t="shared" si="73"/>
        <v>12:0030</v>
      </c>
      <c r="E1208" t="s">
        <v>4963</v>
      </c>
      <c r="F1208" t="s">
        <v>4964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 t="s">
        <v>220</v>
      </c>
      <c r="P1208" t="s">
        <v>22</v>
      </c>
      <c r="Q1208" t="s">
        <v>522</v>
      </c>
    </row>
    <row r="1209" spans="1:17" hidden="1" x14ac:dyDescent="0.25">
      <c r="A1209" t="s">
        <v>4965</v>
      </c>
      <c r="B1209" t="s">
        <v>4966</v>
      </c>
      <c r="C1209" s="1" t="str">
        <f t="shared" si="72"/>
        <v>12:0008</v>
      </c>
      <c r="D1209" s="1" t="str">
        <f t="shared" si="73"/>
        <v>12:0030</v>
      </c>
      <c r="E1209" t="s">
        <v>4967</v>
      </c>
      <c r="F1209" t="s">
        <v>4968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 t="s">
        <v>21</v>
      </c>
      <c r="P1209" t="s">
        <v>45</v>
      </c>
      <c r="Q1209" t="s">
        <v>35</v>
      </c>
    </row>
    <row r="1210" spans="1:17" hidden="1" x14ac:dyDescent="0.25">
      <c r="A1210" t="s">
        <v>4969</v>
      </c>
      <c r="B1210" t="s">
        <v>4970</v>
      </c>
      <c r="C1210" s="1" t="str">
        <f t="shared" si="72"/>
        <v>12:0008</v>
      </c>
      <c r="D1210" s="1" t="str">
        <f t="shared" si="73"/>
        <v>12:0030</v>
      </c>
      <c r="E1210" t="s">
        <v>4971</v>
      </c>
      <c r="F1210" t="s">
        <v>4972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  <c r="O1210" t="s">
        <v>108</v>
      </c>
      <c r="P1210" t="s">
        <v>108</v>
      </c>
      <c r="Q1210" t="s">
        <v>108</v>
      </c>
    </row>
    <row r="1211" spans="1:17" hidden="1" x14ac:dyDescent="0.25">
      <c r="A1211" t="s">
        <v>4973</v>
      </c>
      <c r="B1211" t="s">
        <v>4974</v>
      </c>
      <c r="C1211" s="1" t="str">
        <f t="shared" si="72"/>
        <v>12:0008</v>
      </c>
      <c r="D1211" s="1" t="str">
        <f t="shared" si="73"/>
        <v>12:0030</v>
      </c>
      <c r="E1211" t="s">
        <v>4975</v>
      </c>
      <c r="F1211" t="s">
        <v>4976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 t="s">
        <v>21</v>
      </c>
      <c r="P1211" t="s">
        <v>45</v>
      </c>
      <c r="Q1211" t="s">
        <v>59</v>
      </c>
    </row>
    <row r="1212" spans="1:17" hidden="1" x14ac:dyDescent="0.25">
      <c r="A1212" t="s">
        <v>4977</v>
      </c>
      <c r="B1212" t="s">
        <v>4978</v>
      </c>
      <c r="C1212" s="1" t="str">
        <f t="shared" ref="C1212:C1275" si="76">HYPERLINK("http://geochem.nrcan.gc.ca/cdogs/content/bdl/bdl120008_e.htm", "12:0008")</f>
        <v>12:0008</v>
      </c>
      <c r="D1212" s="1" t="str">
        <f t="shared" ref="D1212:D1275" si="77">HYPERLINK("http://geochem.nrcan.gc.ca/cdogs/content/svy/svy120030_e.htm", "12:0030")</f>
        <v>12:0030</v>
      </c>
      <c r="E1212" t="s">
        <v>4979</v>
      </c>
      <c r="F1212" t="s">
        <v>4980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 t="s">
        <v>21</v>
      </c>
      <c r="P1212" t="s">
        <v>45</v>
      </c>
      <c r="Q1212" t="s">
        <v>46</v>
      </c>
    </row>
    <row r="1213" spans="1:17" hidden="1" x14ac:dyDescent="0.25">
      <c r="A1213" t="s">
        <v>4981</v>
      </c>
      <c r="B1213" t="s">
        <v>4982</v>
      </c>
      <c r="C1213" s="1" t="str">
        <f t="shared" si="76"/>
        <v>12:0008</v>
      </c>
      <c r="D1213" s="1" t="str">
        <f t="shared" si="77"/>
        <v>12:0030</v>
      </c>
      <c r="E1213" t="s">
        <v>4983</v>
      </c>
      <c r="F1213" t="s">
        <v>4984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 t="s">
        <v>21</v>
      </c>
      <c r="P1213" t="s">
        <v>45</v>
      </c>
      <c r="Q1213" t="s">
        <v>29</v>
      </c>
    </row>
    <row r="1214" spans="1:17" hidden="1" x14ac:dyDescent="0.25">
      <c r="A1214" t="s">
        <v>4985</v>
      </c>
      <c r="B1214" t="s">
        <v>4986</v>
      </c>
      <c r="C1214" s="1" t="str">
        <f t="shared" si="76"/>
        <v>12:0008</v>
      </c>
      <c r="D1214" s="1" t="str">
        <f t="shared" si="77"/>
        <v>12:0030</v>
      </c>
      <c r="E1214" t="s">
        <v>4983</v>
      </c>
      <c r="F1214" t="s">
        <v>4987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 t="s">
        <v>21</v>
      </c>
      <c r="P1214" t="s">
        <v>45</v>
      </c>
      <c r="Q1214" t="s">
        <v>23</v>
      </c>
    </row>
    <row r="1215" spans="1:17" hidden="1" x14ac:dyDescent="0.25">
      <c r="A1215" t="s">
        <v>4988</v>
      </c>
      <c r="B1215" t="s">
        <v>4989</v>
      </c>
      <c r="C1215" s="1" t="str">
        <f t="shared" si="76"/>
        <v>12:0008</v>
      </c>
      <c r="D1215" s="1" t="str">
        <f t="shared" si="77"/>
        <v>12:0030</v>
      </c>
      <c r="E1215" t="s">
        <v>4990</v>
      </c>
      <c r="F1215" t="s">
        <v>4991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 t="s">
        <v>21</v>
      </c>
      <c r="P1215" t="s">
        <v>45</v>
      </c>
      <c r="Q1215" t="s">
        <v>23</v>
      </c>
    </row>
    <row r="1216" spans="1:17" hidden="1" x14ac:dyDescent="0.25">
      <c r="A1216" t="s">
        <v>4992</v>
      </c>
      <c r="B1216" t="s">
        <v>4993</v>
      </c>
      <c r="C1216" s="1" t="str">
        <f t="shared" si="76"/>
        <v>12:0008</v>
      </c>
      <c r="D1216" s="1" t="str">
        <f t="shared" si="77"/>
        <v>12:0030</v>
      </c>
      <c r="E1216" t="s">
        <v>4994</v>
      </c>
      <c r="F1216" t="s">
        <v>4995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 t="s">
        <v>21</v>
      </c>
      <c r="P1216" t="s">
        <v>45</v>
      </c>
      <c r="Q1216" t="s">
        <v>59</v>
      </c>
    </row>
    <row r="1217" spans="1:17" hidden="1" x14ac:dyDescent="0.25">
      <c r="A1217" t="s">
        <v>4996</v>
      </c>
      <c r="B1217" t="s">
        <v>4997</v>
      </c>
      <c r="C1217" s="1" t="str">
        <f t="shared" si="76"/>
        <v>12:0008</v>
      </c>
      <c r="D1217" s="1" t="str">
        <f t="shared" si="77"/>
        <v>12:0030</v>
      </c>
      <c r="E1217" t="s">
        <v>4998</v>
      </c>
      <c r="F1217" t="s">
        <v>4999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 t="s">
        <v>21</v>
      </c>
      <c r="P1217" t="s">
        <v>356</v>
      </c>
      <c r="Q1217" t="s">
        <v>29</v>
      </c>
    </row>
    <row r="1218" spans="1:17" hidden="1" x14ac:dyDescent="0.25">
      <c r="A1218" t="s">
        <v>5000</v>
      </c>
      <c r="B1218" t="s">
        <v>5001</v>
      </c>
      <c r="C1218" s="1" t="str">
        <f t="shared" si="76"/>
        <v>12:0008</v>
      </c>
      <c r="D1218" s="1" t="str">
        <f t="shared" si="77"/>
        <v>12:0030</v>
      </c>
      <c r="E1218" t="s">
        <v>5002</v>
      </c>
      <c r="F1218" t="s">
        <v>5003</v>
      </c>
      <c r="H1218">
        <v>57.198346899999997</v>
      </c>
      <c r="I1218">
        <v>-130.0961212</v>
      </c>
      <c r="J1218" s="1" t="str">
        <f t="shared" ref="J1218:J1281" si="78">HYPERLINK("http://geochem.nrcan.gc.ca/cdogs/content/kwd/kwd020018_e.htm", "Fluid (stream)")</f>
        <v>Fluid (stream)</v>
      </c>
      <c r="K1218" s="1" t="str">
        <f t="shared" ref="K1218:K1281" si="79">HYPERLINK("http://geochem.nrcan.gc.ca/cdogs/content/kwd/kwd080007_e.htm", "Untreated Water")</f>
        <v>Untreated Water</v>
      </c>
      <c r="O1218" t="s">
        <v>21</v>
      </c>
      <c r="P1218" t="s">
        <v>356</v>
      </c>
      <c r="Q1218" t="s">
        <v>23</v>
      </c>
    </row>
    <row r="1219" spans="1:17" hidden="1" x14ac:dyDescent="0.25">
      <c r="A1219" t="s">
        <v>5004</v>
      </c>
      <c r="B1219" t="s">
        <v>5005</v>
      </c>
      <c r="C1219" s="1" t="str">
        <f t="shared" si="76"/>
        <v>12:0008</v>
      </c>
      <c r="D1219" s="1" t="str">
        <f t="shared" si="77"/>
        <v>12:0030</v>
      </c>
      <c r="E1219" t="s">
        <v>5006</v>
      </c>
      <c r="F1219" t="s">
        <v>5007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 t="s">
        <v>21</v>
      </c>
      <c r="P1219" t="s">
        <v>356</v>
      </c>
      <c r="Q1219" t="s">
        <v>392</v>
      </c>
    </row>
    <row r="1220" spans="1:17" hidden="1" x14ac:dyDescent="0.25">
      <c r="A1220" t="s">
        <v>5008</v>
      </c>
      <c r="B1220" t="s">
        <v>5009</v>
      </c>
      <c r="C1220" s="1" t="str">
        <f t="shared" si="76"/>
        <v>12:0008</v>
      </c>
      <c r="D1220" s="1" t="str">
        <f t="shared" si="77"/>
        <v>12:0030</v>
      </c>
      <c r="E1220" t="s">
        <v>5010</v>
      </c>
      <c r="F1220" t="s">
        <v>5011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 t="s">
        <v>21</v>
      </c>
      <c r="P1220" t="s">
        <v>45</v>
      </c>
      <c r="Q1220" t="s">
        <v>46</v>
      </c>
    </row>
    <row r="1221" spans="1:17" hidden="1" x14ac:dyDescent="0.25">
      <c r="A1221" t="s">
        <v>5012</v>
      </c>
      <c r="B1221" t="s">
        <v>5013</v>
      </c>
      <c r="C1221" s="1" t="str">
        <f t="shared" si="76"/>
        <v>12:0008</v>
      </c>
      <c r="D1221" s="1" t="str">
        <f t="shared" si="77"/>
        <v>12:0030</v>
      </c>
      <c r="E1221" t="s">
        <v>5014</v>
      </c>
      <c r="F1221" t="s">
        <v>5015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 t="s">
        <v>21</v>
      </c>
      <c r="P1221" t="s">
        <v>45</v>
      </c>
      <c r="Q1221" t="s">
        <v>198</v>
      </c>
    </row>
    <row r="1222" spans="1:17" hidden="1" x14ac:dyDescent="0.25">
      <c r="A1222" t="s">
        <v>5016</v>
      </c>
      <c r="B1222" t="s">
        <v>5017</v>
      </c>
      <c r="C1222" s="1" t="str">
        <f t="shared" si="76"/>
        <v>12:0008</v>
      </c>
      <c r="D1222" s="1" t="str">
        <f t="shared" si="77"/>
        <v>12:0030</v>
      </c>
      <c r="E1222" t="s">
        <v>5018</v>
      </c>
      <c r="F1222" t="s">
        <v>5019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 t="s">
        <v>21</v>
      </c>
      <c r="P1222" t="s">
        <v>45</v>
      </c>
      <c r="Q1222" t="s">
        <v>103</v>
      </c>
    </row>
    <row r="1223" spans="1:17" hidden="1" x14ac:dyDescent="0.25">
      <c r="A1223" t="s">
        <v>5020</v>
      </c>
      <c r="B1223" t="s">
        <v>5021</v>
      </c>
      <c r="C1223" s="1" t="str">
        <f t="shared" si="76"/>
        <v>12:0008</v>
      </c>
      <c r="D1223" s="1" t="str">
        <f t="shared" si="77"/>
        <v>12:0030</v>
      </c>
      <c r="E1223" t="s">
        <v>5022</v>
      </c>
      <c r="F1223" t="s">
        <v>5023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 t="s">
        <v>21</v>
      </c>
      <c r="P1223" t="s">
        <v>45</v>
      </c>
      <c r="Q1223" t="s">
        <v>93</v>
      </c>
    </row>
    <row r="1224" spans="1:17" hidden="1" x14ac:dyDescent="0.25">
      <c r="A1224" t="s">
        <v>5024</v>
      </c>
      <c r="B1224" t="s">
        <v>5025</v>
      </c>
      <c r="C1224" s="1" t="str">
        <f t="shared" si="76"/>
        <v>12:0008</v>
      </c>
      <c r="D1224" s="1" t="str">
        <f t="shared" si="77"/>
        <v>12:0030</v>
      </c>
      <c r="E1224" t="s">
        <v>5026</v>
      </c>
      <c r="F1224" t="s">
        <v>5027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 t="s">
        <v>101</v>
      </c>
      <c r="P1224" t="s">
        <v>45</v>
      </c>
      <c r="Q1224" t="s">
        <v>46</v>
      </c>
    </row>
    <row r="1225" spans="1:17" hidden="1" x14ac:dyDescent="0.25">
      <c r="A1225" t="s">
        <v>5028</v>
      </c>
      <c r="B1225" t="s">
        <v>5029</v>
      </c>
      <c r="C1225" s="1" t="str">
        <f t="shared" si="76"/>
        <v>12:0008</v>
      </c>
      <c r="D1225" s="1" t="str">
        <f t="shared" si="77"/>
        <v>12:0030</v>
      </c>
      <c r="E1225" t="s">
        <v>5030</v>
      </c>
      <c r="F1225" t="s">
        <v>5031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 t="s">
        <v>21</v>
      </c>
      <c r="P1225" t="s">
        <v>45</v>
      </c>
      <c r="Q1225" t="s">
        <v>71</v>
      </c>
    </row>
    <row r="1226" spans="1:17" hidden="1" x14ac:dyDescent="0.25">
      <c r="A1226" t="s">
        <v>5032</v>
      </c>
      <c r="B1226" t="s">
        <v>5033</v>
      </c>
      <c r="C1226" s="1" t="str">
        <f t="shared" si="76"/>
        <v>12:0008</v>
      </c>
      <c r="D1226" s="1" t="str">
        <f t="shared" si="77"/>
        <v>12:0030</v>
      </c>
      <c r="E1226" t="s">
        <v>5034</v>
      </c>
      <c r="F1226" t="s">
        <v>5035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 t="s">
        <v>21</v>
      </c>
      <c r="P1226" t="s">
        <v>45</v>
      </c>
      <c r="Q1226" t="s">
        <v>46</v>
      </c>
    </row>
    <row r="1227" spans="1:17" hidden="1" x14ac:dyDescent="0.25">
      <c r="A1227" t="s">
        <v>5036</v>
      </c>
      <c r="B1227" t="s">
        <v>5037</v>
      </c>
      <c r="C1227" s="1" t="str">
        <f t="shared" si="76"/>
        <v>12:0008</v>
      </c>
      <c r="D1227" s="1" t="str">
        <f t="shared" si="77"/>
        <v>12:0030</v>
      </c>
      <c r="E1227" t="s">
        <v>5038</v>
      </c>
      <c r="F1227" t="s">
        <v>5039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 t="s">
        <v>21</v>
      </c>
      <c r="P1227" t="s">
        <v>45</v>
      </c>
      <c r="Q1227" t="s">
        <v>29</v>
      </c>
    </row>
    <row r="1228" spans="1:17" hidden="1" x14ac:dyDescent="0.25">
      <c r="A1228" t="s">
        <v>5040</v>
      </c>
      <c r="B1228" t="s">
        <v>5041</v>
      </c>
      <c r="C1228" s="1" t="str">
        <f t="shared" si="76"/>
        <v>12:0008</v>
      </c>
      <c r="D1228" s="1" t="str">
        <f t="shared" si="77"/>
        <v>12:0030</v>
      </c>
      <c r="E1228" t="s">
        <v>5042</v>
      </c>
      <c r="F1228" t="s">
        <v>5043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 t="s">
        <v>21</v>
      </c>
      <c r="P1228" t="s">
        <v>45</v>
      </c>
      <c r="Q1228" t="s">
        <v>35</v>
      </c>
    </row>
    <row r="1229" spans="1:17" hidden="1" x14ac:dyDescent="0.25">
      <c r="A1229" t="s">
        <v>5044</v>
      </c>
      <c r="B1229" t="s">
        <v>5045</v>
      </c>
      <c r="C1229" s="1" t="str">
        <f t="shared" si="76"/>
        <v>12:0008</v>
      </c>
      <c r="D1229" s="1" t="str">
        <f t="shared" si="77"/>
        <v>12:0030</v>
      </c>
      <c r="E1229" t="s">
        <v>5046</v>
      </c>
      <c r="F1229" t="s">
        <v>5047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 t="s">
        <v>21</v>
      </c>
      <c r="P1229" t="s">
        <v>45</v>
      </c>
      <c r="Q1229" t="s">
        <v>392</v>
      </c>
    </row>
    <row r="1230" spans="1:17" hidden="1" x14ac:dyDescent="0.25">
      <c r="A1230" t="s">
        <v>5048</v>
      </c>
      <c r="B1230" t="s">
        <v>5049</v>
      </c>
      <c r="C1230" s="1" t="str">
        <f t="shared" si="76"/>
        <v>12:0008</v>
      </c>
      <c r="D1230" s="1" t="str">
        <f t="shared" si="77"/>
        <v>12:0030</v>
      </c>
      <c r="E1230" t="s">
        <v>5046</v>
      </c>
      <c r="F1230" t="s">
        <v>5050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 t="s">
        <v>21</v>
      </c>
      <c r="P1230" t="s">
        <v>45</v>
      </c>
      <c r="Q1230" t="s">
        <v>392</v>
      </c>
    </row>
    <row r="1231" spans="1:17" hidden="1" x14ac:dyDescent="0.25">
      <c r="A1231" t="s">
        <v>5051</v>
      </c>
      <c r="B1231" t="s">
        <v>5052</v>
      </c>
      <c r="C1231" s="1" t="str">
        <f t="shared" si="76"/>
        <v>12:0008</v>
      </c>
      <c r="D1231" s="1" t="str">
        <f t="shared" si="77"/>
        <v>12:0030</v>
      </c>
      <c r="E1231" t="s">
        <v>5053</v>
      </c>
      <c r="F1231" t="s">
        <v>5054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 t="s">
        <v>1818</v>
      </c>
      <c r="P1231" t="s">
        <v>45</v>
      </c>
      <c r="Q1231" t="s">
        <v>392</v>
      </c>
    </row>
    <row r="1232" spans="1:17" hidden="1" x14ac:dyDescent="0.25">
      <c r="A1232" t="s">
        <v>5055</v>
      </c>
      <c r="B1232" t="s">
        <v>5056</v>
      </c>
      <c r="C1232" s="1" t="str">
        <f t="shared" si="76"/>
        <v>12:0008</v>
      </c>
      <c r="D1232" s="1" t="str">
        <f t="shared" si="77"/>
        <v>12:0030</v>
      </c>
      <c r="E1232" t="s">
        <v>5057</v>
      </c>
      <c r="F1232" t="s">
        <v>5058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 t="s">
        <v>21</v>
      </c>
      <c r="P1232" t="s">
        <v>45</v>
      </c>
      <c r="Q1232" t="s">
        <v>29</v>
      </c>
    </row>
    <row r="1233" spans="1:17" hidden="1" x14ac:dyDescent="0.25">
      <c r="A1233" t="s">
        <v>5059</v>
      </c>
      <c r="B1233" t="s">
        <v>5060</v>
      </c>
      <c r="C1233" s="1" t="str">
        <f t="shared" si="76"/>
        <v>12:0008</v>
      </c>
      <c r="D1233" s="1" t="str">
        <f t="shared" si="77"/>
        <v>12:0030</v>
      </c>
      <c r="E1233" t="s">
        <v>5061</v>
      </c>
      <c r="F1233" t="s">
        <v>5062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 t="s">
        <v>21</v>
      </c>
      <c r="P1233" t="s">
        <v>45</v>
      </c>
      <c r="Q1233" t="s">
        <v>46</v>
      </c>
    </row>
    <row r="1234" spans="1:17" hidden="1" x14ac:dyDescent="0.25">
      <c r="A1234" t="s">
        <v>5063</v>
      </c>
      <c r="B1234" t="s">
        <v>5064</v>
      </c>
      <c r="C1234" s="1" t="str">
        <f t="shared" si="76"/>
        <v>12:0008</v>
      </c>
      <c r="D1234" s="1" t="str">
        <f t="shared" si="77"/>
        <v>12:0030</v>
      </c>
      <c r="E1234" t="s">
        <v>5065</v>
      </c>
      <c r="F1234" t="s">
        <v>5066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 t="s">
        <v>21</v>
      </c>
      <c r="P1234" t="s">
        <v>45</v>
      </c>
      <c r="Q1234" t="s">
        <v>46</v>
      </c>
    </row>
    <row r="1235" spans="1:17" hidden="1" x14ac:dyDescent="0.25">
      <c r="A1235" t="s">
        <v>5067</v>
      </c>
      <c r="B1235" t="s">
        <v>5068</v>
      </c>
      <c r="C1235" s="1" t="str">
        <f t="shared" si="76"/>
        <v>12:0008</v>
      </c>
      <c r="D1235" s="1" t="str">
        <f t="shared" si="77"/>
        <v>12:0030</v>
      </c>
      <c r="E1235" t="s">
        <v>5069</v>
      </c>
      <c r="F1235" t="s">
        <v>5070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 t="s">
        <v>551</v>
      </c>
      <c r="P1235" t="s">
        <v>45</v>
      </c>
      <c r="Q1235" t="s">
        <v>35</v>
      </c>
    </row>
    <row r="1236" spans="1:17" hidden="1" x14ac:dyDescent="0.25">
      <c r="A1236" t="s">
        <v>5071</v>
      </c>
      <c r="B1236" t="s">
        <v>5072</v>
      </c>
      <c r="C1236" s="1" t="str">
        <f t="shared" si="76"/>
        <v>12:0008</v>
      </c>
      <c r="D1236" s="1" t="str">
        <f t="shared" si="77"/>
        <v>12:0030</v>
      </c>
      <c r="E1236" t="s">
        <v>5073</v>
      </c>
      <c r="F1236" t="s">
        <v>5074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 t="s">
        <v>225</v>
      </c>
      <c r="P1236" t="s">
        <v>45</v>
      </c>
      <c r="Q1236" t="s">
        <v>35</v>
      </c>
    </row>
    <row r="1237" spans="1:17" hidden="1" x14ac:dyDescent="0.25">
      <c r="A1237" t="s">
        <v>5075</v>
      </c>
      <c r="B1237" t="s">
        <v>5076</v>
      </c>
      <c r="C1237" s="1" t="str">
        <f t="shared" si="76"/>
        <v>12:0008</v>
      </c>
      <c r="D1237" s="1" t="str">
        <f t="shared" si="77"/>
        <v>12:0030</v>
      </c>
      <c r="E1237" t="s">
        <v>5077</v>
      </c>
      <c r="F1237" t="s">
        <v>5078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 t="s">
        <v>21</v>
      </c>
      <c r="P1237" t="s">
        <v>45</v>
      </c>
      <c r="Q1237" t="s">
        <v>198</v>
      </c>
    </row>
    <row r="1238" spans="1:17" hidden="1" x14ac:dyDescent="0.25">
      <c r="A1238" t="s">
        <v>5079</v>
      </c>
      <c r="B1238" t="s">
        <v>5080</v>
      </c>
      <c r="C1238" s="1" t="str">
        <f t="shared" si="76"/>
        <v>12:0008</v>
      </c>
      <c r="D1238" s="1" t="str">
        <f t="shared" si="77"/>
        <v>12:0030</v>
      </c>
      <c r="E1238" t="s">
        <v>5081</v>
      </c>
      <c r="F1238" t="s">
        <v>5082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 t="s">
        <v>21</v>
      </c>
      <c r="P1238" t="s">
        <v>45</v>
      </c>
      <c r="Q1238" t="s">
        <v>198</v>
      </c>
    </row>
    <row r="1239" spans="1:17" hidden="1" x14ac:dyDescent="0.25">
      <c r="A1239" t="s">
        <v>5083</v>
      </c>
      <c r="B1239" t="s">
        <v>5084</v>
      </c>
      <c r="C1239" s="1" t="str">
        <f t="shared" si="76"/>
        <v>12:0008</v>
      </c>
      <c r="D1239" s="1" t="str">
        <f t="shared" si="77"/>
        <v>12:0030</v>
      </c>
      <c r="E1239" t="s">
        <v>5085</v>
      </c>
      <c r="F1239" t="s">
        <v>5086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 t="s">
        <v>244</v>
      </c>
      <c r="P1239" t="s">
        <v>87</v>
      </c>
      <c r="Q1239" t="s">
        <v>23</v>
      </c>
    </row>
    <row r="1240" spans="1:17" hidden="1" x14ac:dyDescent="0.25">
      <c r="A1240" t="s">
        <v>5087</v>
      </c>
      <c r="B1240" t="s">
        <v>5088</v>
      </c>
      <c r="C1240" s="1" t="str">
        <f t="shared" si="76"/>
        <v>12:0008</v>
      </c>
      <c r="D1240" s="1" t="str">
        <f t="shared" si="77"/>
        <v>12:0030</v>
      </c>
      <c r="E1240" t="s">
        <v>5089</v>
      </c>
      <c r="F1240" t="s">
        <v>5090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 t="s">
        <v>101</v>
      </c>
      <c r="P1240" t="s">
        <v>87</v>
      </c>
      <c r="Q1240" t="s">
        <v>29</v>
      </c>
    </row>
    <row r="1241" spans="1:17" hidden="1" x14ac:dyDescent="0.25">
      <c r="A1241" t="s">
        <v>5091</v>
      </c>
      <c r="B1241" t="s">
        <v>5092</v>
      </c>
      <c r="C1241" s="1" t="str">
        <f t="shared" si="76"/>
        <v>12:0008</v>
      </c>
      <c r="D1241" s="1" t="str">
        <f t="shared" si="77"/>
        <v>12:0030</v>
      </c>
      <c r="E1241" t="s">
        <v>5093</v>
      </c>
      <c r="F1241" t="s">
        <v>5094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 t="s">
        <v>21</v>
      </c>
      <c r="P1241" t="s">
        <v>87</v>
      </c>
      <c r="Q1241" t="s">
        <v>59</v>
      </c>
    </row>
    <row r="1242" spans="1:17" hidden="1" x14ac:dyDescent="0.25">
      <c r="A1242" t="s">
        <v>5095</v>
      </c>
      <c r="B1242" t="s">
        <v>5096</v>
      </c>
      <c r="C1242" s="1" t="str">
        <f t="shared" si="76"/>
        <v>12:0008</v>
      </c>
      <c r="D1242" s="1" t="str">
        <f t="shared" si="77"/>
        <v>12:0030</v>
      </c>
      <c r="E1242" t="s">
        <v>5097</v>
      </c>
      <c r="F1242" t="s">
        <v>5098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 t="s">
        <v>21</v>
      </c>
      <c r="P1242" t="s">
        <v>87</v>
      </c>
      <c r="Q1242" t="s">
        <v>59</v>
      </c>
    </row>
    <row r="1243" spans="1:17" hidden="1" x14ac:dyDescent="0.25">
      <c r="A1243" t="s">
        <v>5099</v>
      </c>
      <c r="B1243" t="s">
        <v>5100</v>
      </c>
      <c r="C1243" s="1" t="str">
        <f t="shared" si="76"/>
        <v>12:0008</v>
      </c>
      <c r="D1243" s="1" t="str">
        <f t="shared" si="77"/>
        <v>12:0030</v>
      </c>
      <c r="E1243" t="s">
        <v>5101</v>
      </c>
      <c r="F1243" t="s">
        <v>5102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 t="s">
        <v>21</v>
      </c>
      <c r="P1243" t="s">
        <v>87</v>
      </c>
      <c r="Q1243" t="s">
        <v>59</v>
      </c>
    </row>
    <row r="1244" spans="1:17" hidden="1" x14ac:dyDescent="0.25">
      <c r="A1244" t="s">
        <v>5103</v>
      </c>
      <c r="B1244" t="s">
        <v>5104</v>
      </c>
      <c r="C1244" s="1" t="str">
        <f t="shared" si="76"/>
        <v>12:0008</v>
      </c>
      <c r="D1244" s="1" t="str">
        <f t="shared" si="77"/>
        <v>12:0030</v>
      </c>
      <c r="E1244" t="s">
        <v>5105</v>
      </c>
      <c r="F1244" t="s">
        <v>5106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 t="s">
        <v>21</v>
      </c>
      <c r="P1244" t="s">
        <v>87</v>
      </c>
      <c r="Q1244" t="s">
        <v>29</v>
      </c>
    </row>
    <row r="1245" spans="1:17" hidden="1" x14ac:dyDescent="0.25">
      <c r="A1245" t="s">
        <v>5107</v>
      </c>
      <c r="B1245" t="s">
        <v>5108</v>
      </c>
      <c r="C1245" s="1" t="str">
        <f t="shared" si="76"/>
        <v>12:0008</v>
      </c>
      <c r="D1245" s="1" t="str">
        <f t="shared" si="77"/>
        <v>12:0030</v>
      </c>
      <c r="E1245" t="s">
        <v>5109</v>
      </c>
      <c r="F1245" t="s">
        <v>5110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 t="s">
        <v>21</v>
      </c>
      <c r="P1245" t="s">
        <v>87</v>
      </c>
      <c r="Q1245" t="s">
        <v>29</v>
      </c>
    </row>
    <row r="1246" spans="1:17" hidden="1" x14ac:dyDescent="0.25">
      <c r="A1246" t="s">
        <v>5111</v>
      </c>
      <c r="B1246" t="s">
        <v>5112</v>
      </c>
      <c r="C1246" s="1" t="str">
        <f t="shared" si="76"/>
        <v>12:0008</v>
      </c>
      <c r="D1246" s="1" t="str">
        <f t="shared" si="77"/>
        <v>12:0030</v>
      </c>
      <c r="E1246" t="s">
        <v>5113</v>
      </c>
      <c r="F1246" t="s">
        <v>5114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 t="s">
        <v>225</v>
      </c>
      <c r="P1246" t="s">
        <v>45</v>
      </c>
      <c r="Q1246" t="s">
        <v>398</v>
      </c>
    </row>
    <row r="1247" spans="1:17" hidden="1" x14ac:dyDescent="0.25">
      <c r="A1247" t="s">
        <v>5115</v>
      </c>
      <c r="B1247" t="s">
        <v>5116</v>
      </c>
      <c r="C1247" s="1" t="str">
        <f t="shared" si="76"/>
        <v>12:0008</v>
      </c>
      <c r="D1247" s="1" t="str">
        <f t="shared" si="77"/>
        <v>12:0030</v>
      </c>
      <c r="E1247" t="s">
        <v>5117</v>
      </c>
      <c r="F1247" t="s">
        <v>5118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 t="s">
        <v>225</v>
      </c>
      <c r="P1247" t="s">
        <v>87</v>
      </c>
      <c r="Q1247" t="s">
        <v>522</v>
      </c>
    </row>
    <row r="1248" spans="1:17" hidden="1" x14ac:dyDescent="0.25">
      <c r="A1248" t="s">
        <v>5119</v>
      </c>
      <c r="B1248" t="s">
        <v>5120</v>
      </c>
      <c r="C1248" s="1" t="str">
        <f t="shared" si="76"/>
        <v>12:0008</v>
      </c>
      <c r="D1248" s="1" t="str">
        <f t="shared" si="77"/>
        <v>12:0030</v>
      </c>
      <c r="E1248" t="s">
        <v>5117</v>
      </c>
      <c r="F1248" t="s">
        <v>5121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 t="s">
        <v>21</v>
      </c>
      <c r="P1248" t="s">
        <v>87</v>
      </c>
      <c r="Q1248" t="s">
        <v>522</v>
      </c>
    </row>
    <row r="1249" spans="1:17" hidden="1" x14ac:dyDescent="0.25">
      <c r="A1249" t="s">
        <v>5122</v>
      </c>
      <c r="B1249" t="s">
        <v>5123</v>
      </c>
      <c r="C1249" s="1" t="str">
        <f t="shared" si="76"/>
        <v>12:0008</v>
      </c>
      <c r="D1249" s="1" t="str">
        <f t="shared" si="77"/>
        <v>12:0030</v>
      </c>
      <c r="E1249" t="s">
        <v>5124</v>
      </c>
      <c r="F1249" t="s">
        <v>5125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 t="s">
        <v>21</v>
      </c>
      <c r="P1249" t="s">
        <v>45</v>
      </c>
      <c r="Q1249" t="s">
        <v>365</v>
      </c>
    </row>
    <row r="1250" spans="1:17" hidden="1" x14ac:dyDescent="0.25">
      <c r="A1250" t="s">
        <v>5126</v>
      </c>
      <c r="B1250" t="s">
        <v>5127</v>
      </c>
      <c r="C1250" s="1" t="str">
        <f t="shared" si="76"/>
        <v>12:0008</v>
      </c>
      <c r="D1250" s="1" t="str">
        <f t="shared" si="77"/>
        <v>12:0030</v>
      </c>
      <c r="E1250" t="s">
        <v>5128</v>
      </c>
      <c r="F1250" t="s">
        <v>5129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 t="s">
        <v>2937</v>
      </c>
      <c r="P1250" t="s">
        <v>2212</v>
      </c>
      <c r="Q1250" t="s">
        <v>5130</v>
      </c>
    </row>
    <row r="1251" spans="1:17" hidden="1" x14ac:dyDescent="0.25">
      <c r="A1251" t="s">
        <v>5131</v>
      </c>
      <c r="B1251" t="s">
        <v>5132</v>
      </c>
      <c r="C1251" s="1" t="str">
        <f t="shared" si="76"/>
        <v>12:0008</v>
      </c>
      <c r="D1251" s="1" t="str">
        <f t="shared" si="77"/>
        <v>12:0030</v>
      </c>
      <c r="E1251" t="s">
        <v>5133</v>
      </c>
      <c r="F1251" t="s">
        <v>5134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 t="s">
        <v>21</v>
      </c>
      <c r="P1251" t="s">
        <v>45</v>
      </c>
      <c r="Q1251" t="s">
        <v>198</v>
      </c>
    </row>
    <row r="1252" spans="1:17" hidden="1" x14ac:dyDescent="0.25">
      <c r="A1252" t="s">
        <v>5135</v>
      </c>
      <c r="B1252" t="s">
        <v>5136</v>
      </c>
      <c r="C1252" s="1" t="str">
        <f t="shared" si="76"/>
        <v>12:0008</v>
      </c>
      <c r="D1252" s="1" t="str">
        <f t="shared" si="77"/>
        <v>12:0030</v>
      </c>
      <c r="E1252" t="s">
        <v>5137</v>
      </c>
      <c r="F1252" t="s">
        <v>5138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 t="s">
        <v>64</v>
      </c>
      <c r="P1252" t="s">
        <v>45</v>
      </c>
      <c r="Q1252" t="s">
        <v>52</v>
      </c>
    </row>
    <row r="1253" spans="1:17" hidden="1" x14ac:dyDescent="0.25">
      <c r="A1253" t="s">
        <v>5139</v>
      </c>
      <c r="B1253" t="s">
        <v>5140</v>
      </c>
      <c r="C1253" s="1" t="str">
        <f t="shared" si="76"/>
        <v>12:0008</v>
      </c>
      <c r="D1253" s="1" t="str">
        <f t="shared" si="77"/>
        <v>12:0030</v>
      </c>
      <c r="E1253" t="s">
        <v>5141</v>
      </c>
      <c r="F1253" t="s">
        <v>5142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 t="s">
        <v>21</v>
      </c>
      <c r="P1253" t="s">
        <v>87</v>
      </c>
      <c r="Q1253" t="s">
        <v>52</v>
      </c>
    </row>
    <row r="1254" spans="1:17" hidden="1" x14ac:dyDescent="0.25">
      <c r="A1254" t="s">
        <v>5143</v>
      </c>
      <c r="B1254" t="s">
        <v>5144</v>
      </c>
      <c r="C1254" s="1" t="str">
        <f t="shared" si="76"/>
        <v>12:0008</v>
      </c>
      <c r="D1254" s="1" t="str">
        <f t="shared" si="77"/>
        <v>12:0030</v>
      </c>
      <c r="E1254" t="s">
        <v>5145</v>
      </c>
      <c r="F1254" t="s">
        <v>5146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 t="s">
        <v>512</v>
      </c>
      <c r="P1254" t="s">
        <v>2212</v>
      </c>
      <c r="Q1254" t="s">
        <v>71</v>
      </c>
    </row>
    <row r="1255" spans="1:17" hidden="1" x14ac:dyDescent="0.25">
      <c r="A1255" t="s">
        <v>5147</v>
      </c>
      <c r="B1255" t="s">
        <v>5148</v>
      </c>
      <c r="C1255" s="1" t="str">
        <f t="shared" si="76"/>
        <v>12:0008</v>
      </c>
      <c r="D1255" s="1" t="str">
        <f t="shared" si="77"/>
        <v>12:0030</v>
      </c>
      <c r="E1255" t="s">
        <v>5149</v>
      </c>
      <c r="F1255" t="s">
        <v>5150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 t="s">
        <v>4378</v>
      </c>
      <c r="P1255" t="s">
        <v>1515</v>
      </c>
      <c r="Q1255" t="s">
        <v>189</v>
      </c>
    </row>
    <row r="1256" spans="1:17" hidden="1" x14ac:dyDescent="0.25">
      <c r="A1256" t="s">
        <v>5151</v>
      </c>
      <c r="B1256" t="s">
        <v>5152</v>
      </c>
      <c r="C1256" s="1" t="str">
        <f t="shared" si="76"/>
        <v>12:0008</v>
      </c>
      <c r="D1256" s="1" t="str">
        <f t="shared" si="77"/>
        <v>12:0030</v>
      </c>
      <c r="E1256" t="s">
        <v>5153</v>
      </c>
      <c r="F1256" t="s">
        <v>5154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 t="s">
        <v>689</v>
      </c>
      <c r="P1256" t="s">
        <v>2943</v>
      </c>
      <c r="Q1256" t="s">
        <v>149</v>
      </c>
    </row>
    <row r="1257" spans="1:17" hidden="1" x14ac:dyDescent="0.25">
      <c r="A1257" t="s">
        <v>5155</v>
      </c>
      <c r="B1257" t="s">
        <v>5156</v>
      </c>
      <c r="C1257" s="1" t="str">
        <f t="shared" si="76"/>
        <v>12:0008</v>
      </c>
      <c r="D1257" s="1" t="str">
        <f t="shared" si="77"/>
        <v>12:0030</v>
      </c>
      <c r="E1257" t="s">
        <v>5157</v>
      </c>
      <c r="F1257" t="s">
        <v>5158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 t="s">
        <v>2418</v>
      </c>
      <c r="P1257" t="s">
        <v>22</v>
      </c>
      <c r="Q1257" t="s">
        <v>93</v>
      </c>
    </row>
    <row r="1258" spans="1:17" hidden="1" x14ac:dyDescent="0.25">
      <c r="A1258" t="s">
        <v>5159</v>
      </c>
      <c r="B1258" t="s">
        <v>5160</v>
      </c>
      <c r="C1258" s="1" t="str">
        <f t="shared" si="76"/>
        <v>12:0008</v>
      </c>
      <c r="D1258" s="1" t="str">
        <f t="shared" si="77"/>
        <v>12:0030</v>
      </c>
      <c r="E1258" t="s">
        <v>5161</v>
      </c>
      <c r="F1258" t="s">
        <v>5162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 t="s">
        <v>220</v>
      </c>
      <c r="P1258" t="s">
        <v>356</v>
      </c>
      <c r="Q1258" t="s">
        <v>29</v>
      </c>
    </row>
    <row r="1259" spans="1:17" hidden="1" x14ac:dyDescent="0.25">
      <c r="A1259" t="s">
        <v>5163</v>
      </c>
      <c r="B1259" t="s">
        <v>5164</v>
      </c>
      <c r="C1259" s="1" t="str">
        <f t="shared" si="76"/>
        <v>12:0008</v>
      </c>
      <c r="D1259" s="1" t="str">
        <f t="shared" si="77"/>
        <v>12:0030</v>
      </c>
      <c r="E1259" t="s">
        <v>5165</v>
      </c>
      <c r="F1259" t="s">
        <v>5166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 t="s">
        <v>21</v>
      </c>
      <c r="P1259" t="s">
        <v>45</v>
      </c>
      <c r="Q1259" t="s">
        <v>52</v>
      </c>
    </row>
    <row r="1260" spans="1:17" hidden="1" x14ac:dyDescent="0.25">
      <c r="A1260" t="s">
        <v>5167</v>
      </c>
      <c r="B1260" t="s">
        <v>5168</v>
      </c>
      <c r="C1260" s="1" t="str">
        <f t="shared" si="76"/>
        <v>12:0008</v>
      </c>
      <c r="D1260" s="1" t="str">
        <f t="shared" si="77"/>
        <v>12:0030</v>
      </c>
      <c r="E1260" t="s">
        <v>5169</v>
      </c>
      <c r="F1260" t="s">
        <v>5170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 t="s">
        <v>220</v>
      </c>
      <c r="P1260" t="s">
        <v>356</v>
      </c>
      <c r="Q1260" t="s">
        <v>215</v>
      </c>
    </row>
    <row r="1261" spans="1:17" hidden="1" x14ac:dyDescent="0.25">
      <c r="A1261" t="s">
        <v>5171</v>
      </c>
      <c r="B1261" t="s">
        <v>5172</v>
      </c>
      <c r="C1261" s="1" t="str">
        <f t="shared" si="76"/>
        <v>12:0008</v>
      </c>
      <c r="D1261" s="1" t="str">
        <f t="shared" si="77"/>
        <v>12:0030</v>
      </c>
      <c r="E1261" t="s">
        <v>5173</v>
      </c>
      <c r="F1261" t="s">
        <v>5174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 t="s">
        <v>21</v>
      </c>
      <c r="P1261" t="s">
        <v>45</v>
      </c>
      <c r="Q1261" t="s">
        <v>52</v>
      </c>
    </row>
    <row r="1262" spans="1:17" hidden="1" x14ac:dyDescent="0.25">
      <c r="A1262" t="s">
        <v>5175</v>
      </c>
      <c r="B1262" t="s">
        <v>5176</v>
      </c>
      <c r="C1262" s="1" t="str">
        <f t="shared" si="76"/>
        <v>12:0008</v>
      </c>
      <c r="D1262" s="1" t="str">
        <f t="shared" si="77"/>
        <v>12:0030</v>
      </c>
      <c r="E1262" t="s">
        <v>5177</v>
      </c>
      <c r="F1262" t="s">
        <v>5178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 t="s">
        <v>311</v>
      </c>
      <c r="P1262" t="s">
        <v>22</v>
      </c>
      <c r="Q1262" t="s">
        <v>149</v>
      </c>
    </row>
    <row r="1263" spans="1:17" hidden="1" x14ac:dyDescent="0.25">
      <c r="A1263" t="s">
        <v>5179</v>
      </c>
      <c r="B1263" t="s">
        <v>5180</v>
      </c>
      <c r="C1263" s="1" t="str">
        <f t="shared" si="76"/>
        <v>12:0008</v>
      </c>
      <c r="D1263" s="1" t="str">
        <f t="shared" si="77"/>
        <v>12:0030</v>
      </c>
      <c r="E1263" t="s">
        <v>5181</v>
      </c>
      <c r="F1263" t="s">
        <v>5182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 t="s">
        <v>551</v>
      </c>
      <c r="P1263" t="s">
        <v>45</v>
      </c>
      <c r="Q1263" t="s">
        <v>2948</v>
      </c>
    </row>
    <row r="1264" spans="1:17" hidden="1" x14ac:dyDescent="0.25">
      <c r="A1264" t="s">
        <v>5183</v>
      </c>
      <c r="B1264" t="s">
        <v>5184</v>
      </c>
      <c r="C1264" s="1" t="str">
        <f t="shared" si="76"/>
        <v>12:0008</v>
      </c>
      <c r="D1264" s="1" t="str">
        <f t="shared" si="77"/>
        <v>12:0030</v>
      </c>
      <c r="E1264" t="s">
        <v>5185</v>
      </c>
      <c r="F1264" t="s">
        <v>5186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 t="s">
        <v>21</v>
      </c>
      <c r="P1264" t="s">
        <v>356</v>
      </c>
      <c r="Q1264" t="s">
        <v>522</v>
      </c>
    </row>
    <row r="1265" spans="1:17" hidden="1" x14ac:dyDescent="0.25">
      <c r="A1265" t="s">
        <v>5187</v>
      </c>
      <c r="B1265" t="s">
        <v>5188</v>
      </c>
      <c r="C1265" s="1" t="str">
        <f t="shared" si="76"/>
        <v>12:0008</v>
      </c>
      <c r="D1265" s="1" t="str">
        <f t="shared" si="77"/>
        <v>12:0030</v>
      </c>
      <c r="E1265" t="s">
        <v>5189</v>
      </c>
      <c r="F1265" t="s">
        <v>5190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 t="s">
        <v>588</v>
      </c>
      <c r="P1265" t="s">
        <v>356</v>
      </c>
      <c r="Q1265" t="s">
        <v>35</v>
      </c>
    </row>
    <row r="1266" spans="1:17" hidden="1" x14ac:dyDescent="0.25">
      <c r="A1266" t="s">
        <v>5191</v>
      </c>
      <c r="B1266" t="s">
        <v>5192</v>
      </c>
      <c r="C1266" s="1" t="str">
        <f t="shared" si="76"/>
        <v>12:0008</v>
      </c>
      <c r="D1266" s="1" t="str">
        <f t="shared" si="77"/>
        <v>12:0030</v>
      </c>
      <c r="E1266" t="s">
        <v>5193</v>
      </c>
      <c r="F1266" t="s">
        <v>5194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 t="s">
        <v>21</v>
      </c>
      <c r="P1266" t="s">
        <v>87</v>
      </c>
      <c r="Q1266" t="s">
        <v>23</v>
      </c>
    </row>
    <row r="1267" spans="1:17" hidden="1" x14ac:dyDescent="0.25">
      <c r="A1267" t="s">
        <v>5195</v>
      </c>
      <c r="B1267" t="s">
        <v>5196</v>
      </c>
      <c r="C1267" s="1" t="str">
        <f t="shared" si="76"/>
        <v>12:0008</v>
      </c>
      <c r="D1267" s="1" t="str">
        <f t="shared" si="77"/>
        <v>12:0030</v>
      </c>
      <c r="E1267" t="s">
        <v>5193</v>
      </c>
      <c r="F1267" t="s">
        <v>5197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 t="s">
        <v>21</v>
      </c>
      <c r="P1267" t="s">
        <v>87</v>
      </c>
      <c r="Q1267" t="s">
        <v>59</v>
      </c>
    </row>
    <row r="1268" spans="1:17" hidden="1" x14ac:dyDescent="0.25">
      <c r="A1268" t="s">
        <v>5198</v>
      </c>
      <c r="B1268" t="s">
        <v>5199</v>
      </c>
      <c r="C1268" s="1" t="str">
        <f t="shared" si="76"/>
        <v>12:0008</v>
      </c>
      <c r="D1268" s="1" t="str">
        <f t="shared" si="77"/>
        <v>12:0030</v>
      </c>
      <c r="E1268" t="s">
        <v>5200</v>
      </c>
      <c r="F1268" t="s">
        <v>5201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 t="s">
        <v>3419</v>
      </c>
      <c r="P1268" t="s">
        <v>45</v>
      </c>
      <c r="Q1268" t="s">
        <v>522</v>
      </c>
    </row>
    <row r="1269" spans="1:17" hidden="1" x14ac:dyDescent="0.25">
      <c r="A1269" t="s">
        <v>5202</v>
      </c>
      <c r="B1269" t="s">
        <v>5203</v>
      </c>
      <c r="C1269" s="1" t="str">
        <f t="shared" si="76"/>
        <v>12:0008</v>
      </c>
      <c r="D1269" s="1" t="str">
        <f t="shared" si="77"/>
        <v>12:0030</v>
      </c>
      <c r="E1269" t="s">
        <v>5204</v>
      </c>
      <c r="F1269" t="s">
        <v>5205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 t="s">
        <v>21</v>
      </c>
      <c r="P1269" t="s">
        <v>87</v>
      </c>
      <c r="Q1269" t="s">
        <v>35</v>
      </c>
    </row>
    <row r="1270" spans="1:17" hidden="1" x14ac:dyDescent="0.25">
      <c r="A1270" t="s">
        <v>5206</v>
      </c>
      <c r="B1270" t="s">
        <v>5207</v>
      </c>
      <c r="C1270" s="1" t="str">
        <f t="shared" si="76"/>
        <v>12:0008</v>
      </c>
      <c r="D1270" s="1" t="str">
        <f t="shared" si="77"/>
        <v>12:0030</v>
      </c>
      <c r="E1270" t="s">
        <v>5208</v>
      </c>
      <c r="F1270" t="s">
        <v>5209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 t="s">
        <v>21</v>
      </c>
      <c r="P1270" t="s">
        <v>87</v>
      </c>
      <c r="Q1270" t="s">
        <v>35</v>
      </c>
    </row>
    <row r="1271" spans="1:17" hidden="1" x14ac:dyDescent="0.25">
      <c r="A1271" t="s">
        <v>5210</v>
      </c>
      <c r="B1271" t="s">
        <v>5211</v>
      </c>
      <c r="C1271" s="1" t="str">
        <f t="shared" si="76"/>
        <v>12:0008</v>
      </c>
      <c r="D1271" s="1" t="str">
        <f t="shared" si="77"/>
        <v>12:0030</v>
      </c>
      <c r="E1271" t="s">
        <v>5212</v>
      </c>
      <c r="F1271" t="s">
        <v>5213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 t="s">
        <v>220</v>
      </c>
      <c r="P1271" t="s">
        <v>45</v>
      </c>
      <c r="Q1271" t="s">
        <v>392</v>
      </c>
    </row>
    <row r="1272" spans="1:17" hidden="1" x14ac:dyDescent="0.25">
      <c r="A1272" t="s">
        <v>5214</v>
      </c>
      <c r="B1272" t="s">
        <v>5215</v>
      </c>
      <c r="C1272" s="1" t="str">
        <f t="shared" si="76"/>
        <v>12:0008</v>
      </c>
      <c r="D1272" s="1" t="str">
        <f t="shared" si="77"/>
        <v>12:0030</v>
      </c>
      <c r="E1272" t="s">
        <v>5216</v>
      </c>
      <c r="F1272" t="s">
        <v>5217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 t="s">
        <v>220</v>
      </c>
      <c r="P1272" t="s">
        <v>45</v>
      </c>
      <c r="Q1272" t="s">
        <v>392</v>
      </c>
    </row>
    <row r="1273" spans="1:17" hidden="1" x14ac:dyDescent="0.25">
      <c r="A1273" t="s">
        <v>5218</v>
      </c>
      <c r="B1273" t="s">
        <v>5219</v>
      </c>
      <c r="C1273" s="1" t="str">
        <f t="shared" si="76"/>
        <v>12:0008</v>
      </c>
      <c r="D1273" s="1" t="str">
        <f t="shared" si="77"/>
        <v>12:0030</v>
      </c>
      <c r="E1273" t="s">
        <v>5220</v>
      </c>
      <c r="F1273" t="s">
        <v>5221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 t="s">
        <v>21</v>
      </c>
      <c r="P1273" t="s">
        <v>356</v>
      </c>
      <c r="Q1273" t="s">
        <v>365</v>
      </c>
    </row>
    <row r="1274" spans="1:17" hidden="1" x14ac:dyDescent="0.25">
      <c r="A1274" t="s">
        <v>5222</v>
      </c>
      <c r="B1274" t="s">
        <v>5223</v>
      </c>
      <c r="C1274" s="1" t="str">
        <f t="shared" si="76"/>
        <v>12:0008</v>
      </c>
      <c r="D1274" s="1" t="str">
        <f t="shared" si="77"/>
        <v>12:0030</v>
      </c>
      <c r="E1274" t="s">
        <v>5224</v>
      </c>
      <c r="F1274" t="s">
        <v>5225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 t="s">
        <v>21</v>
      </c>
      <c r="P1274" t="s">
        <v>45</v>
      </c>
      <c r="Q1274" t="s">
        <v>392</v>
      </c>
    </row>
    <row r="1275" spans="1:17" hidden="1" x14ac:dyDescent="0.25">
      <c r="A1275" t="s">
        <v>5226</v>
      </c>
      <c r="B1275" t="s">
        <v>5227</v>
      </c>
      <c r="C1275" s="1" t="str">
        <f t="shared" si="76"/>
        <v>12:0008</v>
      </c>
      <c r="D1275" s="1" t="str">
        <f t="shared" si="77"/>
        <v>12:0030</v>
      </c>
      <c r="E1275" t="s">
        <v>5228</v>
      </c>
      <c r="F1275" t="s">
        <v>5229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 t="s">
        <v>220</v>
      </c>
      <c r="P1275" t="s">
        <v>45</v>
      </c>
      <c r="Q1275" t="s">
        <v>522</v>
      </c>
    </row>
    <row r="1276" spans="1:17" hidden="1" x14ac:dyDescent="0.25">
      <c r="A1276" t="s">
        <v>5230</v>
      </c>
      <c r="B1276" t="s">
        <v>5231</v>
      </c>
      <c r="C1276" s="1" t="str">
        <f t="shared" ref="C1276:C1339" si="80">HYPERLINK("http://geochem.nrcan.gc.ca/cdogs/content/bdl/bdl120008_e.htm", "12:0008")</f>
        <v>12:0008</v>
      </c>
      <c r="D1276" s="1" t="str">
        <f t="shared" ref="D1276:D1339" si="81">HYPERLINK("http://geochem.nrcan.gc.ca/cdogs/content/svy/svy120030_e.htm", "12:0030")</f>
        <v>12:0030</v>
      </c>
      <c r="E1276" t="s">
        <v>5232</v>
      </c>
      <c r="F1276" t="s">
        <v>5233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 t="s">
        <v>21</v>
      </c>
      <c r="P1276" t="s">
        <v>45</v>
      </c>
      <c r="Q1276" t="s">
        <v>365</v>
      </c>
    </row>
    <row r="1277" spans="1:17" hidden="1" x14ac:dyDescent="0.25">
      <c r="A1277" t="s">
        <v>5234</v>
      </c>
      <c r="B1277" t="s">
        <v>5235</v>
      </c>
      <c r="C1277" s="1" t="str">
        <f t="shared" si="80"/>
        <v>12:0008</v>
      </c>
      <c r="D1277" s="1" t="str">
        <f t="shared" si="81"/>
        <v>12:0030</v>
      </c>
      <c r="E1277" t="s">
        <v>5236</v>
      </c>
      <c r="F1277" t="s">
        <v>5237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 t="s">
        <v>21</v>
      </c>
      <c r="P1277" t="s">
        <v>45</v>
      </c>
      <c r="Q1277" t="s">
        <v>392</v>
      </c>
    </row>
    <row r="1278" spans="1:17" hidden="1" x14ac:dyDescent="0.25">
      <c r="A1278" t="s">
        <v>5238</v>
      </c>
      <c r="B1278" t="s">
        <v>5239</v>
      </c>
      <c r="C1278" s="1" t="str">
        <f t="shared" si="80"/>
        <v>12:0008</v>
      </c>
      <c r="D1278" s="1" t="str">
        <f t="shared" si="81"/>
        <v>12:0030</v>
      </c>
      <c r="E1278" t="s">
        <v>5240</v>
      </c>
      <c r="F1278" t="s">
        <v>5241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 t="s">
        <v>21</v>
      </c>
      <c r="P1278" t="s">
        <v>87</v>
      </c>
      <c r="Q1278" t="s">
        <v>392</v>
      </c>
    </row>
    <row r="1279" spans="1:17" hidden="1" x14ac:dyDescent="0.25">
      <c r="A1279" t="s">
        <v>5242</v>
      </c>
      <c r="B1279" t="s">
        <v>5243</v>
      </c>
      <c r="C1279" s="1" t="str">
        <f t="shared" si="80"/>
        <v>12:0008</v>
      </c>
      <c r="D1279" s="1" t="str">
        <f t="shared" si="81"/>
        <v>12:0030</v>
      </c>
      <c r="E1279" t="s">
        <v>5244</v>
      </c>
      <c r="F1279" t="s">
        <v>5245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 t="s">
        <v>21</v>
      </c>
      <c r="P1279" t="s">
        <v>87</v>
      </c>
      <c r="Q1279" t="s">
        <v>35</v>
      </c>
    </row>
    <row r="1280" spans="1:17" hidden="1" x14ac:dyDescent="0.25">
      <c r="A1280" t="s">
        <v>5246</v>
      </c>
      <c r="B1280" t="s">
        <v>5247</v>
      </c>
      <c r="C1280" s="1" t="str">
        <f t="shared" si="80"/>
        <v>12:0008</v>
      </c>
      <c r="D1280" s="1" t="str">
        <f t="shared" si="81"/>
        <v>12:0030</v>
      </c>
      <c r="E1280" t="s">
        <v>5248</v>
      </c>
      <c r="F1280" t="s">
        <v>5249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 t="s">
        <v>21</v>
      </c>
      <c r="P1280" t="s">
        <v>45</v>
      </c>
      <c r="Q1280" t="s">
        <v>398</v>
      </c>
    </row>
    <row r="1281" spans="1:17" hidden="1" x14ac:dyDescent="0.25">
      <c r="A1281" t="s">
        <v>5250</v>
      </c>
      <c r="B1281" t="s">
        <v>5251</v>
      </c>
      <c r="C1281" s="1" t="str">
        <f t="shared" si="80"/>
        <v>12:0008</v>
      </c>
      <c r="D1281" s="1" t="str">
        <f t="shared" si="81"/>
        <v>12:0030</v>
      </c>
      <c r="E1281" t="s">
        <v>5252</v>
      </c>
      <c r="F1281" t="s">
        <v>5253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 t="s">
        <v>21</v>
      </c>
      <c r="P1281" t="s">
        <v>87</v>
      </c>
      <c r="Q1281" t="s">
        <v>23</v>
      </c>
    </row>
    <row r="1282" spans="1:17" hidden="1" x14ac:dyDescent="0.25">
      <c r="A1282" t="s">
        <v>5254</v>
      </c>
      <c r="B1282" t="s">
        <v>5255</v>
      </c>
      <c r="C1282" s="1" t="str">
        <f t="shared" si="80"/>
        <v>12:0008</v>
      </c>
      <c r="D1282" s="1" t="str">
        <f t="shared" si="81"/>
        <v>12:0030</v>
      </c>
      <c r="E1282" t="s">
        <v>5256</v>
      </c>
      <c r="F1282" t="s">
        <v>5257</v>
      </c>
      <c r="H1282">
        <v>57.8898595</v>
      </c>
      <c r="I1282">
        <v>-131.43928919999999</v>
      </c>
      <c r="J1282" s="1" t="str">
        <f t="shared" ref="J1282:J1345" si="82">HYPERLINK("http://geochem.nrcan.gc.ca/cdogs/content/kwd/kwd020018_e.htm", "Fluid (stream)")</f>
        <v>Fluid (stream)</v>
      </c>
      <c r="K1282" s="1" t="str">
        <f t="shared" ref="K1282:K1345" si="83">HYPERLINK("http://geochem.nrcan.gc.ca/cdogs/content/kwd/kwd080007_e.htm", "Untreated Water")</f>
        <v>Untreated Water</v>
      </c>
      <c r="O1282" t="s">
        <v>21</v>
      </c>
      <c r="P1282" t="s">
        <v>87</v>
      </c>
      <c r="Q1282" t="s">
        <v>35</v>
      </c>
    </row>
    <row r="1283" spans="1:17" hidden="1" x14ac:dyDescent="0.25">
      <c r="A1283" t="s">
        <v>5258</v>
      </c>
      <c r="B1283" t="s">
        <v>5259</v>
      </c>
      <c r="C1283" s="1" t="str">
        <f t="shared" si="80"/>
        <v>12:0008</v>
      </c>
      <c r="D1283" s="1" t="str">
        <f t="shared" si="81"/>
        <v>12:0030</v>
      </c>
      <c r="E1283" t="s">
        <v>5260</v>
      </c>
      <c r="F1283" t="s">
        <v>5261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 t="s">
        <v>21</v>
      </c>
      <c r="P1283" t="s">
        <v>87</v>
      </c>
      <c r="Q1283" t="s">
        <v>59</v>
      </c>
    </row>
    <row r="1284" spans="1:17" hidden="1" x14ac:dyDescent="0.25">
      <c r="A1284" t="s">
        <v>5262</v>
      </c>
      <c r="B1284" t="s">
        <v>5263</v>
      </c>
      <c r="C1284" s="1" t="str">
        <f t="shared" si="80"/>
        <v>12:0008</v>
      </c>
      <c r="D1284" s="1" t="str">
        <f t="shared" si="81"/>
        <v>12:0030</v>
      </c>
      <c r="E1284" t="s">
        <v>5264</v>
      </c>
      <c r="F1284" t="s">
        <v>5265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 t="s">
        <v>225</v>
      </c>
      <c r="P1284" t="s">
        <v>87</v>
      </c>
      <c r="Q1284" t="s">
        <v>59</v>
      </c>
    </row>
    <row r="1285" spans="1:17" hidden="1" x14ac:dyDescent="0.25">
      <c r="A1285" t="s">
        <v>5266</v>
      </c>
      <c r="B1285" t="s">
        <v>5267</v>
      </c>
      <c r="C1285" s="1" t="str">
        <f t="shared" si="80"/>
        <v>12:0008</v>
      </c>
      <c r="D1285" s="1" t="str">
        <f t="shared" si="81"/>
        <v>12:0030</v>
      </c>
      <c r="E1285" t="s">
        <v>5268</v>
      </c>
      <c r="F1285" t="s">
        <v>5269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 t="s">
        <v>21</v>
      </c>
      <c r="P1285" t="s">
        <v>45</v>
      </c>
      <c r="Q1285" t="s">
        <v>23</v>
      </c>
    </row>
    <row r="1286" spans="1:17" hidden="1" x14ac:dyDescent="0.25">
      <c r="A1286" t="s">
        <v>5270</v>
      </c>
      <c r="B1286" t="s">
        <v>5271</v>
      </c>
      <c r="C1286" s="1" t="str">
        <f t="shared" si="80"/>
        <v>12:0008</v>
      </c>
      <c r="D1286" s="1" t="str">
        <f t="shared" si="81"/>
        <v>12:0030</v>
      </c>
      <c r="E1286" t="s">
        <v>5272</v>
      </c>
      <c r="F1286" t="s">
        <v>5273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 t="s">
        <v>21</v>
      </c>
      <c r="P1286" t="s">
        <v>87</v>
      </c>
      <c r="Q1286" t="s">
        <v>23</v>
      </c>
    </row>
    <row r="1287" spans="1:17" hidden="1" x14ac:dyDescent="0.25">
      <c r="A1287" t="s">
        <v>5274</v>
      </c>
      <c r="B1287" t="s">
        <v>5275</v>
      </c>
      <c r="C1287" s="1" t="str">
        <f t="shared" si="80"/>
        <v>12:0008</v>
      </c>
      <c r="D1287" s="1" t="str">
        <f t="shared" si="81"/>
        <v>12:0030</v>
      </c>
      <c r="E1287" t="s">
        <v>5276</v>
      </c>
      <c r="F1287" t="s">
        <v>5277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 t="s">
        <v>21</v>
      </c>
      <c r="P1287" t="s">
        <v>87</v>
      </c>
      <c r="Q1287" t="s">
        <v>59</v>
      </c>
    </row>
    <row r="1288" spans="1:17" hidden="1" x14ac:dyDescent="0.25">
      <c r="A1288" t="s">
        <v>5278</v>
      </c>
      <c r="B1288" t="s">
        <v>5279</v>
      </c>
      <c r="C1288" s="1" t="str">
        <f t="shared" si="80"/>
        <v>12:0008</v>
      </c>
      <c r="D1288" s="1" t="str">
        <f t="shared" si="81"/>
        <v>12:0030</v>
      </c>
      <c r="E1288" t="s">
        <v>5276</v>
      </c>
      <c r="F1288" t="s">
        <v>5280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 t="s">
        <v>21</v>
      </c>
      <c r="P1288" t="s">
        <v>87</v>
      </c>
      <c r="Q1288" t="s">
        <v>392</v>
      </c>
    </row>
    <row r="1289" spans="1:17" hidden="1" x14ac:dyDescent="0.25">
      <c r="A1289" t="s">
        <v>5281</v>
      </c>
      <c r="B1289" t="s">
        <v>5282</v>
      </c>
      <c r="C1289" s="1" t="str">
        <f t="shared" si="80"/>
        <v>12:0008</v>
      </c>
      <c r="D1289" s="1" t="str">
        <f t="shared" si="81"/>
        <v>12:0030</v>
      </c>
      <c r="E1289" t="s">
        <v>5283</v>
      </c>
      <c r="F1289" t="s">
        <v>5284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 t="s">
        <v>21</v>
      </c>
      <c r="P1289" t="s">
        <v>45</v>
      </c>
      <c r="Q1289" t="s">
        <v>398</v>
      </c>
    </row>
    <row r="1290" spans="1:17" hidden="1" x14ac:dyDescent="0.25">
      <c r="A1290" t="s">
        <v>5285</v>
      </c>
      <c r="B1290" t="s">
        <v>5286</v>
      </c>
      <c r="C1290" s="1" t="str">
        <f t="shared" si="80"/>
        <v>12:0008</v>
      </c>
      <c r="D1290" s="1" t="str">
        <f t="shared" si="81"/>
        <v>12:0030</v>
      </c>
      <c r="E1290" t="s">
        <v>5287</v>
      </c>
      <c r="F1290" t="s">
        <v>5288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 t="s">
        <v>21</v>
      </c>
      <c r="P1290" t="s">
        <v>87</v>
      </c>
      <c r="Q1290" t="s">
        <v>522</v>
      </c>
    </row>
    <row r="1291" spans="1:17" hidden="1" x14ac:dyDescent="0.25">
      <c r="A1291" t="s">
        <v>5289</v>
      </c>
      <c r="B1291" t="s">
        <v>5290</v>
      </c>
      <c r="C1291" s="1" t="str">
        <f t="shared" si="80"/>
        <v>12:0008</v>
      </c>
      <c r="D1291" s="1" t="str">
        <f t="shared" si="81"/>
        <v>12:0030</v>
      </c>
      <c r="E1291" t="s">
        <v>5291</v>
      </c>
      <c r="F1291" t="s">
        <v>5292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 t="s">
        <v>64</v>
      </c>
      <c r="P1291" t="s">
        <v>87</v>
      </c>
      <c r="Q1291" t="s">
        <v>365</v>
      </c>
    </row>
    <row r="1292" spans="1:17" hidden="1" x14ac:dyDescent="0.25">
      <c r="A1292" t="s">
        <v>5293</v>
      </c>
      <c r="B1292" t="s">
        <v>5294</v>
      </c>
      <c r="C1292" s="1" t="str">
        <f t="shared" si="80"/>
        <v>12:0008</v>
      </c>
      <c r="D1292" s="1" t="str">
        <f t="shared" si="81"/>
        <v>12:0030</v>
      </c>
      <c r="E1292" t="s">
        <v>5295</v>
      </c>
      <c r="F1292" t="s">
        <v>5296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 t="s">
        <v>2418</v>
      </c>
      <c r="P1292" t="s">
        <v>45</v>
      </c>
      <c r="Q1292" t="s">
        <v>365</v>
      </c>
    </row>
    <row r="1293" spans="1:17" hidden="1" x14ac:dyDescent="0.25">
      <c r="A1293" t="s">
        <v>5297</v>
      </c>
      <c r="B1293" t="s">
        <v>5298</v>
      </c>
      <c r="C1293" s="1" t="str">
        <f t="shared" si="80"/>
        <v>12:0008</v>
      </c>
      <c r="D1293" s="1" t="str">
        <f t="shared" si="81"/>
        <v>12:0030</v>
      </c>
      <c r="E1293" t="s">
        <v>5299</v>
      </c>
      <c r="F1293" t="s">
        <v>5300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 t="s">
        <v>21</v>
      </c>
      <c r="P1293" t="s">
        <v>356</v>
      </c>
      <c r="Q1293" t="s">
        <v>522</v>
      </c>
    </row>
    <row r="1294" spans="1:17" hidden="1" x14ac:dyDescent="0.25">
      <c r="A1294" t="s">
        <v>5301</v>
      </c>
      <c r="B1294" t="s">
        <v>5302</v>
      </c>
      <c r="C1294" s="1" t="str">
        <f t="shared" si="80"/>
        <v>12:0008</v>
      </c>
      <c r="D1294" s="1" t="str">
        <f t="shared" si="81"/>
        <v>12:0030</v>
      </c>
      <c r="E1294" t="s">
        <v>5303</v>
      </c>
      <c r="F1294" t="s">
        <v>5304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 t="s">
        <v>21</v>
      </c>
      <c r="P1294" t="s">
        <v>87</v>
      </c>
      <c r="Q1294" t="s">
        <v>392</v>
      </c>
    </row>
    <row r="1295" spans="1:17" hidden="1" x14ac:dyDescent="0.25">
      <c r="A1295" t="s">
        <v>5305</v>
      </c>
      <c r="B1295" t="s">
        <v>5306</v>
      </c>
      <c r="C1295" s="1" t="str">
        <f t="shared" si="80"/>
        <v>12:0008</v>
      </c>
      <c r="D1295" s="1" t="str">
        <f t="shared" si="81"/>
        <v>12:0030</v>
      </c>
      <c r="E1295" t="s">
        <v>5307</v>
      </c>
      <c r="F1295" t="s">
        <v>5308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 t="s">
        <v>21</v>
      </c>
      <c r="P1295" t="s">
        <v>87</v>
      </c>
      <c r="Q1295" t="s">
        <v>522</v>
      </c>
    </row>
    <row r="1296" spans="1:17" hidden="1" x14ac:dyDescent="0.25">
      <c r="A1296" t="s">
        <v>5309</v>
      </c>
      <c r="B1296" t="s">
        <v>5310</v>
      </c>
      <c r="C1296" s="1" t="str">
        <f t="shared" si="80"/>
        <v>12:0008</v>
      </c>
      <c r="D1296" s="1" t="str">
        <f t="shared" si="81"/>
        <v>12:0030</v>
      </c>
      <c r="E1296" t="s">
        <v>5311</v>
      </c>
      <c r="F1296" t="s">
        <v>5312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 t="s">
        <v>21</v>
      </c>
      <c r="P1296" t="s">
        <v>87</v>
      </c>
      <c r="Q1296" t="s">
        <v>35</v>
      </c>
    </row>
    <row r="1297" spans="1:17" hidden="1" x14ac:dyDescent="0.25">
      <c r="A1297" t="s">
        <v>5313</v>
      </c>
      <c r="B1297" t="s">
        <v>5314</v>
      </c>
      <c r="C1297" s="1" t="str">
        <f t="shared" si="80"/>
        <v>12:0008</v>
      </c>
      <c r="D1297" s="1" t="str">
        <f t="shared" si="81"/>
        <v>12:0030</v>
      </c>
      <c r="E1297" t="s">
        <v>5315</v>
      </c>
      <c r="F1297" t="s">
        <v>5316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 t="s">
        <v>21</v>
      </c>
      <c r="P1297" t="s">
        <v>87</v>
      </c>
      <c r="Q1297" t="s">
        <v>522</v>
      </c>
    </row>
    <row r="1298" spans="1:17" hidden="1" x14ac:dyDescent="0.25">
      <c r="A1298" t="s">
        <v>5317</v>
      </c>
      <c r="B1298" t="s">
        <v>5318</v>
      </c>
      <c r="C1298" s="1" t="str">
        <f t="shared" si="80"/>
        <v>12:0008</v>
      </c>
      <c r="D1298" s="1" t="str">
        <f t="shared" si="81"/>
        <v>12:0030</v>
      </c>
      <c r="E1298" t="s">
        <v>5319</v>
      </c>
      <c r="F1298" t="s">
        <v>5320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 t="s">
        <v>21</v>
      </c>
      <c r="P1298" t="s">
        <v>87</v>
      </c>
      <c r="Q1298" t="s">
        <v>392</v>
      </c>
    </row>
    <row r="1299" spans="1:17" hidden="1" x14ac:dyDescent="0.25">
      <c r="A1299" t="s">
        <v>5321</v>
      </c>
      <c r="B1299" t="s">
        <v>5322</v>
      </c>
      <c r="C1299" s="1" t="str">
        <f t="shared" si="80"/>
        <v>12:0008</v>
      </c>
      <c r="D1299" s="1" t="str">
        <f t="shared" si="81"/>
        <v>12:0030</v>
      </c>
      <c r="E1299" t="s">
        <v>5323</v>
      </c>
      <c r="F1299" t="s">
        <v>5324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 t="s">
        <v>21</v>
      </c>
      <c r="P1299" t="s">
        <v>87</v>
      </c>
      <c r="Q1299" t="s">
        <v>392</v>
      </c>
    </row>
    <row r="1300" spans="1:17" hidden="1" x14ac:dyDescent="0.25">
      <c r="A1300" t="s">
        <v>5325</v>
      </c>
      <c r="B1300" t="s">
        <v>5326</v>
      </c>
      <c r="C1300" s="1" t="str">
        <f t="shared" si="80"/>
        <v>12:0008</v>
      </c>
      <c r="D1300" s="1" t="str">
        <f t="shared" si="81"/>
        <v>12:0030</v>
      </c>
      <c r="E1300" t="s">
        <v>5327</v>
      </c>
      <c r="F1300" t="s">
        <v>5328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 t="s">
        <v>21</v>
      </c>
      <c r="P1300" t="s">
        <v>583</v>
      </c>
      <c r="Q1300" t="s">
        <v>398</v>
      </c>
    </row>
    <row r="1301" spans="1:17" hidden="1" x14ac:dyDescent="0.25">
      <c r="A1301" t="s">
        <v>5329</v>
      </c>
      <c r="B1301" t="s">
        <v>5330</v>
      </c>
      <c r="C1301" s="1" t="str">
        <f t="shared" si="80"/>
        <v>12:0008</v>
      </c>
      <c r="D1301" s="1" t="str">
        <f t="shared" si="81"/>
        <v>12:0030</v>
      </c>
      <c r="E1301" t="s">
        <v>5331</v>
      </c>
      <c r="F1301" t="s">
        <v>5332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 t="s">
        <v>21</v>
      </c>
      <c r="P1301" t="s">
        <v>45</v>
      </c>
      <c r="Q1301" t="s">
        <v>392</v>
      </c>
    </row>
    <row r="1302" spans="1:17" hidden="1" x14ac:dyDescent="0.25">
      <c r="A1302" t="s">
        <v>5333</v>
      </c>
      <c r="B1302" t="s">
        <v>5334</v>
      </c>
      <c r="C1302" s="1" t="str">
        <f t="shared" si="80"/>
        <v>12:0008</v>
      </c>
      <c r="D1302" s="1" t="str">
        <f t="shared" si="81"/>
        <v>12:0030</v>
      </c>
      <c r="E1302" t="s">
        <v>5335</v>
      </c>
      <c r="F1302" t="s">
        <v>5336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 t="s">
        <v>21</v>
      </c>
      <c r="P1302" t="s">
        <v>45</v>
      </c>
      <c r="Q1302" t="s">
        <v>392</v>
      </c>
    </row>
    <row r="1303" spans="1:17" hidden="1" x14ac:dyDescent="0.25">
      <c r="A1303" t="s">
        <v>5337</v>
      </c>
      <c r="B1303" t="s">
        <v>5338</v>
      </c>
      <c r="C1303" s="1" t="str">
        <f t="shared" si="80"/>
        <v>12:0008</v>
      </c>
      <c r="D1303" s="1" t="str">
        <f t="shared" si="81"/>
        <v>12:0030</v>
      </c>
      <c r="E1303" t="s">
        <v>5335</v>
      </c>
      <c r="F1303" t="s">
        <v>5339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 t="s">
        <v>21</v>
      </c>
      <c r="P1303" t="s">
        <v>45</v>
      </c>
      <c r="Q1303" t="s">
        <v>392</v>
      </c>
    </row>
    <row r="1304" spans="1:17" hidden="1" x14ac:dyDescent="0.25">
      <c r="A1304" t="s">
        <v>5340</v>
      </c>
      <c r="B1304" t="s">
        <v>5341</v>
      </c>
      <c r="C1304" s="1" t="str">
        <f t="shared" si="80"/>
        <v>12:0008</v>
      </c>
      <c r="D1304" s="1" t="str">
        <f t="shared" si="81"/>
        <v>12:0030</v>
      </c>
      <c r="E1304" t="s">
        <v>5342</v>
      </c>
      <c r="F1304" t="s">
        <v>5343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 t="s">
        <v>21</v>
      </c>
      <c r="P1304" t="s">
        <v>45</v>
      </c>
      <c r="Q1304" t="s">
        <v>392</v>
      </c>
    </row>
    <row r="1305" spans="1:17" hidden="1" x14ac:dyDescent="0.25">
      <c r="A1305" t="s">
        <v>5344</v>
      </c>
      <c r="B1305" t="s">
        <v>5345</v>
      </c>
      <c r="C1305" s="1" t="str">
        <f t="shared" si="80"/>
        <v>12:0008</v>
      </c>
      <c r="D1305" s="1" t="str">
        <f t="shared" si="81"/>
        <v>12:0030</v>
      </c>
      <c r="E1305" t="s">
        <v>5346</v>
      </c>
      <c r="F1305" t="s">
        <v>5347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 t="s">
        <v>21</v>
      </c>
      <c r="P1305" t="s">
        <v>45</v>
      </c>
      <c r="Q1305" t="s">
        <v>59</v>
      </c>
    </row>
    <row r="1306" spans="1:17" hidden="1" x14ac:dyDescent="0.25">
      <c r="A1306" t="s">
        <v>5348</v>
      </c>
      <c r="B1306" t="s">
        <v>5349</v>
      </c>
      <c r="C1306" s="1" t="str">
        <f t="shared" si="80"/>
        <v>12:0008</v>
      </c>
      <c r="D1306" s="1" t="str">
        <f t="shared" si="81"/>
        <v>12:0030</v>
      </c>
      <c r="E1306" t="s">
        <v>5350</v>
      </c>
      <c r="F1306" t="s">
        <v>5351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 t="s">
        <v>21</v>
      </c>
      <c r="P1306" t="s">
        <v>356</v>
      </c>
      <c r="Q1306" t="s">
        <v>522</v>
      </c>
    </row>
    <row r="1307" spans="1:17" hidden="1" x14ac:dyDescent="0.25">
      <c r="A1307" t="s">
        <v>5352</v>
      </c>
      <c r="B1307" t="s">
        <v>5353</v>
      </c>
      <c r="C1307" s="1" t="str">
        <f t="shared" si="80"/>
        <v>12:0008</v>
      </c>
      <c r="D1307" s="1" t="str">
        <f t="shared" si="81"/>
        <v>12:0030</v>
      </c>
      <c r="E1307" t="s">
        <v>5354</v>
      </c>
      <c r="F1307" t="s">
        <v>5355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 t="s">
        <v>21</v>
      </c>
      <c r="P1307" t="s">
        <v>45</v>
      </c>
      <c r="Q1307" t="s">
        <v>23</v>
      </c>
    </row>
    <row r="1308" spans="1:17" hidden="1" x14ac:dyDescent="0.25">
      <c r="A1308" t="s">
        <v>5356</v>
      </c>
      <c r="B1308" t="s">
        <v>5357</v>
      </c>
      <c r="C1308" s="1" t="str">
        <f t="shared" si="80"/>
        <v>12:0008</v>
      </c>
      <c r="D1308" s="1" t="str">
        <f t="shared" si="81"/>
        <v>12:0030</v>
      </c>
      <c r="E1308" t="s">
        <v>5358</v>
      </c>
      <c r="F1308" t="s">
        <v>5359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 t="s">
        <v>21</v>
      </c>
      <c r="P1308" t="s">
        <v>45</v>
      </c>
      <c r="Q1308" t="s">
        <v>23</v>
      </c>
    </row>
    <row r="1309" spans="1:17" hidden="1" x14ac:dyDescent="0.25">
      <c r="A1309" t="s">
        <v>5360</v>
      </c>
      <c r="B1309" t="s">
        <v>5361</v>
      </c>
      <c r="C1309" s="1" t="str">
        <f t="shared" si="80"/>
        <v>12:0008</v>
      </c>
      <c r="D1309" s="1" t="str">
        <f t="shared" si="81"/>
        <v>12:0030</v>
      </c>
      <c r="E1309" t="s">
        <v>5362</v>
      </c>
      <c r="F1309" t="s">
        <v>5363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 t="s">
        <v>244</v>
      </c>
      <c r="P1309" t="s">
        <v>356</v>
      </c>
      <c r="Q1309" t="s">
        <v>392</v>
      </c>
    </row>
    <row r="1310" spans="1:17" hidden="1" x14ac:dyDescent="0.25">
      <c r="A1310" t="s">
        <v>5364</v>
      </c>
      <c r="B1310" t="s">
        <v>5365</v>
      </c>
      <c r="C1310" s="1" t="str">
        <f t="shared" si="80"/>
        <v>12:0008</v>
      </c>
      <c r="D1310" s="1" t="str">
        <f t="shared" si="81"/>
        <v>12:0030</v>
      </c>
      <c r="E1310" t="s">
        <v>5366</v>
      </c>
      <c r="F1310" t="s">
        <v>5367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 t="s">
        <v>64</v>
      </c>
      <c r="P1310" t="s">
        <v>5368</v>
      </c>
      <c r="Q1310" t="s">
        <v>35</v>
      </c>
    </row>
    <row r="1311" spans="1:17" hidden="1" x14ac:dyDescent="0.25">
      <c r="A1311" t="s">
        <v>5369</v>
      </c>
      <c r="B1311" t="s">
        <v>5370</v>
      </c>
      <c r="C1311" s="1" t="str">
        <f t="shared" si="80"/>
        <v>12:0008</v>
      </c>
      <c r="D1311" s="1" t="str">
        <f t="shared" si="81"/>
        <v>12:0030</v>
      </c>
      <c r="E1311" t="s">
        <v>5371</v>
      </c>
      <c r="F1311" t="s">
        <v>5372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 t="s">
        <v>154</v>
      </c>
      <c r="P1311" t="s">
        <v>356</v>
      </c>
      <c r="Q1311" t="s">
        <v>392</v>
      </c>
    </row>
    <row r="1312" spans="1:17" hidden="1" x14ac:dyDescent="0.25">
      <c r="A1312" t="s">
        <v>5373</v>
      </c>
      <c r="B1312" t="s">
        <v>5374</v>
      </c>
      <c r="C1312" s="1" t="str">
        <f t="shared" si="80"/>
        <v>12:0008</v>
      </c>
      <c r="D1312" s="1" t="str">
        <f t="shared" si="81"/>
        <v>12:0030</v>
      </c>
      <c r="E1312" t="s">
        <v>5375</v>
      </c>
      <c r="F1312" t="s">
        <v>5376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 t="s">
        <v>220</v>
      </c>
      <c r="P1312" t="s">
        <v>356</v>
      </c>
      <c r="Q1312" t="s">
        <v>198</v>
      </c>
    </row>
    <row r="1313" spans="1:17" hidden="1" x14ac:dyDescent="0.25">
      <c r="A1313" t="s">
        <v>5377</v>
      </c>
      <c r="B1313" t="s">
        <v>5378</v>
      </c>
      <c r="C1313" s="1" t="str">
        <f t="shared" si="80"/>
        <v>12:0008</v>
      </c>
      <c r="D1313" s="1" t="str">
        <f t="shared" si="81"/>
        <v>12:0030</v>
      </c>
      <c r="E1313" t="s">
        <v>5379</v>
      </c>
      <c r="F1313" t="s">
        <v>5380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 t="s">
        <v>21</v>
      </c>
      <c r="P1313" t="s">
        <v>356</v>
      </c>
      <c r="Q1313" t="s">
        <v>29</v>
      </c>
    </row>
    <row r="1314" spans="1:17" hidden="1" x14ac:dyDescent="0.25">
      <c r="A1314" t="s">
        <v>5381</v>
      </c>
      <c r="B1314" t="s">
        <v>5382</v>
      </c>
      <c r="C1314" s="1" t="str">
        <f t="shared" si="80"/>
        <v>12:0008</v>
      </c>
      <c r="D1314" s="1" t="str">
        <f t="shared" si="81"/>
        <v>12:0030</v>
      </c>
      <c r="E1314" t="s">
        <v>5383</v>
      </c>
      <c r="F1314" t="s">
        <v>5384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 t="s">
        <v>21</v>
      </c>
      <c r="P1314" t="s">
        <v>583</v>
      </c>
      <c r="Q1314" t="s">
        <v>29</v>
      </c>
    </row>
    <row r="1315" spans="1:17" hidden="1" x14ac:dyDescent="0.25">
      <c r="A1315" t="s">
        <v>5385</v>
      </c>
      <c r="B1315" t="s">
        <v>5386</v>
      </c>
      <c r="C1315" s="1" t="str">
        <f t="shared" si="80"/>
        <v>12:0008</v>
      </c>
      <c r="D1315" s="1" t="str">
        <f t="shared" si="81"/>
        <v>12:0030</v>
      </c>
      <c r="E1315" t="s">
        <v>5387</v>
      </c>
      <c r="F1315" t="s">
        <v>5388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 t="s">
        <v>244</v>
      </c>
      <c r="P1315" t="s">
        <v>356</v>
      </c>
      <c r="Q1315" t="s">
        <v>23</v>
      </c>
    </row>
    <row r="1316" spans="1:17" hidden="1" x14ac:dyDescent="0.25">
      <c r="A1316" t="s">
        <v>5389</v>
      </c>
      <c r="B1316" t="s">
        <v>5390</v>
      </c>
      <c r="C1316" s="1" t="str">
        <f t="shared" si="80"/>
        <v>12:0008</v>
      </c>
      <c r="D1316" s="1" t="str">
        <f t="shared" si="81"/>
        <v>12:0030</v>
      </c>
      <c r="E1316" t="s">
        <v>5391</v>
      </c>
      <c r="F1316" t="s">
        <v>5392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 t="s">
        <v>21</v>
      </c>
      <c r="P1316" t="s">
        <v>356</v>
      </c>
      <c r="Q1316" t="s">
        <v>29</v>
      </c>
    </row>
    <row r="1317" spans="1:17" hidden="1" x14ac:dyDescent="0.25">
      <c r="A1317" t="s">
        <v>5393</v>
      </c>
      <c r="B1317" t="s">
        <v>5394</v>
      </c>
      <c r="C1317" s="1" t="str">
        <f t="shared" si="80"/>
        <v>12:0008</v>
      </c>
      <c r="D1317" s="1" t="str">
        <f t="shared" si="81"/>
        <v>12:0030</v>
      </c>
      <c r="E1317" t="s">
        <v>5395</v>
      </c>
      <c r="F1317" t="s">
        <v>5396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 t="s">
        <v>21</v>
      </c>
      <c r="P1317" t="s">
        <v>356</v>
      </c>
      <c r="Q1317" t="s">
        <v>215</v>
      </c>
    </row>
    <row r="1318" spans="1:17" hidden="1" x14ac:dyDescent="0.25">
      <c r="A1318" t="s">
        <v>5397</v>
      </c>
      <c r="B1318" t="s">
        <v>5398</v>
      </c>
      <c r="C1318" s="1" t="str">
        <f t="shared" si="80"/>
        <v>12:0008</v>
      </c>
      <c r="D1318" s="1" t="str">
        <f t="shared" si="81"/>
        <v>12:0030</v>
      </c>
      <c r="E1318" t="s">
        <v>5399</v>
      </c>
      <c r="F1318" t="s">
        <v>5400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 t="s">
        <v>64</v>
      </c>
      <c r="P1318" t="s">
        <v>45</v>
      </c>
      <c r="Q1318" t="s">
        <v>103</v>
      </c>
    </row>
    <row r="1319" spans="1:17" hidden="1" x14ac:dyDescent="0.25">
      <c r="A1319" t="s">
        <v>5401</v>
      </c>
      <c r="B1319" t="s">
        <v>5402</v>
      </c>
      <c r="C1319" s="1" t="str">
        <f t="shared" si="80"/>
        <v>12:0008</v>
      </c>
      <c r="D1319" s="1" t="str">
        <f t="shared" si="81"/>
        <v>12:0030</v>
      </c>
      <c r="E1319" t="s">
        <v>5403</v>
      </c>
      <c r="F1319" t="s">
        <v>5404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 t="s">
        <v>21</v>
      </c>
      <c r="P1319" t="s">
        <v>45</v>
      </c>
      <c r="Q1319" t="s">
        <v>103</v>
      </c>
    </row>
    <row r="1320" spans="1:17" hidden="1" x14ac:dyDescent="0.25">
      <c r="A1320" t="s">
        <v>5405</v>
      </c>
      <c r="B1320" t="s">
        <v>5406</v>
      </c>
      <c r="C1320" s="1" t="str">
        <f t="shared" si="80"/>
        <v>12:0008</v>
      </c>
      <c r="D1320" s="1" t="str">
        <f t="shared" si="81"/>
        <v>12:0030</v>
      </c>
      <c r="E1320" t="s">
        <v>5407</v>
      </c>
      <c r="F1320" t="s">
        <v>5408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 t="s">
        <v>21</v>
      </c>
      <c r="P1320" t="s">
        <v>45</v>
      </c>
      <c r="Q1320" t="s">
        <v>46</v>
      </c>
    </row>
    <row r="1321" spans="1:17" hidden="1" x14ac:dyDescent="0.25">
      <c r="A1321" t="s">
        <v>5409</v>
      </c>
      <c r="B1321" t="s">
        <v>5410</v>
      </c>
      <c r="C1321" s="1" t="str">
        <f t="shared" si="80"/>
        <v>12:0008</v>
      </c>
      <c r="D1321" s="1" t="str">
        <f t="shared" si="81"/>
        <v>12:0030</v>
      </c>
      <c r="E1321" t="s">
        <v>5407</v>
      </c>
      <c r="F1321" t="s">
        <v>5411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 t="s">
        <v>21</v>
      </c>
      <c r="P1321" t="s">
        <v>87</v>
      </c>
      <c r="Q1321" t="s">
        <v>46</v>
      </c>
    </row>
    <row r="1322" spans="1:17" hidden="1" x14ac:dyDescent="0.25">
      <c r="A1322" t="s">
        <v>5412</v>
      </c>
      <c r="B1322" t="s">
        <v>5413</v>
      </c>
      <c r="C1322" s="1" t="str">
        <f t="shared" si="80"/>
        <v>12:0008</v>
      </c>
      <c r="D1322" s="1" t="str">
        <f t="shared" si="81"/>
        <v>12:0030</v>
      </c>
      <c r="E1322" t="s">
        <v>5414</v>
      </c>
      <c r="F1322" t="s">
        <v>5415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 t="s">
        <v>244</v>
      </c>
      <c r="P1322" t="s">
        <v>45</v>
      </c>
      <c r="Q1322" t="s">
        <v>198</v>
      </c>
    </row>
    <row r="1323" spans="1:17" hidden="1" x14ac:dyDescent="0.25">
      <c r="A1323" t="s">
        <v>5416</v>
      </c>
      <c r="B1323" t="s">
        <v>5417</v>
      </c>
      <c r="C1323" s="1" t="str">
        <f t="shared" si="80"/>
        <v>12:0008</v>
      </c>
      <c r="D1323" s="1" t="str">
        <f t="shared" si="81"/>
        <v>12:0030</v>
      </c>
      <c r="E1323" t="s">
        <v>5418</v>
      </c>
      <c r="F1323" t="s">
        <v>5419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 t="s">
        <v>21</v>
      </c>
      <c r="P1323" t="s">
        <v>45</v>
      </c>
      <c r="Q1323" t="s">
        <v>46</v>
      </c>
    </row>
    <row r="1324" spans="1:17" hidden="1" x14ac:dyDescent="0.25">
      <c r="A1324" t="s">
        <v>5420</v>
      </c>
      <c r="B1324" t="s">
        <v>5421</v>
      </c>
      <c r="C1324" s="1" t="str">
        <f t="shared" si="80"/>
        <v>12:0008</v>
      </c>
      <c r="D1324" s="1" t="str">
        <f t="shared" si="81"/>
        <v>12:0030</v>
      </c>
      <c r="E1324" t="s">
        <v>5422</v>
      </c>
      <c r="F1324" t="s">
        <v>5423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 t="s">
        <v>21</v>
      </c>
      <c r="P1324" t="s">
        <v>87</v>
      </c>
      <c r="Q1324" t="s">
        <v>93</v>
      </c>
    </row>
    <row r="1325" spans="1:17" hidden="1" x14ac:dyDescent="0.25">
      <c r="A1325" t="s">
        <v>5424</v>
      </c>
      <c r="B1325" t="s">
        <v>5425</v>
      </c>
      <c r="C1325" s="1" t="str">
        <f t="shared" si="80"/>
        <v>12:0008</v>
      </c>
      <c r="D1325" s="1" t="str">
        <f t="shared" si="81"/>
        <v>12:0030</v>
      </c>
      <c r="E1325" t="s">
        <v>5426</v>
      </c>
      <c r="F1325" t="s">
        <v>5427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 t="s">
        <v>21</v>
      </c>
      <c r="P1325" t="s">
        <v>45</v>
      </c>
      <c r="Q1325" t="s">
        <v>198</v>
      </c>
    </row>
    <row r="1326" spans="1:17" hidden="1" x14ac:dyDescent="0.25">
      <c r="A1326" t="s">
        <v>5428</v>
      </c>
      <c r="B1326" t="s">
        <v>5429</v>
      </c>
      <c r="C1326" s="1" t="str">
        <f t="shared" si="80"/>
        <v>12:0008</v>
      </c>
      <c r="D1326" s="1" t="str">
        <f t="shared" si="81"/>
        <v>12:0030</v>
      </c>
      <c r="E1326" t="s">
        <v>5430</v>
      </c>
      <c r="F1326" t="s">
        <v>5431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 t="s">
        <v>21</v>
      </c>
      <c r="P1326" t="s">
        <v>87</v>
      </c>
      <c r="Q1326" t="s">
        <v>198</v>
      </c>
    </row>
    <row r="1327" spans="1:17" hidden="1" x14ac:dyDescent="0.25">
      <c r="A1327" t="s">
        <v>5432</v>
      </c>
      <c r="B1327" t="s">
        <v>5433</v>
      </c>
      <c r="C1327" s="1" t="str">
        <f t="shared" si="80"/>
        <v>12:0008</v>
      </c>
      <c r="D1327" s="1" t="str">
        <f t="shared" si="81"/>
        <v>12:0030</v>
      </c>
      <c r="E1327" t="s">
        <v>5434</v>
      </c>
      <c r="F1327" t="s">
        <v>5435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 t="s">
        <v>21</v>
      </c>
      <c r="P1327" t="s">
        <v>87</v>
      </c>
      <c r="Q1327" t="s">
        <v>46</v>
      </c>
    </row>
    <row r="1328" spans="1:17" hidden="1" x14ac:dyDescent="0.25">
      <c r="A1328" t="s">
        <v>5436</v>
      </c>
      <c r="B1328" t="s">
        <v>5437</v>
      </c>
      <c r="C1328" s="1" t="str">
        <f t="shared" si="80"/>
        <v>12:0008</v>
      </c>
      <c r="D1328" s="1" t="str">
        <f t="shared" si="81"/>
        <v>12:0030</v>
      </c>
      <c r="E1328" t="s">
        <v>5438</v>
      </c>
      <c r="F1328" t="s">
        <v>5439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 t="s">
        <v>2257</v>
      </c>
      <c r="P1328" t="s">
        <v>45</v>
      </c>
      <c r="Q1328" t="s">
        <v>23</v>
      </c>
    </row>
    <row r="1329" spans="1:17" hidden="1" x14ac:dyDescent="0.25">
      <c r="A1329" t="s">
        <v>5440</v>
      </c>
      <c r="B1329" t="s">
        <v>5441</v>
      </c>
      <c r="C1329" s="1" t="str">
        <f t="shared" si="80"/>
        <v>12:0008</v>
      </c>
      <c r="D1329" s="1" t="str">
        <f t="shared" si="81"/>
        <v>12:0030</v>
      </c>
      <c r="E1329" t="s">
        <v>5442</v>
      </c>
      <c r="F1329" t="s">
        <v>5443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 t="s">
        <v>21</v>
      </c>
      <c r="P1329" t="s">
        <v>87</v>
      </c>
      <c r="Q1329" t="s">
        <v>46</v>
      </c>
    </row>
    <row r="1330" spans="1:17" hidden="1" x14ac:dyDescent="0.25">
      <c r="A1330" t="s">
        <v>5444</v>
      </c>
      <c r="B1330" t="s">
        <v>5445</v>
      </c>
      <c r="C1330" s="1" t="str">
        <f t="shared" si="80"/>
        <v>12:0008</v>
      </c>
      <c r="D1330" s="1" t="str">
        <f t="shared" si="81"/>
        <v>12:0030</v>
      </c>
      <c r="E1330" t="s">
        <v>5446</v>
      </c>
      <c r="F1330" t="s">
        <v>5447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 t="s">
        <v>21</v>
      </c>
      <c r="P1330" t="s">
        <v>87</v>
      </c>
      <c r="Q1330" t="s">
        <v>46</v>
      </c>
    </row>
    <row r="1331" spans="1:17" hidden="1" x14ac:dyDescent="0.25">
      <c r="A1331" t="s">
        <v>5448</v>
      </c>
      <c r="B1331" t="s">
        <v>5449</v>
      </c>
      <c r="C1331" s="1" t="str">
        <f t="shared" si="80"/>
        <v>12:0008</v>
      </c>
      <c r="D1331" s="1" t="str">
        <f t="shared" si="81"/>
        <v>12:0030</v>
      </c>
      <c r="E1331" t="s">
        <v>5450</v>
      </c>
      <c r="F1331" t="s">
        <v>5451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 t="s">
        <v>21</v>
      </c>
      <c r="P1331" t="s">
        <v>45</v>
      </c>
      <c r="Q1331" t="s">
        <v>198</v>
      </c>
    </row>
    <row r="1332" spans="1:17" hidden="1" x14ac:dyDescent="0.25">
      <c r="A1332" t="s">
        <v>5452</v>
      </c>
      <c r="B1332" t="s">
        <v>5453</v>
      </c>
      <c r="C1332" s="1" t="str">
        <f t="shared" si="80"/>
        <v>12:0008</v>
      </c>
      <c r="D1332" s="1" t="str">
        <f t="shared" si="81"/>
        <v>12:0030</v>
      </c>
      <c r="E1332" t="s">
        <v>5454</v>
      </c>
      <c r="F1332" t="s">
        <v>5455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 t="s">
        <v>21</v>
      </c>
      <c r="P1332" t="s">
        <v>45</v>
      </c>
      <c r="Q1332" t="s">
        <v>46</v>
      </c>
    </row>
    <row r="1333" spans="1:17" hidden="1" x14ac:dyDescent="0.25">
      <c r="A1333" t="s">
        <v>5456</v>
      </c>
      <c r="B1333" t="s">
        <v>5457</v>
      </c>
      <c r="C1333" s="1" t="str">
        <f t="shared" si="80"/>
        <v>12:0008</v>
      </c>
      <c r="D1333" s="1" t="str">
        <f t="shared" si="81"/>
        <v>12:0030</v>
      </c>
      <c r="E1333" t="s">
        <v>5458</v>
      </c>
      <c r="F1333" t="s">
        <v>5459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 t="s">
        <v>244</v>
      </c>
      <c r="P1333" t="s">
        <v>356</v>
      </c>
      <c r="Q1333" t="s">
        <v>103</v>
      </c>
    </row>
    <row r="1334" spans="1:17" hidden="1" x14ac:dyDescent="0.25">
      <c r="A1334" t="s">
        <v>5460</v>
      </c>
      <c r="B1334" t="s">
        <v>5461</v>
      </c>
      <c r="C1334" s="1" t="str">
        <f t="shared" si="80"/>
        <v>12:0008</v>
      </c>
      <c r="D1334" s="1" t="str">
        <f t="shared" si="81"/>
        <v>12:0030</v>
      </c>
      <c r="E1334" t="s">
        <v>5462</v>
      </c>
      <c r="F1334" t="s">
        <v>5463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 t="s">
        <v>551</v>
      </c>
      <c r="P1334" t="s">
        <v>87</v>
      </c>
      <c r="Q1334" t="s">
        <v>198</v>
      </c>
    </row>
    <row r="1335" spans="1:17" hidden="1" x14ac:dyDescent="0.25">
      <c r="A1335" t="s">
        <v>5464</v>
      </c>
      <c r="B1335" t="s">
        <v>5465</v>
      </c>
      <c r="C1335" s="1" t="str">
        <f t="shared" si="80"/>
        <v>12:0008</v>
      </c>
      <c r="D1335" s="1" t="str">
        <f t="shared" si="81"/>
        <v>12:0030</v>
      </c>
      <c r="E1335" t="s">
        <v>5466</v>
      </c>
      <c r="F1335" t="s">
        <v>5467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 t="s">
        <v>21</v>
      </c>
      <c r="P1335" t="s">
        <v>87</v>
      </c>
      <c r="Q1335" t="s">
        <v>46</v>
      </c>
    </row>
    <row r="1336" spans="1:17" hidden="1" x14ac:dyDescent="0.25">
      <c r="A1336" t="s">
        <v>5468</v>
      </c>
      <c r="B1336" t="s">
        <v>5469</v>
      </c>
      <c r="C1336" s="1" t="str">
        <f t="shared" si="80"/>
        <v>12:0008</v>
      </c>
      <c r="D1336" s="1" t="str">
        <f t="shared" si="81"/>
        <v>12:0030</v>
      </c>
      <c r="E1336" t="s">
        <v>5470</v>
      </c>
      <c r="F1336" t="s">
        <v>5471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 t="s">
        <v>311</v>
      </c>
      <c r="P1336" t="s">
        <v>2212</v>
      </c>
      <c r="Q1336" t="s">
        <v>29</v>
      </c>
    </row>
    <row r="1337" spans="1:17" hidden="1" x14ac:dyDescent="0.25">
      <c r="A1337" t="s">
        <v>5472</v>
      </c>
      <c r="B1337" t="s">
        <v>5473</v>
      </c>
      <c r="C1337" s="1" t="str">
        <f t="shared" si="80"/>
        <v>12:0008</v>
      </c>
      <c r="D1337" s="1" t="str">
        <f t="shared" si="81"/>
        <v>12:0030</v>
      </c>
      <c r="E1337" t="s">
        <v>5474</v>
      </c>
      <c r="F1337" t="s">
        <v>5475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 t="s">
        <v>21</v>
      </c>
      <c r="P1337" t="s">
        <v>356</v>
      </c>
      <c r="Q1337" t="s">
        <v>103</v>
      </c>
    </row>
    <row r="1338" spans="1:17" hidden="1" x14ac:dyDescent="0.25">
      <c r="A1338" t="s">
        <v>5476</v>
      </c>
      <c r="B1338" t="s">
        <v>5477</v>
      </c>
      <c r="C1338" s="1" t="str">
        <f t="shared" si="80"/>
        <v>12:0008</v>
      </c>
      <c r="D1338" s="1" t="str">
        <f t="shared" si="81"/>
        <v>12:0030</v>
      </c>
      <c r="E1338" t="s">
        <v>5478</v>
      </c>
      <c r="F1338" t="s">
        <v>5479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 t="s">
        <v>21</v>
      </c>
      <c r="P1338" t="s">
        <v>391</v>
      </c>
      <c r="Q1338" t="s">
        <v>59</v>
      </c>
    </row>
    <row r="1339" spans="1:17" hidden="1" x14ac:dyDescent="0.25">
      <c r="A1339" t="s">
        <v>5480</v>
      </c>
      <c r="B1339" t="s">
        <v>5481</v>
      </c>
      <c r="C1339" s="1" t="str">
        <f t="shared" si="80"/>
        <v>12:0008</v>
      </c>
      <c r="D1339" s="1" t="str">
        <f t="shared" si="81"/>
        <v>12:0030</v>
      </c>
      <c r="E1339" t="s">
        <v>5482</v>
      </c>
      <c r="F1339" t="s">
        <v>5483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 t="s">
        <v>244</v>
      </c>
      <c r="P1339" t="s">
        <v>22</v>
      </c>
      <c r="Q1339" t="s">
        <v>29</v>
      </c>
    </row>
    <row r="1340" spans="1:17" hidden="1" x14ac:dyDescent="0.25">
      <c r="A1340" t="s">
        <v>5484</v>
      </c>
      <c r="B1340" t="s">
        <v>5485</v>
      </c>
      <c r="C1340" s="1" t="str">
        <f t="shared" ref="C1340:C1403" si="84">HYPERLINK("http://geochem.nrcan.gc.ca/cdogs/content/bdl/bdl120008_e.htm", "12:0008")</f>
        <v>12:0008</v>
      </c>
      <c r="D1340" s="1" t="str">
        <f t="shared" ref="D1340:D1403" si="85">HYPERLINK("http://geochem.nrcan.gc.ca/cdogs/content/svy/svy120030_e.htm", "12:0030")</f>
        <v>12:0030</v>
      </c>
      <c r="E1340" t="s">
        <v>5486</v>
      </c>
      <c r="F1340" t="s">
        <v>5487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 t="s">
        <v>21</v>
      </c>
      <c r="P1340" t="s">
        <v>356</v>
      </c>
      <c r="Q1340" t="s">
        <v>29</v>
      </c>
    </row>
    <row r="1341" spans="1:17" hidden="1" x14ac:dyDescent="0.25">
      <c r="A1341" t="s">
        <v>5488</v>
      </c>
      <c r="B1341" t="s">
        <v>5489</v>
      </c>
      <c r="C1341" s="1" t="str">
        <f t="shared" si="84"/>
        <v>12:0008</v>
      </c>
      <c r="D1341" s="1" t="str">
        <f t="shared" si="85"/>
        <v>12:0030</v>
      </c>
      <c r="E1341" t="s">
        <v>5490</v>
      </c>
      <c r="F1341" t="s">
        <v>5491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 t="s">
        <v>21</v>
      </c>
      <c r="P1341" t="s">
        <v>22</v>
      </c>
      <c r="Q1341" t="s">
        <v>198</v>
      </c>
    </row>
    <row r="1342" spans="1:17" hidden="1" x14ac:dyDescent="0.25">
      <c r="A1342" t="s">
        <v>5492</v>
      </c>
      <c r="B1342" t="s">
        <v>5493</v>
      </c>
      <c r="C1342" s="1" t="str">
        <f t="shared" si="84"/>
        <v>12:0008</v>
      </c>
      <c r="D1342" s="1" t="str">
        <f t="shared" si="85"/>
        <v>12:0030</v>
      </c>
      <c r="E1342" t="s">
        <v>5494</v>
      </c>
      <c r="F1342" t="s">
        <v>5495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 t="s">
        <v>21</v>
      </c>
      <c r="P1342" t="s">
        <v>45</v>
      </c>
      <c r="Q1342" t="s">
        <v>392</v>
      </c>
    </row>
    <row r="1343" spans="1:17" hidden="1" x14ac:dyDescent="0.25">
      <c r="A1343" t="s">
        <v>5496</v>
      </c>
      <c r="B1343" t="s">
        <v>5497</v>
      </c>
      <c r="C1343" s="1" t="str">
        <f t="shared" si="84"/>
        <v>12:0008</v>
      </c>
      <c r="D1343" s="1" t="str">
        <f t="shared" si="85"/>
        <v>12:0030</v>
      </c>
      <c r="E1343" t="s">
        <v>5498</v>
      </c>
      <c r="F1343" t="s">
        <v>5499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 t="s">
        <v>21</v>
      </c>
      <c r="P1343" t="s">
        <v>45</v>
      </c>
      <c r="Q1343" t="s">
        <v>35</v>
      </c>
    </row>
    <row r="1344" spans="1:17" hidden="1" x14ac:dyDescent="0.25">
      <c r="A1344" t="s">
        <v>5500</v>
      </c>
      <c r="B1344" t="s">
        <v>5501</v>
      </c>
      <c r="C1344" s="1" t="str">
        <f t="shared" si="84"/>
        <v>12:0008</v>
      </c>
      <c r="D1344" s="1" t="str">
        <f t="shared" si="85"/>
        <v>12:0030</v>
      </c>
      <c r="E1344" t="s">
        <v>5502</v>
      </c>
      <c r="F1344" t="s">
        <v>5503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 t="s">
        <v>21</v>
      </c>
      <c r="P1344" t="s">
        <v>45</v>
      </c>
      <c r="Q1344" t="s">
        <v>392</v>
      </c>
    </row>
    <row r="1345" spans="1:17" hidden="1" x14ac:dyDescent="0.25">
      <c r="A1345" t="s">
        <v>5504</v>
      </c>
      <c r="B1345" t="s">
        <v>5505</v>
      </c>
      <c r="C1345" s="1" t="str">
        <f t="shared" si="84"/>
        <v>12:0008</v>
      </c>
      <c r="D1345" s="1" t="str">
        <f t="shared" si="85"/>
        <v>12:0030</v>
      </c>
      <c r="E1345" t="s">
        <v>5506</v>
      </c>
      <c r="F1345" t="s">
        <v>5507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 t="s">
        <v>21</v>
      </c>
      <c r="P1345" t="s">
        <v>45</v>
      </c>
      <c r="Q1345" t="s">
        <v>35</v>
      </c>
    </row>
    <row r="1346" spans="1:17" hidden="1" x14ac:dyDescent="0.25">
      <c r="A1346" t="s">
        <v>5508</v>
      </c>
      <c r="B1346" t="s">
        <v>5509</v>
      </c>
      <c r="C1346" s="1" t="str">
        <f t="shared" si="84"/>
        <v>12:0008</v>
      </c>
      <c r="D1346" s="1" t="str">
        <f t="shared" si="85"/>
        <v>12:0030</v>
      </c>
      <c r="E1346" t="s">
        <v>5510</v>
      </c>
      <c r="F1346" t="s">
        <v>5511</v>
      </c>
      <c r="H1346">
        <v>57.819926000000002</v>
      </c>
      <c r="I1346">
        <v>-131.4043207</v>
      </c>
      <c r="J1346" s="1" t="str">
        <f t="shared" ref="J1346:J1409" si="86">HYPERLINK("http://geochem.nrcan.gc.ca/cdogs/content/kwd/kwd020018_e.htm", "Fluid (stream)")</f>
        <v>Fluid (stream)</v>
      </c>
      <c r="K1346" s="1" t="str">
        <f t="shared" ref="K1346:K1409" si="87">HYPERLINK("http://geochem.nrcan.gc.ca/cdogs/content/kwd/kwd080007_e.htm", "Untreated Water")</f>
        <v>Untreated Water</v>
      </c>
      <c r="O1346" t="s">
        <v>244</v>
      </c>
      <c r="P1346" t="s">
        <v>45</v>
      </c>
      <c r="Q1346" t="s">
        <v>392</v>
      </c>
    </row>
    <row r="1347" spans="1:17" hidden="1" x14ac:dyDescent="0.25">
      <c r="A1347" t="s">
        <v>5512</v>
      </c>
      <c r="B1347" t="s">
        <v>5513</v>
      </c>
      <c r="C1347" s="1" t="str">
        <f t="shared" si="84"/>
        <v>12:0008</v>
      </c>
      <c r="D1347" s="1" t="str">
        <f t="shared" si="85"/>
        <v>12:0030</v>
      </c>
      <c r="E1347" t="s">
        <v>5514</v>
      </c>
      <c r="F1347" t="s">
        <v>5515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 t="s">
        <v>21</v>
      </c>
      <c r="P1347" t="s">
        <v>45</v>
      </c>
      <c r="Q1347" t="s">
        <v>392</v>
      </c>
    </row>
    <row r="1348" spans="1:17" hidden="1" x14ac:dyDescent="0.25">
      <c r="A1348" t="s">
        <v>5516</v>
      </c>
      <c r="B1348" t="s">
        <v>5517</v>
      </c>
      <c r="C1348" s="1" t="str">
        <f t="shared" si="84"/>
        <v>12:0008</v>
      </c>
      <c r="D1348" s="1" t="str">
        <f t="shared" si="85"/>
        <v>12:0030</v>
      </c>
      <c r="E1348" t="s">
        <v>5518</v>
      </c>
      <c r="F1348" t="s">
        <v>5519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 t="s">
        <v>21</v>
      </c>
      <c r="P1348" t="s">
        <v>356</v>
      </c>
      <c r="Q1348" t="s">
        <v>29</v>
      </c>
    </row>
    <row r="1349" spans="1:17" hidden="1" x14ac:dyDescent="0.25">
      <c r="A1349" t="s">
        <v>5520</v>
      </c>
      <c r="B1349" t="s">
        <v>5521</v>
      </c>
      <c r="C1349" s="1" t="str">
        <f t="shared" si="84"/>
        <v>12:0008</v>
      </c>
      <c r="D1349" s="1" t="str">
        <f t="shared" si="85"/>
        <v>12:0030</v>
      </c>
      <c r="E1349" t="s">
        <v>5522</v>
      </c>
      <c r="F1349" t="s">
        <v>5523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 t="s">
        <v>588</v>
      </c>
      <c r="P1349" t="s">
        <v>356</v>
      </c>
      <c r="Q1349" t="s">
        <v>23</v>
      </c>
    </row>
    <row r="1350" spans="1:17" hidden="1" x14ac:dyDescent="0.25">
      <c r="A1350" t="s">
        <v>5524</v>
      </c>
      <c r="B1350" t="s">
        <v>5525</v>
      </c>
      <c r="C1350" s="1" t="str">
        <f t="shared" si="84"/>
        <v>12:0008</v>
      </c>
      <c r="D1350" s="1" t="str">
        <f t="shared" si="85"/>
        <v>12:0030</v>
      </c>
      <c r="E1350" t="s">
        <v>5526</v>
      </c>
      <c r="F1350" t="s">
        <v>5527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 t="s">
        <v>21</v>
      </c>
      <c r="P1350" t="s">
        <v>45</v>
      </c>
      <c r="Q1350" t="s">
        <v>23</v>
      </c>
    </row>
    <row r="1351" spans="1:17" hidden="1" x14ac:dyDescent="0.25">
      <c r="A1351" t="s">
        <v>5528</v>
      </c>
      <c r="B1351" t="s">
        <v>5529</v>
      </c>
      <c r="C1351" s="1" t="str">
        <f t="shared" si="84"/>
        <v>12:0008</v>
      </c>
      <c r="D1351" s="1" t="str">
        <f t="shared" si="85"/>
        <v>12:0030</v>
      </c>
      <c r="E1351" t="s">
        <v>5526</v>
      </c>
      <c r="F1351" t="s">
        <v>5530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 t="s">
        <v>21</v>
      </c>
      <c r="P1351" t="s">
        <v>45</v>
      </c>
      <c r="Q1351" t="s">
        <v>23</v>
      </c>
    </row>
    <row r="1352" spans="1:17" hidden="1" x14ac:dyDescent="0.25">
      <c r="A1352" t="s">
        <v>5531</v>
      </c>
      <c r="B1352" t="s">
        <v>5532</v>
      </c>
      <c r="C1352" s="1" t="str">
        <f t="shared" si="84"/>
        <v>12:0008</v>
      </c>
      <c r="D1352" s="1" t="str">
        <f t="shared" si="85"/>
        <v>12:0030</v>
      </c>
      <c r="E1352" t="s">
        <v>5533</v>
      </c>
      <c r="F1352" t="s">
        <v>5534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 t="s">
        <v>21</v>
      </c>
      <c r="P1352" t="s">
        <v>45</v>
      </c>
      <c r="Q1352" t="s">
        <v>23</v>
      </c>
    </row>
    <row r="1353" spans="1:17" hidden="1" x14ac:dyDescent="0.25">
      <c r="A1353" t="s">
        <v>5535</v>
      </c>
      <c r="B1353" t="s">
        <v>5536</v>
      </c>
      <c r="C1353" s="1" t="str">
        <f t="shared" si="84"/>
        <v>12:0008</v>
      </c>
      <c r="D1353" s="1" t="str">
        <f t="shared" si="85"/>
        <v>12:0030</v>
      </c>
      <c r="E1353" t="s">
        <v>5537</v>
      </c>
      <c r="F1353" t="s">
        <v>5538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 t="s">
        <v>21</v>
      </c>
      <c r="P1353" t="s">
        <v>45</v>
      </c>
      <c r="Q1353" t="s">
        <v>23</v>
      </c>
    </row>
    <row r="1354" spans="1:17" hidden="1" x14ac:dyDescent="0.25">
      <c r="A1354" t="s">
        <v>5539</v>
      </c>
      <c r="B1354" t="s">
        <v>5540</v>
      </c>
      <c r="C1354" s="1" t="str">
        <f t="shared" si="84"/>
        <v>12:0008</v>
      </c>
      <c r="D1354" s="1" t="str">
        <f t="shared" si="85"/>
        <v>12:0030</v>
      </c>
      <c r="E1354" t="s">
        <v>5541</v>
      </c>
      <c r="F1354" t="s">
        <v>5542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 t="s">
        <v>21</v>
      </c>
      <c r="P1354" t="s">
        <v>87</v>
      </c>
      <c r="Q1354" t="s">
        <v>365</v>
      </c>
    </row>
    <row r="1355" spans="1:17" hidden="1" x14ac:dyDescent="0.25">
      <c r="A1355" t="s">
        <v>5543</v>
      </c>
      <c r="B1355" t="s">
        <v>5544</v>
      </c>
      <c r="C1355" s="1" t="str">
        <f t="shared" si="84"/>
        <v>12:0008</v>
      </c>
      <c r="D1355" s="1" t="str">
        <f t="shared" si="85"/>
        <v>12:0030</v>
      </c>
      <c r="E1355" t="s">
        <v>5545</v>
      </c>
      <c r="F1355" t="s">
        <v>5546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 t="s">
        <v>21</v>
      </c>
      <c r="P1355" t="s">
        <v>87</v>
      </c>
      <c r="Q1355" t="s">
        <v>522</v>
      </c>
    </row>
    <row r="1356" spans="1:17" hidden="1" x14ac:dyDescent="0.25">
      <c r="A1356" t="s">
        <v>5547</v>
      </c>
      <c r="B1356" t="s">
        <v>5548</v>
      </c>
      <c r="C1356" s="1" t="str">
        <f t="shared" si="84"/>
        <v>12:0008</v>
      </c>
      <c r="D1356" s="1" t="str">
        <f t="shared" si="85"/>
        <v>12:0030</v>
      </c>
      <c r="E1356" t="s">
        <v>5549</v>
      </c>
      <c r="F1356" t="s">
        <v>5550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 t="s">
        <v>21</v>
      </c>
      <c r="P1356" t="s">
        <v>87</v>
      </c>
      <c r="Q1356" t="s">
        <v>365</v>
      </c>
    </row>
    <row r="1357" spans="1:17" hidden="1" x14ac:dyDescent="0.25">
      <c r="A1357" t="s">
        <v>5551</v>
      </c>
      <c r="B1357" t="s">
        <v>5552</v>
      </c>
      <c r="C1357" s="1" t="str">
        <f t="shared" si="84"/>
        <v>12:0008</v>
      </c>
      <c r="D1357" s="1" t="str">
        <f t="shared" si="85"/>
        <v>12:0030</v>
      </c>
      <c r="E1357" t="s">
        <v>5553</v>
      </c>
      <c r="F1357" t="s">
        <v>5554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 t="s">
        <v>4378</v>
      </c>
      <c r="P1357" t="s">
        <v>356</v>
      </c>
      <c r="Q1357" t="s">
        <v>392</v>
      </c>
    </row>
    <row r="1358" spans="1:17" hidden="1" x14ac:dyDescent="0.25">
      <c r="A1358" t="s">
        <v>5555</v>
      </c>
      <c r="B1358" t="s">
        <v>5556</v>
      </c>
      <c r="C1358" s="1" t="str">
        <f t="shared" si="84"/>
        <v>12:0008</v>
      </c>
      <c r="D1358" s="1" t="str">
        <f t="shared" si="85"/>
        <v>12:0030</v>
      </c>
      <c r="E1358" t="s">
        <v>5557</v>
      </c>
      <c r="F1358" t="s">
        <v>5558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 t="s">
        <v>689</v>
      </c>
      <c r="P1358" t="s">
        <v>356</v>
      </c>
      <c r="Q1358" t="s">
        <v>59</v>
      </c>
    </row>
    <row r="1359" spans="1:17" hidden="1" x14ac:dyDescent="0.25">
      <c r="A1359" t="s">
        <v>5559</v>
      </c>
      <c r="B1359" t="s">
        <v>5560</v>
      </c>
      <c r="C1359" s="1" t="str">
        <f t="shared" si="84"/>
        <v>12:0008</v>
      </c>
      <c r="D1359" s="1" t="str">
        <f t="shared" si="85"/>
        <v>12:0030</v>
      </c>
      <c r="E1359" t="s">
        <v>5561</v>
      </c>
      <c r="F1359" t="s">
        <v>5562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 t="s">
        <v>5563</v>
      </c>
      <c r="P1359" t="s">
        <v>22</v>
      </c>
      <c r="Q1359" t="s">
        <v>398</v>
      </c>
    </row>
    <row r="1360" spans="1:17" hidden="1" x14ac:dyDescent="0.25">
      <c r="A1360" t="s">
        <v>5564</v>
      </c>
      <c r="B1360" t="s">
        <v>5565</v>
      </c>
      <c r="C1360" s="1" t="str">
        <f t="shared" si="84"/>
        <v>12:0008</v>
      </c>
      <c r="D1360" s="1" t="str">
        <f t="shared" si="85"/>
        <v>12:0030</v>
      </c>
      <c r="E1360" t="s">
        <v>5566</v>
      </c>
      <c r="F1360" t="s">
        <v>5567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 t="s">
        <v>1771</v>
      </c>
      <c r="P1360" t="s">
        <v>356</v>
      </c>
      <c r="Q1360" t="s">
        <v>35</v>
      </c>
    </row>
    <row r="1361" spans="1:17" hidden="1" x14ac:dyDescent="0.25">
      <c r="A1361" t="s">
        <v>5568</v>
      </c>
      <c r="B1361" t="s">
        <v>5569</v>
      </c>
      <c r="C1361" s="1" t="str">
        <f t="shared" si="84"/>
        <v>12:0008</v>
      </c>
      <c r="D1361" s="1" t="str">
        <f t="shared" si="85"/>
        <v>12:0030</v>
      </c>
      <c r="E1361" t="s">
        <v>5570</v>
      </c>
      <c r="F1361" t="s">
        <v>5571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 t="s">
        <v>370</v>
      </c>
      <c r="P1361" t="s">
        <v>87</v>
      </c>
      <c r="Q1361" t="s">
        <v>29</v>
      </c>
    </row>
    <row r="1362" spans="1:17" hidden="1" x14ac:dyDescent="0.25">
      <c r="A1362" t="s">
        <v>5572</v>
      </c>
      <c r="B1362" t="s">
        <v>5573</v>
      </c>
      <c r="C1362" s="1" t="str">
        <f t="shared" si="84"/>
        <v>12:0008</v>
      </c>
      <c r="D1362" s="1" t="str">
        <f t="shared" si="85"/>
        <v>12:0030</v>
      </c>
      <c r="E1362" t="s">
        <v>5574</v>
      </c>
      <c r="F1362" t="s">
        <v>5575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 t="s">
        <v>21</v>
      </c>
      <c r="P1362" t="s">
        <v>397</v>
      </c>
      <c r="Q1362" t="s">
        <v>398</v>
      </c>
    </row>
    <row r="1363" spans="1:17" hidden="1" x14ac:dyDescent="0.25">
      <c r="A1363" t="s">
        <v>5576</v>
      </c>
      <c r="B1363" t="s">
        <v>5577</v>
      </c>
      <c r="C1363" s="1" t="str">
        <f t="shared" si="84"/>
        <v>12:0008</v>
      </c>
      <c r="D1363" s="1" t="str">
        <f t="shared" si="85"/>
        <v>12:0030</v>
      </c>
      <c r="E1363" t="s">
        <v>5578</v>
      </c>
      <c r="F1363" t="s">
        <v>5579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 t="s">
        <v>701</v>
      </c>
      <c r="P1363" t="s">
        <v>87</v>
      </c>
      <c r="Q1363" t="s">
        <v>29</v>
      </c>
    </row>
    <row r="1364" spans="1:17" hidden="1" x14ac:dyDescent="0.25">
      <c r="A1364" t="s">
        <v>5580</v>
      </c>
      <c r="B1364" t="s">
        <v>5581</v>
      </c>
      <c r="C1364" s="1" t="str">
        <f t="shared" si="84"/>
        <v>12:0008</v>
      </c>
      <c r="D1364" s="1" t="str">
        <f t="shared" si="85"/>
        <v>12:0030</v>
      </c>
      <c r="E1364" t="s">
        <v>5582</v>
      </c>
      <c r="F1364" t="s">
        <v>5583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 t="s">
        <v>311</v>
      </c>
      <c r="P1364" t="s">
        <v>87</v>
      </c>
      <c r="Q1364" t="s">
        <v>103</v>
      </c>
    </row>
    <row r="1365" spans="1:17" hidden="1" x14ac:dyDescent="0.25">
      <c r="A1365" t="s">
        <v>5584</v>
      </c>
      <c r="B1365" t="s">
        <v>5585</v>
      </c>
      <c r="C1365" s="1" t="str">
        <f t="shared" si="84"/>
        <v>12:0008</v>
      </c>
      <c r="D1365" s="1" t="str">
        <f t="shared" si="85"/>
        <v>12:0030</v>
      </c>
      <c r="E1365" t="s">
        <v>5586</v>
      </c>
      <c r="F1365" t="s">
        <v>5587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 t="s">
        <v>3419</v>
      </c>
      <c r="P1365" t="s">
        <v>87</v>
      </c>
      <c r="Q1365" t="s">
        <v>46</v>
      </c>
    </row>
    <row r="1366" spans="1:17" hidden="1" x14ac:dyDescent="0.25">
      <c r="A1366" t="s">
        <v>5588</v>
      </c>
      <c r="B1366" t="s">
        <v>5589</v>
      </c>
      <c r="C1366" s="1" t="str">
        <f t="shared" si="84"/>
        <v>12:0008</v>
      </c>
      <c r="D1366" s="1" t="str">
        <f t="shared" si="85"/>
        <v>12:0030</v>
      </c>
      <c r="E1366" t="s">
        <v>5590</v>
      </c>
      <c r="F1366" t="s">
        <v>5591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 t="s">
        <v>21</v>
      </c>
      <c r="P1366" t="s">
        <v>87</v>
      </c>
      <c r="Q1366" t="s">
        <v>23</v>
      </c>
    </row>
    <row r="1367" spans="1:17" hidden="1" x14ac:dyDescent="0.25">
      <c r="A1367" t="s">
        <v>5592</v>
      </c>
      <c r="B1367" t="s">
        <v>5593</v>
      </c>
      <c r="C1367" s="1" t="str">
        <f t="shared" si="84"/>
        <v>12:0008</v>
      </c>
      <c r="D1367" s="1" t="str">
        <f t="shared" si="85"/>
        <v>12:0030</v>
      </c>
      <c r="E1367" t="s">
        <v>5594</v>
      </c>
      <c r="F1367" t="s">
        <v>5595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 t="s">
        <v>3419</v>
      </c>
      <c r="P1367" t="s">
        <v>45</v>
      </c>
      <c r="Q1367" t="s">
        <v>35</v>
      </c>
    </row>
    <row r="1368" spans="1:17" hidden="1" x14ac:dyDescent="0.25">
      <c r="A1368" t="s">
        <v>5596</v>
      </c>
      <c r="B1368" t="s">
        <v>5597</v>
      </c>
      <c r="C1368" s="1" t="str">
        <f t="shared" si="84"/>
        <v>12:0008</v>
      </c>
      <c r="D1368" s="1" t="str">
        <f t="shared" si="85"/>
        <v>12:0030</v>
      </c>
      <c r="E1368" t="s">
        <v>5598</v>
      </c>
      <c r="F1368" t="s">
        <v>5599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 t="s">
        <v>551</v>
      </c>
      <c r="P1368" t="s">
        <v>87</v>
      </c>
      <c r="Q1368" t="s">
        <v>23</v>
      </c>
    </row>
    <row r="1369" spans="1:17" hidden="1" x14ac:dyDescent="0.25">
      <c r="A1369" t="s">
        <v>5600</v>
      </c>
      <c r="B1369" t="s">
        <v>5601</v>
      </c>
      <c r="C1369" s="1" t="str">
        <f t="shared" si="84"/>
        <v>12:0008</v>
      </c>
      <c r="D1369" s="1" t="str">
        <f t="shared" si="85"/>
        <v>12:0030</v>
      </c>
      <c r="E1369" t="s">
        <v>5602</v>
      </c>
      <c r="F1369" t="s">
        <v>5603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 t="s">
        <v>311</v>
      </c>
      <c r="P1369" t="s">
        <v>45</v>
      </c>
      <c r="Q1369" t="s">
        <v>35</v>
      </c>
    </row>
    <row r="1370" spans="1:17" hidden="1" x14ac:dyDescent="0.25">
      <c r="A1370" t="s">
        <v>5604</v>
      </c>
      <c r="B1370" t="s">
        <v>5605</v>
      </c>
      <c r="C1370" s="1" t="str">
        <f t="shared" si="84"/>
        <v>12:0008</v>
      </c>
      <c r="D1370" s="1" t="str">
        <f t="shared" si="85"/>
        <v>12:0030</v>
      </c>
      <c r="E1370" t="s">
        <v>5606</v>
      </c>
      <c r="F1370" t="s">
        <v>5607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 t="s">
        <v>3376</v>
      </c>
      <c r="P1370" t="s">
        <v>1515</v>
      </c>
      <c r="Q1370" t="s">
        <v>398</v>
      </c>
    </row>
    <row r="1371" spans="1:17" hidden="1" x14ac:dyDescent="0.25">
      <c r="A1371" t="s">
        <v>5608</v>
      </c>
      <c r="B1371" t="s">
        <v>5609</v>
      </c>
      <c r="C1371" s="1" t="str">
        <f t="shared" si="84"/>
        <v>12:0008</v>
      </c>
      <c r="D1371" s="1" t="str">
        <f t="shared" si="85"/>
        <v>12:0030</v>
      </c>
      <c r="E1371" t="s">
        <v>5610</v>
      </c>
      <c r="F1371" t="s">
        <v>5611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 t="s">
        <v>3651</v>
      </c>
      <c r="P1371" t="s">
        <v>5612</v>
      </c>
      <c r="Q1371" t="s">
        <v>522</v>
      </c>
    </row>
    <row r="1372" spans="1:17" hidden="1" x14ac:dyDescent="0.25">
      <c r="A1372" t="s">
        <v>5613</v>
      </c>
      <c r="B1372" t="s">
        <v>5614</v>
      </c>
      <c r="C1372" s="1" t="str">
        <f t="shared" si="84"/>
        <v>12:0008</v>
      </c>
      <c r="D1372" s="1" t="str">
        <f t="shared" si="85"/>
        <v>12:0030</v>
      </c>
      <c r="E1372" t="s">
        <v>5615</v>
      </c>
      <c r="F1372" t="s">
        <v>5616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 t="s">
        <v>3419</v>
      </c>
      <c r="P1372" t="s">
        <v>397</v>
      </c>
      <c r="Q1372" t="s">
        <v>35</v>
      </c>
    </row>
    <row r="1373" spans="1:17" hidden="1" x14ac:dyDescent="0.25">
      <c r="A1373" t="s">
        <v>5617</v>
      </c>
      <c r="B1373" t="s">
        <v>5618</v>
      </c>
      <c r="C1373" s="1" t="str">
        <f t="shared" si="84"/>
        <v>12:0008</v>
      </c>
      <c r="D1373" s="1" t="str">
        <f t="shared" si="85"/>
        <v>12:0030</v>
      </c>
      <c r="E1373" t="s">
        <v>5619</v>
      </c>
      <c r="F1373" t="s">
        <v>5620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 t="s">
        <v>1597</v>
      </c>
      <c r="P1373" t="s">
        <v>583</v>
      </c>
      <c r="Q1373" t="s">
        <v>392</v>
      </c>
    </row>
    <row r="1374" spans="1:17" hidden="1" x14ac:dyDescent="0.25">
      <c r="A1374" t="s">
        <v>5621</v>
      </c>
      <c r="B1374" t="s">
        <v>5622</v>
      </c>
      <c r="C1374" s="1" t="str">
        <f t="shared" si="84"/>
        <v>12:0008</v>
      </c>
      <c r="D1374" s="1" t="str">
        <f t="shared" si="85"/>
        <v>12:0030</v>
      </c>
      <c r="E1374" t="s">
        <v>5623</v>
      </c>
      <c r="F1374" t="s">
        <v>5624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 t="s">
        <v>680</v>
      </c>
      <c r="P1374" t="s">
        <v>2212</v>
      </c>
      <c r="Q1374" t="s">
        <v>392</v>
      </c>
    </row>
    <row r="1375" spans="1:17" hidden="1" x14ac:dyDescent="0.25">
      <c r="A1375" t="s">
        <v>5625</v>
      </c>
      <c r="B1375" t="s">
        <v>5626</v>
      </c>
      <c r="C1375" s="1" t="str">
        <f t="shared" si="84"/>
        <v>12:0008</v>
      </c>
      <c r="D1375" s="1" t="str">
        <f t="shared" si="85"/>
        <v>12:0030</v>
      </c>
      <c r="E1375" t="s">
        <v>5627</v>
      </c>
      <c r="F1375" t="s">
        <v>5628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 t="s">
        <v>64</v>
      </c>
      <c r="P1375" t="s">
        <v>356</v>
      </c>
      <c r="Q1375" t="s">
        <v>59</v>
      </c>
    </row>
    <row r="1376" spans="1:17" hidden="1" x14ac:dyDescent="0.25">
      <c r="A1376" t="s">
        <v>5629</v>
      </c>
      <c r="B1376" t="s">
        <v>5630</v>
      </c>
      <c r="C1376" s="1" t="str">
        <f t="shared" si="84"/>
        <v>12:0008</v>
      </c>
      <c r="D1376" s="1" t="str">
        <f t="shared" si="85"/>
        <v>12:0030</v>
      </c>
      <c r="E1376" t="s">
        <v>5631</v>
      </c>
      <c r="F1376" t="s">
        <v>5632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 t="s">
        <v>21</v>
      </c>
      <c r="P1376" t="s">
        <v>583</v>
      </c>
      <c r="Q1376" t="s">
        <v>46</v>
      </c>
    </row>
    <row r="1377" spans="1:17" hidden="1" x14ac:dyDescent="0.25">
      <c r="A1377" t="s">
        <v>5633</v>
      </c>
      <c r="B1377" t="s">
        <v>5634</v>
      </c>
      <c r="C1377" s="1" t="str">
        <f t="shared" si="84"/>
        <v>12:0008</v>
      </c>
      <c r="D1377" s="1" t="str">
        <f t="shared" si="85"/>
        <v>12:0030</v>
      </c>
      <c r="E1377" t="s">
        <v>5635</v>
      </c>
      <c r="F1377" t="s">
        <v>5636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 t="s">
        <v>3651</v>
      </c>
      <c r="P1377" t="s">
        <v>2212</v>
      </c>
      <c r="Q1377" t="s">
        <v>522</v>
      </c>
    </row>
    <row r="1378" spans="1:17" hidden="1" x14ac:dyDescent="0.25">
      <c r="A1378" t="s">
        <v>5637</v>
      </c>
      <c r="B1378" t="s">
        <v>5638</v>
      </c>
      <c r="C1378" s="1" t="str">
        <f t="shared" si="84"/>
        <v>12:0008</v>
      </c>
      <c r="D1378" s="1" t="str">
        <f t="shared" si="85"/>
        <v>12:0030</v>
      </c>
      <c r="E1378" t="s">
        <v>5639</v>
      </c>
      <c r="F1378" t="s">
        <v>5640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 t="s">
        <v>5641</v>
      </c>
      <c r="P1378" t="s">
        <v>583</v>
      </c>
      <c r="Q1378" t="s">
        <v>522</v>
      </c>
    </row>
    <row r="1379" spans="1:17" hidden="1" x14ac:dyDescent="0.25">
      <c r="A1379" t="s">
        <v>5642</v>
      </c>
      <c r="B1379" t="s">
        <v>5643</v>
      </c>
      <c r="C1379" s="1" t="str">
        <f t="shared" si="84"/>
        <v>12:0008</v>
      </c>
      <c r="D1379" s="1" t="str">
        <f t="shared" si="85"/>
        <v>12:0030</v>
      </c>
      <c r="E1379" t="s">
        <v>5644</v>
      </c>
      <c r="F1379" t="s">
        <v>5645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 t="s">
        <v>21</v>
      </c>
      <c r="P1379" t="s">
        <v>45</v>
      </c>
      <c r="Q1379" t="s">
        <v>59</v>
      </c>
    </row>
    <row r="1380" spans="1:17" hidden="1" x14ac:dyDescent="0.25">
      <c r="A1380" t="s">
        <v>5646</v>
      </c>
      <c r="B1380" t="s">
        <v>5647</v>
      </c>
      <c r="C1380" s="1" t="str">
        <f t="shared" si="84"/>
        <v>12:0008</v>
      </c>
      <c r="D1380" s="1" t="str">
        <f t="shared" si="85"/>
        <v>12:0030</v>
      </c>
      <c r="E1380" t="s">
        <v>5648</v>
      </c>
      <c r="F1380" t="s">
        <v>5649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 t="s">
        <v>113</v>
      </c>
      <c r="P1380" t="s">
        <v>45</v>
      </c>
      <c r="Q1380" t="s">
        <v>35</v>
      </c>
    </row>
    <row r="1381" spans="1:17" hidden="1" x14ac:dyDescent="0.25">
      <c r="A1381" t="s">
        <v>5650</v>
      </c>
      <c r="B1381" t="s">
        <v>5651</v>
      </c>
      <c r="C1381" s="1" t="str">
        <f t="shared" si="84"/>
        <v>12:0008</v>
      </c>
      <c r="D1381" s="1" t="str">
        <f t="shared" si="85"/>
        <v>12:0030</v>
      </c>
      <c r="E1381" t="s">
        <v>5652</v>
      </c>
      <c r="F1381" t="s">
        <v>5653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 t="s">
        <v>2731</v>
      </c>
      <c r="P1381" t="s">
        <v>583</v>
      </c>
      <c r="Q1381" t="s">
        <v>23</v>
      </c>
    </row>
    <row r="1382" spans="1:17" hidden="1" x14ac:dyDescent="0.25">
      <c r="A1382" t="s">
        <v>5654</v>
      </c>
      <c r="B1382" t="s">
        <v>5655</v>
      </c>
      <c r="C1382" s="1" t="str">
        <f t="shared" si="84"/>
        <v>12:0008</v>
      </c>
      <c r="D1382" s="1" t="str">
        <f t="shared" si="85"/>
        <v>12:0030</v>
      </c>
      <c r="E1382" t="s">
        <v>5656</v>
      </c>
      <c r="F1382" t="s">
        <v>5657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 t="s">
        <v>1818</v>
      </c>
      <c r="P1382" t="s">
        <v>356</v>
      </c>
      <c r="Q1382" t="s">
        <v>35</v>
      </c>
    </row>
    <row r="1383" spans="1:17" hidden="1" x14ac:dyDescent="0.25">
      <c r="A1383" t="s">
        <v>5658</v>
      </c>
      <c r="B1383" t="s">
        <v>5659</v>
      </c>
      <c r="C1383" s="1" t="str">
        <f t="shared" si="84"/>
        <v>12:0008</v>
      </c>
      <c r="D1383" s="1" t="str">
        <f t="shared" si="85"/>
        <v>12:0030</v>
      </c>
      <c r="E1383" t="s">
        <v>5660</v>
      </c>
      <c r="F1383" t="s">
        <v>5661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 t="s">
        <v>101</v>
      </c>
      <c r="P1383" t="s">
        <v>356</v>
      </c>
      <c r="Q1383" t="s">
        <v>59</v>
      </c>
    </row>
    <row r="1384" spans="1:17" hidden="1" x14ac:dyDescent="0.25">
      <c r="A1384" t="s">
        <v>5662</v>
      </c>
      <c r="B1384" t="s">
        <v>5663</v>
      </c>
      <c r="C1384" s="1" t="str">
        <f t="shared" si="84"/>
        <v>12:0008</v>
      </c>
      <c r="D1384" s="1" t="str">
        <f t="shared" si="85"/>
        <v>12:0030</v>
      </c>
      <c r="E1384" t="s">
        <v>5660</v>
      </c>
      <c r="F1384" t="s">
        <v>5664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 t="s">
        <v>21</v>
      </c>
      <c r="P1384" t="s">
        <v>356</v>
      </c>
      <c r="Q1384" t="s">
        <v>23</v>
      </c>
    </row>
    <row r="1385" spans="1:17" hidden="1" x14ac:dyDescent="0.25">
      <c r="A1385" t="s">
        <v>5665</v>
      </c>
      <c r="B1385" t="s">
        <v>5666</v>
      </c>
      <c r="C1385" s="1" t="str">
        <f t="shared" si="84"/>
        <v>12:0008</v>
      </c>
      <c r="D1385" s="1" t="str">
        <f t="shared" si="85"/>
        <v>12:0030</v>
      </c>
      <c r="E1385" t="s">
        <v>5667</v>
      </c>
      <c r="F1385" t="s">
        <v>5668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 t="s">
        <v>311</v>
      </c>
      <c r="P1385" t="s">
        <v>45</v>
      </c>
      <c r="Q1385" t="s">
        <v>35</v>
      </c>
    </row>
    <row r="1386" spans="1:17" hidden="1" x14ac:dyDescent="0.25">
      <c r="A1386" t="s">
        <v>5669</v>
      </c>
      <c r="B1386" t="s">
        <v>5670</v>
      </c>
      <c r="C1386" s="1" t="str">
        <f t="shared" si="84"/>
        <v>12:0008</v>
      </c>
      <c r="D1386" s="1" t="str">
        <f t="shared" si="85"/>
        <v>12:0030</v>
      </c>
      <c r="E1386" t="s">
        <v>5671</v>
      </c>
      <c r="F1386" t="s">
        <v>5672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 t="s">
        <v>21</v>
      </c>
      <c r="P1386" t="s">
        <v>87</v>
      </c>
      <c r="Q1386" t="s">
        <v>59</v>
      </c>
    </row>
    <row r="1387" spans="1:17" hidden="1" x14ac:dyDescent="0.25">
      <c r="A1387" t="s">
        <v>5673</v>
      </c>
      <c r="B1387" t="s">
        <v>5674</v>
      </c>
      <c r="C1387" s="1" t="str">
        <f t="shared" si="84"/>
        <v>12:0008</v>
      </c>
      <c r="D1387" s="1" t="str">
        <f t="shared" si="85"/>
        <v>12:0030</v>
      </c>
      <c r="E1387" t="s">
        <v>5675</v>
      </c>
      <c r="F1387" t="s">
        <v>5676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 t="s">
        <v>244</v>
      </c>
      <c r="P1387" t="s">
        <v>45</v>
      </c>
      <c r="Q1387" t="s">
        <v>59</v>
      </c>
    </row>
    <row r="1388" spans="1:17" hidden="1" x14ac:dyDescent="0.25">
      <c r="A1388" t="s">
        <v>5677</v>
      </c>
      <c r="B1388" t="s">
        <v>5678</v>
      </c>
      <c r="C1388" s="1" t="str">
        <f t="shared" si="84"/>
        <v>12:0008</v>
      </c>
      <c r="D1388" s="1" t="str">
        <f t="shared" si="85"/>
        <v>12:0030</v>
      </c>
      <c r="E1388" t="s">
        <v>5679</v>
      </c>
      <c r="F1388" t="s">
        <v>5680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 t="s">
        <v>551</v>
      </c>
      <c r="P1388" t="s">
        <v>45</v>
      </c>
      <c r="Q1388" t="s">
        <v>35</v>
      </c>
    </row>
    <row r="1389" spans="1:17" hidden="1" x14ac:dyDescent="0.25">
      <c r="A1389" t="s">
        <v>5681</v>
      </c>
      <c r="B1389" t="s">
        <v>5682</v>
      </c>
      <c r="C1389" s="1" t="str">
        <f t="shared" si="84"/>
        <v>12:0008</v>
      </c>
      <c r="D1389" s="1" t="str">
        <f t="shared" si="85"/>
        <v>12:0030</v>
      </c>
      <c r="E1389" t="s">
        <v>5683</v>
      </c>
      <c r="F1389" t="s">
        <v>5684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 t="s">
        <v>4378</v>
      </c>
      <c r="P1389" t="s">
        <v>356</v>
      </c>
      <c r="Q1389" t="s">
        <v>522</v>
      </c>
    </row>
    <row r="1390" spans="1:17" hidden="1" x14ac:dyDescent="0.25">
      <c r="A1390" t="s">
        <v>5685</v>
      </c>
      <c r="B1390" t="s">
        <v>5686</v>
      </c>
      <c r="C1390" s="1" t="str">
        <f t="shared" si="84"/>
        <v>12:0008</v>
      </c>
      <c r="D1390" s="1" t="str">
        <f t="shared" si="85"/>
        <v>12:0030</v>
      </c>
      <c r="E1390" t="s">
        <v>5687</v>
      </c>
      <c r="F1390" t="s">
        <v>5688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 t="s">
        <v>21</v>
      </c>
      <c r="P1390" t="s">
        <v>5689</v>
      </c>
      <c r="Q1390" t="s">
        <v>392</v>
      </c>
    </row>
    <row r="1391" spans="1:17" hidden="1" x14ac:dyDescent="0.25">
      <c r="A1391" t="s">
        <v>5690</v>
      </c>
      <c r="B1391" t="s">
        <v>5691</v>
      </c>
      <c r="C1391" s="1" t="str">
        <f t="shared" si="84"/>
        <v>12:0008</v>
      </c>
      <c r="D1391" s="1" t="str">
        <f t="shared" si="85"/>
        <v>12:0030</v>
      </c>
      <c r="E1391" t="s">
        <v>5692</v>
      </c>
      <c r="F1391" t="s">
        <v>5693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 t="s">
        <v>21</v>
      </c>
      <c r="P1391" t="s">
        <v>5694</v>
      </c>
      <c r="Q1391" t="s">
        <v>198</v>
      </c>
    </row>
    <row r="1392" spans="1:17" hidden="1" x14ac:dyDescent="0.25">
      <c r="A1392" t="s">
        <v>5695</v>
      </c>
      <c r="B1392" t="s">
        <v>5696</v>
      </c>
      <c r="C1392" s="1" t="str">
        <f t="shared" si="84"/>
        <v>12:0008</v>
      </c>
      <c r="D1392" s="1" t="str">
        <f t="shared" si="85"/>
        <v>12:0030</v>
      </c>
      <c r="E1392" t="s">
        <v>5697</v>
      </c>
      <c r="F1392" t="s">
        <v>5698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 t="s">
        <v>21</v>
      </c>
      <c r="P1392" t="s">
        <v>5368</v>
      </c>
      <c r="Q1392" t="s">
        <v>71</v>
      </c>
    </row>
    <row r="1393" spans="1:17" hidden="1" x14ac:dyDescent="0.25">
      <c r="A1393" t="s">
        <v>5699</v>
      </c>
      <c r="B1393" t="s">
        <v>5700</v>
      </c>
      <c r="C1393" s="1" t="str">
        <f t="shared" si="84"/>
        <v>12:0008</v>
      </c>
      <c r="D1393" s="1" t="str">
        <f t="shared" si="85"/>
        <v>12:0030</v>
      </c>
      <c r="E1393" t="s">
        <v>5697</v>
      </c>
      <c r="F1393" t="s">
        <v>5701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 t="s">
        <v>101</v>
      </c>
      <c r="P1393" t="s">
        <v>5702</v>
      </c>
      <c r="Q1393" t="s">
        <v>71</v>
      </c>
    </row>
    <row r="1394" spans="1:17" hidden="1" x14ac:dyDescent="0.25">
      <c r="A1394" t="s">
        <v>5703</v>
      </c>
      <c r="B1394" t="s">
        <v>5704</v>
      </c>
      <c r="C1394" s="1" t="str">
        <f t="shared" si="84"/>
        <v>12:0008</v>
      </c>
      <c r="D1394" s="1" t="str">
        <f t="shared" si="85"/>
        <v>12:0030</v>
      </c>
      <c r="E1394" t="s">
        <v>5705</v>
      </c>
      <c r="F1394" t="s">
        <v>5706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 t="s">
        <v>101</v>
      </c>
      <c r="P1394" t="s">
        <v>2943</v>
      </c>
      <c r="Q1394" t="s">
        <v>52</v>
      </c>
    </row>
    <row r="1395" spans="1:17" hidden="1" x14ac:dyDescent="0.25">
      <c r="A1395" t="s">
        <v>5707</v>
      </c>
      <c r="B1395" t="s">
        <v>5708</v>
      </c>
      <c r="C1395" s="1" t="str">
        <f t="shared" si="84"/>
        <v>12:0008</v>
      </c>
      <c r="D1395" s="1" t="str">
        <f t="shared" si="85"/>
        <v>12:0030</v>
      </c>
      <c r="E1395" t="s">
        <v>5709</v>
      </c>
      <c r="F1395" t="s">
        <v>5710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  <c r="O1395" t="s">
        <v>108</v>
      </c>
      <c r="P1395" t="s">
        <v>108</v>
      </c>
      <c r="Q1395" t="s">
        <v>108</v>
      </c>
    </row>
    <row r="1396" spans="1:17" hidden="1" x14ac:dyDescent="0.25">
      <c r="A1396" t="s">
        <v>5711</v>
      </c>
      <c r="B1396" t="s">
        <v>5712</v>
      </c>
      <c r="C1396" s="1" t="str">
        <f t="shared" si="84"/>
        <v>12:0008</v>
      </c>
      <c r="D1396" s="1" t="str">
        <f t="shared" si="85"/>
        <v>12:0030</v>
      </c>
      <c r="E1396" t="s">
        <v>5713</v>
      </c>
      <c r="F1396" t="s">
        <v>5714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  <c r="O1396" t="s">
        <v>108</v>
      </c>
      <c r="P1396" t="s">
        <v>108</v>
      </c>
      <c r="Q1396" t="s">
        <v>108</v>
      </c>
    </row>
    <row r="1397" spans="1:17" hidden="1" x14ac:dyDescent="0.25">
      <c r="A1397" t="s">
        <v>5715</v>
      </c>
      <c r="B1397" t="s">
        <v>5716</v>
      </c>
      <c r="C1397" s="1" t="str">
        <f t="shared" si="84"/>
        <v>12:0008</v>
      </c>
      <c r="D1397" s="1" t="str">
        <f t="shared" si="85"/>
        <v>12:0030</v>
      </c>
      <c r="E1397" t="s">
        <v>5717</v>
      </c>
      <c r="F1397" t="s">
        <v>5718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 t="s">
        <v>3406</v>
      </c>
      <c r="P1397" t="s">
        <v>5719</v>
      </c>
      <c r="Q1397" t="s">
        <v>35</v>
      </c>
    </row>
    <row r="1398" spans="1:17" hidden="1" x14ac:dyDescent="0.25">
      <c r="A1398" t="s">
        <v>5720</v>
      </c>
      <c r="B1398" t="s">
        <v>5721</v>
      </c>
      <c r="C1398" s="1" t="str">
        <f t="shared" si="84"/>
        <v>12:0008</v>
      </c>
      <c r="D1398" s="1" t="str">
        <f t="shared" si="85"/>
        <v>12:0030</v>
      </c>
      <c r="E1398" t="s">
        <v>5722</v>
      </c>
      <c r="F1398" t="s">
        <v>5723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 t="s">
        <v>225</v>
      </c>
      <c r="P1398" t="s">
        <v>5724</v>
      </c>
      <c r="Q1398" t="s">
        <v>29</v>
      </c>
    </row>
    <row r="1399" spans="1:17" hidden="1" x14ac:dyDescent="0.25">
      <c r="A1399" t="s">
        <v>5725</v>
      </c>
      <c r="B1399" t="s">
        <v>5726</v>
      </c>
      <c r="C1399" s="1" t="str">
        <f t="shared" si="84"/>
        <v>12:0008</v>
      </c>
      <c r="D1399" s="1" t="str">
        <f t="shared" si="85"/>
        <v>12:0030</v>
      </c>
      <c r="E1399" t="s">
        <v>5727</v>
      </c>
      <c r="F1399" t="s">
        <v>5728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 t="s">
        <v>551</v>
      </c>
      <c r="P1399" t="s">
        <v>5702</v>
      </c>
      <c r="Q1399" t="s">
        <v>46</v>
      </c>
    </row>
    <row r="1400" spans="1:17" hidden="1" x14ac:dyDescent="0.25">
      <c r="A1400" t="s">
        <v>5729</v>
      </c>
      <c r="B1400" t="s">
        <v>5730</v>
      </c>
      <c r="C1400" s="1" t="str">
        <f t="shared" si="84"/>
        <v>12:0008</v>
      </c>
      <c r="D1400" s="1" t="str">
        <f t="shared" si="85"/>
        <v>12:0030</v>
      </c>
      <c r="E1400" t="s">
        <v>5731</v>
      </c>
      <c r="F1400" t="s">
        <v>5732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 t="s">
        <v>3419</v>
      </c>
      <c r="P1400" t="s">
        <v>4545</v>
      </c>
      <c r="Q1400" t="s">
        <v>29</v>
      </c>
    </row>
    <row r="1401" spans="1:17" hidden="1" x14ac:dyDescent="0.25">
      <c r="A1401" t="s">
        <v>5733</v>
      </c>
      <c r="B1401" t="s">
        <v>5734</v>
      </c>
      <c r="C1401" s="1" t="str">
        <f t="shared" si="84"/>
        <v>12:0008</v>
      </c>
      <c r="D1401" s="1" t="str">
        <f t="shared" si="85"/>
        <v>12:0030</v>
      </c>
      <c r="E1401" t="s">
        <v>5735</v>
      </c>
      <c r="F1401" t="s">
        <v>5736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 t="s">
        <v>64</v>
      </c>
      <c r="P1401" t="s">
        <v>5737</v>
      </c>
      <c r="Q1401" t="s">
        <v>35</v>
      </c>
    </row>
    <row r="1402" spans="1:17" hidden="1" x14ac:dyDescent="0.25">
      <c r="A1402" t="s">
        <v>5738</v>
      </c>
      <c r="B1402" t="s">
        <v>5739</v>
      </c>
      <c r="C1402" s="1" t="str">
        <f t="shared" si="84"/>
        <v>12:0008</v>
      </c>
      <c r="D1402" s="1" t="str">
        <f t="shared" si="85"/>
        <v>12:0030</v>
      </c>
      <c r="E1402" t="s">
        <v>5740</v>
      </c>
      <c r="F1402" t="s">
        <v>5741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 t="s">
        <v>101</v>
      </c>
      <c r="P1402" t="s">
        <v>1588</v>
      </c>
      <c r="Q1402" t="s">
        <v>215</v>
      </c>
    </row>
    <row r="1403" spans="1:17" hidden="1" x14ac:dyDescent="0.25">
      <c r="A1403" t="s">
        <v>5742</v>
      </c>
      <c r="B1403" t="s">
        <v>5743</v>
      </c>
      <c r="C1403" s="1" t="str">
        <f t="shared" si="84"/>
        <v>12:0008</v>
      </c>
      <c r="D1403" s="1" t="str">
        <f t="shared" si="85"/>
        <v>12:0030</v>
      </c>
      <c r="E1403" t="s">
        <v>5744</v>
      </c>
      <c r="F1403" t="s">
        <v>5745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 t="s">
        <v>21</v>
      </c>
      <c r="P1403" t="s">
        <v>4464</v>
      </c>
      <c r="Q1403" t="s">
        <v>93</v>
      </c>
    </row>
    <row r="1404" spans="1:17" hidden="1" x14ac:dyDescent="0.25">
      <c r="A1404" t="s">
        <v>5746</v>
      </c>
      <c r="B1404" t="s">
        <v>5747</v>
      </c>
      <c r="C1404" s="1" t="str">
        <f t="shared" ref="C1404:C1467" si="88">HYPERLINK("http://geochem.nrcan.gc.ca/cdogs/content/bdl/bdl120008_e.htm", "12:0008")</f>
        <v>12:0008</v>
      </c>
      <c r="D1404" s="1" t="str">
        <f t="shared" ref="D1404:D1467" si="89">HYPERLINK("http://geochem.nrcan.gc.ca/cdogs/content/svy/svy120030_e.htm", "12:0030")</f>
        <v>12:0030</v>
      </c>
      <c r="E1404" t="s">
        <v>5748</v>
      </c>
      <c r="F1404" t="s">
        <v>5749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 t="s">
        <v>64</v>
      </c>
      <c r="P1404" t="s">
        <v>5750</v>
      </c>
      <c r="Q1404" t="s">
        <v>215</v>
      </c>
    </row>
    <row r="1405" spans="1:17" hidden="1" x14ac:dyDescent="0.25">
      <c r="A1405" t="s">
        <v>5751</v>
      </c>
      <c r="B1405" t="s">
        <v>5752</v>
      </c>
      <c r="C1405" s="1" t="str">
        <f t="shared" si="88"/>
        <v>12:0008</v>
      </c>
      <c r="D1405" s="1" t="str">
        <f t="shared" si="89"/>
        <v>12:0030</v>
      </c>
      <c r="E1405" t="s">
        <v>5753</v>
      </c>
      <c r="F1405" t="s">
        <v>5754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 t="s">
        <v>21</v>
      </c>
      <c r="P1405" t="s">
        <v>5755</v>
      </c>
      <c r="Q1405" t="s">
        <v>23</v>
      </c>
    </row>
    <row r="1406" spans="1:17" hidden="1" x14ac:dyDescent="0.25">
      <c r="A1406" t="s">
        <v>5756</v>
      </c>
      <c r="B1406" t="s">
        <v>5757</v>
      </c>
      <c r="C1406" s="1" t="str">
        <f t="shared" si="88"/>
        <v>12:0008</v>
      </c>
      <c r="D1406" s="1" t="str">
        <f t="shared" si="89"/>
        <v>12:0030</v>
      </c>
      <c r="E1406" t="s">
        <v>5758</v>
      </c>
      <c r="F1406" t="s">
        <v>5759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 t="s">
        <v>21</v>
      </c>
      <c r="P1406" t="s">
        <v>4613</v>
      </c>
      <c r="Q1406" t="s">
        <v>29</v>
      </c>
    </row>
    <row r="1407" spans="1:17" hidden="1" x14ac:dyDescent="0.25">
      <c r="A1407" t="s">
        <v>5760</v>
      </c>
      <c r="B1407" t="s">
        <v>5761</v>
      </c>
      <c r="C1407" s="1" t="str">
        <f t="shared" si="88"/>
        <v>12:0008</v>
      </c>
      <c r="D1407" s="1" t="str">
        <f t="shared" si="89"/>
        <v>12:0030</v>
      </c>
      <c r="E1407" t="s">
        <v>5762</v>
      </c>
      <c r="F1407" t="s">
        <v>5763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 t="s">
        <v>113</v>
      </c>
      <c r="P1407" t="s">
        <v>5755</v>
      </c>
      <c r="Q1407" t="s">
        <v>198</v>
      </c>
    </row>
    <row r="1408" spans="1:17" hidden="1" x14ac:dyDescent="0.25">
      <c r="A1408" t="s">
        <v>5764</v>
      </c>
      <c r="B1408" t="s">
        <v>5765</v>
      </c>
      <c r="C1408" s="1" t="str">
        <f t="shared" si="88"/>
        <v>12:0008</v>
      </c>
      <c r="D1408" s="1" t="str">
        <f t="shared" si="89"/>
        <v>12:0030</v>
      </c>
      <c r="E1408" t="s">
        <v>5766</v>
      </c>
      <c r="F1408" t="s">
        <v>5767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 t="s">
        <v>5641</v>
      </c>
      <c r="P1408" t="s">
        <v>2943</v>
      </c>
      <c r="Q1408" t="s">
        <v>522</v>
      </c>
    </row>
    <row r="1409" spans="1:17" hidden="1" x14ac:dyDescent="0.25">
      <c r="A1409" t="s">
        <v>5768</v>
      </c>
      <c r="B1409" t="s">
        <v>5769</v>
      </c>
      <c r="C1409" s="1" t="str">
        <f t="shared" si="88"/>
        <v>12:0008</v>
      </c>
      <c r="D1409" s="1" t="str">
        <f t="shared" si="89"/>
        <v>12:0030</v>
      </c>
      <c r="E1409" t="s">
        <v>5770</v>
      </c>
      <c r="F1409" t="s">
        <v>5771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 t="s">
        <v>21</v>
      </c>
      <c r="P1409" t="s">
        <v>22</v>
      </c>
      <c r="Q1409" t="s">
        <v>365</v>
      </c>
    </row>
    <row r="1410" spans="1:17" hidden="1" x14ac:dyDescent="0.25">
      <c r="A1410" t="s">
        <v>5772</v>
      </c>
      <c r="B1410" t="s">
        <v>5773</v>
      </c>
      <c r="C1410" s="1" t="str">
        <f t="shared" si="88"/>
        <v>12:0008</v>
      </c>
      <c r="D1410" s="1" t="str">
        <f t="shared" si="89"/>
        <v>12:0030</v>
      </c>
      <c r="E1410" t="s">
        <v>5774</v>
      </c>
      <c r="F1410" t="s">
        <v>5775</v>
      </c>
      <c r="H1410">
        <v>57.7985525</v>
      </c>
      <c r="I1410">
        <v>-130.8615236</v>
      </c>
      <c r="J1410" s="1" t="str">
        <f t="shared" ref="J1410:J1473" si="90">HYPERLINK("http://geochem.nrcan.gc.ca/cdogs/content/kwd/kwd020018_e.htm", "Fluid (stream)")</f>
        <v>Fluid (stream)</v>
      </c>
      <c r="K1410" s="1" t="str">
        <f t="shared" ref="K1410:K1473" si="91">HYPERLINK("http://geochem.nrcan.gc.ca/cdogs/content/kwd/kwd080007_e.htm", "Untreated Water")</f>
        <v>Untreated Water</v>
      </c>
      <c r="O1410" t="s">
        <v>76</v>
      </c>
      <c r="P1410" t="s">
        <v>4464</v>
      </c>
      <c r="Q1410" t="s">
        <v>59</v>
      </c>
    </row>
    <row r="1411" spans="1:17" hidden="1" x14ac:dyDescent="0.25">
      <c r="A1411" t="s">
        <v>5776</v>
      </c>
      <c r="B1411" t="s">
        <v>5777</v>
      </c>
      <c r="C1411" s="1" t="str">
        <f t="shared" si="88"/>
        <v>12:0008</v>
      </c>
      <c r="D1411" s="1" t="str">
        <f t="shared" si="89"/>
        <v>12:0030</v>
      </c>
      <c r="E1411" t="s">
        <v>5778</v>
      </c>
      <c r="F1411" t="s">
        <v>5779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 t="s">
        <v>5780</v>
      </c>
      <c r="P1411" t="s">
        <v>45</v>
      </c>
      <c r="Q1411" t="s">
        <v>198</v>
      </c>
    </row>
    <row r="1412" spans="1:17" hidden="1" x14ac:dyDescent="0.25">
      <c r="A1412" t="s">
        <v>5781</v>
      </c>
      <c r="B1412" t="s">
        <v>5782</v>
      </c>
      <c r="C1412" s="1" t="str">
        <f t="shared" si="88"/>
        <v>12:0008</v>
      </c>
      <c r="D1412" s="1" t="str">
        <f t="shared" si="89"/>
        <v>12:0030</v>
      </c>
      <c r="E1412" t="s">
        <v>5783</v>
      </c>
      <c r="F1412" t="s">
        <v>5784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 t="s">
        <v>225</v>
      </c>
      <c r="P1412" t="s">
        <v>45</v>
      </c>
      <c r="Q1412" t="s">
        <v>71</v>
      </c>
    </row>
    <row r="1413" spans="1:17" hidden="1" x14ac:dyDescent="0.25">
      <c r="A1413" t="s">
        <v>5785</v>
      </c>
      <c r="B1413" t="s">
        <v>5786</v>
      </c>
      <c r="C1413" s="1" t="str">
        <f t="shared" si="88"/>
        <v>12:0008</v>
      </c>
      <c r="D1413" s="1" t="str">
        <f t="shared" si="89"/>
        <v>12:0030</v>
      </c>
      <c r="E1413" t="s">
        <v>5787</v>
      </c>
      <c r="F1413" t="s">
        <v>5788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 t="s">
        <v>244</v>
      </c>
      <c r="P1413" t="s">
        <v>45</v>
      </c>
      <c r="Q1413" t="s">
        <v>198</v>
      </c>
    </row>
    <row r="1414" spans="1:17" hidden="1" x14ac:dyDescent="0.25">
      <c r="A1414" t="s">
        <v>5789</v>
      </c>
      <c r="B1414" t="s">
        <v>5790</v>
      </c>
      <c r="C1414" s="1" t="str">
        <f t="shared" si="88"/>
        <v>12:0008</v>
      </c>
      <c r="D1414" s="1" t="str">
        <f t="shared" si="89"/>
        <v>12:0030</v>
      </c>
      <c r="E1414" t="s">
        <v>5791</v>
      </c>
      <c r="F1414" t="s">
        <v>5792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 t="s">
        <v>5793</v>
      </c>
      <c r="P1414" t="s">
        <v>397</v>
      </c>
      <c r="Q1414" t="s">
        <v>29</v>
      </c>
    </row>
    <row r="1415" spans="1:17" hidden="1" x14ac:dyDescent="0.25">
      <c r="A1415" t="s">
        <v>5794</v>
      </c>
      <c r="B1415" t="s">
        <v>5795</v>
      </c>
      <c r="C1415" s="1" t="str">
        <f t="shared" si="88"/>
        <v>12:0008</v>
      </c>
      <c r="D1415" s="1" t="str">
        <f t="shared" si="89"/>
        <v>12:0030</v>
      </c>
      <c r="E1415" t="s">
        <v>5796</v>
      </c>
      <c r="F1415" t="s">
        <v>5797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 t="s">
        <v>2379</v>
      </c>
      <c r="P1415" t="s">
        <v>356</v>
      </c>
      <c r="Q1415" t="s">
        <v>29</v>
      </c>
    </row>
    <row r="1416" spans="1:17" hidden="1" x14ac:dyDescent="0.25">
      <c r="A1416" t="s">
        <v>5798</v>
      </c>
      <c r="B1416" t="s">
        <v>5799</v>
      </c>
      <c r="C1416" s="1" t="str">
        <f t="shared" si="88"/>
        <v>12:0008</v>
      </c>
      <c r="D1416" s="1" t="str">
        <f t="shared" si="89"/>
        <v>12:0030</v>
      </c>
      <c r="E1416" t="s">
        <v>5800</v>
      </c>
      <c r="F1416" t="s">
        <v>5801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 t="s">
        <v>5802</v>
      </c>
      <c r="P1416" t="s">
        <v>22</v>
      </c>
      <c r="Q1416" t="s">
        <v>29</v>
      </c>
    </row>
    <row r="1417" spans="1:17" hidden="1" x14ac:dyDescent="0.25">
      <c r="A1417" t="s">
        <v>5803</v>
      </c>
      <c r="B1417" t="s">
        <v>5804</v>
      </c>
      <c r="C1417" s="1" t="str">
        <f t="shared" si="88"/>
        <v>12:0008</v>
      </c>
      <c r="D1417" s="1" t="str">
        <f t="shared" si="89"/>
        <v>12:0030</v>
      </c>
      <c r="E1417" t="s">
        <v>5805</v>
      </c>
      <c r="F1417" t="s">
        <v>5806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 t="s">
        <v>220</v>
      </c>
      <c r="P1417" t="s">
        <v>45</v>
      </c>
      <c r="Q1417" t="s">
        <v>198</v>
      </c>
    </row>
    <row r="1418" spans="1:17" hidden="1" x14ac:dyDescent="0.25">
      <c r="A1418" t="s">
        <v>5807</v>
      </c>
      <c r="B1418" t="s">
        <v>5808</v>
      </c>
      <c r="C1418" s="1" t="str">
        <f t="shared" si="88"/>
        <v>12:0008</v>
      </c>
      <c r="D1418" s="1" t="str">
        <f t="shared" si="89"/>
        <v>12:0030</v>
      </c>
      <c r="E1418" t="s">
        <v>5809</v>
      </c>
      <c r="F1418" t="s">
        <v>5810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 t="s">
        <v>512</v>
      </c>
      <c r="P1418" t="s">
        <v>22</v>
      </c>
      <c r="Q1418" t="s">
        <v>23</v>
      </c>
    </row>
    <row r="1419" spans="1:17" hidden="1" x14ac:dyDescent="0.25">
      <c r="A1419" t="s">
        <v>5811</v>
      </c>
      <c r="B1419" t="s">
        <v>5812</v>
      </c>
      <c r="C1419" s="1" t="str">
        <f t="shared" si="88"/>
        <v>12:0008</v>
      </c>
      <c r="D1419" s="1" t="str">
        <f t="shared" si="89"/>
        <v>12:0030</v>
      </c>
      <c r="E1419" t="s">
        <v>5813</v>
      </c>
      <c r="F1419" t="s">
        <v>5814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  <c r="O1419" t="s">
        <v>108</v>
      </c>
      <c r="P1419" t="s">
        <v>108</v>
      </c>
      <c r="Q1419" t="s">
        <v>108</v>
      </c>
    </row>
    <row r="1420" spans="1:17" hidden="1" x14ac:dyDescent="0.25">
      <c r="A1420" t="s">
        <v>5815</v>
      </c>
      <c r="B1420" t="s">
        <v>5816</v>
      </c>
      <c r="C1420" s="1" t="str">
        <f t="shared" si="88"/>
        <v>12:0008</v>
      </c>
      <c r="D1420" s="1" t="str">
        <f t="shared" si="89"/>
        <v>12:0030</v>
      </c>
      <c r="E1420" t="s">
        <v>5817</v>
      </c>
      <c r="F1420" t="s">
        <v>5818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  <c r="O1420" t="s">
        <v>108</v>
      </c>
      <c r="P1420" t="s">
        <v>108</v>
      </c>
      <c r="Q1420" t="s">
        <v>108</v>
      </c>
    </row>
    <row r="1421" spans="1:17" hidden="1" x14ac:dyDescent="0.25">
      <c r="A1421" t="s">
        <v>5819</v>
      </c>
      <c r="B1421" t="s">
        <v>5820</v>
      </c>
      <c r="C1421" s="1" t="str">
        <f t="shared" si="88"/>
        <v>12:0008</v>
      </c>
      <c r="D1421" s="1" t="str">
        <f t="shared" si="89"/>
        <v>12:0030</v>
      </c>
      <c r="E1421" t="s">
        <v>5821</v>
      </c>
      <c r="F1421" t="s">
        <v>5822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 t="s">
        <v>113</v>
      </c>
      <c r="P1421" t="s">
        <v>45</v>
      </c>
      <c r="Q1421" t="s">
        <v>23</v>
      </c>
    </row>
    <row r="1422" spans="1:17" hidden="1" x14ac:dyDescent="0.25">
      <c r="A1422" t="s">
        <v>5823</v>
      </c>
      <c r="B1422" t="s">
        <v>5824</v>
      </c>
      <c r="C1422" s="1" t="str">
        <f t="shared" si="88"/>
        <v>12:0008</v>
      </c>
      <c r="D1422" s="1" t="str">
        <f t="shared" si="89"/>
        <v>12:0030</v>
      </c>
      <c r="E1422" t="s">
        <v>5821</v>
      </c>
      <c r="F1422" t="s">
        <v>5825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 t="s">
        <v>113</v>
      </c>
      <c r="P1422" t="s">
        <v>45</v>
      </c>
      <c r="Q1422" t="s">
        <v>71</v>
      </c>
    </row>
    <row r="1423" spans="1:17" hidden="1" x14ac:dyDescent="0.25">
      <c r="A1423" t="s">
        <v>5826</v>
      </c>
      <c r="B1423" t="s">
        <v>5827</v>
      </c>
      <c r="C1423" s="1" t="str">
        <f t="shared" si="88"/>
        <v>12:0008</v>
      </c>
      <c r="D1423" s="1" t="str">
        <f t="shared" si="89"/>
        <v>12:0030</v>
      </c>
      <c r="E1423" t="s">
        <v>5828</v>
      </c>
      <c r="F1423" t="s">
        <v>5829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 t="s">
        <v>21</v>
      </c>
      <c r="P1423" t="s">
        <v>45</v>
      </c>
      <c r="Q1423" t="s">
        <v>46</v>
      </c>
    </row>
    <row r="1424" spans="1:17" hidden="1" x14ac:dyDescent="0.25">
      <c r="A1424" t="s">
        <v>5830</v>
      </c>
      <c r="B1424" t="s">
        <v>5831</v>
      </c>
      <c r="C1424" s="1" t="str">
        <f t="shared" si="88"/>
        <v>12:0008</v>
      </c>
      <c r="D1424" s="1" t="str">
        <f t="shared" si="89"/>
        <v>12:0030</v>
      </c>
      <c r="E1424" t="s">
        <v>5832</v>
      </c>
      <c r="F1424" t="s">
        <v>5833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 t="s">
        <v>21</v>
      </c>
      <c r="P1424" t="s">
        <v>45</v>
      </c>
      <c r="Q1424" t="s">
        <v>46</v>
      </c>
    </row>
    <row r="1425" spans="1:17" hidden="1" x14ac:dyDescent="0.25">
      <c r="A1425" t="s">
        <v>5834</v>
      </c>
      <c r="B1425" t="s">
        <v>5835</v>
      </c>
      <c r="C1425" s="1" t="str">
        <f t="shared" si="88"/>
        <v>12:0008</v>
      </c>
      <c r="D1425" s="1" t="str">
        <f t="shared" si="89"/>
        <v>12:0030</v>
      </c>
      <c r="E1425" t="s">
        <v>5836</v>
      </c>
      <c r="F1425" t="s">
        <v>5837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 t="s">
        <v>64</v>
      </c>
      <c r="P1425" t="s">
        <v>45</v>
      </c>
      <c r="Q1425" t="s">
        <v>198</v>
      </c>
    </row>
    <row r="1426" spans="1:17" hidden="1" x14ac:dyDescent="0.25">
      <c r="A1426" t="s">
        <v>5838</v>
      </c>
      <c r="B1426" t="s">
        <v>5839</v>
      </c>
      <c r="C1426" s="1" t="str">
        <f t="shared" si="88"/>
        <v>12:0008</v>
      </c>
      <c r="D1426" s="1" t="str">
        <f t="shared" si="89"/>
        <v>12:0030</v>
      </c>
      <c r="E1426" t="s">
        <v>5840</v>
      </c>
      <c r="F1426" t="s">
        <v>5841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 t="s">
        <v>3419</v>
      </c>
      <c r="P1426" t="s">
        <v>22</v>
      </c>
      <c r="Q1426" t="s">
        <v>392</v>
      </c>
    </row>
    <row r="1427" spans="1:17" hidden="1" x14ac:dyDescent="0.25">
      <c r="A1427" t="s">
        <v>5842</v>
      </c>
      <c r="B1427" t="s">
        <v>5843</v>
      </c>
      <c r="C1427" s="1" t="str">
        <f t="shared" si="88"/>
        <v>12:0008</v>
      </c>
      <c r="D1427" s="1" t="str">
        <f t="shared" si="89"/>
        <v>12:0030</v>
      </c>
      <c r="E1427" t="s">
        <v>5844</v>
      </c>
      <c r="F1427" t="s">
        <v>5845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 t="s">
        <v>21</v>
      </c>
      <c r="P1427" t="s">
        <v>356</v>
      </c>
      <c r="Q1427" t="s">
        <v>59</v>
      </c>
    </row>
    <row r="1428" spans="1:17" hidden="1" x14ac:dyDescent="0.25">
      <c r="A1428" t="s">
        <v>5846</v>
      </c>
      <c r="B1428" t="s">
        <v>5847</v>
      </c>
      <c r="C1428" s="1" t="str">
        <f t="shared" si="88"/>
        <v>12:0008</v>
      </c>
      <c r="D1428" s="1" t="str">
        <f t="shared" si="89"/>
        <v>12:0030</v>
      </c>
      <c r="E1428" t="s">
        <v>5848</v>
      </c>
      <c r="F1428" t="s">
        <v>5849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 t="s">
        <v>21</v>
      </c>
      <c r="P1428" t="s">
        <v>356</v>
      </c>
      <c r="Q1428" t="s">
        <v>59</v>
      </c>
    </row>
    <row r="1429" spans="1:17" hidden="1" x14ac:dyDescent="0.25">
      <c r="A1429" t="s">
        <v>5850</v>
      </c>
      <c r="B1429" t="s">
        <v>5851</v>
      </c>
      <c r="C1429" s="1" t="str">
        <f t="shared" si="88"/>
        <v>12:0008</v>
      </c>
      <c r="D1429" s="1" t="str">
        <f t="shared" si="89"/>
        <v>12:0030</v>
      </c>
      <c r="E1429" t="s">
        <v>5852</v>
      </c>
      <c r="F1429" t="s">
        <v>5853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 t="s">
        <v>630</v>
      </c>
      <c r="P1429" t="s">
        <v>22</v>
      </c>
      <c r="Q1429" t="s">
        <v>392</v>
      </c>
    </row>
    <row r="1430" spans="1:17" hidden="1" x14ac:dyDescent="0.25">
      <c r="A1430" t="s">
        <v>5854</v>
      </c>
      <c r="B1430" t="s">
        <v>5855</v>
      </c>
      <c r="C1430" s="1" t="str">
        <f t="shared" si="88"/>
        <v>12:0008</v>
      </c>
      <c r="D1430" s="1" t="str">
        <f t="shared" si="89"/>
        <v>12:0030</v>
      </c>
      <c r="E1430" t="s">
        <v>5856</v>
      </c>
      <c r="F1430" t="s">
        <v>5857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 t="s">
        <v>5641</v>
      </c>
      <c r="P1430" t="s">
        <v>45</v>
      </c>
      <c r="Q1430" t="s">
        <v>59</v>
      </c>
    </row>
    <row r="1431" spans="1:17" hidden="1" x14ac:dyDescent="0.25">
      <c r="A1431" t="s">
        <v>5858</v>
      </c>
      <c r="B1431" t="s">
        <v>5859</v>
      </c>
      <c r="C1431" s="1" t="str">
        <f t="shared" si="88"/>
        <v>12:0008</v>
      </c>
      <c r="D1431" s="1" t="str">
        <f t="shared" si="89"/>
        <v>12:0030</v>
      </c>
      <c r="E1431" t="s">
        <v>5860</v>
      </c>
      <c r="F1431" t="s">
        <v>5861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 t="s">
        <v>57</v>
      </c>
      <c r="P1431" t="s">
        <v>87</v>
      </c>
      <c r="Q1431" t="s">
        <v>46</v>
      </c>
    </row>
    <row r="1432" spans="1:17" hidden="1" x14ac:dyDescent="0.25">
      <c r="A1432" t="s">
        <v>5862</v>
      </c>
      <c r="B1432" t="s">
        <v>5863</v>
      </c>
      <c r="C1432" s="1" t="str">
        <f t="shared" si="88"/>
        <v>12:0008</v>
      </c>
      <c r="D1432" s="1" t="str">
        <f t="shared" si="89"/>
        <v>12:0030</v>
      </c>
      <c r="E1432" t="s">
        <v>5864</v>
      </c>
      <c r="F1432" t="s">
        <v>5865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 t="s">
        <v>5563</v>
      </c>
      <c r="P1432" t="s">
        <v>45</v>
      </c>
      <c r="Q1432" t="s">
        <v>59</v>
      </c>
    </row>
    <row r="1433" spans="1:17" hidden="1" x14ac:dyDescent="0.25">
      <c r="A1433" t="s">
        <v>5866</v>
      </c>
      <c r="B1433" t="s">
        <v>5867</v>
      </c>
      <c r="C1433" s="1" t="str">
        <f t="shared" si="88"/>
        <v>12:0008</v>
      </c>
      <c r="D1433" s="1" t="str">
        <f t="shared" si="89"/>
        <v>12:0030</v>
      </c>
      <c r="E1433" t="s">
        <v>5868</v>
      </c>
      <c r="F1433" t="s">
        <v>5869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  <c r="O1433" t="s">
        <v>108</v>
      </c>
      <c r="P1433" t="s">
        <v>108</v>
      </c>
      <c r="Q1433" t="s">
        <v>108</v>
      </c>
    </row>
    <row r="1434" spans="1:17" hidden="1" x14ac:dyDescent="0.25">
      <c r="A1434" t="s">
        <v>5870</v>
      </c>
      <c r="B1434" t="s">
        <v>5871</v>
      </c>
      <c r="C1434" s="1" t="str">
        <f t="shared" si="88"/>
        <v>12:0008</v>
      </c>
      <c r="D1434" s="1" t="str">
        <f t="shared" si="89"/>
        <v>12:0030</v>
      </c>
      <c r="E1434" t="s">
        <v>5872</v>
      </c>
      <c r="F1434" t="s">
        <v>5873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  <c r="O1434" t="s">
        <v>108</v>
      </c>
      <c r="P1434" t="s">
        <v>108</v>
      </c>
      <c r="Q1434" t="s">
        <v>108</v>
      </c>
    </row>
    <row r="1435" spans="1:17" hidden="1" x14ac:dyDescent="0.25">
      <c r="A1435" t="s">
        <v>5874</v>
      </c>
      <c r="B1435" t="s">
        <v>5875</v>
      </c>
      <c r="C1435" s="1" t="str">
        <f t="shared" si="88"/>
        <v>12:0008</v>
      </c>
      <c r="D1435" s="1" t="str">
        <f t="shared" si="89"/>
        <v>12:0030</v>
      </c>
      <c r="E1435" t="s">
        <v>5872</v>
      </c>
      <c r="F1435" t="s">
        <v>5876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 t="s">
        <v>101</v>
      </c>
      <c r="P1435" t="s">
        <v>356</v>
      </c>
      <c r="Q1435" t="s">
        <v>46</v>
      </c>
    </row>
    <row r="1436" spans="1:17" hidden="1" x14ac:dyDescent="0.25">
      <c r="A1436" t="s">
        <v>5877</v>
      </c>
      <c r="B1436" t="s">
        <v>5878</v>
      </c>
      <c r="C1436" s="1" t="str">
        <f t="shared" si="88"/>
        <v>12:0008</v>
      </c>
      <c r="D1436" s="1" t="str">
        <f t="shared" si="89"/>
        <v>12:0030</v>
      </c>
      <c r="E1436" t="s">
        <v>5879</v>
      </c>
      <c r="F1436" t="s">
        <v>5880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  <c r="O1436" t="s">
        <v>108</v>
      </c>
      <c r="P1436" t="s">
        <v>108</v>
      </c>
      <c r="Q1436" t="s">
        <v>108</v>
      </c>
    </row>
    <row r="1437" spans="1:17" hidden="1" x14ac:dyDescent="0.25">
      <c r="A1437" t="s">
        <v>5881</v>
      </c>
      <c r="B1437" t="s">
        <v>5882</v>
      </c>
      <c r="C1437" s="1" t="str">
        <f t="shared" si="88"/>
        <v>12:0008</v>
      </c>
      <c r="D1437" s="1" t="str">
        <f t="shared" si="89"/>
        <v>12:0030</v>
      </c>
      <c r="E1437" t="s">
        <v>5883</v>
      </c>
      <c r="F1437" t="s">
        <v>5884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 t="s">
        <v>21</v>
      </c>
      <c r="P1437" t="s">
        <v>356</v>
      </c>
      <c r="Q1437" t="s">
        <v>198</v>
      </c>
    </row>
    <row r="1438" spans="1:17" hidden="1" x14ac:dyDescent="0.25">
      <c r="A1438" t="s">
        <v>5885</v>
      </c>
      <c r="B1438" t="s">
        <v>5886</v>
      </c>
      <c r="C1438" s="1" t="str">
        <f t="shared" si="88"/>
        <v>12:0008</v>
      </c>
      <c r="D1438" s="1" t="str">
        <f t="shared" si="89"/>
        <v>12:0030</v>
      </c>
      <c r="E1438" t="s">
        <v>5887</v>
      </c>
      <c r="F1438" t="s">
        <v>5888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 t="s">
        <v>3098</v>
      </c>
      <c r="P1438" t="s">
        <v>87</v>
      </c>
      <c r="Q1438" t="s">
        <v>46</v>
      </c>
    </row>
    <row r="1439" spans="1:17" hidden="1" x14ac:dyDescent="0.25">
      <c r="A1439" t="s">
        <v>5889</v>
      </c>
      <c r="B1439" t="s">
        <v>5890</v>
      </c>
      <c r="C1439" s="1" t="str">
        <f t="shared" si="88"/>
        <v>12:0008</v>
      </c>
      <c r="D1439" s="1" t="str">
        <f t="shared" si="89"/>
        <v>12:0030</v>
      </c>
      <c r="E1439" t="s">
        <v>5891</v>
      </c>
      <c r="F1439" t="s">
        <v>5892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 t="s">
        <v>2099</v>
      </c>
      <c r="P1439" t="s">
        <v>45</v>
      </c>
      <c r="Q1439" t="s">
        <v>35</v>
      </c>
    </row>
    <row r="1440" spans="1:17" hidden="1" x14ac:dyDescent="0.25">
      <c r="A1440" t="s">
        <v>5893</v>
      </c>
      <c r="B1440" t="s">
        <v>5894</v>
      </c>
      <c r="C1440" s="1" t="str">
        <f t="shared" si="88"/>
        <v>12:0008</v>
      </c>
      <c r="D1440" s="1" t="str">
        <f t="shared" si="89"/>
        <v>12:0030</v>
      </c>
      <c r="E1440" t="s">
        <v>5895</v>
      </c>
      <c r="F1440" t="s">
        <v>5896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 t="s">
        <v>3655</v>
      </c>
      <c r="P1440" t="s">
        <v>356</v>
      </c>
      <c r="Q1440" t="s">
        <v>46</v>
      </c>
    </row>
    <row r="1441" spans="1:17" hidden="1" x14ac:dyDescent="0.25">
      <c r="A1441" t="s">
        <v>5897</v>
      </c>
      <c r="B1441" t="s">
        <v>5898</v>
      </c>
      <c r="C1441" s="1" t="str">
        <f t="shared" si="88"/>
        <v>12:0008</v>
      </c>
      <c r="D1441" s="1" t="str">
        <f t="shared" si="89"/>
        <v>12:0030</v>
      </c>
      <c r="E1441" t="s">
        <v>5899</v>
      </c>
      <c r="F1441" t="s">
        <v>5900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 t="s">
        <v>3065</v>
      </c>
      <c r="P1441" t="s">
        <v>45</v>
      </c>
      <c r="Q1441" t="s">
        <v>59</v>
      </c>
    </row>
    <row r="1442" spans="1:17" hidden="1" x14ac:dyDescent="0.25">
      <c r="A1442" t="s">
        <v>5901</v>
      </c>
      <c r="B1442" t="s">
        <v>5902</v>
      </c>
      <c r="C1442" s="1" t="str">
        <f t="shared" si="88"/>
        <v>12:0008</v>
      </c>
      <c r="D1442" s="1" t="str">
        <f t="shared" si="89"/>
        <v>12:0030</v>
      </c>
      <c r="E1442" t="s">
        <v>5903</v>
      </c>
      <c r="F1442" t="s">
        <v>5904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 t="s">
        <v>244</v>
      </c>
      <c r="P1442" t="s">
        <v>356</v>
      </c>
      <c r="Q1442" t="s">
        <v>35</v>
      </c>
    </row>
    <row r="1443" spans="1:17" hidden="1" x14ac:dyDescent="0.25">
      <c r="A1443" t="s">
        <v>5905</v>
      </c>
      <c r="B1443" t="s">
        <v>5906</v>
      </c>
      <c r="C1443" s="1" t="str">
        <f t="shared" si="88"/>
        <v>12:0008</v>
      </c>
      <c r="D1443" s="1" t="str">
        <f t="shared" si="89"/>
        <v>12:0030</v>
      </c>
      <c r="E1443" t="s">
        <v>5907</v>
      </c>
      <c r="F1443" t="s">
        <v>5908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 t="s">
        <v>3419</v>
      </c>
      <c r="P1443" t="s">
        <v>356</v>
      </c>
      <c r="Q1443" t="s">
        <v>46</v>
      </c>
    </row>
    <row r="1444" spans="1:17" hidden="1" x14ac:dyDescent="0.25">
      <c r="A1444" t="s">
        <v>5909</v>
      </c>
      <c r="B1444" t="s">
        <v>5910</v>
      </c>
      <c r="C1444" s="1" t="str">
        <f t="shared" si="88"/>
        <v>12:0008</v>
      </c>
      <c r="D1444" s="1" t="str">
        <f t="shared" si="89"/>
        <v>12:0030</v>
      </c>
      <c r="E1444" t="s">
        <v>5911</v>
      </c>
      <c r="F1444" t="s">
        <v>5912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 t="s">
        <v>3376</v>
      </c>
      <c r="P1444" t="s">
        <v>87</v>
      </c>
      <c r="Q1444" t="s">
        <v>23</v>
      </c>
    </row>
    <row r="1445" spans="1:17" hidden="1" x14ac:dyDescent="0.25">
      <c r="A1445" t="s">
        <v>5913</v>
      </c>
      <c r="B1445" t="s">
        <v>5914</v>
      </c>
      <c r="C1445" s="1" t="str">
        <f t="shared" si="88"/>
        <v>12:0008</v>
      </c>
      <c r="D1445" s="1" t="str">
        <f t="shared" si="89"/>
        <v>12:0030</v>
      </c>
      <c r="E1445" t="s">
        <v>5915</v>
      </c>
      <c r="F1445" t="s">
        <v>5916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 t="s">
        <v>220</v>
      </c>
      <c r="P1445" t="s">
        <v>45</v>
      </c>
      <c r="Q1445" t="s">
        <v>71</v>
      </c>
    </row>
    <row r="1446" spans="1:17" hidden="1" x14ac:dyDescent="0.25">
      <c r="A1446" t="s">
        <v>5917</v>
      </c>
      <c r="B1446" t="s">
        <v>5918</v>
      </c>
      <c r="C1446" s="1" t="str">
        <f t="shared" si="88"/>
        <v>12:0008</v>
      </c>
      <c r="D1446" s="1" t="str">
        <f t="shared" si="89"/>
        <v>12:0030</v>
      </c>
      <c r="E1446" t="s">
        <v>5919</v>
      </c>
      <c r="F1446" t="s">
        <v>5920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 t="s">
        <v>21</v>
      </c>
      <c r="P1446" t="s">
        <v>45</v>
      </c>
      <c r="Q1446" t="s">
        <v>103</v>
      </c>
    </row>
    <row r="1447" spans="1:17" hidden="1" x14ac:dyDescent="0.25">
      <c r="A1447" t="s">
        <v>5921</v>
      </c>
      <c r="B1447" t="s">
        <v>5922</v>
      </c>
      <c r="C1447" s="1" t="str">
        <f t="shared" si="88"/>
        <v>12:0008</v>
      </c>
      <c r="D1447" s="1" t="str">
        <f t="shared" si="89"/>
        <v>12:0030</v>
      </c>
      <c r="E1447" t="s">
        <v>5923</v>
      </c>
      <c r="F1447" t="s">
        <v>5924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 t="s">
        <v>3532</v>
      </c>
      <c r="P1447" t="s">
        <v>356</v>
      </c>
      <c r="Q1447" t="s">
        <v>29</v>
      </c>
    </row>
    <row r="1448" spans="1:17" hidden="1" x14ac:dyDescent="0.25">
      <c r="A1448" t="s">
        <v>5925</v>
      </c>
      <c r="B1448" t="s">
        <v>5926</v>
      </c>
      <c r="C1448" s="1" t="str">
        <f t="shared" si="88"/>
        <v>12:0008</v>
      </c>
      <c r="D1448" s="1" t="str">
        <f t="shared" si="89"/>
        <v>12:0030</v>
      </c>
      <c r="E1448" t="s">
        <v>5927</v>
      </c>
      <c r="F1448" t="s">
        <v>5928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 t="s">
        <v>21</v>
      </c>
      <c r="P1448" t="s">
        <v>356</v>
      </c>
      <c r="Q1448" t="s">
        <v>392</v>
      </c>
    </row>
    <row r="1449" spans="1:17" hidden="1" x14ac:dyDescent="0.25">
      <c r="A1449" t="s">
        <v>5929</v>
      </c>
      <c r="B1449" t="s">
        <v>5930</v>
      </c>
      <c r="C1449" s="1" t="str">
        <f t="shared" si="88"/>
        <v>12:0008</v>
      </c>
      <c r="D1449" s="1" t="str">
        <f t="shared" si="89"/>
        <v>12:0030</v>
      </c>
      <c r="E1449" t="s">
        <v>5931</v>
      </c>
      <c r="F1449" t="s">
        <v>5932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 t="s">
        <v>21</v>
      </c>
      <c r="P1449" t="s">
        <v>22</v>
      </c>
      <c r="Q1449" t="s">
        <v>29</v>
      </c>
    </row>
    <row r="1450" spans="1:17" hidden="1" x14ac:dyDescent="0.25">
      <c r="A1450" t="s">
        <v>5933</v>
      </c>
      <c r="B1450" t="s">
        <v>5934</v>
      </c>
      <c r="C1450" s="1" t="str">
        <f t="shared" si="88"/>
        <v>12:0008</v>
      </c>
      <c r="D1450" s="1" t="str">
        <f t="shared" si="89"/>
        <v>12:0030</v>
      </c>
      <c r="E1450" t="s">
        <v>5935</v>
      </c>
      <c r="F1450" t="s">
        <v>5936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 t="s">
        <v>701</v>
      </c>
      <c r="P1450" t="s">
        <v>45</v>
      </c>
      <c r="Q1450" t="s">
        <v>35</v>
      </c>
    </row>
    <row r="1451" spans="1:17" hidden="1" x14ac:dyDescent="0.25">
      <c r="A1451" t="s">
        <v>5937</v>
      </c>
      <c r="B1451" t="s">
        <v>5938</v>
      </c>
      <c r="C1451" s="1" t="str">
        <f t="shared" si="88"/>
        <v>12:0008</v>
      </c>
      <c r="D1451" s="1" t="str">
        <f t="shared" si="89"/>
        <v>12:0030</v>
      </c>
      <c r="E1451" t="s">
        <v>5939</v>
      </c>
      <c r="F1451" t="s">
        <v>5940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 t="s">
        <v>2725</v>
      </c>
      <c r="P1451" t="s">
        <v>2212</v>
      </c>
      <c r="Q1451" t="s">
        <v>522</v>
      </c>
    </row>
    <row r="1452" spans="1:17" hidden="1" x14ac:dyDescent="0.25">
      <c r="A1452" t="s">
        <v>5941</v>
      </c>
      <c r="B1452" t="s">
        <v>5942</v>
      </c>
      <c r="C1452" s="1" t="str">
        <f t="shared" si="88"/>
        <v>12:0008</v>
      </c>
      <c r="D1452" s="1" t="str">
        <f t="shared" si="89"/>
        <v>12:0030</v>
      </c>
      <c r="E1452" t="s">
        <v>5943</v>
      </c>
      <c r="F1452" t="s">
        <v>5944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 t="s">
        <v>21</v>
      </c>
      <c r="P1452" t="s">
        <v>356</v>
      </c>
      <c r="Q1452" t="s">
        <v>23</v>
      </c>
    </row>
    <row r="1453" spans="1:17" hidden="1" x14ac:dyDescent="0.25">
      <c r="A1453" t="s">
        <v>5945</v>
      </c>
      <c r="B1453" t="s">
        <v>5946</v>
      </c>
      <c r="C1453" s="1" t="str">
        <f t="shared" si="88"/>
        <v>12:0008</v>
      </c>
      <c r="D1453" s="1" t="str">
        <f t="shared" si="89"/>
        <v>12:0030</v>
      </c>
      <c r="E1453" t="s">
        <v>5947</v>
      </c>
      <c r="F1453" t="s">
        <v>5948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 t="s">
        <v>244</v>
      </c>
      <c r="P1453" t="s">
        <v>356</v>
      </c>
      <c r="Q1453" t="s">
        <v>29</v>
      </c>
    </row>
    <row r="1454" spans="1:17" hidden="1" x14ac:dyDescent="0.25">
      <c r="A1454" t="s">
        <v>5949</v>
      </c>
      <c r="B1454" t="s">
        <v>5950</v>
      </c>
      <c r="C1454" s="1" t="str">
        <f t="shared" si="88"/>
        <v>12:0008</v>
      </c>
      <c r="D1454" s="1" t="str">
        <f t="shared" si="89"/>
        <v>12:0030</v>
      </c>
      <c r="E1454" t="s">
        <v>5951</v>
      </c>
      <c r="F1454" t="s">
        <v>5952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 t="s">
        <v>158</v>
      </c>
      <c r="P1454" t="s">
        <v>2212</v>
      </c>
      <c r="Q1454" t="s">
        <v>59</v>
      </c>
    </row>
    <row r="1455" spans="1:17" hidden="1" x14ac:dyDescent="0.25">
      <c r="A1455" t="s">
        <v>5953</v>
      </c>
      <c r="B1455" t="s">
        <v>5954</v>
      </c>
      <c r="C1455" s="1" t="str">
        <f t="shared" si="88"/>
        <v>12:0008</v>
      </c>
      <c r="D1455" s="1" t="str">
        <f t="shared" si="89"/>
        <v>12:0030</v>
      </c>
      <c r="E1455" t="s">
        <v>5955</v>
      </c>
      <c r="F1455" t="s">
        <v>5956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 t="s">
        <v>21</v>
      </c>
      <c r="P1455" t="s">
        <v>45</v>
      </c>
      <c r="Q1455" t="s">
        <v>46</v>
      </c>
    </row>
    <row r="1456" spans="1:17" hidden="1" x14ac:dyDescent="0.25">
      <c r="A1456" t="s">
        <v>5957</v>
      </c>
      <c r="B1456" t="s">
        <v>5958</v>
      </c>
      <c r="C1456" s="1" t="str">
        <f t="shared" si="88"/>
        <v>12:0008</v>
      </c>
      <c r="D1456" s="1" t="str">
        <f t="shared" si="89"/>
        <v>12:0030</v>
      </c>
      <c r="E1456" t="s">
        <v>5955</v>
      </c>
      <c r="F1456" t="s">
        <v>5959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 t="s">
        <v>21</v>
      </c>
      <c r="P1456" t="s">
        <v>45</v>
      </c>
      <c r="Q1456" t="s">
        <v>46</v>
      </c>
    </row>
    <row r="1457" spans="1:17" hidden="1" x14ac:dyDescent="0.25">
      <c r="A1457" t="s">
        <v>5960</v>
      </c>
      <c r="B1457" t="s">
        <v>5961</v>
      </c>
      <c r="C1457" s="1" t="str">
        <f t="shared" si="88"/>
        <v>12:0008</v>
      </c>
      <c r="D1457" s="1" t="str">
        <f t="shared" si="89"/>
        <v>12:0030</v>
      </c>
      <c r="E1457" t="s">
        <v>5962</v>
      </c>
      <c r="F1457" t="s">
        <v>5963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 t="s">
        <v>21</v>
      </c>
      <c r="P1457" t="s">
        <v>87</v>
      </c>
      <c r="Q1457" t="s">
        <v>35</v>
      </c>
    </row>
    <row r="1458" spans="1:17" hidden="1" x14ac:dyDescent="0.25">
      <c r="A1458" t="s">
        <v>5964</v>
      </c>
      <c r="B1458" t="s">
        <v>5965</v>
      </c>
      <c r="C1458" s="1" t="str">
        <f t="shared" si="88"/>
        <v>12:0008</v>
      </c>
      <c r="D1458" s="1" t="str">
        <f t="shared" si="89"/>
        <v>12:0030</v>
      </c>
      <c r="E1458" t="s">
        <v>5966</v>
      </c>
      <c r="F1458" t="s">
        <v>5967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 t="s">
        <v>220</v>
      </c>
      <c r="P1458" t="s">
        <v>45</v>
      </c>
      <c r="Q1458" t="s">
        <v>59</v>
      </c>
    </row>
    <row r="1459" spans="1:17" hidden="1" x14ac:dyDescent="0.25">
      <c r="A1459" t="s">
        <v>5968</v>
      </c>
      <c r="B1459" t="s">
        <v>5969</v>
      </c>
      <c r="C1459" s="1" t="str">
        <f t="shared" si="88"/>
        <v>12:0008</v>
      </c>
      <c r="D1459" s="1" t="str">
        <f t="shared" si="89"/>
        <v>12:0030</v>
      </c>
      <c r="E1459" t="s">
        <v>5970</v>
      </c>
      <c r="F1459" t="s">
        <v>5971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 t="s">
        <v>57</v>
      </c>
      <c r="P1459" t="s">
        <v>87</v>
      </c>
      <c r="Q1459" t="s">
        <v>59</v>
      </c>
    </row>
    <row r="1460" spans="1:17" hidden="1" x14ac:dyDescent="0.25">
      <c r="A1460" t="s">
        <v>5972</v>
      </c>
      <c r="B1460" t="s">
        <v>5973</v>
      </c>
      <c r="C1460" s="1" t="str">
        <f t="shared" si="88"/>
        <v>12:0008</v>
      </c>
      <c r="D1460" s="1" t="str">
        <f t="shared" si="89"/>
        <v>12:0030</v>
      </c>
      <c r="E1460" t="s">
        <v>5974</v>
      </c>
      <c r="F1460" t="s">
        <v>5975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 t="s">
        <v>158</v>
      </c>
      <c r="P1460" t="s">
        <v>45</v>
      </c>
      <c r="Q1460" t="s">
        <v>46</v>
      </c>
    </row>
    <row r="1461" spans="1:17" hidden="1" x14ac:dyDescent="0.25">
      <c r="A1461" t="s">
        <v>5976</v>
      </c>
      <c r="B1461" t="s">
        <v>5977</v>
      </c>
      <c r="C1461" s="1" t="str">
        <f t="shared" si="88"/>
        <v>12:0008</v>
      </c>
      <c r="D1461" s="1" t="str">
        <f t="shared" si="89"/>
        <v>12:0030</v>
      </c>
      <c r="E1461" t="s">
        <v>5978</v>
      </c>
      <c r="F1461" t="s">
        <v>5979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 t="s">
        <v>21</v>
      </c>
      <c r="P1461" t="s">
        <v>87</v>
      </c>
      <c r="Q1461" t="s">
        <v>35</v>
      </c>
    </row>
    <row r="1462" spans="1:17" hidden="1" x14ac:dyDescent="0.25">
      <c r="A1462" t="s">
        <v>5980</v>
      </c>
      <c r="B1462" t="s">
        <v>5981</v>
      </c>
      <c r="C1462" s="1" t="str">
        <f t="shared" si="88"/>
        <v>12:0008</v>
      </c>
      <c r="D1462" s="1" t="str">
        <f t="shared" si="89"/>
        <v>12:0030</v>
      </c>
      <c r="E1462" t="s">
        <v>5982</v>
      </c>
      <c r="F1462" t="s">
        <v>5983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 t="s">
        <v>21</v>
      </c>
      <c r="P1462" t="s">
        <v>22</v>
      </c>
      <c r="Q1462" t="s">
        <v>35</v>
      </c>
    </row>
    <row r="1463" spans="1:17" hidden="1" x14ac:dyDescent="0.25">
      <c r="A1463" t="s">
        <v>5984</v>
      </c>
      <c r="B1463" t="s">
        <v>5985</v>
      </c>
      <c r="C1463" s="1" t="str">
        <f t="shared" si="88"/>
        <v>12:0008</v>
      </c>
      <c r="D1463" s="1" t="str">
        <f t="shared" si="89"/>
        <v>12:0030</v>
      </c>
      <c r="E1463" t="s">
        <v>5986</v>
      </c>
      <c r="F1463" t="s">
        <v>5987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 t="s">
        <v>21</v>
      </c>
      <c r="P1463" t="s">
        <v>45</v>
      </c>
      <c r="Q1463" t="s">
        <v>23</v>
      </c>
    </row>
    <row r="1464" spans="1:17" hidden="1" x14ac:dyDescent="0.25">
      <c r="A1464" t="s">
        <v>5988</v>
      </c>
      <c r="B1464" t="s">
        <v>5989</v>
      </c>
      <c r="C1464" s="1" t="str">
        <f t="shared" si="88"/>
        <v>12:0008</v>
      </c>
      <c r="D1464" s="1" t="str">
        <f t="shared" si="89"/>
        <v>12:0030</v>
      </c>
      <c r="E1464" t="s">
        <v>5990</v>
      </c>
      <c r="F1464" t="s">
        <v>5991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 t="s">
        <v>21</v>
      </c>
      <c r="P1464" t="s">
        <v>87</v>
      </c>
      <c r="Q1464" t="s">
        <v>59</v>
      </c>
    </row>
    <row r="1465" spans="1:17" hidden="1" x14ac:dyDescent="0.25">
      <c r="A1465" t="s">
        <v>5992</v>
      </c>
      <c r="B1465" t="s">
        <v>5993</v>
      </c>
      <c r="C1465" s="1" t="str">
        <f t="shared" si="88"/>
        <v>12:0008</v>
      </c>
      <c r="D1465" s="1" t="str">
        <f t="shared" si="89"/>
        <v>12:0030</v>
      </c>
      <c r="E1465" t="s">
        <v>5994</v>
      </c>
      <c r="F1465" t="s">
        <v>5995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 t="s">
        <v>21</v>
      </c>
      <c r="P1465" t="s">
        <v>45</v>
      </c>
      <c r="Q1465" t="s">
        <v>23</v>
      </c>
    </row>
    <row r="1466" spans="1:17" hidden="1" x14ac:dyDescent="0.25">
      <c r="A1466" t="s">
        <v>5996</v>
      </c>
      <c r="B1466" t="s">
        <v>5997</v>
      </c>
      <c r="C1466" s="1" t="str">
        <f t="shared" si="88"/>
        <v>12:0008</v>
      </c>
      <c r="D1466" s="1" t="str">
        <f t="shared" si="89"/>
        <v>12:0030</v>
      </c>
      <c r="E1466" t="s">
        <v>5998</v>
      </c>
      <c r="F1466" t="s">
        <v>5999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 t="s">
        <v>21</v>
      </c>
      <c r="P1466" t="s">
        <v>87</v>
      </c>
      <c r="Q1466" t="s">
        <v>6000</v>
      </c>
    </row>
    <row r="1467" spans="1:17" hidden="1" x14ac:dyDescent="0.25">
      <c r="A1467" t="s">
        <v>6001</v>
      </c>
      <c r="B1467" t="s">
        <v>6002</v>
      </c>
      <c r="C1467" s="1" t="str">
        <f t="shared" si="88"/>
        <v>12:0008</v>
      </c>
      <c r="D1467" s="1" t="str">
        <f t="shared" si="89"/>
        <v>12:0030</v>
      </c>
      <c r="E1467" t="s">
        <v>6003</v>
      </c>
      <c r="F1467" t="s">
        <v>6004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 t="s">
        <v>21</v>
      </c>
      <c r="P1467" t="s">
        <v>87</v>
      </c>
      <c r="Q1467" t="s">
        <v>103</v>
      </c>
    </row>
    <row r="1468" spans="1:17" hidden="1" x14ac:dyDescent="0.25">
      <c r="A1468" t="s">
        <v>6005</v>
      </c>
      <c r="B1468" t="s">
        <v>6006</v>
      </c>
      <c r="C1468" s="1" t="str">
        <f t="shared" ref="C1468:C1531" si="92">HYPERLINK("http://geochem.nrcan.gc.ca/cdogs/content/bdl/bdl120008_e.htm", "12:0008")</f>
        <v>12:0008</v>
      </c>
      <c r="D1468" s="1" t="str">
        <f t="shared" ref="D1468:D1531" si="93">HYPERLINK("http://geochem.nrcan.gc.ca/cdogs/content/svy/svy120030_e.htm", "12:0030")</f>
        <v>12:0030</v>
      </c>
      <c r="E1468" t="s">
        <v>6003</v>
      </c>
      <c r="F1468" t="s">
        <v>6007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 t="s">
        <v>220</v>
      </c>
      <c r="P1468" t="s">
        <v>87</v>
      </c>
      <c r="Q1468" t="s">
        <v>103</v>
      </c>
    </row>
    <row r="1469" spans="1:17" hidden="1" x14ac:dyDescent="0.25">
      <c r="A1469" t="s">
        <v>6008</v>
      </c>
      <c r="B1469" t="s">
        <v>6009</v>
      </c>
      <c r="C1469" s="1" t="str">
        <f t="shared" si="92"/>
        <v>12:0008</v>
      </c>
      <c r="D1469" s="1" t="str">
        <f t="shared" si="93"/>
        <v>12:0030</v>
      </c>
      <c r="E1469" t="s">
        <v>6010</v>
      </c>
      <c r="F1469" t="s">
        <v>6011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 t="s">
        <v>21</v>
      </c>
      <c r="P1469" t="s">
        <v>87</v>
      </c>
      <c r="Q1469" t="s">
        <v>71</v>
      </c>
    </row>
    <row r="1470" spans="1:17" hidden="1" x14ac:dyDescent="0.25">
      <c r="A1470" t="s">
        <v>6012</v>
      </c>
      <c r="B1470" t="s">
        <v>6013</v>
      </c>
      <c r="C1470" s="1" t="str">
        <f t="shared" si="92"/>
        <v>12:0008</v>
      </c>
      <c r="D1470" s="1" t="str">
        <f t="shared" si="93"/>
        <v>12:0030</v>
      </c>
      <c r="E1470" t="s">
        <v>6014</v>
      </c>
      <c r="F1470" t="s">
        <v>6015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 t="s">
        <v>64</v>
      </c>
      <c r="P1470" t="s">
        <v>87</v>
      </c>
      <c r="Q1470" t="s">
        <v>6016</v>
      </c>
    </row>
    <row r="1471" spans="1:17" hidden="1" x14ac:dyDescent="0.25">
      <c r="A1471" t="s">
        <v>6017</v>
      </c>
      <c r="B1471" t="s">
        <v>6018</v>
      </c>
      <c r="C1471" s="1" t="str">
        <f t="shared" si="92"/>
        <v>12:0008</v>
      </c>
      <c r="D1471" s="1" t="str">
        <f t="shared" si="93"/>
        <v>12:0030</v>
      </c>
      <c r="E1471" t="s">
        <v>6019</v>
      </c>
      <c r="F1471" t="s">
        <v>6020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 t="s">
        <v>244</v>
      </c>
      <c r="P1471" t="s">
        <v>87</v>
      </c>
      <c r="Q1471" t="s">
        <v>6021</v>
      </c>
    </row>
    <row r="1472" spans="1:17" hidden="1" x14ac:dyDescent="0.25">
      <c r="A1472" t="s">
        <v>6022</v>
      </c>
      <c r="B1472" t="s">
        <v>6023</v>
      </c>
      <c r="C1472" s="1" t="str">
        <f t="shared" si="92"/>
        <v>12:0008</v>
      </c>
      <c r="D1472" s="1" t="str">
        <f t="shared" si="93"/>
        <v>12:0030</v>
      </c>
      <c r="E1472" t="s">
        <v>6024</v>
      </c>
      <c r="F1472" t="s">
        <v>6025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 t="s">
        <v>21</v>
      </c>
      <c r="P1472" t="s">
        <v>87</v>
      </c>
      <c r="Q1472" t="s">
        <v>215</v>
      </c>
    </row>
    <row r="1473" spans="1:17" hidden="1" x14ac:dyDescent="0.25">
      <c r="A1473" t="s">
        <v>6026</v>
      </c>
      <c r="B1473" t="s">
        <v>6027</v>
      </c>
      <c r="C1473" s="1" t="str">
        <f t="shared" si="92"/>
        <v>12:0008</v>
      </c>
      <c r="D1473" s="1" t="str">
        <f t="shared" si="93"/>
        <v>12:0030</v>
      </c>
      <c r="E1473" t="s">
        <v>6028</v>
      </c>
      <c r="F1473" t="s">
        <v>6029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 t="s">
        <v>21</v>
      </c>
      <c r="P1473" t="s">
        <v>45</v>
      </c>
      <c r="Q1473" t="s">
        <v>52</v>
      </c>
    </row>
    <row r="1474" spans="1:17" hidden="1" x14ac:dyDescent="0.25">
      <c r="A1474" t="s">
        <v>6030</v>
      </c>
      <c r="B1474" t="s">
        <v>6031</v>
      </c>
      <c r="C1474" s="1" t="str">
        <f t="shared" si="92"/>
        <v>12:0008</v>
      </c>
      <c r="D1474" s="1" t="str">
        <f t="shared" si="93"/>
        <v>12:0030</v>
      </c>
      <c r="E1474" t="s">
        <v>6032</v>
      </c>
      <c r="F1474" t="s">
        <v>6033</v>
      </c>
      <c r="H1474">
        <v>57.7525987</v>
      </c>
      <c r="I1474">
        <v>-131.25473830000001</v>
      </c>
      <c r="J1474" s="1" t="str">
        <f t="shared" ref="J1474:J1537" si="94">HYPERLINK("http://geochem.nrcan.gc.ca/cdogs/content/kwd/kwd020018_e.htm", "Fluid (stream)")</f>
        <v>Fluid (stream)</v>
      </c>
      <c r="K1474" s="1" t="str">
        <f t="shared" ref="K1474:K1537" si="95">HYPERLINK("http://geochem.nrcan.gc.ca/cdogs/content/kwd/kwd080007_e.htm", "Untreated Water")</f>
        <v>Untreated Water</v>
      </c>
      <c r="O1474" t="s">
        <v>21</v>
      </c>
      <c r="P1474" t="s">
        <v>45</v>
      </c>
      <c r="Q1474" t="s">
        <v>6034</v>
      </c>
    </row>
    <row r="1475" spans="1:17" hidden="1" x14ac:dyDescent="0.25">
      <c r="A1475" t="s">
        <v>6035</v>
      </c>
      <c r="B1475" t="s">
        <v>6036</v>
      </c>
      <c r="C1475" s="1" t="str">
        <f t="shared" si="92"/>
        <v>12:0008</v>
      </c>
      <c r="D1475" s="1" t="str">
        <f t="shared" si="93"/>
        <v>12:0030</v>
      </c>
      <c r="E1475" t="s">
        <v>6037</v>
      </c>
      <c r="F1475" t="s">
        <v>6038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 t="s">
        <v>311</v>
      </c>
      <c r="P1475" t="s">
        <v>22</v>
      </c>
      <c r="Q1475" t="s">
        <v>189</v>
      </c>
    </row>
    <row r="1476" spans="1:17" hidden="1" x14ac:dyDescent="0.25">
      <c r="A1476" t="s">
        <v>6039</v>
      </c>
      <c r="B1476" t="s">
        <v>6040</v>
      </c>
      <c r="C1476" s="1" t="str">
        <f t="shared" si="92"/>
        <v>12:0008</v>
      </c>
      <c r="D1476" s="1" t="str">
        <f t="shared" si="93"/>
        <v>12:0030</v>
      </c>
      <c r="E1476" t="s">
        <v>6041</v>
      </c>
      <c r="F1476" t="s">
        <v>6042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  <c r="O1476" t="s">
        <v>108</v>
      </c>
      <c r="P1476" t="s">
        <v>108</v>
      </c>
      <c r="Q1476" t="s">
        <v>108</v>
      </c>
    </row>
    <row r="1477" spans="1:17" hidden="1" x14ac:dyDescent="0.25">
      <c r="A1477" t="s">
        <v>6043</v>
      </c>
      <c r="B1477" t="s">
        <v>6044</v>
      </c>
      <c r="C1477" s="1" t="str">
        <f t="shared" si="92"/>
        <v>12:0008</v>
      </c>
      <c r="D1477" s="1" t="str">
        <f t="shared" si="93"/>
        <v>12:0030</v>
      </c>
      <c r="E1477" t="s">
        <v>6045</v>
      </c>
      <c r="F1477" t="s">
        <v>6046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 t="s">
        <v>3376</v>
      </c>
      <c r="P1477" t="s">
        <v>22</v>
      </c>
      <c r="Q1477" t="s">
        <v>71</v>
      </c>
    </row>
    <row r="1478" spans="1:17" hidden="1" x14ac:dyDescent="0.25">
      <c r="A1478" t="s">
        <v>6047</v>
      </c>
      <c r="B1478" t="s">
        <v>6048</v>
      </c>
      <c r="C1478" s="1" t="str">
        <f t="shared" si="92"/>
        <v>12:0008</v>
      </c>
      <c r="D1478" s="1" t="str">
        <f t="shared" si="93"/>
        <v>12:0030</v>
      </c>
      <c r="E1478" t="s">
        <v>6049</v>
      </c>
      <c r="F1478" t="s">
        <v>6050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  <c r="O1478" t="s">
        <v>108</v>
      </c>
      <c r="P1478" t="s">
        <v>108</v>
      </c>
      <c r="Q1478" t="s">
        <v>108</v>
      </c>
    </row>
    <row r="1479" spans="1:17" hidden="1" x14ac:dyDescent="0.25">
      <c r="A1479" t="s">
        <v>6051</v>
      </c>
      <c r="B1479" t="s">
        <v>6052</v>
      </c>
      <c r="C1479" s="1" t="str">
        <f t="shared" si="92"/>
        <v>12:0008</v>
      </c>
      <c r="D1479" s="1" t="str">
        <f t="shared" si="93"/>
        <v>12:0030</v>
      </c>
      <c r="E1479" t="s">
        <v>6053</v>
      </c>
      <c r="F1479" t="s">
        <v>6054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 t="s">
        <v>551</v>
      </c>
      <c r="P1479" t="s">
        <v>45</v>
      </c>
      <c r="Q1479" t="s">
        <v>198</v>
      </c>
    </row>
    <row r="1480" spans="1:17" hidden="1" x14ac:dyDescent="0.25">
      <c r="A1480" t="s">
        <v>6055</v>
      </c>
      <c r="B1480" t="s">
        <v>6056</v>
      </c>
      <c r="C1480" s="1" t="str">
        <f t="shared" si="92"/>
        <v>12:0008</v>
      </c>
      <c r="D1480" s="1" t="str">
        <f t="shared" si="93"/>
        <v>12:0030</v>
      </c>
      <c r="E1480" t="s">
        <v>6057</v>
      </c>
      <c r="F1480" t="s">
        <v>6058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 t="s">
        <v>680</v>
      </c>
      <c r="P1480" t="s">
        <v>2212</v>
      </c>
      <c r="Q1480" t="s">
        <v>93</v>
      </c>
    </row>
    <row r="1481" spans="1:17" hidden="1" x14ac:dyDescent="0.25">
      <c r="A1481" t="s">
        <v>6059</v>
      </c>
      <c r="B1481" t="s">
        <v>6060</v>
      </c>
      <c r="C1481" s="1" t="str">
        <f t="shared" si="92"/>
        <v>12:0008</v>
      </c>
      <c r="D1481" s="1" t="str">
        <f t="shared" si="93"/>
        <v>12:0030</v>
      </c>
      <c r="E1481" t="s">
        <v>6061</v>
      </c>
      <c r="F1481" t="s">
        <v>6062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 t="s">
        <v>76</v>
      </c>
      <c r="P1481" t="s">
        <v>356</v>
      </c>
      <c r="Q1481" t="s">
        <v>71</v>
      </c>
    </row>
    <row r="1482" spans="1:17" hidden="1" x14ac:dyDescent="0.25">
      <c r="A1482" t="s">
        <v>6063</v>
      </c>
      <c r="B1482" t="s">
        <v>6064</v>
      </c>
      <c r="C1482" s="1" t="str">
        <f t="shared" si="92"/>
        <v>12:0008</v>
      </c>
      <c r="D1482" s="1" t="str">
        <f t="shared" si="93"/>
        <v>12:0030</v>
      </c>
      <c r="E1482" t="s">
        <v>6065</v>
      </c>
      <c r="F1482" t="s">
        <v>6066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 t="s">
        <v>6067</v>
      </c>
      <c r="P1482" t="s">
        <v>22</v>
      </c>
      <c r="Q1482" t="s">
        <v>29</v>
      </c>
    </row>
    <row r="1483" spans="1:17" hidden="1" x14ac:dyDescent="0.25">
      <c r="A1483" t="s">
        <v>6068</v>
      </c>
      <c r="B1483" t="s">
        <v>6069</v>
      </c>
      <c r="C1483" s="1" t="str">
        <f t="shared" si="92"/>
        <v>12:0008</v>
      </c>
      <c r="D1483" s="1" t="str">
        <f t="shared" si="93"/>
        <v>12:0030</v>
      </c>
      <c r="E1483" t="s">
        <v>6070</v>
      </c>
      <c r="F1483" t="s">
        <v>6071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 t="s">
        <v>21</v>
      </c>
      <c r="P1483" t="s">
        <v>45</v>
      </c>
      <c r="Q1483" t="s">
        <v>71</v>
      </c>
    </row>
    <row r="1484" spans="1:17" hidden="1" x14ac:dyDescent="0.25">
      <c r="A1484" t="s">
        <v>6072</v>
      </c>
      <c r="B1484" t="s">
        <v>6073</v>
      </c>
      <c r="C1484" s="1" t="str">
        <f t="shared" si="92"/>
        <v>12:0008</v>
      </c>
      <c r="D1484" s="1" t="str">
        <f t="shared" si="93"/>
        <v>12:0030</v>
      </c>
      <c r="E1484" t="s">
        <v>6074</v>
      </c>
      <c r="F1484" t="s">
        <v>6075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 t="s">
        <v>370</v>
      </c>
      <c r="P1484" t="s">
        <v>87</v>
      </c>
      <c r="Q1484" t="s">
        <v>46</v>
      </c>
    </row>
    <row r="1485" spans="1:17" hidden="1" x14ac:dyDescent="0.25">
      <c r="A1485" t="s">
        <v>6076</v>
      </c>
      <c r="B1485" t="s">
        <v>6077</v>
      </c>
      <c r="C1485" s="1" t="str">
        <f t="shared" si="92"/>
        <v>12:0008</v>
      </c>
      <c r="D1485" s="1" t="str">
        <f t="shared" si="93"/>
        <v>12:0030</v>
      </c>
      <c r="E1485" t="s">
        <v>6074</v>
      </c>
      <c r="F1485" t="s">
        <v>6078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 t="s">
        <v>1818</v>
      </c>
      <c r="P1485" t="s">
        <v>87</v>
      </c>
      <c r="Q1485" t="s">
        <v>198</v>
      </c>
    </row>
    <row r="1486" spans="1:17" hidden="1" x14ac:dyDescent="0.25">
      <c r="A1486" t="s">
        <v>6079</v>
      </c>
      <c r="B1486" t="s">
        <v>6080</v>
      </c>
      <c r="C1486" s="1" t="str">
        <f t="shared" si="92"/>
        <v>12:0008</v>
      </c>
      <c r="D1486" s="1" t="str">
        <f t="shared" si="93"/>
        <v>12:0030</v>
      </c>
      <c r="E1486" t="s">
        <v>6081</v>
      </c>
      <c r="F1486" t="s">
        <v>6082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 t="s">
        <v>680</v>
      </c>
      <c r="P1486" t="s">
        <v>22</v>
      </c>
      <c r="Q1486" t="s">
        <v>93</v>
      </c>
    </row>
    <row r="1487" spans="1:17" hidden="1" x14ac:dyDescent="0.25">
      <c r="A1487" t="s">
        <v>6083</v>
      </c>
      <c r="B1487" t="s">
        <v>6084</v>
      </c>
      <c r="C1487" s="1" t="str">
        <f t="shared" si="92"/>
        <v>12:0008</v>
      </c>
      <c r="D1487" s="1" t="str">
        <f t="shared" si="93"/>
        <v>12:0030</v>
      </c>
      <c r="E1487" t="s">
        <v>6085</v>
      </c>
      <c r="F1487" t="s">
        <v>6086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 t="s">
        <v>3532</v>
      </c>
      <c r="P1487" t="s">
        <v>45</v>
      </c>
      <c r="Q1487" t="s">
        <v>29</v>
      </c>
    </row>
    <row r="1488" spans="1:17" hidden="1" x14ac:dyDescent="0.25">
      <c r="A1488" t="s">
        <v>6087</v>
      </c>
      <c r="B1488" t="s">
        <v>6088</v>
      </c>
      <c r="C1488" s="1" t="str">
        <f t="shared" si="92"/>
        <v>12:0008</v>
      </c>
      <c r="D1488" s="1" t="str">
        <f t="shared" si="93"/>
        <v>12:0030</v>
      </c>
      <c r="E1488" t="s">
        <v>6089</v>
      </c>
      <c r="F1488" t="s">
        <v>6090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 t="s">
        <v>6091</v>
      </c>
      <c r="P1488" t="s">
        <v>45</v>
      </c>
      <c r="Q1488" t="s">
        <v>59</v>
      </c>
    </row>
    <row r="1489" spans="1:17" hidden="1" x14ac:dyDescent="0.25">
      <c r="A1489" t="s">
        <v>6092</v>
      </c>
      <c r="B1489" t="s">
        <v>6093</v>
      </c>
      <c r="C1489" s="1" t="str">
        <f t="shared" si="92"/>
        <v>12:0008</v>
      </c>
      <c r="D1489" s="1" t="str">
        <f t="shared" si="93"/>
        <v>12:0030</v>
      </c>
      <c r="E1489" t="s">
        <v>6094</v>
      </c>
      <c r="F1489" t="s">
        <v>6095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 t="s">
        <v>630</v>
      </c>
      <c r="P1489" t="s">
        <v>87</v>
      </c>
      <c r="Q1489" t="s">
        <v>23</v>
      </c>
    </row>
    <row r="1490" spans="1:17" hidden="1" x14ac:dyDescent="0.25">
      <c r="A1490" t="s">
        <v>6096</v>
      </c>
      <c r="B1490" t="s">
        <v>6097</v>
      </c>
      <c r="C1490" s="1" t="str">
        <f t="shared" si="92"/>
        <v>12:0008</v>
      </c>
      <c r="D1490" s="1" t="str">
        <f t="shared" si="93"/>
        <v>12:0030</v>
      </c>
      <c r="E1490" t="s">
        <v>6098</v>
      </c>
      <c r="F1490" t="s">
        <v>6099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 t="s">
        <v>2099</v>
      </c>
      <c r="P1490" t="s">
        <v>45</v>
      </c>
      <c r="Q1490" t="s">
        <v>198</v>
      </c>
    </row>
    <row r="1491" spans="1:17" hidden="1" x14ac:dyDescent="0.25">
      <c r="A1491" t="s">
        <v>6100</v>
      </c>
      <c r="B1491" t="s">
        <v>6101</v>
      </c>
      <c r="C1491" s="1" t="str">
        <f t="shared" si="92"/>
        <v>12:0008</v>
      </c>
      <c r="D1491" s="1" t="str">
        <f t="shared" si="93"/>
        <v>12:0030</v>
      </c>
      <c r="E1491" t="s">
        <v>6102</v>
      </c>
      <c r="F1491" t="s">
        <v>6103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 t="s">
        <v>244</v>
      </c>
      <c r="P1491" t="s">
        <v>45</v>
      </c>
      <c r="Q1491" t="s">
        <v>71</v>
      </c>
    </row>
    <row r="1492" spans="1:17" hidden="1" x14ac:dyDescent="0.25">
      <c r="A1492" t="s">
        <v>6104</v>
      </c>
      <c r="B1492" t="s">
        <v>6105</v>
      </c>
      <c r="C1492" s="1" t="str">
        <f t="shared" si="92"/>
        <v>12:0008</v>
      </c>
      <c r="D1492" s="1" t="str">
        <f t="shared" si="93"/>
        <v>12:0030</v>
      </c>
      <c r="E1492" t="s">
        <v>6106</v>
      </c>
      <c r="F1492" t="s">
        <v>6107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 t="s">
        <v>576</v>
      </c>
      <c r="P1492" t="s">
        <v>87</v>
      </c>
      <c r="Q1492" t="s">
        <v>23</v>
      </c>
    </row>
    <row r="1493" spans="1:17" hidden="1" x14ac:dyDescent="0.25">
      <c r="A1493" t="s">
        <v>6108</v>
      </c>
      <c r="B1493" t="s">
        <v>6109</v>
      </c>
      <c r="C1493" s="1" t="str">
        <f t="shared" si="92"/>
        <v>12:0008</v>
      </c>
      <c r="D1493" s="1" t="str">
        <f t="shared" si="93"/>
        <v>12:0030</v>
      </c>
      <c r="E1493" t="s">
        <v>6110</v>
      </c>
      <c r="F1493" t="s">
        <v>6111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 t="s">
        <v>21</v>
      </c>
      <c r="P1493" t="s">
        <v>87</v>
      </c>
      <c r="Q1493" t="s">
        <v>46</v>
      </c>
    </row>
    <row r="1494" spans="1:17" hidden="1" x14ac:dyDescent="0.25">
      <c r="A1494" t="s">
        <v>6112</v>
      </c>
      <c r="B1494" t="s">
        <v>6113</v>
      </c>
      <c r="C1494" s="1" t="str">
        <f t="shared" si="92"/>
        <v>12:0008</v>
      </c>
      <c r="D1494" s="1" t="str">
        <f t="shared" si="93"/>
        <v>12:0030</v>
      </c>
      <c r="E1494" t="s">
        <v>6114</v>
      </c>
      <c r="F1494" t="s">
        <v>6115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 t="s">
        <v>244</v>
      </c>
      <c r="P1494" t="s">
        <v>87</v>
      </c>
      <c r="Q1494" t="s">
        <v>23</v>
      </c>
    </row>
    <row r="1495" spans="1:17" hidden="1" x14ac:dyDescent="0.25">
      <c r="A1495" t="s">
        <v>6116</v>
      </c>
      <c r="B1495" t="s">
        <v>6117</v>
      </c>
      <c r="C1495" s="1" t="str">
        <f t="shared" si="92"/>
        <v>12:0008</v>
      </c>
      <c r="D1495" s="1" t="str">
        <f t="shared" si="93"/>
        <v>12:0030</v>
      </c>
      <c r="E1495" t="s">
        <v>6118</v>
      </c>
      <c r="F1495" t="s">
        <v>6119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 t="s">
        <v>21</v>
      </c>
      <c r="P1495" t="s">
        <v>87</v>
      </c>
      <c r="Q1495" t="s">
        <v>23</v>
      </c>
    </row>
    <row r="1496" spans="1:17" hidden="1" x14ac:dyDescent="0.25">
      <c r="A1496" t="s">
        <v>6120</v>
      </c>
      <c r="B1496" t="s">
        <v>6121</v>
      </c>
      <c r="C1496" s="1" t="str">
        <f t="shared" si="92"/>
        <v>12:0008</v>
      </c>
      <c r="D1496" s="1" t="str">
        <f t="shared" si="93"/>
        <v>12:0030</v>
      </c>
      <c r="E1496" t="s">
        <v>6122</v>
      </c>
      <c r="F1496" t="s">
        <v>6123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 t="s">
        <v>6124</v>
      </c>
      <c r="P1496" t="s">
        <v>356</v>
      </c>
      <c r="Q1496" t="s">
        <v>29</v>
      </c>
    </row>
    <row r="1497" spans="1:17" hidden="1" x14ac:dyDescent="0.25">
      <c r="A1497" t="s">
        <v>6125</v>
      </c>
      <c r="B1497" t="s">
        <v>6126</v>
      </c>
      <c r="C1497" s="1" t="str">
        <f t="shared" si="92"/>
        <v>12:0008</v>
      </c>
      <c r="D1497" s="1" t="str">
        <f t="shared" si="93"/>
        <v>12:0030</v>
      </c>
      <c r="E1497" t="s">
        <v>6127</v>
      </c>
      <c r="F1497" t="s">
        <v>6128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 t="s">
        <v>21</v>
      </c>
      <c r="P1497" t="s">
        <v>22</v>
      </c>
      <c r="Q1497" t="s">
        <v>198</v>
      </c>
    </row>
    <row r="1498" spans="1:17" hidden="1" x14ac:dyDescent="0.25">
      <c r="A1498" t="s">
        <v>6129</v>
      </c>
      <c r="B1498" t="s">
        <v>6130</v>
      </c>
      <c r="C1498" s="1" t="str">
        <f t="shared" si="92"/>
        <v>12:0008</v>
      </c>
      <c r="D1498" s="1" t="str">
        <f t="shared" si="93"/>
        <v>12:0030</v>
      </c>
      <c r="E1498" t="s">
        <v>6131</v>
      </c>
      <c r="F1498" t="s">
        <v>6132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 t="s">
        <v>630</v>
      </c>
      <c r="P1498" t="s">
        <v>45</v>
      </c>
      <c r="Q1498" t="s">
        <v>35</v>
      </c>
    </row>
    <row r="1499" spans="1:17" hidden="1" x14ac:dyDescent="0.25">
      <c r="A1499" t="s">
        <v>6133</v>
      </c>
      <c r="B1499" t="s">
        <v>6134</v>
      </c>
      <c r="C1499" s="1" t="str">
        <f t="shared" si="92"/>
        <v>12:0008</v>
      </c>
      <c r="D1499" s="1" t="str">
        <f t="shared" si="93"/>
        <v>12:0030</v>
      </c>
      <c r="E1499" t="s">
        <v>6135</v>
      </c>
      <c r="F1499" t="s">
        <v>6136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 t="s">
        <v>220</v>
      </c>
      <c r="P1499" t="s">
        <v>45</v>
      </c>
      <c r="Q1499" t="s">
        <v>103</v>
      </c>
    </row>
    <row r="1500" spans="1:17" hidden="1" x14ac:dyDescent="0.25">
      <c r="A1500" t="s">
        <v>6137</v>
      </c>
      <c r="B1500" t="s">
        <v>6138</v>
      </c>
      <c r="C1500" s="1" t="str">
        <f t="shared" si="92"/>
        <v>12:0008</v>
      </c>
      <c r="D1500" s="1" t="str">
        <f t="shared" si="93"/>
        <v>12:0030</v>
      </c>
      <c r="E1500" t="s">
        <v>6135</v>
      </c>
      <c r="F1500" t="s">
        <v>6139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 t="s">
        <v>220</v>
      </c>
      <c r="P1500" t="s">
        <v>87</v>
      </c>
      <c r="Q1500" t="s">
        <v>103</v>
      </c>
    </row>
    <row r="1501" spans="1:17" hidden="1" x14ac:dyDescent="0.25">
      <c r="A1501" t="s">
        <v>6140</v>
      </c>
      <c r="B1501" t="s">
        <v>6141</v>
      </c>
      <c r="C1501" s="1" t="str">
        <f t="shared" si="92"/>
        <v>12:0008</v>
      </c>
      <c r="D1501" s="1" t="str">
        <f t="shared" si="93"/>
        <v>12:0030</v>
      </c>
      <c r="E1501" t="s">
        <v>6142</v>
      </c>
      <c r="F1501" t="s">
        <v>6143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 t="s">
        <v>588</v>
      </c>
      <c r="P1501" t="s">
        <v>45</v>
      </c>
      <c r="Q1501" t="s">
        <v>103</v>
      </c>
    </row>
    <row r="1502" spans="1:17" hidden="1" x14ac:dyDescent="0.25">
      <c r="A1502" t="s">
        <v>6144</v>
      </c>
      <c r="B1502" t="s">
        <v>6145</v>
      </c>
      <c r="C1502" s="1" t="str">
        <f t="shared" si="92"/>
        <v>12:0008</v>
      </c>
      <c r="D1502" s="1" t="str">
        <f t="shared" si="93"/>
        <v>12:0030</v>
      </c>
      <c r="E1502" t="s">
        <v>6146</v>
      </c>
      <c r="F1502" t="s">
        <v>6147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 t="s">
        <v>21</v>
      </c>
      <c r="P1502" t="s">
        <v>45</v>
      </c>
      <c r="Q1502" t="s">
        <v>35</v>
      </c>
    </row>
    <row r="1503" spans="1:17" hidden="1" x14ac:dyDescent="0.25">
      <c r="A1503" t="s">
        <v>6148</v>
      </c>
      <c r="B1503" t="s">
        <v>6149</v>
      </c>
      <c r="C1503" s="1" t="str">
        <f t="shared" si="92"/>
        <v>12:0008</v>
      </c>
      <c r="D1503" s="1" t="str">
        <f t="shared" si="93"/>
        <v>12:0030</v>
      </c>
      <c r="E1503" t="s">
        <v>6150</v>
      </c>
      <c r="F1503" t="s">
        <v>6151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 t="s">
        <v>220</v>
      </c>
      <c r="P1503" t="s">
        <v>87</v>
      </c>
      <c r="Q1503" t="s">
        <v>23</v>
      </c>
    </row>
    <row r="1504" spans="1:17" hidden="1" x14ac:dyDescent="0.25">
      <c r="A1504" t="s">
        <v>6152</v>
      </c>
      <c r="B1504" t="s">
        <v>6153</v>
      </c>
      <c r="C1504" s="1" t="str">
        <f t="shared" si="92"/>
        <v>12:0008</v>
      </c>
      <c r="D1504" s="1" t="str">
        <f t="shared" si="93"/>
        <v>12:0030</v>
      </c>
      <c r="E1504" t="s">
        <v>6154</v>
      </c>
      <c r="F1504" t="s">
        <v>6155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 t="s">
        <v>1771</v>
      </c>
      <c r="P1504" t="s">
        <v>87</v>
      </c>
      <c r="Q1504" t="s">
        <v>46</v>
      </c>
    </row>
    <row r="1505" spans="1:17" hidden="1" x14ac:dyDescent="0.25">
      <c r="A1505" t="s">
        <v>6156</v>
      </c>
      <c r="B1505" t="s">
        <v>6157</v>
      </c>
      <c r="C1505" s="1" t="str">
        <f t="shared" si="92"/>
        <v>12:0008</v>
      </c>
      <c r="D1505" s="1" t="str">
        <f t="shared" si="93"/>
        <v>12:0030</v>
      </c>
      <c r="E1505" t="s">
        <v>6158</v>
      </c>
      <c r="F1505" t="s">
        <v>6159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 t="s">
        <v>6091</v>
      </c>
      <c r="P1505" t="s">
        <v>87</v>
      </c>
      <c r="Q1505" t="s">
        <v>522</v>
      </c>
    </row>
    <row r="1506" spans="1:17" hidden="1" x14ac:dyDescent="0.25">
      <c r="A1506" t="s">
        <v>6160</v>
      </c>
      <c r="B1506" t="s">
        <v>6161</v>
      </c>
      <c r="C1506" s="1" t="str">
        <f t="shared" si="92"/>
        <v>12:0008</v>
      </c>
      <c r="D1506" s="1" t="str">
        <f t="shared" si="93"/>
        <v>12:0030</v>
      </c>
      <c r="E1506" t="s">
        <v>6162</v>
      </c>
      <c r="F1506" t="s">
        <v>6163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 t="s">
        <v>21</v>
      </c>
      <c r="P1506" t="s">
        <v>45</v>
      </c>
      <c r="Q1506" t="s">
        <v>29</v>
      </c>
    </row>
    <row r="1507" spans="1:17" hidden="1" x14ac:dyDescent="0.25">
      <c r="A1507" t="s">
        <v>6164</v>
      </c>
      <c r="B1507" t="s">
        <v>6165</v>
      </c>
      <c r="C1507" s="1" t="str">
        <f t="shared" si="92"/>
        <v>12:0008</v>
      </c>
      <c r="D1507" s="1" t="str">
        <f t="shared" si="93"/>
        <v>12:0030</v>
      </c>
      <c r="E1507" t="s">
        <v>6166</v>
      </c>
      <c r="F1507" t="s">
        <v>6167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 t="s">
        <v>3376</v>
      </c>
      <c r="P1507" t="s">
        <v>45</v>
      </c>
      <c r="Q1507" t="s">
        <v>35</v>
      </c>
    </row>
    <row r="1508" spans="1:17" hidden="1" x14ac:dyDescent="0.25">
      <c r="A1508" t="s">
        <v>6168</v>
      </c>
      <c r="B1508" t="s">
        <v>6169</v>
      </c>
      <c r="C1508" s="1" t="str">
        <f t="shared" si="92"/>
        <v>12:0008</v>
      </c>
      <c r="D1508" s="1" t="str">
        <f t="shared" si="93"/>
        <v>12:0030</v>
      </c>
      <c r="E1508" t="s">
        <v>6170</v>
      </c>
      <c r="F1508" t="s">
        <v>6171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 t="s">
        <v>21</v>
      </c>
      <c r="P1508" t="s">
        <v>87</v>
      </c>
      <c r="Q1508" t="s">
        <v>46</v>
      </c>
    </row>
    <row r="1509" spans="1:17" hidden="1" x14ac:dyDescent="0.25">
      <c r="A1509" t="s">
        <v>6172</v>
      </c>
      <c r="B1509" t="s">
        <v>6173</v>
      </c>
      <c r="C1509" s="1" t="str">
        <f t="shared" si="92"/>
        <v>12:0008</v>
      </c>
      <c r="D1509" s="1" t="str">
        <f t="shared" si="93"/>
        <v>12:0030</v>
      </c>
      <c r="E1509" t="s">
        <v>6174</v>
      </c>
      <c r="F1509" t="s">
        <v>6175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 t="s">
        <v>113</v>
      </c>
      <c r="P1509" t="s">
        <v>45</v>
      </c>
      <c r="Q1509" t="s">
        <v>29</v>
      </c>
    </row>
    <row r="1510" spans="1:17" hidden="1" x14ac:dyDescent="0.25">
      <c r="A1510" t="s">
        <v>6176</v>
      </c>
      <c r="B1510" t="s">
        <v>6177</v>
      </c>
      <c r="C1510" s="1" t="str">
        <f t="shared" si="92"/>
        <v>12:0008</v>
      </c>
      <c r="D1510" s="1" t="str">
        <f t="shared" si="93"/>
        <v>12:0030</v>
      </c>
      <c r="E1510" t="s">
        <v>6178</v>
      </c>
      <c r="F1510" t="s">
        <v>6179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 t="s">
        <v>220</v>
      </c>
      <c r="P1510" t="s">
        <v>45</v>
      </c>
      <c r="Q1510" t="s">
        <v>29</v>
      </c>
    </row>
    <row r="1511" spans="1:17" hidden="1" x14ac:dyDescent="0.25">
      <c r="A1511" t="s">
        <v>6180</v>
      </c>
      <c r="B1511" t="s">
        <v>6181</v>
      </c>
      <c r="C1511" s="1" t="str">
        <f t="shared" si="92"/>
        <v>12:0008</v>
      </c>
      <c r="D1511" s="1" t="str">
        <f t="shared" si="93"/>
        <v>12:0030</v>
      </c>
      <c r="E1511" t="s">
        <v>6182</v>
      </c>
      <c r="F1511" t="s">
        <v>6183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 t="s">
        <v>244</v>
      </c>
      <c r="P1511" t="s">
        <v>22</v>
      </c>
      <c r="Q1511" t="s">
        <v>103</v>
      </c>
    </row>
    <row r="1512" spans="1:17" hidden="1" x14ac:dyDescent="0.25">
      <c r="A1512" t="s">
        <v>6184</v>
      </c>
      <c r="B1512" t="s">
        <v>6185</v>
      </c>
      <c r="C1512" s="1" t="str">
        <f t="shared" si="92"/>
        <v>12:0008</v>
      </c>
      <c r="D1512" s="1" t="str">
        <f t="shared" si="93"/>
        <v>12:0030</v>
      </c>
      <c r="E1512" t="s">
        <v>6186</v>
      </c>
      <c r="F1512" t="s">
        <v>6187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 t="s">
        <v>21</v>
      </c>
      <c r="P1512" t="s">
        <v>356</v>
      </c>
      <c r="Q1512" t="s">
        <v>29</v>
      </c>
    </row>
    <row r="1513" spans="1:17" hidden="1" x14ac:dyDescent="0.25">
      <c r="A1513" t="s">
        <v>6188</v>
      </c>
      <c r="B1513" t="s">
        <v>6189</v>
      </c>
      <c r="C1513" s="1" t="str">
        <f t="shared" si="92"/>
        <v>12:0008</v>
      </c>
      <c r="D1513" s="1" t="str">
        <f t="shared" si="93"/>
        <v>12:0030</v>
      </c>
      <c r="E1513" t="s">
        <v>6190</v>
      </c>
      <c r="F1513" t="s">
        <v>6191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 t="s">
        <v>64</v>
      </c>
      <c r="P1513" t="s">
        <v>45</v>
      </c>
      <c r="Q1513" t="s">
        <v>46</v>
      </c>
    </row>
    <row r="1514" spans="1:17" hidden="1" x14ac:dyDescent="0.25">
      <c r="A1514" t="s">
        <v>6192</v>
      </c>
      <c r="B1514" t="s">
        <v>6193</v>
      </c>
      <c r="C1514" s="1" t="str">
        <f t="shared" si="92"/>
        <v>12:0008</v>
      </c>
      <c r="D1514" s="1" t="str">
        <f t="shared" si="93"/>
        <v>12:0030</v>
      </c>
      <c r="E1514" t="s">
        <v>6194</v>
      </c>
      <c r="F1514" t="s">
        <v>6195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 t="s">
        <v>21</v>
      </c>
      <c r="P1514" t="s">
        <v>356</v>
      </c>
      <c r="Q1514" t="s">
        <v>46</v>
      </c>
    </row>
    <row r="1515" spans="1:17" hidden="1" x14ac:dyDescent="0.25">
      <c r="A1515" t="s">
        <v>6196</v>
      </c>
      <c r="B1515" t="s">
        <v>6197</v>
      </c>
      <c r="C1515" s="1" t="str">
        <f t="shared" si="92"/>
        <v>12:0008</v>
      </c>
      <c r="D1515" s="1" t="str">
        <f t="shared" si="93"/>
        <v>12:0030</v>
      </c>
      <c r="E1515" t="s">
        <v>6198</v>
      </c>
      <c r="F1515" t="s">
        <v>6199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 t="s">
        <v>21</v>
      </c>
      <c r="P1515" t="s">
        <v>45</v>
      </c>
      <c r="Q1515" t="s">
        <v>46</v>
      </c>
    </row>
    <row r="1516" spans="1:17" hidden="1" x14ac:dyDescent="0.25">
      <c r="A1516" t="s">
        <v>6200</v>
      </c>
      <c r="B1516" t="s">
        <v>6201</v>
      </c>
      <c r="C1516" s="1" t="str">
        <f t="shared" si="92"/>
        <v>12:0008</v>
      </c>
      <c r="D1516" s="1" t="str">
        <f t="shared" si="93"/>
        <v>12:0030</v>
      </c>
      <c r="E1516" t="s">
        <v>6202</v>
      </c>
      <c r="F1516" t="s">
        <v>6203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 t="s">
        <v>225</v>
      </c>
      <c r="P1516" t="s">
        <v>356</v>
      </c>
      <c r="Q1516" t="s">
        <v>59</v>
      </c>
    </row>
    <row r="1517" spans="1:17" hidden="1" x14ac:dyDescent="0.25">
      <c r="A1517" t="s">
        <v>6204</v>
      </c>
      <c r="B1517" t="s">
        <v>6205</v>
      </c>
      <c r="C1517" s="1" t="str">
        <f t="shared" si="92"/>
        <v>12:0008</v>
      </c>
      <c r="D1517" s="1" t="str">
        <f t="shared" si="93"/>
        <v>12:0030</v>
      </c>
      <c r="E1517" t="s">
        <v>6206</v>
      </c>
      <c r="F1517" t="s">
        <v>6207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 t="s">
        <v>21</v>
      </c>
      <c r="P1517" t="s">
        <v>356</v>
      </c>
      <c r="Q1517" t="s">
        <v>23</v>
      </c>
    </row>
    <row r="1518" spans="1:17" hidden="1" x14ac:dyDescent="0.25">
      <c r="A1518" t="s">
        <v>6208</v>
      </c>
      <c r="B1518" t="s">
        <v>6209</v>
      </c>
      <c r="C1518" s="1" t="str">
        <f t="shared" si="92"/>
        <v>12:0008</v>
      </c>
      <c r="D1518" s="1" t="str">
        <f t="shared" si="93"/>
        <v>12:0030</v>
      </c>
      <c r="E1518" t="s">
        <v>6210</v>
      </c>
      <c r="F1518" t="s">
        <v>6211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 t="s">
        <v>220</v>
      </c>
      <c r="P1518" t="s">
        <v>22</v>
      </c>
      <c r="Q1518" t="s">
        <v>29</v>
      </c>
    </row>
    <row r="1519" spans="1:17" hidden="1" x14ac:dyDescent="0.25">
      <c r="A1519" t="s">
        <v>6212</v>
      </c>
      <c r="B1519" t="s">
        <v>6213</v>
      </c>
      <c r="C1519" s="1" t="str">
        <f t="shared" si="92"/>
        <v>12:0008</v>
      </c>
      <c r="D1519" s="1" t="str">
        <f t="shared" si="93"/>
        <v>12:0030</v>
      </c>
      <c r="E1519" t="s">
        <v>6210</v>
      </c>
      <c r="F1519" t="s">
        <v>6214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 t="s">
        <v>225</v>
      </c>
      <c r="P1519" t="s">
        <v>22</v>
      </c>
      <c r="Q1519" t="s">
        <v>23</v>
      </c>
    </row>
    <row r="1520" spans="1:17" hidden="1" x14ac:dyDescent="0.25">
      <c r="A1520" t="s">
        <v>6215</v>
      </c>
      <c r="B1520" t="s">
        <v>6216</v>
      </c>
      <c r="C1520" s="1" t="str">
        <f t="shared" si="92"/>
        <v>12:0008</v>
      </c>
      <c r="D1520" s="1" t="str">
        <f t="shared" si="93"/>
        <v>12:0030</v>
      </c>
      <c r="E1520" t="s">
        <v>6217</v>
      </c>
      <c r="F1520" t="s">
        <v>6218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 t="s">
        <v>21</v>
      </c>
      <c r="P1520" t="s">
        <v>87</v>
      </c>
      <c r="Q1520" t="s">
        <v>71</v>
      </c>
    </row>
    <row r="1521" spans="1:17" hidden="1" x14ac:dyDescent="0.25">
      <c r="A1521" t="s">
        <v>6219</v>
      </c>
      <c r="B1521" t="s">
        <v>6220</v>
      </c>
      <c r="C1521" s="1" t="str">
        <f t="shared" si="92"/>
        <v>12:0008</v>
      </c>
      <c r="D1521" s="1" t="str">
        <f t="shared" si="93"/>
        <v>12:0030</v>
      </c>
      <c r="E1521" t="s">
        <v>6221</v>
      </c>
      <c r="F1521" t="s">
        <v>6222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 t="s">
        <v>113</v>
      </c>
      <c r="P1521" t="s">
        <v>22</v>
      </c>
      <c r="Q1521" t="s">
        <v>23</v>
      </c>
    </row>
    <row r="1522" spans="1:17" hidden="1" x14ac:dyDescent="0.25">
      <c r="A1522" t="s">
        <v>6223</v>
      </c>
      <c r="B1522" t="s">
        <v>6224</v>
      </c>
      <c r="C1522" s="1" t="str">
        <f t="shared" si="92"/>
        <v>12:0008</v>
      </c>
      <c r="D1522" s="1" t="str">
        <f t="shared" si="93"/>
        <v>12:0030</v>
      </c>
      <c r="E1522" t="s">
        <v>6225</v>
      </c>
      <c r="F1522" t="s">
        <v>6226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 t="s">
        <v>21</v>
      </c>
      <c r="P1522" t="s">
        <v>45</v>
      </c>
      <c r="Q1522" t="s">
        <v>198</v>
      </c>
    </row>
    <row r="1523" spans="1:17" hidden="1" x14ac:dyDescent="0.25">
      <c r="A1523" t="s">
        <v>6227</v>
      </c>
      <c r="B1523" t="s">
        <v>6228</v>
      </c>
      <c r="C1523" s="1" t="str">
        <f t="shared" si="92"/>
        <v>12:0008</v>
      </c>
      <c r="D1523" s="1" t="str">
        <f t="shared" si="93"/>
        <v>12:0030</v>
      </c>
      <c r="E1523" t="s">
        <v>6229</v>
      </c>
      <c r="F1523" t="s">
        <v>6230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 t="s">
        <v>551</v>
      </c>
      <c r="P1523" t="s">
        <v>87</v>
      </c>
      <c r="Q1523" t="s">
        <v>71</v>
      </c>
    </row>
    <row r="1524" spans="1:17" hidden="1" x14ac:dyDescent="0.25">
      <c r="A1524" t="s">
        <v>6231</v>
      </c>
      <c r="B1524" t="s">
        <v>6232</v>
      </c>
      <c r="C1524" s="1" t="str">
        <f t="shared" si="92"/>
        <v>12:0008</v>
      </c>
      <c r="D1524" s="1" t="str">
        <f t="shared" si="93"/>
        <v>12:0030</v>
      </c>
      <c r="E1524" t="s">
        <v>6233</v>
      </c>
      <c r="F1524" t="s">
        <v>6234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 t="s">
        <v>551</v>
      </c>
      <c r="P1524" t="s">
        <v>45</v>
      </c>
      <c r="Q1524" t="s">
        <v>29</v>
      </c>
    </row>
    <row r="1525" spans="1:17" hidden="1" x14ac:dyDescent="0.25">
      <c r="A1525" t="s">
        <v>6235</v>
      </c>
      <c r="B1525" t="s">
        <v>6236</v>
      </c>
      <c r="C1525" s="1" t="str">
        <f t="shared" si="92"/>
        <v>12:0008</v>
      </c>
      <c r="D1525" s="1" t="str">
        <f t="shared" si="93"/>
        <v>12:0030</v>
      </c>
      <c r="E1525" t="s">
        <v>6237</v>
      </c>
      <c r="F1525" t="s">
        <v>6238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 t="s">
        <v>1818</v>
      </c>
      <c r="P1525" t="s">
        <v>87</v>
      </c>
      <c r="Q1525" t="s">
        <v>198</v>
      </c>
    </row>
    <row r="1526" spans="1:17" hidden="1" x14ac:dyDescent="0.25">
      <c r="A1526" t="s">
        <v>6239</v>
      </c>
      <c r="B1526" t="s">
        <v>6240</v>
      </c>
      <c r="C1526" s="1" t="str">
        <f t="shared" si="92"/>
        <v>12:0008</v>
      </c>
      <c r="D1526" s="1" t="str">
        <f t="shared" si="93"/>
        <v>12:0030</v>
      </c>
      <c r="E1526" t="s">
        <v>6241</v>
      </c>
      <c r="F1526" t="s">
        <v>6242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 t="s">
        <v>6243</v>
      </c>
      <c r="P1526" t="s">
        <v>22</v>
      </c>
      <c r="Q1526" t="s">
        <v>653</v>
      </c>
    </row>
    <row r="1527" spans="1:17" hidden="1" x14ac:dyDescent="0.25">
      <c r="A1527" t="s">
        <v>6244</v>
      </c>
      <c r="B1527" t="s">
        <v>6245</v>
      </c>
      <c r="C1527" s="1" t="str">
        <f t="shared" si="92"/>
        <v>12:0008</v>
      </c>
      <c r="D1527" s="1" t="str">
        <f t="shared" si="93"/>
        <v>12:0030</v>
      </c>
      <c r="E1527" t="s">
        <v>6246</v>
      </c>
      <c r="F1527" t="s">
        <v>6247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 t="s">
        <v>2720</v>
      </c>
      <c r="P1527" t="s">
        <v>45</v>
      </c>
      <c r="Q1527" t="s">
        <v>35</v>
      </c>
    </row>
    <row r="1528" spans="1:17" hidden="1" x14ac:dyDescent="0.25">
      <c r="A1528" t="s">
        <v>6248</v>
      </c>
      <c r="B1528" t="s">
        <v>6249</v>
      </c>
      <c r="C1528" s="1" t="str">
        <f t="shared" si="92"/>
        <v>12:0008</v>
      </c>
      <c r="D1528" s="1" t="str">
        <f t="shared" si="93"/>
        <v>12:0030</v>
      </c>
      <c r="E1528" t="s">
        <v>6250</v>
      </c>
      <c r="F1528" t="s">
        <v>6251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 t="s">
        <v>6252</v>
      </c>
      <c r="P1528" t="s">
        <v>87</v>
      </c>
      <c r="Q1528" t="s">
        <v>29</v>
      </c>
    </row>
    <row r="1529" spans="1:17" hidden="1" x14ac:dyDescent="0.25">
      <c r="A1529" t="s">
        <v>6253</v>
      </c>
      <c r="B1529" t="s">
        <v>6254</v>
      </c>
      <c r="C1529" s="1" t="str">
        <f t="shared" si="92"/>
        <v>12:0008</v>
      </c>
      <c r="D1529" s="1" t="str">
        <f t="shared" si="93"/>
        <v>12:0030</v>
      </c>
      <c r="E1529" t="s">
        <v>6255</v>
      </c>
      <c r="F1529" t="s">
        <v>6256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 t="s">
        <v>21</v>
      </c>
      <c r="P1529" t="s">
        <v>356</v>
      </c>
      <c r="Q1529" t="s">
        <v>398</v>
      </c>
    </row>
    <row r="1530" spans="1:17" hidden="1" x14ac:dyDescent="0.25">
      <c r="A1530" t="s">
        <v>6257</v>
      </c>
      <c r="B1530" t="s">
        <v>6258</v>
      </c>
      <c r="C1530" s="1" t="str">
        <f t="shared" si="92"/>
        <v>12:0008</v>
      </c>
      <c r="D1530" s="1" t="str">
        <f t="shared" si="93"/>
        <v>12:0030</v>
      </c>
      <c r="E1530" t="s">
        <v>6259</v>
      </c>
      <c r="F1530" t="s">
        <v>6260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 t="s">
        <v>21</v>
      </c>
      <c r="P1530" t="s">
        <v>22</v>
      </c>
      <c r="Q1530" t="s">
        <v>398</v>
      </c>
    </row>
    <row r="1531" spans="1:17" hidden="1" x14ac:dyDescent="0.25">
      <c r="A1531" t="s">
        <v>6261</v>
      </c>
      <c r="B1531" t="s">
        <v>6262</v>
      </c>
      <c r="C1531" s="1" t="str">
        <f t="shared" si="92"/>
        <v>12:0008</v>
      </c>
      <c r="D1531" s="1" t="str">
        <f t="shared" si="93"/>
        <v>12:0030</v>
      </c>
      <c r="E1531" t="s">
        <v>6263</v>
      </c>
      <c r="F1531" t="s">
        <v>6264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 t="s">
        <v>21</v>
      </c>
      <c r="P1531" t="s">
        <v>45</v>
      </c>
      <c r="Q1531" t="s">
        <v>29</v>
      </c>
    </row>
    <row r="1532" spans="1:17" hidden="1" x14ac:dyDescent="0.25">
      <c r="A1532" t="s">
        <v>6265</v>
      </c>
      <c r="B1532" t="s">
        <v>6266</v>
      </c>
      <c r="C1532" s="1" t="str">
        <f t="shared" ref="C1532:C1595" si="96">HYPERLINK("http://geochem.nrcan.gc.ca/cdogs/content/bdl/bdl120008_e.htm", "12:0008")</f>
        <v>12:0008</v>
      </c>
      <c r="D1532" s="1" t="str">
        <f t="shared" ref="D1532:D1595" si="97">HYPERLINK("http://geochem.nrcan.gc.ca/cdogs/content/svy/svy120030_e.htm", "12:0030")</f>
        <v>12:0030</v>
      </c>
      <c r="E1532" t="s">
        <v>6267</v>
      </c>
      <c r="F1532" t="s">
        <v>6268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 t="s">
        <v>21</v>
      </c>
      <c r="P1532" t="s">
        <v>87</v>
      </c>
      <c r="Q1532" t="s">
        <v>46</v>
      </c>
    </row>
    <row r="1533" spans="1:17" hidden="1" x14ac:dyDescent="0.25">
      <c r="A1533" t="s">
        <v>6269</v>
      </c>
      <c r="B1533" t="s">
        <v>6270</v>
      </c>
      <c r="C1533" s="1" t="str">
        <f t="shared" si="96"/>
        <v>12:0008</v>
      </c>
      <c r="D1533" s="1" t="str">
        <f t="shared" si="97"/>
        <v>12:0030</v>
      </c>
      <c r="E1533" t="s">
        <v>6271</v>
      </c>
      <c r="F1533" t="s">
        <v>6272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 t="s">
        <v>57</v>
      </c>
      <c r="P1533" t="s">
        <v>22</v>
      </c>
      <c r="Q1533" t="s">
        <v>398</v>
      </c>
    </row>
    <row r="1534" spans="1:17" hidden="1" x14ac:dyDescent="0.25">
      <c r="A1534" t="s">
        <v>6273</v>
      </c>
      <c r="B1534" t="s">
        <v>6274</v>
      </c>
      <c r="C1534" s="1" t="str">
        <f t="shared" si="96"/>
        <v>12:0008</v>
      </c>
      <c r="D1534" s="1" t="str">
        <f t="shared" si="97"/>
        <v>12:0030</v>
      </c>
      <c r="E1534" t="s">
        <v>6275</v>
      </c>
      <c r="F1534" t="s">
        <v>6276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 t="s">
        <v>220</v>
      </c>
      <c r="P1534" t="s">
        <v>356</v>
      </c>
      <c r="Q1534" t="s">
        <v>29</v>
      </c>
    </row>
    <row r="1535" spans="1:17" hidden="1" x14ac:dyDescent="0.25">
      <c r="A1535" t="s">
        <v>6277</v>
      </c>
      <c r="B1535" t="s">
        <v>6278</v>
      </c>
      <c r="C1535" s="1" t="str">
        <f t="shared" si="96"/>
        <v>12:0008</v>
      </c>
      <c r="D1535" s="1" t="str">
        <f t="shared" si="97"/>
        <v>12:0030</v>
      </c>
      <c r="E1535" t="s">
        <v>6279</v>
      </c>
      <c r="F1535" t="s">
        <v>6280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 t="s">
        <v>3655</v>
      </c>
      <c r="P1535" t="s">
        <v>2212</v>
      </c>
      <c r="Q1535" t="s">
        <v>392</v>
      </c>
    </row>
    <row r="1536" spans="1:17" hidden="1" x14ac:dyDescent="0.25">
      <c r="A1536" t="s">
        <v>6281</v>
      </c>
      <c r="B1536" t="s">
        <v>6282</v>
      </c>
      <c r="C1536" s="1" t="str">
        <f t="shared" si="96"/>
        <v>12:0008</v>
      </c>
      <c r="D1536" s="1" t="str">
        <f t="shared" si="97"/>
        <v>12:0030</v>
      </c>
      <c r="E1536" t="s">
        <v>6283</v>
      </c>
      <c r="F1536" t="s">
        <v>6284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 t="s">
        <v>64</v>
      </c>
      <c r="P1536" t="s">
        <v>583</v>
      </c>
      <c r="Q1536" t="s">
        <v>59</v>
      </c>
    </row>
    <row r="1537" spans="1:17" hidden="1" x14ac:dyDescent="0.25">
      <c r="A1537" t="s">
        <v>6285</v>
      </c>
      <c r="B1537" t="s">
        <v>6286</v>
      </c>
      <c r="C1537" s="1" t="str">
        <f t="shared" si="96"/>
        <v>12:0008</v>
      </c>
      <c r="D1537" s="1" t="str">
        <f t="shared" si="97"/>
        <v>12:0030</v>
      </c>
      <c r="E1537" t="s">
        <v>6287</v>
      </c>
      <c r="F1537" t="s">
        <v>6288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 t="s">
        <v>3376</v>
      </c>
      <c r="P1537" t="s">
        <v>87</v>
      </c>
      <c r="Q1537" t="s">
        <v>46</v>
      </c>
    </row>
    <row r="1538" spans="1:17" hidden="1" x14ac:dyDescent="0.25">
      <c r="A1538" t="s">
        <v>6289</v>
      </c>
      <c r="B1538" t="s">
        <v>6290</v>
      </c>
      <c r="C1538" s="1" t="str">
        <f t="shared" si="96"/>
        <v>12:0008</v>
      </c>
      <c r="D1538" s="1" t="str">
        <f t="shared" si="97"/>
        <v>12:0030</v>
      </c>
      <c r="E1538" t="s">
        <v>6287</v>
      </c>
      <c r="F1538" t="s">
        <v>6291</v>
      </c>
      <c r="H1538">
        <v>57.572127299999998</v>
      </c>
      <c r="I1538">
        <v>-131.137912</v>
      </c>
      <c r="J1538" s="1" t="str">
        <f t="shared" ref="J1538:J1601" si="98">HYPERLINK("http://geochem.nrcan.gc.ca/cdogs/content/kwd/kwd020018_e.htm", "Fluid (stream)")</f>
        <v>Fluid (stream)</v>
      </c>
      <c r="K1538" s="1" t="str">
        <f t="shared" ref="K1538:K1601" si="99">HYPERLINK("http://geochem.nrcan.gc.ca/cdogs/content/kwd/kwd080007_e.htm", "Untreated Water")</f>
        <v>Untreated Water</v>
      </c>
      <c r="O1538" t="s">
        <v>680</v>
      </c>
      <c r="P1538" t="s">
        <v>87</v>
      </c>
      <c r="Q1538" t="s">
        <v>46</v>
      </c>
    </row>
    <row r="1539" spans="1:17" hidden="1" x14ac:dyDescent="0.25">
      <c r="A1539" t="s">
        <v>6292</v>
      </c>
      <c r="B1539" t="s">
        <v>6293</v>
      </c>
      <c r="C1539" s="1" t="str">
        <f t="shared" si="96"/>
        <v>12:0008</v>
      </c>
      <c r="D1539" s="1" t="str">
        <f t="shared" si="97"/>
        <v>12:0030</v>
      </c>
      <c r="E1539" t="s">
        <v>6294</v>
      </c>
      <c r="F1539" t="s">
        <v>6295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 t="s">
        <v>1818</v>
      </c>
      <c r="P1539" t="s">
        <v>45</v>
      </c>
      <c r="Q1539" t="s">
        <v>46</v>
      </c>
    </row>
    <row r="1540" spans="1:17" hidden="1" x14ac:dyDescent="0.25">
      <c r="A1540" t="s">
        <v>6296</v>
      </c>
      <c r="B1540" t="s">
        <v>6297</v>
      </c>
      <c r="C1540" s="1" t="str">
        <f t="shared" si="96"/>
        <v>12:0008</v>
      </c>
      <c r="D1540" s="1" t="str">
        <f t="shared" si="97"/>
        <v>12:0030</v>
      </c>
      <c r="E1540" t="s">
        <v>6298</v>
      </c>
      <c r="F1540" t="s">
        <v>6299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 t="s">
        <v>21</v>
      </c>
      <c r="P1540" t="s">
        <v>45</v>
      </c>
      <c r="Q1540" t="s">
        <v>23</v>
      </c>
    </row>
    <row r="1541" spans="1:17" hidden="1" x14ac:dyDescent="0.25">
      <c r="A1541" t="s">
        <v>6300</v>
      </c>
      <c r="B1541" t="s">
        <v>6301</v>
      </c>
      <c r="C1541" s="1" t="str">
        <f t="shared" si="96"/>
        <v>12:0008</v>
      </c>
      <c r="D1541" s="1" t="str">
        <f t="shared" si="97"/>
        <v>12:0030</v>
      </c>
      <c r="E1541" t="s">
        <v>6302</v>
      </c>
      <c r="F1541" t="s">
        <v>6303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 t="s">
        <v>6304</v>
      </c>
      <c r="P1541" t="s">
        <v>356</v>
      </c>
      <c r="Q1541" t="s">
        <v>35</v>
      </c>
    </row>
    <row r="1542" spans="1:17" hidden="1" x14ac:dyDescent="0.25">
      <c r="A1542" t="s">
        <v>6305</v>
      </c>
      <c r="B1542" t="s">
        <v>6306</v>
      </c>
      <c r="C1542" s="1" t="str">
        <f t="shared" si="96"/>
        <v>12:0008</v>
      </c>
      <c r="D1542" s="1" t="str">
        <f t="shared" si="97"/>
        <v>12:0030</v>
      </c>
      <c r="E1542" t="s">
        <v>6307</v>
      </c>
      <c r="F1542" t="s">
        <v>6308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 t="s">
        <v>652</v>
      </c>
      <c r="P1542" t="s">
        <v>45</v>
      </c>
      <c r="Q1542" t="s">
        <v>23</v>
      </c>
    </row>
    <row r="1543" spans="1:17" hidden="1" x14ac:dyDescent="0.25">
      <c r="A1543" t="s">
        <v>6309</v>
      </c>
      <c r="B1543" t="s">
        <v>6310</v>
      </c>
      <c r="C1543" s="1" t="str">
        <f t="shared" si="96"/>
        <v>12:0008</v>
      </c>
      <c r="D1543" s="1" t="str">
        <f t="shared" si="97"/>
        <v>12:0030</v>
      </c>
      <c r="E1543" t="s">
        <v>6311</v>
      </c>
      <c r="F1543" t="s">
        <v>6312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 t="s">
        <v>551</v>
      </c>
      <c r="P1543" t="s">
        <v>87</v>
      </c>
      <c r="Q1543" t="s">
        <v>46</v>
      </c>
    </row>
    <row r="1544" spans="1:17" hidden="1" x14ac:dyDescent="0.25">
      <c r="A1544" t="s">
        <v>6313</v>
      </c>
      <c r="B1544" t="s">
        <v>6314</v>
      </c>
      <c r="C1544" s="1" t="str">
        <f t="shared" si="96"/>
        <v>12:0008</v>
      </c>
      <c r="D1544" s="1" t="str">
        <f t="shared" si="97"/>
        <v>12:0030</v>
      </c>
      <c r="E1544" t="s">
        <v>6315</v>
      </c>
      <c r="F1544" t="s">
        <v>6316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 t="s">
        <v>21</v>
      </c>
      <c r="P1544" t="s">
        <v>87</v>
      </c>
      <c r="Q1544" t="s">
        <v>103</v>
      </c>
    </row>
    <row r="1545" spans="1:17" hidden="1" x14ac:dyDescent="0.25">
      <c r="A1545" t="s">
        <v>6317</v>
      </c>
      <c r="B1545" t="s">
        <v>6318</v>
      </c>
      <c r="C1545" s="1" t="str">
        <f t="shared" si="96"/>
        <v>12:0008</v>
      </c>
      <c r="D1545" s="1" t="str">
        <f t="shared" si="97"/>
        <v>12:0030</v>
      </c>
      <c r="E1545" t="s">
        <v>6319</v>
      </c>
      <c r="F1545" t="s">
        <v>6320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 t="s">
        <v>101</v>
      </c>
      <c r="P1545" t="s">
        <v>87</v>
      </c>
      <c r="Q1545" t="s">
        <v>71</v>
      </c>
    </row>
    <row r="1546" spans="1:17" hidden="1" x14ac:dyDescent="0.25">
      <c r="A1546" t="s">
        <v>6321</v>
      </c>
      <c r="B1546" t="s">
        <v>6322</v>
      </c>
      <c r="C1546" s="1" t="str">
        <f t="shared" si="96"/>
        <v>12:0008</v>
      </c>
      <c r="D1546" s="1" t="str">
        <f t="shared" si="97"/>
        <v>12:0030</v>
      </c>
      <c r="E1546" t="s">
        <v>6323</v>
      </c>
      <c r="F1546" t="s">
        <v>6324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 t="s">
        <v>21</v>
      </c>
      <c r="P1546" t="s">
        <v>87</v>
      </c>
      <c r="Q1546" t="s">
        <v>93</v>
      </c>
    </row>
    <row r="1547" spans="1:17" hidden="1" x14ac:dyDescent="0.25">
      <c r="A1547" t="s">
        <v>6325</v>
      </c>
      <c r="B1547" t="s">
        <v>6326</v>
      </c>
      <c r="C1547" s="1" t="str">
        <f t="shared" si="96"/>
        <v>12:0008</v>
      </c>
      <c r="D1547" s="1" t="str">
        <f t="shared" si="97"/>
        <v>12:0030</v>
      </c>
      <c r="E1547" t="s">
        <v>6327</v>
      </c>
      <c r="F1547" t="s">
        <v>6328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 t="s">
        <v>21</v>
      </c>
      <c r="P1547" t="s">
        <v>22</v>
      </c>
      <c r="Q1547" t="s">
        <v>29</v>
      </c>
    </row>
    <row r="1548" spans="1:17" hidden="1" x14ac:dyDescent="0.25">
      <c r="A1548" t="s">
        <v>6329</v>
      </c>
      <c r="B1548" t="s">
        <v>6330</v>
      </c>
      <c r="C1548" s="1" t="str">
        <f t="shared" si="96"/>
        <v>12:0008</v>
      </c>
      <c r="D1548" s="1" t="str">
        <f t="shared" si="97"/>
        <v>12:0030</v>
      </c>
      <c r="E1548" t="s">
        <v>6331</v>
      </c>
      <c r="F1548" t="s">
        <v>6332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 t="s">
        <v>220</v>
      </c>
      <c r="P1548" t="s">
        <v>5750</v>
      </c>
      <c r="Q1548" t="s">
        <v>93</v>
      </c>
    </row>
    <row r="1549" spans="1:17" hidden="1" x14ac:dyDescent="0.25">
      <c r="A1549" t="s">
        <v>6333</v>
      </c>
      <c r="B1549" t="s">
        <v>6334</v>
      </c>
      <c r="C1549" s="1" t="str">
        <f t="shared" si="96"/>
        <v>12:0008</v>
      </c>
      <c r="D1549" s="1" t="str">
        <f t="shared" si="97"/>
        <v>12:0030</v>
      </c>
      <c r="E1549" t="s">
        <v>6335</v>
      </c>
      <c r="F1549" t="s">
        <v>6336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 t="s">
        <v>220</v>
      </c>
      <c r="P1549" t="s">
        <v>5750</v>
      </c>
      <c r="Q1549" t="s">
        <v>93</v>
      </c>
    </row>
    <row r="1550" spans="1:17" hidden="1" x14ac:dyDescent="0.25">
      <c r="A1550" t="s">
        <v>6337</v>
      </c>
      <c r="B1550" t="s">
        <v>6338</v>
      </c>
      <c r="C1550" s="1" t="str">
        <f t="shared" si="96"/>
        <v>12:0008</v>
      </c>
      <c r="D1550" s="1" t="str">
        <f t="shared" si="97"/>
        <v>12:0030</v>
      </c>
      <c r="E1550" t="s">
        <v>6339</v>
      </c>
      <c r="F1550" t="s">
        <v>6340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 t="s">
        <v>6341</v>
      </c>
      <c r="P1550" t="s">
        <v>2943</v>
      </c>
      <c r="Q1550" t="s">
        <v>35</v>
      </c>
    </row>
    <row r="1551" spans="1:17" hidden="1" x14ac:dyDescent="0.25">
      <c r="A1551" t="s">
        <v>6342</v>
      </c>
      <c r="B1551" t="s">
        <v>6343</v>
      </c>
      <c r="C1551" s="1" t="str">
        <f t="shared" si="96"/>
        <v>12:0008</v>
      </c>
      <c r="D1551" s="1" t="str">
        <f t="shared" si="97"/>
        <v>12:0030</v>
      </c>
      <c r="E1551" t="s">
        <v>6344</v>
      </c>
      <c r="F1551" t="s">
        <v>6345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 t="s">
        <v>21</v>
      </c>
      <c r="P1551" t="s">
        <v>2212</v>
      </c>
      <c r="Q1551" t="s">
        <v>23</v>
      </c>
    </row>
    <row r="1552" spans="1:17" hidden="1" x14ac:dyDescent="0.25">
      <c r="A1552" t="s">
        <v>6346</v>
      </c>
      <c r="B1552" t="s">
        <v>6347</v>
      </c>
      <c r="C1552" s="1" t="str">
        <f t="shared" si="96"/>
        <v>12:0008</v>
      </c>
      <c r="D1552" s="1" t="str">
        <f t="shared" si="97"/>
        <v>12:0030</v>
      </c>
      <c r="E1552" t="s">
        <v>6348</v>
      </c>
      <c r="F1552" t="s">
        <v>6349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 t="s">
        <v>21</v>
      </c>
      <c r="P1552" t="s">
        <v>22</v>
      </c>
      <c r="Q1552" t="s">
        <v>35</v>
      </c>
    </row>
    <row r="1553" spans="1:17" hidden="1" x14ac:dyDescent="0.25">
      <c r="A1553" t="s">
        <v>6350</v>
      </c>
      <c r="B1553" t="s">
        <v>6351</v>
      </c>
      <c r="C1553" s="1" t="str">
        <f t="shared" si="96"/>
        <v>12:0008</v>
      </c>
      <c r="D1553" s="1" t="str">
        <f t="shared" si="97"/>
        <v>12:0030</v>
      </c>
      <c r="E1553" t="s">
        <v>6352</v>
      </c>
      <c r="F1553" t="s">
        <v>6353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 t="s">
        <v>3419</v>
      </c>
      <c r="P1553" t="s">
        <v>391</v>
      </c>
      <c r="Q1553" t="s">
        <v>59</v>
      </c>
    </row>
    <row r="1554" spans="1:17" hidden="1" x14ac:dyDescent="0.25">
      <c r="A1554" t="s">
        <v>6354</v>
      </c>
      <c r="B1554" t="s">
        <v>6355</v>
      </c>
      <c r="C1554" s="1" t="str">
        <f t="shared" si="96"/>
        <v>12:0008</v>
      </c>
      <c r="D1554" s="1" t="str">
        <f t="shared" si="97"/>
        <v>12:0030</v>
      </c>
      <c r="E1554" t="s">
        <v>6356</v>
      </c>
      <c r="F1554" t="s">
        <v>6357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 t="s">
        <v>588</v>
      </c>
      <c r="P1554" t="s">
        <v>1631</v>
      </c>
      <c r="Q1554" t="s">
        <v>522</v>
      </c>
    </row>
    <row r="1555" spans="1:17" hidden="1" x14ac:dyDescent="0.25">
      <c r="A1555" t="s">
        <v>6358</v>
      </c>
      <c r="B1555" t="s">
        <v>6359</v>
      </c>
      <c r="C1555" s="1" t="str">
        <f t="shared" si="96"/>
        <v>12:0008</v>
      </c>
      <c r="D1555" s="1" t="str">
        <f t="shared" si="97"/>
        <v>12:0030</v>
      </c>
      <c r="E1555" t="s">
        <v>6360</v>
      </c>
      <c r="F1555" t="s">
        <v>6361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 t="s">
        <v>3532</v>
      </c>
      <c r="P1555" t="s">
        <v>658</v>
      </c>
      <c r="Q1555" t="s">
        <v>398</v>
      </c>
    </row>
    <row r="1556" spans="1:17" hidden="1" x14ac:dyDescent="0.25">
      <c r="A1556" t="s">
        <v>6362</v>
      </c>
      <c r="B1556" t="s">
        <v>6363</v>
      </c>
      <c r="C1556" s="1" t="str">
        <f t="shared" si="96"/>
        <v>12:0008</v>
      </c>
      <c r="D1556" s="1" t="str">
        <f t="shared" si="97"/>
        <v>12:0030</v>
      </c>
      <c r="E1556" t="s">
        <v>6364</v>
      </c>
      <c r="F1556" t="s">
        <v>6365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 t="s">
        <v>21</v>
      </c>
      <c r="P1556" t="s">
        <v>583</v>
      </c>
      <c r="Q1556" t="s">
        <v>35</v>
      </c>
    </row>
    <row r="1557" spans="1:17" hidden="1" x14ac:dyDescent="0.25">
      <c r="A1557" t="s">
        <v>6366</v>
      </c>
      <c r="B1557" t="s">
        <v>6367</v>
      </c>
      <c r="C1557" s="1" t="str">
        <f t="shared" si="96"/>
        <v>12:0008</v>
      </c>
      <c r="D1557" s="1" t="str">
        <f t="shared" si="97"/>
        <v>12:0030</v>
      </c>
      <c r="E1557" t="s">
        <v>6368</v>
      </c>
      <c r="F1557" t="s">
        <v>6369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 t="s">
        <v>5641</v>
      </c>
      <c r="P1557" t="s">
        <v>6370</v>
      </c>
      <c r="Q1557" t="s">
        <v>198</v>
      </c>
    </row>
    <row r="1558" spans="1:17" hidden="1" x14ac:dyDescent="0.25">
      <c r="A1558" t="s">
        <v>6371</v>
      </c>
      <c r="B1558" t="s">
        <v>6372</v>
      </c>
      <c r="C1558" s="1" t="str">
        <f t="shared" si="96"/>
        <v>12:0008</v>
      </c>
      <c r="D1558" s="1" t="str">
        <f t="shared" si="97"/>
        <v>12:0030</v>
      </c>
      <c r="E1558" t="s">
        <v>6368</v>
      </c>
      <c r="F1558" t="s">
        <v>6373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 t="s">
        <v>5563</v>
      </c>
      <c r="P1558" t="s">
        <v>6370</v>
      </c>
      <c r="Q1558" t="s">
        <v>365</v>
      </c>
    </row>
    <row r="1559" spans="1:17" hidden="1" x14ac:dyDescent="0.25">
      <c r="A1559" t="s">
        <v>6374</v>
      </c>
      <c r="B1559" t="s">
        <v>6375</v>
      </c>
      <c r="C1559" s="1" t="str">
        <f t="shared" si="96"/>
        <v>12:0008</v>
      </c>
      <c r="D1559" s="1" t="str">
        <f t="shared" si="97"/>
        <v>12:0030</v>
      </c>
      <c r="E1559" t="s">
        <v>6376</v>
      </c>
      <c r="F1559" t="s">
        <v>6377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 t="s">
        <v>370</v>
      </c>
      <c r="P1559" t="s">
        <v>6378</v>
      </c>
      <c r="Q1559" t="s">
        <v>653</v>
      </c>
    </row>
    <row r="1560" spans="1:17" hidden="1" x14ac:dyDescent="0.25">
      <c r="A1560" t="s">
        <v>6379</v>
      </c>
      <c r="B1560" t="s">
        <v>6380</v>
      </c>
      <c r="C1560" s="1" t="str">
        <f t="shared" si="96"/>
        <v>12:0008</v>
      </c>
      <c r="D1560" s="1" t="str">
        <f t="shared" si="97"/>
        <v>12:0030</v>
      </c>
      <c r="E1560" t="s">
        <v>6381</v>
      </c>
      <c r="F1560" t="s">
        <v>6382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 t="s">
        <v>21</v>
      </c>
      <c r="P1560" t="s">
        <v>397</v>
      </c>
      <c r="Q1560" t="s">
        <v>398</v>
      </c>
    </row>
    <row r="1561" spans="1:17" hidden="1" x14ac:dyDescent="0.25">
      <c r="A1561" t="s">
        <v>6383</v>
      </c>
      <c r="B1561" t="s">
        <v>6384</v>
      </c>
      <c r="C1561" s="1" t="str">
        <f t="shared" si="96"/>
        <v>12:0008</v>
      </c>
      <c r="D1561" s="1" t="str">
        <f t="shared" si="97"/>
        <v>12:0030</v>
      </c>
      <c r="E1561" t="s">
        <v>6385</v>
      </c>
      <c r="F1561" t="s">
        <v>6386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 t="s">
        <v>21</v>
      </c>
      <c r="P1561" t="s">
        <v>22</v>
      </c>
      <c r="Q1561" t="s">
        <v>35</v>
      </c>
    </row>
    <row r="1562" spans="1:17" hidden="1" x14ac:dyDescent="0.25">
      <c r="A1562" t="s">
        <v>6387</v>
      </c>
      <c r="B1562" t="s">
        <v>6388</v>
      </c>
      <c r="C1562" s="1" t="str">
        <f t="shared" si="96"/>
        <v>12:0008</v>
      </c>
      <c r="D1562" s="1" t="str">
        <f t="shared" si="97"/>
        <v>12:0030</v>
      </c>
      <c r="E1562" t="s">
        <v>6389</v>
      </c>
      <c r="F1562" t="s">
        <v>6390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 t="s">
        <v>3085</v>
      </c>
      <c r="P1562" t="s">
        <v>556</v>
      </c>
      <c r="Q1562" t="s">
        <v>5130</v>
      </c>
    </row>
    <row r="1563" spans="1:17" hidden="1" x14ac:dyDescent="0.25">
      <c r="A1563" t="s">
        <v>6391</v>
      </c>
      <c r="B1563" t="s">
        <v>6392</v>
      </c>
      <c r="C1563" s="1" t="str">
        <f t="shared" si="96"/>
        <v>12:0008</v>
      </c>
      <c r="D1563" s="1" t="str">
        <f t="shared" si="97"/>
        <v>12:0030</v>
      </c>
      <c r="E1563" t="s">
        <v>6393</v>
      </c>
      <c r="F1563" t="s">
        <v>6394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 t="s">
        <v>21</v>
      </c>
      <c r="P1563" t="s">
        <v>583</v>
      </c>
      <c r="Q1563" t="s">
        <v>365</v>
      </c>
    </row>
    <row r="1564" spans="1:17" hidden="1" x14ac:dyDescent="0.25">
      <c r="A1564" t="s">
        <v>6395</v>
      </c>
      <c r="B1564" t="s">
        <v>6396</v>
      </c>
      <c r="C1564" s="1" t="str">
        <f t="shared" si="96"/>
        <v>12:0008</v>
      </c>
      <c r="D1564" s="1" t="str">
        <f t="shared" si="97"/>
        <v>12:0030</v>
      </c>
      <c r="E1564" t="s">
        <v>6397</v>
      </c>
      <c r="F1564" t="s">
        <v>6398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 t="s">
        <v>21</v>
      </c>
      <c r="P1564" t="s">
        <v>583</v>
      </c>
      <c r="Q1564" t="s">
        <v>5130</v>
      </c>
    </row>
    <row r="1565" spans="1:17" hidden="1" x14ac:dyDescent="0.25">
      <c r="A1565" t="s">
        <v>6399</v>
      </c>
      <c r="B1565" t="s">
        <v>6400</v>
      </c>
      <c r="C1565" s="1" t="str">
        <f t="shared" si="96"/>
        <v>12:0008</v>
      </c>
      <c r="D1565" s="1" t="str">
        <f t="shared" si="97"/>
        <v>12:0030</v>
      </c>
      <c r="E1565" t="s">
        <v>6401</v>
      </c>
      <c r="F1565" t="s">
        <v>6402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 t="s">
        <v>225</v>
      </c>
      <c r="P1565" t="s">
        <v>45</v>
      </c>
      <c r="Q1565" t="s">
        <v>522</v>
      </c>
    </row>
    <row r="1566" spans="1:17" hidden="1" x14ac:dyDescent="0.25">
      <c r="A1566" t="s">
        <v>6403</v>
      </c>
      <c r="B1566" t="s">
        <v>6404</v>
      </c>
      <c r="C1566" s="1" t="str">
        <f t="shared" si="96"/>
        <v>12:0008</v>
      </c>
      <c r="D1566" s="1" t="str">
        <f t="shared" si="97"/>
        <v>12:0030</v>
      </c>
      <c r="E1566" t="s">
        <v>6405</v>
      </c>
      <c r="F1566" t="s">
        <v>6406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 t="s">
        <v>21</v>
      </c>
      <c r="P1566" t="s">
        <v>356</v>
      </c>
      <c r="Q1566" t="s">
        <v>365</v>
      </c>
    </row>
    <row r="1567" spans="1:17" hidden="1" x14ac:dyDescent="0.25">
      <c r="A1567" t="s">
        <v>6407</v>
      </c>
      <c r="B1567" t="s">
        <v>6408</v>
      </c>
      <c r="C1567" s="1" t="str">
        <f t="shared" si="96"/>
        <v>12:0008</v>
      </c>
      <c r="D1567" s="1" t="str">
        <f t="shared" si="97"/>
        <v>12:0030</v>
      </c>
      <c r="E1567" t="s">
        <v>6409</v>
      </c>
      <c r="F1567" t="s">
        <v>6410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 t="s">
        <v>21</v>
      </c>
      <c r="P1567" t="s">
        <v>356</v>
      </c>
      <c r="Q1567" t="s">
        <v>522</v>
      </c>
    </row>
    <row r="1568" spans="1:17" hidden="1" x14ac:dyDescent="0.25">
      <c r="A1568" t="s">
        <v>6411</v>
      </c>
      <c r="B1568" t="s">
        <v>6412</v>
      </c>
      <c r="C1568" s="1" t="str">
        <f t="shared" si="96"/>
        <v>12:0008</v>
      </c>
      <c r="D1568" s="1" t="str">
        <f t="shared" si="97"/>
        <v>12:0030</v>
      </c>
      <c r="E1568" t="s">
        <v>6413</v>
      </c>
      <c r="F1568" t="s">
        <v>6414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 t="s">
        <v>21</v>
      </c>
      <c r="P1568" t="s">
        <v>45</v>
      </c>
      <c r="Q1568" t="s">
        <v>392</v>
      </c>
    </row>
    <row r="1569" spans="1:17" hidden="1" x14ac:dyDescent="0.25">
      <c r="A1569" t="s">
        <v>6415</v>
      </c>
      <c r="B1569" t="s">
        <v>6416</v>
      </c>
      <c r="C1569" s="1" t="str">
        <f t="shared" si="96"/>
        <v>12:0008</v>
      </c>
      <c r="D1569" s="1" t="str">
        <f t="shared" si="97"/>
        <v>12:0030</v>
      </c>
      <c r="E1569" t="s">
        <v>6417</v>
      </c>
      <c r="F1569" t="s">
        <v>6418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 t="s">
        <v>21</v>
      </c>
      <c r="P1569" t="s">
        <v>45</v>
      </c>
      <c r="Q1569" t="s">
        <v>35</v>
      </c>
    </row>
    <row r="1570" spans="1:17" hidden="1" x14ac:dyDescent="0.25">
      <c r="A1570" t="s">
        <v>6419</v>
      </c>
      <c r="B1570" t="s">
        <v>6420</v>
      </c>
      <c r="C1570" s="1" t="str">
        <f t="shared" si="96"/>
        <v>12:0008</v>
      </c>
      <c r="D1570" s="1" t="str">
        <f t="shared" si="97"/>
        <v>12:0030</v>
      </c>
      <c r="E1570" t="s">
        <v>6421</v>
      </c>
      <c r="F1570" t="s">
        <v>6422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 t="s">
        <v>21</v>
      </c>
      <c r="P1570" t="s">
        <v>356</v>
      </c>
      <c r="Q1570" t="s">
        <v>35</v>
      </c>
    </row>
    <row r="1571" spans="1:17" hidden="1" x14ac:dyDescent="0.25">
      <c r="A1571" t="s">
        <v>6423</v>
      </c>
      <c r="B1571" t="s">
        <v>6424</v>
      </c>
      <c r="C1571" s="1" t="str">
        <f t="shared" si="96"/>
        <v>12:0008</v>
      </c>
      <c r="D1571" s="1" t="str">
        <f t="shared" si="97"/>
        <v>12:0030</v>
      </c>
      <c r="E1571" t="s">
        <v>6425</v>
      </c>
      <c r="F1571" t="s">
        <v>6426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 t="s">
        <v>21</v>
      </c>
      <c r="P1571" t="s">
        <v>45</v>
      </c>
      <c r="Q1571" t="s">
        <v>392</v>
      </c>
    </row>
    <row r="1572" spans="1:17" hidden="1" x14ac:dyDescent="0.25">
      <c r="A1572" t="s">
        <v>6427</v>
      </c>
      <c r="B1572" t="s">
        <v>6428</v>
      </c>
      <c r="C1572" s="1" t="str">
        <f t="shared" si="96"/>
        <v>12:0008</v>
      </c>
      <c r="D1572" s="1" t="str">
        <f t="shared" si="97"/>
        <v>12:0030</v>
      </c>
      <c r="E1572" t="s">
        <v>6425</v>
      </c>
      <c r="F1572" t="s">
        <v>6429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 t="s">
        <v>21</v>
      </c>
      <c r="P1572" t="s">
        <v>45</v>
      </c>
      <c r="Q1572" t="s">
        <v>29</v>
      </c>
    </row>
    <row r="1573" spans="1:17" hidden="1" x14ac:dyDescent="0.25">
      <c r="A1573" t="s">
        <v>6430</v>
      </c>
      <c r="B1573" t="s">
        <v>6431</v>
      </c>
      <c r="C1573" s="1" t="str">
        <f t="shared" si="96"/>
        <v>12:0008</v>
      </c>
      <c r="D1573" s="1" t="str">
        <f t="shared" si="97"/>
        <v>12:0030</v>
      </c>
      <c r="E1573" t="s">
        <v>6432</v>
      </c>
      <c r="F1573" t="s">
        <v>6433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 t="s">
        <v>101</v>
      </c>
      <c r="P1573" t="s">
        <v>45</v>
      </c>
      <c r="Q1573" t="s">
        <v>35</v>
      </c>
    </row>
    <row r="1574" spans="1:17" hidden="1" x14ac:dyDescent="0.25">
      <c r="A1574" t="s">
        <v>6434</v>
      </c>
      <c r="B1574" t="s">
        <v>6435</v>
      </c>
      <c r="C1574" s="1" t="str">
        <f t="shared" si="96"/>
        <v>12:0008</v>
      </c>
      <c r="D1574" s="1" t="str">
        <f t="shared" si="97"/>
        <v>12:0030</v>
      </c>
      <c r="E1574" t="s">
        <v>6436</v>
      </c>
      <c r="F1574" t="s">
        <v>6437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 t="s">
        <v>158</v>
      </c>
      <c r="P1574" t="s">
        <v>87</v>
      </c>
      <c r="Q1574" t="s">
        <v>392</v>
      </c>
    </row>
    <row r="1575" spans="1:17" hidden="1" x14ac:dyDescent="0.25">
      <c r="A1575" t="s">
        <v>6438</v>
      </c>
      <c r="B1575" t="s">
        <v>6439</v>
      </c>
      <c r="C1575" s="1" t="str">
        <f t="shared" si="96"/>
        <v>12:0008</v>
      </c>
      <c r="D1575" s="1" t="str">
        <f t="shared" si="97"/>
        <v>12:0030</v>
      </c>
      <c r="E1575" t="s">
        <v>6440</v>
      </c>
      <c r="F1575" t="s">
        <v>6441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 t="s">
        <v>21</v>
      </c>
      <c r="P1575" t="s">
        <v>87</v>
      </c>
      <c r="Q1575" t="s">
        <v>59</v>
      </c>
    </row>
    <row r="1576" spans="1:17" hidden="1" x14ac:dyDescent="0.25">
      <c r="A1576" t="s">
        <v>6442</v>
      </c>
      <c r="B1576" t="s">
        <v>6443</v>
      </c>
      <c r="C1576" s="1" t="str">
        <f t="shared" si="96"/>
        <v>12:0008</v>
      </c>
      <c r="D1576" s="1" t="str">
        <f t="shared" si="97"/>
        <v>12:0030</v>
      </c>
      <c r="E1576" t="s">
        <v>6444</v>
      </c>
      <c r="F1576" t="s">
        <v>6445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 t="s">
        <v>21</v>
      </c>
      <c r="P1576" t="s">
        <v>87</v>
      </c>
      <c r="Q1576" t="s">
        <v>59</v>
      </c>
    </row>
    <row r="1577" spans="1:17" hidden="1" x14ac:dyDescent="0.25">
      <c r="A1577" t="s">
        <v>6446</v>
      </c>
      <c r="B1577" t="s">
        <v>6447</v>
      </c>
      <c r="C1577" s="1" t="str">
        <f t="shared" si="96"/>
        <v>12:0008</v>
      </c>
      <c r="D1577" s="1" t="str">
        <f t="shared" si="97"/>
        <v>12:0030</v>
      </c>
      <c r="E1577" t="s">
        <v>6448</v>
      </c>
      <c r="F1577" t="s">
        <v>6449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 t="s">
        <v>113</v>
      </c>
      <c r="P1577" t="s">
        <v>87</v>
      </c>
      <c r="Q1577" t="s">
        <v>35</v>
      </c>
    </row>
    <row r="1578" spans="1:17" hidden="1" x14ac:dyDescent="0.25">
      <c r="A1578" t="s">
        <v>6450</v>
      </c>
      <c r="B1578" t="s">
        <v>6451</v>
      </c>
      <c r="C1578" s="1" t="str">
        <f t="shared" si="96"/>
        <v>12:0008</v>
      </c>
      <c r="D1578" s="1" t="str">
        <f t="shared" si="97"/>
        <v>12:0030</v>
      </c>
      <c r="E1578" t="s">
        <v>6452</v>
      </c>
      <c r="F1578" t="s">
        <v>6453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 t="s">
        <v>64</v>
      </c>
      <c r="P1578" t="s">
        <v>45</v>
      </c>
      <c r="Q1578" t="s">
        <v>29</v>
      </c>
    </row>
    <row r="1579" spans="1:17" hidden="1" x14ac:dyDescent="0.25">
      <c r="A1579" t="s">
        <v>6454</v>
      </c>
      <c r="B1579" t="s">
        <v>6455</v>
      </c>
      <c r="C1579" s="1" t="str">
        <f t="shared" si="96"/>
        <v>12:0008</v>
      </c>
      <c r="D1579" s="1" t="str">
        <f t="shared" si="97"/>
        <v>12:0030</v>
      </c>
      <c r="E1579" t="s">
        <v>6456</v>
      </c>
      <c r="F1579" t="s">
        <v>6457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 t="s">
        <v>21</v>
      </c>
      <c r="P1579" t="s">
        <v>45</v>
      </c>
      <c r="Q1579" t="s">
        <v>23</v>
      </c>
    </row>
    <row r="1580" spans="1:17" hidden="1" x14ac:dyDescent="0.25">
      <c r="A1580" t="s">
        <v>6458</v>
      </c>
      <c r="B1580" t="s">
        <v>6459</v>
      </c>
      <c r="C1580" s="1" t="str">
        <f t="shared" si="96"/>
        <v>12:0008</v>
      </c>
      <c r="D1580" s="1" t="str">
        <f t="shared" si="97"/>
        <v>12:0030</v>
      </c>
      <c r="E1580" t="s">
        <v>6460</v>
      </c>
      <c r="F1580" t="s">
        <v>6461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 t="s">
        <v>21</v>
      </c>
      <c r="P1580" t="s">
        <v>45</v>
      </c>
      <c r="Q1580" t="s">
        <v>392</v>
      </c>
    </row>
    <row r="1581" spans="1:17" hidden="1" x14ac:dyDescent="0.25">
      <c r="A1581" t="s">
        <v>6462</v>
      </c>
      <c r="B1581" t="s">
        <v>6463</v>
      </c>
      <c r="C1581" s="1" t="str">
        <f t="shared" si="96"/>
        <v>12:0008</v>
      </c>
      <c r="D1581" s="1" t="str">
        <f t="shared" si="97"/>
        <v>12:0030</v>
      </c>
      <c r="E1581" t="s">
        <v>6464</v>
      </c>
      <c r="F1581" t="s">
        <v>6465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 t="s">
        <v>21</v>
      </c>
      <c r="P1581" t="s">
        <v>45</v>
      </c>
      <c r="Q1581" t="s">
        <v>198</v>
      </c>
    </row>
    <row r="1582" spans="1:17" hidden="1" x14ac:dyDescent="0.25">
      <c r="A1582" t="s">
        <v>6466</v>
      </c>
      <c r="B1582" t="s">
        <v>6467</v>
      </c>
      <c r="C1582" s="1" t="str">
        <f t="shared" si="96"/>
        <v>12:0008</v>
      </c>
      <c r="D1582" s="1" t="str">
        <f t="shared" si="97"/>
        <v>12:0030</v>
      </c>
      <c r="E1582" t="s">
        <v>6468</v>
      </c>
      <c r="F1582" t="s">
        <v>6469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 t="s">
        <v>21</v>
      </c>
      <c r="P1582" t="s">
        <v>45</v>
      </c>
      <c r="Q1582" t="s">
        <v>103</v>
      </c>
    </row>
    <row r="1583" spans="1:17" hidden="1" x14ac:dyDescent="0.25">
      <c r="A1583" t="s">
        <v>6470</v>
      </c>
      <c r="B1583" t="s">
        <v>6471</v>
      </c>
      <c r="C1583" s="1" t="str">
        <f t="shared" si="96"/>
        <v>12:0008</v>
      </c>
      <c r="D1583" s="1" t="str">
        <f t="shared" si="97"/>
        <v>12:0030</v>
      </c>
      <c r="E1583" t="s">
        <v>6472</v>
      </c>
      <c r="F1583" t="s">
        <v>6473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 t="s">
        <v>21</v>
      </c>
      <c r="P1583" t="s">
        <v>45</v>
      </c>
      <c r="Q1583" t="s">
        <v>46</v>
      </c>
    </row>
    <row r="1584" spans="1:17" hidden="1" x14ac:dyDescent="0.25">
      <c r="A1584" t="s">
        <v>6474</v>
      </c>
      <c r="B1584" t="s">
        <v>6475</v>
      </c>
      <c r="C1584" s="1" t="str">
        <f t="shared" si="96"/>
        <v>12:0008</v>
      </c>
      <c r="D1584" s="1" t="str">
        <f t="shared" si="97"/>
        <v>12:0030</v>
      </c>
      <c r="E1584" t="s">
        <v>6476</v>
      </c>
      <c r="F1584" t="s">
        <v>6477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 t="s">
        <v>101</v>
      </c>
      <c r="P1584" t="s">
        <v>356</v>
      </c>
      <c r="Q1584" t="s">
        <v>198</v>
      </c>
    </row>
    <row r="1585" spans="1:17" hidden="1" x14ac:dyDescent="0.25">
      <c r="A1585" t="s">
        <v>6478</v>
      </c>
      <c r="B1585" t="s">
        <v>6479</v>
      </c>
      <c r="C1585" s="1" t="str">
        <f t="shared" si="96"/>
        <v>12:0008</v>
      </c>
      <c r="D1585" s="1" t="str">
        <f t="shared" si="97"/>
        <v>12:0030</v>
      </c>
      <c r="E1585" t="s">
        <v>6480</v>
      </c>
      <c r="F1585" t="s">
        <v>6481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 t="s">
        <v>64</v>
      </c>
      <c r="P1585" t="s">
        <v>356</v>
      </c>
      <c r="Q1585" t="s">
        <v>59</v>
      </c>
    </row>
    <row r="1586" spans="1:17" hidden="1" x14ac:dyDescent="0.25">
      <c r="A1586" t="s">
        <v>6482</v>
      </c>
      <c r="B1586" t="s">
        <v>6483</v>
      </c>
      <c r="C1586" s="1" t="str">
        <f t="shared" si="96"/>
        <v>12:0008</v>
      </c>
      <c r="D1586" s="1" t="str">
        <f t="shared" si="97"/>
        <v>12:0030</v>
      </c>
      <c r="E1586" t="s">
        <v>6484</v>
      </c>
      <c r="F1586" t="s">
        <v>6485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 t="s">
        <v>21</v>
      </c>
      <c r="P1586" t="s">
        <v>1515</v>
      </c>
      <c r="Q1586" t="s">
        <v>35</v>
      </c>
    </row>
    <row r="1587" spans="1:17" hidden="1" x14ac:dyDescent="0.25">
      <c r="A1587" t="s">
        <v>6486</v>
      </c>
      <c r="B1587" t="s">
        <v>6487</v>
      </c>
      <c r="C1587" s="1" t="str">
        <f t="shared" si="96"/>
        <v>12:0008</v>
      </c>
      <c r="D1587" s="1" t="str">
        <f t="shared" si="97"/>
        <v>12:0030</v>
      </c>
      <c r="E1587" t="s">
        <v>6488</v>
      </c>
      <c r="F1587" t="s">
        <v>6489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 t="s">
        <v>21</v>
      </c>
      <c r="P1587" t="s">
        <v>45</v>
      </c>
      <c r="Q1587" t="s">
        <v>392</v>
      </c>
    </row>
    <row r="1588" spans="1:17" hidden="1" x14ac:dyDescent="0.25">
      <c r="A1588" t="s">
        <v>6490</v>
      </c>
      <c r="B1588" t="s">
        <v>6491</v>
      </c>
      <c r="C1588" s="1" t="str">
        <f t="shared" si="96"/>
        <v>12:0008</v>
      </c>
      <c r="D1588" s="1" t="str">
        <f t="shared" si="97"/>
        <v>12:0030</v>
      </c>
      <c r="E1588" t="s">
        <v>6492</v>
      </c>
      <c r="F1588" t="s">
        <v>6493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 t="s">
        <v>21</v>
      </c>
      <c r="P1588" t="s">
        <v>45</v>
      </c>
      <c r="Q1588" t="s">
        <v>59</v>
      </c>
    </row>
    <row r="1589" spans="1:17" hidden="1" x14ac:dyDescent="0.25">
      <c r="A1589" t="s">
        <v>6494</v>
      </c>
      <c r="B1589" t="s">
        <v>6495</v>
      </c>
      <c r="C1589" s="1" t="str">
        <f t="shared" si="96"/>
        <v>12:0008</v>
      </c>
      <c r="D1589" s="1" t="str">
        <f t="shared" si="97"/>
        <v>12:0030</v>
      </c>
      <c r="E1589" t="s">
        <v>6496</v>
      </c>
      <c r="F1589" t="s">
        <v>6497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 t="s">
        <v>588</v>
      </c>
      <c r="P1589" t="s">
        <v>45</v>
      </c>
      <c r="Q1589" t="s">
        <v>392</v>
      </c>
    </row>
    <row r="1590" spans="1:17" hidden="1" x14ac:dyDescent="0.25">
      <c r="A1590" t="s">
        <v>6498</v>
      </c>
      <c r="B1590" t="s">
        <v>6499</v>
      </c>
      <c r="C1590" s="1" t="str">
        <f t="shared" si="96"/>
        <v>12:0008</v>
      </c>
      <c r="D1590" s="1" t="str">
        <f t="shared" si="97"/>
        <v>12:0030</v>
      </c>
      <c r="E1590" t="s">
        <v>6500</v>
      </c>
      <c r="F1590" t="s">
        <v>6501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 t="s">
        <v>21</v>
      </c>
      <c r="P1590" t="s">
        <v>45</v>
      </c>
      <c r="Q1590" t="s">
        <v>59</v>
      </c>
    </row>
    <row r="1591" spans="1:17" hidden="1" x14ac:dyDescent="0.25">
      <c r="A1591" t="s">
        <v>6502</v>
      </c>
      <c r="B1591" t="s">
        <v>6503</v>
      </c>
      <c r="C1591" s="1" t="str">
        <f t="shared" si="96"/>
        <v>12:0008</v>
      </c>
      <c r="D1591" s="1" t="str">
        <f t="shared" si="97"/>
        <v>12:0030</v>
      </c>
      <c r="E1591" t="s">
        <v>6504</v>
      </c>
      <c r="F1591" t="s">
        <v>6505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 t="s">
        <v>113</v>
      </c>
      <c r="P1591" t="s">
        <v>45</v>
      </c>
      <c r="Q1591" t="s">
        <v>59</v>
      </c>
    </row>
    <row r="1592" spans="1:17" hidden="1" x14ac:dyDescent="0.25">
      <c r="A1592" t="s">
        <v>6506</v>
      </c>
      <c r="B1592" t="s">
        <v>6507</v>
      </c>
      <c r="C1592" s="1" t="str">
        <f t="shared" si="96"/>
        <v>12:0008</v>
      </c>
      <c r="D1592" s="1" t="str">
        <f t="shared" si="97"/>
        <v>12:0030</v>
      </c>
      <c r="E1592" t="s">
        <v>6508</v>
      </c>
      <c r="F1592" t="s">
        <v>6509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 t="s">
        <v>21</v>
      </c>
      <c r="P1592" t="s">
        <v>22</v>
      </c>
      <c r="Q1592" t="s">
        <v>365</v>
      </c>
    </row>
    <row r="1593" spans="1:17" hidden="1" x14ac:dyDescent="0.25">
      <c r="A1593" t="s">
        <v>6510</v>
      </c>
      <c r="B1593" t="s">
        <v>6511</v>
      </c>
      <c r="C1593" s="1" t="str">
        <f t="shared" si="96"/>
        <v>12:0008</v>
      </c>
      <c r="D1593" s="1" t="str">
        <f t="shared" si="97"/>
        <v>12:0030</v>
      </c>
      <c r="E1593" t="s">
        <v>6508</v>
      </c>
      <c r="F1593" t="s">
        <v>6512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 t="s">
        <v>21</v>
      </c>
      <c r="P1593" t="s">
        <v>22</v>
      </c>
      <c r="Q1593" t="s">
        <v>392</v>
      </c>
    </row>
    <row r="1594" spans="1:17" hidden="1" x14ac:dyDescent="0.25">
      <c r="A1594" t="s">
        <v>6513</v>
      </c>
      <c r="B1594" t="s">
        <v>6514</v>
      </c>
      <c r="C1594" s="1" t="str">
        <f t="shared" si="96"/>
        <v>12:0008</v>
      </c>
      <c r="D1594" s="1" t="str">
        <f t="shared" si="97"/>
        <v>12:0030</v>
      </c>
      <c r="E1594" t="s">
        <v>6515</v>
      </c>
      <c r="F1594" t="s">
        <v>6516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 t="s">
        <v>21</v>
      </c>
      <c r="P1594" t="s">
        <v>583</v>
      </c>
      <c r="Q1594" t="s">
        <v>35</v>
      </c>
    </row>
    <row r="1595" spans="1:17" hidden="1" x14ac:dyDescent="0.25">
      <c r="A1595" t="s">
        <v>6517</v>
      </c>
      <c r="B1595" t="s">
        <v>6518</v>
      </c>
      <c r="C1595" s="1" t="str">
        <f t="shared" si="96"/>
        <v>12:0008</v>
      </c>
      <c r="D1595" s="1" t="str">
        <f t="shared" si="97"/>
        <v>12:0030</v>
      </c>
      <c r="E1595" t="s">
        <v>6519</v>
      </c>
      <c r="F1595" t="s">
        <v>6520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 t="s">
        <v>21</v>
      </c>
      <c r="P1595" t="s">
        <v>356</v>
      </c>
      <c r="Q1595" t="s">
        <v>392</v>
      </c>
    </row>
    <row r="1596" spans="1:17" hidden="1" x14ac:dyDescent="0.25">
      <c r="A1596" t="s">
        <v>6521</v>
      </c>
      <c r="B1596" t="s">
        <v>6522</v>
      </c>
      <c r="C1596" s="1" t="str">
        <f t="shared" ref="C1596:C1659" si="100">HYPERLINK("http://geochem.nrcan.gc.ca/cdogs/content/bdl/bdl120008_e.htm", "12:0008")</f>
        <v>12:0008</v>
      </c>
      <c r="D1596" s="1" t="str">
        <f t="shared" ref="D1596:D1659" si="101">HYPERLINK("http://geochem.nrcan.gc.ca/cdogs/content/svy/svy120030_e.htm", "12:0030")</f>
        <v>12:0030</v>
      </c>
      <c r="E1596" t="s">
        <v>6523</v>
      </c>
      <c r="F1596" t="s">
        <v>6524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 t="s">
        <v>21</v>
      </c>
      <c r="P1596" t="s">
        <v>356</v>
      </c>
      <c r="Q1596" t="s">
        <v>35</v>
      </c>
    </row>
    <row r="1597" spans="1:17" hidden="1" x14ac:dyDescent="0.25">
      <c r="A1597" t="s">
        <v>6525</v>
      </c>
      <c r="B1597" t="s">
        <v>6526</v>
      </c>
      <c r="C1597" s="1" t="str">
        <f t="shared" si="100"/>
        <v>12:0008</v>
      </c>
      <c r="D1597" s="1" t="str">
        <f t="shared" si="101"/>
        <v>12:0030</v>
      </c>
      <c r="E1597" t="s">
        <v>6527</v>
      </c>
      <c r="F1597" t="s">
        <v>6528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 t="s">
        <v>21</v>
      </c>
      <c r="P1597" t="s">
        <v>45</v>
      </c>
      <c r="Q1597" t="s">
        <v>23</v>
      </c>
    </row>
    <row r="1598" spans="1:17" hidden="1" x14ac:dyDescent="0.25">
      <c r="A1598" t="s">
        <v>6529</v>
      </c>
      <c r="B1598" t="s">
        <v>6530</v>
      </c>
      <c r="C1598" s="1" t="str">
        <f t="shared" si="100"/>
        <v>12:0008</v>
      </c>
      <c r="D1598" s="1" t="str">
        <f t="shared" si="101"/>
        <v>12:0030</v>
      </c>
      <c r="E1598" t="s">
        <v>6531</v>
      </c>
      <c r="F1598" t="s">
        <v>6532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 t="s">
        <v>21</v>
      </c>
      <c r="P1598" t="s">
        <v>45</v>
      </c>
      <c r="Q1598" t="s">
        <v>392</v>
      </c>
    </row>
    <row r="1599" spans="1:17" hidden="1" x14ac:dyDescent="0.25">
      <c r="A1599" t="s">
        <v>6533</v>
      </c>
      <c r="B1599" t="s">
        <v>6534</v>
      </c>
      <c r="C1599" s="1" t="str">
        <f t="shared" si="100"/>
        <v>12:0008</v>
      </c>
      <c r="D1599" s="1" t="str">
        <f t="shared" si="101"/>
        <v>12:0030</v>
      </c>
      <c r="E1599" t="s">
        <v>6535</v>
      </c>
      <c r="F1599" t="s">
        <v>6536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 t="s">
        <v>76</v>
      </c>
      <c r="P1599" t="s">
        <v>356</v>
      </c>
      <c r="Q1599" t="s">
        <v>392</v>
      </c>
    </row>
    <row r="1600" spans="1:17" hidden="1" x14ac:dyDescent="0.25">
      <c r="A1600" t="s">
        <v>6537</v>
      </c>
      <c r="B1600" t="s">
        <v>6538</v>
      </c>
      <c r="C1600" s="1" t="str">
        <f t="shared" si="100"/>
        <v>12:0008</v>
      </c>
      <c r="D1600" s="1" t="str">
        <f t="shared" si="101"/>
        <v>12:0030</v>
      </c>
      <c r="E1600" t="s">
        <v>6539</v>
      </c>
      <c r="F1600" t="s">
        <v>6540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 t="s">
        <v>21</v>
      </c>
      <c r="P1600" t="s">
        <v>356</v>
      </c>
      <c r="Q1600" t="s">
        <v>522</v>
      </c>
    </row>
    <row r="1601" spans="1:17" hidden="1" x14ac:dyDescent="0.25">
      <c r="A1601" t="s">
        <v>6541</v>
      </c>
      <c r="B1601" t="s">
        <v>6542</v>
      </c>
      <c r="C1601" s="1" t="str">
        <f t="shared" si="100"/>
        <v>12:0008</v>
      </c>
      <c r="D1601" s="1" t="str">
        <f t="shared" si="101"/>
        <v>12:0030</v>
      </c>
      <c r="E1601" t="s">
        <v>6543</v>
      </c>
      <c r="F1601" t="s">
        <v>6544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 t="s">
        <v>1818</v>
      </c>
      <c r="P1601" t="s">
        <v>45</v>
      </c>
      <c r="Q1601" t="s">
        <v>522</v>
      </c>
    </row>
    <row r="1602" spans="1:17" hidden="1" x14ac:dyDescent="0.25">
      <c r="A1602" t="s">
        <v>6545</v>
      </c>
      <c r="B1602" t="s">
        <v>6546</v>
      </c>
      <c r="C1602" s="1" t="str">
        <f t="shared" si="100"/>
        <v>12:0008</v>
      </c>
      <c r="D1602" s="1" t="str">
        <f t="shared" si="101"/>
        <v>12:0030</v>
      </c>
      <c r="E1602" t="s">
        <v>6547</v>
      </c>
      <c r="F1602" t="s">
        <v>6548</v>
      </c>
      <c r="H1602">
        <v>57.711254799999999</v>
      </c>
      <c r="I1602">
        <v>-130.35884920000001</v>
      </c>
      <c r="J1602" s="1" t="str">
        <f t="shared" ref="J1602:J1665" si="102">HYPERLINK("http://geochem.nrcan.gc.ca/cdogs/content/kwd/kwd020018_e.htm", "Fluid (stream)")</f>
        <v>Fluid (stream)</v>
      </c>
      <c r="K1602" s="1" t="str">
        <f t="shared" ref="K1602:K1665" si="103">HYPERLINK("http://geochem.nrcan.gc.ca/cdogs/content/kwd/kwd080007_e.htm", "Untreated Water")</f>
        <v>Untreated Water</v>
      </c>
      <c r="O1602" t="s">
        <v>244</v>
      </c>
      <c r="P1602" t="s">
        <v>45</v>
      </c>
      <c r="Q1602" t="s">
        <v>35</v>
      </c>
    </row>
    <row r="1603" spans="1:17" hidden="1" x14ac:dyDescent="0.25">
      <c r="A1603" t="s">
        <v>6549</v>
      </c>
      <c r="B1603" t="s">
        <v>6550</v>
      </c>
      <c r="C1603" s="1" t="str">
        <f t="shared" si="100"/>
        <v>12:0008</v>
      </c>
      <c r="D1603" s="1" t="str">
        <f t="shared" si="101"/>
        <v>12:0030</v>
      </c>
      <c r="E1603" t="s">
        <v>6551</v>
      </c>
      <c r="F1603" t="s">
        <v>6552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 t="s">
        <v>21</v>
      </c>
      <c r="P1603" t="s">
        <v>87</v>
      </c>
      <c r="Q1603" t="s">
        <v>29</v>
      </c>
    </row>
    <row r="1604" spans="1:17" hidden="1" x14ac:dyDescent="0.25">
      <c r="A1604" t="s">
        <v>6553</v>
      </c>
      <c r="B1604" t="s">
        <v>6554</v>
      </c>
      <c r="C1604" s="1" t="str">
        <f t="shared" si="100"/>
        <v>12:0008</v>
      </c>
      <c r="D1604" s="1" t="str">
        <f t="shared" si="101"/>
        <v>12:0030</v>
      </c>
      <c r="E1604" t="s">
        <v>6555</v>
      </c>
      <c r="F1604" t="s">
        <v>6556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 t="s">
        <v>21</v>
      </c>
      <c r="P1604" t="s">
        <v>87</v>
      </c>
      <c r="Q1604" t="s">
        <v>35</v>
      </c>
    </row>
    <row r="1605" spans="1:17" hidden="1" x14ac:dyDescent="0.25">
      <c r="A1605" t="s">
        <v>6557</v>
      </c>
      <c r="B1605" t="s">
        <v>6558</v>
      </c>
      <c r="C1605" s="1" t="str">
        <f t="shared" si="100"/>
        <v>12:0008</v>
      </c>
      <c r="D1605" s="1" t="str">
        <f t="shared" si="101"/>
        <v>12:0030</v>
      </c>
      <c r="E1605" t="s">
        <v>6559</v>
      </c>
      <c r="F1605" t="s">
        <v>6560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 t="s">
        <v>21</v>
      </c>
      <c r="P1605" t="s">
        <v>45</v>
      </c>
      <c r="Q1605" t="s">
        <v>522</v>
      </c>
    </row>
    <row r="1606" spans="1:17" hidden="1" x14ac:dyDescent="0.25">
      <c r="A1606" t="s">
        <v>6561</v>
      </c>
      <c r="B1606" t="s">
        <v>6562</v>
      </c>
      <c r="C1606" s="1" t="str">
        <f t="shared" si="100"/>
        <v>12:0008</v>
      </c>
      <c r="D1606" s="1" t="str">
        <f t="shared" si="101"/>
        <v>12:0030</v>
      </c>
      <c r="E1606" t="s">
        <v>6563</v>
      </c>
      <c r="F1606" t="s">
        <v>6564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 t="s">
        <v>689</v>
      </c>
      <c r="P1606" t="s">
        <v>4464</v>
      </c>
      <c r="Q1606" t="s">
        <v>35</v>
      </c>
    </row>
    <row r="1607" spans="1:17" hidden="1" x14ac:dyDescent="0.25">
      <c r="A1607" t="s">
        <v>6565</v>
      </c>
      <c r="B1607" t="s">
        <v>6566</v>
      </c>
      <c r="C1607" s="1" t="str">
        <f t="shared" si="100"/>
        <v>12:0008</v>
      </c>
      <c r="D1607" s="1" t="str">
        <f t="shared" si="101"/>
        <v>12:0030</v>
      </c>
      <c r="E1607" t="s">
        <v>6567</v>
      </c>
      <c r="F1607" t="s">
        <v>6568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 t="s">
        <v>21</v>
      </c>
      <c r="P1607" t="s">
        <v>356</v>
      </c>
      <c r="Q1607" t="s">
        <v>29</v>
      </c>
    </row>
    <row r="1608" spans="1:17" hidden="1" x14ac:dyDescent="0.25">
      <c r="A1608" t="s">
        <v>6569</v>
      </c>
      <c r="B1608" t="s">
        <v>6570</v>
      </c>
      <c r="C1608" s="1" t="str">
        <f t="shared" si="100"/>
        <v>12:0008</v>
      </c>
      <c r="D1608" s="1" t="str">
        <f t="shared" si="101"/>
        <v>12:0030</v>
      </c>
      <c r="E1608" t="s">
        <v>6571</v>
      </c>
      <c r="F1608" t="s">
        <v>6572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 t="s">
        <v>21</v>
      </c>
      <c r="P1608" t="s">
        <v>45</v>
      </c>
      <c r="Q1608" t="s">
        <v>35</v>
      </c>
    </row>
    <row r="1609" spans="1:17" hidden="1" x14ac:dyDescent="0.25">
      <c r="A1609" t="s">
        <v>6573</v>
      </c>
      <c r="B1609" t="s">
        <v>6574</v>
      </c>
      <c r="C1609" s="1" t="str">
        <f t="shared" si="100"/>
        <v>12:0008</v>
      </c>
      <c r="D1609" s="1" t="str">
        <f t="shared" si="101"/>
        <v>12:0030</v>
      </c>
      <c r="E1609" t="s">
        <v>6575</v>
      </c>
      <c r="F1609" t="s">
        <v>6576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 t="s">
        <v>21</v>
      </c>
      <c r="P1609" t="s">
        <v>45</v>
      </c>
      <c r="Q1609" t="s">
        <v>23</v>
      </c>
    </row>
    <row r="1610" spans="1:17" hidden="1" x14ac:dyDescent="0.25">
      <c r="A1610" t="s">
        <v>6577</v>
      </c>
      <c r="B1610" t="s">
        <v>6578</v>
      </c>
      <c r="C1610" s="1" t="str">
        <f t="shared" si="100"/>
        <v>12:0008</v>
      </c>
      <c r="D1610" s="1" t="str">
        <f t="shared" si="101"/>
        <v>12:0030</v>
      </c>
      <c r="E1610" t="s">
        <v>6579</v>
      </c>
      <c r="F1610" t="s">
        <v>6580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 t="s">
        <v>21</v>
      </c>
      <c r="P1610" t="s">
        <v>45</v>
      </c>
      <c r="Q1610" t="s">
        <v>198</v>
      </c>
    </row>
    <row r="1611" spans="1:17" hidden="1" x14ac:dyDescent="0.25">
      <c r="A1611" t="s">
        <v>6581</v>
      </c>
      <c r="B1611" t="s">
        <v>6582</v>
      </c>
      <c r="C1611" s="1" t="str">
        <f t="shared" si="100"/>
        <v>12:0008</v>
      </c>
      <c r="D1611" s="1" t="str">
        <f t="shared" si="101"/>
        <v>12:0030</v>
      </c>
      <c r="E1611" t="s">
        <v>6583</v>
      </c>
      <c r="F1611" t="s">
        <v>6584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 t="s">
        <v>311</v>
      </c>
      <c r="P1611" t="s">
        <v>45</v>
      </c>
      <c r="Q1611" t="s">
        <v>35</v>
      </c>
    </row>
    <row r="1612" spans="1:17" hidden="1" x14ac:dyDescent="0.25">
      <c r="A1612" t="s">
        <v>6585</v>
      </c>
      <c r="B1612" t="s">
        <v>6586</v>
      </c>
      <c r="C1612" s="1" t="str">
        <f t="shared" si="100"/>
        <v>12:0008</v>
      </c>
      <c r="D1612" s="1" t="str">
        <f t="shared" si="101"/>
        <v>12:0030</v>
      </c>
      <c r="E1612" t="s">
        <v>6587</v>
      </c>
      <c r="F1612" t="s">
        <v>6588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 t="s">
        <v>551</v>
      </c>
      <c r="P1612" t="s">
        <v>583</v>
      </c>
      <c r="Q1612" t="s">
        <v>35</v>
      </c>
    </row>
    <row r="1613" spans="1:17" hidden="1" x14ac:dyDescent="0.25">
      <c r="A1613" t="s">
        <v>6589</v>
      </c>
      <c r="B1613" t="s">
        <v>6590</v>
      </c>
      <c r="C1613" s="1" t="str">
        <f t="shared" si="100"/>
        <v>12:0008</v>
      </c>
      <c r="D1613" s="1" t="str">
        <f t="shared" si="101"/>
        <v>12:0030</v>
      </c>
      <c r="E1613" t="s">
        <v>6591</v>
      </c>
      <c r="F1613" t="s">
        <v>6592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 t="s">
        <v>689</v>
      </c>
      <c r="P1613" t="s">
        <v>356</v>
      </c>
      <c r="Q1613" t="s">
        <v>59</v>
      </c>
    </row>
    <row r="1614" spans="1:17" hidden="1" x14ac:dyDescent="0.25">
      <c r="A1614" t="s">
        <v>6593</v>
      </c>
      <c r="B1614" t="s">
        <v>6594</v>
      </c>
      <c r="C1614" s="1" t="str">
        <f t="shared" si="100"/>
        <v>12:0008</v>
      </c>
      <c r="D1614" s="1" t="str">
        <f t="shared" si="101"/>
        <v>12:0030</v>
      </c>
      <c r="E1614" t="s">
        <v>6595</v>
      </c>
      <c r="F1614" t="s">
        <v>6596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 t="s">
        <v>21</v>
      </c>
      <c r="P1614" t="s">
        <v>356</v>
      </c>
      <c r="Q1614" t="s">
        <v>59</v>
      </c>
    </row>
    <row r="1615" spans="1:17" hidden="1" x14ac:dyDescent="0.25">
      <c r="A1615" t="s">
        <v>6597</v>
      </c>
      <c r="B1615" t="s">
        <v>6598</v>
      </c>
      <c r="C1615" s="1" t="str">
        <f t="shared" si="100"/>
        <v>12:0008</v>
      </c>
      <c r="D1615" s="1" t="str">
        <f t="shared" si="101"/>
        <v>12:0030</v>
      </c>
      <c r="E1615" t="s">
        <v>6595</v>
      </c>
      <c r="F1615" t="s">
        <v>6599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 t="s">
        <v>244</v>
      </c>
      <c r="P1615" t="s">
        <v>356</v>
      </c>
      <c r="Q1615" t="s">
        <v>59</v>
      </c>
    </row>
    <row r="1616" spans="1:17" hidden="1" x14ac:dyDescent="0.25">
      <c r="A1616" t="s">
        <v>6600</v>
      </c>
      <c r="B1616" t="s">
        <v>6601</v>
      </c>
      <c r="C1616" s="1" t="str">
        <f t="shared" si="100"/>
        <v>12:0008</v>
      </c>
      <c r="D1616" s="1" t="str">
        <f t="shared" si="101"/>
        <v>12:0030</v>
      </c>
      <c r="E1616" t="s">
        <v>6602</v>
      </c>
      <c r="F1616" t="s">
        <v>6603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 t="s">
        <v>21</v>
      </c>
      <c r="P1616" t="s">
        <v>45</v>
      </c>
      <c r="Q1616" t="s">
        <v>29</v>
      </c>
    </row>
    <row r="1617" spans="1:17" hidden="1" x14ac:dyDescent="0.25">
      <c r="A1617" t="s">
        <v>6604</v>
      </c>
      <c r="B1617" t="s">
        <v>6605</v>
      </c>
      <c r="C1617" s="1" t="str">
        <f t="shared" si="100"/>
        <v>12:0008</v>
      </c>
      <c r="D1617" s="1" t="str">
        <f t="shared" si="101"/>
        <v>12:0030</v>
      </c>
      <c r="E1617" t="s">
        <v>6606</v>
      </c>
      <c r="F1617" t="s">
        <v>6607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 t="s">
        <v>21</v>
      </c>
      <c r="P1617" t="s">
        <v>356</v>
      </c>
      <c r="Q1617" t="s">
        <v>29</v>
      </c>
    </row>
    <row r="1618" spans="1:17" hidden="1" x14ac:dyDescent="0.25">
      <c r="A1618" t="s">
        <v>6608</v>
      </c>
      <c r="B1618" t="s">
        <v>6609</v>
      </c>
      <c r="C1618" s="1" t="str">
        <f t="shared" si="100"/>
        <v>12:0008</v>
      </c>
      <c r="D1618" s="1" t="str">
        <f t="shared" si="101"/>
        <v>12:0030</v>
      </c>
      <c r="E1618" t="s">
        <v>6610</v>
      </c>
      <c r="F1618" t="s">
        <v>6611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 t="s">
        <v>21</v>
      </c>
      <c r="P1618" t="s">
        <v>356</v>
      </c>
      <c r="Q1618" t="s">
        <v>29</v>
      </c>
    </row>
    <row r="1619" spans="1:17" hidden="1" x14ac:dyDescent="0.25">
      <c r="A1619" t="s">
        <v>6612</v>
      </c>
      <c r="B1619" t="s">
        <v>6613</v>
      </c>
      <c r="C1619" s="1" t="str">
        <f t="shared" si="100"/>
        <v>12:0008</v>
      </c>
      <c r="D1619" s="1" t="str">
        <f t="shared" si="101"/>
        <v>12:0030</v>
      </c>
      <c r="E1619" t="s">
        <v>6614</v>
      </c>
      <c r="F1619" t="s">
        <v>6615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 t="s">
        <v>21</v>
      </c>
      <c r="P1619" t="s">
        <v>22</v>
      </c>
      <c r="Q1619" t="s">
        <v>35</v>
      </c>
    </row>
    <row r="1620" spans="1:17" hidden="1" x14ac:dyDescent="0.25">
      <c r="A1620" t="s">
        <v>6616</v>
      </c>
      <c r="B1620" t="s">
        <v>6617</v>
      </c>
      <c r="C1620" s="1" t="str">
        <f t="shared" si="100"/>
        <v>12:0008</v>
      </c>
      <c r="D1620" s="1" t="str">
        <f t="shared" si="101"/>
        <v>12:0030</v>
      </c>
      <c r="E1620" t="s">
        <v>6618</v>
      </c>
      <c r="F1620" t="s">
        <v>6619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  <c r="O1620" t="s">
        <v>108</v>
      </c>
      <c r="P1620" t="s">
        <v>108</v>
      </c>
      <c r="Q1620" t="s">
        <v>108</v>
      </c>
    </row>
    <row r="1621" spans="1:17" hidden="1" x14ac:dyDescent="0.25">
      <c r="A1621" t="s">
        <v>6620</v>
      </c>
      <c r="B1621" t="s">
        <v>6621</v>
      </c>
      <c r="C1621" s="1" t="str">
        <f t="shared" si="100"/>
        <v>12:0008</v>
      </c>
      <c r="D1621" s="1" t="str">
        <f t="shared" si="101"/>
        <v>12:0030</v>
      </c>
      <c r="E1621" t="s">
        <v>6622</v>
      </c>
      <c r="F1621" t="s">
        <v>6623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 t="s">
        <v>21</v>
      </c>
      <c r="P1621" t="s">
        <v>22</v>
      </c>
      <c r="Q1621" t="s">
        <v>46</v>
      </c>
    </row>
    <row r="1622" spans="1:17" hidden="1" x14ac:dyDescent="0.25">
      <c r="A1622" t="s">
        <v>6624</v>
      </c>
      <c r="B1622" t="s">
        <v>6625</v>
      </c>
      <c r="C1622" s="1" t="str">
        <f t="shared" si="100"/>
        <v>12:0008</v>
      </c>
      <c r="D1622" s="1" t="str">
        <f t="shared" si="101"/>
        <v>12:0030</v>
      </c>
      <c r="E1622" t="s">
        <v>6626</v>
      </c>
      <c r="F1622" t="s">
        <v>6627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 t="s">
        <v>21</v>
      </c>
      <c r="P1622" t="s">
        <v>583</v>
      </c>
      <c r="Q1622" t="s">
        <v>198</v>
      </c>
    </row>
    <row r="1623" spans="1:17" hidden="1" x14ac:dyDescent="0.25">
      <c r="A1623" t="s">
        <v>6628</v>
      </c>
      <c r="B1623" t="s">
        <v>6629</v>
      </c>
      <c r="C1623" s="1" t="str">
        <f t="shared" si="100"/>
        <v>12:0008</v>
      </c>
      <c r="D1623" s="1" t="str">
        <f t="shared" si="101"/>
        <v>12:0030</v>
      </c>
      <c r="E1623" t="s">
        <v>6630</v>
      </c>
      <c r="F1623" t="s">
        <v>6631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 t="s">
        <v>1818</v>
      </c>
      <c r="P1623" t="s">
        <v>22</v>
      </c>
      <c r="Q1623" t="s">
        <v>23</v>
      </c>
    </row>
    <row r="1624" spans="1:17" hidden="1" x14ac:dyDescent="0.25">
      <c r="A1624" t="s">
        <v>6632</v>
      </c>
      <c r="B1624" t="s">
        <v>6633</v>
      </c>
      <c r="C1624" s="1" t="str">
        <f t="shared" si="100"/>
        <v>12:0008</v>
      </c>
      <c r="D1624" s="1" t="str">
        <f t="shared" si="101"/>
        <v>12:0030</v>
      </c>
      <c r="E1624" t="s">
        <v>6634</v>
      </c>
      <c r="F1624" t="s">
        <v>6635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 t="s">
        <v>21</v>
      </c>
      <c r="P1624" t="s">
        <v>356</v>
      </c>
      <c r="Q1624" t="s">
        <v>522</v>
      </c>
    </row>
    <row r="1625" spans="1:17" hidden="1" x14ac:dyDescent="0.25">
      <c r="A1625" t="s">
        <v>6636</v>
      </c>
      <c r="B1625" t="s">
        <v>6637</v>
      </c>
      <c r="C1625" s="1" t="str">
        <f t="shared" si="100"/>
        <v>12:0008</v>
      </c>
      <c r="D1625" s="1" t="str">
        <f t="shared" si="101"/>
        <v>12:0030</v>
      </c>
      <c r="E1625" t="s">
        <v>6638</v>
      </c>
      <c r="F1625" t="s">
        <v>6639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  <c r="O1625" t="s">
        <v>108</v>
      </c>
      <c r="P1625" t="s">
        <v>108</v>
      </c>
      <c r="Q1625" t="s">
        <v>108</v>
      </c>
    </row>
    <row r="1626" spans="1:17" hidden="1" x14ac:dyDescent="0.25">
      <c r="A1626" t="s">
        <v>6640</v>
      </c>
      <c r="B1626" t="s">
        <v>6641</v>
      </c>
      <c r="C1626" s="1" t="str">
        <f t="shared" si="100"/>
        <v>12:0008</v>
      </c>
      <c r="D1626" s="1" t="str">
        <f t="shared" si="101"/>
        <v>12:0030</v>
      </c>
      <c r="E1626" t="s">
        <v>6642</v>
      </c>
      <c r="F1626" t="s">
        <v>6643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 t="s">
        <v>21</v>
      </c>
      <c r="P1626" t="s">
        <v>45</v>
      </c>
      <c r="Q1626" t="s">
        <v>35</v>
      </c>
    </row>
    <row r="1627" spans="1:17" hidden="1" x14ac:dyDescent="0.25">
      <c r="A1627" t="s">
        <v>6644</v>
      </c>
      <c r="B1627" t="s">
        <v>6645</v>
      </c>
      <c r="C1627" s="1" t="str">
        <f t="shared" si="100"/>
        <v>12:0008</v>
      </c>
      <c r="D1627" s="1" t="str">
        <f t="shared" si="101"/>
        <v>12:0030</v>
      </c>
      <c r="E1627" t="s">
        <v>6646</v>
      </c>
      <c r="F1627" t="s">
        <v>6647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  <c r="O1627" t="s">
        <v>108</v>
      </c>
      <c r="P1627" t="s">
        <v>108</v>
      </c>
      <c r="Q1627" t="s">
        <v>108</v>
      </c>
    </row>
    <row r="1628" spans="1:17" hidden="1" x14ac:dyDescent="0.25">
      <c r="A1628" t="s">
        <v>6648</v>
      </c>
      <c r="B1628" t="s">
        <v>6649</v>
      </c>
      <c r="C1628" s="1" t="str">
        <f t="shared" si="100"/>
        <v>12:0008</v>
      </c>
      <c r="D1628" s="1" t="str">
        <f t="shared" si="101"/>
        <v>12:0030</v>
      </c>
      <c r="E1628" t="s">
        <v>6650</v>
      </c>
      <c r="F1628" t="s">
        <v>6651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 t="s">
        <v>21</v>
      </c>
      <c r="P1628" t="s">
        <v>4550</v>
      </c>
      <c r="Q1628" t="s">
        <v>23</v>
      </c>
    </row>
    <row r="1629" spans="1:17" hidden="1" x14ac:dyDescent="0.25">
      <c r="A1629" t="s">
        <v>6652</v>
      </c>
      <c r="B1629" t="s">
        <v>6653</v>
      </c>
      <c r="C1629" s="1" t="str">
        <f t="shared" si="100"/>
        <v>12:0008</v>
      </c>
      <c r="D1629" s="1" t="str">
        <f t="shared" si="101"/>
        <v>12:0030</v>
      </c>
      <c r="E1629" t="s">
        <v>6654</v>
      </c>
      <c r="F1629" t="s">
        <v>6655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 t="s">
        <v>21</v>
      </c>
      <c r="P1629" t="s">
        <v>397</v>
      </c>
      <c r="Q1629" t="s">
        <v>392</v>
      </c>
    </row>
    <row r="1630" spans="1:17" hidden="1" x14ac:dyDescent="0.25">
      <c r="A1630" t="s">
        <v>6656</v>
      </c>
      <c r="B1630" t="s">
        <v>6657</v>
      </c>
      <c r="C1630" s="1" t="str">
        <f t="shared" si="100"/>
        <v>12:0008</v>
      </c>
      <c r="D1630" s="1" t="str">
        <f t="shared" si="101"/>
        <v>12:0030</v>
      </c>
      <c r="E1630" t="s">
        <v>6658</v>
      </c>
      <c r="F1630" t="s">
        <v>6659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 t="s">
        <v>21</v>
      </c>
      <c r="P1630" t="s">
        <v>5755</v>
      </c>
      <c r="Q1630" t="s">
        <v>46</v>
      </c>
    </row>
    <row r="1631" spans="1:17" hidden="1" x14ac:dyDescent="0.25">
      <c r="A1631" t="s">
        <v>6660</v>
      </c>
      <c r="B1631" t="s">
        <v>6661</v>
      </c>
      <c r="C1631" s="1" t="str">
        <f t="shared" si="100"/>
        <v>12:0008</v>
      </c>
      <c r="D1631" s="1" t="str">
        <f t="shared" si="101"/>
        <v>12:0030</v>
      </c>
      <c r="E1631" t="s">
        <v>6662</v>
      </c>
      <c r="F1631" t="s">
        <v>6663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 t="s">
        <v>225</v>
      </c>
      <c r="P1631" t="s">
        <v>6664</v>
      </c>
      <c r="Q1631" t="s">
        <v>46</v>
      </c>
    </row>
    <row r="1632" spans="1:17" hidden="1" x14ac:dyDescent="0.25">
      <c r="A1632" t="s">
        <v>6665</v>
      </c>
      <c r="B1632" t="s">
        <v>6666</v>
      </c>
      <c r="C1632" s="1" t="str">
        <f t="shared" si="100"/>
        <v>12:0008</v>
      </c>
      <c r="D1632" s="1" t="str">
        <f t="shared" si="101"/>
        <v>12:0030</v>
      </c>
      <c r="E1632" t="s">
        <v>6667</v>
      </c>
      <c r="F1632" t="s">
        <v>6668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 t="s">
        <v>21</v>
      </c>
      <c r="P1632" t="s">
        <v>1631</v>
      </c>
      <c r="Q1632" t="s">
        <v>198</v>
      </c>
    </row>
    <row r="1633" spans="1:17" hidden="1" x14ac:dyDescent="0.25">
      <c r="A1633" t="s">
        <v>6669</v>
      </c>
      <c r="B1633" t="s">
        <v>6670</v>
      </c>
      <c r="C1633" s="1" t="str">
        <f t="shared" si="100"/>
        <v>12:0008</v>
      </c>
      <c r="D1633" s="1" t="str">
        <f t="shared" si="101"/>
        <v>12:0030</v>
      </c>
      <c r="E1633" t="s">
        <v>6671</v>
      </c>
      <c r="F1633" t="s">
        <v>6672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 t="s">
        <v>21</v>
      </c>
      <c r="P1633" t="s">
        <v>6673</v>
      </c>
      <c r="Q1633" t="s">
        <v>46</v>
      </c>
    </row>
    <row r="1634" spans="1:17" hidden="1" x14ac:dyDescent="0.25">
      <c r="A1634" t="s">
        <v>6674</v>
      </c>
      <c r="B1634" t="s">
        <v>6675</v>
      </c>
      <c r="C1634" s="1" t="str">
        <f t="shared" si="100"/>
        <v>12:0008</v>
      </c>
      <c r="D1634" s="1" t="str">
        <f t="shared" si="101"/>
        <v>12:0030</v>
      </c>
      <c r="E1634" t="s">
        <v>6676</v>
      </c>
      <c r="F1634" t="s">
        <v>6677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 t="s">
        <v>21</v>
      </c>
      <c r="P1634" t="s">
        <v>631</v>
      </c>
      <c r="Q1634" t="s">
        <v>59</v>
      </c>
    </row>
    <row r="1635" spans="1:17" hidden="1" x14ac:dyDescent="0.25">
      <c r="A1635" t="s">
        <v>6678</v>
      </c>
      <c r="B1635" t="s">
        <v>6679</v>
      </c>
      <c r="C1635" s="1" t="str">
        <f t="shared" si="100"/>
        <v>12:0008</v>
      </c>
      <c r="D1635" s="1" t="str">
        <f t="shared" si="101"/>
        <v>12:0030</v>
      </c>
      <c r="E1635" t="s">
        <v>6680</v>
      </c>
      <c r="F1635" t="s">
        <v>6681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 t="s">
        <v>21</v>
      </c>
      <c r="P1635" t="s">
        <v>2212</v>
      </c>
      <c r="Q1635" t="s">
        <v>522</v>
      </c>
    </row>
    <row r="1636" spans="1:17" hidden="1" x14ac:dyDescent="0.25">
      <c r="A1636" t="s">
        <v>6682</v>
      </c>
      <c r="B1636" t="s">
        <v>6683</v>
      </c>
      <c r="C1636" s="1" t="str">
        <f t="shared" si="100"/>
        <v>12:0008</v>
      </c>
      <c r="D1636" s="1" t="str">
        <f t="shared" si="101"/>
        <v>12:0030</v>
      </c>
      <c r="E1636" t="s">
        <v>6684</v>
      </c>
      <c r="F1636" t="s">
        <v>6685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 t="s">
        <v>21</v>
      </c>
      <c r="P1636" t="s">
        <v>583</v>
      </c>
      <c r="Q1636" t="s">
        <v>23</v>
      </c>
    </row>
    <row r="1637" spans="1:17" hidden="1" x14ac:dyDescent="0.25">
      <c r="A1637" t="s">
        <v>6686</v>
      </c>
      <c r="B1637" t="s">
        <v>6687</v>
      </c>
      <c r="C1637" s="1" t="str">
        <f t="shared" si="100"/>
        <v>12:0008</v>
      </c>
      <c r="D1637" s="1" t="str">
        <f t="shared" si="101"/>
        <v>12:0030</v>
      </c>
      <c r="E1637" t="s">
        <v>6684</v>
      </c>
      <c r="F1637" t="s">
        <v>6688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 t="s">
        <v>21</v>
      </c>
      <c r="P1637" t="s">
        <v>658</v>
      </c>
      <c r="Q1637" t="s">
        <v>29</v>
      </c>
    </row>
    <row r="1638" spans="1:17" hidden="1" x14ac:dyDescent="0.25">
      <c r="A1638" t="s">
        <v>6689</v>
      </c>
      <c r="B1638" t="s">
        <v>6690</v>
      </c>
      <c r="C1638" s="1" t="str">
        <f t="shared" si="100"/>
        <v>12:0008</v>
      </c>
      <c r="D1638" s="1" t="str">
        <f t="shared" si="101"/>
        <v>12:0030</v>
      </c>
      <c r="E1638" t="s">
        <v>6691</v>
      </c>
      <c r="F1638" t="s">
        <v>6692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 t="s">
        <v>21</v>
      </c>
      <c r="P1638" t="s">
        <v>391</v>
      </c>
      <c r="Q1638" t="s">
        <v>23</v>
      </c>
    </row>
    <row r="1639" spans="1:17" hidden="1" x14ac:dyDescent="0.25">
      <c r="A1639" t="s">
        <v>6693</v>
      </c>
      <c r="B1639" t="s">
        <v>6694</v>
      </c>
      <c r="C1639" s="1" t="str">
        <f t="shared" si="100"/>
        <v>12:0008</v>
      </c>
      <c r="D1639" s="1" t="str">
        <f t="shared" si="101"/>
        <v>12:0030</v>
      </c>
      <c r="E1639" t="s">
        <v>6695</v>
      </c>
      <c r="F1639" t="s">
        <v>6696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 t="s">
        <v>21</v>
      </c>
      <c r="P1639" t="s">
        <v>391</v>
      </c>
      <c r="Q1639" t="s">
        <v>522</v>
      </c>
    </row>
    <row r="1640" spans="1:17" hidden="1" x14ac:dyDescent="0.25">
      <c r="A1640" t="s">
        <v>6697</v>
      </c>
      <c r="B1640" t="s">
        <v>6698</v>
      </c>
      <c r="C1640" s="1" t="str">
        <f t="shared" si="100"/>
        <v>12:0008</v>
      </c>
      <c r="D1640" s="1" t="str">
        <f t="shared" si="101"/>
        <v>12:0030</v>
      </c>
      <c r="E1640" t="s">
        <v>6699</v>
      </c>
      <c r="F1640" t="s">
        <v>6700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 t="s">
        <v>21</v>
      </c>
      <c r="P1640" t="s">
        <v>2943</v>
      </c>
      <c r="Q1640" t="s">
        <v>398</v>
      </c>
    </row>
    <row r="1641" spans="1:17" hidden="1" x14ac:dyDescent="0.25">
      <c r="A1641" t="s">
        <v>6701</v>
      </c>
      <c r="B1641" t="s">
        <v>6702</v>
      </c>
      <c r="C1641" s="1" t="str">
        <f t="shared" si="100"/>
        <v>12:0008</v>
      </c>
      <c r="D1641" s="1" t="str">
        <f t="shared" si="101"/>
        <v>12:0030</v>
      </c>
      <c r="E1641" t="s">
        <v>6703</v>
      </c>
      <c r="F1641" t="s">
        <v>6704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 t="s">
        <v>21</v>
      </c>
      <c r="P1641" t="s">
        <v>397</v>
      </c>
      <c r="Q1641" t="s">
        <v>23</v>
      </c>
    </row>
    <row r="1642" spans="1:17" hidden="1" x14ac:dyDescent="0.25">
      <c r="A1642" t="s">
        <v>6705</v>
      </c>
      <c r="B1642" t="s">
        <v>6706</v>
      </c>
      <c r="C1642" s="1" t="str">
        <f t="shared" si="100"/>
        <v>12:0008</v>
      </c>
      <c r="D1642" s="1" t="str">
        <f t="shared" si="101"/>
        <v>12:0030</v>
      </c>
      <c r="E1642" t="s">
        <v>6707</v>
      </c>
      <c r="F1642" t="s">
        <v>6708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 t="s">
        <v>2099</v>
      </c>
      <c r="P1642" t="s">
        <v>397</v>
      </c>
      <c r="Q1642" t="s">
        <v>365</v>
      </c>
    </row>
    <row r="1643" spans="1:17" hidden="1" x14ac:dyDescent="0.25">
      <c r="A1643" t="s">
        <v>6709</v>
      </c>
      <c r="B1643" t="s">
        <v>6710</v>
      </c>
      <c r="C1643" s="1" t="str">
        <f t="shared" si="100"/>
        <v>12:0008</v>
      </c>
      <c r="D1643" s="1" t="str">
        <f t="shared" si="101"/>
        <v>12:0030</v>
      </c>
      <c r="E1643" t="s">
        <v>6711</v>
      </c>
      <c r="F1643" t="s">
        <v>6712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 t="s">
        <v>21</v>
      </c>
      <c r="P1643" t="s">
        <v>583</v>
      </c>
      <c r="Q1643" t="s">
        <v>198</v>
      </c>
    </row>
    <row r="1644" spans="1:17" hidden="1" x14ac:dyDescent="0.25">
      <c r="A1644" t="s">
        <v>6713</v>
      </c>
      <c r="B1644" t="s">
        <v>6714</v>
      </c>
      <c r="C1644" s="1" t="str">
        <f t="shared" si="100"/>
        <v>12:0008</v>
      </c>
      <c r="D1644" s="1" t="str">
        <f t="shared" si="101"/>
        <v>12:0030</v>
      </c>
      <c r="E1644" t="s">
        <v>6715</v>
      </c>
      <c r="F1644" t="s">
        <v>6716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 t="s">
        <v>21</v>
      </c>
      <c r="P1644" t="s">
        <v>636</v>
      </c>
      <c r="Q1644" t="s">
        <v>71</v>
      </c>
    </row>
    <row r="1645" spans="1:17" hidden="1" x14ac:dyDescent="0.25">
      <c r="A1645" t="s">
        <v>6717</v>
      </c>
      <c r="B1645" t="s">
        <v>6718</v>
      </c>
      <c r="C1645" s="1" t="str">
        <f t="shared" si="100"/>
        <v>12:0008</v>
      </c>
      <c r="D1645" s="1" t="str">
        <f t="shared" si="101"/>
        <v>12:0030</v>
      </c>
      <c r="E1645" t="s">
        <v>6719</v>
      </c>
      <c r="F1645" t="s">
        <v>6720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 t="s">
        <v>21</v>
      </c>
      <c r="P1645" t="s">
        <v>636</v>
      </c>
      <c r="Q1645" t="s">
        <v>46</v>
      </c>
    </row>
    <row r="1646" spans="1:17" hidden="1" x14ac:dyDescent="0.25">
      <c r="A1646" t="s">
        <v>6721</v>
      </c>
      <c r="B1646" t="s">
        <v>6722</v>
      </c>
      <c r="C1646" s="1" t="str">
        <f t="shared" si="100"/>
        <v>12:0008</v>
      </c>
      <c r="D1646" s="1" t="str">
        <f t="shared" si="101"/>
        <v>12:0030</v>
      </c>
      <c r="E1646" t="s">
        <v>6723</v>
      </c>
      <c r="F1646" t="s">
        <v>6724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 t="s">
        <v>21</v>
      </c>
      <c r="P1646" t="s">
        <v>1515</v>
      </c>
      <c r="Q1646" t="s">
        <v>52</v>
      </c>
    </row>
    <row r="1647" spans="1:17" hidden="1" x14ac:dyDescent="0.25">
      <c r="A1647" t="s">
        <v>6725</v>
      </c>
      <c r="B1647" t="s">
        <v>6726</v>
      </c>
      <c r="C1647" s="1" t="str">
        <f t="shared" si="100"/>
        <v>12:0008</v>
      </c>
      <c r="D1647" s="1" t="str">
        <f t="shared" si="101"/>
        <v>12:0030</v>
      </c>
      <c r="E1647" t="s">
        <v>6727</v>
      </c>
      <c r="F1647" t="s">
        <v>6728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 t="s">
        <v>21</v>
      </c>
      <c r="P1647" t="s">
        <v>2943</v>
      </c>
      <c r="Q1647" t="s">
        <v>93</v>
      </c>
    </row>
    <row r="1648" spans="1:17" hidden="1" x14ac:dyDescent="0.25">
      <c r="A1648" t="s">
        <v>6729</v>
      </c>
      <c r="B1648" t="s">
        <v>6730</v>
      </c>
      <c r="C1648" s="1" t="str">
        <f t="shared" si="100"/>
        <v>12:0008</v>
      </c>
      <c r="D1648" s="1" t="str">
        <f t="shared" si="101"/>
        <v>12:0030</v>
      </c>
      <c r="E1648" t="s">
        <v>6731</v>
      </c>
      <c r="F1648" t="s">
        <v>6732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 t="s">
        <v>21</v>
      </c>
      <c r="P1648" t="s">
        <v>583</v>
      </c>
      <c r="Q1648" t="s">
        <v>52</v>
      </c>
    </row>
    <row r="1649" spans="1:17" hidden="1" x14ac:dyDescent="0.25">
      <c r="A1649" t="s">
        <v>6733</v>
      </c>
      <c r="B1649" t="s">
        <v>6734</v>
      </c>
      <c r="C1649" s="1" t="str">
        <f t="shared" si="100"/>
        <v>12:0008</v>
      </c>
      <c r="D1649" s="1" t="str">
        <f t="shared" si="101"/>
        <v>12:0030</v>
      </c>
      <c r="E1649" t="s">
        <v>6735</v>
      </c>
      <c r="F1649" t="s">
        <v>6736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 t="s">
        <v>21</v>
      </c>
      <c r="P1649" t="s">
        <v>1631</v>
      </c>
      <c r="Q1649" t="s">
        <v>52</v>
      </c>
    </row>
    <row r="1650" spans="1:17" hidden="1" x14ac:dyDescent="0.25">
      <c r="A1650" t="s">
        <v>6737</v>
      </c>
      <c r="B1650" t="s">
        <v>6738</v>
      </c>
      <c r="C1650" s="1" t="str">
        <f t="shared" si="100"/>
        <v>12:0008</v>
      </c>
      <c r="D1650" s="1" t="str">
        <f t="shared" si="101"/>
        <v>12:0030</v>
      </c>
      <c r="E1650" t="s">
        <v>6739</v>
      </c>
      <c r="F1650" t="s">
        <v>6740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 t="s">
        <v>21</v>
      </c>
      <c r="P1650" t="s">
        <v>6741</v>
      </c>
      <c r="Q1650" t="s">
        <v>29</v>
      </c>
    </row>
    <row r="1651" spans="1:17" hidden="1" x14ac:dyDescent="0.25">
      <c r="A1651" t="s">
        <v>6742</v>
      </c>
      <c r="B1651" t="s">
        <v>6743</v>
      </c>
      <c r="C1651" s="1" t="str">
        <f t="shared" si="100"/>
        <v>12:0008</v>
      </c>
      <c r="D1651" s="1" t="str">
        <f t="shared" si="101"/>
        <v>12:0030</v>
      </c>
      <c r="E1651" t="s">
        <v>6744</v>
      </c>
      <c r="F1651" t="s">
        <v>6745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 t="s">
        <v>21</v>
      </c>
      <c r="P1651" t="s">
        <v>880</v>
      </c>
      <c r="Q1651" t="s">
        <v>23</v>
      </c>
    </row>
    <row r="1652" spans="1:17" hidden="1" x14ac:dyDescent="0.25">
      <c r="A1652" t="s">
        <v>6746</v>
      </c>
      <c r="B1652" t="s">
        <v>6747</v>
      </c>
      <c r="C1652" s="1" t="str">
        <f t="shared" si="100"/>
        <v>12:0008</v>
      </c>
      <c r="D1652" s="1" t="str">
        <f t="shared" si="101"/>
        <v>12:0030</v>
      </c>
      <c r="E1652" t="s">
        <v>6748</v>
      </c>
      <c r="F1652" t="s">
        <v>6749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 t="s">
        <v>21</v>
      </c>
      <c r="P1652" t="s">
        <v>2212</v>
      </c>
      <c r="Q1652" t="s">
        <v>215</v>
      </c>
    </row>
    <row r="1653" spans="1:17" hidden="1" x14ac:dyDescent="0.25">
      <c r="A1653" t="s">
        <v>6750</v>
      </c>
      <c r="B1653" t="s">
        <v>6751</v>
      </c>
      <c r="C1653" s="1" t="str">
        <f t="shared" si="100"/>
        <v>12:0008</v>
      </c>
      <c r="D1653" s="1" t="str">
        <f t="shared" si="101"/>
        <v>12:0030</v>
      </c>
      <c r="E1653" t="s">
        <v>6748</v>
      </c>
      <c r="F1653" t="s">
        <v>6752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 t="s">
        <v>21</v>
      </c>
      <c r="P1653" t="s">
        <v>583</v>
      </c>
      <c r="Q1653" t="s">
        <v>149</v>
      </c>
    </row>
    <row r="1654" spans="1:17" hidden="1" x14ac:dyDescent="0.25">
      <c r="A1654" t="s">
        <v>6753</v>
      </c>
      <c r="B1654" t="s">
        <v>6754</v>
      </c>
      <c r="C1654" s="1" t="str">
        <f t="shared" si="100"/>
        <v>12:0008</v>
      </c>
      <c r="D1654" s="1" t="str">
        <f t="shared" si="101"/>
        <v>12:0030</v>
      </c>
      <c r="E1654" t="s">
        <v>6755</v>
      </c>
      <c r="F1654" t="s">
        <v>6756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 t="s">
        <v>21</v>
      </c>
      <c r="P1654" t="s">
        <v>6757</v>
      </c>
      <c r="Q1654" t="s">
        <v>198</v>
      </c>
    </row>
    <row r="1655" spans="1:17" hidden="1" x14ac:dyDescent="0.25">
      <c r="A1655" t="s">
        <v>6758</v>
      </c>
      <c r="B1655" t="s">
        <v>6759</v>
      </c>
      <c r="C1655" s="1" t="str">
        <f t="shared" si="100"/>
        <v>12:0008</v>
      </c>
      <c r="D1655" s="1" t="str">
        <f t="shared" si="101"/>
        <v>12:0030</v>
      </c>
      <c r="E1655" t="s">
        <v>6760</v>
      </c>
      <c r="F1655" t="s">
        <v>6761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 t="s">
        <v>21</v>
      </c>
      <c r="P1655" t="s">
        <v>2212</v>
      </c>
      <c r="Q1655" t="s">
        <v>189</v>
      </c>
    </row>
    <row r="1656" spans="1:17" hidden="1" x14ac:dyDescent="0.25">
      <c r="A1656" t="s">
        <v>6762</v>
      </c>
      <c r="B1656" t="s">
        <v>6763</v>
      </c>
      <c r="C1656" s="1" t="str">
        <f t="shared" si="100"/>
        <v>12:0008</v>
      </c>
      <c r="D1656" s="1" t="str">
        <f t="shared" si="101"/>
        <v>12:0030</v>
      </c>
      <c r="E1656" t="s">
        <v>6764</v>
      </c>
      <c r="F1656" t="s">
        <v>6765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 t="s">
        <v>21</v>
      </c>
      <c r="P1656" t="s">
        <v>2212</v>
      </c>
      <c r="Q1656" t="s">
        <v>189</v>
      </c>
    </row>
    <row r="1657" spans="1:17" hidden="1" x14ac:dyDescent="0.25">
      <c r="A1657" t="s">
        <v>6766</v>
      </c>
      <c r="B1657" t="s">
        <v>6767</v>
      </c>
      <c r="C1657" s="1" t="str">
        <f t="shared" si="100"/>
        <v>12:0008</v>
      </c>
      <c r="D1657" s="1" t="str">
        <f t="shared" si="101"/>
        <v>12:0030</v>
      </c>
      <c r="E1657" t="s">
        <v>6768</v>
      </c>
      <c r="F1657" t="s">
        <v>6769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 t="s">
        <v>21</v>
      </c>
      <c r="P1657" t="s">
        <v>2212</v>
      </c>
      <c r="Q1657" t="s">
        <v>103</v>
      </c>
    </row>
    <row r="1658" spans="1:17" hidden="1" x14ac:dyDescent="0.25">
      <c r="A1658" t="s">
        <v>6770</v>
      </c>
      <c r="B1658" t="s">
        <v>6771</v>
      </c>
      <c r="C1658" s="1" t="str">
        <f t="shared" si="100"/>
        <v>12:0008</v>
      </c>
      <c r="D1658" s="1" t="str">
        <f t="shared" si="101"/>
        <v>12:0030</v>
      </c>
      <c r="E1658" t="s">
        <v>6772</v>
      </c>
      <c r="F1658" t="s">
        <v>6773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 t="s">
        <v>21</v>
      </c>
      <c r="P1658" t="s">
        <v>22</v>
      </c>
      <c r="Q1658" t="s">
        <v>215</v>
      </c>
    </row>
    <row r="1659" spans="1:17" hidden="1" x14ac:dyDescent="0.25">
      <c r="A1659" t="s">
        <v>6774</v>
      </c>
      <c r="B1659" t="s">
        <v>6775</v>
      </c>
      <c r="C1659" s="1" t="str">
        <f t="shared" si="100"/>
        <v>12:0008</v>
      </c>
      <c r="D1659" s="1" t="str">
        <f t="shared" si="101"/>
        <v>12:0030</v>
      </c>
      <c r="E1659" t="s">
        <v>6776</v>
      </c>
      <c r="F1659" t="s">
        <v>6777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 t="s">
        <v>21</v>
      </c>
      <c r="P1659" t="s">
        <v>636</v>
      </c>
      <c r="Q1659" t="s">
        <v>215</v>
      </c>
    </row>
    <row r="1660" spans="1:17" hidden="1" x14ac:dyDescent="0.25">
      <c r="A1660" t="s">
        <v>6778</v>
      </c>
      <c r="B1660" t="s">
        <v>6779</v>
      </c>
      <c r="C1660" s="1" t="str">
        <f t="shared" ref="C1660:C1723" si="104">HYPERLINK("http://geochem.nrcan.gc.ca/cdogs/content/bdl/bdl120008_e.htm", "12:0008")</f>
        <v>12:0008</v>
      </c>
      <c r="D1660" s="1" t="str">
        <f t="shared" ref="D1660:D1723" si="105">HYPERLINK("http://geochem.nrcan.gc.ca/cdogs/content/svy/svy120030_e.htm", "12:0030")</f>
        <v>12:0030</v>
      </c>
      <c r="E1660" t="s">
        <v>6780</v>
      </c>
      <c r="F1660" t="s">
        <v>6781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 t="s">
        <v>21</v>
      </c>
      <c r="P1660" t="s">
        <v>636</v>
      </c>
      <c r="Q1660" t="s">
        <v>2822</v>
      </c>
    </row>
    <row r="1661" spans="1:17" hidden="1" x14ac:dyDescent="0.25">
      <c r="A1661" t="s">
        <v>6782</v>
      </c>
      <c r="B1661" t="s">
        <v>6783</v>
      </c>
      <c r="C1661" s="1" t="str">
        <f t="shared" si="104"/>
        <v>12:0008</v>
      </c>
      <c r="D1661" s="1" t="str">
        <f t="shared" si="105"/>
        <v>12:0030</v>
      </c>
      <c r="E1661" t="s">
        <v>6784</v>
      </c>
      <c r="F1661" t="s">
        <v>6785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 t="s">
        <v>21</v>
      </c>
      <c r="P1661" t="s">
        <v>391</v>
      </c>
      <c r="Q1661" t="s">
        <v>29</v>
      </c>
    </row>
    <row r="1662" spans="1:17" hidden="1" x14ac:dyDescent="0.25">
      <c r="A1662" t="s">
        <v>6786</v>
      </c>
      <c r="B1662" t="s">
        <v>6787</v>
      </c>
      <c r="C1662" s="1" t="str">
        <f t="shared" si="104"/>
        <v>12:0008</v>
      </c>
      <c r="D1662" s="1" t="str">
        <f t="shared" si="105"/>
        <v>12:0030</v>
      </c>
      <c r="E1662" t="s">
        <v>6788</v>
      </c>
      <c r="F1662" t="s">
        <v>6789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 t="s">
        <v>21</v>
      </c>
      <c r="P1662" t="s">
        <v>2212</v>
      </c>
      <c r="Q1662" t="s">
        <v>103</v>
      </c>
    </row>
    <row r="1663" spans="1:17" hidden="1" x14ac:dyDescent="0.25">
      <c r="A1663" t="s">
        <v>6790</v>
      </c>
      <c r="B1663" t="s">
        <v>6791</v>
      </c>
      <c r="C1663" s="1" t="str">
        <f t="shared" si="104"/>
        <v>12:0008</v>
      </c>
      <c r="D1663" s="1" t="str">
        <f t="shared" si="105"/>
        <v>12:0030</v>
      </c>
      <c r="E1663" t="s">
        <v>6792</v>
      </c>
      <c r="F1663" t="s">
        <v>6793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 t="s">
        <v>21</v>
      </c>
      <c r="P1663" t="s">
        <v>1631</v>
      </c>
      <c r="Q1663" t="s">
        <v>71</v>
      </c>
    </row>
    <row r="1664" spans="1:17" hidden="1" x14ac:dyDescent="0.25">
      <c r="A1664" t="s">
        <v>6794</v>
      </c>
      <c r="B1664" t="s">
        <v>6795</v>
      </c>
      <c r="C1664" s="1" t="str">
        <f t="shared" si="104"/>
        <v>12:0008</v>
      </c>
      <c r="D1664" s="1" t="str">
        <f t="shared" si="105"/>
        <v>12:0030</v>
      </c>
      <c r="E1664" t="s">
        <v>6792</v>
      </c>
      <c r="F1664" t="s">
        <v>6796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 t="s">
        <v>21</v>
      </c>
      <c r="P1664" t="s">
        <v>1631</v>
      </c>
      <c r="Q1664" t="s">
        <v>93</v>
      </c>
    </row>
    <row r="1665" spans="1:17" hidden="1" x14ac:dyDescent="0.25">
      <c r="A1665" t="s">
        <v>6797</v>
      </c>
      <c r="B1665" t="s">
        <v>6798</v>
      </c>
      <c r="C1665" s="1" t="str">
        <f t="shared" si="104"/>
        <v>12:0008</v>
      </c>
      <c r="D1665" s="1" t="str">
        <f t="shared" si="105"/>
        <v>12:0030</v>
      </c>
      <c r="E1665" t="s">
        <v>6799</v>
      </c>
      <c r="F1665" t="s">
        <v>6800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 t="s">
        <v>21</v>
      </c>
      <c r="P1665" t="s">
        <v>1515</v>
      </c>
      <c r="Q1665" t="s">
        <v>215</v>
      </c>
    </row>
    <row r="1666" spans="1:17" hidden="1" x14ac:dyDescent="0.25">
      <c r="A1666" t="s">
        <v>6801</v>
      </c>
      <c r="B1666" t="s">
        <v>6802</v>
      </c>
      <c r="C1666" s="1" t="str">
        <f t="shared" si="104"/>
        <v>12:0008</v>
      </c>
      <c r="D1666" s="1" t="str">
        <f t="shared" si="105"/>
        <v>12:0030</v>
      </c>
      <c r="E1666" t="s">
        <v>6803</v>
      </c>
      <c r="F1666" t="s">
        <v>6804</v>
      </c>
      <c r="H1666">
        <v>57.450864699999997</v>
      </c>
      <c r="I1666">
        <v>-130.56422449999999</v>
      </c>
      <c r="J1666" s="1" t="str">
        <f t="shared" ref="J1666:J1729" si="106">HYPERLINK("http://geochem.nrcan.gc.ca/cdogs/content/kwd/kwd020018_e.htm", "Fluid (stream)")</f>
        <v>Fluid (stream)</v>
      </c>
      <c r="K1666" s="1" t="str">
        <f t="shared" ref="K1666:K1729" si="107">HYPERLINK("http://geochem.nrcan.gc.ca/cdogs/content/kwd/kwd080007_e.htm", "Untreated Water")</f>
        <v>Untreated Water</v>
      </c>
      <c r="O1666" t="s">
        <v>21</v>
      </c>
      <c r="P1666" t="s">
        <v>583</v>
      </c>
      <c r="Q1666" t="s">
        <v>71</v>
      </c>
    </row>
    <row r="1667" spans="1:17" hidden="1" x14ac:dyDescent="0.25">
      <c r="A1667" t="s">
        <v>6805</v>
      </c>
      <c r="B1667" t="s">
        <v>6806</v>
      </c>
      <c r="C1667" s="1" t="str">
        <f t="shared" si="104"/>
        <v>12:0008</v>
      </c>
      <c r="D1667" s="1" t="str">
        <f t="shared" si="105"/>
        <v>12:0030</v>
      </c>
      <c r="E1667" t="s">
        <v>6807</v>
      </c>
      <c r="F1667" t="s">
        <v>6808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 t="s">
        <v>21</v>
      </c>
      <c r="P1667" t="s">
        <v>583</v>
      </c>
      <c r="Q1667" t="s">
        <v>215</v>
      </c>
    </row>
    <row r="1668" spans="1:17" hidden="1" x14ac:dyDescent="0.25">
      <c r="A1668" t="s">
        <v>6809</v>
      </c>
      <c r="B1668" t="s">
        <v>6810</v>
      </c>
      <c r="C1668" s="1" t="str">
        <f t="shared" si="104"/>
        <v>12:0008</v>
      </c>
      <c r="D1668" s="1" t="str">
        <f t="shared" si="105"/>
        <v>12:0030</v>
      </c>
      <c r="E1668" t="s">
        <v>6811</v>
      </c>
      <c r="F1668" t="s">
        <v>6812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 t="s">
        <v>21</v>
      </c>
      <c r="P1668" t="s">
        <v>583</v>
      </c>
      <c r="Q1668" t="s">
        <v>215</v>
      </c>
    </row>
    <row r="1669" spans="1:17" hidden="1" x14ac:dyDescent="0.25">
      <c r="A1669" t="s">
        <v>6813</v>
      </c>
      <c r="B1669" t="s">
        <v>6814</v>
      </c>
      <c r="C1669" s="1" t="str">
        <f t="shared" si="104"/>
        <v>12:0008</v>
      </c>
      <c r="D1669" s="1" t="str">
        <f t="shared" si="105"/>
        <v>12:0030</v>
      </c>
      <c r="E1669" t="s">
        <v>6815</v>
      </c>
      <c r="F1669" t="s">
        <v>6816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 t="s">
        <v>21</v>
      </c>
      <c r="P1669" t="s">
        <v>356</v>
      </c>
      <c r="Q1669" t="s">
        <v>29</v>
      </c>
    </row>
    <row r="1670" spans="1:17" hidden="1" x14ac:dyDescent="0.25">
      <c r="A1670" t="s">
        <v>6817</v>
      </c>
      <c r="B1670" t="s">
        <v>6818</v>
      </c>
      <c r="C1670" s="1" t="str">
        <f t="shared" si="104"/>
        <v>12:0008</v>
      </c>
      <c r="D1670" s="1" t="str">
        <f t="shared" si="105"/>
        <v>12:0030</v>
      </c>
      <c r="E1670" t="s">
        <v>6819</v>
      </c>
      <c r="F1670" t="s">
        <v>6820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 t="s">
        <v>21</v>
      </c>
      <c r="P1670" t="s">
        <v>356</v>
      </c>
      <c r="Q1670" t="s">
        <v>71</v>
      </c>
    </row>
    <row r="1671" spans="1:17" hidden="1" x14ac:dyDescent="0.25">
      <c r="A1671" t="s">
        <v>6821</v>
      </c>
      <c r="B1671" t="s">
        <v>6822</v>
      </c>
      <c r="C1671" s="1" t="str">
        <f t="shared" si="104"/>
        <v>12:0008</v>
      </c>
      <c r="D1671" s="1" t="str">
        <f t="shared" si="105"/>
        <v>12:0030</v>
      </c>
      <c r="E1671" t="s">
        <v>6823</v>
      </c>
      <c r="F1671" t="s">
        <v>6824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 t="s">
        <v>21</v>
      </c>
      <c r="P1671" t="s">
        <v>6825</v>
      </c>
      <c r="Q1671" t="s">
        <v>88</v>
      </c>
    </row>
    <row r="1672" spans="1:17" hidden="1" x14ac:dyDescent="0.25">
      <c r="A1672" t="s">
        <v>6826</v>
      </c>
      <c r="B1672" t="s">
        <v>6827</v>
      </c>
      <c r="C1672" s="1" t="str">
        <f t="shared" si="104"/>
        <v>12:0008</v>
      </c>
      <c r="D1672" s="1" t="str">
        <f t="shared" si="105"/>
        <v>12:0030</v>
      </c>
      <c r="E1672" t="s">
        <v>6828</v>
      </c>
      <c r="F1672" t="s">
        <v>6829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 t="s">
        <v>21</v>
      </c>
      <c r="P1672" t="s">
        <v>583</v>
      </c>
      <c r="Q1672" t="s">
        <v>29</v>
      </c>
    </row>
    <row r="1673" spans="1:17" hidden="1" x14ac:dyDescent="0.25">
      <c r="A1673" t="s">
        <v>6830</v>
      </c>
      <c r="B1673" t="s">
        <v>6831</v>
      </c>
      <c r="C1673" s="1" t="str">
        <f t="shared" si="104"/>
        <v>12:0008</v>
      </c>
      <c r="D1673" s="1" t="str">
        <f t="shared" si="105"/>
        <v>12:0030</v>
      </c>
      <c r="E1673" t="s">
        <v>6832</v>
      </c>
      <c r="F1673" t="s">
        <v>6833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 t="s">
        <v>21</v>
      </c>
      <c r="P1673" t="s">
        <v>6834</v>
      </c>
      <c r="Q1673" t="s">
        <v>189</v>
      </c>
    </row>
    <row r="1674" spans="1:17" hidden="1" x14ac:dyDescent="0.25">
      <c r="A1674" t="s">
        <v>6835</v>
      </c>
      <c r="B1674" t="s">
        <v>6836</v>
      </c>
      <c r="C1674" s="1" t="str">
        <f t="shared" si="104"/>
        <v>12:0008</v>
      </c>
      <c r="D1674" s="1" t="str">
        <f t="shared" si="105"/>
        <v>12:0030</v>
      </c>
      <c r="E1674" t="s">
        <v>6837</v>
      </c>
      <c r="F1674" t="s">
        <v>6838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 t="s">
        <v>21</v>
      </c>
      <c r="P1674" t="s">
        <v>583</v>
      </c>
      <c r="Q1674" t="s">
        <v>23</v>
      </c>
    </row>
    <row r="1675" spans="1:17" hidden="1" x14ac:dyDescent="0.25">
      <c r="A1675" t="s">
        <v>6839</v>
      </c>
      <c r="B1675" t="s">
        <v>6840</v>
      </c>
      <c r="C1675" s="1" t="str">
        <f t="shared" si="104"/>
        <v>12:0008</v>
      </c>
      <c r="D1675" s="1" t="str">
        <f t="shared" si="105"/>
        <v>12:0030</v>
      </c>
      <c r="E1675" t="s">
        <v>6841</v>
      </c>
      <c r="F1675" t="s">
        <v>6842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 t="s">
        <v>21</v>
      </c>
      <c r="P1675" t="s">
        <v>356</v>
      </c>
      <c r="Q1675" t="s">
        <v>93</v>
      </c>
    </row>
    <row r="1676" spans="1:17" hidden="1" x14ac:dyDescent="0.25">
      <c r="A1676" t="s">
        <v>6843</v>
      </c>
      <c r="B1676" t="s">
        <v>6844</v>
      </c>
      <c r="C1676" s="1" t="str">
        <f t="shared" si="104"/>
        <v>12:0008</v>
      </c>
      <c r="D1676" s="1" t="str">
        <f t="shared" si="105"/>
        <v>12:0030</v>
      </c>
      <c r="E1676" t="s">
        <v>6845</v>
      </c>
      <c r="F1676" t="s">
        <v>6846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 t="s">
        <v>21</v>
      </c>
      <c r="P1676" t="s">
        <v>45</v>
      </c>
      <c r="Q1676" t="s">
        <v>29</v>
      </c>
    </row>
    <row r="1677" spans="1:17" hidden="1" x14ac:dyDescent="0.25">
      <c r="A1677" t="s">
        <v>6847</v>
      </c>
      <c r="B1677" t="s">
        <v>6848</v>
      </c>
      <c r="C1677" s="1" t="str">
        <f t="shared" si="104"/>
        <v>12:0008</v>
      </c>
      <c r="D1677" s="1" t="str">
        <f t="shared" si="105"/>
        <v>12:0030</v>
      </c>
      <c r="E1677" t="s">
        <v>6849</v>
      </c>
      <c r="F1677" t="s">
        <v>6850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 t="s">
        <v>21</v>
      </c>
      <c r="P1677" t="s">
        <v>45</v>
      </c>
      <c r="Q1677" t="s">
        <v>35</v>
      </c>
    </row>
    <row r="1678" spans="1:17" hidden="1" x14ac:dyDescent="0.25">
      <c r="A1678" t="s">
        <v>6851</v>
      </c>
      <c r="B1678" t="s">
        <v>6852</v>
      </c>
      <c r="C1678" s="1" t="str">
        <f t="shared" si="104"/>
        <v>12:0008</v>
      </c>
      <c r="D1678" s="1" t="str">
        <f t="shared" si="105"/>
        <v>12:0030</v>
      </c>
      <c r="E1678" t="s">
        <v>6853</v>
      </c>
      <c r="F1678" t="s">
        <v>6854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 t="s">
        <v>21</v>
      </c>
      <c r="P1678" t="s">
        <v>356</v>
      </c>
      <c r="Q1678" t="s">
        <v>23</v>
      </c>
    </row>
    <row r="1679" spans="1:17" hidden="1" x14ac:dyDescent="0.25">
      <c r="A1679" t="s">
        <v>6855</v>
      </c>
      <c r="B1679" t="s">
        <v>6856</v>
      </c>
      <c r="C1679" s="1" t="str">
        <f t="shared" si="104"/>
        <v>12:0008</v>
      </c>
      <c r="D1679" s="1" t="str">
        <f t="shared" si="105"/>
        <v>12:0030</v>
      </c>
      <c r="E1679" t="s">
        <v>6857</v>
      </c>
      <c r="F1679" t="s">
        <v>6858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 t="s">
        <v>21</v>
      </c>
      <c r="P1679" t="s">
        <v>22</v>
      </c>
      <c r="Q1679" t="s">
        <v>59</v>
      </c>
    </row>
    <row r="1680" spans="1:17" hidden="1" x14ac:dyDescent="0.25">
      <c r="A1680" t="s">
        <v>6859</v>
      </c>
      <c r="B1680" t="s">
        <v>6860</v>
      </c>
      <c r="C1680" s="1" t="str">
        <f t="shared" si="104"/>
        <v>12:0008</v>
      </c>
      <c r="D1680" s="1" t="str">
        <f t="shared" si="105"/>
        <v>12:0030</v>
      </c>
      <c r="E1680" t="s">
        <v>6861</v>
      </c>
      <c r="F1680" t="s">
        <v>6862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 t="s">
        <v>21</v>
      </c>
      <c r="P1680" t="s">
        <v>6863</v>
      </c>
      <c r="Q1680" t="s">
        <v>6864</v>
      </c>
    </row>
    <row r="1681" spans="1:17" hidden="1" x14ac:dyDescent="0.25">
      <c r="A1681" t="s">
        <v>6865</v>
      </c>
      <c r="B1681" t="s">
        <v>6866</v>
      </c>
      <c r="C1681" s="1" t="str">
        <f t="shared" si="104"/>
        <v>12:0008</v>
      </c>
      <c r="D1681" s="1" t="str">
        <f t="shared" si="105"/>
        <v>12:0030</v>
      </c>
      <c r="E1681" t="s">
        <v>6867</v>
      </c>
      <c r="F1681" t="s">
        <v>6868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 t="s">
        <v>21</v>
      </c>
      <c r="P1681" t="s">
        <v>6825</v>
      </c>
      <c r="Q1681" t="s">
        <v>2822</v>
      </c>
    </row>
    <row r="1682" spans="1:17" hidden="1" x14ac:dyDescent="0.25">
      <c r="A1682" t="s">
        <v>6869</v>
      </c>
      <c r="B1682" t="s">
        <v>6870</v>
      </c>
      <c r="C1682" s="1" t="str">
        <f t="shared" si="104"/>
        <v>12:0008</v>
      </c>
      <c r="D1682" s="1" t="str">
        <f t="shared" si="105"/>
        <v>12:0030</v>
      </c>
      <c r="E1682" t="s">
        <v>6871</v>
      </c>
      <c r="F1682" t="s">
        <v>6872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 t="s">
        <v>21</v>
      </c>
      <c r="P1682" t="s">
        <v>397</v>
      </c>
      <c r="Q1682" t="s">
        <v>103</v>
      </c>
    </row>
    <row r="1683" spans="1:17" hidden="1" x14ac:dyDescent="0.25">
      <c r="A1683" t="s">
        <v>6873</v>
      </c>
      <c r="B1683" t="s">
        <v>6874</v>
      </c>
      <c r="C1683" s="1" t="str">
        <f t="shared" si="104"/>
        <v>12:0008</v>
      </c>
      <c r="D1683" s="1" t="str">
        <f t="shared" si="105"/>
        <v>12:0030</v>
      </c>
      <c r="E1683" t="s">
        <v>6875</v>
      </c>
      <c r="F1683" t="s">
        <v>6876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 t="s">
        <v>21</v>
      </c>
      <c r="P1683" t="s">
        <v>356</v>
      </c>
      <c r="Q1683" t="s">
        <v>103</v>
      </c>
    </row>
    <row r="1684" spans="1:17" hidden="1" x14ac:dyDescent="0.25">
      <c r="A1684" t="s">
        <v>6877</v>
      </c>
      <c r="B1684" t="s">
        <v>6878</v>
      </c>
      <c r="C1684" s="1" t="str">
        <f t="shared" si="104"/>
        <v>12:0008</v>
      </c>
      <c r="D1684" s="1" t="str">
        <f t="shared" si="105"/>
        <v>12:0030</v>
      </c>
      <c r="E1684" t="s">
        <v>6879</v>
      </c>
      <c r="F1684" t="s">
        <v>6880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 t="s">
        <v>21</v>
      </c>
      <c r="P1684" t="s">
        <v>356</v>
      </c>
      <c r="Q1684" t="s">
        <v>23</v>
      </c>
    </row>
    <row r="1685" spans="1:17" hidden="1" x14ac:dyDescent="0.25">
      <c r="A1685" t="s">
        <v>6881</v>
      </c>
      <c r="B1685" t="s">
        <v>6882</v>
      </c>
      <c r="C1685" s="1" t="str">
        <f t="shared" si="104"/>
        <v>12:0008</v>
      </c>
      <c r="D1685" s="1" t="str">
        <f t="shared" si="105"/>
        <v>12:0030</v>
      </c>
      <c r="E1685" t="s">
        <v>6883</v>
      </c>
      <c r="F1685" t="s">
        <v>6884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 t="s">
        <v>76</v>
      </c>
      <c r="P1685" t="s">
        <v>45</v>
      </c>
      <c r="Q1685" t="s">
        <v>59</v>
      </c>
    </row>
    <row r="1686" spans="1:17" hidden="1" x14ac:dyDescent="0.25">
      <c r="A1686" t="s">
        <v>6885</v>
      </c>
      <c r="B1686" t="s">
        <v>6886</v>
      </c>
      <c r="C1686" s="1" t="str">
        <f t="shared" si="104"/>
        <v>12:0008</v>
      </c>
      <c r="D1686" s="1" t="str">
        <f t="shared" si="105"/>
        <v>12:0030</v>
      </c>
      <c r="E1686" t="s">
        <v>6887</v>
      </c>
      <c r="F1686" t="s">
        <v>6888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 t="s">
        <v>21</v>
      </c>
      <c r="P1686" t="s">
        <v>356</v>
      </c>
      <c r="Q1686" t="s">
        <v>35</v>
      </c>
    </row>
    <row r="1687" spans="1:17" hidden="1" x14ac:dyDescent="0.25">
      <c r="A1687" t="s">
        <v>6889</v>
      </c>
      <c r="B1687" t="s">
        <v>6890</v>
      </c>
      <c r="C1687" s="1" t="str">
        <f t="shared" si="104"/>
        <v>12:0008</v>
      </c>
      <c r="D1687" s="1" t="str">
        <f t="shared" si="105"/>
        <v>12:0030</v>
      </c>
      <c r="E1687" t="s">
        <v>6891</v>
      </c>
      <c r="F1687" t="s">
        <v>6892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 t="s">
        <v>588</v>
      </c>
      <c r="P1687" t="s">
        <v>45</v>
      </c>
      <c r="Q1687" t="s">
        <v>23</v>
      </c>
    </row>
    <row r="1688" spans="1:17" hidden="1" x14ac:dyDescent="0.25">
      <c r="A1688" t="s">
        <v>6893</v>
      </c>
      <c r="B1688" t="s">
        <v>6894</v>
      </c>
      <c r="C1688" s="1" t="str">
        <f t="shared" si="104"/>
        <v>12:0008</v>
      </c>
      <c r="D1688" s="1" t="str">
        <f t="shared" si="105"/>
        <v>12:0030</v>
      </c>
      <c r="E1688" t="s">
        <v>6895</v>
      </c>
      <c r="F1688" t="s">
        <v>6896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 t="s">
        <v>21</v>
      </c>
      <c r="P1688" t="s">
        <v>356</v>
      </c>
      <c r="Q1688" t="s">
        <v>103</v>
      </c>
    </row>
    <row r="1689" spans="1:17" hidden="1" x14ac:dyDescent="0.25">
      <c r="A1689" t="s">
        <v>6897</v>
      </c>
      <c r="B1689" t="s">
        <v>6898</v>
      </c>
      <c r="C1689" s="1" t="str">
        <f t="shared" si="104"/>
        <v>12:0008</v>
      </c>
      <c r="D1689" s="1" t="str">
        <f t="shared" si="105"/>
        <v>12:0030</v>
      </c>
      <c r="E1689" t="s">
        <v>6899</v>
      </c>
      <c r="F1689" t="s">
        <v>6900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 t="s">
        <v>21</v>
      </c>
      <c r="P1689" t="s">
        <v>583</v>
      </c>
      <c r="Q1689" t="s">
        <v>215</v>
      </c>
    </row>
    <row r="1690" spans="1:17" hidden="1" x14ac:dyDescent="0.25">
      <c r="A1690" t="s">
        <v>6901</v>
      </c>
      <c r="B1690" t="s">
        <v>6902</v>
      </c>
      <c r="C1690" s="1" t="str">
        <f t="shared" si="104"/>
        <v>12:0008</v>
      </c>
      <c r="D1690" s="1" t="str">
        <f t="shared" si="105"/>
        <v>12:0030</v>
      </c>
      <c r="E1690" t="s">
        <v>6903</v>
      </c>
      <c r="F1690" t="s">
        <v>6904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 t="s">
        <v>21</v>
      </c>
      <c r="P1690" t="s">
        <v>3569</v>
      </c>
      <c r="Q1690" t="s">
        <v>88</v>
      </c>
    </row>
    <row r="1691" spans="1:17" hidden="1" x14ac:dyDescent="0.25">
      <c r="A1691" t="s">
        <v>6905</v>
      </c>
      <c r="B1691" t="s">
        <v>6906</v>
      </c>
      <c r="C1691" s="1" t="str">
        <f t="shared" si="104"/>
        <v>12:0008</v>
      </c>
      <c r="D1691" s="1" t="str">
        <f t="shared" si="105"/>
        <v>12:0030</v>
      </c>
      <c r="E1691" t="s">
        <v>6907</v>
      </c>
      <c r="F1691" t="s">
        <v>6908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 t="s">
        <v>64</v>
      </c>
      <c r="P1691" t="s">
        <v>356</v>
      </c>
      <c r="Q1691" t="s">
        <v>46</v>
      </c>
    </row>
    <row r="1692" spans="1:17" hidden="1" x14ac:dyDescent="0.25">
      <c r="A1692" t="s">
        <v>6909</v>
      </c>
      <c r="B1692" t="s">
        <v>6910</v>
      </c>
      <c r="C1692" s="1" t="str">
        <f t="shared" si="104"/>
        <v>12:0008</v>
      </c>
      <c r="D1692" s="1" t="str">
        <f t="shared" si="105"/>
        <v>12:0030</v>
      </c>
      <c r="E1692" t="s">
        <v>6907</v>
      </c>
      <c r="F1692" t="s">
        <v>6911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 t="s">
        <v>113</v>
      </c>
      <c r="P1692" t="s">
        <v>45</v>
      </c>
      <c r="Q1692" t="s">
        <v>46</v>
      </c>
    </row>
    <row r="1693" spans="1:17" hidden="1" x14ac:dyDescent="0.25">
      <c r="A1693" t="s">
        <v>6912</v>
      </c>
      <c r="B1693" t="s">
        <v>6913</v>
      </c>
      <c r="C1693" s="1" t="str">
        <f t="shared" si="104"/>
        <v>12:0008</v>
      </c>
      <c r="D1693" s="1" t="str">
        <f t="shared" si="105"/>
        <v>12:0030</v>
      </c>
      <c r="E1693" t="s">
        <v>6914</v>
      </c>
      <c r="F1693" t="s">
        <v>6915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 t="s">
        <v>2418</v>
      </c>
      <c r="P1693" t="s">
        <v>45</v>
      </c>
      <c r="Q1693" t="s">
        <v>392</v>
      </c>
    </row>
    <row r="1694" spans="1:17" hidden="1" x14ac:dyDescent="0.25">
      <c r="A1694" t="s">
        <v>6916</v>
      </c>
      <c r="B1694" t="s">
        <v>6917</v>
      </c>
      <c r="C1694" s="1" t="str">
        <f t="shared" si="104"/>
        <v>12:0008</v>
      </c>
      <c r="D1694" s="1" t="str">
        <f t="shared" si="105"/>
        <v>12:0030</v>
      </c>
      <c r="E1694" t="s">
        <v>6918</v>
      </c>
      <c r="F1694" t="s">
        <v>6919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 t="s">
        <v>21</v>
      </c>
      <c r="P1694" t="s">
        <v>87</v>
      </c>
      <c r="Q1694" t="s">
        <v>23</v>
      </c>
    </row>
    <row r="1695" spans="1:17" hidden="1" x14ac:dyDescent="0.25">
      <c r="A1695" t="s">
        <v>6920</v>
      </c>
      <c r="B1695" t="s">
        <v>6921</v>
      </c>
      <c r="C1695" s="1" t="str">
        <f t="shared" si="104"/>
        <v>12:0008</v>
      </c>
      <c r="D1695" s="1" t="str">
        <f t="shared" si="105"/>
        <v>12:0030</v>
      </c>
      <c r="E1695" t="s">
        <v>6922</v>
      </c>
      <c r="F1695" t="s">
        <v>6923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 t="s">
        <v>21</v>
      </c>
      <c r="P1695" t="s">
        <v>87</v>
      </c>
      <c r="Q1695" t="s">
        <v>35</v>
      </c>
    </row>
    <row r="1696" spans="1:17" hidden="1" x14ac:dyDescent="0.25">
      <c r="A1696" t="s">
        <v>6924</v>
      </c>
      <c r="B1696" t="s">
        <v>6925</v>
      </c>
      <c r="C1696" s="1" t="str">
        <f t="shared" si="104"/>
        <v>12:0008</v>
      </c>
      <c r="D1696" s="1" t="str">
        <f t="shared" si="105"/>
        <v>12:0030</v>
      </c>
      <c r="E1696" t="s">
        <v>6926</v>
      </c>
      <c r="F1696" t="s">
        <v>6927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 t="s">
        <v>158</v>
      </c>
      <c r="P1696" t="s">
        <v>22</v>
      </c>
      <c r="Q1696" t="s">
        <v>398</v>
      </c>
    </row>
    <row r="1697" spans="1:17" hidden="1" x14ac:dyDescent="0.25">
      <c r="A1697" t="s">
        <v>6928</v>
      </c>
      <c r="B1697" t="s">
        <v>6929</v>
      </c>
      <c r="C1697" s="1" t="str">
        <f t="shared" si="104"/>
        <v>12:0008</v>
      </c>
      <c r="D1697" s="1" t="str">
        <f t="shared" si="105"/>
        <v>12:0030</v>
      </c>
      <c r="E1697" t="s">
        <v>6930</v>
      </c>
      <c r="F1697" t="s">
        <v>6931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 t="s">
        <v>1818</v>
      </c>
      <c r="P1697" t="s">
        <v>45</v>
      </c>
      <c r="Q1697" t="s">
        <v>392</v>
      </c>
    </row>
    <row r="1698" spans="1:17" hidden="1" x14ac:dyDescent="0.25">
      <c r="A1698" t="s">
        <v>6932</v>
      </c>
      <c r="B1698" t="s">
        <v>6933</v>
      </c>
      <c r="C1698" s="1" t="str">
        <f t="shared" si="104"/>
        <v>12:0008</v>
      </c>
      <c r="D1698" s="1" t="str">
        <f t="shared" si="105"/>
        <v>12:0030</v>
      </c>
      <c r="E1698" t="s">
        <v>6934</v>
      </c>
      <c r="F1698" t="s">
        <v>6935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 t="s">
        <v>220</v>
      </c>
      <c r="P1698" t="s">
        <v>45</v>
      </c>
      <c r="Q1698" t="s">
        <v>23</v>
      </c>
    </row>
    <row r="1699" spans="1:17" hidden="1" x14ac:dyDescent="0.25">
      <c r="A1699" t="s">
        <v>6936</v>
      </c>
      <c r="B1699" t="s">
        <v>6937</v>
      </c>
      <c r="C1699" s="1" t="str">
        <f t="shared" si="104"/>
        <v>12:0008</v>
      </c>
      <c r="D1699" s="1" t="str">
        <f t="shared" si="105"/>
        <v>12:0030</v>
      </c>
      <c r="E1699" t="s">
        <v>6938</v>
      </c>
      <c r="F1699" t="s">
        <v>6939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 t="s">
        <v>1597</v>
      </c>
      <c r="P1699" t="s">
        <v>45</v>
      </c>
      <c r="Q1699" t="s">
        <v>398</v>
      </c>
    </row>
    <row r="1700" spans="1:17" hidden="1" x14ac:dyDescent="0.25">
      <c r="A1700" t="s">
        <v>6940</v>
      </c>
      <c r="B1700" t="s">
        <v>6941</v>
      </c>
      <c r="C1700" s="1" t="str">
        <f t="shared" si="104"/>
        <v>12:0008</v>
      </c>
      <c r="D1700" s="1" t="str">
        <f t="shared" si="105"/>
        <v>12:0030</v>
      </c>
      <c r="E1700" t="s">
        <v>6942</v>
      </c>
      <c r="F1700" t="s">
        <v>6943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 t="s">
        <v>244</v>
      </c>
      <c r="P1700" t="s">
        <v>45</v>
      </c>
      <c r="Q1700" t="s">
        <v>398</v>
      </c>
    </row>
    <row r="1701" spans="1:17" hidden="1" x14ac:dyDescent="0.25">
      <c r="A1701" t="s">
        <v>6944</v>
      </c>
      <c r="B1701" t="s">
        <v>6945</v>
      </c>
      <c r="C1701" s="1" t="str">
        <f t="shared" si="104"/>
        <v>12:0008</v>
      </c>
      <c r="D1701" s="1" t="str">
        <f t="shared" si="105"/>
        <v>12:0030</v>
      </c>
      <c r="E1701" t="s">
        <v>6946</v>
      </c>
      <c r="F1701" t="s">
        <v>6947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 t="s">
        <v>21</v>
      </c>
      <c r="P1701" t="s">
        <v>45</v>
      </c>
      <c r="Q1701" t="s">
        <v>59</v>
      </c>
    </row>
    <row r="1702" spans="1:17" hidden="1" x14ac:dyDescent="0.25">
      <c r="A1702" t="s">
        <v>6948</v>
      </c>
      <c r="B1702" t="s">
        <v>6949</v>
      </c>
      <c r="C1702" s="1" t="str">
        <f t="shared" si="104"/>
        <v>12:0008</v>
      </c>
      <c r="D1702" s="1" t="str">
        <f t="shared" si="105"/>
        <v>12:0030</v>
      </c>
      <c r="E1702" t="s">
        <v>6950</v>
      </c>
      <c r="F1702" t="s">
        <v>6951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 t="s">
        <v>551</v>
      </c>
      <c r="P1702" t="s">
        <v>1631</v>
      </c>
      <c r="Q1702" t="s">
        <v>522</v>
      </c>
    </row>
    <row r="1703" spans="1:17" hidden="1" x14ac:dyDescent="0.25">
      <c r="A1703" t="s">
        <v>6952</v>
      </c>
      <c r="B1703" t="s">
        <v>6953</v>
      </c>
      <c r="C1703" s="1" t="str">
        <f t="shared" si="104"/>
        <v>12:0008</v>
      </c>
      <c r="D1703" s="1" t="str">
        <f t="shared" si="105"/>
        <v>12:0030</v>
      </c>
      <c r="E1703" t="s">
        <v>6950</v>
      </c>
      <c r="F1703" t="s">
        <v>6954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 t="s">
        <v>225</v>
      </c>
      <c r="P1703" t="s">
        <v>583</v>
      </c>
      <c r="Q1703" t="s">
        <v>392</v>
      </c>
    </row>
    <row r="1704" spans="1:17" hidden="1" x14ac:dyDescent="0.25">
      <c r="A1704" t="s">
        <v>6955</v>
      </c>
      <c r="B1704" t="s">
        <v>6956</v>
      </c>
      <c r="C1704" s="1" t="str">
        <f t="shared" si="104"/>
        <v>12:0008</v>
      </c>
      <c r="D1704" s="1" t="str">
        <f t="shared" si="105"/>
        <v>12:0030</v>
      </c>
      <c r="E1704" t="s">
        <v>6957</v>
      </c>
      <c r="F1704" t="s">
        <v>6958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 t="s">
        <v>244</v>
      </c>
      <c r="P1704" t="s">
        <v>583</v>
      </c>
      <c r="Q1704" t="s">
        <v>35</v>
      </c>
    </row>
    <row r="1705" spans="1:17" hidden="1" x14ac:dyDescent="0.25">
      <c r="A1705" t="s">
        <v>6959</v>
      </c>
      <c r="B1705" t="s">
        <v>6960</v>
      </c>
      <c r="C1705" s="1" t="str">
        <f t="shared" si="104"/>
        <v>12:0008</v>
      </c>
      <c r="D1705" s="1" t="str">
        <f t="shared" si="105"/>
        <v>12:0030</v>
      </c>
      <c r="E1705" t="s">
        <v>6961</v>
      </c>
      <c r="F1705" t="s">
        <v>6962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 t="s">
        <v>21</v>
      </c>
      <c r="P1705" t="s">
        <v>356</v>
      </c>
      <c r="Q1705" t="s">
        <v>59</v>
      </c>
    </row>
    <row r="1706" spans="1:17" hidden="1" x14ac:dyDescent="0.25">
      <c r="A1706" t="s">
        <v>6963</v>
      </c>
      <c r="B1706" t="s">
        <v>6964</v>
      </c>
      <c r="C1706" s="1" t="str">
        <f t="shared" si="104"/>
        <v>12:0008</v>
      </c>
      <c r="D1706" s="1" t="str">
        <f t="shared" si="105"/>
        <v>12:0030</v>
      </c>
      <c r="E1706" t="s">
        <v>6965</v>
      </c>
      <c r="F1706" t="s">
        <v>6966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 t="s">
        <v>101</v>
      </c>
      <c r="P1706" t="s">
        <v>45</v>
      </c>
      <c r="Q1706" t="s">
        <v>59</v>
      </c>
    </row>
    <row r="1707" spans="1:17" hidden="1" x14ac:dyDescent="0.25">
      <c r="A1707" t="s">
        <v>6967</v>
      </c>
      <c r="B1707" t="s">
        <v>6968</v>
      </c>
      <c r="C1707" s="1" t="str">
        <f t="shared" si="104"/>
        <v>12:0008</v>
      </c>
      <c r="D1707" s="1" t="str">
        <f t="shared" si="105"/>
        <v>12:0030</v>
      </c>
      <c r="E1707" t="s">
        <v>6969</v>
      </c>
      <c r="F1707" t="s">
        <v>6970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 t="s">
        <v>76</v>
      </c>
      <c r="P1707" t="s">
        <v>45</v>
      </c>
      <c r="Q1707" t="s">
        <v>23</v>
      </c>
    </row>
    <row r="1708" spans="1:17" hidden="1" x14ac:dyDescent="0.25">
      <c r="A1708" t="s">
        <v>6971</v>
      </c>
      <c r="B1708" t="s">
        <v>6972</v>
      </c>
      <c r="C1708" s="1" t="str">
        <f t="shared" si="104"/>
        <v>12:0008</v>
      </c>
      <c r="D1708" s="1" t="str">
        <f t="shared" si="105"/>
        <v>12:0030</v>
      </c>
      <c r="E1708" t="s">
        <v>6973</v>
      </c>
      <c r="F1708" t="s">
        <v>6974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 t="s">
        <v>101</v>
      </c>
      <c r="P1708" t="s">
        <v>87</v>
      </c>
      <c r="Q1708" t="s">
        <v>23</v>
      </c>
    </row>
    <row r="1709" spans="1:17" hidden="1" x14ac:dyDescent="0.25">
      <c r="A1709" t="s">
        <v>6975</v>
      </c>
      <c r="B1709" t="s">
        <v>6976</v>
      </c>
      <c r="C1709" s="1" t="str">
        <f t="shared" si="104"/>
        <v>12:0008</v>
      </c>
      <c r="D1709" s="1" t="str">
        <f t="shared" si="105"/>
        <v>12:0030</v>
      </c>
      <c r="E1709" t="s">
        <v>6977</v>
      </c>
      <c r="F1709" t="s">
        <v>6978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 t="s">
        <v>158</v>
      </c>
      <c r="P1709" t="s">
        <v>87</v>
      </c>
      <c r="Q1709" t="s">
        <v>29</v>
      </c>
    </row>
    <row r="1710" spans="1:17" hidden="1" x14ac:dyDescent="0.25">
      <c r="A1710" t="s">
        <v>6979</v>
      </c>
      <c r="B1710" t="s">
        <v>6980</v>
      </c>
      <c r="C1710" s="1" t="str">
        <f t="shared" si="104"/>
        <v>12:0008</v>
      </c>
      <c r="D1710" s="1" t="str">
        <f t="shared" si="105"/>
        <v>12:0030</v>
      </c>
      <c r="E1710" t="s">
        <v>6981</v>
      </c>
      <c r="F1710" t="s">
        <v>6982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 t="s">
        <v>370</v>
      </c>
      <c r="P1710" t="s">
        <v>87</v>
      </c>
      <c r="Q1710" t="s">
        <v>522</v>
      </c>
    </row>
    <row r="1711" spans="1:17" hidden="1" x14ac:dyDescent="0.25">
      <c r="A1711" t="s">
        <v>6983</v>
      </c>
      <c r="B1711" t="s">
        <v>6984</v>
      </c>
      <c r="C1711" s="1" t="str">
        <f t="shared" si="104"/>
        <v>12:0008</v>
      </c>
      <c r="D1711" s="1" t="str">
        <f t="shared" si="105"/>
        <v>12:0030</v>
      </c>
      <c r="E1711" t="s">
        <v>6985</v>
      </c>
      <c r="F1711" t="s">
        <v>6986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  <c r="O1711" t="s">
        <v>108</v>
      </c>
      <c r="P1711" t="s">
        <v>108</v>
      </c>
      <c r="Q1711" t="s">
        <v>108</v>
      </c>
    </row>
    <row r="1712" spans="1:17" hidden="1" x14ac:dyDescent="0.25">
      <c r="A1712" t="s">
        <v>6987</v>
      </c>
      <c r="B1712" t="s">
        <v>6988</v>
      </c>
      <c r="C1712" s="1" t="str">
        <f t="shared" si="104"/>
        <v>12:0008</v>
      </c>
      <c r="D1712" s="1" t="str">
        <f t="shared" si="105"/>
        <v>12:0030</v>
      </c>
      <c r="E1712" t="s">
        <v>6989</v>
      </c>
      <c r="F1712" t="s">
        <v>6990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 t="s">
        <v>588</v>
      </c>
      <c r="P1712" t="s">
        <v>87</v>
      </c>
      <c r="Q1712" t="s">
        <v>392</v>
      </c>
    </row>
    <row r="1713" spans="1:17" hidden="1" x14ac:dyDescent="0.25">
      <c r="A1713" t="s">
        <v>6991</v>
      </c>
      <c r="B1713" t="s">
        <v>6992</v>
      </c>
      <c r="C1713" s="1" t="str">
        <f t="shared" si="104"/>
        <v>12:0008</v>
      </c>
      <c r="D1713" s="1" t="str">
        <f t="shared" si="105"/>
        <v>12:0030</v>
      </c>
      <c r="E1713" t="s">
        <v>6993</v>
      </c>
      <c r="F1713" t="s">
        <v>6994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 t="s">
        <v>1597</v>
      </c>
      <c r="P1713" t="s">
        <v>87</v>
      </c>
      <c r="Q1713" t="s">
        <v>522</v>
      </c>
    </row>
    <row r="1714" spans="1:17" hidden="1" x14ac:dyDescent="0.25">
      <c r="A1714" t="s">
        <v>6995</v>
      </c>
      <c r="B1714" t="s">
        <v>6996</v>
      </c>
      <c r="C1714" s="1" t="str">
        <f t="shared" si="104"/>
        <v>12:0008</v>
      </c>
      <c r="D1714" s="1" t="str">
        <f t="shared" si="105"/>
        <v>12:0030</v>
      </c>
      <c r="E1714" t="s">
        <v>6997</v>
      </c>
      <c r="F1714" t="s">
        <v>6998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 t="s">
        <v>21</v>
      </c>
      <c r="P1714" t="s">
        <v>45</v>
      </c>
      <c r="Q1714" t="s">
        <v>52</v>
      </c>
    </row>
    <row r="1715" spans="1:17" hidden="1" x14ac:dyDescent="0.25">
      <c r="A1715" t="s">
        <v>6999</v>
      </c>
      <c r="B1715" t="s">
        <v>7000</v>
      </c>
      <c r="C1715" s="1" t="str">
        <f t="shared" si="104"/>
        <v>12:0008</v>
      </c>
      <c r="D1715" s="1" t="str">
        <f t="shared" si="105"/>
        <v>12:0030</v>
      </c>
      <c r="E1715" t="s">
        <v>7001</v>
      </c>
      <c r="F1715" t="s">
        <v>7002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 t="s">
        <v>21</v>
      </c>
      <c r="P1715" t="s">
        <v>45</v>
      </c>
      <c r="Q1715" t="s">
        <v>198</v>
      </c>
    </row>
    <row r="1716" spans="1:17" hidden="1" x14ac:dyDescent="0.25">
      <c r="A1716" t="s">
        <v>7003</v>
      </c>
      <c r="B1716" t="s">
        <v>7004</v>
      </c>
      <c r="C1716" s="1" t="str">
        <f t="shared" si="104"/>
        <v>12:0008</v>
      </c>
      <c r="D1716" s="1" t="str">
        <f t="shared" si="105"/>
        <v>12:0030</v>
      </c>
      <c r="E1716" t="s">
        <v>7005</v>
      </c>
      <c r="F1716" t="s">
        <v>7006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 t="s">
        <v>101</v>
      </c>
      <c r="P1716" t="s">
        <v>87</v>
      </c>
      <c r="Q1716" t="s">
        <v>198</v>
      </c>
    </row>
    <row r="1717" spans="1:17" hidden="1" x14ac:dyDescent="0.25">
      <c r="A1717" t="s">
        <v>7007</v>
      </c>
      <c r="B1717" t="s">
        <v>7008</v>
      </c>
      <c r="C1717" s="1" t="str">
        <f t="shared" si="104"/>
        <v>12:0008</v>
      </c>
      <c r="D1717" s="1" t="str">
        <f t="shared" si="105"/>
        <v>12:0030</v>
      </c>
      <c r="E1717" t="s">
        <v>7009</v>
      </c>
      <c r="F1717" t="s">
        <v>7010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 t="s">
        <v>244</v>
      </c>
      <c r="P1717" t="s">
        <v>87</v>
      </c>
      <c r="Q1717" t="s">
        <v>46</v>
      </c>
    </row>
    <row r="1718" spans="1:17" hidden="1" x14ac:dyDescent="0.25">
      <c r="A1718" t="s">
        <v>7011</v>
      </c>
      <c r="B1718" t="s">
        <v>7012</v>
      </c>
      <c r="C1718" s="1" t="str">
        <f t="shared" si="104"/>
        <v>12:0008</v>
      </c>
      <c r="D1718" s="1" t="str">
        <f t="shared" si="105"/>
        <v>12:0030</v>
      </c>
      <c r="E1718" t="s">
        <v>7009</v>
      </c>
      <c r="F1718" t="s">
        <v>7013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 t="s">
        <v>64</v>
      </c>
      <c r="P1718" t="s">
        <v>87</v>
      </c>
      <c r="Q1718" t="s">
        <v>46</v>
      </c>
    </row>
    <row r="1719" spans="1:17" hidden="1" x14ac:dyDescent="0.25">
      <c r="A1719" t="s">
        <v>7014</v>
      </c>
      <c r="B1719" t="s">
        <v>7015</v>
      </c>
      <c r="C1719" s="1" t="str">
        <f t="shared" si="104"/>
        <v>12:0008</v>
      </c>
      <c r="D1719" s="1" t="str">
        <f t="shared" si="105"/>
        <v>12:0030</v>
      </c>
      <c r="E1719" t="s">
        <v>7016</v>
      </c>
      <c r="F1719" t="s">
        <v>7017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 t="s">
        <v>21</v>
      </c>
      <c r="P1719" t="s">
        <v>87</v>
      </c>
      <c r="Q1719" t="s">
        <v>46</v>
      </c>
    </row>
    <row r="1720" spans="1:17" hidden="1" x14ac:dyDescent="0.25">
      <c r="A1720" t="s">
        <v>7018</v>
      </c>
      <c r="B1720" t="s">
        <v>7019</v>
      </c>
      <c r="C1720" s="1" t="str">
        <f t="shared" si="104"/>
        <v>12:0008</v>
      </c>
      <c r="D1720" s="1" t="str">
        <f t="shared" si="105"/>
        <v>12:0030</v>
      </c>
      <c r="E1720" t="s">
        <v>7020</v>
      </c>
      <c r="F1720" t="s">
        <v>7021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 t="s">
        <v>21</v>
      </c>
      <c r="P1720" t="s">
        <v>87</v>
      </c>
      <c r="Q1720" t="s">
        <v>198</v>
      </c>
    </row>
    <row r="1721" spans="1:17" hidden="1" x14ac:dyDescent="0.25">
      <c r="A1721" t="s">
        <v>7022</v>
      </c>
      <c r="B1721" t="s">
        <v>7023</v>
      </c>
      <c r="C1721" s="1" t="str">
        <f t="shared" si="104"/>
        <v>12:0008</v>
      </c>
      <c r="D1721" s="1" t="str">
        <f t="shared" si="105"/>
        <v>12:0030</v>
      </c>
      <c r="E1721" t="s">
        <v>7024</v>
      </c>
      <c r="F1721" t="s">
        <v>7025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 t="s">
        <v>113</v>
      </c>
      <c r="P1721" t="s">
        <v>87</v>
      </c>
      <c r="Q1721" t="s">
        <v>35</v>
      </c>
    </row>
    <row r="1722" spans="1:17" hidden="1" x14ac:dyDescent="0.25">
      <c r="A1722" t="s">
        <v>7026</v>
      </c>
      <c r="B1722" t="s">
        <v>7027</v>
      </c>
      <c r="C1722" s="1" t="str">
        <f t="shared" si="104"/>
        <v>12:0008</v>
      </c>
      <c r="D1722" s="1" t="str">
        <f t="shared" si="105"/>
        <v>12:0030</v>
      </c>
      <c r="E1722" t="s">
        <v>7028</v>
      </c>
      <c r="F1722" t="s">
        <v>7029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 t="s">
        <v>244</v>
      </c>
      <c r="P1722" t="s">
        <v>87</v>
      </c>
      <c r="Q1722" t="s">
        <v>46</v>
      </c>
    </row>
    <row r="1723" spans="1:17" hidden="1" x14ac:dyDescent="0.25">
      <c r="A1723" t="s">
        <v>7030</v>
      </c>
      <c r="B1723" t="s">
        <v>7031</v>
      </c>
      <c r="C1723" s="1" t="str">
        <f t="shared" si="104"/>
        <v>12:0008</v>
      </c>
      <c r="D1723" s="1" t="str">
        <f t="shared" si="105"/>
        <v>12:0030</v>
      </c>
      <c r="E1723" t="s">
        <v>7032</v>
      </c>
      <c r="F1723" t="s">
        <v>7033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 t="s">
        <v>101</v>
      </c>
      <c r="P1723" t="s">
        <v>87</v>
      </c>
      <c r="Q1723" t="s">
        <v>46</v>
      </c>
    </row>
    <row r="1724" spans="1:17" hidden="1" x14ac:dyDescent="0.25">
      <c r="A1724" t="s">
        <v>7034</v>
      </c>
      <c r="B1724" t="s">
        <v>7035</v>
      </c>
      <c r="C1724" s="1" t="str">
        <f t="shared" ref="C1724:C1787" si="108">HYPERLINK("http://geochem.nrcan.gc.ca/cdogs/content/bdl/bdl120008_e.htm", "12:0008")</f>
        <v>12:0008</v>
      </c>
      <c r="D1724" s="1" t="str">
        <f t="shared" ref="D1724:D1787" si="109">HYPERLINK("http://geochem.nrcan.gc.ca/cdogs/content/svy/svy120030_e.htm", "12:0030")</f>
        <v>12:0030</v>
      </c>
      <c r="E1724" t="s">
        <v>7036</v>
      </c>
      <c r="F1724" t="s">
        <v>7037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 t="s">
        <v>154</v>
      </c>
      <c r="P1724" t="s">
        <v>87</v>
      </c>
      <c r="Q1724" t="s">
        <v>392</v>
      </c>
    </row>
    <row r="1725" spans="1:17" hidden="1" x14ac:dyDescent="0.25">
      <c r="A1725" t="s">
        <v>7038</v>
      </c>
      <c r="B1725" t="s">
        <v>7039</v>
      </c>
      <c r="C1725" s="1" t="str">
        <f t="shared" si="108"/>
        <v>12:0008</v>
      </c>
      <c r="D1725" s="1" t="str">
        <f t="shared" si="109"/>
        <v>12:0030</v>
      </c>
      <c r="E1725" t="s">
        <v>7040</v>
      </c>
      <c r="F1725" t="s">
        <v>7041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 t="s">
        <v>57</v>
      </c>
      <c r="P1725" t="s">
        <v>87</v>
      </c>
      <c r="Q1725" t="s">
        <v>392</v>
      </c>
    </row>
    <row r="1726" spans="1:17" hidden="1" x14ac:dyDescent="0.25">
      <c r="A1726" t="s">
        <v>7042</v>
      </c>
      <c r="B1726" t="s">
        <v>7043</v>
      </c>
      <c r="C1726" s="1" t="str">
        <f t="shared" si="108"/>
        <v>12:0008</v>
      </c>
      <c r="D1726" s="1" t="str">
        <f t="shared" si="109"/>
        <v>12:0030</v>
      </c>
      <c r="E1726" t="s">
        <v>7044</v>
      </c>
      <c r="F1726" t="s">
        <v>7045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 t="s">
        <v>3590</v>
      </c>
      <c r="P1726" t="s">
        <v>87</v>
      </c>
      <c r="Q1726" t="s">
        <v>653</v>
      </c>
    </row>
    <row r="1727" spans="1:17" hidden="1" x14ac:dyDescent="0.25">
      <c r="A1727" t="s">
        <v>7046</v>
      </c>
      <c r="B1727" t="s">
        <v>7047</v>
      </c>
      <c r="C1727" s="1" t="str">
        <f t="shared" si="108"/>
        <v>12:0008</v>
      </c>
      <c r="D1727" s="1" t="str">
        <f t="shared" si="109"/>
        <v>12:0030</v>
      </c>
      <c r="E1727" t="s">
        <v>7048</v>
      </c>
      <c r="F1727" t="s">
        <v>7049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 t="s">
        <v>21</v>
      </c>
      <c r="P1727" t="s">
        <v>87</v>
      </c>
      <c r="Q1727" t="s">
        <v>59</v>
      </c>
    </row>
    <row r="1728" spans="1:17" hidden="1" x14ac:dyDescent="0.25">
      <c r="A1728" t="s">
        <v>7050</v>
      </c>
      <c r="B1728" t="s">
        <v>7051</v>
      </c>
      <c r="C1728" s="1" t="str">
        <f t="shared" si="108"/>
        <v>12:0008</v>
      </c>
      <c r="D1728" s="1" t="str">
        <f t="shared" si="109"/>
        <v>12:0030</v>
      </c>
      <c r="E1728" t="s">
        <v>7052</v>
      </c>
      <c r="F1728" t="s">
        <v>7053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 t="s">
        <v>1597</v>
      </c>
      <c r="P1728" t="s">
        <v>45</v>
      </c>
      <c r="Q1728" t="s">
        <v>365</v>
      </c>
    </row>
    <row r="1729" spans="1:17" hidden="1" x14ac:dyDescent="0.25">
      <c r="A1729" t="s">
        <v>7054</v>
      </c>
      <c r="B1729" t="s">
        <v>7055</v>
      </c>
      <c r="C1729" s="1" t="str">
        <f t="shared" si="108"/>
        <v>12:0008</v>
      </c>
      <c r="D1729" s="1" t="str">
        <f t="shared" si="109"/>
        <v>12:0030</v>
      </c>
      <c r="E1729" t="s">
        <v>7056</v>
      </c>
      <c r="F1729" t="s">
        <v>7057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 t="s">
        <v>21</v>
      </c>
      <c r="P1729" t="s">
        <v>87</v>
      </c>
      <c r="Q1729" t="s">
        <v>198</v>
      </c>
    </row>
    <row r="1730" spans="1:17" hidden="1" x14ac:dyDescent="0.25">
      <c r="A1730" t="s">
        <v>7058</v>
      </c>
      <c r="B1730" t="s">
        <v>7059</v>
      </c>
      <c r="C1730" s="1" t="str">
        <f t="shared" si="108"/>
        <v>12:0008</v>
      </c>
      <c r="D1730" s="1" t="str">
        <f t="shared" si="109"/>
        <v>12:0030</v>
      </c>
      <c r="E1730" t="s">
        <v>7060</v>
      </c>
      <c r="F1730" t="s">
        <v>7061</v>
      </c>
      <c r="H1730">
        <v>57.241716199999999</v>
      </c>
      <c r="I1730">
        <v>-131.48184029999999</v>
      </c>
      <c r="J1730" s="1" t="str">
        <f t="shared" ref="J1730:J1793" si="110">HYPERLINK("http://geochem.nrcan.gc.ca/cdogs/content/kwd/kwd020018_e.htm", "Fluid (stream)")</f>
        <v>Fluid (stream)</v>
      </c>
      <c r="K1730" s="1" t="str">
        <f t="shared" ref="K1730:K1793" si="111">HYPERLINK("http://geochem.nrcan.gc.ca/cdogs/content/kwd/kwd080007_e.htm", "Untreated Water")</f>
        <v>Untreated Water</v>
      </c>
      <c r="O1730" t="s">
        <v>680</v>
      </c>
      <c r="P1730" t="s">
        <v>87</v>
      </c>
      <c r="Q1730" t="s">
        <v>522</v>
      </c>
    </row>
    <row r="1731" spans="1:17" hidden="1" x14ac:dyDescent="0.25">
      <c r="A1731" t="s">
        <v>7062</v>
      </c>
      <c r="B1731" t="s">
        <v>7063</v>
      </c>
      <c r="C1731" s="1" t="str">
        <f t="shared" si="108"/>
        <v>12:0008</v>
      </c>
      <c r="D1731" s="1" t="str">
        <f t="shared" si="109"/>
        <v>12:0030</v>
      </c>
      <c r="E1731" t="s">
        <v>7064</v>
      </c>
      <c r="F1731" t="s">
        <v>7065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 t="s">
        <v>101</v>
      </c>
      <c r="P1731" t="s">
        <v>87</v>
      </c>
      <c r="Q1731" t="s">
        <v>46</v>
      </c>
    </row>
    <row r="1732" spans="1:17" hidden="1" x14ac:dyDescent="0.25">
      <c r="A1732" t="s">
        <v>7066</v>
      </c>
      <c r="B1732" t="s">
        <v>7067</v>
      </c>
      <c r="C1732" s="1" t="str">
        <f t="shared" si="108"/>
        <v>12:0008</v>
      </c>
      <c r="D1732" s="1" t="str">
        <f t="shared" si="109"/>
        <v>12:0030</v>
      </c>
      <c r="E1732" t="s">
        <v>7068</v>
      </c>
      <c r="F1732" t="s">
        <v>7069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 t="s">
        <v>220</v>
      </c>
      <c r="P1732" t="s">
        <v>45</v>
      </c>
      <c r="Q1732" t="s">
        <v>198</v>
      </c>
    </row>
    <row r="1733" spans="1:17" hidden="1" x14ac:dyDescent="0.25">
      <c r="A1733" t="s">
        <v>7070</v>
      </c>
      <c r="B1733" t="s">
        <v>7071</v>
      </c>
      <c r="C1733" s="1" t="str">
        <f t="shared" si="108"/>
        <v>12:0008</v>
      </c>
      <c r="D1733" s="1" t="str">
        <f t="shared" si="109"/>
        <v>12:0030</v>
      </c>
      <c r="E1733" t="s">
        <v>7072</v>
      </c>
      <c r="F1733" t="s">
        <v>7073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 t="s">
        <v>311</v>
      </c>
      <c r="P1733" t="s">
        <v>356</v>
      </c>
      <c r="Q1733" t="s">
        <v>392</v>
      </c>
    </row>
    <row r="1734" spans="1:17" hidden="1" x14ac:dyDescent="0.25">
      <c r="A1734" t="s">
        <v>7074</v>
      </c>
      <c r="B1734" t="s">
        <v>7075</v>
      </c>
      <c r="C1734" s="1" t="str">
        <f t="shared" si="108"/>
        <v>12:0008</v>
      </c>
      <c r="D1734" s="1" t="str">
        <f t="shared" si="109"/>
        <v>12:0030</v>
      </c>
      <c r="E1734" t="s">
        <v>7076</v>
      </c>
      <c r="F1734" t="s">
        <v>7077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 t="s">
        <v>158</v>
      </c>
      <c r="P1734" t="s">
        <v>45</v>
      </c>
      <c r="Q1734" t="s">
        <v>59</v>
      </c>
    </row>
    <row r="1735" spans="1:17" hidden="1" x14ac:dyDescent="0.25">
      <c r="A1735" t="s">
        <v>7078</v>
      </c>
      <c r="B1735" t="s">
        <v>7079</v>
      </c>
      <c r="C1735" s="1" t="str">
        <f t="shared" si="108"/>
        <v>12:0008</v>
      </c>
      <c r="D1735" s="1" t="str">
        <f t="shared" si="109"/>
        <v>12:0030</v>
      </c>
      <c r="E1735" t="s">
        <v>7080</v>
      </c>
      <c r="F1735" t="s">
        <v>7081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 t="s">
        <v>21</v>
      </c>
      <c r="P1735" t="s">
        <v>87</v>
      </c>
      <c r="Q1735" t="s">
        <v>103</v>
      </c>
    </row>
    <row r="1736" spans="1:17" hidden="1" x14ac:dyDescent="0.25">
      <c r="A1736" t="s">
        <v>7082</v>
      </c>
      <c r="B1736" t="s">
        <v>7083</v>
      </c>
      <c r="C1736" s="1" t="str">
        <f t="shared" si="108"/>
        <v>12:0008</v>
      </c>
      <c r="D1736" s="1" t="str">
        <f t="shared" si="109"/>
        <v>12:0030</v>
      </c>
      <c r="E1736" t="s">
        <v>7084</v>
      </c>
      <c r="F1736" t="s">
        <v>7085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 t="s">
        <v>1818</v>
      </c>
      <c r="P1736" t="s">
        <v>87</v>
      </c>
      <c r="Q1736" t="s">
        <v>35</v>
      </c>
    </row>
    <row r="1737" spans="1:17" hidden="1" x14ac:dyDescent="0.25">
      <c r="A1737" t="s">
        <v>7086</v>
      </c>
      <c r="B1737" t="s">
        <v>7087</v>
      </c>
      <c r="C1737" s="1" t="str">
        <f t="shared" si="108"/>
        <v>12:0008</v>
      </c>
      <c r="D1737" s="1" t="str">
        <f t="shared" si="109"/>
        <v>12:0030</v>
      </c>
      <c r="E1737" t="s">
        <v>7088</v>
      </c>
      <c r="F1737" t="s">
        <v>7089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 t="s">
        <v>21</v>
      </c>
      <c r="P1737" t="s">
        <v>830</v>
      </c>
      <c r="Q1737" t="s">
        <v>198</v>
      </c>
    </row>
    <row r="1738" spans="1:17" hidden="1" x14ac:dyDescent="0.25">
      <c r="A1738" t="s">
        <v>7090</v>
      </c>
      <c r="B1738" t="s">
        <v>7091</v>
      </c>
      <c r="C1738" s="1" t="str">
        <f t="shared" si="108"/>
        <v>12:0008</v>
      </c>
      <c r="D1738" s="1" t="str">
        <f t="shared" si="109"/>
        <v>12:0030</v>
      </c>
      <c r="E1738" t="s">
        <v>7092</v>
      </c>
      <c r="F1738" t="s">
        <v>7093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 t="s">
        <v>225</v>
      </c>
      <c r="P1738" t="s">
        <v>636</v>
      </c>
      <c r="Q1738" t="s">
        <v>522</v>
      </c>
    </row>
    <row r="1739" spans="1:17" hidden="1" x14ac:dyDescent="0.25">
      <c r="A1739" t="s">
        <v>7094</v>
      </c>
      <c r="B1739" t="s">
        <v>7095</v>
      </c>
      <c r="C1739" s="1" t="str">
        <f t="shared" si="108"/>
        <v>12:0008</v>
      </c>
      <c r="D1739" s="1" t="str">
        <f t="shared" si="109"/>
        <v>12:0030</v>
      </c>
      <c r="E1739" t="s">
        <v>7096</v>
      </c>
      <c r="F1739" t="s">
        <v>7097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 t="s">
        <v>21</v>
      </c>
      <c r="P1739" t="s">
        <v>6863</v>
      </c>
      <c r="Q1739" t="s">
        <v>59</v>
      </c>
    </row>
    <row r="1740" spans="1:17" hidden="1" x14ac:dyDescent="0.25">
      <c r="A1740" t="s">
        <v>7098</v>
      </c>
      <c r="B1740" t="s">
        <v>7099</v>
      </c>
      <c r="C1740" s="1" t="str">
        <f t="shared" si="108"/>
        <v>12:0008</v>
      </c>
      <c r="D1740" s="1" t="str">
        <f t="shared" si="109"/>
        <v>12:0030</v>
      </c>
      <c r="E1740" t="s">
        <v>7100</v>
      </c>
      <c r="F1740" t="s">
        <v>7101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 t="s">
        <v>3406</v>
      </c>
      <c r="P1740" t="s">
        <v>2949</v>
      </c>
      <c r="Q1740" t="s">
        <v>392</v>
      </c>
    </row>
    <row r="1741" spans="1:17" hidden="1" x14ac:dyDescent="0.25">
      <c r="A1741" t="s">
        <v>7102</v>
      </c>
      <c r="B1741" t="s">
        <v>7103</v>
      </c>
      <c r="C1741" s="1" t="str">
        <f t="shared" si="108"/>
        <v>12:0008</v>
      </c>
      <c r="D1741" s="1" t="str">
        <f t="shared" si="109"/>
        <v>12:0030</v>
      </c>
      <c r="E1741" t="s">
        <v>7104</v>
      </c>
      <c r="F1741" t="s">
        <v>7105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 t="s">
        <v>113</v>
      </c>
      <c r="P1741" t="s">
        <v>356</v>
      </c>
      <c r="Q1741" t="s">
        <v>522</v>
      </c>
    </row>
    <row r="1742" spans="1:17" hidden="1" x14ac:dyDescent="0.25">
      <c r="A1742" t="s">
        <v>7106</v>
      </c>
      <c r="B1742" t="s">
        <v>7107</v>
      </c>
      <c r="C1742" s="1" t="str">
        <f t="shared" si="108"/>
        <v>12:0008</v>
      </c>
      <c r="D1742" s="1" t="str">
        <f t="shared" si="109"/>
        <v>12:0030</v>
      </c>
      <c r="E1742" t="s">
        <v>7104</v>
      </c>
      <c r="F1742" t="s">
        <v>7108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 t="s">
        <v>225</v>
      </c>
      <c r="P1742" t="s">
        <v>45</v>
      </c>
      <c r="Q1742" t="s">
        <v>522</v>
      </c>
    </row>
    <row r="1743" spans="1:17" hidden="1" x14ac:dyDescent="0.25">
      <c r="A1743" t="s">
        <v>7109</v>
      </c>
      <c r="B1743" t="s">
        <v>7110</v>
      </c>
      <c r="C1743" s="1" t="str">
        <f t="shared" si="108"/>
        <v>12:0008</v>
      </c>
      <c r="D1743" s="1" t="str">
        <f t="shared" si="109"/>
        <v>12:0030</v>
      </c>
      <c r="E1743" t="s">
        <v>7111</v>
      </c>
      <c r="F1743" t="s">
        <v>7112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 t="s">
        <v>21</v>
      </c>
      <c r="P1743" t="s">
        <v>45</v>
      </c>
      <c r="Q1743" t="s">
        <v>59</v>
      </c>
    </row>
    <row r="1744" spans="1:17" hidden="1" x14ac:dyDescent="0.25">
      <c r="A1744" t="s">
        <v>7113</v>
      </c>
      <c r="B1744" t="s">
        <v>7114</v>
      </c>
      <c r="C1744" s="1" t="str">
        <f t="shared" si="108"/>
        <v>12:0008</v>
      </c>
      <c r="D1744" s="1" t="str">
        <f t="shared" si="109"/>
        <v>12:0030</v>
      </c>
      <c r="E1744" t="s">
        <v>7115</v>
      </c>
      <c r="F1744" t="s">
        <v>7116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 t="s">
        <v>6341</v>
      </c>
      <c r="P1744" t="s">
        <v>22</v>
      </c>
      <c r="Q1744" t="s">
        <v>398</v>
      </c>
    </row>
    <row r="1745" spans="1:17" hidden="1" x14ac:dyDescent="0.25">
      <c r="A1745" t="s">
        <v>7117</v>
      </c>
      <c r="B1745" t="s">
        <v>7118</v>
      </c>
      <c r="C1745" s="1" t="str">
        <f t="shared" si="108"/>
        <v>12:0008</v>
      </c>
      <c r="D1745" s="1" t="str">
        <f t="shared" si="109"/>
        <v>12:0030</v>
      </c>
      <c r="E1745" t="s">
        <v>7119</v>
      </c>
      <c r="F1745" t="s">
        <v>7120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 t="s">
        <v>21</v>
      </c>
      <c r="P1745" t="s">
        <v>22</v>
      </c>
      <c r="Q1745" t="s">
        <v>365</v>
      </c>
    </row>
    <row r="1746" spans="1:17" hidden="1" x14ac:dyDescent="0.25">
      <c r="A1746" t="s">
        <v>7121</v>
      </c>
      <c r="B1746" t="s">
        <v>7122</v>
      </c>
      <c r="C1746" s="1" t="str">
        <f t="shared" si="108"/>
        <v>12:0008</v>
      </c>
      <c r="D1746" s="1" t="str">
        <f t="shared" si="109"/>
        <v>12:0030</v>
      </c>
      <c r="E1746" t="s">
        <v>7123</v>
      </c>
      <c r="F1746" t="s">
        <v>7124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 t="s">
        <v>21</v>
      </c>
      <c r="P1746" t="s">
        <v>356</v>
      </c>
      <c r="Q1746" t="s">
        <v>522</v>
      </c>
    </row>
    <row r="1747" spans="1:17" hidden="1" x14ac:dyDescent="0.25">
      <c r="A1747" t="s">
        <v>7125</v>
      </c>
      <c r="B1747" t="s">
        <v>7126</v>
      </c>
      <c r="C1747" s="1" t="str">
        <f t="shared" si="108"/>
        <v>12:0008</v>
      </c>
      <c r="D1747" s="1" t="str">
        <f t="shared" si="109"/>
        <v>12:0030</v>
      </c>
      <c r="E1747" t="s">
        <v>7127</v>
      </c>
      <c r="F1747" t="s">
        <v>7128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 t="s">
        <v>3560</v>
      </c>
      <c r="P1747" t="s">
        <v>2212</v>
      </c>
      <c r="Q1747" t="s">
        <v>365</v>
      </c>
    </row>
    <row r="1748" spans="1:17" hidden="1" x14ac:dyDescent="0.25">
      <c r="A1748" t="s">
        <v>7129</v>
      </c>
      <c r="B1748" t="s">
        <v>7130</v>
      </c>
      <c r="C1748" s="1" t="str">
        <f t="shared" si="108"/>
        <v>12:0008</v>
      </c>
      <c r="D1748" s="1" t="str">
        <f t="shared" si="109"/>
        <v>12:0030</v>
      </c>
      <c r="E1748" t="s">
        <v>7131</v>
      </c>
      <c r="F1748" t="s">
        <v>7132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 t="s">
        <v>21</v>
      </c>
      <c r="P1748" t="s">
        <v>583</v>
      </c>
      <c r="Q1748" t="s">
        <v>365</v>
      </c>
    </row>
    <row r="1749" spans="1:17" hidden="1" x14ac:dyDescent="0.25">
      <c r="A1749" t="s">
        <v>7133</v>
      </c>
      <c r="B1749" t="s">
        <v>7134</v>
      </c>
      <c r="C1749" s="1" t="str">
        <f t="shared" si="108"/>
        <v>12:0008</v>
      </c>
      <c r="D1749" s="1" t="str">
        <f t="shared" si="109"/>
        <v>12:0030</v>
      </c>
      <c r="E1749" t="s">
        <v>7135</v>
      </c>
      <c r="F1749" t="s">
        <v>7136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 t="s">
        <v>64</v>
      </c>
      <c r="P1749" t="s">
        <v>1515</v>
      </c>
      <c r="Q1749" t="s">
        <v>29</v>
      </c>
    </row>
    <row r="1750" spans="1:17" hidden="1" x14ac:dyDescent="0.25">
      <c r="A1750" t="s">
        <v>7137</v>
      </c>
      <c r="B1750" t="s">
        <v>7138</v>
      </c>
      <c r="C1750" s="1" t="str">
        <f t="shared" si="108"/>
        <v>12:0008</v>
      </c>
      <c r="D1750" s="1" t="str">
        <f t="shared" si="109"/>
        <v>12:0030</v>
      </c>
      <c r="E1750" t="s">
        <v>7139</v>
      </c>
      <c r="F1750" t="s">
        <v>7140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 t="s">
        <v>680</v>
      </c>
      <c r="P1750" t="s">
        <v>2212</v>
      </c>
      <c r="Q1750" t="s">
        <v>71</v>
      </c>
    </row>
    <row r="1751" spans="1:17" hidden="1" x14ac:dyDescent="0.25">
      <c r="A1751" t="s">
        <v>7141</v>
      </c>
      <c r="B1751" t="s">
        <v>7142</v>
      </c>
      <c r="C1751" s="1" t="str">
        <f t="shared" si="108"/>
        <v>12:0008</v>
      </c>
      <c r="D1751" s="1" t="str">
        <f t="shared" si="109"/>
        <v>12:0030</v>
      </c>
      <c r="E1751" t="s">
        <v>7143</v>
      </c>
      <c r="F1751" t="s">
        <v>7144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 t="s">
        <v>21</v>
      </c>
      <c r="P1751" t="s">
        <v>356</v>
      </c>
      <c r="Q1751" t="s">
        <v>71</v>
      </c>
    </row>
    <row r="1752" spans="1:17" hidden="1" x14ac:dyDescent="0.25">
      <c r="A1752" t="s">
        <v>7145</v>
      </c>
      <c r="B1752" t="s">
        <v>7146</v>
      </c>
      <c r="C1752" s="1" t="str">
        <f t="shared" si="108"/>
        <v>12:0008</v>
      </c>
      <c r="D1752" s="1" t="str">
        <f t="shared" si="109"/>
        <v>12:0030</v>
      </c>
      <c r="E1752" t="s">
        <v>7147</v>
      </c>
      <c r="F1752" t="s">
        <v>7148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 t="s">
        <v>21</v>
      </c>
      <c r="P1752" t="s">
        <v>22</v>
      </c>
      <c r="Q1752" t="s">
        <v>46</v>
      </c>
    </row>
    <row r="1753" spans="1:17" hidden="1" x14ac:dyDescent="0.25">
      <c r="A1753" t="s">
        <v>7149</v>
      </c>
      <c r="B1753" t="s">
        <v>7150</v>
      </c>
      <c r="C1753" s="1" t="str">
        <f t="shared" si="108"/>
        <v>12:0008</v>
      </c>
      <c r="D1753" s="1" t="str">
        <f t="shared" si="109"/>
        <v>12:0030</v>
      </c>
      <c r="E1753" t="s">
        <v>7151</v>
      </c>
      <c r="F1753" t="s">
        <v>7152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 t="s">
        <v>1597</v>
      </c>
      <c r="P1753" t="s">
        <v>356</v>
      </c>
      <c r="Q1753" t="s">
        <v>59</v>
      </c>
    </row>
    <row r="1754" spans="1:17" hidden="1" x14ac:dyDescent="0.25">
      <c r="A1754" t="s">
        <v>7153</v>
      </c>
      <c r="B1754" t="s">
        <v>7154</v>
      </c>
      <c r="C1754" s="1" t="str">
        <f t="shared" si="108"/>
        <v>12:0008</v>
      </c>
      <c r="D1754" s="1" t="str">
        <f t="shared" si="109"/>
        <v>12:0030</v>
      </c>
      <c r="E1754" t="s">
        <v>7155</v>
      </c>
      <c r="F1754" t="s">
        <v>7156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 t="s">
        <v>64</v>
      </c>
      <c r="P1754" t="s">
        <v>45</v>
      </c>
      <c r="Q1754" t="s">
        <v>23</v>
      </c>
    </row>
    <row r="1755" spans="1:17" hidden="1" x14ac:dyDescent="0.25">
      <c r="A1755" t="s">
        <v>7157</v>
      </c>
      <c r="B1755" t="s">
        <v>7158</v>
      </c>
      <c r="C1755" s="1" t="str">
        <f t="shared" si="108"/>
        <v>12:0008</v>
      </c>
      <c r="D1755" s="1" t="str">
        <f t="shared" si="109"/>
        <v>12:0030</v>
      </c>
      <c r="E1755" t="s">
        <v>7159</v>
      </c>
      <c r="F1755" t="s">
        <v>7160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 t="s">
        <v>1597</v>
      </c>
      <c r="P1755" t="s">
        <v>22</v>
      </c>
      <c r="Q1755" t="s">
        <v>35</v>
      </c>
    </row>
    <row r="1756" spans="1:17" hidden="1" x14ac:dyDescent="0.25">
      <c r="A1756" t="s">
        <v>7161</v>
      </c>
      <c r="B1756" t="s">
        <v>7162</v>
      </c>
      <c r="C1756" s="1" t="str">
        <f t="shared" si="108"/>
        <v>12:0008</v>
      </c>
      <c r="D1756" s="1" t="str">
        <f t="shared" si="109"/>
        <v>12:0030</v>
      </c>
      <c r="E1756" t="s">
        <v>7163</v>
      </c>
      <c r="F1756" t="s">
        <v>7164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 t="s">
        <v>7165</v>
      </c>
      <c r="P1756" t="s">
        <v>397</v>
      </c>
      <c r="Q1756" t="s">
        <v>23</v>
      </c>
    </row>
    <row r="1757" spans="1:17" hidden="1" x14ac:dyDescent="0.25">
      <c r="A1757" t="s">
        <v>7166</v>
      </c>
      <c r="B1757" t="s">
        <v>7167</v>
      </c>
      <c r="C1757" s="1" t="str">
        <f t="shared" si="108"/>
        <v>12:0008</v>
      </c>
      <c r="D1757" s="1" t="str">
        <f t="shared" si="109"/>
        <v>12:0030</v>
      </c>
      <c r="E1757" t="s">
        <v>7168</v>
      </c>
      <c r="F1757" t="s">
        <v>7169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 t="s">
        <v>370</v>
      </c>
      <c r="P1757" t="s">
        <v>356</v>
      </c>
      <c r="Q1757" t="s">
        <v>23</v>
      </c>
    </row>
    <row r="1758" spans="1:17" hidden="1" x14ac:dyDescent="0.25">
      <c r="A1758" t="s">
        <v>7170</v>
      </c>
      <c r="B1758" t="s">
        <v>7171</v>
      </c>
      <c r="C1758" s="1" t="str">
        <f t="shared" si="108"/>
        <v>12:0008</v>
      </c>
      <c r="D1758" s="1" t="str">
        <f t="shared" si="109"/>
        <v>12:0030</v>
      </c>
      <c r="E1758" t="s">
        <v>7172</v>
      </c>
      <c r="F1758" t="s">
        <v>7173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 t="s">
        <v>7174</v>
      </c>
      <c r="P1758" t="s">
        <v>583</v>
      </c>
      <c r="Q1758" t="s">
        <v>522</v>
      </c>
    </row>
    <row r="1759" spans="1:17" hidden="1" x14ac:dyDescent="0.25">
      <c r="A1759" t="s">
        <v>7175</v>
      </c>
      <c r="B1759" t="s">
        <v>7176</v>
      </c>
      <c r="C1759" s="1" t="str">
        <f t="shared" si="108"/>
        <v>12:0008</v>
      </c>
      <c r="D1759" s="1" t="str">
        <f t="shared" si="109"/>
        <v>12:0030</v>
      </c>
      <c r="E1759" t="s">
        <v>7177</v>
      </c>
      <c r="F1759" t="s">
        <v>7178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 t="s">
        <v>76</v>
      </c>
      <c r="P1759" t="s">
        <v>45</v>
      </c>
      <c r="Q1759" t="s">
        <v>365</v>
      </c>
    </row>
    <row r="1760" spans="1:17" hidden="1" x14ac:dyDescent="0.25">
      <c r="A1760" t="s">
        <v>7179</v>
      </c>
      <c r="B1760" t="s">
        <v>7180</v>
      </c>
      <c r="C1760" s="1" t="str">
        <f t="shared" si="108"/>
        <v>12:0008</v>
      </c>
      <c r="D1760" s="1" t="str">
        <f t="shared" si="109"/>
        <v>12:0030</v>
      </c>
      <c r="E1760" t="s">
        <v>7181</v>
      </c>
      <c r="F1760" t="s">
        <v>7182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 t="s">
        <v>158</v>
      </c>
      <c r="P1760" t="s">
        <v>45</v>
      </c>
      <c r="Q1760" t="s">
        <v>23</v>
      </c>
    </row>
    <row r="1761" spans="1:17" hidden="1" x14ac:dyDescent="0.25">
      <c r="A1761" t="s">
        <v>7183</v>
      </c>
      <c r="B1761" t="s">
        <v>7184</v>
      </c>
      <c r="C1761" s="1" t="str">
        <f t="shared" si="108"/>
        <v>12:0008</v>
      </c>
      <c r="D1761" s="1" t="str">
        <f t="shared" si="109"/>
        <v>12:0030</v>
      </c>
      <c r="E1761" t="s">
        <v>7185</v>
      </c>
      <c r="F1761" t="s">
        <v>7186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 t="s">
        <v>588</v>
      </c>
      <c r="P1761" t="s">
        <v>45</v>
      </c>
      <c r="Q1761" t="s">
        <v>365</v>
      </c>
    </row>
    <row r="1762" spans="1:17" hidden="1" x14ac:dyDescent="0.25">
      <c r="A1762" t="s">
        <v>7187</v>
      </c>
      <c r="B1762" t="s">
        <v>7188</v>
      </c>
      <c r="C1762" s="1" t="str">
        <f t="shared" si="108"/>
        <v>12:0008</v>
      </c>
      <c r="D1762" s="1" t="str">
        <f t="shared" si="109"/>
        <v>12:0030</v>
      </c>
      <c r="E1762" t="s">
        <v>7185</v>
      </c>
      <c r="F1762" t="s">
        <v>7189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 t="s">
        <v>158</v>
      </c>
      <c r="P1762" t="s">
        <v>87</v>
      </c>
      <c r="Q1762" t="s">
        <v>398</v>
      </c>
    </row>
    <row r="1763" spans="1:17" hidden="1" x14ac:dyDescent="0.25">
      <c r="A1763" t="s">
        <v>7190</v>
      </c>
      <c r="B1763" t="s">
        <v>7191</v>
      </c>
      <c r="C1763" s="1" t="str">
        <f t="shared" si="108"/>
        <v>12:0008</v>
      </c>
      <c r="D1763" s="1" t="str">
        <f t="shared" si="109"/>
        <v>12:0030</v>
      </c>
      <c r="E1763" t="s">
        <v>7192</v>
      </c>
      <c r="F1763" t="s">
        <v>7193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 t="s">
        <v>3419</v>
      </c>
      <c r="P1763" t="s">
        <v>87</v>
      </c>
      <c r="Q1763" t="s">
        <v>198</v>
      </c>
    </row>
    <row r="1764" spans="1:17" hidden="1" x14ac:dyDescent="0.25">
      <c r="A1764" t="s">
        <v>7194</v>
      </c>
      <c r="B1764" t="s">
        <v>7195</v>
      </c>
      <c r="C1764" s="1" t="str">
        <f t="shared" si="108"/>
        <v>12:0008</v>
      </c>
      <c r="D1764" s="1" t="str">
        <f t="shared" si="109"/>
        <v>12:0030</v>
      </c>
      <c r="E1764" t="s">
        <v>7196</v>
      </c>
      <c r="F1764" t="s">
        <v>7197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 t="s">
        <v>370</v>
      </c>
      <c r="P1764" t="s">
        <v>87</v>
      </c>
      <c r="Q1764" t="s">
        <v>198</v>
      </c>
    </row>
    <row r="1765" spans="1:17" hidden="1" x14ac:dyDescent="0.25">
      <c r="A1765" t="s">
        <v>7198</v>
      </c>
      <c r="B1765" t="s">
        <v>7199</v>
      </c>
      <c r="C1765" s="1" t="str">
        <f t="shared" si="108"/>
        <v>12:0008</v>
      </c>
      <c r="D1765" s="1" t="str">
        <f t="shared" si="109"/>
        <v>12:0030</v>
      </c>
      <c r="E1765" t="s">
        <v>7200</v>
      </c>
      <c r="F1765" t="s">
        <v>7201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 t="s">
        <v>1818</v>
      </c>
      <c r="P1765" t="s">
        <v>87</v>
      </c>
      <c r="Q1765" t="s">
        <v>103</v>
      </c>
    </row>
    <row r="1766" spans="1:17" hidden="1" x14ac:dyDescent="0.25">
      <c r="A1766" t="s">
        <v>7202</v>
      </c>
      <c r="B1766" t="s">
        <v>7203</v>
      </c>
      <c r="C1766" s="1" t="str">
        <f t="shared" si="108"/>
        <v>12:0008</v>
      </c>
      <c r="D1766" s="1" t="str">
        <f t="shared" si="109"/>
        <v>12:0030</v>
      </c>
      <c r="E1766" t="s">
        <v>7204</v>
      </c>
      <c r="F1766" t="s">
        <v>7205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 t="s">
        <v>225</v>
      </c>
      <c r="P1766" t="s">
        <v>87</v>
      </c>
      <c r="Q1766" t="s">
        <v>198</v>
      </c>
    </row>
    <row r="1767" spans="1:17" hidden="1" x14ac:dyDescent="0.25">
      <c r="A1767" t="s">
        <v>7206</v>
      </c>
      <c r="B1767" t="s">
        <v>7207</v>
      </c>
      <c r="C1767" s="1" t="str">
        <f t="shared" si="108"/>
        <v>12:0008</v>
      </c>
      <c r="D1767" s="1" t="str">
        <f t="shared" si="109"/>
        <v>12:0030</v>
      </c>
      <c r="E1767" t="s">
        <v>7208</v>
      </c>
      <c r="F1767" t="s">
        <v>7209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 t="s">
        <v>113</v>
      </c>
      <c r="P1767" t="s">
        <v>87</v>
      </c>
      <c r="Q1767" t="s">
        <v>103</v>
      </c>
    </row>
    <row r="1768" spans="1:17" hidden="1" x14ac:dyDescent="0.25">
      <c r="A1768" t="s">
        <v>7210</v>
      </c>
      <c r="B1768" t="s">
        <v>7211</v>
      </c>
      <c r="C1768" s="1" t="str">
        <f t="shared" si="108"/>
        <v>12:0008</v>
      </c>
      <c r="D1768" s="1" t="str">
        <f t="shared" si="109"/>
        <v>12:0030</v>
      </c>
      <c r="E1768" t="s">
        <v>7212</v>
      </c>
      <c r="F1768" t="s">
        <v>7213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 t="s">
        <v>689</v>
      </c>
      <c r="P1768" t="s">
        <v>397</v>
      </c>
      <c r="Q1768" t="s">
        <v>392</v>
      </c>
    </row>
    <row r="1769" spans="1:17" hidden="1" x14ac:dyDescent="0.25">
      <c r="A1769" t="s">
        <v>7214</v>
      </c>
      <c r="B1769" t="s">
        <v>7215</v>
      </c>
      <c r="C1769" s="1" t="str">
        <f t="shared" si="108"/>
        <v>12:0008</v>
      </c>
      <c r="D1769" s="1" t="str">
        <f t="shared" si="109"/>
        <v>12:0030</v>
      </c>
      <c r="E1769" t="s">
        <v>7216</v>
      </c>
      <c r="F1769" t="s">
        <v>7217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 t="s">
        <v>311</v>
      </c>
      <c r="P1769" t="s">
        <v>1588</v>
      </c>
      <c r="Q1769" t="s">
        <v>392</v>
      </c>
    </row>
    <row r="1770" spans="1:17" hidden="1" x14ac:dyDescent="0.25">
      <c r="A1770" t="s">
        <v>7218</v>
      </c>
      <c r="B1770" t="s">
        <v>7219</v>
      </c>
      <c r="C1770" s="1" t="str">
        <f t="shared" si="108"/>
        <v>12:0008</v>
      </c>
      <c r="D1770" s="1" t="str">
        <f t="shared" si="109"/>
        <v>12:0030</v>
      </c>
      <c r="E1770" t="s">
        <v>7220</v>
      </c>
      <c r="F1770" t="s">
        <v>7221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 t="s">
        <v>311</v>
      </c>
      <c r="P1770" t="s">
        <v>583</v>
      </c>
      <c r="Q1770" t="s">
        <v>522</v>
      </c>
    </row>
    <row r="1771" spans="1:17" hidden="1" x14ac:dyDescent="0.25">
      <c r="A1771" t="s">
        <v>7222</v>
      </c>
      <c r="B1771" t="s">
        <v>7223</v>
      </c>
      <c r="C1771" s="1" t="str">
        <f t="shared" si="108"/>
        <v>12:0008</v>
      </c>
      <c r="D1771" s="1" t="str">
        <f t="shared" si="109"/>
        <v>12:0030</v>
      </c>
      <c r="E1771" t="s">
        <v>7224</v>
      </c>
      <c r="F1771" t="s">
        <v>7225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 t="s">
        <v>220</v>
      </c>
      <c r="P1771" t="s">
        <v>356</v>
      </c>
      <c r="Q1771" t="s">
        <v>59</v>
      </c>
    </row>
    <row r="1772" spans="1:17" hidden="1" x14ac:dyDescent="0.25">
      <c r="A1772" t="s">
        <v>7226</v>
      </c>
      <c r="B1772" t="s">
        <v>7227</v>
      </c>
      <c r="C1772" s="1" t="str">
        <f t="shared" si="108"/>
        <v>12:0008</v>
      </c>
      <c r="D1772" s="1" t="str">
        <f t="shared" si="109"/>
        <v>12:0030</v>
      </c>
      <c r="E1772" t="s">
        <v>7228</v>
      </c>
      <c r="F1772" t="s">
        <v>7229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 t="s">
        <v>21</v>
      </c>
      <c r="P1772" t="s">
        <v>22</v>
      </c>
      <c r="Q1772" t="s">
        <v>392</v>
      </c>
    </row>
    <row r="1773" spans="1:17" hidden="1" x14ac:dyDescent="0.25">
      <c r="A1773" t="s">
        <v>7230</v>
      </c>
      <c r="B1773" t="s">
        <v>7231</v>
      </c>
      <c r="C1773" s="1" t="str">
        <f t="shared" si="108"/>
        <v>12:0008</v>
      </c>
      <c r="D1773" s="1" t="str">
        <f t="shared" si="109"/>
        <v>12:0030</v>
      </c>
      <c r="E1773" t="s">
        <v>7232</v>
      </c>
      <c r="F1773" t="s">
        <v>7233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 t="s">
        <v>113</v>
      </c>
      <c r="P1773" t="s">
        <v>830</v>
      </c>
      <c r="Q1773" t="s">
        <v>29</v>
      </c>
    </row>
    <row r="1774" spans="1:17" hidden="1" x14ac:dyDescent="0.25">
      <c r="A1774" t="s">
        <v>7234</v>
      </c>
      <c r="B1774" t="s">
        <v>7235</v>
      </c>
      <c r="C1774" s="1" t="str">
        <f t="shared" si="108"/>
        <v>12:0008</v>
      </c>
      <c r="D1774" s="1" t="str">
        <f t="shared" si="109"/>
        <v>12:0030</v>
      </c>
      <c r="E1774" t="s">
        <v>7236</v>
      </c>
      <c r="F1774" t="s">
        <v>7237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 t="s">
        <v>113</v>
      </c>
      <c r="P1774" t="s">
        <v>830</v>
      </c>
      <c r="Q1774" t="s">
        <v>522</v>
      </c>
    </row>
    <row r="1775" spans="1:17" hidden="1" x14ac:dyDescent="0.25">
      <c r="A1775" t="s">
        <v>7238</v>
      </c>
      <c r="B1775" t="s">
        <v>7239</v>
      </c>
      <c r="C1775" s="1" t="str">
        <f t="shared" si="108"/>
        <v>12:0008</v>
      </c>
      <c r="D1775" s="1" t="str">
        <f t="shared" si="109"/>
        <v>12:0030</v>
      </c>
      <c r="E1775" t="s">
        <v>7240</v>
      </c>
      <c r="F1775" t="s">
        <v>7241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 t="s">
        <v>113</v>
      </c>
      <c r="P1775" t="s">
        <v>397</v>
      </c>
      <c r="Q1775" t="s">
        <v>392</v>
      </c>
    </row>
    <row r="1776" spans="1:17" hidden="1" x14ac:dyDescent="0.25">
      <c r="A1776" t="s">
        <v>7242</v>
      </c>
      <c r="B1776" t="s">
        <v>7243</v>
      </c>
      <c r="C1776" s="1" t="str">
        <f t="shared" si="108"/>
        <v>12:0008</v>
      </c>
      <c r="D1776" s="1" t="str">
        <f t="shared" si="109"/>
        <v>12:0030</v>
      </c>
      <c r="E1776" t="s">
        <v>7244</v>
      </c>
      <c r="F1776" t="s">
        <v>7245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 t="s">
        <v>21</v>
      </c>
      <c r="P1776" t="s">
        <v>6834</v>
      </c>
      <c r="Q1776" t="s">
        <v>398</v>
      </c>
    </row>
    <row r="1777" spans="1:17" hidden="1" x14ac:dyDescent="0.25">
      <c r="A1777" t="s">
        <v>7246</v>
      </c>
      <c r="B1777" t="s">
        <v>7247</v>
      </c>
      <c r="C1777" s="1" t="str">
        <f t="shared" si="108"/>
        <v>12:0008</v>
      </c>
      <c r="D1777" s="1" t="str">
        <f t="shared" si="109"/>
        <v>12:0030</v>
      </c>
      <c r="E1777" t="s">
        <v>7248</v>
      </c>
      <c r="F1777" t="s">
        <v>7249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 t="s">
        <v>3419</v>
      </c>
      <c r="P1777" t="s">
        <v>2943</v>
      </c>
      <c r="Q1777" t="s">
        <v>398</v>
      </c>
    </row>
    <row r="1778" spans="1:17" hidden="1" x14ac:dyDescent="0.25">
      <c r="A1778" t="s">
        <v>7250</v>
      </c>
      <c r="B1778" t="s">
        <v>7251</v>
      </c>
      <c r="C1778" s="1" t="str">
        <f t="shared" si="108"/>
        <v>12:0008</v>
      </c>
      <c r="D1778" s="1" t="str">
        <f t="shared" si="109"/>
        <v>12:0030</v>
      </c>
      <c r="E1778" t="s">
        <v>7248</v>
      </c>
      <c r="F1778" t="s">
        <v>7252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 t="s">
        <v>3419</v>
      </c>
      <c r="P1778" t="s">
        <v>2943</v>
      </c>
      <c r="Q1778" t="s">
        <v>398</v>
      </c>
    </row>
    <row r="1779" spans="1:17" hidden="1" x14ac:dyDescent="0.25">
      <c r="A1779" t="s">
        <v>7253</v>
      </c>
      <c r="B1779" t="s">
        <v>7254</v>
      </c>
      <c r="C1779" s="1" t="str">
        <f t="shared" si="108"/>
        <v>12:0008</v>
      </c>
      <c r="D1779" s="1" t="str">
        <f t="shared" si="109"/>
        <v>12:0030</v>
      </c>
      <c r="E1779" t="s">
        <v>7255</v>
      </c>
      <c r="F1779" t="s">
        <v>7256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 t="s">
        <v>21</v>
      </c>
      <c r="P1779" t="s">
        <v>6863</v>
      </c>
      <c r="Q1779" t="s">
        <v>35</v>
      </c>
    </row>
    <row r="1780" spans="1:17" hidden="1" x14ac:dyDescent="0.25">
      <c r="A1780" t="s">
        <v>7257</v>
      </c>
      <c r="B1780" t="s">
        <v>7258</v>
      </c>
      <c r="C1780" s="1" t="str">
        <f t="shared" si="108"/>
        <v>12:0008</v>
      </c>
      <c r="D1780" s="1" t="str">
        <f t="shared" si="109"/>
        <v>12:0030</v>
      </c>
      <c r="E1780" t="s">
        <v>7259</v>
      </c>
      <c r="F1780" t="s">
        <v>7260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 t="s">
        <v>21</v>
      </c>
      <c r="P1780" t="s">
        <v>391</v>
      </c>
      <c r="Q1780" t="s">
        <v>365</v>
      </c>
    </row>
    <row r="1781" spans="1:17" hidden="1" x14ac:dyDescent="0.25">
      <c r="A1781" t="s">
        <v>7261</v>
      </c>
      <c r="B1781" t="s">
        <v>7262</v>
      </c>
      <c r="C1781" s="1" t="str">
        <f t="shared" si="108"/>
        <v>12:0008</v>
      </c>
      <c r="D1781" s="1" t="str">
        <f t="shared" si="109"/>
        <v>12:0030</v>
      </c>
      <c r="E1781" t="s">
        <v>7263</v>
      </c>
      <c r="F1781" t="s">
        <v>7264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 t="s">
        <v>21</v>
      </c>
      <c r="P1781" t="s">
        <v>22</v>
      </c>
      <c r="Q1781" t="s">
        <v>522</v>
      </c>
    </row>
    <row r="1782" spans="1:17" hidden="1" x14ac:dyDescent="0.25">
      <c r="A1782" t="s">
        <v>7265</v>
      </c>
      <c r="B1782" t="s">
        <v>7266</v>
      </c>
      <c r="C1782" s="1" t="str">
        <f t="shared" si="108"/>
        <v>12:0008</v>
      </c>
      <c r="D1782" s="1" t="str">
        <f t="shared" si="109"/>
        <v>12:0030</v>
      </c>
      <c r="E1782" t="s">
        <v>7267</v>
      </c>
      <c r="F1782" t="s">
        <v>7268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 t="s">
        <v>21</v>
      </c>
      <c r="P1782" t="s">
        <v>45</v>
      </c>
      <c r="Q1782" t="s">
        <v>198</v>
      </c>
    </row>
    <row r="1783" spans="1:17" hidden="1" x14ac:dyDescent="0.25">
      <c r="A1783" t="s">
        <v>7269</v>
      </c>
      <c r="B1783" t="s">
        <v>7270</v>
      </c>
      <c r="C1783" s="1" t="str">
        <f t="shared" si="108"/>
        <v>12:0008</v>
      </c>
      <c r="D1783" s="1" t="str">
        <f t="shared" si="109"/>
        <v>12:0030</v>
      </c>
      <c r="E1783" t="s">
        <v>7271</v>
      </c>
      <c r="F1783" t="s">
        <v>7272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 t="s">
        <v>588</v>
      </c>
      <c r="P1783" t="s">
        <v>22</v>
      </c>
      <c r="Q1783" t="s">
        <v>35</v>
      </c>
    </row>
    <row r="1784" spans="1:17" hidden="1" x14ac:dyDescent="0.25">
      <c r="A1784" t="s">
        <v>7273</v>
      </c>
      <c r="B1784" t="s">
        <v>7274</v>
      </c>
      <c r="C1784" s="1" t="str">
        <f t="shared" si="108"/>
        <v>12:0008</v>
      </c>
      <c r="D1784" s="1" t="str">
        <f t="shared" si="109"/>
        <v>12:0030</v>
      </c>
      <c r="E1784" t="s">
        <v>7275</v>
      </c>
      <c r="F1784" t="s">
        <v>7276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 t="s">
        <v>113</v>
      </c>
      <c r="P1784" t="s">
        <v>22</v>
      </c>
      <c r="Q1784" t="s">
        <v>29</v>
      </c>
    </row>
    <row r="1785" spans="1:17" hidden="1" x14ac:dyDescent="0.25">
      <c r="A1785" t="s">
        <v>7277</v>
      </c>
      <c r="B1785" t="s">
        <v>7278</v>
      </c>
      <c r="C1785" s="1" t="str">
        <f t="shared" si="108"/>
        <v>12:0008</v>
      </c>
      <c r="D1785" s="1" t="str">
        <f t="shared" si="109"/>
        <v>12:0030</v>
      </c>
      <c r="E1785" t="s">
        <v>7279</v>
      </c>
      <c r="F1785" t="s">
        <v>7280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 t="s">
        <v>680</v>
      </c>
      <c r="P1785" t="s">
        <v>391</v>
      </c>
      <c r="Q1785" t="s">
        <v>522</v>
      </c>
    </row>
    <row r="1786" spans="1:17" hidden="1" x14ac:dyDescent="0.25">
      <c r="A1786" t="s">
        <v>7281</v>
      </c>
      <c r="B1786" t="s">
        <v>7282</v>
      </c>
      <c r="C1786" s="1" t="str">
        <f t="shared" si="108"/>
        <v>12:0008</v>
      </c>
      <c r="D1786" s="1" t="str">
        <f t="shared" si="109"/>
        <v>12:0030</v>
      </c>
      <c r="E1786" t="s">
        <v>7283</v>
      </c>
      <c r="F1786" t="s">
        <v>7284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 t="s">
        <v>311</v>
      </c>
      <c r="P1786" t="s">
        <v>636</v>
      </c>
      <c r="Q1786" t="s">
        <v>398</v>
      </c>
    </row>
    <row r="1787" spans="1:17" hidden="1" x14ac:dyDescent="0.25">
      <c r="A1787" t="s">
        <v>7285</v>
      </c>
      <c r="B1787" t="s">
        <v>7286</v>
      </c>
      <c r="C1787" s="1" t="str">
        <f t="shared" si="108"/>
        <v>12:0008</v>
      </c>
      <c r="D1787" s="1" t="str">
        <f t="shared" si="109"/>
        <v>12:0030</v>
      </c>
      <c r="E1787" t="s">
        <v>7287</v>
      </c>
      <c r="F1787" t="s">
        <v>7288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 t="s">
        <v>225</v>
      </c>
      <c r="P1787" t="s">
        <v>583</v>
      </c>
      <c r="Q1787" t="s">
        <v>522</v>
      </c>
    </row>
    <row r="1788" spans="1:17" hidden="1" x14ac:dyDescent="0.25">
      <c r="A1788" t="s">
        <v>7289</v>
      </c>
      <c r="B1788" t="s">
        <v>7290</v>
      </c>
      <c r="C1788" s="1" t="str">
        <f t="shared" ref="C1788:C1851" si="112">HYPERLINK("http://geochem.nrcan.gc.ca/cdogs/content/bdl/bdl120008_e.htm", "12:0008")</f>
        <v>12:0008</v>
      </c>
      <c r="D1788" s="1" t="str">
        <f t="shared" ref="D1788:D1851" si="113">HYPERLINK("http://geochem.nrcan.gc.ca/cdogs/content/svy/svy120030_e.htm", "12:0030")</f>
        <v>12:0030</v>
      </c>
      <c r="E1788" t="s">
        <v>7291</v>
      </c>
      <c r="F1788" t="s">
        <v>7292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 t="s">
        <v>76</v>
      </c>
      <c r="P1788" t="s">
        <v>2212</v>
      </c>
      <c r="Q1788" t="s">
        <v>392</v>
      </c>
    </row>
    <row r="1789" spans="1:17" hidden="1" x14ac:dyDescent="0.25">
      <c r="A1789" t="s">
        <v>7293</v>
      </c>
      <c r="B1789" t="s">
        <v>7294</v>
      </c>
      <c r="C1789" s="1" t="str">
        <f t="shared" si="112"/>
        <v>12:0008</v>
      </c>
      <c r="D1789" s="1" t="str">
        <f t="shared" si="113"/>
        <v>12:0030</v>
      </c>
      <c r="E1789" t="s">
        <v>7295</v>
      </c>
      <c r="F1789" t="s">
        <v>7296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 t="s">
        <v>76</v>
      </c>
      <c r="P1789" t="s">
        <v>2943</v>
      </c>
      <c r="Q1789" t="s">
        <v>398</v>
      </c>
    </row>
    <row r="1790" spans="1:17" hidden="1" x14ac:dyDescent="0.25">
      <c r="A1790" t="s">
        <v>7297</v>
      </c>
      <c r="B1790" t="s">
        <v>7298</v>
      </c>
      <c r="C1790" s="1" t="str">
        <f t="shared" si="112"/>
        <v>12:0008</v>
      </c>
      <c r="D1790" s="1" t="str">
        <f t="shared" si="113"/>
        <v>12:0030</v>
      </c>
      <c r="E1790" t="s">
        <v>7299</v>
      </c>
      <c r="F1790" t="s">
        <v>7300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 t="s">
        <v>76</v>
      </c>
      <c r="P1790" t="s">
        <v>2212</v>
      </c>
      <c r="Q1790" t="s">
        <v>365</v>
      </c>
    </row>
    <row r="1791" spans="1:17" hidden="1" x14ac:dyDescent="0.25">
      <c r="A1791" t="s">
        <v>7301</v>
      </c>
      <c r="B1791" t="s">
        <v>7302</v>
      </c>
      <c r="C1791" s="1" t="str">
        <f t="shared" si="112"/>
        <v>12:0008</v>
      </c>
      <c r="D1791" s="1" t="str">
        <f t="shared" si="113"/>
        <v>12:0030</v>
      </c>
      <c r="E1791" t="s">
        <v>7303</v>
      </c>
      <c r="F1791" t="s">
        <v>7304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 t="s">
        <v>21</v>
      </c>
      <c r="P1791" t="s">
        <v>22</v>
      </c>
      <c r="Q1791" t="s">
        <v>35</v>
      </c>
    </row>
    <row r="1792" spans="1:17" hidden="1" x14ac:dyDescent="0.25">
      <c r="A1792" t="s">
        <v>7305</v>
      </c>
      <c r="B1792" t="s">
        <v>7306</v>
      </c>
      <c r="C1792" s="1" t="str">
        <f t="shared" si="112"/>
        <v>12:0008</v>
      </c>
      <c r="D1792" s="1" t="str">
        <f t="shared" si="113"/>
        <v>12:0030</v>
      </c>
      <c r="E1792" t="s">
        <v>7307</v>
      </c>
      <c r="F1792" t="s">
        <v>7308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 t="s">
        <v>21</v>
      </c>
      <c r="P1792" t="s">
        <v>22</v>
      </c>
      <c r="Q1792" t="s">
        <v>522</v>
      </c>
    </row>
    <row r="1793" spans="1:17" hidden="1" x14ac:dyDescent="0.25">
      <c r="A1793" t="s">
        <v>7309</v>
      </c>
      <c r="B1793" t="s">
        <v>7310</v>
      </c>
      <c r="C1793" s="1" t="str">
        <f t="shared" si="112"/>
        <v>12:0008</v>
      </c>
      <c r="D1793" s="1" t="str">
        <f t="shared" si="113"/>
        <v>12:0030</v>
      </c>
      <c r="E1793" t="s">
        <v>7311</v>
      </c>
      <c r="F1793" t="s">
        <v>7312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 t="s">
        <v>225</v>
      </c>
      <c r="P1793" t="s">
        <v>356</v>
      </c>
      <c r="Q1793" t="s">
        <v>392</v>
      </c>
    </row>
    <row r="1794" spans="1:17" hidden="1" x14ac:dyDescent="0.25">
      <c r="A1794" t="s">
        <v>7313</v>
      </c>
      <c r="B1794" t="s">
        <v>7314</v>
      </c>
      <c r="C1794" s="1" t="str">
        <f t="shared" si="112"/>
        <v>12:0008</v>
      </c>
      <c r="D1794" s="1" t="str">
        <f t="shared" si="113"/>
        <v>12:0030</v>
      </c>
      <c r="E1794" t="s">
        <v>7315</v>
      </c>
      <c r="F1794" t="s">
        <v>7316</v>
      </c>
      <c r="H1794">
        <v>57.976463000000003</v>
      </c>
      <c r="I1794">
        <v>-130.57331070000001</v>
      </c>
      <c r="J1794" s="1" t="str">
        <f t="shared" ref="J1794:J1857" si="114">HYPERLINK("http://geochem.nrcan.gc.ca/cdogs/content/kwd/kwd020018_e.htm", "Fluid (stream)")</f>
        <v>Fluid (stream)</v>
      </c>
      <c r="K1794" s="1" t="str">
        <f t="shared" ref="K1794:K1857" si="115">HYPERLINK("http://geochem.nrcan.gc.ca/cdogs/content/kwd/kwd080007_e.htm", "Untreated Water")</f>
        <v>Untreated Water</v>
      </c>
      <c r="O1794" t="s">
        <v>21</v>
      </c>
      <c r="P1794" t="s">
        <v>356</v>
      </c>
      <c r="Q1794" t="s">
        <v>29</v>
      </c>
    </row>
    <row r="1795" spans="1:17" hidden="1" x14ac:dyDescent="0.25">
      <c r="A1795" t="s">
        <v>7317</v>
      </c>
      <c r="B1795" t="s">
        <v>7318</v>
      </c>
      <c r="C1795" s="1" t="str">
        <f t="shared" si="112"/>
        <v>12:0008</v>
      </c>
      <c r="D1795" s="1" t="str">
        <f t="shared" si="113"/>
        <v>12:0030</v>
      </c>
      <c r="E1795" t="s">
        <v>7319</v>
      </c>
      <c r="F1795" t="s">
        <v>7320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 t="s">
        <v>21</v>
      </c>
      <c r="P1795" t="s">
        <v>583</v>
      </c>
      <c r="Q1795" t="s">
        <v>35</v>
      </c>
    </row>
    <row r="1796" spans="1:17" hidden="1" x14ac:dyDescent="0.25">
      <c r="A1796" t="s">
        <v>7321</v>
      </c>
      <c r="B1796" t="s">
        <v>7322</v>
      </c>
      <c r="C1796" s="1" t="str">
        <f t="shared" si="112"/>
        <v>12:0008</v>
      </c>
      <c r="D1796" s="1" t="str">
        <f t="shared" si="113"/>
        <v>12:0030</v>
      </c>
      <c r="E1796" t="s">
        <v>7319</v>
      </c>
      <c r="F1796" t="s">
        <v>7323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 t="s">
        <v>21</v>
      </c>
      <c r="P1796" t="s">
        <v>22</v>
      </c>
      <c r="Q1796" t="s">
        <v>35</v>
      </c>
    </row>
    <row r="1797" spans="1:17" hidden="1" x14ac:dyDescent="0.25">
      <c r="A1797" t="s">
        <v>7324</v>
      </c>
      <c r="B1797" t="s">
        <v>7325</v>
      </c>
      <c r="C1797" s="1" t="str">
        <f t="shared" si="112"/>
        <v>12:0008</v>
      </c>
      <c r="D1797" s="1" t="str">
        <f t="shared" si="113"/>
        <v>12:0030</v>
      </c>
      <c r="E1797" t="s">
        <v>7326</v>
      </c>
      <c r="F1797" t="s">
        <v>7327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 t="s">
        <v>7328</v>
      </c>
      <c r="P1797" t="s">
        <v>5702</v>
      </c>
      <c r="Q1797" t="s">
        <v>23</v>
      </c>
    </row>
    <row r="1798" spans="1:17" hidden="1" x14ac:dyDescent="0.25">
      <c r="A1798" t="s">
        <v>7329</v>
      </c>
      <c r="B1798" t="s">
        <v>7330</v>
      </c>
      <c r="C1798" s="1" t="str">
        <f t="shared" si="112"/>
        <v>12:0008</v>
      </c>
      <c r="D1798" s="1" t="str">
        <f t="shared" si="113"/>
        <v>12:0030</v>
      </c>
      <c r="E1798" t="s">
        <v>7331</v>
      </c>
      <c r="F1798" t="s">
        <v>7332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 t="s">
        <v>7333</v>
      </c>
      <c r="P1798" t="s">
        <v>4550</v>
      </c>
      <c r="Q1798" t="s">
        <v>103</v>
      </c>
    </row>
    <row r="1799" spans="1:17" hidden="1" x14ac:dyDescent="0.25">
      <c r="A1799" t="s">
        <v>7334</v>
      </c>
      <c r="B1799" t="s">
        <v>7335</v>
      </c>
      <c r="C1799" s="1" t="str">
        <f t="shared" si="112"/>
        <v>12:0008</v>
      </c>
      <c r="D1799" s="1" t="str">
        <f t="shared" si="113"/>
        <v>12:0030</v>
      </c>
      <c r="E1799" t="s">
        <v>7336</v>
      </c>
      <c r="F1799" t="s">
        <v>7337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 t="s">
        <v>588</v>
      </c>
      <c r="P1799" t="s">
        <v>45</v>
      </c>
      <c r="Q1799" t="s">
        <v>71</v>
      </c>
    </row>
    <row r="1800" spans="1:17" hidden="1" x14ac:dyDescent="0.25">
      <c r="A1800" t="s">
        <v>7338</v>
      </c>
      <c r="B1800" t="s">
        <v>7339</v>
      </c>
      <c r="C1800" s="1" t="str">
        <f t="shared" si="112"/>
        <v>12:0008</v>
      </c>
      <c r="D1800" s="1" t="str">
        <f t="shared" si="113"/>
        <v>12:0030</v>
      </c>
      <c r="E1800" t="s">
        <v>7340</v>
      </c>
      <c r="F1800" t="s">
        <v>7341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 t="s">
        <v>1247</v>
      </c>
      <c r="P1800" t="s">
        <v>583</v>
      </c>
      <c r="Q1800" t="s">
        <v>171</v>
      </c>
    </row>
    <row r="1801" spans="1:17" hidden="1" x14ac:dyDescent="0.25">
      <c r="A1801" t="s">
        <v>7342</v>
      </c>
      <c r="B1801" t="s">
        <v>7343</v>
      </c>
      <c r="C1801" s="1" t="str">
        <f t="shared" si="112"/>
        <v>12:0008</v>
      </c>
      <c r="D1801" s="1" t="str">
        <f t="shared" si="113"/>
        <v>12:0030</v>
      </c>
      <c r="E1801" t="s">
        <v>7344</v>
      </c>
      <c r="F1801" t="s">
        <v>7345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  <c r="O1801" t="s">
        <v>108</v>
      </c>
      <c r="P1801" t="s">
        <v>108</v>
      </c>
      <c r="Q1801" t="s">
        <v>108</v>
      </c>
    </row>
    <row r="1802" spans="1:17" hidden="1" x14ac:dyDescent="0.25">
      <c r="A1802" t="s">
        <v>7346</v>
      </c>
      <c r="B1802" t="s">
        <v>7347</v>
      </c>
      <c r="C1802" s="1" t="str">
        <f t="shared" si="112"/>
        <v>12:0008</v>
      </c>
      <c r="D1802" s="1" t="str">
        <f t="shared" si="113"/>
        <v>12:0030</v>
      </c>
      <c r="E1802" t="s">
        <v>7348</v>
      </c>
      <c r="F1802" t="s">
        <v>7349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 t="s">
        <v>2720</v>
      </c>
      <c r="P1802" t="s">
        <v>356</v>
      </c>
      <c r="Q1802" t="s">
        <v>46</v>
      </c>
    </row>
    <row r="1803" spans="1:17" hidden="1" x14ac:dyDescent="0.25">
      <c r="A1803" t="s">
        <v>7350</v>
      </c>
      <c r="B1803" t="s">
        <v>7351</v>
      </c>
      <c r="C1803" s="1" t="str">
        <f t="shared" si="112"/>
        <v>12:0008</v>
      </c>
      <c r="D1803" s="1" t="str">
        <f t="shared" si="113"/>
        <v>12:0030</v>
      </c>
      <c r="E1803" t="s">
        <v>7352</v>
      </c>
      <c r="F1803" t="s">
        <v>7353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 t="s">
        <v>3397</v>
      </c>
      <c r="P1803" t="s">
        <v>22</v>
      </c>
      <c r="Q1803" t="s">
        <v>46</v>
      </c>
    </row>
    <row r="1804" spans="1:17" hidden="1" x14ac:dyDescent="0.25">
      <c r="A1804" t="s">
        <v>7354</v>
      </c>
      <c r="B1804" t="s">
        <v>7355</v>
      </c>
      <c r="C1804" s="1" t="str">
        <f t="shared" si="112"/>
        <v>12:0008</v>
      </c>
      <c r="D1804" s="1" t="str">
        <f t="shared" si="113"/>
        <v>12:0030</v>
      </c>
      <c r="E1804" t="s">
        <v>7356</v>
      </c>
      <c r="F1804" t="s">
        <v>7357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 t="s">
        <v>113</v>
      </c>
      <c r="P1804" t="s">
        <v>45</v>
      </c>
      <c r="Q1804" t="s">
        <v>215</v>
      </c>
    </row>
    <row r="1805" spans="1:17" hidden="1" x14ac:dyDescent="0.25">
      <c r="A1805" t="s">
        <v>7358</v>
      </c>
      <c r="B1805" t="s">
        <v>7359</v>
      </c>
      <c r="C1805" s="1" t="str">
        <f t="shared" si="112"/>
        <v>12:0008</v>
      </c>
      <c r="D1805" s="1" t="str">
        <f t="shared" si="113"/>
        <v>12:0030</v>
      </c>
      <c r="E1805" t="s">
        <v>7360</v>
      </c>
      <c r="F1805" t="s">
        <v>7361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 t="s">
        <v>21</v>
      </c>
      <c r="P1805" t="s">
        <v>87</v>
      </c>
      <c r="Q1805" t="s">
        <v>215</v>
      </c>
    </row>
    <row r="1806" spans="1:17" hidden="1" x14ac:dyDescent="0.25">
      <c r="A1806" t="s">
        <v>7362</v>
      </c>
      <c r="B1806" t="s">
        <v>7363</v>
      </c>
      <c r="C1806" s="1" t="str">
        <f t="shared" si="112"/>
        <v>12:0008</v>
      </c>
      <c r="D1806" s="1" t="str">
        <f t="shared" si="113"/>
        <v>12:0030</v>
      </c>
      <c r="E1806" t="s">
        <v>7364</v>
      </c>
      <c r="F1806" t="s">
        <v>7365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 t="s">
        <v>21</v>
      </c>
      <c r="P1806" t="s">
        <v>87</v>
      </c>
      <c r="Q1806" t="s">
        <v>215</v>
      </c>
    </row>
    <row r="1807" spans="1:17" hidden="1" x14ac:dyDescent="0.25">
      <c r="A1807" t="s">
        <v>7366</v>
      </c>
      <c r="B1807" t="s">
        <v>7367</v>
      </c>
      <c r="C1807" s="1" t="str">
        <f t="shared" si="112"/>
        <v>12:0008</v>
      </c>
      <c r="D1807" s="1" t="str">
        <f t="shared" si="113"/>
        <v>12:0030</v>
      </c>
      <c r="E1807" t="s">
        <v>7368</v>
      </c>
      <c r="F1807" t="s">
        <v>7369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 t="s">
        <v>6341</v>
      </c>
      <c r="P1807" t="s">
        <v>356</v>
      </c>
      <c r="Q1807" t="s">
        <v>46</v>
      </c>
    </row>
    <row r="1808" spans="1:17" hidden="1" x14ac:dyDescent="0.25">
      <c r="A1808" t="s">
        <v>7370</v>
      </c>
      <c r="B1808" t="s">
        <v>7371</v>
      </c>
      <c r="C1808" s="1" t="str">
        <f t="shared" si="112"/>
        <v>12:0008</v>
      </c>
      <c r="D1808" s="1" t="str">
        <f t="shared" si="113"/>
        <v>12:0030</v>
      </c>
      <c r="E1808" t="s">
        <v>7372</v>
      </c>
      <c r="F1808" t="s">
        <v>7373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 t="s">
        <v>576</v>
      </c>
      <c r="P1808" t="s">
        <v>45</v>
      </c>
      <c r="Q1808" t="s">
        <v>29</v>
      </c>
    </row>
    <row r="1809" spans="1:17" hidden="1" x14ac:dyDescent="0.25">
      <c r="A1809" t="s">
        <v>7374</v>
      </c>
      <c r="B1809" t="s">
        <v>7375</v>
      </c>
      <c r="C1809" s="1" t="str">
        <f t="shared" si="112"/>
        <v>12:0008</v>
      </c>
      <c r="D1809" s="1" t="str">
        <f t="shared" si="113"/>
        <v>12:0030</v>
      </c>
      <c r="E1809" t="s">
        <v>7376</v>
      </c>
      <c r="F1809" t="s">
        <v>7377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 t="s">
        <v>3085</v>
      </c>
      <c r="P1809" t="s">
        <v>356</v>
      </c>
      <c r="Q1809" t="s">
        <v>71</v>
      </c>
    </row>
    <row r="1810" spans="1:17" hidden="1" x14ac:dyDescent="0.25">
      <c r="A1810" t="s">
        <v>7378</v>
      </c>
      <c r="B1810" t="s">
        <v>7379</v>
      </c>
      <c r="C1810" s="1" t="str">
        <f t="shared" si="112"/>
        <v>12:0008</v>
      </c>
      <c r="D1810" s="1" t="str">
        <f t="shared" si="113"/>
        <v>12:0030</v>
      </c>
      <c r="E1810" t="s">
        <v>7380</v>
      </c>
      <c r="F1810" t="s">
        <v>7381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 t="s">
        <v>2129</v>
      </c>
      <c r="P1810" t="s">
        <v>45</v>
      </c>
      <c r="Q1810" t="s">
        <v>198</v>
      </c>
    </row>
    <row r="1811" spans="1:17" hidden="1" x14ac:dyDescent="0.25">
      <c r="A1811" t="s">
        <v>7382</v>
      </c>
      <c r="B1811" t="s">
        <v>7383</v>
      </c>
      <c r="C1811" s="1" t="str">
        <f t="shared" si="112"/>
        <v>12:0008</v>
      </c>
      <c r="D1811" s="1" t="str">
        <f t="shared" si="113"/>
        <v>12:0030</v>
      </c>
      <c r="E1811" t="s">
        <v>7380</v>
      </c>
      <c r="F1811" t="s">
        <v>7384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 t="s">
        <v>327</v>
      </c>
      <c r="P1811" t="s">
        <v>45</v>
      </c>
      <c r="Q1811" t="s">
        <v>46</v>
      </c>
    </row>
    <row r="1812" spans="1:17" hidden="1" x14ac:dyDescent="0.25">
      <c r="A1812" t="s">
        <v>7385</v>
      </c>
      <c r="B1812" t="s">
        <v>7386</v>
      </c>
      <c r="C1812" s="1" t="str">
        <f t="shared" si="112"/>
        <v>12:0008</v>
      </c>
      <c r="D1812" s="1" t="str">
        <f t="shared" si="113"/>
        <v>12:0030</v>
      </c>
      <c r="E1812" t="s">
        <v>7387</v>
      </c>
      <c r="F1812" t="s">
        <v>7388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 t="s">
        <v>3022</v>
      </c>
      <c r="P1812" t="s">
        <v>22</v>
      </c>
      <c r="Q1812" t="s">
        <v>23</v>
      </c>
    </row>
    <row r="1813" spans="1:17" hidden="1" x14ac:dyDescent="0.25">
      <c r="A1813" t="s">
        <v>7389</v>
      </c>
      <c r="B1813" t="s">
        <v>7390</v>
      </c>
      <c r="C1813" s="1" t="str">
        <f t="shared" si="112"/>
        <v>12:0008</v>
      </c>
      <c r="D1813" s="1" t="str">
        <f t="shared" si="113"/>
        <v>12:0030</v>
      </c>
      <c r="E1813" t="s">
        <v>7391</v>
      </c>
      <c r="F1813" t="s">
        <v>7392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 t="s">
        <v>588</v>
      </c>
      <c r="P1813" t="s">
        <v>583</v>
      </c>
      <c r="Q1813" t="s">
        <v>46</v>
      </c>
    </row>
    <row r="1814" spans="1:17" hidden="1" x14ac:dyDescent="0.25">
      <c r="A1814" t="s">
        <v>7393</v>
      </c>
      <c r="B1814" t="s">
        <v>7394</v>
      </c>
      <c r="C1814" s="1" t="str">
        <f t="shared" si="112"/>
        <v>12:0008</v>
      </c>
      <c r="D1814" s="1" t="str">
        <f t="shared" si="113"/>
        <v>12:0030</v>
      </c>
      <c r="E1814" t="s">
        <v>7395</v>
      </c>
      <c r="F1814" t="s">
        <v>7396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 t="s">
        <v>6252</v>
      </c>
      <c r="P1814" t="s">
        <v>3107</v>
      </c>
      <c r="Q1814" t="s">
        <v>103</v>
      </c>
    </row>
    <row r="1815" spans="1:17" hidden="1" x14ac:dyDescent="0.25">
      <c r="A1815" t="s">
        <v>7397</v>
      </c>
      <c r="B1815" t="s">
        <v>7398</v>
      </c>
      <c r="C1815" s="1" t="str">
        <f t="shared" si="112"/>
        <v>12:0008</v>
      </c>
      <c r="D1815" s="1" t="str">
        <f t="shared" si="113"/>
        <v>12:0030</v>
      </c>
      <c r="E1815" t="s">
        <v>7399</v>
      </c>
      <c r="F1815" t="s">
        <v>7400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 t="s">
        <v>6124</v>
      </c>
      <c r="P1815" t="s">
        <v>6834</v>
      </c>
      <c r="Q1815" t="s">
        <v>215</v>
      </c>
    </row>
    <row r="1816" spans="1:17" hidden="1" x14ac:dyDescent="0.25">
      <c r="A1816" t="s">
        <v>7401</v>
      </c>
      <c r="B1816" t="s">
        <v>7402</v>
      </c>
      <c r="C1816" s="1" t="str">
        <f t="shared" si="112"/>
        <v>12:0008</v>
      </c>
      <c r="D1816" s="1" t="str">
        <f t="shared" si="113"/>
        <v>12:0030</v>
      </c>
      <c r="E1816" t="s">
        <v>7403</v>
      </c>
      <c r="F1816" t="s">
        <v>7404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 t="s">
        <v>689</v>
      </c>
      <c r="P1816" t="s">
        <v>636</v>
      </c>
      <c r="Q1816" t="s">
        <v>52</v>
      </c>
    </row>
    <row r="1817" spans="1:17" hidden="1" x14ac:dyDescent="0.25">
      <c r="A1817" t="s">
        <v>7405</v>
      </c>
      <c r="B1817" t="s">
        <v>7406</v>
      </c>
      <c r="C1817" s="1" t="str">
        <f t="shared" si="112"/>
        <v>12:0008</v>
      </c>
      <c r="D1817" s="1" t="str">
        <f t="shared" si="113"/>
        <v>12:0030</v>
      </c>
      <c r="E1817" t="s">
        <v>7407</v>
      </c>
      <c r="F1817" t="s">
        <v>7408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 t="s">
        <v>154</v>
      </c>
      <c r="P1817" t="s">
        <v>2212</v>
      </c>
      <c r="Q1817" t="s">
        <v>46</v>
      </c>
    </row>
    <row r="1818" spans="1:17" hidden="1" x14ac:dyDescent="0.25">
      <c r="A1818" t="s">
        <v>7409</v>
      </c>
      <c r="B1818" t="s">
        <v>7410</v>
      </c>
      <c r="C1818" s="1" t="str">
        <f t="shared" si="112"/>
        <v>12:0008</v>
      </c>
      <c r="D1818" s="1" t="str">
        <f t="shared" si="113"/>
        <v>12:0030</v>
      </c>
      <c r="E1818" t="s">
        <v>7411</v>
      </c>
      <c r="F1818" t="s">
        <v>7412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 t="s">
        <v>5563</v>
      </c>
      <c r="P1818" t="s">
        <v>2212</v>
      </c>
      <c r="Q1818" t="s">
        <v>198</v>
      </c>
    </row>
    <row r="1819" spans="1:17" hidden="1" x14ac:dyDescent="0.25">
      <c r="A1819" t="s">
        <v>7413</v>
      </c>
      <c r="B1819" t="s">
        <v>7414</v>
      </c>
      <c r="C1819" s="1" t="str">
        <f t="shared" si="112"/>
        <v>12:0008</v>
      </c>
      <c r="D1819" s="1" t="str">
        <f t="shared" si="113"/>
        <v>12:0030</v>
      </c>
      <c r="E1819" t="s">
        <v>7415</v>
      </c>
      <c r="F1819" t="s">
        <v>7416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 t="s">
        <v>311</v>
      </c>
      <c r="P1819" t="s">
        <v>356</v>
      </c>
      <c r="Q1819" t="s">
        <v>59</v>
      </c>
    </row>
    <row r="1820" spans="1:17" hidden="1" x14ac:dyDescent="0.25">
      <c r="A1820" t="s">
        <v>7417</v>
      </c>
      <c r="B1820" t="s">
        <v>7418</v>
      </c>
      <c r="C1820" s="1" t="str">
        <f t="shared" si="112"/>
        <v>12:0008</v>
      </c>
      <c r="D1820" s="1" t="str">
        <f t="shared" si="113"/>
        <v>12:0030</v>
      </c>
      <c r="E1820" t="s">
        <v>7419</v>
      </c>
      <c r="F1820" t="s">
        <v>7420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 t="s">
        <v>76</v>
      </c>
      <c r="P1820" t="s">
        <v>356</v>
      </c>
      <c r="Q1820" t="s">
        <v>46</v>
      </c>
    </row>
    <row r="1821" spans="1:17" hidden="1" x14ac:dyDescent="0.25">
      <c r="A1821" t="s">
        <v>7421</v>
      </c>
      <c r="B1821" t="s">
        <v>7422</v>
      </c>
      <c r="C1821" s="1" t="str">
        <f t="shared" si="112"/>
        <v>12:0008</v>
      </c>
      <c r="D1821" s="1" t="str">
        <f t="shared" si="113"/>
        <v>12:0030</v>
      </c>
      <c r="E1821" t="s">
        <v>7423</v>
      </c>
      <c r="F1821" t="s">
        <v>7424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 t="s">
        <v>1818</v>
      </c>
      <c r="P1821" t="s">
        <v>87</v>
      </c>
      <c r="Q1821" t="s">
        <v>198</v>
      </c>
    </row>
    <row r="1822" spans="1:17" hidden="1" x14ac:dyDescent="0.25">
      <c r="A1822" t="s">
        <v>7425</v>
      </c>
      <c r="B1822" t="s">
        <v>7426</v>
      </c>
      <c r="C1822" s="1" t="str">
        <f t="shared" si="112"/>
        <v>12:0008</v>
      </c>
      <c r="D1822" s="1" t="str">
        <f t="shared" si="113"/>
        <v>12:0030</v>
      </c>
      <c r="E1822" t="s">
        <v>7427</v>
      </c>
      <c r="F1822" t="s">
        <v>7428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 t="s">
        <v>551</v>
      </c>
      <c r="P1822" t="s">
        <v>87</v>
      </c>
      <c r="Q1822" t="s">
        <v>71</v>
      </c>
    </row>
    <row r="1823" spans="1:17" hidden="1" x14ac:dyDescent="0.25">
      <c r="A1823" t="s">
        <v>7429</v>
      </c>
      <c r="B1823" t="s">
        <v>7430</v>
      </c>
      <c r="C1823" s="1" t="str">
        <f t="shared" si="112"/>
        <v>12:0008</v>
      </c>
      <c r="D1823" s="1" t="str">
        <f t="shared" si="113"/>
        <v>12:0030</v>
      </c>
      <c r="E1823" t="s">
        <v>7431</v>
      </c>
      <c r="F1823" t="s">
        <v>7432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 t="s">
        <v>370</v>
      </c>
      <c r="P1823" t="s">
        <v>45</v>
      </c>
      <c r="Q1823" t="s">
        <v>71</v>
      </c>
    </row>
    <row r="1824" spans="1:17" hidden="1" x14ac:dyDescent="0.25">
      <c r="A1824" t="s">
        <v>7433</v>
      </c>
      <c r="B1824" t="s">
        <v>7434</v>
      </c>
      <c r="C1824" s="1" t="str">
        <f t="shared" si="112"/>
        <v>12:0008</v>
      </c>
      <c r="D1824" s="1" t="str">
        <f t="shared" si="113"/>
        <v>12:0030</v>
      </c>
      <c r="E1824" t="s">
        <v>7435</v>
      </c>
      <c r="F1824" t="s">
        <v>7436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 t="s">
        <v>21</v>
      </c>
      <c r="P1824" t="s">
        <v>45</v>
      </c>
      <c r="Q1824" t="s">
        <v>59</v>
      </c>
    </row>
    <row r="1825" spans="1:17" hidden="1" x14ac:dyDescent="0.25">
      <c r="A1825" t="s">
        <v>7437</v>
      </c>
      <c r="B1825" t="s">
        <v>7438</v>
      </c>
      <c r="C1825" s="1" t="str">
        <f t="shared" si="112"/>
        <v>12:0008</v>
      </c>
      <c r="D1825" s="1" t="str">
        <f t="shared" si="113"/>
        <v>12:0030</v>
      </c>
      <c r="E1825" t="s">
        <v>7439</v>
      </c>
      <c r="F1825" t="s">
        <v>7440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 t="s">
        <v>64</v>
      </c>
      <c r="P1825" t="s">
        <v>45</v>
      </c>
      <c r="Q1825" t="s">
        <v>59</v>
      </c>
    </row>
    <row r="1826" spans="1:17" hidden="1" x14ac:dyDescent="0.25">
      <c r="A1826" t="s">
        <v>7441</v>
      </c>
      <c r="B1826" t="s">
        <v>7442</v>
      </c>
      <c r="C1826" s="1" t="str">
        <f t="shared" si="112"/>
        <v>12:0008</v>
      </c>
      <c r="D1826" s="1" t="str">
        <f t="shared" si="113"/>
        <v>12:0030</v>
      </c>
      <c r="E1826" t="s">
        <v>7439</v>
      </c>
      <c r="F1826" t="s">
        <v>7443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 t="s">
        <v>220</v>
      </c>
      <c r="P1826" t="s">
        <v>87</v>
      </c>
      <c r="Q1826" t="s">
        <v>59</v>
      </c>
    </row>
    <row r="1827" spans="1:17" hidden="1" x14ac:dyDescent="0.25">
      <c r="A1827" t="s">
        <v>7444</v>
      </c>
      <c r="B1827" t="s">
        <v>7445</v>
      </c>
      <c r="C1827" s="1" t="str">
        <f t="shared" si="112"/>
        <v>12:0008</v>
      </c>
      <c r="D1827" s="1" t="str">
        <f t="shared" si="113"/>
        <v>12:0030</v>
      </c>
      <c r="E1827" t="s">
        <v>7446</v>
      </c>
      <c r="F1827" t="s">
        <v>7447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 t="s">
        <v>113</v>
      </c>
      <c r="P1827" t="s">
        <v>87</v>
      </c>
      <c r="Q1827" t="s">
        <v>35</v>
      </c>
    </row>
    <row r="1828" spans="1:17" hidden="1" x14ac:dyDescent="0.25">
      <c r="A1828" t="s">
        <v>7448</v>
      </c>
      <c r="B1828" t="s">
        <v>7449</v>
      </c>
      <c r="C1828" s="1" t="str">
        <f t="shared" si="112"/>
        <v>12:0008</v>
      </c>
      <c r="D1828" s="1" t="str">
        <f t="shared" si="113"/>
        <v>12:0030</v>
      </c>
      <c r="E1828" t="s">
        <v>7450</v>
      </c>
      <c r="F1828" t="s">
        <v>7451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 t="s">
        <v>21</v>
      </c>
      <c r="P1828" t="s">
        <v>87</v>
      </c>
      <c r="Q1828" t="s">
        <v>29</v>
      </c>
    </row>
    <row r="1829" spans="1:17" hidden="1" x14ac:dyDescent="0.25">
      <c r="A1829" t="s">
        <v>7452</v>
      </c>
      <c r="B1829" t="s">
        <v>7453</v>
      </c>
      <c r="C1829" s="1" t="str">
        <f t="shared" si="112"/>
        <v>12:0008</v>
      </c>
      <c r="D1829" s="1" t="str">
        <f t="shared" si="113"/>
        <v>12:0030</v>
      </c>
      <c r="E1829" t="s">
        <v>7454</v>
      </c>
      <c r="F1829" t="s">
        <v>7455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 t="s">
        <v>158</v>
      </c>
      <c r="P1829" t="s">
        <v>87</v>
      </c>
      <c r="Q1829" t="s">
        <v>522</v>
      </c>
    </row>
    <row r="1830" spans="1:17" hidden="1" x14ac:dyDescent="0.25">
      <c r="A1830" t="s">
        <v>7456</v>
      </c>
      <c r="B1830" t="s">
        <v>7457</v>
      </c>
      <c r="C1830" s="1" t="str">
        <f t="shared" si="112"/>
        <v>12:0008</v>
      </c>
      <c r="D1830" s="1" t="str">
        <f t="shared" si="113"/>
        <v>12:0030</v>
      </c>
      <c r="E1830" t="s">
        <v>7458</v>
      </c>
      <c r="F1830" t="s">
        <v>7459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 t="s">
        <v>64</v>
      </c>
      <c r="P1830" t="s">
        <v>45</v>
      </c>
      <c r="Q1830" t="s">
        <v>365</v>
      </c>
    </row>
    <row r="1831" spans="1:17" hidden="1" x14ac:dyDescent="0.25">
      <c r="A1831" t="s">
        <v>7460</v>
      </c>
      <c r="B1831" t="s">
        <v>7461</v>
      </c>
      <c r="C1831" s="1" t="str">
        <f t="shared" si="112"/>
        <v>12:0008</v>
      </c>
      <c r="D1831" s="1" t="str">
        <f t="shared" si="113"/>
        <v>12:0030</v>
      </c>
      <c r="E1831" t="s">
        <v>7462</v>
      </c>
      <c r="F1831" t="s">
        <v>7463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 t="s">
        <v>21</v>
      </c>
      <c r="P1831" t="s">
        <v>87</v>
      </c>
      <c r="Q1831" t="s">
        <v>392</v>
      </c>
    </row>
    <row r="1832" spans="1:17" hidden="1" x14ac:dyDescent="0.25">
      <c r="A1832" t="s">
        <v>7464</v>
      </c>
      <c r="B1832" t="s">
        <v>7465</v>
      </c>
      <c r="C1832" s="1" t="str">
        <f t="shared" si="112"/>
        <v>12:0008</v>
      </c>
      <c r="D1832" s="1" t="str">
        <f t="shared" si="113"/>
        <v>12:0030</v>
      </c>
      <c r="E1832" t="s">
        <v>7466</v>
      </c>
      <c r="F1832" t="s">
        <v>7467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 t="s">
        <v>21</v>
      </c>
      <c r="P1832" t="s">
        <v>87</v>
      </c>
      <c r="Q1832" t="s">
        <v>29</v>
      </c>
    </row>
    <row r="1833" spans="1:17" hidden="1" x14ac:dyDescent="0.25">
      <c r="A1833" t="s">
        <v>7468</v>
      </c>
      <c r="B1833" t="s">
        <v>7469</v>
      </c>
      <c r="C1833" s="1" t="str">
        <f t="shared" si="112"/>
        <v>12:0008</v>
      </c>
      <c r="D1833" s="1" t="str">
        <f t="shared" si="113"/>
        <v>12:0030</v>
      </c>
      <c r="E1833" t="s">
        <v>7470</v>
      </c>
      <c r="F1833" t="s">
        <v>7471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 t="s">
        <v>21</v>
      </c>
      <c r="P1833" t="s">
        <v>87</v>
      </c>
      <c r="Q1833" t="s">
        <v>59</v>
      </c>
    </row>
    <row r="1834" spans="1:17" hidden="1" x14ac:dyDescent="0.25">
      <c r="A1834" t="s">
        <v>7472</v>
      </c>
      <c r="B1834" t="s">
        <v>7473</v>
      </c>
      <c r="C1834" s="1" t="str">
        <f t="shared" si="112"/>
        <v>12:0008</v>
      </c>
      <c r="D1834" s="1" t="str">
        <f t="shared" si="113"/>
        <v>12:0030</v>
      </c>
      <c r="E1834" t="s">
        <v>7474</v>
      </c>
      <c r="F1834" t="s">
        <v>7475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 t="s">
        <v>64</v>
      </c>
      <c r="P1834" t="s">
        <v>87</v>
      </c>
      <c r="Q1834" t="s">
        <v>198</v>
      </c>
    </row>
    <row r="1835" spans="1:17" hidden="1" x14ac:dyDescent="0.25">
      <c r="A1835" t="s">
        <v>7476</v>
      </c>
      <c r="B1835" t="s">
        <v>7477</v>
      </c>
      <c r="C1835" s="1" t="str">
        <f t="shared" si="112"/>
        <v>12:0008</v>
      </c>
      <c r="D1835" s="1" t="str">
        <f t="shared" si="113"/>
        <v>12:0030</v>
      </c>
      <c r="E1835" t="s">
        <v>7478</v>
      </c>
      <c r="F1835" t="s">
        <v>7479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 t="s">
        <v>21</v>
      </c>
      <c r="P1835" t="s">
        <v>87</v>
      </c>
      <c r="Q1835" t="s">
        <v>59</v>
      </c>
    </row>
    <row r="1836" spans="1:17" hidden="1" x14ac:dyDescent="0.25">
      <c r="A1836" t="s">
        <v>7480</v>
      </c>
      <c r="B1836" t="s">
        <v>7481</v>
      </c>
      <c r="C1836" s="1" t="str">
        <f t="shared" si="112"/>
        <v>12:0008</v>
      </c>
      <c r="D1836" s="1" t="str">
        <f t="shared" si="113"/>
        <v>12:0030</v>
      </c>
      <c r="E1836" t="s">
        <v>7482</v>
      </c>
      <c r="F1836" t="s">
        <v>7483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 t="s">
        <v>21</v>
      </c>
      <c r="P1836" t="s">
        <v>87</v>
      </c>
      <c r="Q1836" t="s">
        <v>198</v>
      </c>
    </row>
    <row r="1837" spans="1:17" hidden="1" x14ac:dyDescent="0.25">
      <c r="A1837" t="s">
        <v>7484</v>
      </c>
      <c r="B1837" t="s">
        <v>7485</v>
      </c>
      <c r="C1837" s="1" t="str">
        <f t="shared" si="112"/>
        <v>12:0008</v>
      </c>
      <c r="D1837" s="1" t="str">
        <f t="shared" si="113"/>
        <v>12:0030</v>
      </c>
      <c r="E1837" t="s">
        <v>7486</v>
      </c>
      <c r="F1837" t="s">
        <v>7487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 t="s">
        <v>21</v>
      </c>
      <c r="P1837" t="s">
        <v>87</v>
      </c>
      <c r="Q1837" t="s">
        <v>198</v>
      </c>
    </row>
    <row r="1838" spans="1:17" hidden="1" x14ac:dyDescent="0.25">
      <c r="A1838" t="s">
        <v>7488</v>
      </c>
      <c r="B1838" t="s">
        <v>7489</v>
      </c>
      <c r="C1838" s="1" t="str">
        <f t="shared" si="112"/>
        <v>12:0008</v>
      </c>
      <c r="D1838" s="1" t="str">
        <f t="shared" si="113"/>
        <v>12:0030</v>
      </c>
      <c r="E1838" t="s">
        <v>7490</v>
      </c>
      <c r="F1838" t="s">
        <v>7491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 t="s">
        <v>220</v>
      </c>
      <c r="P1838" t="s">
        <v>87</v>
      </c>
      <c r="Q1838" t="s">
        <v>35</v>
      </c>
    </row>
    <row r="1839" spans="1:17" hidden="1" x14ac:dyDescent="0.25">
      <c r="A1839" t="s">
        <v>7492</v>
      </c>
      <c r="B1839" t="s">
        <v>7493</v>
      </c>
      <c r="C1839" s="1" t="str">
        <f t="shared" si="112"/>
        <v>12:0008</v>
      </c>
      <c r="D1839" s="1" t="str">
        <f t="shared" si="113"/>
        <v>12:0030</v>
      </c>
      <c r="E1839" t="s">
        <v>7494</v>
      </c>
      <c r="F1839" t="s">
        <v>7495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 t="s">
        <v>101</v>
      </c>
      <c r="P1839" t="s">
        <v>87</v>
      </c>
      <c r="Q1839" t="s">
        <v>71</v>
      </c>
    </row>
    <row r="1840" spans="1:17" hidden="1" x14ac:dyDescent="0.25">
      <c r="A1840" t="s">
        <v>7496</v>
      </c>
      <c r="B1840" t="s">
        <v>7497</v>
      </c>
      <c r="C1840" s="1" t="str">
        <f t="shared" si="112"/>
        <v>12:0008</v>
      </c>
      <c r="D1840" s="1" t="str">
        <f t="shared" si="113"/>
        <v>12:0030</v>
      </c>
      <c r="E1840" t="s">
        <v>7498</v>
      </c>
      <c r="F1840" t="s">
        <v>7499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 t="s">
        <v>21</v>
      </c>
      <c r="P1840" t="s">
        <v>87</v>
      </c>
      <c r="Q1840" t="s">
        <v>198</v>
      </c>
    </row>
    <row r="1841" spans="1:17" hidden="1" x14ac:dyDescent="0.25">
      <c r="A1841" t="s">
        <v>7500</v>
      </c>
      <c r="B1841" t="s">
        <v>7501</v>
      </c>
      <c r="C1841" s="1" t="str">
        <f t="shared" si="112"/>
        <v>12:0008</v>
      </c>
      <c r="D1841" s="1" t="str">
        <f t="shared" si="113"/>
        <v>12:0030</v>
      </c>
      <c r="E1841" t="s">
        <v>7502</v>
      </c>
      <c r="F1841" t="s">
        <v>7503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 t="s">
        <v>21</v>
      </c>
      <c r="P1841" t="s">
        <v>87</v>
      </c>
      <c r="Q1841" t="s">
        <v>35</v>
      </c>
    </row>
    <row r="1842" spans="1:17" hidden="1" x14ac:dyDescent="0.25">
      <c r="A1842" t="s">
        <v>7504</v>
      </c>
      <c r="B1842" t="s">
        <v>7505</v>
      </c>
      <c r="C1842" s="1" t="str">
        <f t="shared" si="112"/>
        <v>12:0008</v>
      </c>
      <c r="D1842" s="1" t="str">
        <f t="shared" si="113"/>
        <v>12:0030</v>
      </c>
      <c r="E1842" t="s">
        <v>7506</v>
      </c>
      <c r="F1842" t="s">
        <v>7507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 t="s">
        <v>21</v>
      </c>
      <c r="P1842" t="s">
        <v>87</v>
      </c>
      <c r="Q1842" t="s">
        <v>29</v>
      </c>
    </row>
    <row r="1843" spans="1:17" hidden="1" x14ac:dyDescent="0.25">
      <c r="A1843" t="s">
        <v>7508</v>
      </c>
      <c r="B1843" t="s">
        <v>7509</v>
      </c>
      <c r="C1843" s="1" t="str">
        <f t="shared" si="112"/>
        <v>12:0008</v>
      </c>
      <c r="D1843" s="1" t="str">
        <f t="shared" si="113"/>
        <v>12:0030</v>
      </c>
      <c r="E1843" t="s">
        <v>7510</v>
      </c>
      <c r="F1843" t="s">
        <v>7511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 t="s">
        <v>21</v>
      </c>
      <c r="P1843" t="s">
        <v>45</v>
      </c>
      <c r="Q1843" t="s">
        <v>365</v>
      </c>
    </row>
    <row r="1844" spans="1:17" hidden="1" x14ac:dyDescent="0.25">
      <c r="A1844" t="s">
        <v>7512</v>
      </c>
      <c r="B1844" t="s">
        <v>7513</v>
      </c>
      <c r="C1844" s="1" t="str">
        <f t="shared" si="112"/>
        <v>12:0008</v>
      </c>
      <c r="D1844" s="1" t="str">
        <f t="shared" si="113"/>
        <v>12:0030</v>
      </c>
      <c r="E1844" t="s">
        <v>7514</v>
      </c>
      <c r="F1844" t="s">
        <v>7515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 t="s">
        <v>244</v>
      </c>
      <c r="P1844" t="s">
        <v>45</v>
      </c>
      <c r="Q1844" t="s">
        <v>23</v>
      </c>
    </row>
    <row r="1845" spans="1:17" hidden="1" x14ac:dyDescent="0.25">
      <c r="A1845" t="s">
        <v>7516</v>
      </c>
      <c r="B1845" t="s">
        <v>7517</v>
      </c>
      <c r="C1845" s="1" t="str">
        <f t="shared" si="112"/>
        <v>12:0008</v>
      </c>
      <c r="D1845" s="1" t="str">
        <f t="shared" si="113"/>
        <v>12:0030</v>
      </c>
      <c r="E1845" t="s">
        <v>7518</v>
      </c>
      <c r="F1845" t="s">
        <v>7519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 t="s">
        <v>21</v>
      </c>
      <c r="P1845" t="s">
        <v>87</v>
      </c>
      <c r="Q1845" t="s">
        <v>103</v>
      </c>
    </row>
    <row r="1846" spans="1:17" hidden="1" x14ac:dyDescent="0.25">
      <c r="A1846" t="s">
        <v>7520</v>
      </c>
      <c r="B1846" t="s">
        <v>7521</v>
      </c>
      <c r="C1846" s="1" t="str">
        <f t="shared" si="112"/>
        <v>12:0008</v>
      </c>
      <c r="D1846" s="1" t="str">
        <f t="shared" si="113"/>
        <v>12:0030</v>
      </c>
      <c r="E1846" t="s">
        <v>7522</v>
      </c>
      <c r="F1846" t="s">
        <v>7523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 t="s">
        <v>21</v>
      </c>
      <c r="P1846" t="s">
        <v>87</v>
      </c>
      <c r="Q1846" t="s">
        <v>71</v>
      </c>
    </row>
    <row r="1847" spans="1:17" hidden="1" x14ac:dyDescent="0.25">
      <c r="A1847" t="s">
        <v>7524</v>
      </c>
      <c r="B1847" t="s">
        <v>7525</v>
      </c>
      <c r="C1847" s="1" t="str">
        <f t="shared" si="112"/>
        <v>12:0008</v>
      </c>
      <c r="D1847" s="1" t="str">
        <f t="shared" si="113"/>
        <v>12:0030</v>
      </c>
      <c r="E1847" t="s">
        <v>7526</v>
      </c>
      <c r="F1847" t="s">
        <v>7527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 t="s">
        <v>21</v>
      </c>
      <c r="P1847" t="s">
        <v>87</v>
      </c>
      <c r="Q1847" t="s">
        <v>23</v>
      </c>
    </row>
    <row r="1848" spans="1:17" hidden="1" x14ac:dyDescent="0.25">
      <c r="A1848" t="s">
        <v>7528</v>
      </c>
      <c r="B1848" t="s">
        <v>7529</v>
      </c>
      <c r="C1848" s="1" t="str">
        <f t="shared" si="112"/>
        <v>12:0008</v>
      </c>
      <c r="D1848" s="1" t="str">
        <f t="shared" si="113"/>
        <v>12:0030</v>
      </c>
      <c r="E1848" t="s">
        <v>7530</v>
      </c>
      <c r="F1848" t="s">
        <v>7531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 t="s">
        <v>220</v>
      </c>
      <c r="P1848" t="s">
        <v>87</v>
      </c>
      <c r="Q1848" t="s">
        <v>29</v>
      </c>
    </row>
    <row r="1849" spans="1:17" hidden="1" x14ac:dyDescent="0.25">
      <c r="A1849" t="s">
        <v>7532</v>
      </c>
      <c r="B1849" t="s">
        <v>7533</v>
      </c>
      <c r="C1849" s="1" t="str">
        <f t="shared" si="112"/>
        <v>12:0008</v>
      </c>
      <c r="D1849" s="1" t="str">
        <f t="shared" si="113"/>
        <v>12:0030</v>
      </c>
      <c r="E1849" t="s">
        <v>7534</v>
      </c>
      <c r="F1849" t="s">
        <v>7535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 t="s">
        <v>21</v>
      </c>
      <c r="P1849" t="s">
        <v>45</v>
      </c>
      <c r="Q1849" t="s">
        <v>46</v>
      </c>
    </row>
    <row r="1850" spans="1:17" hidden="1" x14ac:dyDescent="0.25">
      <c r="A1850" t="s">
        <v>7536</v>
      </c>
      <c r="B1850" t="s">
        <v>7537</v>
      </c>
      <c r="C1850" s="1" t="str">
        <f t="shared" si="112"/>
        <v>12:0008</v>
      </c>
      <c r="D1850" s="1" t="str">
        <f t="shared" si="113"/>
        <v>12:0030</v>
      </c>
      <c r="E1850" t="s">
        <v>7538</v>
      </c>
      <c r="F1850" t="s">
        <v>7539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 t="s">
        <v>21</v>
      </c>
      <c r="P1850" t="s">
        <v>45</v>
      </c>
      <c r="Q1850" t="s">
        <v>46</v>
      </c>
    </row>
    <row r="1851" spans="1:17" hidden="1" x14ac:dyDescent="0.25">
      <c r="A1851" t="s">
        <v>7540</v>
      </c>
      <c r="B1851" t="s">
        <v>7541</v>
      </c>
      <c r="C1851" s="1" t="str">
        <f t="shared" si="112"/>
        <v>12:0008</v>
      </c>
      <c r="D1851" s="1" t="str">
        <f t="shared" si="113"/>
        <v>12:0030</v>
      </c>
      <c r="E1851" t="s">
        <v>7542</v>
      </c>
      <c r="F1851" t="s">
        <v>7543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 t="s">
        <v>64</v>
      </c>
      <c r="P1851" t="s">
        <v>45</v>
      </c>
      <c r="Q1851" t="s">
        <v>29</v>
      </c>
    </row>
    <row r="1852" spans="1:17" hidden="1" x14ac:dyDescent="0.25">
      <c r="A1852" t="s">
        <v>7544</v>
      </c>
      <c r="B1852" t="s">
        <v>7545</v>
      </c>
      <c r="C1852" s="1" t="str">
        <f t="shared" ref="C1852:C1915" si="116">HYPERLINK("http://geochem.nrcan.gc.ca/cdogs/content/bdl/bdl120008_e.htm", "12:0008")</f>
        <v>12:0008</v>
      </c>
      <c r="D1852" s="1" t="str">
        <f t="shared" ref="D1852:D1915" si="117">HYPERLINK("http://geochem.nrcan.gc.ca/cdogs/content/svy/svy120030_e.htm", "12:0030")</f>
        <v>12:0030</v>
      </c>
      <c r="E1852" t="s">
        <v>7546</v>
      </c>
      <c r="F1852" t="s">
        <v>7547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 t="s">
        <v>21</v>
      </c>
      <c r="P1852" t="s">
        <v>356</v>
      </c>
      <c r="Q1852" t="s">
        <v>398</v>
      </c>
    </row>
    <row r="1853" spans="1:17" hidden="1" x14ac:dyDescent="0.25">
      <c r="A1853" t="s">
        <v>7548</v>
      </c>
      <c r="B1853" t="s">
        <v>7549</v>
      </c>
      <c r="C1853" s="1" t="str">
        <f t="shared" si="116"/>
        <v>12:0008</v>
      </c>
      <c r="D1853" s="1" t="str">
        <f t="shared" si="117"/>
        <v>12:0030</v>
      </c>
      <c r="E1853" t="s">
        <v>7550</v>
      </c>
      <c r="F1853" t="s">
        <v>7551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 t="s">
        <v>1771</v>
      </c>
      <c r="P1853" t="s">
        <v>356</v>
      </c>
      <c r="Q1853" t="s">
        <v>653</v>
      </c>
    </row>
    <row r="1854" spans="1:17" hidden="1" x14ac:dyDescent="0.25">
      <c r="A1854" t="s">
        <v>7552</v>
      </c>
      <c r="B1854" t="s">
        <v>7553</v>
      </c>
      <c r="C1854" s="1" t="str">
        <f t="shared" si="116"/>
        <v>12:0008</v>
      </c>
      <c r="D1854" s="1" t="str">
        <f t="shared" si="117"/>
        <v>12:0030</v>
      </c>
      <c r="E1854" t="s">
        <v>7554</v>
      </c>
      <c r="F1854" t="s">
        <v>7555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 t="s">
        <v>4378</v>
      </c>
      <c r="P1854" t="s">
        <v>1631</v>
      </c>
      <c r="Q1854" t="s">
        <v>522</v>
      </c>
    </row>
    <row r="1855" spans="1:17" hidden="1" x14ac:dyDescent="0.25">
      <c r="A1855" t="s">
        <v>7556</v>
      </c>
      <c r="B1855" t="s">
        <v>7557</v>
      </c>
      <c r="C1855" s="1" t="str">
        <f t="shared" si="116"/>
        <v>12:0008</v>
      </c>
      <c r="D1855" s="1" t="str">
        <f t="shared" si="117"/>
        <v>12:0030</v>
      </c>
      <c r="E1855" t="s">
        <v>7554</v>
      </c>
      <c r="F1855" t="s">
        <v>7558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 t="s">
        <v>2418</v>
      </c>
      <c r="P1855" t="s">
        <v>636</v>
      </c>
      <c r="Q1855" t="s">
        <v>35</v>
      </c>
    </row>
    <row r="1856" spans="1:17" hidden="1" x14ac:dyDescent="0.25">
      <c r="A1856" t="s">
        <v>7559</v>
      </c>
      <c r="B1856" t="s">
        <v>7560</v>
      </c>
      <c r="C1856" s="1" t="str">
        <f t="shared" si="116"/>
        <v>12:0008</v>
      </c>
      <c r="D1856" s="1" t="str">
        <f t="shared" si="117"/>
        <v>12:0030</v>
      </c>
      <c r="E1856" t="s">
        <v>7561</v>
      </c>
      <c r="F1856" t="s">
        <v>7562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 t="s">
        <v>21</v>
      </c>
      <c r="P1856" t="s">
        <v>22</v>
      </c>
      <c r="Q1856" t="s">
        <v>522</v>
      </c>
    </row>
    <row r="1857" spans="1:17" hidden="1" x14ac:dyDescent="0.25">
      <c r="A1857" t="s">
        <v>7563</v>
      </c>
      <c r="B1857" t="s">
        <v>7564</v>
      </c>
      <c r="C1857" s="1" t="str">
        <f t="shared" si="116"/>
        <v>12:0008</v>
      </c>
      <c r="D1857" s="1" t="str">
        <f t="shared" si="117"/>
        <v>12:0030</v>
      </c>
      <c r="E1857" t="s">
        <v>7565</v>
      </c>
      <c r="F1857" t="s">
        <v>7566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 t="s">
        <v>21</v>
      </c>
      <c r="P1857" t="s">
        <v>356</v>
      </c>
      <c r="Q1857" t="s">
        <v>392</v>
      </c>
    </row>
    <row r="1858" spans="1:17" hidden="1" x14ac:dyDescent="0.25">
      <c r="A1858" t="s">
        <v>7567</v>
      </c>
      <c r="B1858" t="s">
        <v>7568</v>
      </c>
      <c r="C1858" s="1" t="str">
        <f t="shared" si="116"/>
        <v>12:0008</v>
      </c>
      <c r="D1858" s="1" t="str">
        <f t="shared" si="117"/>
        <v>12:0030</v>
      </c>
      <c r="E1858" t="s">
        <v>7569</v>
      </c>
      <c r="F1858" t="s">
        <v>7570</v>
      </c>
      <c r="H1858">
        <v>57.027029900000002</v>
      </c>
      <c r="I1858">
        <v>-130.66058079999999</v>
      </c>
      <c r="J1858" s="1" t="str">
        <f t="shared" ref="J1858:J1921" si="118">HYPERLINK("http://geochem.nrcan.gc.ca/cdogs/content/kwd/kwd020018_e.htm", "Fluid (stream)")</f>
        <v>Fluid (stream)</v>
      </c>
      <c r="K1858" s="1" t="str">
        <f t="shared" ref="K1858:K1921" si="119">HYPERLINK("http://geochem.nrcan.gc.ca/cdogs/content/kwd/kwd080007_e.htm", "Untreated Water")</f>
        <v>Untreated Water</v>
      </c>
      <c r="O1858" t="s">
        <v>21</v>
      </c>
      <c r="P1858" t="s">
        <v>356</v>
      </c>
      <c r="Q1858" t="s">
        <v>365</v>
      </c>
    </row>
    <row r="1859" spans="1:17" hidden="1" x14ac:dyDescent="0.25">
      <c r="A1859" t="s">
        <v>7571</v>
      </c>
      <c r="B1859" t="s">
        <v>7572</v>
      </c>
      <c r="C1859" s="1" t="str">
        <f t="shared" si="116"/>
        <v>12:0008</v>
      </c>
      <c r="D1859" s="1" t="str">
        <f t="shared" si="117"/>
        <v>12:0030</v>
      </c>
      <c r="E1859" t="s">
        <v>7573</v>
      </c>
      <c r="F1859" t="s">
        <v>7574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 t="s">
        <v>21</v>
      </c>
      <c r="P1859" t="s">
        <v>22</v>
      </c>
      <c r="Q1859" t="s">
        <v>398</v>
      </c>
    </row>
    <row r="1860" spans="1:17" hidden="1" x14ac:dyDescent="0.25">
      <c r="A1860" t="s">
        <v>7575</v>
      </c>
      <c r="B1860" t="s">
        <v>7576</v>
      </c>
      <c r="C1860" s="1" t="str">
        <f t="shared" si="116"/>
        <v>12:0008</v>
      </c>
      <c r="D1860" s="1" t="str">
        <f t="shared" si="117"/>
        <v>12:0030</v>
      </c>
      <c r="E1860" t="s">
        <v>7577</v>
      </c>
      <c r="F1860" t="s">
        <v>7578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 t="s">
        <v>244</v>
      </c>
      <c r="P1860" t="s">
        <v>45</v>
      </c>
      <c r="Q1860" t="s">
        <v>365</v>
      </c>
    </row>
    <row r="1861" spans="1:17" hidden="1" x14ac:dyDescent="0.25">
      <c r="A1861" t="s">
        <v>7579</v>
      </c>
      <c r="B1861" t="s">
        <v>7580</v>
      </c>
      <c r="C1861" s="1" t="str">
        <f t="shared" si="116"/>
        <v>12:0008</v>
      </c>
      <c r="D1861" s="1" t="str">
        <f t="shared" si="117"/>
        <v>12:0030</v>
      </c>
      <c r="E1861" t="s">
        <v>7581</v>
      </c>
      <c r="F1861" t="s">
        <v>7582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 t="s">
        <v>551</v>
      </c>
      <c r="P1861" t="s">
        <v>45</v>
      </c>
      <c r="Q1861" t="s">
        <v>29</v>
      </c>
    </row>
    <row r="1862" spans="1:17" hidden="1" x14ac:dyDescent="0.25">
      <c r="A1862" t="s">
        <v>7583</v>
      </c>
      <c r="B1862" t="s">
        <v>7584</v>
      </c>
      <c r="C1862" s="1" t="str">
        <f t="shared" si="116"/>
        <v>12:0008</v>
      </c>
      <c r="D1862" s="1" t="str">
        <f t="shared" si="117"/>
        <v>12:0030</v>
      </c>
      <c r="E1862" t="s">
        <v>7585</v>
      </c>
      <c r="F1862" t="s">
        <v>7586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 t="s">
        <v>551</v>
      </c>
      <c r="P1862" t="s">
        <v>45</v>
      </c>
      <c r="Q1862" t="s">
        <v>35</v>
      </c>
    </row>
    <row r="1863" spans="1:17" hidden="1" x14ac:dyDescent="0.25">
      <c r="A1863" t="s">
        <v>7587</v>
      </c>
      <c r="B1863" t="s">
        <v>7588</v>
      </c>
      <c r="C1863" s="1" t="str">
        <f t="shared" si="116"/>
        <v>12:0008</v>
      </c>
      <c r="D1863" s="1" t="str">
        <f t="shared" si="117"/>
        <v>12:0030</v>
      </c>
      <c r="E1863" t="s">
        <v>7589</v>
      </c>
      <c r="F1863" t="s">
        <v>7590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 t="s">
        <v>21</v>
      </c>
      <c r="P1863" t="s">
        <v>45</v>
      </c>
      <c r="Q1863" t="s">
        <v>46</v>
      </c>
    </row>
    <row r="1864" spans="1:17" hidden="1" x14ac:dyDescent="0.25">
      <c r="A1864" t="s">
        <v>7591</v>
      </c>
      <c r="B1864" t="s">
        <v>7592</v>
      </c>
      <c r="C1864" s="1" t="str">
        <f t="shared" si="116"/>
        <v>12:0008</v>
      </c>
      <c r="D1864" s="1" t="str">
        <f t="shared" si="117"/>
        <v>12:0030</v>
      </c>
      <c r="E1864" t="s">
        <v>7593</v>
      </c>
      <c r="F1864" t="s">
        <v>7594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 t="s">
        <v>21</v>
      </c>
      <c r="P1864" t="s">
        <v>45</v>
      </c>
      <c r="Q1864" t="s">
        <v>46</v>
      </c>
    </row>
    <row r="1865" spans="1:17" hidden="1" x14ac:dyDescent="0.25">
      <c r="A1865" t="s">
        <v>7595</v>
      </c>
      <c r="B1865" t="s">
        <v>7596</v>
      </c>
      <c r="C1865" s="1" t="str">
        <f t="shared" si="116"/>
        <v>12:0008</v>
      </c>
      <c r="D1865" s="1" t="str">
        <f t="shared" si="117"/>
        <v>12:0030</v>
      </c>
      <c r="E1865" t="s">
        <v>7597</v>
      </c>
      <c r="F1865" t="s">
        <v>7598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 t="s">
        <v>64</v>
      </c>
      <c r="P1865" t="s">
        <v>87</v>
      </c>
      <c r="Q1865" t="s">
        <v>46</v>
      </c>
    </row>
    <row r="1866" spans="1:17" hidden="1" x14ac:dyDescent="0.25">
      <c r="A1866" t="s">
        <v>7599</v>
      </c>
      <c r="B1866" t="s">
        <v>7600</v>
      </c>
      <c r="C1866" s="1" t="str">
        <f t="shared" si="116"/>
        <v>12:0008</v>
      </c>
      <c r="D1866" s="1" t="str">
        <f t="shared" si="117"/>
        <v>12:0030</v>
      </c>
      <c r="E1866" t="s">
        <v>7601</v>
      </c>
      <c r="F1866" t="s">
        <v>7602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  <c r="O1866" t="s">
        <v>108</v>
      </c>
      <c r="P1866" t="s">
        <v>108</v>
      </c>
      <c r="Q1866" t="s">
        <v>108</v>
      </c>
    </row>
    <row r="1867" spans="1:17" hidden="1" x14ac:dyDescent="0.25">
      <c r="A1867" t="s">
        <v>7603</v>
      </c>
      <c r="B1867" t="s">
        <v>7604</v>
      </c>
      <c r="C1867" s="1" t="str">
        <f t="shared" si="116"/>
        <v>12:0008</v>
      </c>
      <c r="D1867" s="1" t="str">
        <f t="shared" si="117"/>
        <v>12:0030</v>
      </c>
      <c r="E1867" t="s">
        <v>7605</v>
      </c>
      <c r="F1867" t="s">
        <v>7606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 t="s">
        <v>551</v>
      </c>
      <c r="P1867" t="s">
        <v>87</v>
      </c>
      <c r="Q1867" t="s">
        <v>23</v>
      </c>
    </row>
    <row r="1868" spans="1:17" hidden="1" x14ac:dyDescent="0.25">
      <c r="A1868" t="s">
        <v>7607</v>
      </c>
      <c r="B1868" t="s">
        <v>7608</v>
      </c>
      <c r="C1868" s="1" t="str">
        <f t="shared" si="116"/>
        <v>12:0008</v>
      </c>
      <c r="D1868" s="1" t="str">
        <f t="shared" si="117"/>
        <v>12:0030</v>
      </c>
      <c r="E1868" t="s">
        <v>7609</v>
      </c>
      <c r="F1868" t="s">
        <v>7610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 t="s">
        <v>21</v>
      </c>
      <c r="P1868" t="s">
        <v>87</v>
      </c>
      <c r="Q1868" t="s">
        <v>46</v>
      </c>
    </row>
    <row r="1869" spans="1:17" hidden="1" x14ac:dyDescent="0.25">
      <c r="A1869" t="s">
        <v>7611</v>
      </c>
      <c r="B1869" t="s">
        <v>7612</v>
      </c>
      <c r="C1869" s="1" t="str">
        <f t="shared" si="116"/>
        <v>12:0008</v>
      </c>
      <c r="D1869" s="1" t="str">
        <f t="shared" si="117"/>
        <v>12:0030</v>
      </c>
      <c r="E1869" t="s">
        <v>7613</v>
      </c>
      <c r="F1869" t="s">
        <v>7614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 t="s">
        <v>588</v>
      </c>
      <c r="P1869" t="s">
        <v>87</v>
      </c>
      <c r="Q1869" t="s">
        <v>29</v>
      </c>
    </row>
    <row r="1870" spans="1:17" hidden="1" x14ac:dyDescent="0.25">
      <c r="A1870" t="s">
        <v>7615</v>
      </c>
      <c r="B1870" t="s">
        <v>7616</v>
      </c>
      <c r="C1870" s="1" t="str">
        <f t="shared" si="116"/>
        <v>12:0008</v>
      </c>
      <c r="D1870" s="1" t="str">
        <f t="shared" si="117"/>
        <v>12:0030</v>
      </c>
      <c r="E1870" t="s">
        <v>7617</v>
      </c>
      <c r="F1870" t="s">
        <v>7618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 t="s">
        <v>21</v>
      </c>
      <c r="P1870" t="s">
        <v>2212</v>
      </c>
      <c r="Q1870" t="s">
        <v>365</v>
      </c>
    </row>
    <row r="1871" spans="1:17" hidden="1" x14ac:dyDescent="0.25">
      <c r="A1871" t="s">
        <v>7619</v>
      </c>
      <c r="B1871" t="s">
        <v>7620</v>
      </c>
      <c r="C1871" s="1" t="str">
        <f t="shared" si="116"/>
        <v>12:0008</v>
      </c>
      <c r="D1871" s="1" t="str">
        <f t="shared" si="117"/>
        <v>12:0030</v>
      </c>
      <c r="E1871" t="s">
        <v>7621</v>
      </c>
      <c r="F1871" t="s">
        <v>7622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 t="s">
        <v>551</v>
      </c>
      <c r="P1871" t="s">
        <v>45</v>
      </c>
      <c r="Q1871" t="s">
        <v>59</v>
      </c>
    </row>
    <row r="1872" spans="1:17" hidden="1" x14ac:dyDescent="0.25">
      <c r="A1872" t="s">
        <v>7623</v>
      </c>
      <c r="B1872" t="s">
        <v>7624</v>
      </c>
      <c r="C1872" s="1" t="str">
        <f t="shared" si="116"/>
        <v>12:0008</v>
      </c>
      <c r="D1872" s="1" t="str">
        <f t="shared" si="117"/>
        <v>12:0030</v>
      </c>
      <c r="E1872" t="s">
        <v>7625</v>
      </c>
      <c r="F1872" t="s">
        <v>7626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 t="s">
        <v>21</v>
      </c>
      <c r="P1872" t="s">
        <v>87</v>
      </c>
      <c r="Q1872" t="s">
        <v>59</v>
      </c>
    </row>
    <row r="1873" spans="1:17" hidden="1" x14ac:dyDescent="0.25">
      <c r="A1873" t="s">
        <v>7627</v>
      </c>
      <c r="B1873" t="s">
        <v>7628</v>
      </c>
      <c r="C1873" s="1" t="str">
        <f t="shared" si="116"/>
        <v>12:0008</v>
      </c>
      <c r="D1873" s="1" t="str">
        <f t="shared" si="117"/>
        <v>12:0030</v>
      </c>
      <c r="E1873" t="s">
        <v>7625</v>
      </c>
      <c r="F1873" t="s">
        <v>7629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 t="s">
        <v>21</v>
      </c>
      <c r="P1873" t="s">
        <v>87</v>
      </c>
      <c r="Q1873" t="s">
        <v>59</v>
      </c>
    </row>
    <row r="1874" spans="1:17" hidden="1" x14ac:dyDescent="0.25">
      <c r="A1874" t="s">
        <v>7630</v>
      </c>
      <c r="B1874" t="s">
        <v>7631</v>
      </c>
      <c r="C1874" s="1" t="str">
        <f t="shared" si="116"/>
        <v>12:0008</v>
      </c>
      <c r="D1874" s="1" t="str">
        <f t="shared" si="117"/>
        <v>12:0030</v>
      </c>
      <c r="E1874" t="s">
        <v>7632</v>
      </c>
      <c r="F1874" t="s">
        <v>7633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 t="s">
        <v>113</v>
      </c>
      <c r="P1874" t="s">
        <v>87</v>
      </c>
      <c r="Q1874" t="s">
        <v>46</v>
      </c>
    </row>
    <row r="1875" spans="1:17" hidden="1" x14ac:dyDescent="0.25">
      <c r="A1875" t="s">
        <v>7634</v>
      </c>
      <c r="B1875" t="s">
        <v>7635</v>
      </c>
      <c r="C1875" s="1" t="str">
        <f t="shared" si="116"/>
        <v>12:0008</v>
      </c>
      <c r="D1875" s="1" t="str">
        <f t="shared" si="117"/>
        <v>12:0030</v>
      </c>
      <c r="E1875" t="s">
        <v>7636</v>
      </c>
      <c r="F1875" t="s">
        <v>7637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 t="s">
        <v>21</v>
      </c>
      <c r="P1875" t="s">
        <v>87</v>
      </c>
      <c r="Q1875" t="s">
        <v>198</v>
      </c>
    </row>
    <row r="1876" spans="1:17" hidden="1" x14ac:dyDescent="0.25">
      <c r="A1876" t="s">
        <v>7638</v>
      </c>
      <c r="B1876" t="s">
        <v>7639</v>
      </c>
      <c r="C1876" s="1" t="str">
        <f t="shared" si="116"/>
        <v>12:0008</v>
      </c>
      <c r="D1876" s="1" t="str">
        <f t="shared" si="117"/>
        <v>12:0030</v>
      </c>
      <c r="E1876" t="s">
        <v>7640</v>
      </c>
      <c r="F1876" t="s">
        <v>7641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 t="s">
        <v>64</v>
      </c>
      <c r="P1876" t="s">
        <v>87</v>
      </c>
      <c r="Q1876" t="s">
        <v>392</v>
      </c>
    </row>
    <row r="1877" spans="1:17" hidden="1" x14ac:dyDescent="0.25">
      <c r="A1877" t="s">
        <v>7642</v>
      </c>
      <c r="B1877" t="s">
        <v>7643</v>
      </c>
      <c r="C1877" s="1" t="str">
        <f t="shared" si="116"/>
        <v>12:0008</v>
      </c>
      <c r="D1877" s="1" t="str">
        <f t="shared" si="117"/>
        <v>12:0030</v>
      </c>
      <c r="E1877" t="s">
        <v>7644</v>
      </c>
      <c r="F1877" t="s">
        <v>7645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 t="s">
        <v>21</v>
      </c>
      <c r="P1877" t="s">
        <v>45</v>
      </c>
      <c r="Q1877" t="s">
        <v>23</v>
      </c>
    </row>
    <row r="1878" spans="1:17" hidden="1" x14ac:dyDescent="0.25">
      <c r="A1878" t="s">
        <v>7646</v>
      </c>
      <c r="B1878" t="s">
        <v>7647</v>
      </c>
      <c r="C1878" s="1" t="str">
        <f t="shared" si="116"/>
        <v>12:0008</v>
      </c>
      <c r="D1878" s="1" t="str">
        <f t="shared" si="117"/>
        <v>12:0030</v>
      </c>
      <c r="E1878" t="s">
        <v>7648</v>
      </c>
      <c r="F1878" t="s">
        <v>7649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 t="s">
        <v>21</v>
      </c>
      <c r="P1878" t="s">
        <v>45</v>
      </c>
      <c r="Q1878" t="s">
        <v>59</v>
      </c>
    </row>
    <row r="1879" spans="1:17" hidden="1" x14ac:dyDescent="0.25">
      <c r="A1879" t="s">
        <v>7650</v>
      </c>
      <c r="B1879" t="s">
        <v>7651</v>
      </c>
      <c r="C1879" s="1" t="str">
        <f t="shared" si="116"/>
        <v>12:0008</v>
      </c>
      <c r="D1879" s="1" t="str">
        <f t="shared" si="117"/>
        <v>12:0030</v>
      </c>
      <c r="E1879" t="s">
        <v>7652</v>
      </c>
      <c r="F1879" t="s">
        <v>7653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 t="s">
        <v>21</v>
      </c>
      <c r="P1879" t="s">
        <v>87</v>
      </c>
      <c r="Q1879" t="s">
        <v>29</v>
      </c>
    </row>
    <row r="1880" spans="1:17" hidden="1" x14ac:dyDescent="0.25">
      <c r="A1880" t="s">
        <v>7654</v>
      </c>
      <c r="B1880" t="s">
        <v>7655</v>
      </c>
      <c r="C1880" s="1" t="str">
        <f t="shared" si="116"/>
        <v>12:0008</v>
      </c>
      <c r="D1880" s="1" t="str">
        <f t="shared" si="117"/>
        <v>12:0030</v>
      </c>
      <c r="E1880" t="s">
        <v>7656</v>
      </c>
      <c r="F1880" t="s">
        <v>7657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 t="s">
        <v>21</v>
      </c>
      <c r="P1880" t="s">
        <v>87</v>
      </c>
      <c r="Q1880" t="s">
        <v>198</v>
      </c>
    </row>
    <row r="1881" spans="1:17" hidden="1" x14ac:dyDescent="0.25">
      <c r="A1881" t="s">
        <v>7658</v>
      </c>
      <c r="B1881" t="s">
        <v>7659</v>
      </c>
      <c r="C1881" s="1" t="str">
        <f t="shared" si="116"/>
        <v>12:0008</v>
      </c>
      <c r="D1881" s="1" t="str">
        <f t="shared" si="117"/>
        <v>12:0030</v>
      </c>
      <c r="E1881" t="s">
        <v>7660</v>
      </c>
      <c r="F1881" t="s">
        <v>7661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 t="s">
        <v>21</v>
      </c>
      <c r="P1881" t="s">
        <v>45</v>
      </c>
      <c r="Q1881" t="s">
        <v>23</v>
      </c>
    </row>
    <row r="1882" spans="1:17" hidden="1" x14ac:dyDescent="0.25">
      <c r="A1882" t="s">
        <v>7662</v>
      </c>
      <c r="B1882" t="s">
        <v>7663</v>
      </c>
      <c r="C1882" s="1" t="str">
        <f t="shared" si="116"/>
        <v>12:0008</v>
      </c>
      <c r="D1882" s="1" t="str">
        <f t="shared" si="117"/>
        <v>12:0030</v>
      </c>
      <c r="E1882" t="s">
        <v>7664</v>
      </c>
      <c r="F1882" t="s">
        <v>7665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 t="s">
        <v>21</v>
      </c>
      <c r="P1882" t="s">
        <v>356</v>
      </c>
      <c r="Q1882" t="s">
        <v>365</v>
      </c>
    </row>
    <row r="1883" spans="1:17" hidden="1" x14ac:dyDescent="0.25">
      <c r="A1883" t="s">
        <v>7666</v>
      </c>
      <c r="B1883" t="s">
        <v>7667</v>
      </c>
      <c r="C1883" s="1" t="str">
        <f t="shared" si="116"/>
        <v>12:0008</v>
      </c>
      <c r="D1883" s="1" t="str">
        <f t="shared" si="117"/>
        <v>12:0030</v>
      </c>
      <c r="E1883" t="s">
        <v>7668</v>
      </c>
      <c r="F1883" t="s">
        <v>7669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 t="s">
        <v>76</v>
      </c>
      <c r="P1883" t="s">
        <v>356</v>
      </c>
      <c r="Q1883" t="s">
        <v>35</v>
      </c>
    </row>
    <row r="1884" spans="1:17" hidden="1" x14ac:dyDescent="0.25">
      <c r="A1884" t="s">
        <v>7670</v>
      </c>
      <c r="B1884" t="s">
        <v>7671</v>
      </c>
      <c r="C1884" s="1" t="str">
        <f t="shared" si="116"/>
        <v>12:0008</v>
      </c>
      <c r="D1884" s="1" t="str">
        <f t="shared" si="117"/>
        <v>12:0030</v>
      </c>
      <c r="E1884" t="s">
        <v>7672</v>
      </c>
      <c r="F1884" t="s">
        <v>7673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 t="s">
        <v>311</v>
      </c>
      <c r="P1884" t="s">
        <v>87</v>
      </c>
      <c r="Q1884" t="s">
        <v>35</v>
      </c>
    </row>
    <row r="1885" spans="1:17" hidden="1" x14ac:dyDescent="0.25">
      <c r="A1885" t="s">
        <v>7674</v>
      </c>
      <c r="B1885" t="s">
        <v>7675</v>
      </c>
      <c r="C1885" s="1" t="str">
        <f t="shared" si="116"/>
        <v>12:0008</v>
      </c>
      <c r="D1885" s="1" t="str">
        <f t="shared" si="117"/>
        <v>12:0030</v>
      </c>
      <c r="E1885" t="s">
        <v>7672</v>
      </c>
      <c r="F1885" t="s">
        <v>7676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 t="s">
        <v>244</v>
      </c>
      <c r="P1885" t="s">
        <v>87</v>
      </c>
      <c r="Q1885" t="s">
        <v>59</v>
      </c>
    </row>
    <row r="1886" spans="1:17" hidden="1" x14ac:dyDescent="0.25">
      <c r="A1886" t="s">
        <v>7677</v>
      </c>
      <c r="B1886" t="s">
        <v>7678</v>
      </c>
      <c r="C1886" s="1" t="str">
        <f t="shared" si="116"/>
        <v>12:0008</v>
      </c>
      <c r="D1886" s="1" t="str">
        <f t="shared" si="117"/>
        <v>12:0030</v>
      </c>
      <c r="E1886" t="s">
        <v>7679</v>
      </c>
      <c r="F1886" t="s">
        <v>7680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 t="s">
        <v>551</v>
      </c>
      <c r="P1886" t="s">
        <v>658</v>
      </c>
      <c r="Q1886" t="s">
        <v>7681</v>
      </c>
    </row>
    <row r="1887" spans="1:17" hidden="1" x14ac:dyDescent="0.25">
      <c r="A1887" t="s">
        <v>7682</v>
      </c>
      <c r="B1887" t="s">
        <v>7683</v>
      </c>
      <c r="C1887" s="1" t="str">
        <f t="shared" si="116"/>
        <v>12:0008</v>
      </c>
      <c r="D1887" s="1" t="str">
        <f t="shared" si="117"/>
        <v>12:0030</v>
      </c>
      <c r="E1887" t="s">
        <v>7684</v>
      </c>
      <c r="F1887" t="s">
        <v>7685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 t="s">
        <v>21</v>
      </c>
      <c r="P1887" t="s">
        <v>556</v>
      </c>
      <c r="Q1887" t="s">
        <v>23</v>
      </c>
    </row>
    <row r="1888" spans="1:17" hidden="1" x14ac:dyDescent="0.25">
      <c r="A1888" t="s">
        <v>7686</v>
      </c>
      <c r="B1888" t="s">
        <v>7687</v>
      </c>
      <c r="C1888" s="1" t="str">
        <f t="shared" si="116"/>
        <v>12:0008</v>
      </c>
      <c r="D1888" s="1" t="str">
        <f t="shared" si="117"/>
        <v>12:0030</v>
      </c>
      <c r="E1888" t="s">
        <v>7688</v>
      </c>
      <c r="F1888" t="s">
        <v>7689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 t="s">
        <v>21</v>
      </c>
      <c r="P1888" t="s">
        <v>356</v>
      </c>
      <c r="Q1888" t="s">
        <v>59</v>
      </c>
    </row>
    <row r="1889" spans="1:17" hidden="1" x14ac:dyDescent="0.25">
      <c r="A1889" t="s">
        <v>7690</v>
      </c>
      <c r="B1889" t="s">
        <v>7691</v>
      </c>
      <c r="C1889" s="1" t="str">
        <f t="shared" si="116"/>
        <v>12:0008</v>
      </c>
      <c r="D1889" s="1" t="str">
        <f t="shared" si="117"/>
        <v>12:0030</v>
      </c>
      <c r="E1889" t="s">
        <v>7692</v>
      </c>
      <c r="F1889" t="s">
        <v>7693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 t="s">
        <v>21</v>
      </c>
      <c r="P1889" t="s">
        <v>45</v>
      </c>
      <c r="Q1889" t="s">
        <v>71</v>
      </c>
    </row>
    <row r="1890" spans="1:17" hidden="1" x14ac:dyDescent="0.25">
      <c r="A1890" t="s">
        <v>7694</v>
      </c>
      <c r="B1890" t="s">
        <v>7695</v>
      </c>
      <c r="C1890" s="1" t="str">
        <f t="shared" si="116"/>
        <v>12:0008</v>
      </c>
      <c r="D1890" s="1" t="str">
        <f t="shared" si="117"/>
        <v>12:0030</v>
      </c>
      <c r="E1890" t="s">
        <v>7696</v>
      </c>
      <c r="F1890" t="s">
        <v>7697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 t="s">
        <v>21</v>
      </c>
      <c r="P1890" t="s">
        <v>22</v>
      </c>
      <c r="Q1890" t="s">
        <v>59</v>
      </c>
    </row>
    <row r="1891" spans="1:17" hidden="1" x14ac:dyDescent="0.25">
      <c r="A1891" t="s">
        <v>7698</v>
      </c>
      <c r="B1891" t="s">
        <v>7699</v>
      </c>
      <c r="C1891" s="1" t="str">
        <f t="shared" si="116"/>
        <v>12:0008</v>
      </c>
      <c r="D1891" s="1" t="str">
        <f t="shared" si="117"/>
        <v>12:0030</v>
      </c>
      <c r="E1891" t="s">
        <v>7700</v>
      </c>
      <c r="F1891" t="s">
        <v>7701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 t="s">
        <v>21</v>
      </c>
      <c r="P1891" t="s">
        <v>356</v>
      </c>
      <c r="Q1891" t="s">
        <v>103</v>
      </c>
    </row>
    <row r="1892" spans="1:17" hidden="1" x14ac:dyDescent="0.25">
      <c r="A1892" t="s">
        <v>7702</v>
      </c>
      <c r="B1892" t="s">
        <v>7703</v>
      </c>
      <c r="C1892" s="1" t="str">
        <f t="shared" si="116"/>
        <v>12:0008</v>
      </c>
      <c r="D1892" s="1" t="str">
        <f t="shared" si="117"/>
        <v>12:0030</v>
      </c>
      <c r="E1892" t="s">
        <v>7704</v>
      </c>
      <c r="F1892" t="s">
        <v>7705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 t="s">
        <v>21</v>
      </c>
      <c r="P1892" t="s">
        <v>45</v>
      </c>
      <c r="Q1892" t="s">
        <v>59</v>
      </c>
    </row>
    <row r="1893" spans="1:17" hidden="1" x14ac:dyDescent="0.25">
      <c r="A1893" t="s">
        <v>7706</v>
      </c>
      <c r="B1893" t="s">
        <v>7707</v>
      </c>
      <c r="C1893" s="1" t="str">
        <f t="shared" si="116"/>
        <v>12:0008</v>
      </c>
      <c r="D1893" s="1" t="str">
        <f t="shared" si="117"/>
        <v>12:0030</v>
      </c>
      <c r="E1893" t="s">
        <v>7708</v>
      </c>
      <c r="F1893" t="s">
        <v>7709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 t="s">
        <v>21</v>
      </c>
      <c r="P1893" t="s">
        <v>87</v>
      </c>
      <c r="Q1893" t="s">
        <v>23</v>
      </c>
    </row>
    <row r="1894" spans="1:17" hidden="1" x14ac:dyDescent="0.25">
      <c r="A1894" t="s">
        <v>7710</v>
      </c>
      <c r="B1894" t="s">
        <v>7711</v>
      </c>
      <c r="C1894" s="1" t="str">
        <f t="shared" si="116"/>
        <v>12:0008</v>
      </c>
      <c r="D1894" s="1" t="str">
        <f t="shared" si="117"/>
        <v>12:0030</v>
      </c>
      <c r="E1894" t="s">
        <v>7712</v>
      </c>
      <c r="F1894" t="s">
        <v>7713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 t="s">
        <v>21</v>
      </c>
      <c r="P1894" t="s">
        <v>22</v>
      </c>
      <c r="Q1894" t="s">
        <v>46</v>
      </c>
    </row>
    <row r="1895" spans="1:17" hidden="1" x14ac:dyDescent="0.25">
      <c r="A1895" t="s">
        <v>7714</v>
      </c>
      <c r="B1895" t="s">
        <v>7715</v>
      </c>
      <c r="C1895" s="1" t="str">
        <f t="shared" si="116"/>
        <v>12:0008</v>
      </c>
      <c r="D1895" s="1" t="str">
        <f t="shared" si="117"/>
        <v>12:0030</v>
      </c>
      <c r="E1895" t="s">
        <v>7716</v>
      </c>
      <c r="F1895" t="s">
        <v>7717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 t="s">
        <v>21</v>
      </c>
      <c r="P1895" t="s">
        <v>356</v>
      </c>
      <c r="Q1895" t="s">
        <v>29</v>
      </c>
    </row>
    <row r="1896" spans="1:17" hidden="1" x14ac:dyDescent="0.25">
      <c r="A1896" t="s">
        <v>7718</v>
      </c>
      <c r="B1896" t="s">
        <v>7719</v>
      </c>
      <c r="C1896" s="1" t="str">
        <f t="shared" si="116"/>
        <v>12:0008</v>
      </c>
      <c r="D1896" s="1" t="str">
        <f t="shared" si="117"/>
        <v>12:0030</v>
      </c>
      <c r="E1896" t="s">
        <v>7720</v>
      </c>
      <c r="F1896" t="s">
        <v>7721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 t="s">
        <v>21</v>
      </c>
      <c r="P1896" t="s">
        <v>45</v>
      </c>
      <c r="Q1896" t="s">
        <v>46</v>
      </c>
    </row>
    <row r="1897" spans="1:17" hidden="1" x14ac:dyDescent="0.25">
      <c r="A1897" t="s">
        <v>7722</v>
      </c>
      <c r="B1897" t="s">
        <v>7723</v>
      </c>
      <c r="C1897" s="1" t="str">
        <f t="shared" si="116"/>
        <v>12:0008</v>
      </c>
      <c r="D1897" s="1" t="str">
        <f t="shared" si="117"/>
        <v>12:0030</v>
      </c>
      <c r="E1897" t="s">
        <v>7724</v>
      </c>
      <c r="F1897" t="s">
        <v>7725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 t="s">
        <v>101</v>
      </c>
      <c r="P1897" t="s">
        <v>45</v>
      </c>
      <c r="Q1897" t="s">
        <v>59</v>
      </c>
    </row>
    <row r="1898" spans="1:17" hidden="1" x14ac:dyDescent="0.25">
      <c r="A1898" t="s">
        <v>7726</v>
      </c>
      <c r="B1898" t="s">
        <v>7727</v>
      </c>
      <c r="C1898" s="1" t="str">
        <f t="shared" si="116"/>
        <v>12:0008</v>
      </c>
      <c r="D1898" s="1" t="str">
        <f t="shared" si="117"/>
        <v>12:0030</v>
      </c>
      <c r="E1898" t="s">
        <v>7728</v>
      </c>
      <c r="F1898" t="s">
        <v>7729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 t="s">
        <v>21</v>
      </c>
      <c r="P1898" t="s">
        <v>356</v>
      </c>
      <c r="Q1898" t="s">
        <v>59</v>
      </c>
    </row>
    <row r="1899" spans="1:17" hidden="1" x14ac:dyDescent="0.25">
      <c r="A1899" t="s">
        <v>7730</v>
      </c>
      <c r="B1899" t="s">
        <v>7731</v>
      </c>
      <c r="C1899" s="1" t="str">
        <f t="shared" si="116"/>
        <v>12:0008</v>
      </c>
      <c r="D1899" s="1" t="str">
        <f t="shared" si="117"/>
        <v>12:0030</v>
      </c>
      <c r="E1899" t="s">
        <v>7728</v>
      </c>
      <c r="F1899" t="s">
        <v>7732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 t="s">
        <v>21</v>
      </c>
      <c r="P1899" t="s">
        <v>45</v>
      </c>
      <c r="Q1899" t="s">
        <v>23</v>
      </c>
    </row>
    <row r="1900" spans="1:17" hidden="1" x14ac:dyDescent="0.25">
      <c r="A1900" t="s">
        <v>7733</v>
      </c>
      <c r="B1900" t="s">
        <v>7734</v>
      </c>
      <c r="C1900" s="1" t="str">
        <f t="shared" si="116"/>
        <v>12:0008</v>
      </c>
      <c r="D1900" s="1" t="str">
        <f t="shared" si="117"/>
        <v>12:0030</v>
      </c>
      <c r="E1900" t="s">
        <v>7735</v>
      </c>
      <c r="F1900" t="s">
        <v>7736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 t="s">
        <v>21</v>
      </c>
      <c r="P1900" t="s">
        <v>87</v>
      </c>
      <c r="Q1900" t="s">
        <v>29</v>
      </c>
    </row>
    <row r="1901" spans="1:17" hidden="1" x14ac:dyDescent="0.25">
      <c r="A1901" t="s">
        <v>7737</v>
      </c>
      <c r="B1901" t="s">
        <v>7738</v>
      </c>
      <c r="C1901" s="1" t="str">
        <f t="shared" si="116"/>
        <v>12:0008</v>
      </c>
      <c r="D1901" s="1" t="str">
        <f t="shared" si="117"/>
        <v>12:0030</v>
      </c>
      <c r="E1901" t="s">
        <v>7739</v>
      </c>
      <c r="F1901" t="s">
        <v>7740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 t="s">
        <v>21</v>
      </c>
      <c r="P1901" t="s">
        <v>45</v>
      </c>
      <c r="Q1901" t="s">
        <v>59</v>
      </c>
    </row>
    <row r="1902" spans="1:17" hidden="1" x14ac:dyDescent="0.25">
      <c r="A1902" t="s">
        <v>7741</v>
      </c>
      <c r="B1902" t="s">
        <v>7742</v>
      </c>
      <c r="C1902" s="1" t="str">
        <f t="shared" si="116"/>
        <v>12:0008</v>
      </c>
      <c r="D1902" s="1" t="str">
        <f t="shared" si="117"/>
        <v>12:0030</v>
      </c>
      <c r="E1902" t="s">
        <v>7743</v>
      </c>
      <c r="F1902" t="s">
        <v>7744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 t="s">
        <v>21</v>
      </c>
      <c r="P1902" t="s">
        <v>87</v>
      </c>
      <c r="Q1902" t="s">
        <v>23</v>
      </c>
    </row>
    <row r="1903" spans="1:17" hidden="1" x14ac:dyDescent="0.25">
      <c r="A1903" t="s">
        <v>7745</v>
      </c>
      <c r="B1903" t="s">
        <v>7746</v>
      </c>
      <c r="C1903" s="1" t="str">
        <f t="shared" si="116"/>
        <v>12:0008</v>
      </c>
      <c r="D1903" s="1" t="str">
        <f t="shared" si="117"/>
        <v>12:0030</v>
      </c>
      <c r="E1903" t="s">
        <v>7747</v>
      </c>
      <c r="F1903" t="s">
        <v>7748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 t="s">
        <v>21</v>
      </c>
      <c r="P1903" t="s">
        <v>583</v>
      </c>
      <c r="Q1903" t="s">
        <v>215</v>
      </c>
    </row>
    <row r="1904" spans="1:17" hidden="1" x14ac:dyDescent="0.25">
      <c r="A1904" t="s">
        <v>7749</v>
      </c>
      <c r="B1904" t="s">
        <v>7750</v>
      </c>
      <c r="C1904" s="1" t="str">
        <f t="shared" si="116"/>
        <v>12:0008</v>
      </c>
      <c r="D1904" s="1" t="str">
        <f t="shared" si="117"/>
        <v>12:0030</v>
      </c>
      <c r="E1904" t="s">
        <v>7751</v>
      </c>
      <c r="F1904" t="s">
        <v>7752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 t="s">
        <v>21</v>
      </c>
      <c r="P1904" t="s">
        <v>45</v>
      </c>
      <c r="Q1904" t="s">
        <v>189</v>
      </c>
    </row>
    <row r="1905" spans="1:17" hidden="1" x14ac:dyDescent="0.25">
      <c r="A1905" t="s">
        <v>7753</v>
      </c>
      <c r="B1905" t="s">
        <v>7754</v>
      </c>
      <c r="C1905" s="1" t="str">
        <f t="shared" si="116"/>
        <v>12:0008</v>
      </c>
      <c r="D1905" s="1" t="str">
        <f t="shared" si="117"/>
        <v>12:0030</v>
      </c>
      <c r="E1905" t="s">
        <v>7755</v>
      </c>
      <c r="F1905" t="s">
        <v>7756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 t="s">
        <v>21</v>
      </c>
      <c r="P1905" t="s">
        <v>45</v>
      </c>
      <c r="Q1905" t="s">
        <v>198</v>
      </c>
    </row>
    <row r="1906" spans="1:17" hidden="1" x14ac:dyDescent="0.25">
      <c r="A1906" t="s">
        <v>7757</v>
      </c>
      <c r="B1906" t="s">
        <v>7758</v>
      </c>
      <c r="C1906" s="1" t="str">
        <f t="shared" si="116"/>
        <v>12:0008</v>
      </c>
      <c r="D1906" s="1" t="str">
        <f t="shared" si="117"/>
        <v>12:0030</v>
      </c>
      <c r="E1906" t="s">
        <v>7759</v>
      </c>
      <c r="F1906" t="s">
        <v>7760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 t="s">
        <v>21</v>
      </c>
      <c r="P1906" t="s">
        <v>45</v>
      </c>
      <c r="Q1906" t="s">
        <v>35</v>
      </c>
    </row>
    <row r="1907" spans="1:17" hidden="1" x14ac:dyDescent="0.25">
      <c r="A1907" t="s">
        <v>7761</v>
      </c>
      <c r="B1907" t="s">
        <v>7762</v>
      </c>
      <c r="C1907" s="1" t="str">
        <f t="shared" si="116"/>
        <v>12:0008</v>
      </c>
      <c r="D1907" s="1" t="str">
        <f t="shared" si="117"/>
        <v>12:0030</v>
      </c>
      <c r="E1907" t="s">
        <v>7763</v>
      </c>
      <c r="F1907" t="s">
        <v>7764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 t="s">
        <v>21</v>
      </c>
      <c r="P1907" t="s">
        <v>87</v>
      </c>
      <c r="Q1907" t="s">
        <v>35</v>
      </c>
    </row>
    <row r="1908" spans="1:17" hidden="1" x14ac:dyDescent="0.25">
      <c r="A1908" t="s">
        <v>7765</v>
      </c>
      <c r="B1908" t="s">
        <v>7766</v>
      </c>
      <c r="C1908" s="1" t="str">
        <f t="shared" si="116"/>
        <v>12:0008</v>
      </c>
      <c r="D1908" s="1" t="str">
        <f t="shared" si="117"/>
        <v>12:0030</v>
      </c>
      <c r="E1908" t="s">
        <v>7767</v>
      </c>
      <c r="F1908" t="s">
        <v>7768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 t="s">
        <v>113</v>
      </c>
      <c r="P1908" t="s">
        <v>22</v>
      </c>
      <c r="Q1908" t="s">
        <v>392</v>
      </c>
    </row>
    <row r="1909" spans="1:17" hidden="1" x14ac:dyDescent="0.25">
      <c r="A1909" t="s">
        <v>7769</v>
      </c>
      <c r="B1909" t="s">
        <v>7770</v>
      </c>
      <c r="C1909" s="1" t="str">
        <f t="shared" si="116"/>
        <v>12:0008</v>
      </c>
      <c r="D1909" s="1" t="str">
        <f t="shared" si="117"/>
        <v>12:0030</v>
      </c>
      <c r="E1909" t="s">
        <v>7771</v>
      </c>
      <c r="F1909" t="s">
        <v>7772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 t="s">
        <v>21</v>
      </c>
      <c r="P1909" t="s">
        <v>45</v>
      </c>
      <c r="Q1909" t="s">
        <v>23</v>
      </c>
    </row>
    <row r="1910" spans="1:17" hidden="1" x14ac:dyDescent="0.25">
      <c r="A1910" t="s">
        <v>7773</v>
      </c>
      <c r="B1910" t="s">
        <v>7774</v>
      </c>
      <c r="C1910" s="1" t="str">
        <f t="shared" si="116"/>
        <v>12:0008</v>
      </c>
      <c r="D1910" s="1" t="str">
        <f t="shared" si="117"/>
        <v>12:0030</v>
      </c>
      <c r="E1910" t="s">
        <v>7775</v>
      </c>
      <c r="F1910" t="s">
        <v>7776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 t="s">
        <v>21</v>
      </c>
      <c r="P1910" t="s">
        <v>45</v>
      </c>
      <c r="Q1910" t="s">
        <v>23</v>
      </c>
    </row>
    <row r="1911" spans="1:17" hidden="1" x14ac:dyDescent="0.25">
      <c r="A1911" t="s">
        <v>7777</v>
      </c>
      <c r="B1911" t="s">
        <v>7778</v>
      </c>
      <c r="C1911" s="1" t="str">
        <f t="shared" si="116"/>
        <v>12:0008</v>
      </c>
      <c r="D1911" s="1" t="str">
        <f t="shared" si="117"/>
        <v>12:0030</v>
      </c>
      <c r="E1911" t="s">
        <v>7779</v>
      </c>
      <c r="F1911" t="s">
        <v>7780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 t="s">
        <v>21</v>
      </c>
      <c r="P1911" t="s">
        <v>45</v>
      </c>
      <c r="Q1911" t="s">
        <v>29</v>
      </c>
    </row>
    <row r="1912" spans="1:17" hidden="1" x14ac:dyDescent="0.25">
      <c r="A1912" t="s">
        <v>7781</v>
      </c>
      <c r="B1912" t="s">
        <v>7782</v>
      </c>
      <c r="C1912" s="1" t="str">
        <f t="shared" si="116"/>
        <v>12:0008</v>
      </c>
      <c r="D1912" s="1" t="str">
        <f t="shared" si="117"/>
        <v>12:0030</v>
      </c>
      <c r="E1912" t="s">
        <v>7783</v>
      </c>
      <c r="F1912" t="s">
        <v>7784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 t="s">
        <v>21</v>
      </c>
      <c r="P1912" t="s">
        <v>45</v>
      </c>
      <c r="Q1912" t="s">
        <v>23</v>
      </c>
    </row>
    <row r="1913" spans="1:17" hidden="1" x14ac:dyDescent="0.25">
      <c r="A1913" t="s">
        <v>7785</v>
      </c>
      <c r="B1913" t="s">
        <v>7786</v>
      </c>
      <c r="C1913" s="1" t="str">
        <f t="shared" si="116"/>
        <v>12:0008</v>
      </c>
      <c r="D1913" s="1" t="str">
        <f t="shared" si="117"/>
        <v>12:0030</v>
      </c>
      <c r="E1913" t="s">
        <v>7787</v>
      </c>
      <c r="F1913" t="s">
        <v>7788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 t="s">
        <v>21</v>
      </c>
      <c r="P1913" t="s">
        <v>356</v>
      </c>
      <c r="Q1913" t="s">
        <v>23</v>
      </c>
    </row>
    <row r="1914" spans="1:17" hidden="1" x14ac:dyDescent="0.25">
      <c r="A1914" t="s">
        <v>7789</v>
      </c>
      <c r="B1914" t="s">
        <v>7790</v>
      </c>
      <c r="C1914" s="1" t="str">
        <f t="shared" si="116"/>
        <v>12:0008</v>
      </c>
      <c r="D1914" s="1" t="str">
        <f t="shared" si="117"/>
        <v>12:0030</v>
      </c>
      <c r="E1914" t="s">
        <v>7791</v>
      </c>
      <c r="F1914" t="s">
        <v>7792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 t="s">
        <v>21</v>
      </c>
      <c r="P1914" t="s">
        <v>45</v>
      </c>
      <c r="Q1914" t="s">
        <v>59</v>
      </c>
    </row>
    <row r="1915" spans="1:17" hidden="1" x14ac:dyDescent="0.25">
      <c r="A1915" t="s">
        <v>7793</v>
      </c>
      <c r="B1915" t="s">
        <v>7794</v>
      </c>
      <c r="C1915" s="1" t="str">
        <f t="shared" si="116"/>
        <v>12:0008</v>
      </c>
      <c r="D1915" s="1" t="str">
        <f t="shared" si="117"/>
        <v>12:0030</v>
      </c>
      <c r="E1915" t="s">
        <v>7795</v>
      </c>
      <c r="F1915" t="s">
        <v>7796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 t="s">
        <v>21</v>
      </c>
      <c r="P1915" t="s">
        <v>87</v>
      </c>
      <c r="Q1915" t="s">
        <v>198</v>
      </c>
    </row>
    <row r="1916" spans="1:17" hidden="1" x14ac:dyDescent="0.25">
      <c r="A1916" t="s">
        <v>7797</v>
      </c>
      <c r="B1916" t="s">
        <v>7798</v>
      </c>
      <c r="C1916" s="1" t="str">
        <f t="shared" ref="C1916:C1979" si="120">HYPERLINK("http://geochem.nrcan.gc.ca/cdogs/content/bdl/bdl120008_e.htm", "12:0008")</f>
        <v>12:0008</v>
      </c>
      <c r="D1916" s="1" t="str">
        <f t="shared" ref="D1916:D1979" si="121">HYPERLINK("http://geochem.nrcan.gc.ca/cdogs/content/svy/svy120030_e.htm", "12:0030")</f>
        <v>12:0030</v>
      </c>
      <c r="E1916" t="s">
        <v>7795</v>
      </c>
      <c r="F1916" t="s">
        <v>7799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 t="s">
        <v>21</v>
      </c>
      <c r="P1916" t="s">
        <v>87</v>
      </c>
      <c r="Q1916" t="s">
        <v>103</v>
      </c>
    </row>
    <row r="1917" spans="1:17" hidden="1" x14ac:dyDescent="0.25">
      <c r="A1917" t="s">
        <v>7800</v>
      </c>
      <c r="B1917" t="s">
        <v>7801</v>
      </c>
      <c r="C1917" s="1" t="str">
        <f t="shared" si="120"/>
        <v>12:0008</v>
      </c>
      <c r="D1917" s="1" t="str">
        <f t="shared" si="121"/>
        <v>12:0030</v>
      </c>
      <c r="E1917" t="s">
        <v>7802</v>
      </c>
      <c r="F1917" t="s">
        <v>7803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 t="s">
        <v>21</v>
      </c>
      <c r="P1917" t="s">
        <v>87</v>
      </c>
      <c r="Q1917" t="s">
        <v>198</v>
      </c>
    </row>
    <row r="1918" spans="1:17" hidden="1" x14ac:dyDescent="0.25">
      <c r="A1918" t="s">
        <v>7804</v>
      </c>
      <c r="B1918" t="s">
        <v>7805</v>
      </c>
      <c r="C1918" s="1" t="str">
        <f t="shared" si="120"/>
        <v>12:0008</v>
      </c>
      <c r="D1918" s="1" t="str">
        <f t="shared" si="121"/>
        <v>12:0030</v>
      </c>
      <c r="E1918" t="s">
        <v>7806</v>
      </c>
      <c r="F1918" t="s">
        <v>7807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 t="s">
        <v>21</v>
      </c>
      <c r="P1918" t="s">
        <v>87</v>
      </c>
      <c r="Q1918" t="s">
        <v>198</v>
      </c>
    </row>
    <row r="1919" spans="1:17" hidden="1" x14ac:dyDescent="0.25">
      <c r="A1919" t="s">
        <v>7808</v>
      </c>
      <c r="B1919" t="s">
        <v>7809</v>
      </c>
      <c r="C1919" s="1" t="str">
        <f t="shared" si="120"/>
        <v>12:0008</v>
      </c>
      <c r="D1919" s="1" t="str">
        <f t="shared" si="121"/>
        <v>12:0030</v>
      </c>
      <c r="E1919" t="s">
        <v>7810</v>
      </c>
      <c r="F1919" t="s">
        <v>7811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 t="s">
        <v>21</v>
      </c>
      <c r="P1919" t="s">
        <v>87</v>
      </c>
      <c r="Q1919" t="s">
        <v>198</v>
      </c>
    </row>
    <row r="1920" spans="1:17" hidden="1" x14ac:dyDescent="0.25">
      <c r="A1920" t="s">
        <v>7812</v>
      </c>
      <c r="B1920" t="s">
        <v>7813</v>
      </c>
      <c r="C1920" s="1" t="str">
        <f t="shared" si="120"/>
        <v>12:0008</v>
      </c>
      <c r="D1920" s="1" t="str">
        <f t="shared" si="121"/>
        <v>12:0030</v>
      </c>
      <c r="E1920" t="s">
        <v>7814</v>
      </c>
      <c r="F1920" t="s">
        <v>7815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 t="s">
        <v>21</v>
      </c>
      <c r="P1920" t="s">
        <v>45</v>
      </c>
      <c r="Q1920" t="s">
        <v>29</v>
      </c>
    </row>
    <row r="1921" spans="1:17" hidden="1" x14ac:dyDescent="0.25">
      <c r="A1921" t="s">
        <v>7816</v>
      </c>
      <c r="B1921" t="s">
        <v>7817</v>
      </c>
      <c r="C1921" s="1" t="str">
        <f t="shared" si="120"/>
        <v>12:0008</v>
      </c>
      <c r="D1921" s="1" t="str">
        <f t="shared" si="121"/>
        <v>12:0030</v>
      </c>
      <c r="E1921" t="s">
        <v>7818</v>
      </c>
      <c r="F1921" t="s">
        <v>7819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 t="s">
        <v>21</v>
      </c>
      <c r="P1921" t="s">
        <v>87</v>
      </c>
      <c r="Q1921" t="s">
        <v>71</v>
      </c>
    </row>
    <row r="1922" spans="1:17" hidden="1" x14ac:dyDescent="0.25">
      <c r="A1922" t="s">
        <v>7820</v>
      </c>
      <c r="B1922" t="s">
        <v>7821</v>
      </c>
      <c r="C1922" s="1" t="str">
        <f t="shared" si="120"/>
        <v>12:0008</v>
      </c>
      <c r="D1922" s="1" t="str">
        <f t="shared" si="121"/>
        <v>12:0030</v>
      </c>
      <c r="E1922" t="s">
        <v>7822</v>
      </c>
      <c r="F1922" t="s">
        <v>7823</v>
      </c>
      <c r="H1922">
        <v>57.076827299999998</v>
      </c>
      <c r="I1922">
        <v>-130.1012097</v>
      </c>
      <c r="J1922" s="1" t="str">
        <f t="shared" ref="J1922:J1985" si="122">HYPERLINK("http://geochem.nrcan.gc.ca/cdogs/content/kwd/kwd020018_e.htm", "Fluid (stream)")</f>
        <v>Fluid (stream)</v>
      </c>
      <c r="K1922" s="1" t="str">
        <f t="shared" ref="K1922:K1985" si="123">HYPERLINK("http://geochem.nrcan.gc.ca/cdogs/content/kwd/kwd080007_e.htm", "Untreated Water")</f>
        <v>Untreated Water</v>
      </c>
      <c r="O1922" t="s">
        <v>21</v>
      </c>
      <c r="P1922" t="s">
        <v>87</v>
      </c>
      <c r="Q1922" t="s">
        <v>93</v>
      </c>
    </row>
    <row r="1923" spans="1:17" hidden="1" x14ac:dyDescent="0.25">
      <c r="A1923" t="s">
        <v>7824</v>
      </c>
      <c r="B1923" t="s">
        <v>7825</v>
      </c>
      <c r="C1923" s="1" t="str">
        <f t="shared" si="120"/>
        <v>12:0008</v>
      </c>
      <c r="D1923" s="1" t="str">
        <f t="shared" si="121"/>
        <v>12:0030</v>
      </c>
      <c r="E1923" t="s">
        <v>7826</v>
      </c>
      <c r="F1923" t="s">
        <v>7827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 t="s">
        <v>21</v>
      </c>
      <c r="P1923" t="s">
        <v>87</v>
      </c>
      <c r="Q1923" t="s">
        <v>93</v>
      </c>
    </row>
    <row r="1924" spans="1:17" hidden="1" x14ac:dyDescent="0.25">
      <c r="A1924" t="s">
        <v>7828</v>
      </c>
      <c r="B1924" t="s">
        <v>7829</v>
      </c>
      <c r="C1924" s="1" t="str">
        <f t="shared" si="120"/>
        <v>12:0008</v>
      </c>
      <c r="D1924" s="1" t="str">
        <f t="shared" si="121"/>
        <v>12:0030</v>
      </c>
      <c r="E1924" t="s">
        <v>7830</v>
      </c>
      <c r="F1924" t="s">
        <v>7831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 t="s">
        <v>21</v>
      </c>
      <c r="P1924" t="s">
        <v>87</v>
      </c>
      <c r="Q1924" t="s">
        <v>71</v>
      </c>
    </row>
    <row r="1925" spans="1:17" hidden="1" x14ac:dyDescent="0.25">
      <c r="A1925" t="s">
        <v>7832</v>
      </c>
      <c r="B1925" t="s">
        <v>7833</v>
      </c>
      <c r="C1925" s="1" t="str">
        <f t="shared" si="120"/>
        <v>12:0008</v>
      </c>
      <c r="D1925" s="1" t="str">
        <f t="shared" si="121"/>
        <v>12:0030</v>
      </c>
      <c r="E1925" t="s">
        <v>7834</v>
      </c>
      <c r="F1925" t="s">
        <v>7835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 t="s">
        <v>21</v>
      </c>
      <c r="P1925" t="s">
        <v>45</v>
      </c>
      <c r="Q1925" t="s">
        <v>29</v>
      </c>
    </row>
    <row r="1926" spans="1:17" hidden="1" x14ac:dyDescent="0.25">
      <c r="A1926" t="s">
        <v>7836</v>
      </c>
      <c r="B1926" t="s">
        <v>7837</v>
      </c>
      <c r="C1926" s="1" t="str">
        <f t="shared" si="120"/>
        <v>12:0008</v>
      </c>
      <c r="D1926" s="1" t="str">
        <f t="shared" si="121"/>
        <v>12:0030</v>
      </c>
      <c r="E1926" t="s">
        <v>7838</v>
      </c>
      <c r="F1926" t="s">
        <v>7839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 t="s">
        <v>64</v>
      </c>
      <c r="P1926" t="s">
        <v>356</v>
      </c>
      <c r="Q1926" t="s">
        <v>392</v>
      </c>
    </row>
    <row r="1927" spans="1:17" hidden="1" x14ac:dyDescent="0.25">
      <c r="A1927" t="s">
        <v>7840</v>
      </c>
      <c r="B1927" t="s">
        <v>7841</v>
      </c>
      <c r="C1927" s="1" t="str">
        <f t="shared" si="120"/>
        <v>12:0008</v>
      </c>
      <c r="D1927" s="1" t="str">
        <f t="shared" si="121"/>
        <v>12:0030</v>
      </c>
      <c r="E1927" t="s">
        <v>7842</v>
      </c>
      <c r="F1927" t="s">
        <v>7843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 t="s">
        <v>21</v>
      </c>
      <c r="P1927" t="s">
        <v>22</v>
      </c>
      <c r="Q1927" t="s">
        <v>71</v>
      </c>
    </row>
    <row r="1928" spans="1:17" hidden="1" x14ac:dyDescent="0.25">
      <c r="A1928" t="s">
        <v>7844</v>
      </c>
      <c r="B1928" t="s">
        <v>7845</v>
      </c>
      <c r="C1928" s="1" t="str">
        <f t="shared" si="120"/>
        <v>12:0008</v>
      </c>
      <c r="D1928" s="1" t="str">
        <f t="shared" si="121"/>
        <v>12:0030</v>
      </c>
      <c r="E1928" t="s">
        <v>7846</v>
      </c>
      <c r="F1928" t="s">
        <v>7847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 t="s">
        <v>21</v>
      </c>
      <c r="P1928" t="s">
        <v>87</v>
      </c>
      <c r="Q1928" t="s">
        <v>29</v>
      </c>
    </row>
    <row r="1929" spans="1:17" hidden="1" x14ac:dyDescent="0.25">
      <c r="A1929" t="s">
        <v>7848</v>
      </c>
      <c r="B1929" t="s">
        <v>7849</v>
      </c>
      <c r="C1929" s="1" t="str">
        <f t="shared" si="120"/>
        <v>12:0008</v>
      </c>
      <c r="D1929" s="1" t="str">
        <f t="shared" si="121"/>
        <v>12:0030</v>
      </c>
      <c r="E1929" t="s">
        <v>7850</v>
      </c>
      <c r="F1929" t="s">
        <v>7851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 t="s">
        <v>225</v>
      </c>
      <c r="P1929" t="s">
        <v>87</v>
      </c>
      <c r="Q1929" t="s">
        <v>59</v>
      </c>
    </row>
    <row r="1930" spans="1:17" hidden="1" x14ac:dyDescent="0.25">
      <c r="A1930" t="s">
        <v>7852</v>
      </c>
      <c r="B1930" t="s">
        <v>7853</v>
      </c>
      <c r="C1930" s="1" t="str">
        <f t="shared" si="120"/>
        <v>12:0008</v>
      </c>
      <c r="D1930" s="1" t="str">
        <f t="shared" si="121"/>
        <v>12:0030</v>
      </c>
      <c r="E1930" t="s">
        <v>7854</v>
      </c>
      <c r="F1930" t="s">
        <v>7855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 t="s">
        <v>21</v>
      </c>
      <c r="P1930" t="s">
        <v>356</v>
      </c>
      <c r="Q1930" t="s">
        <v>59</v>
      </c>
    </row>
    <row r="1931" spans="1:17" hidden="1" x14ac:dyDescent="0.25">
      <c r="A1931" t="s">
        <v>7856</v>
      </c>
      <c r="B1931" t="s">
        <v>7857</v>
      </c>
      <c r="C1931" s="1" t="str">
        <f t="shared" si="120"/>
        <v>12:0008</v>
      </c>
      <c r="D1931" s="1" t="str">
        <f t="shared" si="121"/>
        <v>12:0030</v>
      </c>
      <c r="E1931" t="s">
        <v>7858</v>
      </c>
      <c r="F1931" t="s">
        <v>7859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 t="s">
        <v>7860</v>
      </c>
      <c r="P1931" t="s">
        <v>583</v>
      </c>
      <c r="Q1931" t="s">
        <v>522</v>
      </c>
    </row>
    <row r="1932" spans="1:17" hidden="1" x14ac:dyDescent="0.25">
      <c r="A1932" t="s">
        <v>7861</v>
      </c>
      <c r="B1932" t="s">
        <v>7862</v>
      </c>
      <c r="C1932" s="1" t="str">
        <f t="shared" si="120"/>
        <v>12:0008</v>
      </c>
      <c r="D1932" s="1" t="str">
        <f t="shared" si="121"/>
        <v>12:0030</v>
      </c>
      <c r="E1932" t="s">
        <v>7863</v>
      </c>
      <c r="F1932" t="s">
        <v>7864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 t="s">
        <v>76</v>
      </c>
      <c r="P1932" t="s">
        <v>45</v>
      </c>
      <c r="Q1932" t="s">
        <v>392</v>
      </c>
    </row>
    <row r="1933" spans="1:17" hidden="1" x14ac:dyDescent="0.25">
      <c r="A1933" t="s">
        <v>7865</v>
      </c>
      <c r="B1933" t="s">
        <v>7866</v>
      </c>
      <c r="C1933" s="1" t="str">
        <f t="shared" si="120"/>
        <v>12:0008</v>
      </c>
      <c r="D1933" s="1" t="str">
        <f t="shared" si="121"/>
        <v>12:0030</v>
      </c>
      <c r="E1933" t="s">
        <v>7867</v>
      </c>
      <c r="F1933" t="s">
        <v>7868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 t="s">
        <v>370</v>
      </c>
      <c r="P1933" t="s">
        <v>87</v>
      </c>
      <c r="Q1933" t="s">
        <v>365</v>
      </c>
    </row>
    <row r="1934" spans="1:17" hidden="1" x14ac:dyDescent="0.25">
      <c r="A1934" t="s">
        <v>7869</v>
      </c>
      <c r="B1934" t="s">
        <v>7870</v>
      </c>
      <c r="C1934" s="1" t="str">
        <f t="shared" si="120"/>
        <v>12:0008</v>
      </c>
      <c r="D1934" s="1" t="str">
        <f t="shared" si="121"/>
        <v>12:0030</v>
      </c>
      <c r="E1934" t="s">
        <v>7871</v>
      </c>
      <c r="F1934" t="s">
        <v>7872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 t="s">
        <v>1771</v>
      </c>
      <c r="P1934" t="s">
        <v>45</v>
      </c>
      <c r="Q1934" t="s">
        <v>365</v>
      </c>
    </row>
    <row r="1935" spans="1:17" hidden="1" x14ac:dyDescent="0.25">
      <c r="A1935" t="s">
        <v>7873</v>
      </c>
      <c r="B1935" t="s">
        <v>7874</v>
      </c>
      <c r="C1935" s="1" t="str">
        <f t="shared" si="120"/>
        <v>12:0008</v>
      </c>
      <c r="D1935" s="1" t="str">
        <f t="shared" si="121"/>
        <v>12:0030</v>
      </c>
      <c r="E1935" t="s">
        <v>7875</v>
      </c>
      <c r="F1935" t="s">
        <v>7876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 t="s">
        <v>113</v>
      </c>
      <c r="P1935" t="s">
        <v>45</v>
      </c>
      <c r="Q1935" t="s">
        <v>35</v>
      </c>
    </row>
    <row r="1936" spans="1:17" hidden="1" x14ac:dyDescent="0.25">
      <c r="A1936" t="s">
        <v>7877</v>
      </c>
      <c r="B1936" t="s">
        <v>7878</v>
      </c>
      <c r="C1936" s="1" t="str">
        <f t="shared" si="120"/>
        <v>12:0008</v>
      </c>
      <c r="D1936" s="1" t="str">
        <f t="shared" si="121"/>
        <v>12:0030</v>
      </c>
      <c r="E1936" t="s">
        <v>7879</v>
      </c>
      <c r="F1936" t="s">
        <v>7880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 t="s">
        <v>21</v>
      </c>
      <c r="P1936" t="s">
        <v>45</v>
      </c>
      <c r="Q1936" t="s">
        <v>59</v>
      </c>
    </row>
    <row r="1937" spans="1:17" hidden="1" x14ac:dyDescent="0.25">
      <c r="A1937" t="s">
        <v>7881</v>
      </c>
      <c r="B1937" t="s">
        <v>7882</v>
      </c>
      <c r="C1937" s="1" t="str">
        <f t="shared" si="120"/>
        <v>12:0008</v>
      </c>
      <c r="D1937" s="1" t="str">
        <f t="shared" si="121"/>
        <v>12:0030</v>
      </c>
      <c r="E1937" t="s">
        <v>7883</v>
      </c>
      <c r="F1937" t="s">
        <v>7884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 t="s">
        <v>158</v>
      </c>
      <c r="P1937" t="s">
        <v>22</v>
      </c>
      <c r="Q1937" t="s">
        <v>522</v>
      </c>
    </row>
    <row r="1938" spans="1:17" hidden="1" x14ac:dyDescent="0.25">
      <c r="A1938" t="s">
        <v>7885</v>
      </c>
      <c r="B1938" t="s">
        <v>7886</v>
      </c>
      <c r="C1938" s="1" t="str">
        <f t="shared" si="120"/>
        <v>12:0008</v>
      </c>
      <c r="D1938" s="1" t="str">
        <f t="shared" si="121"/>
        <v>12:0030</v>
      </c>
      <c r="E1938" t="s">
        <v>7883</v>
      </c>
      <c r="F1938" t="s">
        <v>7887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 t="s">
        <v>588</v>
      </c>
      <c r="P1938" t="s">
        <v>22</v>
      </c>
      <c r="Q1938" t="s">
        <v>522</v>
      </c>
    </row>
    <row r="1939" spans="1:17" hidden="1" x14ac:dyDescent="0.25">
      <c r="A1939" t="s">
        <v>7888</v>
      </c>
      <c r="B1939" t="s">
        <v>7889</v>
      </c>
      <c r="C1939" s="1" t="str">
        <f t="shared" si="120"/>
        <v>12:0008</v>
      </c>
      <c r="D1939" s="1" t="str">
        <f t="shared" si="121"/>
        <v>12:0030</v>
      </c>
      <c r="E1939" t="s">
        <v>7890</v>
      </c>
      <c r="F1939" t="s">
        <v>7891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 t="s">
        <v>551</v>
      </c>
      <c r="P1939" t="s">
        <v>583</v>
      </c>
      <c r="Q1939" t="s">
        <v>522</v>
      </c>
    </row>
    <row r="1940" spans="1:17" hidden="1" x14ac:dyDescent="0.25">
      <c r="A1940" t="s">
        <v>7892</v>
      </c>
      <c r="B1940" t="s">
        <v>7893</v>
      </c>
      <c r="C1940" s="1" t="str">
        <f t="shared" si="120"/>
        <v>12:0008</v>
      </c>
      <c r="D1940" s="1" t="str">
        <f t="shared" si="121"/>
        <v>12:0030</v>
      </c>
      <c r="E1940" t="s">
        <v>7894</v>
      </c>
      <c r="F1940" t="s">
        <v>7895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 t="s">
        <v>220</v>
      </c>
      <c r="P1940" t="s">
        <v>45</v>
      </c>
      <c r="Q1940" t="s">
        <v>35</v>
      </c>
    </row>
    <row r="1941" spans="1:17" hidden="1" x14ac:dyDescent="0.25">
      <c r="A1941" t="s">
        <v>7896</v>
      </c>
      <c r="B1941" t="s">
        <v>7897</v>
      </c>
      <c r="C1941" s="1" t="str">
        <f t="shared" si="120"/>
        <v>12:0008</v>
      </c>
      <c r="D1941" s="1" t="str">
        <f t="shared" si="121"/>
        <v>12:0030</v>
      </c>
      <c r="E1941" t="s">
        <v>7898</v>
      </c>
      <c r="F1941" t="s">
        <v>7899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 t="s">
        <v>2099</v>
      </c>
      <c r="P1941" t="s">
        <v>356</v>
      </c>
      <c r="Q1941" t="s">
        <v>29</v>
      </c>
    </row>
    <row r="1942" spans="1:17" hidden="1" x14ac:dyDescent="0.25">
      <c r="A1942" t="s">
        <v>7900</v>
      </c>
      <c r="B1942" t="s">
        <v>7901</v>
      </c>
      <c r="C1942" s="1" t="str">
        <f t="shared" si="120"/>
        <v>12:0008</v>
      </c>
      <c r="D1942" s="1" t="str">
        <f t="shared" si="121"/>
        <v>12:0030</v>
      </c>
      <c r="E1942" t="s">
        <v>7902</v>
      </c>
      <c r="F1942" t="s">
        <v>7903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  <c r="O1942" t="s">
        <v>108</v>
      </c>
      <c r="P1942" t="s">
        <v>108</v>
      </c>
      <c r="Q1942" t="s">
        <v>108</v>
      </c>
    </row>
    <row r="1943" spans="1:17" hidden="1" x14ac:dyDescent="0.25">
      <c r="A1943" t="s">
        <v>7904</v>
      </c>
      <c r="B1943" t="s">
        <v>7905</v>
      </c>
      <c r="C1943" s="1" t="str">
        <f t="shared" si="120"/>
        <v>12:0008</v>
      </c>
      <c r="D1943" s="1" t="str">
        <f t="shared" si="121"/>
        <v>12:0030</v>
      </c>
      <c r="E1943" t="s">
        <v>7906</v>
      </c>
      <c r="F1943" t="s">
        <v>7907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 t="s">
        <v>1818</v>
      </c>
      <c r="P1943" t="s">
        <v>356</v>
      </c>
      <c r="Q1943" t="s">
        <v>392</v>
      </c>
    </row>
    <row r="1944" spans="1:17" hidden="1" x14ac:dyDescent="0.25">
      <c r="A1944" t="s">
        <v>7908</v>
      </c>
      <c r="B1944" t="s">
        <v>7909</v>
      </c>
      <c r="C1944" s="1" t="str">
        <f t="shared" si="120"/>
        <v>12:0008</v>
      </c>
      <c r="D1944" s="1" t="str">
        <f t="shared" si="121"/>
        <v>12:0030</v>
      </c>
      <c r="E1944" t="s">
        <v>7910</v>
      </c>
      <c r="F1944" t="s">
        <v>7911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 t="s">
        <v>680</v>
      </c>
      <c r="P1944" t="s">
        <v>22</v>
      </c>
      <c r="Q1944" t="s">
        <v>35</v>
      </c>
    </row>
    <row r="1945" spans="1:17" hidden="1" x14ac:dyDescent="0.25">
      <c r="A1945" t="s">
        <v>7912</v>
      </c>
      <c r="B1945" t="s">
        <v>7913</v>
      </c>
      <c r="C1945" s="1" t="str">
        <f t="shared" si="120"/>
        <v>12:0008</v>
      </c>
      <c r="D1945" s="1" t="str">
        <f t="shared" si="121"/>
        <v>12:0030</v>
      </c>
      <c r="E1945" t="s">
        <v>7914</v>
      </c>
      <c r="F1945" t="s">
        <v>7915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 t="s">
        <v>21</v>
      </c>
      <c r="P1945" t="s">
        <v>45</v>
      </c>
      <c r="Q1945" t="s">
        <v>392</v>
      </c>
    </row>
    <row r="1946" spans="1:17" hidden="1" x14ac:dyDescent="0.25">
      <c r="A1946" t="s">
        <v>7916</v>
      </c>
      <c r="B1946" t="s">
        <v>7917</v>
      </c>
      <c r="C1946" s="1" t="str">
        <f t="shared" si="120"/>
        <v>12:0008</v>
      </c>
      <c r="D1946" s="1" t="str">
        <f t="shared" si="121"/>
        <v>12:0030</v>
      </c>
      <c r="E1946" t="s">
        <v>7918</v>
      </c>
      <c r="F1946" t="s">
        <v>7919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 t="s">
        <v>21</v>
      </c>
      <c r="P1946" t="s">
        <v>356</v>
      </c>
      <c r="Q1946" t="s">
        <v>71</v>
      </c>
    </row>
    <row r="1947" spans="1:17" hidden="1" x14ac:dyDescent="0.25">
      <c r="A1947" t="s">
        <v>7920</v>
      </c>
      <c r="B1947" t="s">
        <v>7921</v>
      </c>
      <c r="C1947" s="1" t="str">
        <f t="shared" si="120"/>
        <v>12:0008</v>
      </c>
      <c r="D1947" s="1" t="str">
        <f t="shared" si="121"/>
        <v>12:0030</v>
      </c>
      <c r="E1947" t="s">
        <v>7922</v>
      </c>
      <c r="F1947" t="s">
        <v>7923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 t="s">
        <v>21</v>
      </c>
      <c r="P1947" t="s">
        <v>45</v>
      </c>
      <c r="Q1947" t="s">
        <v>35</v>
      </c>
    </row>
    <row r="1948" spans="1:17" hidden="1" x14ac:dyDescent="0.25">
      <c r="A1948" t="s">
        <v>7924</v>
      </c>
      <c r="B1948" t="s">
        <v>7925</v>
      </c>
      <c r="C1948" s="1" t="str">
        <f t="shared" si="120"/>
        <v>12:0008</v>
      </c>
      <c r="D1948" s="1" t="str">
        <f t="shared" si="121"/>
        <v>12:0030</v>
      </c>
      <c r="E1948" t="s">
        <v>7926</v>
      </c>
      <c r="F1948" t="s">
        <v>7927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 t="s">
        <v>21</v>
      </c>
      <c r="P1948" t="s">
        <v>45</v>
      </c>
      <c r="Q1948" t="s">
        <v>46</v>
      </c>
    </row>
    <row r="1949" spans="1:17" hidden="1" x14ac:dyDescent="0.25">
      <c r="A1949" t="s">
        <v>7928</v>
      </c>
      <c r="B1949" t="s">
        <v>7929</v>
      </c>
      <c r="C1949" s="1" t="str">
        <f t="shared" si="120"/>
        <v>12:0008</v>
      </c>
      <c r="D1949" s="1" t="str">
        <f t="shared" si="121"/>
        <v>12:0030</v>
      </c>
      <c r="E1949" t="s">
        <v>7930</v>
      </c>
      <c r="F1949" t="s">
        <v>7931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 t="s">
        <v>21</v>
      </c>
      <c r="P1949" t="s">
        <v>45</v>
      </c>
      <c r="Q1949" t="s">
        <v>23</v>
      </c>
    </row>
    <row r="1950" spans="1:17" hidden="1" x14ac:dyDescent="0.25">
      <c r="A1950" t="s">
        <v>7932</v>
      </c>
      <c r="B1950" t="s">
        <v>7933</v>
      </c>
      <c r="C1950" s="1" t="str">
        <f t="shared" si="120"/>
        <v>12:0008</v>
      </c>
      <c r="D1950" s="1" t="str">
        <f t="shared" si="121"/>
        <v>12:0030</v>
      </c>
      <c r="E1950" t="s">
        <v>7934</v>
      </c>
      <c r="F1950" t="s">
        <v>7935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 t="s">
        <v>21</v>
      </c>
      <c r="P1950" t="s">
        <v>45</v>
      </c>
      <c r="Q1950" t="s">
        <v>103</v>
      </c>
    </row>
    <row r="1951" spans="1:17" hidden="1" x14ac:dyDescent="0.25">
      <c r="A1951" t="s">
        <v>7936</v>
      </c>
      <c r="B1951" t="s">
        <v>7937</v>
      </c>
      <c r="C1951" s="1" t="str">
        <f t="shared" si="120"/>
        <v>12:0008</v>
      </c>
      <c r="D1951" s="1" t="str">
        <f t="shared" si="121"/>
        <v>12:0030</v>
      </c>
      <c r="E1951" t="s">
        <v>7938</v>
      </c>
      <c r="F1951" t="s">
        <v>7939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 t="s">
        <v>21</v>
      </c>
      <c r="P1951" t="s">
        <v>356</v>
      </c>
      <c r="Q1951" t="s">
        <v>392</v>
      </c>
    </row>
    <row r="1952" spans="1:17" hidden="1" x14ac:dyDescent="0.25">
      <c r="A1952" t="s">
        <v>7940</v>
      </c>
      <c r="B1952" t="s">
        <v>7941</v>
      </c>
      <c r="C1952" s="1" t="str">
        <f t="shared" si="120"/>
        <v>12:0008</v>
      </c>
      <c r="D1952" s="1" t="str">
        <f t="shared" si="121"/>
        <v>12:0030</v>
      </c>
      <c r="E1952" t="s">
        <v>7942</v>
      </c>
      <c r="F1952" t="s">
        <v>7943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 t="s">
        <v>551</v>
      </c>
      <c r="P1952" t="s">
        <v>45</v>
      </c>
      <c r="Q1952" t="s">
        <v>522</v>
      </c>
    </row>
    <row r="1953" spans="1:17" hidden="1" x14ac:dyDescent="0.25">
      <c r="A1953" t="s">
        <v>7944</v>
      </c>
      <c r="B1953" t="s">
        <v>7945</v>
      </c>
      <c r="C1953" s="1" t="str">
        <f t="shared" si="120"/>
        <v>12:0008</v>
      </c>
      <c r="D1953" s="1" t="str">
        <f t="shared" si="121"/>
        <v>12:0030</v>
      </c>
      <c r="E1953" t="s">
        <v>7946</v>
      </c>
      <c r="F1953" t="s">
        <v>7947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  <c r="O1953" t="s">
        <v>108</v>
      </c>
      <c r="P1953" t="s">
        <v>108</v>
      </c>
      <c r="Q1953" t="s">
        <v>108</v>
      </c>
    </row>
    <row r="1954" spans="1:17" hidden="1" x14ac:dyDescent="0.25">
      <c r="A1954" t="s">
        <v>7948</v>
      </c>
      <c r="B1954" t="s">
        <v>7949</v>
      </c>
      <c r="C1954" s="1" t="str">
        <f t="shared" si="120"/>
        <v>12:0008</v>
      </c>
      <c r="D1954" s="1" t="str">
        <f t="shared" si="121"/>
        <v>12:0030</v>
      </c>
      <c r="E1954" t="s">
        <v>7950</v>
      </c>
      <c r="F1954" t="s">
        <v>7951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 t="s">
        <v>21</v>
      </c>
      <c r="P1954" t="s">
        <v>356</v>
      </c>
      <c r="Q1954" t="s">
        <v>29</v>
      </c>
    </row>
    <row r="1955" spans="1:17" hidden="1" x14ac:dyDescent="0.25">
      <c r="A1955" t="s">
        <v>7952</v>
      </c>
      <c r="B1955" t="s">
        <v>7953</v>
      </c>
      <c r="C1955" s="1" t="str">
        <f t="shared" si="120"/>
        <v>12:0008</v>
      </c>
      <c r="D1955" s="1" t="str">
        <f t="shared" si="121"/>
        <v>12:0030</v>
      </c>
      <c r="E1955" t="s">
        <v>7954</v>
      </c>
      <c r="F1955" t="s">
        <v>7955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 t="s">
        <v>21</v>
      </c>
      <c r="P1955" t="s">
        <v>2212</v>
      </c>
      <c r="Q1955" t="s">
        <v>392</v>
      </c>
    </row>
    <row r="1956" spans="1:17" hidden="1" x14ac:dyDescent="0.25">
      <c r="A1956" t="s">
        <v>7956</v>
      </c>
      <c r="B1956" t="s">
        <v>7957</v>
      </c>
      <c r="C1956" s="1" t="str">
        <f t="shared" si="120"/>
        <v>12:0008</v>
      </c>
      <c r="D1956" s="1" t="str">
        <f t="shared" si="121"/>
        <v>12:0030</v>
      </c>
      <c r="E1956" t="s">
        <v>7958</v>
      </c>
      <c r="F1956" t="s">
        <v>7959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 t="s">
        <v>21</v>
      </c>
      <c r="P1956" t="s">
        <v>7960</v>
      </c>
      <c r="Q1956" t="s">
        <v>35</v>
      </c>
    </row>
    <row r="1957" spans="1:17" hidden="1" x14ac:dyDescent="0.25">
      <c r="A1957" t="s">
        <v>7961</v>
      </c>
      <c r="B1957" t="s">
        <v>7962</v>
      </c>
      <c r="C1957" s="1" t="str">
        <f t="shared" si="120"/>
        <v>12:0008</v>
      </c>
      <c r="D1957" s="1" t="str">
        <f t="shared" si="121"/>
        <v>12:0030</v>
      </c>
      <c r="E1957" t="s">
        <v>7963</v>
      </c>
      <c r="F1957" t="s">
        <v>7964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 t="s">
        <v>3419</v>
      </c>
      <c r="P1957" t="s">
        <v>1631</v>
      </c>
      <c r="Q1957" t="s">
        <v>392</v>
      </c>
    </row>
    <row r="1958" spans="1:17" hidden="1" x14ac:dyDescent="0.25">
      <c r="A1958" t="s">
        <v>7965</v>
      </c>
      <c r="B1958" t="s">
        <v>7966</v>
      </c>
      <c r="C1958" s="1" t="str">
        <f t="shared" si="120"/>
        <v>12:0008</v>
      </c>
      <c r="D1958" s="1" t="str">
        <f t="shared" si="121"/>
        <v>12:0030</v>
      </c>
      <c r="E1958" t="s">
        <v>7967</v>
      </c>
      <c r="F1958" t="s">
        <v>7968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 t="s">
        <v>21</v>
      </c>
      <c r="P1958" t="s">
        <v>397</v>
      </c>
      <c r="Q1958" t="s">
        <v>35</v>
      </c>
    </row>
    <row r="1959" spans="1:17" hidden="1" x14ac:dyDescent="0.25">
      <c r="A1959" t="s">
        <v>7969</v>
      </c>
      <c r="B1959" t="s">
        <v>7970</v>
      </c>
      <c r="C1959" s="1" t="str">
        <f t="shared" si="120"/>
        <v>12:0008</v>
      </c>
      <c r="D1959" s="1" t="str">
        <f t="shared" si="121"/>
        <v>12:0030</v>
      </c>
      <c r="E1959" t="s">
        <v>7971</v>
      </c>
      <c r="F1959" t="s">
        <v>7972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 t="s">
        <v>21</v>
      </c>
      <c r="P1959" t="s">
        <v>2212</v>
      </c>
      <c r="Q1959" t="s">
        <v>522</v>
      </c>
    </row>
    <row r="1960" spans="1:17" hidden="1" x14ac:dyDescent="0.25">
      <c r="A1960" t="s">
        <v>7973</v>
      </c>
      <c r="B1960" t="s">
        <v>7974</v>
      </c>
      <c r="C1960" s="1" t="str">
        <f t="shared" si="120"/>
        <v>12:0008</v>
      </c>
      <c r="D1960" s="1" t="str">
        <f t="shared" si="121"/>
        <v>12:0030</v>
      </c>
      <c r="E1960" t="s">
        <v>7975</v>
      </c>
      <c r="F1960" t="s">
        <v>7976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 t="s">
        <v>551</v>
      </c>
      <c r="P1960" t="s">
        <v>1588</v>
      </c>
      <c r="Q1960" t="s">
        <v>392</v>
      </c>
    </row>
    <row r="1961" spans="1:17" hidden="1" x14ac:dyDescent="0.25">
      <c r="A1961" t="s">
        <v>7977</v>
      </c>
      <c r="B1961" t="s">
        <v>7978</v>
      </c>
      <c r="C1961" s="1" t="str">
        <f t="shared" si="120"/>
        <v>12:0008</v>
      </c>
      <c r="D1961" s="1" t="str">
        <f t="shared" si="121"/>
        <v>12:0030</v>
      </c>
      <c r="E1961" t="s">
        <v>7979</v>
      </c>
      <c r="F1961" t="s">
        <v>7980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 t="s">
        <v>225</v>
      </c>
      <c r="P1961" t="s">
        <v>1515</v>
      </c>
      <c r="Q1961" t="s">
        <v>35</v>
      </c>
    </row>
    <row r="1962" spans="1:17" hidden="1" x14ac:dyDescent="0.25">
      <c r="A1962" t="s">
        <v>7981</v>
      </c>
      <c r="B1962" t="s">
        <v>7982</v>
      </c>
      <c r="C1962" s="1" t="str">
        <f t="shared" si="120"/>
        <v>12:0008</v>
      </c>
      <c r="D1962" s="1" t="str">
        <f t="shared" si="121"/>
        <v>12:0030</v>
      </c>
      <c r="E1962" t="s">
        <v>7983</v>
      </c>
      <c r="F1962" t="s">
        <v>7984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 t="s">
        <v>2418</v>
      </c>
      <c r="P1962" t="s">
        <v>2212</v>
      </c>
      <c r="Q1962" t="s">
        <v>398</v>
      </c>
    </row>
    <row r="1963" spans="1:17" hidden="1" x14ac:dyDescent="0.25">
      <c r="A1963" t="s">
        <v>7985</v>
      </c>
      <c r="B1963" t="s">
        <v>7986</v>
      </c>
      <c r="C1963" s="1" t="str">
        <f t="shared" si="120"/>
        <v>12:0008</v>
      </c>
      <c r="D1963" s="1" t="str">
        <f t="shared" si="121"/>
        <v>12:0030</v>
      </c>
      <c r="E1963" t="s">
        <v>7987</v>
      </c>
      <c r="F1963" t="s">
        <v>7988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 t="s">
        <v>311</v>
      </c>
      <c r="P1963" t="s">
        <v>391</v>
      </c>
      <c r="Q1963" t="s">
        <v>59</v>
      </c>
    </row>
    <row r="1964" spans="1:17" hidden="1" x14ac:dyDescent="0.25">
      <c r="A1964" t="s">
        <v>7989</v>
      </c>
      <c r="B1964" t="s">
        <v>7990</v>
      </c>
      <c r="C1964" s="1" t="str">
        <f t="shared" si="120"/>
        <v>12:0008</v>
      </c>
      <c r="D1964" s="1" t="str">
        <f t="shared" si="121"/>
        <v>12:0030</v>
      </c>
      <c r="E1964" t="s">
        <v>7991</v>
      </c>
      <c r="F1964" t="s">
        <v>7992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 t="s">
        <v>225</v>
      </c>
      <c r="P1964" t="s">
        <v>2212</v>
      </c>
      <c r="Q1964" t="s">
        <v>35</v>
      </c>
    </row>
    <row r="1965" spans="1:17" hidden="1" x14ac:dyDescent="0.25">
      <c r="A1965" t="s">
        <v>7993</v>
      </c>
      <c r="B1965" t="s">
        <v>7994</v>
      </c>
      <c r="C1965" s="1" t="str">
        <f t="shared" si="120"/>
        <v>12:0008</v>
      </c>
      <c r="D1965" s="1" t="str">
        <f t="shared" si="121"/>
        <v>12:0030</v>
      </c>
      <c r="E1965" t="s">
        <v>7995</v>
      </c>
      <c r="F1965" t="s">
        <v>7996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 t="s">
        <v>370</v>
      </c>
      <c r="P1965" t="s">
        <v>2212</v>
      </c>
      <c r="Q1965" t="s">
        <v>365</v>
      </c>
    </row>
    <row r="1966" spans="1:17" hidden="1" x14ac:dyDescent="0.25">
      <c r="A1966" t="s">
        <v>7997</v>
      </c>
      <c r="B1966" t="s">
        <v>7998</v>
      </c>
      <c r="C1966" s="1" t="str">
        <f t="shared" si="120"/>
        <v>12:0008</v>
      </c>
      <c r="D1966" s="1" t="str">
        <f t="shared" si="121"/>
        <v>12:0030</v>
      </c>
      <c r="E1966" t="s">
        <v>7999</v>
      </c>
      <c r="F1966" t="s">
        <v>8000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 t="s">
        <v>21</v>
      </c>
      <c r="P1966" t="s">
        <v>8001</v>
      </c>
      <c r="Q1966" t="s">
        <v>29</v>
      </c>
    </row>
    <row r="1967" spans="1:17" hidden="1" x14ac:dyDescent="0.25">
      <c r="A1967" t="s">
        <v>8002</v>
      </c>
      <c r="B1967" t="s">
        <v>8003</v>
      </c>
      <c r="C1967" s="1" t="str">
        <f t="shared" si="120"/>
        <v>12:0008</v>
      </c>
      <c r="D1967" s="1" t="str">
        <f t="shared" si="121"/>
        <v>12:0030</v>
      </c>
      <c r="E1967" t="s">
        <v>8004</v>
      </c>
      <c r="F1967" t="s">
        <v>8005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 t="s">
        <v>76</v>
      </c>
      <c r="P1967" t="s">
        <v>4464</v>
      </c>
      <c r="Q1967" t="s">
        <v>522</v>
      </c>
    </row>
    <row r="1968" spans="1:17" hidden="1" x14ac:dyDescent="0.25">
      <c r="A1968" t="s">
        <v>8006</v>
      </c>
      <c r="B1968" t="s">
        <v>8007</v>
      </c>
      <c r="C1968" s="1" t="str">
        <f t="shared" si="120"/>
        <v>12:0008</v>
      </c>
      <c r="D1968" s="1" t="str">
        <f t="shared" si="121"/>
        <v>12:0030</v>
      </c>
      <c r="E1968" t="s">
        <v>8008</v>
      </c>
      <c r="F1968" t="s">
        <v>8009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 t="s">
        <v>225</v>
      </c>
      <c r="P1968" t="s">
        <v>22</v>
      </c>
      <c r="Q1968" t="s">
        <v>103</v>
      </c>
    </row>
    <row r="1969" spans="1:17" hidden="1" x14ac:dyDescent="0.25">
      <c r="A1969" t="s">
        <v>8010</v>
      </c>
      <c r="B1969" t="s">
        <v>8011</v>
      </c>
      <c r="C1969" s="1" t="str">
        <f t="shared" si="120"/>
        <v>12:0008</v>
      </c>
      <c r="D1969" s="1" t="str">
        <f t="shared" si="121"/>
        <v>12:0030</v>
      </c>
      <c r="E1969" t="s">
        <v>8012</v>
      </c>
      <c r="F1969" t="s">
        <v>8013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 t="s">
        <v>21</v>
      </c>
      <c r="P1969" t="s">
        <v>356</v>
      </c>
      <c r="Q1969" t="s">
        <v>29</v>
      </c>
    </row>
    <row r="1970" spans="1:17" hidden="1" x14ac:dyDescent="0.25">
      <c r="A1970" t="s">
        <v>8014</v>
      </c>
      <c r="B1970" t="s">
        <v>8015</v>
      </c>
      <c r="C1970" s="1" t="str">
        <f t="shared" si="120"/>
        <v>12:0008</v>
      </c>
      <c r="D1970" s="1" t="str">
        <f t="shared" si="121"/>
        <v>12:0030</v>
      </c>
      <c r="E1970" t="s">
        <v>8016</v>
      </c>
      <c r="F1970" t="s">
        <v>8017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 t="s">
        <v>21</v>
      </c>
      <c r="P1970" t="s">
        <v>583</v>
      </c>
      <c r="Q1970" t="s">
        <v>522</v>
      </c>
    </row>
    <row r="1971" spans="1:17" hidden="1" x14ac:dyDescent="0.25">
      <c r="A1971" t="s">
        <v>8018</v>
      </c>
      <c r="B1971" t="s">
        <v>8019</v>
      </c>
      <c r="C1971" s="1" t="str">
        <f t="shared" si="120"/>
        <v>12:0008</v>
      </c>
      <c r="D1971" s="1" t="str">
        <f t="shared" si="121"/>
        <v>12:0030</v>
      </c>
      <c r="E1971" t="s">
        <v>8020</v>
      </c>
      <c r="F1971" t="s">
        <v>8021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 t="s">
        <v>101</v>
      </c>
      <c r="P1971" t="s">
        <v>583</v>
      </c>
      <c r="Q1971" t="s">
        <v>392</v>
      </c>
    </row>
    <row r="1972" spans="1:17" hidden="1" x14ac:dyDescent="0.25">
      <c r="A1972" t="s">
        <v>8022</v>
      </c>
      <c r="B1972" t="s">
        <v>8023</v>
      </c>
      <c r="C1972" s="1" t="str">
        <f t="shared" si="120"/>
        <v>12:0008</v>
      </c>
      <c r="D1972" s="1" t="str">
        <f t="shared" si="121"/>
        <v>12:0030</v>
      </c>
      <c r="E1972" t="s">
        <v>8024</v>
      </c>
      <c r="F1972" t="s">
        <v>8025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 t="s">
        <v>113</v>
      </c>
      <c r="P1972" t="s">
        <v>583</v>
      </c>
      <c r="Q1972" t="s">
        <v>365</v>
      </c>
    </row>
    <row r="1973" spans="1:17" hidden="1" x14ac:dyDescent="0.25">
      <c r="A1973" t="s">
        <v>8026</v>
      </c>
      <c r="B1973" t="s">
        <v>8027</v>
      </c>
      <c r="C1973" s="1" t="str">
        <f t="shared" si="120"/>
        <v>12:0008</v>
      </c>
      <c r="D1973" s="1" t="str">
        <f t="shared" si="121"/>
        <v>12:0030</v>
      </c>
      <c r="E1973" t="s">
        <v>8028</v>
      </c>
      <c r="F1973" t="s">
        <v>8029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 t="s">
        <v>8030</v>
      </c>
      <c r="P1973" t="s">
        <v>3857</v>
      </c>
      <c r="Q1973" t="s">
        <v>398</v>
      </c>
    </row>
    <row r="1974" spans="1:17" hidden="1" x14ac:dyDescent="0.25">
      <c r="A1974" t="s">
        <v>8031</v>
      </c>
      <c r="B1974" t="s">
        <v>8032</v>
      </c>
      <c r="C1974" s="1" t="str">
        <f t="shared" si="120"/>
        <v>12:0008</v>
      </c>
      <c r="D1974" s="1" t="str">
        <f t="shared" si="121"/>
        <v>12:0030</v>
      </c>
      <c r="E1974" t="s">
        <v>8033</v>
      </c>
      <c r="F1974" t="s">
        <v>8034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 t="s">
        <v>244</v>
      </c>
      <c r="P1974" t="s">
        <v>6757</v>
      </c>
      <c r="Q1974" t="s">
        <v>46</v>
      </c>
    </row>
    <row r="1975" spans="1:17" hidden="1" x14ac:dyDescent="0.25">
      <c r="A1975" t="s">
        <v>8035</v>
      </c>
      <c r="B1975" t="s">
        <v>8036</v>
      </c>
      <c r="C1975" s="1" t="str">
        <f t="shared" si="120"/>
        <v>12:0008</v>
      </c>
      <c r="D1975" s="1" t="str">
        <f t="shared" si="121"/>
        <v>12:0030</v>
      </c>
      <c r="E1975" t="s">
        <v>8033</v>
      </c>
      <c r="F1975" t="s">
        <v>8037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 t="s">
        <v>244</v>
      </c>
      <c r="P1975" t="s">
        <v>8038</v>
      </c>
      <c r="Q1975" t="s">
        <v>46</v>
      </c>
    </row>
    <row r="1976" spans="1:17" hidden="1" x14ac:dyDescent="0.25">
      <c r="A1976" t="s">
        <v>8039</v>
      </c>
      <c r="B1976" t="s">
        <v>8040</v>
      </c>
      <c r="C1976" s="1" t="str">
        <f t="shared" si="120"/>
        <v>12:0008</v>
      </c>
      <c r="D1976" s="1" t="str">
        <f t="shared" si="121"/>
        <v>12:0030</v>
      </c>
      <c r="E1976" t="s">
        <v>8041</v>
      </c>
      <c r="F1976" t="s">
        <v>8042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 t="s">
        <v>21</v>
      </c>
      <c r="P1976" t="s">
        <v>3569</v>
      </c>
      <c r="Q1976" t="s">
        <v>398</v>
      </c>
    </row>
    <row r="1977" spans="1:17" hidden="1" x14ac:dyDescent="0.25">
      <c r="A1977" t="s">
        <v>8043</v>
      </c>
      <c r="B1977" t="s">
        <v>8044</v>
      </c>
      <c r="C1977" s="1" t="str">
        <f t="shared" si="120"/>
        <v>12:0008</v>
      </c>
      <c r="D1977" s="1" t="str">
        <f t="shared" si="121"/>
        <v>12:0030</v>
      </c>
      <c r="E1977" t="s">
        <v>8045</v>
      </c>
      <c r="F1977" t="s">
        <v>8046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 t="s">
        <v>3980</v>
      </c>
      <c r="P1977" t="s">
        <v>830</v>
      </c>
      <c r="Q1977" t="s">
        <v>653</v>
      </c>
    </row>
    <row r="1978" spans="1:17" hidden="1" x14ac:dyDescent="0.25">
      <c r="A1978" t="s">
        <v>8047</v>
      </c>
      <c r="B1978" t="s">
        <v>8048</v>
      </c>
      <c r="C1978" s="1" t="str">
        <f t="shared" si="120"/>
        <v>12:0008</v>
      </c>
      <c r="D1978" s="1" t="str">
        <f t="shared" si="121"/>
        <v>12:0030</v>
      </c>
      <c r="E1978" t="s">
        <v>8049</v>
      </c>
      <c r="F1978" t="s">
        <v>8050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 t="s">
        <v>4378</v>
      </c>
      <c r="P1978" t="s">
        <v>2212</v>
      </c>
      <c r="Q1978" t="s">
        <v>653</v>
      </c>
    </row>
    <row r="1979" spans="1:17" hidden="1" x14ac:dyDescent="0.25">
      <c r="A1979" t="s">
        <v>8051</v>
      </c>
      <c r="B1979" t="s">
        <v>8052</v>
      </c>
      <c r="C1979" s="1" t="str">
        <f t="shared" si="120"/>
        <v>12:0008</v>
      </c>
      <c r="D1979" s="1" t="str">
        <f t="shared" si="121"/>
        <v>12:0030</v>
      </c>
      <c r="E1979" t="s">
        <v>8053</v>
      </c>
      <c r="F1979" t="s">
        <v>8054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 t="s">
        <v>311</v>
      </c>
      <c r="P1979" t="s">
        <v>1588</v>
      </c>
      <c r="Q1979" t="s">
        <v>5130</v>
      </c>
    </row>
    <row r="1980" spans="1:17" hidden="1" x14ac:dyDescent="0.25">
      <c r="A1980" t="s">
        <v>8055</v>
      </c>
      <c r="B1980" t="s">
        <v>8056</v>
      </c>
      <c r="C1980" s="1" t="str">
        <f t="shared" ref="C1980:C1985" si="124">HYPERLINK("http://geochem.nrcan.gc.ca/cdogs/content/bdl/bdl120008_e.htm", "12:0008")</f>
        <v>12:0008</v>
      </c>
      <c r="D1980" s="1" t="str">
        <f t="shared" ref="D1980:D1985" si="125">HYPERLINK("http://geochem.nrcan.gc.ca/cdogs/content/svy/svy120030_e.htm", "12:0030")</f>
        <v>12:0030</v>
      </c>
      <c r="E1980" t="s">
        <v>8057</v>
      </c>
      <c r="F1980" t="s">
        <v>8058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  <c r="O1980" t="s">
        <v>108</v>
      </c>
      <c r="P1980" t="s">
        <v>108</v>
      </c>
      <c r="Q1980" t="s">
        <v>108</v>
      </c>
    </row>
    <row r="1981" spans="1:17" hidden="1" x14ac:dyDescent="0.25">
      <c r="A1981" t="s">
        <v>8059</v>
      </c>
      <c r="B1981" t="s">
        <v>8060</v>
      </c>
      <c r="C1981" s="1" t="str">
        <f t="shared" si="124"/>
        <v>12:0008</v>
      </c>
      <c r="D1981" s="1" t="str">
        <f t="shared" si="125"/>
        <v>12:0030</v>
      </c>
      <c r="E1981" t="s">
        <v>8061</v>
      </c>
      <c r="F1981" t="s">
        <v>8062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 t="s">
        <v>7860</v>
      </c>
      <c r="P1981" t="s">
        <v>391</v>
      </c>
      <c r="Q1981" t="s">
        <v>653</v>
      </c>
    </row>
    <row r="1982" spans="1:17" hidden="1" x14ac:dyDescent="0.25">
      <c r="A1982" t="s">
        <v>8063</v>
      </c>
      <c r="B1982" t="s">
        <v>8064</v>
      </c>
      <c r="C1982" s="1" t="str">
        <f t="shared" si="124"/>
        <v>12:0008</v>
      </c>
      <c r="D1982" s="1" t="str">
        <f t="shared" si="125"/>
        <v>12:0030</v>
      </c>
      <c r="E1982" t="s">
        <v>8065</v>
      </c>
      <c r="F1982" t="s">
        <v>8066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 t="s">
        <v>2725</v>
      </c>
      <c r="P1982" t="s">
        <v>631</v>
      </c>
      <c r="Q1982" t="s">
        <v>398</v>
      </c>
    </row>
    <row r="1983" spans="1:17" hidden="1" x14ac:dyDescent="0.25">
      <c r="A1983" t="s">
        <v>8067</v>
      </c>
      <c r="B1983" t="s">
        <v>8068</v>
      </c>
      <c r="C1983" s="1" t="str">
        <f t="shared" si="124"/>
        <v>12:0008</v>
      </c>
      <c r="D1983" s="1" t="str">
        <f t="shared" si="125"/>
        <v>12:0030</v>
      </c>
      <c r="E1983" t="s">
        <v>8069</v>
      </c>
      <c r="F1983" t="s">
        <v>8070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  <c r="O1983" t="s">
        <v>108</v>
      </c>
      <c r="P1983" t="s">
        <v>108</v>
      </c>
      <c r="Q1983" t="s">
        <v>108</v>
      </c>
    </row>
    <row r="1984" spans="1:17" hidden="1" x14ac:dyDescent="0.25">
      <c r="A1984" t="s">
        <v>8071</v>
      </c>
      <c r="B1984" t="s">
        <v>8072</v>
      </c>
      <c r="C1984" s="1" t="str">
        <f t="shared" si="124"/>
        <v>12:0008</v>
      </c>
      <c r="D1984" s="1" t="str">
        <f t="shared" si="125"/>
        <v>12:0030</v>
      </c>
      <c r="E1984" t="s">
        <v>8073</v>
      </c>
      <c r="F1984" t="s">
        <v>8074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 t="s">
        <v>370</v>
      </c>
      <c r="P1984" t="s">
        <v>636</v>
      </c>
      <c r="Q1984" t="s">
        <v>365</v>
      </c>
    </row>
    <row r="1985" spans="1:17" hidden="1" x14ac:dyDescent="0.25">
      <c r="A1985" t="s">
        <v>8075</v>
      </c>
      <c r="B1985" t="s">
        <v>8076</v>
      </c>
      <c r="C1985" s="1" t="str">
        <f t="shared" si="124"/>
        <v>12:0008</v>
      </c>
      <c r="D1985" s="1" t="str">
        <f t="shared" si="125"/>
        <v>12:0030</v>
      </c>
      <c r="E1985" t="s">
        <v>8077</v>
      </c>
      <c r="F1985" t="s">
        <v>8078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 t="s">
        <v>576</v>
      </c>
      <c r="P1985" t="s">
        <v>636</v>
      </c>
      <c r="Q1985" t="s">
        <v>365</v>
      </c>
    </row>
    <row r="1986" spans="1:17" hidden="1" x14ac:dyDescent="0.25">
      <c r="A1986" t="s">
        <v>8079</v>
      </c>
      <c r="B1986" t="s">
        <v>8080</v>
      </c>
      <c r="C1986" s="1" t="str">
        <f t="shared" ref="C1986:C2049" si="126">HYPERLINK("http://geochem.nrcan.gc.ca/cdogs/content/bdl/bdl120012_e.htm", "12:0012")</f>
        <v>12:0012</v>
      </c>
      <c r="D1986" s="1" t="str">
        <f t="shared" ref="D1986:D2049" si="127">HYPERLINK("http://geochem.nrcan.gc.ca/cdogs/content/svy/svy120031_e.htm", "12:0031")</f>
        <v>12:0031</v>
      </c>
      <c r="E1986" t="s">
        <v>8081</v>
      </c>
      <c r="F1986" t="s">
        <v>8082</v>
      </c>
      <c r="H1986">
        <v>58.294132900000001</v>
      </c>
      <c r="I1986">
        <v>-132.42958229999999</v>
      </c>
      <c r="J1986" s="1" t="str">
        <f t="shared" ref="J1986:J2049" si="128">HYPERLINK("http://geochem.nrcan.gc.ca/cdogs/content/kwd/kwd020018_e.htm", "Fluid (stream)")</f>
        <v>Fluid (stream)</v>
      </c>
      <c r="K1986" s="1" t="str">
        <f t="shared" ref="K1986:K2049" si="129">HYPERLINK("http://geochem.nrcan.gc.ca/cdogs/content/kwd/kwd080007_e.htm", "Untreated Water")</f>
        <v>Untreated Water</v>
      </c>
      <c r="O1986" t="s">
        <v>311</v>
      </c>
      <c r="P1986" t="s">
        <v>28</v>
      </c>
      <c r="Q1986" t="s">
        <v>522</v>
      </c>
    </row>
    <row r="1987" spans="1:17" hidden="1" x14ac:dyDescent="0.25">
      <c r="A1987" t="s">
        <v>8083</v>
      </c>
      <c r="B1987" t="s">
        <v>8084</v>
      </c>
      <c r="C1987" s="1" t="str">
        <f t="shared" si="126"/>
        <v>12:0012</v>
      </c>
      <c r="D1987" s="1" t="str">
        <f t="shared" si="127"/>
        <v>12:0031</v>
      </c>
      <c r="E1987" t="s">
        <v>8085</v>
      </c>
      <c r="F1987" t="s">
        <v>8086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 t="s">
        <v>57</v>
      </c>
      <c r="P1987" t="s">
        <v>226</v>
      </c>
      <c r="Q1987" t="s">
        <v>392</v>
      </c>
    </row>
    <row r="1988" spans="1:17" hidden="1" x14ac:dyDescent="0.25">
      <c r="A1988" t="s">
        <v>8087</v>
      </c>
      <c r="B1988" t="s">
        <v>8088</v>
      </c>
      <c r="C1988" s="1" t="str">
        <f t="shared" si="126"/>
        <v>12:0012</v>
      </c>
      <c r="D1988" s="1" t="str">
        <f t="shared" si="127"/>
        <v>12:0031</v>
      </c>
      <c r="E1988" t="s">
        <v>8089</v>
      </c>
      <c r="F1988" t="s">
        <v>8090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 t="s">
        <v>652</v>
      </c>
      <c r="P1988" t="s">
        <v>226</v>
      </c>
      <c r="Q1988" t="s">
        <v>35</v>
      </c>
    </row>
    <row r="1989" spans="1:17" hidden="1" x14ac:dyDescent="0.25">
      <c r="A1989" t="s">
        <v>8091</v>
      </c>
      <c r="B1989" t="s">
        <v>8092</v>
      </c>
      <c r="C1989" s="1" t="str">
        <f t="shared" si="126"/>
        <v>12:0012</v>
      </c>
      <c r="D1989" s="1" t="str">
        <f t="shared" si="127"/>
        <v>12:0031</v>
      </c>
      <c r="E1989" t="s">
        <v>8093</v>
      </c>
      <c r="F1989" t="s">
        <v>8094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 t="s">
        <v>21</v>
      </c>
      <c r="P1989" t="s">
        <v>356</v>
      </c>
      <c r="Q1989" t="s">
        <v>23</v>
      </c>
    </row>
    <row r="1990" spans="1:17" hidden="1" x14ac:dyDescent="0.25">
      <c r="A1990" t="s">
        <v>8095</v>
      </c>
      <c r="B1990" t="s">
        <v>8096</v>
      </c>
      <c r="C1990" s="1" t="str">
        <f t="shared" si="126"/>
        <v>12:0012</v>
      </c>
      <c r="D1990" s="1" t="str">
        <f t="shared" si="127"/>
        <v>12:0031</v>
      </c>
      <c r="E1990" t="s">
        <v>8097</v>
      </c>
      <c r="F1990" t="s">
        <v>8098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 t="s">
        <v>21</v>
      </c>
      <c r="P1990" t="s">
        <v>65</v>
      </c>
      <c r="Q1990" t="s">
        <v>29</v>
      </c>
    </row>
    <row r="1991" spans="1:17" hidden="1" x14ac:dyDescent="0.25">
      <c r="A1991" t="s">
        <v>8099</v>
      </c>
      <c r="B1991" t="s">
        <v>8100</v>
      </c>
      <c r="C1991" s="1" t="str">
        <f t="shared" si="126"/>
        <v>12:0012</v>
      </c>
      <c r="D1991" s="1" t="str">
        <f t="shared" si="127"/>
        <v>12:0031</v>
      </c>
      <c r="E1991" t="s">
        <v>8101</v>
      </c>
      <c r="F1991" t="s">
        <v>8102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 t="s">
        <v>370</v>
      </c>
      <c r="P1991" t="s">
        <v>58</v>
      </c>
      <c r="Q1991" t="s">
        <v>35</v>
      </c>
    </row>
    <row r="1992" spans="1:17" hidden="1" x14ac:dyDescent="0.25">
      <c r="A1992" t="s">
        <v>8103</v>
      </c>
      <c r="B1992" t="s">
        <v>8104</v>
      </c>
      <c r="C1992" s="1" t="str">
        <f t="shared" si="126"/>
        <v>12:0012</v>
      </c>
      <c r="D1992" s="1" t="str">
        <f t="shared" si="127"/>
        <v>12:0031</v>
      </c>
      <c r="E1992" t="s">
        <v>8101</v>
      </c>
      <c r="F1992" t="s">
        <v>8105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 t="s">
        <v>370</v>
      </c>
      <c r="P1992" t="s">
        <v>58</v>
      </c>
      <c r="Q1992" t="s">
        <v>46</v>
      </c>
    </row>
    <row r="1993" spans="1:17" hidden="1" x14ac:dyDescent="0.25">
      <c r="A1993" t="s">
        <v>8106</v>
      </c>
      <c r="B1993" t="s">
        <v>8107</v>
      </c>
      <c r="C1993" s="1" t="str">
        <f t="shared" si="126"/>
        <v>12:0012</v>
      </c>
      <c r="D1993" s="1" t="str">
        <f t="shared" si="127"/>
        <v>12:0031</v>
      </c>
      <c r="E1993" t="s">
        <v>8108</v>
      </c>
      <c r="F1993" t="s">
        <v>8109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 t="s">
        <v>76</v>
      </c>
      <c r="P1993" t="s">
        <v>28</v>
      </c>
      <c r="Q1993" t="s">
        <v>23</v>
      </c>
    </row>
    <row r="1994" spans="1:17" hidden="1" x14ac:dyDescent="0.25">
      <c r="A1994" t="s">
        <v>8110</v>
      </c>
      <c r="B1994" t="s">
        <v>8111</v>
      </c>
      <c r="C1994" s="1" t="str">
        <f t="shared" si="126"/>
        <v>12:0012</v>
      </c>
      <c r="D1994" s="1" t="str">
        <f t="shared" si="127"/>
        <v>12:0031</v>
      </c>
      <c r="E1994" t="s">
        <v>8112</v>
      </c>
      <c r="F1994" t="s">
        <v>8113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 t="s">
        <v>21</v>
      </c>
      <c r="P1994" t="s">
        <v>356</v>
      </c>
      <c r="Q1994" t="s">
        <v>198</v>
      </c>
    </row>
    <row r="1995" spans="1:17" hidden="1" x14ac:dyDescent="0.25">
      <c r="A1995" t="s">
        <v>8114</v>
      </c>
      <c r="B1995" t="s">
        <v>8115</v>
      </c>
      <c r="C1995" s="1" t="str">
        <f t="shared" si="126"/>
        <v>12:0012</v>
      </c>
      <c r="D1995" s="1" t="str">
        <f t="shared" si="127"/>
        <v>12:0031</v>
      </c>
      <c r="E1995" t="s">
        <v>8116</v>
      </c>
      <c r="F1995" t="s">
        <v>8117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 t="s">
        <v>220</v>
      </c>
      <c r="P1995" t="s">
        <v>226</v>
      </c>
      <c r="Q1995" t="s">
        <v>653</v>
      </c>
    </row>
    <row r="1996" spans="1:17" hidden="1" x14ac:dyDescent="0.25">
      <c r="A1996" t="s">
        <v>8118</v>
      </c>
      <c r="B1996" t="s">
        <v>8119</v>
      </c>
      <c r="C1996" s="1" t="str">
        <f t="shared" si="126"/>
        <v>12:0012</v>
      </c>
      <c r="D1996" s="1" t="str">
        <f t="shared" si="127"/>
        <v>12:0031</v>
      </c>
      <c r="E1996" t="s">
        <v>8120</v>
      </c>
      <c r="F1996" t="s">
        <v>8121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 t="s">
        <v>21</v>
      </c>
      <c r="P1996" t="s">
        <v>40</v>
      </c>
      <c r="Q1996" t="s">
        <v>392</v>
      </c>
    </row>
    <row r="1997" spans="1:17" hidden="1" x14ac:dyDescent="0.25">
      <c r="A1997" t="s">
        <v>8122</v>
      </c>
      <c r="B1997" t="s">
        <v>8123</v>
      </c>
      <c r="C1997" s="1" t="str">
        <f t="shared" si="126"/>
        <v>12:0012</v>
      </c>
      <c r="D1997" s="1" t="str">
        <f t="shared" si="127"/>
        <v>12:0031</v>
      </c>
      <c r="E1997" t="s">
        <v>8124</v>
      </c>
      <c r="F1997" t="s">
        <v>8125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 t="s">
        <v>21</v>
      </c>
      <c r="P1997" t="s">
        <v>612</v>
      </c>
      <c r="Q1997" t="s">
        <v>522</v>
      </c>
    </row>
    <row r="1998" spans="1:17" hidden="1" x14ac:dyDescent="0.25">
      <c r="A1998" t="s">
        <v>8126</v>
      </c>
      <c r="B1998" t="s">
        <v>8127</v>
      </c>
      <c r="C1998" s="1" t="str">
        <f t="shared" si="126"/>
        <v>12:0012</v>
      </c>
      <c r="D1998" s="1" t="str">
        <f t="shared" si="127"/>
        <v>12:0031</v>
      </c>
      <c r="E1998" t="s">
        <v>8128</v>
      </c>
      <c r="F1998" t="s">
        <v>8129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 t="s">
        <v>551</v>
      </c>
      <c r="P1998" t="s">
        <v>58</v>
      </c>
      <c r="Q1998" t="s">
        <v>59</v>
      </c>
    </row>
    <row r="1999" spans="1:17" hidden="1" x14ac:dyDescent="0.25">
      <c r="A1999" t="s">
        <v>8130</v>
      </c>
      <c r="B1999" t="s">
        <v>8131</v>
      </c>
      <c r="C1999" s="1" t="str">
        <f t="shared" si="126"/>
        <v>12:0012</v>
      </c>
      <c r="D1999" s="1" t="str">
        <f t="shared" si="127"/>
        <v>12:0031</v>
      </c>
      <c r="E1999" t="s">
        <v>8132</v>
      </c>
      <c r="F1999" t="s">
        <v>8133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 t="s">
        <v>21</v>
      </c>
      <c r="P1999" t="s">
        <v>40</v>
      </c>
      <c r="Q1999" t="s">
        <v>103</v>
      </c>
    </row>
    <row r="2000" spans="1:17" hidden="1" x14ac:dyDescent="0.25">
      <c r="A2000" t="s">
        <v>8134</v>
      </c>
      <c r="B2000" t="s">
        <v>8135</v>
      </c>
      <c r="C2000" s="1" t="str">
        <f t="shared" si="126"/>
        <v>12:0012</v>
      </c>
      <c r="D2000" s="1" t="str">
        <f t="shared" si="127"/>
        <v>12:0031</v>
      </c>
      <c r="E2000" t="s">
        <v>8136</v>
      </c>
      <c r="F2000" t="s">
        <v>8137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 t="s">
        <v>244</v>
      </c>
      <c r="P2000" t="s">
        <v>40</v>
      </c>
      <c r="Q2000" t="s">
        <v>29</v>
      </c>
    </row>
    <row r="2001" spans="1:17" hidden="1" x14ac:dyDescent="0.25">
      <c r="A2001" t="s">
        <v>8138</v>
      </c>
      <c r="B2001" t="s">
        <v>8139</v>
      </c>
      <c r="C2001" s="1" t="str">
        <f t="shared" si="126"/>
        <v>12:0012</v>
      </c>
      <c r="D2001" s="1" t="str">
        <f t="shared" si="127"/>
        <v>12:0031</v>
      </c>
      <c r="E2001" t="s">
        <v>8140</v>
      </c>
      <c r="F2001" t="s">
        <v>8141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 t="s">
        <v>220</v>
      </c>
      <c r="P2001" t="s">
        <v>231</v>
      </c>
      <c r="Q2001" t="s">
        <v>23</v>
      </c>
    </row>
    <row r="2002" spans="1:17" hidden="1" x14ac:dyDescent="0.25">
      <c r="A2002" t="s">
        <v>8142</v>
      </c>
      <c r="B2002" t="s">
        <v>8143</v>
      </c>
      <c r="C2002" s="1" t="str">
        <f t="shared" si="126"/>
        <v>12:0012</v>
      </c>
      <c r="D2002" s="1" t="str">
        <f t="shared" si="127"/>
        <v>12:0031</v>
      </c>
      <c r="E2002" t="s">
        <v>8144</v>
      </c>
      <c r="F2002" t="s">
        <v>8145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 t="s">
        <v>21</v>
      </c>
      <c r="P2002" t="s">
        <v>77</v>
      </c>
      <c r="Q2002" t="s">
        <v>215</v>
      </c>
    </row>
    <row r="2003" spans="1:17" hidden="1" x14ac:dyDescent="0.25">
      <c r="A2003" t="s">
        <v>8146</v>
      </c>
      <c r="B2003" t="s">
        <v>8147</v>
      </c>
      <c r="C2003" s="1" t="str">
        <f t="shared" si="126"/>
        <v>12:0012</v>
      </c>
      <c r="D2003" s="1" t="str">
        <f t="shared" si="127"/>
        <v>12:0031</v>
      </c>
      <c r="E2003" t="s">
        <v>8148</v>
      </c>
      <c r="F2003" t="s">
        <v>8149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 t="s">
        <v>220</v>
      </c>
      <c r="P2003" t="s">
        <v>77</v>
      </c>
      <c r="Q2003" t="s">
        <v>46</v>
      </c>
    </row>
    <row r="2004" spans="1:17" hidden="1" x14ac:dyDescent="0.25">
      <c r="A2004" t="s">
        <v>8150</v>
      </c>
      <c r="B2004" t="s">
        <v>8151</v>
      </c>
      <c r="C2004" s="1" t="str">
        <f t="shared" si="126"/>
        <v>12:0012</v>
      </c>
      <c r="D2004" s="1" t="str">
        <f t="shared" si="127"/>
        <v>12:0031</v>
      </c>
      <c r="E2004" t="s">
        <v>8152</v>
      </c>
      <c r="F2004" t="s">
        <v>8153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 t="s">
        <v>21</v>
      </c>
      <c r="P2004" t="s">
        <v>40</v>
      </c>
      <c r="Q2004" t="s">
        <v>522</v>
      </c>
    </row>
    <row r="2005" spans="1:17" hidden="1" x14ac:dyDescent="0.25">
      <c r="A2005" t="s">
        <v>8154</v>
      </c>
      <c r="B2005" t="s">
        <v>8155</v>
      </c>
      <c r="C2005" s="1" t="str">
        <f t="shared" si="126"/>
        <v>12:0012</v>
      </c>
      <c r="D2005" s="1" t="str">
        <f t="shared" si="127"/>
        <v>12:0031</v>
      </c>
      <c r="E2005" t="s">
        <v>8156</v>
      </c>
      <c r="F2005" t="s">
        <v>8157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 t="s">
        <v>21</v>
      </c>
      <c r="P2005" t="s">
        <v>45</v>
      </c>
      <c r="Q2005" t="s">
        <v>59</v>
      </c>
    </row>
    <row r="2006" spans="1:17" hidden="1" x14ac:dyDescent="0.25">
      <c r="A2006" t="s">
        <v>8158</v>
      </c>
      <c r="B2006" t="s">
        <v>8159</v>
      </c>
      <c r="C2006" s="1" t="str">
        <f t="shared" si="126"/>
        <v>12:0012</v>
      </c>
      <c r="D2006" s="1" t="str">
        <f t="shared" si="127"/>
        <v>12:0031</v>
      </c>
      <c r="E2006" t="s">
        <v>8160</v>
      </c>
      <c r="F2006" t="s">
        <v>8161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 t="s">
        <v>21</v>
      </c>
      <c r="P2006" t="s">
        <v>51</v>
      </c>
      <c r="Q2006" t="s">
        <v>198</v>
      </c>
    </row>
    <row r="2007" spans="1:17" hidden="1" x14ac:dyDescent="0.25">
      <c r="A2007" t="s">
        <v>8162</v>
      </c>
      <c r="B2007" t="s">
        <v>8163</v>
      </c>
      <c r="C2007" s="1" t="str">
        <f t="shared" si="126"/>
        <v>12:0012</v>
      </c>
      <c r="D2007" s="1" t="str">
        <f t="shared" si="127"/>
        <v>12:0031</v>
      </c>
      <c r="E2007" t="s">
        <v>8164</v>
      </c>
      <c r="F2007" t="s">
        <v>8165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 t="s">
        <v>21</v>
      </c>
      <c r="P2007" t="s">
        <v>70</v>
      </c>
      <c r="Q2007" t="s">
        <v>103</v>
      </c>
    </row>
    <row r="2008" spans="1:17" hidden="1" x14ac:dyDescent="0.25">
      <c r="A2008" t="s">
        <v>8166</v>
      </c>
      <c r="B2008" t="s">
        <v>8167</v>
      </c>
      <c r="C2008" s="1" t="str">
        <f t="shared" si="126"/>
        <v>12:0012</v>
      </c>
      <c r="D2008" s="1" t="str">
        <f t="shared" si="127"/>
        <v>12:0031</v>
      </c>
      <c r="E2008" t="s">
        <v>8168</v>
      </c>
      <c r="F2008" t="s">
        <v>8169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 t="s">
        <v>21</v>
      </c>
      <c r="P2008" t="s">
        <v>70</v>
      </c>
      <c r="Q2008" t="s">
        <v>71</v>
      </c>
    </row>
    <row r="2009" spans="1:17" hidden="1" x14ac:dyDescent="0.25">
      <c r="A2009" t="s">
        <v>8170</v>
      </c>
      <c r="B2009" t="s">
        <v>8171</v>
      </c>
      <c r="C2009" s="1" t="str">
        <f t="shared" si="126"/>
        <v>12:0012</v>
      </c>
      <c r="D2009" s="1" t="str">
        <f t="shared" si="127"/>
        <v>12:0031</v>
      </c>
      <c r="E2009" t="s">
        <v>8168</v>
      </c>
      <c r="F2009" t="s">
        <v>8172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 t="s">
        <v>21</v>
      </c>
      <c r="P2009" t="s">
        <v>70</v>
      </c>
      <c r="Q2009" t="s">
        <v>103</v>
      </c>
    </row>
    <row r="2010" spans="1:17" hidden="1" x14ac:dyDescent="0.25">
      <c r="A2010" t="s">
        <v>8173</v>
      </c>
      <c r="B2010" t="s">
        <v>8174</v>
      </c>
      <c r="C2010" s="1" t="str">
        <f t="shared" si="126"/>
        <v>12:0012</v>
      </c>
      <c r="D2010" s="1" t="str">
        <f t="shared" si="127"/>
        <v>12:0031</v>
      </c>
      <c r="E2010" t="s">
        <v>8175</v>
      </c>
      <c r="F2010" t="s">
        <v>8176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 t="s">
        <v>21</v>
      </c>
      <c r="P2010" t="s">
        <v>356</v>
      </c>
      <c r="Q2010" t="s">
        <v>103</v>
      </c>
    </row>
    <row r="2011" spans="1:17" hidden="1" x14ac:dyDescent="0.25">
      <c r="A2011" t="s">
        <v>8177</v>
      </c>
      <c r="B2011" t="s">
        <v>8178</v>
      </c>
      <c r="C2011" s="1" t="str">
        <f t="shared" si="126"/>
        <v>12:0012</v>
      </c>
      <c r="D2011" s="1" t="str">
        <f t="shared" si="127"/>
        <v>12:0031</v>
      </c>
      <c r="E2011" t="s">
        <v>8179</v>
      </c>
      <c r="F2011" t="s">
        <v>8180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 t="s">
        <v>101</v>
      </c>
      <c r="P2011" t="s">
        <v>65</v>
      </c>
      <c r="Q2011" t="s">
        <v>46</v>
      </c>
    </row>
    <row r="2012" spans="1:17" hidden="1" x14ac:dyDescent="0.25">
      <c r="A2012" t="s">
        <v>8181</v>
      </c>
      <c r="B2012" t="s">
        <v>8182</v>
      </c>
      <c r="C2012" s="1" t="str">
        <f t="shared" si="126"/>
        <v>12:0012</v>
      </c>
      <c r="D2012" s="1" t="str">
        <f t="shared" si="127"/>
        <v>12:0031</v>
      </c>
      <c r="E2012" t="s">
        <v>8183</v>
      </c>
      <c r="F2012" t="s">
        <v>8184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 t="s">
        <v>101</v>
      </c>
      <c r="P2012" t="s">
        <v>231</v>
      </c>
      <c r="Q2012" t="s">
        <v>215</v>
      </c>
    </row>
    <row r="2013" spans="1:17" hidden="1" x14ac:dyDescent="0.25">
      <c r="A2013" t="s">
        <v>8185</v>
      </c>
      <c r="B2013" t="s">
        <v>8186</v>
      </c>
      <c r="C2013" s="1" t="str">
        <f t="shared" si="126"/>
        <v>12:0012</v>
      </c>
      <c r="D2013" s="1" t="str">
        <f t="shared" si="127"/>
        <v>12:0031</v>
      </c>
      <c r="E2013" t="s">
        <v>8187</v>
      </c>
      <c r="F2013" t="s">
        <v>8188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 t="s">
        <v>64</v>
      </c>
      <c r="P2013" t="s">
        <v>22</v>
      </c>
      <c r="Q2013" t="s">
        <v>71</v>
      </c>
    </row>
    <row r="2014" spans="1:17" hidden="1" x14ac:dyDescent="0.25">
      <c r="A2014" t="s">
        <v>8189</v>
      </c>
      <c r="B2014" t="s">
        <v>8190</v>
      </c>
      <c r="C2014" s="1" t="str">
        <f t="shared" si="126"/>
        <v>12:0012</v>
      </c>
      <c r="D2014" s="1" t="str">
        <f t="shared" si="127"/>
        <v>12:0031</v>
      </c>
      <c r="E2014" t="s">
        <v>8191</v>
      </c>
      <c r="F2014" t="s">
        <v>8192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 t="s">
        <v>652</v>
      </c>
      <c r="P2014" t="s">
        <v>22</v>
      </c>
      <c r="Q2014" t="s">
        <v>522</v>
      </c>
    </row>
    <row r="2015" spans="1:17" hidden="1" x14ac:dyDescent="0.25">
      <c r="A2015" t="s">
        <v>8193</v>
      </c>
      <c r="B2015" t="s">
        <v>8194</v>
      </c>
      <c r="C2015" s="1" t="str">
        <f t="shared" si="126"/>
        <v>12:0012</v>
      </c>
      <c r="D2015" s="1" t="str">
        <f t="shared" si="127"/>
        <v>12:0031</v>
      </c>
      <c r="E2015" t="s">
        <v>8195</v>
      </c>
      <c r="F2015" t="s">
        <v>8196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 t="s">
        <v>244</v>
      </c>
      <c r="P2015" t="s">
        <v>226</v>
      </c>
      <c r="Q2015" t="s">
        <v>215</v>
      </c>
    </row>
    <row r="2016" spans="1:17" hidden="1" x14ac:dyDescent="0.25">
      <c r="A2016" t="s">
        <v>8197</v>
      </c>
      <c r="B2016" t="s">
        <v>8198</v>
      </c>
      <c r="C2016" s="1" t="str">
        <f t="shared" si="126"/>
        <v>12:0012</v>
      </c>
      <c r="D2016" s="1" t="str">
        <f t="shared" si="127"/>
        <v>12:0031</v>
      </c>
      <c r="E2016" t="s">
        <v>8199</v>
      </c>
      <c r="F2016" t="s">
        <v>8200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 t="s">
        <v>551</v>
      </c>
      <c r="P2016" t="s">
        <v>612</v>
      </c>
      <c r="Q2016" t="s">
        <v>88</v>
      </c>
    </row>
    <row r="2017" spans="1:17" hidden="1" x14ac:dyDescent="0.25">
      <c r="A2017" t="s">
        <v>8201</v>
      </c>
      <c r="B2017" t="s">
        <v>8202</v>
      </c>
      <c r="C2017" s="1" t="str">
        <f t="shared" si="126"/>
        <v>12:0012</v>
      </c>
      <c r="D2017" s="1" t="str">
        <f t="shared" si="127"/>
        <v>12:0031</v>
      </c>
      <c r="E2017" t="s">
        <v>8203</v>
      </c>
      <c r="F2017" t="s">
        <v>8204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 t="s">
        <v>21</v>
      </c>
      <c r="P2017" t="s">
        <v>22</v>
      </c>
      <c r="Q2017" t="s">
        <v>88</v>
      </c>
    </row>
    <row r="2018" spans="1:17" hidden="1" x14ac:dyDescent="0.25">
      <c r="A2018" t="s">
        <v>8205</v>
      </c>
      <c r="B2018" t="s">
        <v>8206</v>
      </c>
      <c r="C2018" s="1" t="str">
        <f t="shared" si="126"/>
        <v>12:0012</v>
      </c>
      <c r="D2018" s="1" t="str">
        <f t="shared" si="127"/>
        <v>12:0031</v>
      </c>
      <c r="E2018" t="s">
        <v>8207</v>
      </c>
      <c r="F2018" t="s">
        <v>8208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 t="s">
        <v>1247</v>
      </c>
      <c r="P2018" t="s">
        <v>1227</v>
      </c>
      <c r="Q2018" t="s">
        <v>88</v>
      </c>
    </row>
    <row r="2019" spans="1:17" hidden="1" x14ac:dyDescent="0.25">
      <c r="A2019" t="s">
        <v>8209</v>
      </c>
      <c r="B2019" t="s">
        <v>8210</v>
      </c>
      <c r="C2019" s="1" t="str">
        <f t="shared" si="126"/>
        <v>12:0012</v>
      </c>
      <c r="D2019" s="1" t="str">
        <f t="shared" si="127"/>
        <v>12:0031</v>
      </c>
      <c r="E2019" t="s">
        <v>8211</v>
      </c>
      <c r="F2019" t="s">
        <v>8212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 t="s">
        <v>64</v>
      </c>
      <c r="P2019" t="s">
        <v>1209</v>
      </c>
      <c r="Q2019" t="s">
        <v>52</v>
      </c>
    </row>
    <row r="2020" spans="1:17" hidden="1" x14ac:dyDescent="0.25">
      <c r="A2020" t="s">
        <v>8213</v>
      </c>
      <c r="B2020" t="s">
        <v>8214</v>
      </c>
      <c r="C2020" s="1" t="str">
        <f t="shared" si="126"/>
        <v>12:0012</v>
      </c>
      <c r="D2020" s="1" t="str">
        <f t="shared" si="127"/>
        <v>12:0031</v>
      </c>
      <c r="E2020" t="s">
        <v>8215</v>
      </c>
      <c r="F2020" t="s">
        <v>8216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 t="s">
        <v>1771</v>
      </c>
      <c r="P2020" t="s">
        <v>2943</v>
      </c>
      <c r="Q2020" t="s">
        <v>52</v>
      </c>
    </row>
    <row r="2021" spans="1:17" hidden="1" x14ac:dyDescent="0.25">
      <c r="A2021" t="s">
        <v>8217</v>
      </c>
      <c r="B2021" t="s">
        <v>8218</v>
      </c>
      <c r="C2021" s="1" t="str">
        <f t="shared" si="126"/>
        <v>12:0012</v>
      </c>
      <c r="D2021" s="1" t="str">
        <f t="shared" si="127"/>
        <v>12:0031</v>
      </c>
      <c r="E2021" t="s">
        <v>8219</v>
      </c>
      <c r="F2021" t="s">
        <v>8220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 t="s">
        <v>225</v>
      </c>
      <c r="P2021" t="s">
        <v>28</v>
      </c>
      <c r="Q2021" t="s">
        <v>1528</v>
      </c>
    </row>
    <row r="2022" spans="1:17" hidden="1" x14ac:dyDescent="0.25">
      <c r="A2022" t="s">
        <v>8221</v>
      </c>
      <c r="B2022" t="s">
        <v>8222</v>
      </c>
      <c r="C2022" s="1" t="str">
        <f t="shared" si="126"/>
        <v>12:0012</v>
      </c>
      <c r="D2022" s="1" t="str">
        <f t="shared" si="127"/>
        <v>12:0031</v>
      </c>
      <c r="E2022" t="s">
        <v>8223</v>
      </c>
      <c r="F2022" t="s">
        <v>8224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 t="s">
        <v>225</v>
      </c>
      <c r="P2022" t="s">
        <v>1209</v>
      </c>
      <c r="Q2022" t="s">
        <v>149</v>
      </c>
    </row>
    <row r="2023" spans="1:17" hidden="1" x14ac:dyDescent="0.25">
      <c r="A2023" t="s">
        <v>8225</v>
      </c>
      <c r="B2023" t="s">
        <v>8226</v>
      </c>
      <c r="C2023" s="1" t="str">
        <f t="shared" si="126"/>
        <v>12:0012</v>
      </c>
      <c r="D2023" s="1" t="str">
        <f t="shared" si="127"/>
        <v>12:0031</v>
      </c>
      <c r="E2023" t="s">
        <v>8227</v>
      </c>
      <c r="F2023" t="s">
        <v>8228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 t="s">
        <v>588</v>
      </c>
      <c r="P2023" t="s">
        <v>262</v>
      </c>
      <c r="Q2023" t="s">
        <v>149</v>
      </c>
    </row>
    <row r="2024" spans="1:17" hidden="1" x14ac:dyDescent="0.25">
      <c r="A2024" t="s">
        <v>8229</v>
      </c>
      <c r="B2024" t="s">
        <v>8230</v>
      </c>
      <c r="C2024" s="1" t="str">
        <f t="shared" si="126"/>
        <v>12:0012</v>
      </c>
      <c r="D2024" s="1" t="str">
        <f t="shared" si="127"/>
        <v>12:0031</v>
      </c>
      <c r="E2024" t="s">
        <v>8231</v>
      </c>
      <c r="F2024" t="s">
        <v>8232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 t="s">
        <v>76</v>
      </c>
      <c r="P2024" t="s">
        <v>612</v>
      </c>
      <c r="Q2024" t="s">
        <v>149</v>
      </c>
    </row>
    <row r="2025" spans="1:17" hidden="1" x14ac:dyDescent="0.25">
      <c r="A2025" t="s">
        <v>8233</v>
      </c>
      <c r="B2025" t="s">
        <v>8234</v>
      </c>
      <c r="C2025" s="1" t="str">
        <f t="shared" si="126"/>
        <v>12:0012</v>
      </c>
      <c r="D2025" s="1" t="str">
        <f t="shared" si="127"/>
        <v>12:0031</v>
      </c>
      <c r="E2025" t="s">
        <v>8235</v>
      </c>
      <c r="F2025" t="s">
        <v>8236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 t="s">
        <v>76</v>
      </c>
      <c r="P2025" t="s">
        <v>1209</v>
      </c>
      <c r="Q2025" t="s">
        <v>149</v>
      </c>
    </row>
    <row r="2026" spans="1:17" hidden="1" x14ac:dyDescent="0.25">
      <c r="A2026" t="s">
        <v>8237</v>
      </c>
      <c r="B2026" t="s">
        <v>8238</v>
      </c>
      <c r="C2026" s="1" t="str">
        <f t="shared" si="126"/>
        <v>12:0012</v>
      </c>
      <c r="D2026" s="1" t="str">
        <f t="shared" si="127"/>
        <v>12:0031</v>
      </c>
      <c r="E2026" t="s">
        <v>8239</v>
      </c>
      <c r="F2026" t="s">
        <v>8240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 t="s">
        <v>158</v>
      </c>
      <c r="P2026" t="s">
        <v>830</v>
      </c>
      <c r="Q2026" t="s">
        <v>215</v>
      </c>
    </row>
    <row r="2027" spans="1:17" hidden="1" x14ac:dyDescent="0.25">
      <c r="A2027" t="s">
        <v>8241</v>
      </c>
      <c r="B2027" t="s">
        <v>8242</v>
      </c>
      <c r="C2027" s="1" t="str">
        <f t="shared" si="126"/>
        <v>12:0012</v>
      </c>
      <c r="D2027" s="1" t="str">
        <f t="shared" si="127"/>
        <v>12:0031</v>
      </c>
      <c r="E2027" t="s">
        <v>8243</v>
      </c>
      <c r="F2027" t="s">
        <v>8244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 t="s">
        <v>244</v>
      </c>
      <c r="P2027" t="s">
        <v>1252</v>
      </c>
      <c r="Q2027" t="s">
        <v>52</v>
      </c>
    </row>
    <row r="2028" spans="1:17" hidden="1" x14ac:dyDescent="0.25">
      <c r="A2028" t="s">
        <v>8245</v>
      </c>
      <c r="B2028" t="s">
        <v>8246</v>
      </c>
      <c r="C2028" s="1" t="str">
        <f t="shared" si="126"/>
        <v>12:0012</v>
      </c>
      <c r="D2028" s="1" t="str">
        <f t="shared" si="127"/>
        <v>12:0031</v>
      </c>
      <c r="E2028" t="s">
        <v>8247</v>
      </c>
      <c r="F2028" t="s">
        <v>8248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 t="s">
        <v>244</v>
      </c>
      <c r="P2028" t="s">
        <v>397</v>
      </c>
      <c r="Q2028" t="s">
        <v>189</v>
      </c>
    </row>
    <row r="2029" spans="1:17" hidden="1" x14ac:dyDescent="0.25">
      <c r="A2029" t="s">
        <v>8249</v>
      </c>
      <c r="B2029" t="s">
        <v>8250</v>
      </c>
      <c r="C2029" s="1" t="str">
        <f t="shared" si="126"/>
        <v>12:0012</v>
      </c>
      <c r="D2029" s="1" t="str">
        <f t="shared" si="127"/>
        <v>12:0031</v>
      </c>
      <c r="E2029" t="s">
        <v>8251</v>
      </c>
      <c r="F2029" t="s">
        <v>8252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 t="s">
        <v>158</v>
      </c>
      <c r="P2029" t="s">
        <v>1209</v>
      </c>
      <c r="Q2029" t="s">
        <v>23</v>
      </c>
    </row>
    <row r="2030" spans="1:17" hidden="1" x14ac:dyDescent="0.25">
      <c r="A2030" t="s">
        <v>8253</v>
      </c>
      <c r="B2030" t="s">
        <v>8254</v>
      </c>
      <c r="C2030" s="1" t="str">
        <f t="shared" si="126"/>
        <v>12:0012</v>
      </c>
      <c r="D2030" s="1" t="str">
        <f t="shared" si="127"/>
        <v>12:0031</v>
      </c>
      <c r="E2030" t="s">
        <v>8255</v>
      </c>
      <c r="F2030" t="s">
        <v>8256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 t="s">
        <v>327</v>
      </c>
      <c r="P2030" t="s">
        <v>1631</v>
      </c>
      <c r="Q2030" t="s">
        <v>93</v>
      </c>
    </row>
    <row r="2031" spans="1:17" hidden="1" x14ac:dyDescent="0.25">
      <c r="A2031" t="s">
        <v>8257</v>
      </c>
      <c r="B2031" t="s">
        <v>8258</v>
      </c>
      <c r="C2031" s="1" t="str">
        <f t="shared" si="126"/>
        <v>12:0012</v>
      </c>
      <c r="D2031" s="1" t="str">
        <f t="shared" si="127"/>
        <v>12:0031</v>
      </c>
      <c r="E2031" t="s">
        <v>8259</v>
      </c>
      <c r="F2031" t="s">
        <v>8260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 t="s">
        <v>21</v>
      </c>
      <c r="P2031" t="s">
        <v>2212</v>
      </c>
      <c r="Q2031" t="s">
        <v>46</v>
      </c>
    </row>
    <row r="2032" spans="1:17" hidden="1" x14ac:dyDescent="0.25">
      <c r="A2032" t="s">
        <v>8261</v>
      </c>
      <c r="B2032" t="s">
        <v>8262</v>
      </c>
      <c r="C2032" s="1" t="str">
        <f t="shared" si="126"/>
        <v>12:0012</v>
      </c>
      <c r="D2032" s="1" t="str">
        <f t="shared" si="127"/>
        <v>12:0031</v>
      </c>
      <c r="E2032" t="s">
        <v>8259</v>
      </c>
      <c r="F2032" t="s">
        <v>8263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 t="s">
        <v>21</v>
      </c>
      <c r="P2032" t="s">
        <v>1222</v>
      </c>
      <c r="Q2032" t="s">
        <v>46</v>
      </c>
    </row>
    <row r="2033" spans="1:17" hidden="1" x14ac:dyDescent="0.25">
      <c r="A2033" t="s">
        <v>8264</v>
      </c>
      <c r="B2033" t="s">
        <v>8265</v>
      </c>
      <c r="C2033" s="1" t="str">
        <f t="shared" si="126"/>
        <v>12:0012</v>
      </c>
      <c r="D2033" s="1" t="str">
        <f t="shared" si="127"/>
        <v>12:0031</v>
      </c>
      <c r="E2033" t="s">
        <v>8266</v>
      </c>
      <c r="F2033" t="s">
        <v>8267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 t="s">
        <v>21</v>
      </c>
      <c r="P2033" t="s">
        <v>231</v>
      </c>
      <c r="Q2033" t="s">
        <v>215</v>
      </c>
    </row>
    <row r="2034" spans="1:17" hidden="1" x14ac:dyDescent="0.25">
      <c r="A2034" t="s">
        <v>8268</v>
      </c>
      <c r="B2034" t="s">
        <v>8269</v>
      </c>
      <c r="C2034" s="1" t="str">
        <f t="shared" si="126"/>
        <v>12:0012</v>
      </c>
      <c r="D2034" s="1" t="str">
        <f t="shared" si="127"/>
        <v>12:0031</v>
      </c>
      <c r="E2034" t="s">
        <v>8270</v>
      </c>
      <c r="F2034" t="s">
        <v>8271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 t="s">
        <v>244</v>
      </c>
      <c r="P2034" t="s">
        <v>262</v>
      </c>
      <c r="Q2034" t="s">
        <v>46</v>
      </c>
    </row>
    <row r="2035" spans="1:17" hidden="1" x14ac:dyDescent="0.25">
      <c r="A2035" t="s">
        <v>8272</v>
      </c>
      <c r="B2035" t="s">
        <v>8273</v>
      </c>
      <c r="C2035" s="1" t="str">
        <f t="shared" si="126"/>
        <v>12:0012</v>
      </c>
      <c r="D2035" s="1" t="str">
        <f t="shared" si="127"/>
        <v>12:0031</v>
      </c>
      <c r="E2035" t="s">
        <v>8274</v>
      </c>
      <c r="F2035" t="s">
        <v>8275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 t="s">
        <v>551</v>
      </c>
      <c r="P2035" t="s">
        <v>391</v>
      </c>
      <c r="Q2035" t="s">
        <v>103</v>
      </c>
    </row>
    <row r="2036" spans="1:17" hidden="1" x14ac:dyDescent="0.25">
      <c r="A2036" t="s">
        <v>8276</v>
      </c>
      <c r="B2036" t="s">
        <v>8277</v>
      </c>
      <c r="C2036" s="1" t="str">
        <f t="shared" si="126"/>
        <v>12:0012</v>
      </c>
      <c r="D2036" s="1" t="str">
        <f t="shared" si="127"/>
        <v>12:0031</v>
      </c>
      <c r="E2036" t="s">
        <v>8278</v>
      </c>
      <c r="F2036" t="s">
        <v>8279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 t="s">
        <v>21</v>
      </c>
      <c r="P2036" t="s">
        <v>65</v>
      </c>
      <c r="Q2036" t="s">
        <v>71</v>
      </c>
    </row>
    <row r="2037" spans="1:17" hidden="1" x14ac:dyDescent="0.25">
      <c r="A2037" t="s">
        <v>8280</v>
      </c>
      <c r="B2037" t="s">
        <v>8281</v>
      </c>
      <c r="C2037" s="1" t="str">
        <f t="shared" si="126"/>
        <v>12:0012</v>
      </c>
      <c r="D2037" s="1" t="str">
        <f t="shared" si="127"/>
        <v>12:0031</v>
      </c>
      <c r="E2037" t="s">
        <v>8282</v>
      </c>
      <c r="F2037" t="s">
        <v>8283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 t="s">
        <v>8284</v>
      </c>
      <c r="P2037" t="s">
        <v>3066</v>
      </c>
      <c r="Q2037" t="s">
        <v>71</v>
      </c>
    </row>
    <row r="2038" spans="1:17" hidden="1" x14ac:dyDescent="0.25">
      <c r="A2038" t="s">
        <v>8285</v>
      </c>
      <c r="B2038" t="s">
        <v>8286</v>
      </c>
      <c r="C2038" s="1" t="str">
        <f t="shared" si="126"/>
        <v>12:0012</v>
      </c>
      <c r="D2038" s="1" t="str">
        <f t="shared" si="127"/>
        <v>12:0031</v>
      </c>
      <c r="E2038" t="s">
        <v>8287</v>
      </c>
      <c r="F2038" t="s">
        <v>8288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 t="s">
        <v>2120</v>
      </c>
      <c r="P2038" t="s">
        <v>356</v>
      </c>
      <c r="Q2038" t="s">
        <v>93</v>
      </c>
    </row>
    <row r="2039" spans="1:17" hidden="1" x14ac:dyDescent="0.25">
      <c r="A2039" t="s">
        <v>8289</v>
      </c>
      <c r="B2039" t="s">
        <v>8290</v>
      </c>
      <c r="C2039" s="1" t="str">
        <f t="shared" si="126"/>
        <v>12:0012</v>
      </c>
      <c r="D2039" s="1" t="str">
        <f t="shared" si="127"/>
        <v>12:0031</v>
      </c>
      <c r="E2039" t="s">
        <v>8291</v>
      </c>
      <c r="F2039" t="s">
        <v>8292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 t="s">
        <v>57</v>
      </c>
      <c r="P2039" t="s">
        <v>231</v>
      </c>
      <c r="Q2039" t="s">
        <v>215</v>
      </c>
    </row>
    <row r="2040" spans="1:17" hidden="1" x14ac:dyDescent="0.25">
      <c r="A2040" t="s">
        <v>8293</v>
      </c>
      <c r="B2040" t="s">
        <v>8294</v>
      </c>
      <c r="C2040" s="1" t="str">
        <f t="shared" si="126"/>
        <v>12:0012</v>
      </c>
      <c r="D2040" s="1" t="str">
        <f t="shared" si="127"/>
        <v>12:0031</v>
      </c>
      <c r="E2040" t="s">
        <v>8295</v>
      </c>
      <c r="F2040" t="s">
        <v>8296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 t="s">
        <v>551</v>
      </c>
      <c r="P2040" t="s">
        <v>2715</v>
      </c>
      <c r="Q2040" t="s">
        <v>189</v>
      </c>
    </row>
    <row r="2041" spans="1:17" hidden="1" x14ac:dyDescent="0.25">
      <c r="A2041" t="s">
        <v>8297</v>
      </c>
      <c r="B2041" t="s">
        <v>8298</v>
      </c>
      <c r="C2041" s="1" t="str">
        <f t="shared" si="126"/>
        <v>12:0012</v>
      </c>
      <c r="D2041" s="1" t="str">
        <f t="shared" si="127"/>
        <v>12:0031</v>
      </c>
      <c r="E2041" t="s">
        <v>8299</v>
      </c>
      <c r="F2041" t="s">
        <v>8300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 t="s">
        <v>1771</v>
      </c>
      <c r="P2041" t="s">
        <v>658</v>
      </c>
      <c r="Q2041" t="s">
        <v>52</v>
      </c>
    </row>
    <row r="2042" spans="1:17" hidden="1" x14ac:dyDescent="0.25">
      <c r="A2042" t="s">
        <v>8301</v>
      </c>
      <c r="B2042" t="s">
        <v>8302</v>
      </c>
      <c r="C2042" s="1" t="str">
        <f t="shared" si="126"/>
        <v>12:0012</v>
      </c>
      <c r="D2042" s="1" t="str">
        <f t="shared" si="127"/>
        <v>12:0031</v>
      </c>
      <c r="E2042" t="s">
        <v>8303</v>
      </c>
      <c r="F2042" t="s">
        <v>8304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 t="s">
        <v>2927</v>
      </c>
      <c r="P2042" t="s">
        <v>631</v>
      </c>
      <c r="Q2042" t="s">
        <v>103</v>
      </c>
    </row>
    <row r="2043" spans="1:17" hidden="1" x14ac:dyDescent="0.25">
      <c r="A2043" t="s">
        <v>8305</v>
      </c>
      <c r="B2043" t="s">
        <v>8306</v>
      </c>
      <c r="C2043" s="1" t="str">
        <f t="shared" si="126"/>
        <v>12:0012</v>
      </c>
      <c r="D2043" s="1" t="str">
        <f t="shared" si="127"/>
        <v>12:0031</v>
      </c>
      <c r="E2043" t="s">
        <v>8307</v>
      </c>
      <c r="F2043" t="s">
        <v>8308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 t="s">
        <v>551</v>
      </c>
      <c r="P2043" t="s">
        <v>58</v>
      </c>
      <c r="Q2043" t="s">
        <v>52</v>
      </c>
    </row>
    <row r="2044" spans="1:17" hidden="1" x14ac:dyDescent="0.25">
      <c r="A2044" t="s">
        <v>8309</v>
      </c>
      <c r="B2044" t="s">
        <v>8310</v>
      </c>
      <c r="C2044" s="1" t="str">
        <f t="shared" si="126"/>
        <v>12:0012</v>
      </c>
      <c r="D2044" s="1" t="str">
        <f t="shared" si="127"/>
        <v>12:0031</v>
      </c>
      <c r="E2044" t="s">
        <v>8311</v>
      </c>
      <c r="F2044" t="s">
        <v>8312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 t="s">
        <v>311</v>
      </c>
      <c r="P2044" t="s">
        <v>28</v>
      </c>
      <c r="Q2044" t="s">
        <v>93</v>
      </c>
    </row>
    <row r="2045" spans="1:17" hidden="1" x14ac:dyDescent="0.25">
      <c r="A2045" t="s">
        <v>8313</v>
      </c>
      <c r="B2045" t="s">
        <v>8314</v>
      </c>
      <c r="C2045" s="1" t="str">
        <f t="shared" si="126"/>
        <v>12:0012</v>
      </c>
      <c r="D2045" s="1" t="str">
        <f t="shared" si="127"/>
        <v>12:0031</v>
      </c>
      <c r="E2045" t="s">
        <v>8315</v>
      </c>
      <c r="F2045" t="s">
        <v>8316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 t="s">
        <v>3419</v>
      </c>
      <c r="P2045" t="s">
        <v>28</v>
      </c>
      <c r="Q2045" t="s">
        <v>215</v>
      </c>
    </row>
    <row r="2046" spans="1:17" hidden="1" x14ac:dyDescent="0.25">
      <c r="A2046" t="s">
        <v>8317</v>
      </c>
      <c r="B2046" t="s">
        <v>8318</v>
      </c>
      <c r="C2046" s="1" t="str">
        <f t="shared" si="126"/>
        <v>12:0012</v>
      </c>
      <c r="D2046" s="1" t="str">
        <f t="shared" si="127"/>
        <v>12:0031</v>
      </c>
      <c r="E2046" t="s">
        <v>8319</v>
      </c>
      <c r="F2046" t="s">
        <v>8320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 t="s">
        <v>101</v>
      </c>
      <c r="P2046" t="s">
        <v>28</v>
      </c>
      <c r="Q2046" t="s">
        <v>88</v>
      </c>
    </row>
    <row r="2047" spans="1:17" hidden="1" x14ac:dyDescent="0.25">
      <c r="A2047" t="s">
        <v>8321</v>
      </c>
      <c r="B2047" t="s">
        <v>8322</v>
      </c>
      <c r="C2047" s="1" t="str">
        <f t="shared" si="126"/>
        <v>12:0012</v>
      </c>
      <c r="D2047" s="1" t="str">
        <f t="shared" si="127"/>
        <v>12:0031</v>
      </c>
      <c r="E2047" t="s">
        <v>8323</v>
      </c>
      <c r="F2047" t="s">
        <v>8324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 t="s">
        <v>3672</v>
      </c>
      <c r="P2047" t="s">
        <v>34</v>
      </c>
      <c r="Q2047" t="s">
        <v>52</v>
      </c>
    </row>
    <row r="2048" spans="1:17" hidden="1" x14ac:dyDescent="0.25">
      <c r="A2048" t="s">
        <v>8325</v>
      </c>
      <c r="B2048" t="s">
        <v>8326</v>
      </c>
      <c r="C2048" s="1" t="str">
        <f t="shared" si="126"/>
        <v>12:0012</v>
      </c>
      <c r="D2048" s="1" t="str">
        <f t="shared" si="127"/>
        <v>12:0031</v>
      </c>
      <c r="E2048" t="s">
        <v>8327</v>
      </c>
      <c r="F2048" t="s">
        <v>8328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 t="s">
        <v>220</v>
      </c>
      <c r="P2048" t="s">
        <v>40</v>
      </c>
      <c r="Q2048" t="s">
        <v>215</v>
      </c>
    </row>
    <row r="2049" spans="1:17" hidden="1" x14ac:dyDescent="0.25">
      <c r="A2049" t="s">
        <v>8329</v>
      </c>
      <c r="B2049" t="s">
        <v>8330</v>
      </c>
      <c r="C2049" s="1" t="str">
        <f t="shared" si="126"/>
        <v>12:0012</v>
      </c>
      <c r="D2049" s="1" t="str">
        <f t="shared" si="127"/>
        <v>12:0031</v>
      </c>
      <c r="E2049" t="s">
        <v>8331</v>
      </c>
      <c r="F2049" t="s">
        <v>8332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 t="s">
        <v>21</v>
      </c>
      <c r="P2049" t="s">
        <v>51</v>
      </c>
      <c r="Q2049" t="s">
        <v>198</v>
      </c>
    </row>
    <row r="2050" spans="1:17" hidden="1" x14ac:dyDescent="0.25">
      <c r="A2050" t="s">
        <v>8333</v>
      </c>
      <c r="B2050" t="s">
        <v>8334</v>
      </c>
      <c r="C2050" s="1" t="str">
        <f t="shared" ref="C2050:C2113" si="130">HYPERLINK("http://geochem.nrcan.gc.ca/cdogs/content/bdl/bdl120012_e.htm", "12:0012")</f>
        <v>12:0012</v>
      </c>
      <c r="D2050" s="1" t="str">
        <f t="shared" ref="D2050:D2113" si="131">HYPERLINK("http://geochem.nrcan.gc.ca/cdogs/content/svy/svy120031_e.htm", "12:0031")</f>
        <v>12:0031</v>
      </c>
      <c r="E2050" t="s">
        <v>8335</v>
      </c>
      <c r="F2050" t="s">
        <v>8336</v>
      </c>
      <c r="H2050">
        <v>58.164759699999998</v>
      </c>
      <c r="I2050">
        <v>-132.69804819999999</v>
      </c>
      <c r="J2050" s="1" t="str">
        <f t="shared" ref="J2050:J2113" si="132">HYPERLINK("http://geochem.nrcan.gc.ca/cdogs/content/kwd/kwd020018_e.htm", "Fluid (stream)")</f>
        <v>Fluid (stream)</v>
      </c>
      <c r="K2050" s="1" t="str">
        <f t="shared" ref="K2050:K2113" si="133">HYPERLINK("http://geochem.nrcan.gc.ca/cdogs/content/kwd/kwd080007_e.htm", "Untreated Water")</f>
        <v>Untreated Water</v>
      </c>
      <c r="O2050" t="s">
        <v>2120</v>
      </c>
      <c r="P2050" t="s">
        <v>436</v>
      </c>
      <c r="Q2050" t="s">
        <v>215</v>
      </c>
    </row>
    <row r="2051" spans="1:17" hidden="1" x14ac:dyDescent="0.25">
      <c r="A2051" t="s">
        <v>8337</v>
      </c>
      <c r="B2051" t="s">
        <v>8338</v>
      </c>
      <c r="C2051" s="1" t="str">
        <f t="shared" si="130"/>
        <v>12:0012</v>
      </c>
      <c r="D2051" s="1" t="str">
        <f t="shared" si="131"/>
        <v>12:0031</v>
      </c>
      <c r="E2051" t="s">
        <v>8335</v>
      </c>
      <c r="F2051" t="s">
        <v>8339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 t="s">
        <v>327</v>
      </c>
      <c r="P2051" t="s">
        <v>583</v>
      </c>
      <c r="Q2051" t="s">
        <v>93</v>
      </c>
    </row>
    <row r="2052" spans="1:17" hidden="1" x14ac:dyDescent="0.25">
      <c r="A2052" t="s">
        <v>8340</v>
      </c>
      <c r="B2052" t="s">
        <v>8341</v>
      </c>
      <c r="C2052" s="1" t="str">
        <f t="shared" si="130"/>
        <v>12:0012</v>
      </c>
      <c r="D2052" s="1" t="str">
        <f t="shared" si="131"/>
        <v>12:0031</v>
      </c>
      <c r="E2052" t="s">
        <v>8342</v>
      </c>
      <c r="F2052" t="s">
        <v>8343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 t="s">
        <v>154</v>
      </c>
      <c r="P2052" t="s">
        <v>22</v>
      </c>
      <c r="Q2052" t="s">
        <v>198</v>
      </c>
    </row>
    <row r="2053" spans="1:17" hidden="1" x14ac:dyDescent="0.25">
      <c r="A2053" t="s">
        <v>8344</v>
      </c>
      <c r="B2053" t="s">
        <v>8345</v>
      </c>
      <c r="C2053" s="1" t="str">
        <f t="shared" si="130"/>
        <v>12:0012</v>
      </c>
      <c r="D2053" s="1" t="str">
        <f t="shared" si="131"/>
        <v>12:0031</v>
      </c>
      <c r="E2053" t="s">
        <v>8346</v>
      </c>
      <c r="F2053" t="s">
        <v>8347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 t="s">
        <v>21</v>
      </c>
      <c r="P2053" t="s">
        <v>40</v>
      </c>
      <c r="Q2053" t="s">
        <v>46</v>
      </c>
    </row>
    <row r="2054" spans="1:17" hidden="1" x14ac:dyDescent="0.25">
      <c r="A2054" t="s">
        <v>8348</v>
      </c>
      <c r="B2054" t="s">
        <v>8349</v>
      </c>
      <c r="C2054" s="1" t="str">
        <f t="shared" si="130"/>
        <v>12:0012</v>
      </c>
      <c r="D2054" s="1" t="str">
        <f t="shared" si="131"/>
        <v>12:0031</v>
      </c>
      <c r="E2054" t="s">
        <v>8350</v>
      </c>
      <c r="F2054" t="s">
        <v>8351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 t="s">
        <v>21</v>
      </c>
      <c r="P2054" t="s">
        <v>40</v>
      </c>
      <c r="Q2054" t="s">
        <v>198</v>
      </c>
    </row>
    <row r="2055" spans="1:17" hidden="1" x14ac:dyDescent="0.25">
      <c r="A2055" t="s">
        <v>8352</v>
      </c>
      <c r="B2055" t="s">
        <v>8353</v>
      </c>
      <c r="C2055" s="1" t="str">
        <f t="shared" si="130"/>
        <v>12:0012</v>
      </c>
      <c r="D2055" s="1" t="str">
        <f t="shared" si="131"/>
        <v>12:0031</v>
      </c>
      <c r="E2055" t="s">
        <v>8354</v>
      </c>
      <c r="F2055" t="s">
        <v>8355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 t="s">
        <v>4148</v>
      </c>
      <c r="P2055" t="s">
        <v>51</v>
      </c>
      <c r="Q2055" t="s">
        <v>149</v>
      </c>
    </row>
    <row r="2056" spans="1:17" hidden="1" x14ac:dyDescent="0.25">
      <c r="A2056" t="s">
        <v>8356</v>
      </c>
      <c r="B2056" t="s">
        <v>8357</v>
      </c>
      <c r="C2056" s="1" t="str">
        <f t="shared" si="130"/>
        <v>12:0012</v>
      </c>
      <c r="D2056" s="1" t="str">
        <f t="shared" si="131"/>
        <v>12:0031</v>
      </c>
      <c r="E2056" t="s">
        <v>8358</v>
      </c>
      <c r="F2056" t="s">
        <v>8359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 t="s">
        <v>21</v>
      </c>
      <c r="P2056" t="s">
        <v>70</v>
      </c>
      <c r="Q2056" t="s">
        <v>103</v>
      </c>
    </row>
    <row r="2057" spans="1:17" hidden="1" x14ac:dyDescent="0.25">
      <c r="A2057" t="s">
        <v>8360</v>
      </c>
      <c r="B2057" t="s">
        <v>8361</v>
      </c>
      <c r="C2057" s="1" t="str">
        <f t="shared" si="130"/>
        <v>12:0012</v>
      </c>
      <c r="D2057" s="1" t="str">
        <f t="shared" si="131"/>
        <v>12:0031</v>
      </c>
      <c r="E2057" t="s">
        <v>8362</v>
      </c>
      <c r="F2057" t="s">
        <v>8363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 t="s">
        <v>551</v>
      </c>
      <c r="P2057" t="s">
        <v>51</v>
      </c>
      <c r="Q2057" t="s">
        <v>215</v>
      </c>
    </row>
    <row r="2058" spans="1:17" hidden="1" x14ac:dyDescent="0.25">
      <c r="A2058" t="s">
        <v>8364</v>
      </c>
      <c r="B2058" t="s">
        <v>8365</v>
      </c>
      <c r="C2058" s="1" t="str">
        <f t="shared" si="130"/>
        <v>12:0012</v>
      </c>
      <c r="D2058" s="1" t="str">
        <f t="shared" si="131"/>
        <v>12:0031</v>
      </c>
      <c r="E2058" t="s">
        <v>8366</v>
      </c>
      <c r="F2058" t="s">
        <v>8367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 t="s">
        <v>158</v>
      </c>
      <c r="P2058" t="s">
        <v>40</v>
      </c>
      <c r="Q2058" t="s">
        <v>103</v>
      </c>
    </row>
    <row r="2059" spans="1:17" hidden="1" x14ac:dyDescent="0.25">
      <c r="A2059" t="s">
        <v>8368</v>
      </c>
      <c r="B2059" t="s">
        <v>8369</v>
      </c>
      <c r="C2059" s="1" t="str">
        <f t="shared" si="130"/>
        <v>12:0012</v>
      </c>
      <c r="D2059" s="1" t="str">
        <f t="shared" si="131"/>
        <v>12:0031</v>
      </c>
      <c r="E2059" t="s">
        <v>8370</v>
      </c>
      <c r="F2059" t="s">
        <v>8371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 t="s">
        <v>551</v>
      </c>
      <c r="P2059" t="s">
        <v>70</v>
      </c>
      <c r="Q2059" t="s">
        <v>215</v>
      </c>
    </row>
    <row r="2060" spans="1:17" hidden="1" x14ac:dyDescent="0.25">
      <c r="A2060" t="s">
        <v>8372</v>
      </c>
      <c r="B2060" t="s">
        <v>8373</v>
      </c>
      <c r="C2060" s="1" t="str">
        <f t="shared" si="130"/>
        <v>12:0012</v>
      </c>
      <c r="D2060" s="1" t="str">
        <f t="shared" si="131"/>
        <v>12:0031</v>
      </c>
      <c r="E2060" t="s">
        <v>8374</v>
      </c>
      <c r="F2060" t="s">
        <v>8375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 t="s">
        <v>21</v>
      </c>
      <c r="P2060" t="s">
        <v>65</v>
      </c>
      <c r="Q2060" t="s">
        <v>93</v>
      </c>
    </row>
    <row r="2061" spans="1:17" hidden="1" x14ac:dyDescent="0.25">
      <c r="A2061" t="s">
        <v>8376</v>
      </c>
      <c r="B2061" t="s">
        <v>8377</v>
      </c>
      <c r="C2061" s="1" t="str">
        <f t="shared" si="130"/>
        <v>12:0012</v>
      </c>
      <c r="D2061" s="1" t="str">
        <f t="shared" si="131"/>
        <v>12:0031</v>
      </c>
      <c r="E2061" t="s">
        <v>8378</v>
      </c>
      <c r="F2061" t="s">
        <v>8379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 t="s">
        <v>21</v>
      </c>
      <c r="P2061" t="s">
        <v>391</v>
      </c>
      <c r="Q2061" t="s">
        <v>103</v>
      </c>
    </row>
    <row r="2062" spans="1:17" hidden="1" x14ac:dyDescent="0.25">
      <c r="A2062" t="s">
        <v>8380</v>
      </c>
      <c r="B2062" t="s">
        <v>8381</v>
      </c>
      <c r="C2062" s="1" t="str">
        <f t="shared" si="130"/>
        <v>12:0012</v>
      </c>
      <c r="D2062" s="1" t="str">
        <f t="shared" si="131"/>
        <v>12:0031</v>
      </c>
      <c r="E2062" t="s">
        <v>8382</v>
      </c>
      <c r="F2062" t="s">
        <v>8383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 t="s">
        <v>21</v>
      </c>
      <c r="P2062" t="s">
        <v>34</v>
      </c>
      <c r="Q2062" t="s">
        <v>215</v>
      </c>
    </row>
    <row r="2063" spans="1:17" hidden="1" x14ac:dyDescent="0.25">
      <c r="A2063" t="s">
        <v>8384</v>
      </c>
      <c r="B2063" t="s">
        <v>8385</v>
      </c>
      <c r="C2063" s="1" t="str">
        <f t="shared" si="130"/>
        <v>12:0012</v>
      </c>
      <c r="D2063" s="1" t="str">
        <f t="shared" si="131"/>
        <v>12:0031</v>
      </c>
      <c r="E2063" t="s">
        <v>8386</v>
      </c>
      <c r="F2063" t="s">
        <v>8387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 t="s">
        <v>101</v>
      </c>
      <c r="P2063" t="s">
        <v>65</v>
      </c>
      <c r="Q2063" t="s">
        <v>215</v>
      </c>
    </row>
    <row r="2064" spans="1:17" hidden="1" x14ac:dyDescent="0.25">
      <c r="A2064" t="s">
        <v>8388</v>
      </c>
      <c r="B2064" t="s">
        <v>8389</v>
      </c>
      <c r="C2064" s="1" t="str">
        <f t="shared" si="130"/>
        <v>12:0012</v>
      </c>
      <c r="D2064" s="1" t="str">
        <f t="shared" si="131"/>
        <v>12:0031</v>
      </c>
      <c r="E2064" t="s">
        <v>8390</v>
      </c>
      <c r="F2064" t="s">
        <v>8391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 t="s">
        <v>101</v>
      </c>
      <c r="P2064" t="s">
        <v>226</v>
      </c>
      <c r="Q2064" t="s">
        <v>215</v>
      </c>
    </row>
    <row r="2065" spans="1:17" hidden="1" x14ac:dyDescent="0.25">
      <c r="A2065" t="s">
        <v>8392</v>
      </c>
      <c r="B2065" t="s">
        <v>8393</v>
      </c>
      <c r="C2065" s="1" t="str">
        <f t="shared" si="130"/>
        <v>12:0012</v>
      </c>
      <c r="D2065" s="1" t="str">
        <f t="shared" si="131"/>
        <v>12:0031</v>
      </c>
      <c r="E2065" t="s">
        <v>8390</v>
      </c>
      <c r="F2065" t="s">
        <v>8394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 t="s">
        <v>551</v>
      </c>
      <c r="P2065" t="s">
        <v>28</v>
      </c>
      <c r="Q2065" t="s">
        <v>93</v>
      </c>
    </row>
    <row r="2066" spans="1:17" hidden="1" x14ac:dyDescent="0.25">
      <c r="A2066" t="s">
        <v>8395</v>
      </c>
      <c r="B2066" t="s">
        <v>8396</v>
      </c>
      <c r="C2066" s="1" t="str">
        <f t="shared" si="130"/>
        <v>12:0012</v>
      </c>
      <c r="D2066" s="1" t="str">
        <f t="shared" si="131"/>
        <v>12:0031</v>
      </c>
      <c r="E2066" t="s">
        <v>8397</v>
      </c>
      <c r="F2066" t="s">
        <v>8398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 t="s">
        <v>1247</v>
      </c>
      <c r="P2066" t="s">
        <v>1252</v>
      </c>
      <c r="Q2066" t="s">
        <v>93</v>
      </c>
    </row>
    <row r="2067" spans="1:17" hidden="1" x14ac:dyDescent="0.25">
      <c r="A2067" t="s">
        <v>8399</v>
      </c>
      <c r="B2067" t="s">
        <v>8400</v>
      </c>
      <c r="C2067" s="1" t="str">
        <f t="shared" si="130"/>
        <v>12:0012</v>
      </c>
      <c r="D2067" s="1" t="str">
        <f t="shared" si="131"/>
        <v>12:0031</v>
      </c>
      <c r="E2067" t="s">
        <v>8401</v>
      </c>
      <c r="F2067" t="s">
        <v>8402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 t="s">
        <v>101</v>
      </c>
      <c r="P2067" t="s">
        <v>1252</v>
      </c>
      <c r="Q2067" t="s">
        <v>71</v>
      </c>
    </row>
    <row r="2068" spans="1:17" hidden="1" x14ac:dyDescent="0.25">
      <c r="A2068" t="s">
        <v>8403</v>
      </c>
      <c r="B2068" t="s">
        <v>8404</v>
      </c>
      <c r="C2068" s="1" t="str">
        <f t="shared" si="130"/>
        <v>12:0012</v>
      </c>
      <c r="D2068" s="1" t="str">
        <f t="shared" si="131"/>
        <v>12:0031</v>
      </c>
      <c r="E2068" t="s">
        <v>8405</v>
      </c>
      <c r="F2068" t="s">
        <v>8406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 t="s">
        <v>220</v>
      </c>
      <c r="P2068" t="s">
        <v>226</v>
      </c>
      <c r="Q2068" t="s">
        <v>392</v>
      </c>
    </row>
    <row r="2069" spans="1:17" hidden="1" x14ac:dyDescent="0.25">
      <c r="A2069" t="s">
        <v>8407</v>
      </c>
      <c r="B2069" t="s">
        <v>8408</v>
      </c>
      <c r="C2069" s="1" t="str">
        <f t="shared" si="130"/>
        <v>12:0012</v>
      </c>
      <c r="D2069" s="1" t="str">
        <f t="shared" si="131"/>
        <v>12:0031</v>
      </c>
      <c r="E2069" t="s">
        <v>8409</v>
      </c>
      <c r="F2069" t="s">
        <v>8410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 t="s">
        <v>154</v>
      </c>
      <c r="P2069" t="s">
        <v>1227</v>
      </c>
      <c r="Q2069" t="s">
        <v>23</v>
      </c>
    </row>
    <row r="2070" spans="1:17" hidden="1" x14ac:dyDescent="0.25">
      <c r="A2070" t="s">
        <v>8411</v>
      </c>
      <c r="B2070" t="s">
        <v>8412</v>
      </c>
      <c r="C2070" s="1" t="str">
        <f t="shared" si="130"/>
        <v>12:0012</v>
      </c>
      <c r="D2070" s="1" t="str">
        <f t="shared" si="131"/>
        <v>12:0031</v>
      </c>
      <c r="E2070" t="s">
        <v>8413</v>
      </c>
      <c r="F2070" t="s">
        <v>8414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 t="s">
        <v>21</v>
      </c>
      <c r="P2070" t="s">
        <v>356</v>
      </c>
      <c r="Q2070" t="s">
        <v>71</v>
      </c>
    </row>
    <row r="2071" spans="1:17" hidden="1" x14ac:dyDescent="0.25">
      <c r="A2071" t="s">
        <v>8415</v>
      </c>
      <c r="B2071" t="s">
        <v>8416</v>
      </c>
      <c r="C2071" s="1" t="str">
        <f t="shared" si="130"/>
        <v>12:0012</v>
      </c>
      <c r="D2071" s="1" t="str">
        <f t="shared" si="131"/>
        <v>12:0031</v>
      </c>
      <c r="E2071" t="s">
        <v>8417</v>
      </c>
      <c r="F2071" t="s">
        <v>8418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 t="s">
        <v>21</v>
      </c>
      <c r="P2071" t="s">
        <v>51</v>
      </c>
      <c r="Q2071" t="s">
        <v>71</v>
      </c>
    </row>
    <row r="2072" spans="1:17" hidden="1" x14ac:dyDescent="0.25">
      <c r="A2072" t="s">
        <v>8419</v>
      </c>
      <c r="B2072" t="s">
        <v>8420</v>
      </c>
      <c r="C2072" s="1" t="str">
        <f t="shared" si="130"/>
        <v>12:0012</v>
      </c>
      <c r="D2072" s="1" t="str">
        <f t="shared" si="131"/>
        <v>12:0031</v>
      </c>
      <c r="E2072" t="s">
        <v>8421</v>
      </c>
      <c r="F2072" t="s">
        <v>8422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 t="s">
        <v>8423</v>
      </c>
      <c r="P2072" t="s">
        <v>51</v>
      </c>
      <c r="Q2072" t="s">
        <v>35</v>
      </c>
    </row>
    <row r="2073" spans="1:17" hidden="1" x14ac:dyDescent="0.25">
      <c r="A2073" t="s">
        <v>8424</v>
      </c>
      <c r="B2073" t="s">
        <v>8425</v>
      </c>
      <c r="C2073" s="1" t="str">
        <f t="shared" si="130"/>
        <v>12:0012</v>
      </c>
      <c r="D2073" s="1" t="str">
        <f t="shared" si="131"/>
        <v>12:0031</v>
      </c>
      <c r="E2073" t="s">
        <v>8426</v>
      </c>
      <c r="F2073" t="s">
        <v>8427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 t="s">
        <v>2418</v>
      </c>
      <c r="P2073" t="s">
        <v>262</v>
      </c>
      <c r="Q2073" t="s">
        <v>23</v>
      </c>
    </row>
    <row r="2074" spans="1:17" hidden="1" x14ac:dyDescent="0.25">
      <c r="A2074" t="s">
        <v>8428</v>
      </c>
      <c r="B2074" t="s">
        <v>8429</v>
      </c>
      <c r="C2074" s="1" t="str">
        <f t="shared" si="130"/>
        <v>12:0012</v>
      </c>
      <c r="D2074" s="1" t="str">
        <f t="shared" si="131"/>
        <v>12:0031</v>
      </c>
      <c r="E2074" t="s">
        <v>8430</v>
      </c>
      <c r="F2074" t="s">
        <v>8431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 t="s">
        <v>3376</v>
      </c>
      <c r="P2074" t="s">
        <v>28</v>
      </c>
      <c r="Q2074" t="s">
        <v>29</v>
      </c>
    </row>
    <row r="2075" spans="1:17" hidden="1" x14ac:dyDescent="0.25">
      <c r="A2075" t="s">
        <v>8432</v>
      </c>
      <c r="B2075" t="s">
        <v>8433</v>
      </c>
      <c r="C2075" s="1" t="str">
        <f t="shared" si="130"/>
        <v>12:0012</v>
      </c>
      <c r="D2075" s="1" t="str">
        <f t="shared" si="131"/>
        <v>12:0031</v>
      </c>
      <c r="E2075" t="s">
        <v>8434</v>
      </c>
      <c r="F2075" t="s">
        <v>8435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 t="s">
        <v>3419</v>
      </c>
      <c r="P2075" t="s">
        <v>513</v>
      </c>
      <c r="Q2075" t="s">
        <v>23</v>
      </c>
    </row>
    <row r="2076" spans="1:17" hidden="1" x14ac:dyDescent="0.25">
      <c r="A2076" t="s">
        <v>8436</v>
      </c>
      <c r="B2076" t="s">
        <v>8437</v>
      </c>
      <c r="C2076" s="1" t="str">
        <f t="shared" si="130"/>
        <v>12:0012</v>
      </c>
      <c r="D2076" s="1" t="str">
        <f t="shared" si="131"/>
        <v>12:0031</v>
      </c>
      <c r="E2076" t="s">
        <v>8438</v>
      </c>
      <c r="F2076" t="s">
        <v>8439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 t="s">
        <v>21</v>
      </c>
      <c r="P2076" t="s">
        <v>612</v>
      </c>
      <c r="Q2076" t="s">
        <v>23</v>
      </c>
    </row>
    <row r="2077" spans="1:17" hidden="1" x14ac:dyDescent="0.25">
      <c r="A2077" t="s">
        <v>8440</v>
      </c>
      <c r="B2077" t="s">
        <v>8441</v>
      </c>
      <c r="C2077" s="1" t="str">
        <f t="shared" si="130"/>
        <v>12:0012</v>
      </c>
      <c r="D2077" s="1" t="str">
        <f t="shared" si="131"/>
        <v>12:0031</v>
      </c>
      <c r="E2077" t="s">
        <v>8442</v>
      </c>
      <c r="F2077" t="s">
        <v>8443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 t="s">
        <v>551</v>
      </c>
      <c r="P2077" t="s">
        <v>1227</v>
      </c>
      <c r="Q2077" t="s">
        <v>35</v>
      </c>
    </row>
    <row r="2078" spans="1:17" hidden="1" x14ac:dyDescent="0.25">
      <c r="A2078" t="s">
        <v>8444</v>
      </c>
      <c r="B2078" t="s">
        <v>8445</v>
      </c>
      <c r="C2078" s="1" t="str">
        <f t="shared" si="130"/>
        <v>12:0012</v>
      </c>
      <c r="D2078" s="1" t="str">
        <f t="shared" si="131"/>
        <v>12:0031</v>
      </c>
      <c r="E2078" t="s">
        <v>8446</v>
      </c>
      <c r="F2078" t="s">
        <v>8447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 t="s">
        <v>1597</v>
      </c>
      <c r="P2078" t="s">
        <v>577</v>
      </c>
      <c r="Q2078" t="s">
        <v>365</v>
      </c>
    </row>
    <row r="2079" spans="1:17" hidden="1" x14ac:dyDescent="0.25">
      <c r="A2079" t="s">
        <v>8448</v>
      </c>
      <c r="B2079" t="s">
        <v>8449</v>
      </c>
      <c r="C2079" s="1" t="str">
        <f t="shared" si="130"/>
        <v>12:0012</v>
      </c>
      <c r="D2079" s="1" t="str">
        <f t="shared" si="131"/>
        <v>12:0031</v>
      </c>
      <c r="E2079" t="s">
        <v>8446</v>
      </c>
      <c r="F2079" t="s">
        <v>8450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 t="s">
        <v>1818</v>
      </c>
      <c r="P2079" t="s">
        <v>583</v>
      </c>
      <c r="Q2079" t="s">
        <v>365</v>
      </c>
    </row>
    <row r="2080" spans="1:17" hidden="1" x14ac:dyDescent="0.25">
      <c r="A2080" t="s">
        <v>8451</v>
      </c>
      <c r="B2080" t="s">
        <v>8452</v>
      </c>
      <c r="C2080" s="1" t="str">
        <f t="shared" si="130"/>
        <v>12:0012</v>
      </c>
      <c r="D2080" s="1" t="str">
        <f t="shared" si="131"/>
        <v>12:0031</v>
      </c>
      <c r="E2080" t="s">
        <v>8453</v>
      </c>
      <c r="F2080" t="s">
        <v>8454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 t="s">
        <v>551</v>
      </c>
      <c r="P2080" t="s">
        <v>28</v>
      </c>
      <c r="Q2080" t="s">
        <v>35</v>
      </c>
    </row>
    <row r="2081" spans="1:17" hidden="1" x14ac:dyDescent="0.25">
      <c r="A2081" t="s">
        <v>8455</v>
      </c>
      <c r="B2081" t="s">
        <v>8456</v>
      </c>
      <c r="C2081" s="1" t="str">
        <f t="shared" si="130"/>
        <v>12:0012</v>
      </c>
      <c r="D2081" s="1" t="str">
        <f t="shared" si="131"/>
        <v>12:0031</v>
      </c>
      <c r="E2081" t="s">
        <v>8457</v>
      </c>
      <c r="F2081" t="s">
        <v>8458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 t="s">
        <v>588</v>
      </c>
      <c r="P2081" t="s">
        <v>28</v>
      </c>
      <c r="Q2081" t="s">
        <v>46</v>
      </c>
    </row>
    <row r="2082" spans="1:17" hidden="1" x14ac:dyDescent="0.25">
      <c r="A2082" t="s">
        <v>8459</v>
      </c>
      <c r="B2082" t="s">
        <v>8460</v>
      </c>
      <c r="C2082" s="1" t="str">
        <f t="shared" si="130"/>
        <v>12:0012</v>
      </c>
      <c r="D2082" s="1" t="str">
        <f t="shared" si="131"/>
        <v>12:0031</v>
      </c>
      <c r="E2082" t="s">
        <v>8461</v>
      </c>
      <c r="F2082" t="s">
        <v>8462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 t="s">
        <v>21</v>
      </c>
      <c r="P2082" t="s">
        <v>356</v>
      </c>
      <c r="Q2082" t="s">
        <v>93</v>
      </c>
    </row>
    <row r="2083" spans="1:17" hidden="1" x14ac:dyDescent="0.25">
      <c r="A2083" t="s">
        <v>8463</v>
      </c>
      <c r="B2083" t="s">
        <v>8464</v>
      </c>
      <c r="C2083" s="1" t="str">
        <f t="shared" si="130"/>
        <v>12:0012</v>
      </c>
      <c r="D2083" s="1" t="str">
        <f t="shared" si="131"/>
        <v>12:0031</v>
      </c>
      <c r="E2083" t="s">
        <v>8465</v>
      </c>
      <c r="F2083" t="s">
        <v>8466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 t="s">
        <v>21</v>
      </c>
      <c r="P2083" t="s">
        <v>70</v>
      </c>
      <c r="Q2083" t="s">
        <v>71</v>
      </c>
    </row>
    <row r="2084" spans="1:17" hidden="1" x14ac:dyDescent="0.25">
      <c r="A2084" t="s">
        <v>8467</v>
      </c>
      <c r="B2084" t="s">
        <v>8468</v>
      </c>
      <c r="C2084" s="1" t="str">
        <f t="shared" si="130"/>
        <v>12:0012</v>
      </c>
      <c r="D2084" s="1" t="str">
        <f t="shared" si="131"/>
        <v>12:0031</v>
      </c>
      <c r="E2084" t="s">
        <v>8469</v>
      </c>
      <c r="F2084" t="s">
        <v>8470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 t="s">
        <v>21</v>
      </c>
      <c r="P2084" t="s">
        <v>45</v>
      </c>
      <c r="Q2084" t="s">
        <v>52</v>
      </c>
    </row>
    <row r="2085" spans="1:17" hidden="1" x14ac:dyDescent="0.25">
      <c r="A2085" t="s">
        <v>8471</v>
      </c>
      <c r="B2085" t="s">
        <v>8472</v>
      </c>
      <c r="C2085" s="1" t="str">
        <f t="shared" si="130"/>
        <v>12:0012</v>
      </c>
      <c r="D2085" s="1" t="str">
        <f t="shared" si="131"/>
        <v>12:0031</v>
      </c>
      <c r="E2085" t="s">
        <v>8473</v>
      </c>
      <c r="F2085" t="s">
        <v>8474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 t="s">
        <v>588</v>
      </c>
      <c r="P2085" t="s">
        <v>70</v>
      </c>
      <c r="Q2085" t="s">
        <v>198</v>
      </c>
    </row>
    <row r="2086" spans="1:17" hidden="1" x14ac:dyDescent="0.25">
      <c r="A2086" t="s">
        <v>8475</v>
      </c>
      <c r="B2086" t="s">
        <v>8476</v>
      </c>
      <c r="C2086" s="1" t="str">
        <f t="shared" si="130"/>
        <v>12:0012</v>
      </c>
      <c r="D2086" s="1" t="str">
        <f t="shared" si="131"/>
        <v>12:0031</v>
      </c>
      <c r="E2086" t="s">
        <v>8477</v>
      </c>
      <c r="F2086" t="s">
        <v>8478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 t="s">
        <v>21</v>
      </c>
      <c r="P2086" t="s">
        <v>1227</v>
      </c>
      <c r="Q2086" t="s">
        <v>103</v>
      </c>
    </row>
    <row r="2087" spans="1:17" hidden="1" x14ac:dyDescent="0.25">
      <c r="A2087" t="s">
        <v>8479</v>
      </c>
      <c r="B2087" t="s">
        <v>8480</v>
      </c>
      <c r="C2087" s="1" t="str">
        <f t="shared" si="130"/>
        <v>12:0012</v>
      </c>
      <c r="D2087" s="1" t="str">
        <f t="shared" si="131"/>
        <v>12:0031</v>
      </c>
      <c r="E2087" t="s">
        <v>8481</v>
      </c>
      <c r="F2087" t="s">
        <v>8482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 t="s">
        <v>113</v>
      </c>
      <c r="P2087" t="s">
        <v>28</v>
      </c>
      <c r="Q2087" t="s">
        <v>215</v>
      </c>
    </row>
    <row r="2088" spans="1:17" hidden="1" x14ac:dyDescent="0.25">
      <c r="A2088" t="s">
        <v>8483</v>
      </c>
      <c r="B2088" t="s">
        <v>8484</v>
      </c>
      <c r="C2088" s="1" t="str">
        <f t="shared" si="130"/>
        <v>12:0012</v>
      </c>
      <c r="D2088" s="1" t="str">
        <f t="shared" si="131"/>
        <v>12:0031</v>
      </c>
      <c r="E2088" t="s">
        <v>8485</v>
      </c>
      <c r="F2088" t="s">
        <v>8486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 t="s">
        <v>21</v>
      </c>
      <c r="P2088" t="s">
        <v>51</v>
      </c>
      <c r="Q2088" t="s">
        <v>52</v>
      </c>
    </row>
    <row r="2089" spans="1:17" hidden="1" x14ac:dyDescent="0.25">
      <c r="A2089" t="s">
        <v>8487</v>
      </c>
      <c r="B2089" t="s">
        <v>8488</v>
      </c>
      <c r="C2089" s="1" t="str">
        <f t="shared" si="130"/>
        <v>12:0012</v>
      </c>
      <c r="D2089" s="1" t="str">
        <f t="shared" si="131"/>
        <v>12:0031</v>
      </c>
      <c r="E2089" t="s">
        <v>8489</v>
      </c>
      <c r="F2089" t="s">
        <v>8490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 t="s">
        <v>1247</v>
      </c>
      <c r="P2089" t="s">
        <v>397</v>
      </c>
      <c r="Q2089" t="s">
        <v>103</v>
      </c>
    </row>
    <row r="2090" spans="1:17" hidden="1" x14ac:dyDescent="0.25">
      <c r="A2090" t="s">
        <v>8491</v>
      </c>
      <c r="B2090" t="s">
        <v>8492</v>
      </c>
      <c r="C2090" s="1" t="str">
        <f t="shared" si="130"/>
        <v>12:0012</v>
      </c>
      <c r="D2090" s="1" t="str">
        <f t="shared" si="131"/>
        <v>12:0031</v>
      </c>
      <c r="E2090" t="s">
        <v>8493</v>
      </c>
      <c r="F2090" t="s">
        <v>8494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 t="s">
        <v>21</v>
      </c>
      <c r="P2090" t="s">
        <v>65</v>
      </c>
      <c r="Q2090" t="s">
        <v>93</v>
      </c>
    </row>
    <row r="2091" spans="1:17" hidden="1" x14ac:dyDescent="0.25">
      <c r="A2091" t="s">
        <v>8495</v>
      </c>
      <c r="B2091" t="s">
        <v>8496</v>
      </c>
      <c r="C2091" s="1" t="str">
        <f t="shared" si="130"/>
        <v>12:0012</v>
      </c>
      <c r="D2091" s="1" t="str">
        <f t="shared" si="131"/>
        <v>12:0031</v>
      </c>
      <c r="E2091" t="s">
        <v>8497</v>
      </c>
      <c r="F2091" t="s">
        <v>8498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 t="s">
        <v>21</v>
      </c>
      <c r="P2091" t="s">
        <v>65</v>
      </c>
      <c r="Q2091" t="s">
        <v>88</v>
      </c>
    </row>
    <row r="2092" spans="1:17" hidden="1" x14ac:dyDescent="0.25">
      <c r="A2092" t="s">
        <v>8499</v>
      </c>
      <c r="B2092" t="s">
        <v>8500</v>
      </c>
      <c r="C2092" s="1" t="str">
        <f t="shared" si="130"/>
        <v>12:0012</v>
      </c>
      <c r="D2092" s="1" t="str">
        <f t="shared" si="131"/>
        <v>12:0031</v>
      </c>
      <c r="E2092" t="s">
        <v>8501</v>
      </c>
      <c r="F2092" t="s">
        <v>8502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 t="s">
        <v>21</v>
      </c>
      <c r="P2092" t="s">
        <v>226</v>
      </c>
      <c r="Q2092" t="s">
        <v>71</v>
      </c>
    </row>
    <row r="2093" spans="1:17" hidden="1" x14ac:dyDescent="0.25">
      <c r="A2093" t="s">
        <v>8503</v>
      </c>
      <c r="B2093" t="s">
        <v>8504</v>
      </c>
      <c r="C2093" s="1" t="str">
        <f t="shared" si="130"/>
        <v>12:0012</v>
      </c>
      <c r="D2093" s="1" t="str">
        <f t="shared" si="131"/>
        <v>12:0031</v>
      </c>
      <c r="E2093" t="s">
        <v>8505</v>
      </c>
      <c r="F2093" t="s">
        <v>8506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 t="s">
        <v>21</v>
      </c>
      <c r="P2093" t="s">
        <v>40</v>
      </c>
      <c r="Q2093" t="s">
        <v>52</v>
      </c>
    </row>
    <row r="2094" spans="1:17" hidden="1" x14ac:dyDescent="0.25">
      <c r="A2094" t="s">
        <v>8507</v>
      </c>
      <c r="B2094" t="s">
        <v>8508</v>
      </c>
      <c r="C2094" s="1" t="str">
        <f t="shared" si="130"/>
        <v>12:0012</v>
      </c>
      <c r="D2094" s="1" t="str">
        <f t="shared" si="131"/>
        <v>12:0031</v>
      </c>
      <c r="E2094" t="s">
        <v>8509</v>
      </c>
      <c r="F2094" t="s">
        <v>8510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 t="s">
        <v>21</v>
      </c>
      <c r="P2094" t="s">
        <v>1209</v>
      </c>
      <c r="Q2094" t="s">
        <v>93</v>
      </c>
    </row>
    <row r="2095" spans="1:17" hidden="1" x14ac:dyDescent="0.25">
      <c r="A2095" t="s">
        <v>8511</v>
      </c>
      <c r="B2095" t="s">
        <v>8512</v>
      </c>
      <c r="C2095" s="1" t="str">
        <f t="shared" si="130"/>
        <v>12:0012</v>
      </c>
      <c r="D2095" s="1" t="str">
        <f t="shared" si="131"/>
        <v>12:0031</v>
      </c>
      <c r="E2095" t="s">
        <v>8509</v>
      </c>
      <c r="F2095" t="s">
        <v>8513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 t="s">
        <v>21</v>
      </c>
      <c r="P2095" t="s">
        <v>22</v>
      </c>
      <c r="Q2095" t="s">
        <v>71</v>
      </c>
    </row>
    <row r="2096" spans="1:17" hidden="1" x14ac:dyDescent="0.25">
      <c r="A2096" t="s">
        <v>8514</v>
      </c>
      <c r="B2096" t="s">
        <v>8515</v>
      </c>
      <c r="C2096" s="1" t="str">
        <f t="shared" si="130"/>
        <v>12:0012</v>
      </c>
      <c r="D2096" s="1" t="str">
        <f t="shared" si="131"/>
        <v>12:0031</v>
      </c>
      <c r="E2096" t="s">
        <v>8516</v>
      </c>
      <c r="F2096" t="s">
        <v>8517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 t="s">
        <v>21</v>
      </c>
      <c r="P2096" t="s">
        <v>70</v>
      </c>
      <c r="Q2096" t="s">
        <v>522</v>
      </c>
    </row>
    <row r="2097" spans="1:17" hidden="1" x14ac:dyDescent="0.25">
      <c r="A2097" t="s">
        <v>8518</v>
      </c>
      <c r="B2097" t="s">
        <v>8519</v>
      </c>
      <c r="C2097" s="1" t="str">
        <f t="shared" si="130"/>
        <v>12:0012</v>
      </c>
      <c r="D2097" s="1" t="str">
        <f t="shared" si="131"/>
        <v>12:0031</v>
      </c>
      <c r="E2097" t="s">
        <v>8520</v>
      </c>
      <c r="F2097" t="s">
        <v>8521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 t="s">
        <v>21</v>
      </c>
      <c r="P2097" t="s">
        <v>51</v>
      </c>
      <c r="Q2097" t="s">
        <v>35</v>
      </c>
    </row>
    <row r="2098" spans="1:17" hidden="1" x14ac:dyDescent="0.25">
      <c r="A2098" t="s">
        <v>8522</v>
      </c>
      <c r="B2098" t="s">
        <v>8523</v>
      </c>
      <c r="C2098" s="1" t="str">
        <f t="shared" si="130"/>
        <v>12:0012</v>
      </c>
      <c r="D2098" s="1" t="str">
        <f t="shared" si="131"/>
        <v>12:0031</v>
      </c>
      <c r="E2098" t="s">
        <v>8524</v>
      </c>
      <c r="F2098" t="s">
        <v>8525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 t="s">
        <v>21</v>
      </c>
      <c r="P2098" t="s">
        <v>45</v>
      </c>
      <c r="Q2098" t="s">
        <v>35</v>
      </c>
    </row>
    <row r="2099" spans="1:17" hidden="1" x14ac:dyDescent="0.25">
      <c r="A2099" t="s">
        <v>8526</v>
      </c>
      <c r="B2099" t="s">
        <v>8527</v>
      </c>
      <c r="C2099" s="1" t="str">
        <f t="shared" si="130"/>
        <v>12:0012</v>
      </c>
      <c r="D2099" s="1" t="str">
        <f t="shared" si="131"/>
        <v>12:0031</v>
      </c>
      <c r="E2099" t="s">
        <v>8528</v>
      </c>
      <c r="F2099" t="s">
        <v>8529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 t="s">
        <v>21</v>
      </c>
      <c r="P2099" t="s">
        <v>70</v>
      </c>
      <c r="Q2099" t="s">
        <v>23</v>
      </c>
    </row>
    <row r="2100" spans="1:17" hidden="1" x14ac:dyDescent="0.25">
      <c r="A2100" t="s">
        <v>8530</v>
      </c>
      <c r="B2100" t="s">
        <v>8531</v>
      </c>
      <c r="C2100" s="1" t="str">
        <f t="shared" si="130"/>
        <v>12:0012</v>
      </c>
      <c r="D2100" s="1" t="str">
        <f t="shared" si="131"/>
        <v>12:0031</v>
      </c>
      <c r="E2100" t="s">
        <v>8532</v>
      </c>
      <c r="F2100" t="s">
        <v>8533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 t="s">
        <v>21</v>
      </c>
      <c r="P2100" t="s">
        <v>45</v>
      </c>
      <c r="Q2100" t="s">
        <v>59</v>
      </c>
    </row>
    <row r="2101" spans="1:17" hidden="1" x14ac:dyDescent="0.25">
      <c r="A2101" t="s">
        <v>8534</v>
      </c>
      <c r="B2101" t="s">
        <v>8535</v>
      </c>
      <c r="C2101" s="1" t="str">
        <f t="shared" si="130"/>
        <v>12:0012</v>
      </c>
      <c r="D2101" s="1" t="str">
        <f t="shared" si="131"/>
        <v>12:0031</v>
      </c>
      <c r="E2101" t="s">
        <v>8536</v>
      </c>
      <c r="F2101" t="s">
        <v>8537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 t="s">
        <v>21</v>
      </c>
      <c r="P2101" t="s">
        <v>77</v>
      </c>
      <c r="Q2101" t="s">
        <v>365</v>
      </c>
    </row>
    <row r="2102" spans="1:17" hidden="1" x14ac:dyDescent="0.25">
      <c r="A2102" t="s">
        <v>8538</v>
      </c>
      <c r="B2102" t="s">
        <v>8539</v>
      </c>
      <c r="C2102" s="1" t="str">
        <f t="shared" si="130"/>
        <v>12:0012</v>
      </c>
      <c r="D2102" s="1" t="str">
        <f t="shared" si="131"/>
        <v>12:0031</v>
      </c>
      <c r="E2102" t="s">
        <v>8540</v>
      </c>
      <c r="F2102" t="s">
        <v>8541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 t="s">
        <v>21</v>
      </c>
      <c r="P2102" t="s">
        <v>77</v>
      </c>
      <c r="Q2102" t="s">
        <v>365</v>
      </c>
    </row>
    <row r="2103" spans="1:17" hidden="1" x14ac:dyDescent="0.25">
      <c r="A2103" t="s">
        <v>8542</v>
      </c>
      <c r="B2103" t="s">
        <v>8543</v>
      </c>
      <c r="C2103" s="1" t="str">
        <f t="shared" si="130"/>
        <v>12:0012</v>
      </c>
      <c r="D2103" s="1" t="str">
        <f t="shared" si="131"/>
        <v>12:0031</v>
      </c>
      <c r="E2103" t="s">
        <v>8544</v>
      </c>
      <c r="F2103" t="s">
        <v>8545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 t="s">
        <v>21</v>
      </c>
      <c r="P2103" t="s">
        <v>77</v>
      </c>
      <c r="Q2103" t="s">
        <v>35</v>
      </c>
    </row>
    <row r="2104" spans="1:17" hidden="1" x14ac:dyDescent="0.25">
      <c r="A2104" t="s">
        <v>8546</v>
      </c>
      <c r="B2104" t="s">
        <v>8547</v>
      </c>
      <c r="C2104" s="1" t="str">
        <f t="shared" si="130"/>
        <v>12:0012</v>
      </c>
      <c r="D2104" s="1" t="str">
        <f t="shared" si="131"/>
        <v>12:0031</v>
      </c>
      <c r="E2104" t="s">
        <v>8548</v>
      </c>
      <c r="F2104" t="s">
        <v>8549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 t="s">
        <v>21</v>
      </c>
      <c r="P2104" t="s">
        <v>184</v>
      </c>
      <c r="Q2104" t="s">
        <v>59</v>
      </c>
    </row>
    <row r="2105" spans="1:17" hidden="1" x14ac:dyDescent="0.25">
      <c r="A2105" t="s">
        <v>8550</v>
      </c>
      <c r="B2105" t="s">
        <v>8551</v>
      </c>
      <c r="C2105" s="1" t="str">
        <f t="shared" si="130"/>
        <v>12:0012</v>
      </c>
      <c r="D2105" s="1" t="str">
        <f t="shared" si="131"/>
        <v>12:0031</v>
      </c>
      <c r="E2105" t="s">
        <v>8552</v>
      </c>
      <c r="F2105" t="s">
        <v>8553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 t="s">
        <v>220</v>
      </c>
      <c r="P2105" t="s">
        <v>77</v>
      </c>
      <c r="Q2105" t="s">
        <v>23</v>
      </c>
    </row>
    <row r="2106" spans="1:17" hidden="1" x14ac:dyDescent="0.25">
      <c r="A2106" t="s">
        <v>8554</v>
      </c>
      <c r="B2106" t="s">
        <v>8555</v>
      </c>
      <c r="C2106" s="1" t="str">
        <f t="shared" si="130"/>
        <v>12:0012</v>
      </c>
      <c r="D2106" s="1" t="str">
        <f t="shared" si="131"/>
        <v>12:0031</v>
      </c>
      <c r="E2106" t="s">
        <v>8556</v>
      </c>
      <c r="F2106" t="s">
        <v>8557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 t="s">
        <v>101</v>
      </c>
      <c r="P2106" t="s">
        <v>45</v>
      </c>
      <c r="Q2106" t="s">
        <v>23</v>
      </c>
    </row>
    <row r="2107" spans="1:17" hidden="1" x14ac:dyDescent="0.25">
      <c r="A2107" t="s">
        <v>8558</v>
      </c>
      <c r="B2107" t="s">
        <v>8559</v>
      </c>
      <c r="C2107" s="1" t="str">
        <f t="shared" si="130"/>
        <v>12:0012</v>
      </c>
      <c r="D2107" s="1" t="str">
        <f t="shared" si="131"/>
        <v>12:0031</v>
      </c>
      <c r="E2107" t="s">
        <v>8560</v>
      </c>
      <c r="F2107" t="s">
        <v>8561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 t="s">
        <v>21</v>
      </c>
      <c r="P2107" t="s">
        <v>231</v>
      </c>
      <c r="Q2107" t="s">
        <v>71</v>
      </c>
    </row>
    <row r="2108" spans="1:17" hidden="1" x14ac:dyDescent="0.25">
      <c r="A2108" t="s">
        <v>8562</v>
      </c>
      <c r="B2108" t="s">
        <v>8563</v>
      </c>
      <c r="C2108" s="1" t="str">
        <f t="shared" si="130"/>
        <v>12:0012</v>
      </c>
      <c r="D2108" s="1" t="str">
        <f t="shared" si="131"/>
        <v>12:0031</v>
      </c>
      <c r="E2108" t="s">
        <v>8564</v>
      </c>
      <c r="F2108" t="s">
        <v>8565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 t="s">
        <v>8566</v>
      </c>
      <c r="P2108" t="s">
        <v>262</v>
      </c>
      <c r="Q2108" t="s">
        <v>365</v>
      </c>
    </row>
    <row r="2109" spans="1:17" hidden="1" x14ac:dyDescent="0.25">
      <c r="A2109" t="s">
        <v>8567</v>
      </c>
      <c r="B2109" t="s">
        <v>8568</v>
      </c>
      <c r="C2109" s="1" t="str">
        <f t="shared" si="130"/>
        <v>12:0012</v>
      </c>
      <c r="D2109" s="1" t="str">
        <f t="shared" si="131"/>
        <v>12:0031</v>
      </c>
      <c r="E2109" t="s">
        <v>8569</v>
      </c>
      <c r="F2109" t="s">
        <v>8570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 t="s">
        <v>21</v>
      </c>
      <c r="P2109" t="s">
        <v>28</v>
      </c>
      <c r="Q2109" t="s">
        <v>35</v>
      </c>
    </row>
    <row r="2110" spans="1:17" hidden="1" x14ac:dyDescent="0.25">
      <c r="A2110" t="s">
        <v>8571</v>
      </c>
      <c r="B2110" t="s">
        <v>8572</v>
      </c>
      <c r="C2110" s="1" t="str">
        <f t="shared" si="130"/>
        <v>12:0012</v>
      </c>
      <c r="D2110" s="1" t="str">
        <f t="shared" si="131"/>
        <v>12:0031</v>
      </c>
      <c r="E2110" t="s">
        <v>8573</v>
      </c>
      <c r="F2110" t="s">
        <v>8574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 t="s">
        <v>6091</v>
      </c>
      <c r="P2110" t="s">
        <v>226</v>
      </c>
      <c r="Q2110" t="s">
        <v>398</v>
      </c>
    </row>
    <row r="2111" spans="1:17" hidden="1" x14ac:dyDescent="0.25">
      <c r="A2111" t="s">
        <v>8575</v>
      </c>
      <c r="B2111" t="s">
        <v>8576</v>
      </c>
      <c r="C2111" s="1" t="str">
        <f t="shared" si="130"/>
        <v>12:0012</v>
      </c>
      <c r="D2111" s="1" t="str">
        <f t="shared" si="131"/>
        <v>12:0031</v>
      </c>
      <c r="E2111" t="s">
        <v>8577</v>
      </c>
      <c r="F2111" t="s">
        <v>8578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 t="s">
        <v>64</v>
      </c>
      <c r="P2111" t="s">
        <v>356</v>
      </c>
      <c r="Q2111" t="s">
        <v>46</v>
      </c>
    </row>
    <row r="2112" spans="1:17" hidden="1" x14ac:dyDescent="0.25">
      <c r="A2112" t="s">
        <v>8579</v>
      </c>
      <c r="B2112" t="s">
        <v>8580</v>
      </c>
      <c r="C2112" s="1" t="str">
        <f t="shared" si="130"/>
        <v>12:0012</v>
      </c>
      <c r="D2112" s="1" t="str">
        <f t="shared" si="131"/>
        <v>12:0031</v>
      </c>
      <c r="E2112" t="s">
        <v>8581</v>
      </c>
      <c r="F2112" t="s">
        <v>8582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 t="s">
        <v>21</v>
      </c>
      <c r="P2112" t="s">
        <v>612</v>
      </c>
      <c r="Q2112" t="s">
        <v>59</v>
      </c>
    </row>
    <row r="2113" spans="1:17" hidden="1" x14ac:dyDescent="0.25">
      <c r="A2113" t="s">
        <v>8583</v>
      </c>
      <c r="B2113" t="s">
        <v>8584</v>
      </c>
      <c r="C2113" s="1" t="str">
        <f t="shared" si="130"/>
        <v>12:0012</v>
      </c>
      <c r="D2113" s="1" t="str">
        <f t="shared" si="131"/>
        <v>12:0031</v>
      </c>
      <c r="E2113" t="s">
        <v>8585</v>
      </c>
      <c r="F2113" t="s">
        <v>8586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 t="s">
        <v>21</v>
      </c>
      <c r="P2113" t="s">
        <v>22</v>
      </c>
      <c r="Q2113" t="s">
        <v>198</v>
      </c>
    </row>
    <row r="2114" spans="1:17" hidden="1" x14ac:dyDescent="0.25">
      <c r="A2114" t="s">
        <v>8587</v>
      </c>
      <c r="B2114" t="s">
        <v>8588</v>
      </c>
      <c r="C2114" s="1" t="str">
        <f t="shared" ref="C2114:C2177" si="134">HYPERLINK("http://geochem.nrcan.gc.ca/cdogs/content/bdl/bdl120012_e.htm", "12:0012")</f>
        <v>12:0012</v>
      </c>
      <c r="D2114" s="1" t="str">
        <f t="shared" ref="D2114:D2177" si="135">HYPERLINK("http://geochem.nrcan.gc.ca/cdogs/content/svy/svy120031_e.htm", "12:0031")</f>
        <v>12:0031</v>
      </c>
      <c r="E2114" t="s">
        <v>8589</v>
      </c>
      <c r="F2114" t="s">
        <v>8590</v>
      </c>
      <c r="H2114">
        <v>58.458847200000001</v>
      </c>
      <c r="I2114">
        <v>-132.47023609999999</v>
      </c>
      <c r="J2114" s="1" t="str">
        <f t="shared" ref="J2114:J2177" si="136">HYPERLINK("http://geochem.nrcan.gc.ca/cdogs/content/kwd/kwd020018_e.htm", "Fluid (stream)")</f>
        <v>Fluid (stream)</v>
      </c>
      <c r="K2114" s="1" t="str">
        <f t="shared" ref="K2114:K2177" si="137">HYPERLINK("http://geochem.nrcan.gc.ca/cdogs/content/kwd/kwd080007_e.htm", "Untreated Water")</f>
        <v>Untreated Water</v>
      </c>
      <c r="O2114" t="s">
        <v>21</v>
      </c>
      <c r="P2114" t="s">
        <v>226</v>
      </c>
      <c r="Q2114" t="s">
        <v>46</v>
      </c>
    </row>
    <row r="2115" spans="1:17" hidden="1" x14ac:dyDescent="0.25">
      <c r="A2115" t="s">
        <v>8591</v>
      </c>
      <c r="B2115" t="s">
        <v>8592</v>
      </c>
      <c r="C2115" s="1" t="str">
        <f t="shared" si="134"/>
        <v>12:0012</v>
      </c>
      <c r="D2115" s="1" t="str">
        <f t="shared" si="135"/>
        <v>12:0031</v>
      </c>
      <c r="E2115" t="s">
        <v>8593</v>
      </c>
      <c r="F2115" t="s">
        <v>8594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 t="s">
        <v>158</v>
      </c>
      <c r="P2115" t="s">
        <v>28</v>
      </c>
      <c r="Q2115" t="s">
        <v>35</v>
      </c>
    </row>
    <row r="2116" spans="1:17" hidden="1" x14ac:dyDescent="0.25">
      <c r="A2116" t="s">
        <v>8595</v>
      </c>
      <c r="B2116" t="s">
        <v>8596</v>
      </c>
      <c r="C2116" s="1" t="str">
        <f t="shared" si="134"/>
        <v>12:0012</v>
      </c>
      <c r="D2116" s="1" t="str">
        <f t="shared" si="135"/>
        <v>12:0031</v>
      </c>
      <c r="E2116" t="s">
        <v>8597</v>
      </c>
      <c r="F2116" t="s">
        <v>8598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 t="s">
        <v>21</v>
      </c>
      <c r="P2116" t="s">
        <v>436</v>
      </c>
      <c r="Q2116" t="s">
        <v>398</v>
      </c>
    </row>
    <row r="2117" spans="1:17" hidden="1" x14ac:dyDescent="0.25">
      <c r="A2117" t="s">
        <v>8599</v>
      </c>
      <c r="B2117" t="s">
        <v>8600</v>
      </c>
      <c r="C2117" s="1" t="str">
        <f t="shared" si="134"/>
        <v>12:0012</v>
      </c>
      <c r="D2117" s="1" t="str">
        <f t="shared" si="135"/>
        <v>12:0031</v>
      </c>
      <c r="E2117" t="s">
        <v>8601</v>
      </c>
      <c r="F2117" t="s">
        <v>8602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 t="s">
        <v>21</v>
      </c>
      <c r="P2117" t="s">
        <v>1227</v>
      </c>
      <c r="Q2117" t="s">
        <v>398</v>
      </c>
    </row>
    <row r="2118" spans="1:17" hidden="1" x14ac:dyDescent="0.25">
      <c r="A2118" t="s">
        <v>8603</v>
      </c>
      <c r="B2118" t="s">
        <v>8604</v>
      </c>
      <c r="C2118" s="1" t="str">
        <f t="shared" si="134"/>
        <v>12:0012</v>
      </c>
      <c r="D2118" s="1" t="str">
        <f t="shared" si="135"/>
        <v>12:0031</v>
      </c>
      <c r="E2118" t="s">
        <v>8605</v>
      </c>
      <c r="F2118" t="s">
        <v>8606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 t="s">
        <v>576</v>
      </c>
      <c r="P2118" t="s">
        <v>2031</v>
      </c>
      <c r="Q2118" t="s">
        <v>5130</v>
      </c>
    </row>
    <row r="2119" spans="1:17" hidden="1" x14ac:dyDescent="0.25">
      <c r="A2119" t="s">
        <v>8607</v>
      </c>
      <c r="B2119" t="s">
        <v>8608</v>
      </c>
      <c r="C2119" s="1" t="str">
        <f t="shared" si="134"/>
        <v>12:0012</v>
      </c>
      <c r="D2119" s="1" t="str">
        <f t="shared" si="135"/>
        <v>12:0031</v>
      </c>
      <c r="E2119" t="s">
        <v>8609</v>
      </c>
      <c r="F2119" t="s">
        <v>8610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 t="s">
        <v>21</v>
      </c>
      <c r="P2119" t="s">
        <v>1222</v>
      </c>
      <c r="Q2119" t="s">
        <v>392</v>
      </c>
    </row>
    <row r="2120" spans="1:17" hidden="1" x14ac:dyDescent="0.25">
      <c r="A2120" t="s">
        <v>8611</v>
      </c>
      <c r="B2120" t="s">
        <v>8612</v>
      </c>
      <c r="C2120" s="1" t="str">
        <f t="shared" si="134"/>
        <v>12:0012</v>
      </c>
      <c r="D2120" s="1" t="str">
        <f t="shared" si="135"/>
        <v>12:0031</v>
      </c>
      <c r="E2120" t="s">
        <v>8613</v>
      </c>
      <c r="F2120" t="s">
        <v>8614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 t="s">
        <v>593</v>
      </c>
      <c r="P2120" t="s">
        <v>843</v>
      </c>
      <c r="Q2120" t="s">
        <v>35</v>
      </c>
    </row>
    <row r="2121" spans="1:17" hidden="1" x14ac:dyDescent="0.25">
      <c r="A2121" t="s">
        <v>8615</v>
      </c>
      <c r="B2121" t="s">
        <v>8616</v>
      </c>
      <c r="C2121" s="1" t="str">
        <f t="shared" si="134"/>
        <v>12:0012</v>
      </c>
      <c r="D2121" s="1" t="str">
        <f t="shared" si="135"/>
        <v>12:0031</v>
      </c>
      <c r="E2121" t="s">
        <v>8617</v>
      </c>
      <c r="F2121" t="s">
        <v>8618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 t="s">
        <v>2927</v>
      </c>
      <c r="P2121" t="s">
        <v>583</v>
      </c>
      <c r="Q2121" t="s">
        <v>29</v>
      </c>
    </row>
    <row r="2122" spans="1:17" hidden="1" x14ac:dyDescent="0.25">
      <c r="A2122" t="s">
        <v>8619</v>
      </c>
      <c r="B2122" t="s">
        <v>8620</v>
      </c>
      <c r="C2122" s="1" t="str">
        <f t="shared" si="134"/>
        <v>12:0012</v>
      </c>
      <c r="D2122" s="1" t="str">
        <f t="shared" si="135"/>
        <v>12:0031</v>
      </c>
      <c r="E2122" t="s">
        <v>8617</v>
      </c>
      <c r="F2122" t="s">
        <v>8621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 t="s">
        <v>5563</v>
      </c>
      <c r="P2122" t="s">
        <v>262</v>
      </c>
      <c r="Q2122" t="s">
        <v>29</v>
      </c>
    </row>
    <row r="2123" spans="1:17" hidden="1" x14ac:dyDescent="0.25">
      <c r="A2123" t="s">
        <v>8622</v>
      </c>
      <c r="B2123" t="s">
        <v>8623</v>
      </c>
      <c r="C2123" s="1" t="str">
        <f t="shared" si="134"/>
        <v>12:0012</v>
      </c>
      <c r="D2123" s="1" t="str">
        <f t="shared" si="135"/>
        <v>12:0031</v>
      </c>
      <c r="E2123" t="s">
        <v>8624</v>
      </c>
      <c r="F2123" t="s">
        <v>8625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 t="s">
        <v>551</v>
      </c>
      <c r="P2123" t="s">
        <v>70</v>
      </c>
      <c r="Q2123" t="s">
        <v>103</v>
      </c>
    </row>
    <row r="2124" spans="1:17" hidden="1" x14ac:dyDescent="0.25">
      <c r="A2124" t="s">
        <v>8626</v>
      </c>
      <c r="B2124" t="s">
        <v>8627</v>
      </c>
      <c r="C2124" s="1" t="str">
        <f t="shared" si="134"/>
        <v>12:0012</v>
      </c>
      <c r="D2124" s="1" t="str">
        <f t="shared" si="135"/>
        <v>12:0031</v>
      </c>
      <c r="E2124" t="s">
        <v>8628</v>
      </c>
      <c r="F2124" t="s">
        <v>8629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 t="s">
        <v>588</v>
      </c>
      <c r="P2124" t="s">
        <v>70</v>
      </c>
      <c r="Q2124" t="s">
        <v>198</v>
      </c>
    </row>
    <row r="2125" spans="1:17" hidden="1" x14ac:dyDescent="0.25">
      <c r="A2125" t="s">
        <v>8630</v>
      </c>
      <c r="B2125" t="s">
        <v>8631</v>
      </c>
      <c r="C2125" s="1" t="str">
        <f t="shared" si="134"/>
        <v>12:0012</v>
      </c>
      <c r="D2125" s="1" t="str">
        <f t="shared" si="135"/>
        <v>12:0031</v>
      </c>
      <c r="E2125" t="s">
        <v>8632</v>
      </c>
      <c r="F2125" t="s">
        <v>8633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 t="s">
        <v>21</v>
      </c>
      <c r="P2125" t="s">
        <v>2212</v>
      </c>
      <c r="Q2125" t="s">
        <v>59</v>
      </c>
    </row>
    <row r="2126" spans="1:17" hidden="1" x14ac:dyDescent="0.25">
      <c r="A2126" t="s">
        <v>8634</v>
      </c>
      <c r="B2126" t="s">
        <v>8635</v>
      </c>
      <c r="C2126" s="1" t="str">
        <f t="shared" si="134"/>
        <v>12:0012</v>
      </c>
      <c r="D2126" s="1" t="str">
        <f t="shared" si="135"/>
        <v>12:0031</v>
      </c>
      <c r="E2126" t="s">
        <v>8636</v>
      </c>
      <c r="F2126" t="s">
        <v>8637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 t="s">
        <v>158</v>
      </c>
      <c r="P2126" t="s">
        <v>577</v>
      </c>
      <c r="Q2126" t="s">
        <v>392</v>
      </c>
    </row>
    <row r="2127" spans="1:17" hidden="1" x14ac:dyDescent="0.25">
      <c r="A2127" t="s">
        <v>8638</v>
      </c>
      <c r="B2127" t="s">
        <v>8639</v>
      </c>
      <c r="C2127" s="1" t="str">
        <f t="shared" si="134"/>
        <v>12:0012</v>
      </c>
      <c r="D2127" s="1" t="str">
        <f t="shared" si="135"/>
        <v>12:0031</v>
      </c>
      <c r="E2127" t="s">
        <v>8640</v>
      </c>
      <c r="F2127" t="s">
        <v>8641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 t="s">
        <v>220</v>
      </c>
      <c r="P2127" t="s">
        <v>2212</v>
      </c>
      <c r="Q2127" t="s">
        <v>365</v>
      </c>
    </row>
    <row r="2128" spans="1:17" hidden="1" x14ac:dyDescent="0.25">
      <c r="A2128" t="s">
        <v>8642</v>
      </c>
      <c r="B2128" t="s">
        <v>8643</v>
      </c>
      <c r="C2128" s="1" t="str">
        <f t="shared" si="134"/>
        <v>12:0012</v>
      </c>
      <c r="D2128" s="1" t="str">
        <f t="shared" si="135"/>
        <v>12:0031</v>
      </c>
      <c r="E2128" t="s">
        <v>8644</v>
      </c>
      <c r="F2128" t="s">
        <v>8645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 t="s">
        <v>21</v>
      </c>
      <c r="P2128" t="s">
        <v>58</v>
      </c>
      <c r="Q2128" t="s">
        <v>29</v>
      </c>
    </row>
    <row r="2129" spans="1:17" hidden="1" x14ac:dyDescent="0.25">
      <c r="A2129" t="s">
        <v>8646</v>
      </c>
      <c r="B2129" t="s">
        <v>8647</v>
      </c>
      <c r="C2129" s="1" t="str">
        <f t="shared" si="134"/>
        <v>12:0012</v>
      </c>
      <c r="D2129" s="1" t="str">
        <f t="shared" si="135"/>
        <v>12:0031</v>
      </c>
      <c r="E2129" t="s">
        <v>8648</v>
      </c>
      <c r="F2129" t="s">
        <v>8649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 t="s">
        <v>21</v>
      </c>
      <c r="P2129" t="s">
        <v>356</v>
      </c>
      <c r="Q2129" t="s">
        <v>103</v>
      </c>
    </row>
    <row r="2130" spans="1:17" hidden="1" x14ac:dyDescent="0.25">
      <c r="A2130" t="s">
        <v>8650</v>
      </c>
      <c r="B2130" t="s">
        <v>8651</v>
      </c>
      <c r="C2130" s="1" t="str">
        <f t="shared" si="134"/>
        <v>12:0012</v>
      </c>
      <c r="D2130" s="1" t="str">
        <f t="shared" si="135"/>
        <v>12:0031</v>
      </c>
      <c r="E2130" t="s">
        <v>8652</v>
      </c>
      <c r="F2130" t="s">
        <v>8653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 t="s">
        <v>311</v>
      </c>
      <c r="P2130" t="s">
        <v>1222</v>
      </c>
      <c r="Q2130" t="s">
        <v>522</v>
      </c>
    </row>
    <row r="2131" spans="1:17" hidden="1" x14ac:dyDescent="0.25">
      <c r="A2131" t="s">
        <v>8654</v>
      </c>
      <c r="B2131" t="s">
        <v>8655</v>
      </c>
      <c r="C2131" s="1" t="str">
        <f t="shared" si="134"/>
        <v>12:0012</v>
      </c>
      <c r="D2131" s="1" t="str">
        <f t="shared" si="135"/>
        <v>12:0031</v>
      </c>
      <c r="E2131" t="s">
        <v>8656</v>
      </c>
      <c r="F2131" t="s">
        <v>8657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 t="s">
        <v>21</v>
      </c>
      <c r="P2131" t="s">
        <v>58</v>
      </c>
      <c r="Q2131" t="s">
        <v>46</v>
      </c>
    </row>
    <row r="2132" spans="1:17" hidden="1" x14ac:dyDescent="0.25">
      <c r="A2132" t="s">
        <v>8658</v>
      </c>
      <c r="B2132" t="s">
        <v>8659</v>
      </c>
      <c r="C2132" s="1" t="str">
        <f t="shared" si="134"/>
        <v>12:0012</v>
      </c>
      <c r="D2132" s="1" t="str">
        <f t="shared" si="135"/>
        <v>12:0031</v>
      </c>
      <c r="E2132" t="s">
        <v>8656</v>
      </c>
      <c r="F2132" t="s">
        <v>8660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 t="s">
        <v>21</v>
      </c>
      <c r="P2132" t="s">
        <v>28</v>
      </c>
      <c r="Q2132" t="s">
        <v>23</v>
      </c>
    </row>
    <row r="2133" spans="1:17" hidden="1" x14ac:dyDescent="0.25">
      <c r="A2133" t="s">
        <v>8661</v>
      </c>
      <c r="B2133" t="s">
        <v>8662</v>
      </c>
      <c r="C2133" s="1" t="str">
        <f t="shared" si="134"/>
        <v>12:0012</v>
      </c>
      <c r="D2133" s="1" t="str">
        <f t="shared" si="135"/>
        <v>12:0031</v>
      </c>
      <c r="E2133" t="s">
        <v>8663</v>
      </c>
      <c r="F2133" t="s">
        <v>8664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 t="s">
        <v>3560</v>
      </c>
      <c r="P2133" t="s">
        <v>617</v>
      </c>
      <c r="Q2133" t="s">
        <v>398</v>
      </c>
    </row>
    <row r="2134" spans="1:17" hidden="1" x14ac:dyDescent="0.25">
      <c r="A2134" t="s">
        <v>8665</v>
      </c>
      <c r="B2134" t="s">
        <v>8666</v>
      </c>
      <c r="C2134" s="1" t="str">
        <f t="shared" si="134"/>
        <v>12:0012</v>
      </c>
      <c r="D2134" s="1" t="str">
        <f t="shared" si="135"/>
        <v>12:0031</v>
      </c>
      <c r="E2134" t="s">
        <v>8667</v>
      </c>
      <c r="F2134" t="s">
        <v>8668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 t="s">
        <v>113</v>
      </c>
      <c r="P2134" t="s">
        <v>22</v>
      </c>
      <c r="Q2134" t="s">
        <v>35</v>
      </c>
    </row>
    <row r="2135" spans="1:17" hidden="1" x14ac:dyDescent="0.25">
      <c r="A2135" t="s">
        <v>8669</v>
      </c>
      <c r="B2135" t="s">
        <v>8670</v>
      </c>
      <c r="C2135" s="1" t="str">
        <f t="shared" si="134"/>
        <v>12:0012</v>
      </c>
      <c r="D2135" s="1" t="str">
        <f t="shared" si="135"/>
        <v>12:0031</v>
      </c>
      <c r="E2135" t="s">
        <v>8671</v>
      </c>
      <c r="F2135" t="s">
        <v>8672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 t="s">
        <v>64</v>
      </c>
      <c r="P2135" t="s">
        <v>65</v>
      </c>
      <c r="Q2135" t="s">
        <v>23</v>
      </c>
    </row>
    <row r="2136" spans="1:17" hidden="1" x14ac:dyDescent="0.25">
      <c r="A2136" t="s">
        <v>8673</v>
      </c>
      <c r="B2136" t="s">
        <v>8674</v>
      </c>
      <c r="C2136" s="1" t="str">
        <f t="shared" si="134"/>
        <v>12:0012</v>
      </c>
      <c r="D2136" s="1" t="str">
        <f t="shared" si="135"/>
        <v>12:0031</v>
      </c>
      <c r="E2136" t="s">
        <v>8675</v>
      </c>
      <c r="F2136" t="s">
        <v>8676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 t="s">
        <v>2927</v>
      </c>
      <c r="P2136" t="s">
        <v>513</v>
      </c>
      <c r="Q2136" t="s">
        <v>392</v>
      </c>
    </row>
    <row r="2137" spans="1:17" hidden="1" x14ac:dyDescent="0.25">
      <c r="A2137" t="s">
        <v>8677</v>
      </c>
      <c r="B2137" t="s">
        <v>8678</v>
      </c>
      <c r="C2137" s="1" t="str">
        <f t="shared" si="134"/>
        <v>12:0012</v>
      </c>
      <c r="D2137" s="1" t="str">
        <f t="shared" si="135"/>
        <v>12:0031</v>
      </c>
      <c r="E2137" t="s">
        <v>8679</v>
      </c>
      <c r="F2137" t="s">
        <v>8680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 t="s">
        <v>76</v>
      </c>
      <c r="P2137" t="s">
        <v>513</v>
      </c>
      <c r="Q2137" t="s">
        <v>398</v>
      </c>
    </row>
    <row r="2138" spans="1:17" hidden="1" x14ac:dyDescent="0.25">
      <c r="A2138" t="s">
        <v>8681</v>
      </c>
      <c r="B2138" t="s">
        <v>8682</v>
      </c>
      <c r="C2138" s="1" t="str">
        <f t="shared" si="134"/>
        <v>12:0012</v>
      </c>
      <c r="D2138" s="1" t="str">
        <f t="shared" si="135"/>
        <v>12:0031</v>
      </c>
      <c r="E2138" t="s">
        <v>8683</v>
      </c>
      <c r="F2138" t="s">
        <v>8684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 t="s">
        <v>21</v>
      </c>
      <c r="P2138" t="s">
        <v>583</v>
      </c>
      <c r="Q2138" t="s">
        <v>365</v>
      </c>
    </row>
    <row r="2139" spans="1:17" hidden="1" x14ac:dyDescent="0.25">
      <c r="A2139" t="s">
        <v>8685</v>
      </c>
      <c r="B2139" t="s">
        <v>8686</v>
      </c>
      <c r="C2139" s="1" t="str">
        <f t="shared" si="134"/>
        <v>12:0012</v>
      </c>
      <c r="D2139" s="1" t="str">
        <f t="shared" si="135"/>
        <v>12:0031</v>
      </c>
      <c r="E2139" t="s">
        <v>8687</v>
      </c>
      <c r="F2139" t="s">
        <v>8688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 t="s">
        <v>1818</v>
      </c>
      <c r="P2139" t="s">
        <v>612</v>
      </c>
      <c r="Q2139" t="s">
        <v>522</v>
      </c>
    </row>
    <row r="2140" spans="1:17" hidden="1" x14ac:dyDescent="0.25">
      <c r="A2140" t="s">
        <v>8689</v>
      </c>
      <c r="B2140" t="s">
        <v>8690</v>
      </c>
      <c r="C2140" s="1" t="str">
        <f t="shared" si="134"/>
        <v>12:0012</v>
      </c>
      <c r="D2140" s="1" t="str">
        <f t="shared" si="135"/>
        <v>12:0031</v>
      </c>
      <c r="E2140" t="s">
        <v>8691</v>
      </c>
      <c r="F2140" t="s">
        <v>8692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 t="s">
        <v>21</v>
      </c>
      <c r="P2140" t="s">
        <v>40</v>
      </c>
      <c r="Q2140" t="s">
        <v>46</v>
      </c>
    </row>
    <row r="2141" spans="1:17" hidden="1" x14ac:dyDescent="0.25">
      <c r="A2141" t="s">
        <v>8693</v>
      </c>
      <c r="B2141" t="s">
        <v>8694</v>
      </c>
      <c r="C2141" s="1" t="str">
        <f t="shared" si="134"/>
        <v>12:0012</v>
      </c>
      <c r="D2141" s="1" t="str">
        <f t="shared" si="135"/>
        <v>12:0031</v>
      </c>
      <c r="E2141" t="s">
        <v>8695</v>
      </c>
      <c r="F2141" t="s">
        <v>8696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 t="s">
        <v>2379</v>
      </c>
      <c r="P2141" t="s">
        <v>226</v>
      </c>
      <c r="Q2141" t="s">
        <v>392</v>
      </c>
    </row>
    <row r="2142" spans="1:17" hidden="1" x14ac:dyDescent="0.25">
      <c r="A2142" t="s">
        <v>8697</v>
      </c>
      <c r="B2142" t="s">
        <v>8698</v>
      </c>
      <c r="C2142" s="1" t="str">
        <f t="shared" si="134"/>
        <v>12:0012</v>
      </c>
      <c r="D2142" s="1" t="str">
        <f t="shared" si="135"/>
        <v>12:0031</v>
      </c>
      <c r="E2142" t="s">
        <v>8699</v>
      </c>
      <c r="F2142" t="s">
        <v>8700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 t="s">
        <v>21</v>
      </c>
      <c r="P2142" t="s">
        <v>356</v>
      </c>
      <c r="Q2142" t="s">
        <v>29</v>
      </c>
    </row>
    <row r="2143" spans="1:17" hidden="1" x14ac:dyDescent="0.25">
      <c r="A2143" t="s">
        <v>8701</v>
      </c>
      <c r="B2143" t="s">
        <v>8702</v>
      </c>
      <c r="C2143" s="1" t="str">
        <f t="shared" si="134"/>
        <v>12:0012</v>
      </c>
      <c r="D2143" s="1" t="str">
        <f t="shared" si="135"/>
        <v>12:0031</v>
      </c>
      <c r="E2143" t="s">
        <v>8703</v>
      </c>
      <c r="F2143" t="s">
        <v>8704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 t="s">
        <v>2120</v>
      </c>
      <c r="P2143" t="s">
        <v>436</v>
      </c>
      <c r="Q2143" t="s">
        <v>522</v>
      </c>
    </row>
    <row r="2144" spans="1:17" hidden="1" x14ac:dyDescent="0.25">
      <c r="A2144" t="s">
        <v>8705</v>
      </c>
      <c r="B2144" t="s">
        <v>8706</v>
      </c>
      <c r="C2144" s="1" t="str">
        <f t="shared" si="134"/>
        <v>12:0012</v>
      </c>
      <c r="D2144" s="1" t="str">
        <f t="shared" si="135"/>
        <v>12:0031</v>
      </c>
      <c r="E2144" t="s">
        <v>8707</v>
      </c>
      <c r="F2144" t="s">
        <v>8708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 t="s">
        <v>3060</v>
      </c>
      <c r="P2144" t="s">
        <v>28</v>
      </c>
      <c r="Q2144" t="s">
        <v>29</v>
      </c>
    </row>
    <row r="2145" spans="1:17" hidden="1" x14ac:dyDescent="0.25">
      <c r="A2145" t="s">
        <v>8709</v>
      </c>
      <c r="B2145" t="s">
        <v>8710</v>
      </c>
      <c r="C2145" s="1" t="str">
        <f t="shared" si="134"/>
        <v>12:0012</v>
      </c>
      <c r="D2145" s="1" t="str">
        <f t="shared" si="135"/>
        <v>12:0031</v>
      </c>
      <c r="E2145" t="s">
        <v>8711</v>
      </c>
      <c r="F2145" t="s">
        <v>8712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 t="s">
        <v>113</v>
      </c>
      <c r="P2145" t="s">
        <v>226</v>
      </c>
      <c r="Q2145" t="s">
        <v>392</v>
      </c>
    </row>
    <row r="2146" spans="1:17" hidden="1" x14ac:dyDescent="0.25">
      <c r="A2146" t="s">
        <v>8713</v>
      </c>
      <c r="B2146" t="s">
        <v>8714</v>
      </c>
      <c r="C2146" s="1" t="str">
        <f t="shared" si="134"/>
        <v>12:0012</v>
      </c>
      <c r="D2146" s="1" t="str">
        <f t="shared" si="135"/>
        <v>12:0031</v>
      </c>
      <c r="E2146" t="s">
        <v>8715</v>
      </c>
      <c r="F2146" t="s">
        <v>8716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 t="s">
        <v>21</v>
      </c>
      <c r="P2146" t="s">
        <v>65</v>
      </c>
      <c r="Q2146" t="s">
        <v>46</v>
      </c>
    </row>
    <row r="2147" spans="1:17" hidden="1" x14ac:dyDescent="0.25">
      <c r="A2147" t="s">
        <v>8717</v>
      </c>
      <c r="B2147" t="s">
        <v>8718</v>
      </c>
      <c r="C2147" s="1" t="str">
        <f t="shared" si="134"/>
        <v>12:0012</v>
      </c>
      <c r="D2147" s="1" t="str">
        <f t="shared" si="135"/>
        <v>12:0031</v>
      </c>
      <c r="E2147" t="s">
        <v>8719</v>
      </c>
      <c r="F2147" t="s">
        <v>8720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 t="s">
        <v>21</v>
      </c>
      <c r="P2147" t="s">
        <v>356</v>
      </c>
      <c r="Q2147" t="s">
        <v>93</v>
      </c>
    </row>
    <row r="2148" spans="1:17" hidden="1" x14ac:dyDescent="0.25">
      <c r="A2148" t="s">
        <v>8721</v>
      </c>
      <c r="B2148" t="s">
        <v>8722</v>
      </c>
      <c r="C2148" s="1" t="str">
        <f t="shared" si="134"/>
        <v>12:0012</v>
      </c>
      <c r="D2148" s="1" t="str">
        <f t="shared" si="135"/>
        <v>12:0031</v>
      </c>
      <c r="E2148" t="s">
        <v>8723</v>
      </c>
      <c r="F2148" t="s">
        <v>8724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 t="s">
        <v>21</v>
      </c>
      <c r="P2148" t="s">
        <v>391</v>
      </c>
      <c r="Q2148" t="s">
        <v>653</v>
      </c>
    </row>
    <row r="2149" spans="1:17" hidden="1" x14ac:dyDescent="0.25">
      <c r="A2149" t="s">
        <v>8725</v>
      </c>
      <c r="B2149" t="s">
        <v>8726</v>
      </c>
      <c r="C2149" s="1" t="str">
        <f t="shared" si="134"/>
        <v>12:0012</v>
      </c>
      <c r="D2149" s="1" t="str">
        <f t="shared" si="135"/>
        <v>12:0031</v>
      </c>
      <c r="E2149" t="s">
        <v>8727</v>
      </c>
      <c r="F2149" t="s">
        <v>8728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 t="s">
        <v>21</v>
      </c>
      <c r="P2149" t="s">
        <v>1209</v>
      </c>
      <c r="Q2149" t="s">
        <v>5130</v>
      </c>
    </row>
    <row r="2150" spans="1:17" hidden="1" x14ac:dyDescent="0.25">
      <c r="A2150" t="s">
        <v>8729</v>
      </c>
      <c r="B2150" t="s">
        <v>8730</v>
      </c>
      <c r="C2150" s="1" t="str">
        <f t="shared" si="134"/>
        <v>12:0012</v>
      </c>
      <c r="D2150" s="1" t="str">
        <f t="shared" si="135"/>
        <v>12:0031</v>
      </c>
      <c r="E2150" t="s">
        <v>8731</v>
      </c>
      <c r="F2150" t="s">
        <v>8732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 t="s">
        <v>21</v>
      </c>
      <c r="P2150" t="s">
        <v>65</v>
      </c>
      <c r="Q2150" t="s">
        <v>392</v>
      </c>
    </row>
    <row r="2151" spans="1:17" hidden="1" x14ac:dyDescent="0.25">
      <c r="A2151" t="s">
        <v>8733</v>
      </c>
      <c r="B2151" t="s">
        <v>8734</v>
      </c>
      <c r="C2151" s="1" t="str">
        <f t="shared" si="134"/>
        <v>12:0012</v>
      </c>
      <c r="D2151" s="1" t="str">
        <f t="shared" si="135"/>
        <v>12:0031</v>
      </c>
      <c r="E2151" t="s">
        <v>8735</v>
      </c>
      <c r="F2151" t="s">
        <v>8736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 t="s">
        <v>158</v>
      </c>
      <c r="P2151" t="s">
        <v>583</v>
      </c>
      <c r="Q2151" t="s">
        <v>198</v>
      </c>
    </row>
    <row r="2152" spans="1:17" hidden="1" x14ac:dyDescent="0.25">
      <c r="A2152" t="s">
        <v>8737</v>
      </c>
      <c r="B2152" t="s">
        <v>8738</v>
      </c>
      <c r="C2152" s="1" t="str">
        <f t="shared" si="134"/>
        <v>12:0012</v>
      </c>
      <c r="D2152" s="1" t="str">
        <f t="shared" si="135"/>
        <v>12:0031</v>
      </c>
      <c r="E2152" t="s">
        <v>8739</v>
      </c>
      <c r="F2152" t="s">
        <v>8740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 t="s">
        <v>64</v>
      </c>
      <c r="P2152" t="s">
        <v>436</v>
      </c>
      <c r="Q2152" t="s">
        <v>653</v>
      </c>
    </row>
    <row r="2153" spans="1:17" hidden="1" x14ac:dyDescent="0.25">
      <c r="A2153" t="s">
        <v>8741</v>
      </c>
      <c r="B2153" t="s">
        <v>8742</v>
      </c>
      <c r="C2153" s="1" t="str">
        <f t="shared" si="134"/>
        <v>12:0012</v>
      </c>
      <c r="D2153" s="1" t="str">
        <f t="shared" si="135"/>
        <v>12:0031</v>
      </c>
      <c r="E2153" t="s">
        <v>8739</v>
      </c>
      <c r="F2153" t="s">
        <v>8743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 t="s">
        <v>21</v>
      </c>
      <c r="P2153" t="s">
        <v>436</v>
      </c>
      <c r="Q2153" t="s">
        <v>365</v>
      </c>
    </row>
    <row r="2154" spans="1:17" hidden="1" x14ac:dyDescent="0.25">
      <c r="A2154" t="s">
        <v>8744</v>
      </c>
      <c r="B2154" t="s">
        <v>8745</v>
      </c>
      <c r="C2154" s="1" t="str">
        <f t="shared" si="134"/>
        <v>12:0012</v>
      </c>
      <c r="D2154" s="1" t="str">
        <f t="shared" si="135"/>
        <v>12:0031</v>
      </c>
      <c r="E2154" t="s">
        <v>8746</v>
      </c>
      <c r="F2154" t="s">
        <v>8747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 t="s">
        <v>220</v>
      </c>
      <c r="P2154" t="s">
        <v>1252</v>
      </c>
      <c r="Q2154" t="s">
        <v>398</v>
      </c>
    </row>
    <row r="2155" spans="1:17" hidden="1" x14ac:dyDescent="0.25">
      <c r="A2155" t="s">
        <v>8748</v>
      </c>
      <c r="B2155" t="s">
        <v>8749</v>
      </c>
      <c r="C2155" s="1" t="str">
        <f t="shared" si="134"/>
        <v>12:0012</v>
      </c>
      <c r="D2155" s="1" t="str">
        <f t="shared" si="135"/>
        <v>12:0031</v>
      </c>
      <c r="E2155" t="s">
        <v>8750</v>
      </c>
      <c r="F2155" t="s">
        <v>8751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 t="s">
        <v>76</v>
      </c>
      <c r="P2155" t="s">
        <v>2333</v>
      </c>
      <c r="Q2155" t="s">
        <v>398</v>
      </c>
    </row>
    <row r="2156" spans="1:17" hidden="1" x14ac:dyDescent="0.25">
      <c r="A2156" t="s">
        <v>8752</v>
      </c>
      <c r="B2156" t="s">
        <v>8753</v>
      </c>
      <c r="C2156" s="1" t="str">
        <f t="shared" si="134"/>
        <v>12:0012</v>
      </c>
      <c r="D2156" s="1" t="str">
        <f t="shared" si="135"/>
        <v>12:0031</v>
      </c>
      <c r="E2156" t="s">
        <v>8754</v>
      </c>
      <c r="F2156" t="s">
        <v>8755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 t="s">
        <v>1818</v>
      </c>
      <c r="P2156" t="s">
        <v>407</v>
      </c>
      <c r="Q2156" t="s">
        <v>653</v>
      </c>
    </row>
    <row r="2157" spans="1:17" hidden="1" x14ac:dyDescent="0.25">
      <c r="A2157" t="s">
        <v>8756</v>
      </c>
      <c r="B2157" t="s">
        <v>8757</v>
      </c>
      <c r="C2157" s="1" t="str">
        <f t="shared" si="134"/>
        <v>12:0012</v>
      </c>
      <c r="D2157" s="1" t="str">
        <f t="shared" si="135"/>
        <v>12:0031</v>
      </c>
      <c r="E2157" t="s">
        <v>8758</v>
      </c>
      <c r="F2157" t="s">
        <v>8759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 t="s">
        <v>220</v>
      </c>
      <c r="P2157" t="s">
        <v>2943</v>
      </c>
      <c r="Q2157" t="s">
        <v>3475</v>
      </c>
    </row>
    <row r="2158" spans="1:17" hidden="1" x14ac:dyDescent="0.25">
      <c r="A2158" t="s">
        <v>8760</v>
      </c>
      <c r="B2158" t="s">
        <v>8761</v>
      </c>
      <c r="C2158" s="1" t="str">
        <f t="shared" si="134"/>
        <v>12:0012</v>
      </c>
      <c r="D2158" s="1" t="str">
        <f t="shared" si="135"/>
        <v>12:0031</v>
      </c>
      <c r="E2158" t="s">
        <v>8762</v>
      </c>
      <c r="F2158" t="s">
        <v>8763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 t="s">
        <v>101</v>
      </c>
      <c r="P2158" t="s">
        <v>2031</v>
      </c>
      <c r="Q2158" t="s">
        <v>398</v>
      </c>
    </row>
    <row r="2159" spans="1:17" hidden="1" x14ac:dyDescent="0.25">
      <c r="A2159" t="s">
        <v>8764</v>
      </c>
      <c r="B2159" t="s">
        <v>8765</v>
      </c>
      <c r="C2159" s="1" t="str">
        <f t="shared" si="134"/>
        <v>12:0012</v>
      </c>
      <c r="D2159" s="1" t="str">
        <f t="shared" si="135"/>
        <v>12:0031</v>
      </c>
      <c r="E2159" t="s">
        <v>8766</v>
      </c>
      <c r="F2159" t="s">
        <v>8767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 t="s">
        <v>21</v>
      </c>
      <c r="P2159" t="s">
        <v>436</v>
      </c>
      <c r="Q2159" t="s">
        <v>522</v>
      </c>
    </row>
    <row r="2160" spans="1:17" hidden="1" x14ac:dyDescent="0.25">
      <c r="A2160" t="s">
        <v>8768</v>
      </c>
      <c r="B2160" t="s">
        <v>8769</v>
      </c>
      <c r="C2160" s="1" t="str">
        <f t="shared" si="134"/>
        <v>12:0012</v>
      </c>
      <c r="D2160" s="1" t="str">
        <f t="shared" si="135"/>
        <v>12:0031</v>
      </c>
      <c r="E2160" t="s">
        <v>8770</v>
      </c>
      <c r="F2160" t="s">
        <v>8771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 t="s">
        <v>21</v>
      </c>
      <c r="P2160" t="s">
        <v>436</v>
      </c>
      <c r="Q2160" t="s">
        <v>398</v>
      </c>
    </row>
    <row r="2161" spans="1:17" hidden="1" x14ac:dyDescent="0.25">
      <c r="A2161" t="s">
        <v>8772</v>
      </c>
      <c r="B2161" t="s">
        <v>8773</v>
      </c>
      <c r="C2161" s="1" t="str">
        <f t="shared" si="134"/>
        <v>12:0012</v>
      </c>
      <c r="D2161" s="1" t="str">
        <f t="shared" si="135"/>
        <v>12:0031</v>
      </c>
      <c r="E2161" t="s">
        <v>8774</v>
      </c>
      <c r="F2161" t="s">
        <v>8775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 t="s">
        <v>2120</v>
      </c>
      <c r="P2161" t="s">
        <v>2943</v>
      </c>
      <c r="Q2161" t="s">
        <v>5130</v>
      </c>
    </row>
    <row r="2162" spans="1:17" hidden="1" x14ac:dyDescent="0.25">
      <c r="A2162" t="s">
        <v>8776</v>
      </c>
      <c r="B2162" t="s">
        <v>8777</v>
      </c>
      <c r="C2162" s="1" t="str">
        <f t="shared" si="134"/>
        <v>12:0012</v>
      </c>
      <c r="D2162" s="1" t="str">
        <f t="shared" si="135"/>
        <v>12:0031</v>
      </c>
      <c r="E2162" t="s">
        <v>8778</v>
      </c>
      <c r="F2162" t="s">
        <v>8779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 t="s">
        <v>512</v>
      </c>
      <c r="P2162" t="s">
        <v>1222</v>
      </c>
      <c r="Q2162" t="s">
        <v>392</v>
      </c>
    </row>
    <row r="2163" spans="1:17" hidden="1" x14ac:dyDescent="0.25">
      <c r="A2163" t="s">
        <v>8780</v>
      </c>
      <c r="B2163" t="s">
        <v>8781</v>
      </c>
      <c r="C2163" s="1" t="str">
        <f t="shared" si="134"/>
        <v>12:0012</v>
      </c>
      <c r="D2163" s="1" t="str">
        <f t="shared" si="135"/>
        <v>12:0031</v>
      </c>
      <c r="E2163" t="s">
        <v>8782</v>
      </c>
      <c r="F2163" t="s">
        <v>8783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 t="s">
        <v>6091</v>
      </c>
      <c r="P2163" t="s">
        <v>602</v>
      </c>
      <c r="Q2163" t="s">
        <v>392</v>
      </c>
    </row>
    <row r="2164" spans="1:17" hidden="1" x14ac:dyDescent="0.25">
      <c r="A2164" t="s">
        <v>8784</v>
      </c>
      <c r="B2164" t="s">
        <v>8785</v>
      </c>
      <c r="C2164" s="1" t="str">
        <f t="shared" si="134"/>
        <v>12:0012</v>
      </c>
      <c r="D2164" s="1" t="str">
        <f t="shared" si="135"/>
        <v>12:0031</v>
      </c>
      <c r="E2164" t="s">
        <v>8786</v>
      </c>
      <c r="F2164" t="s">
        <v>8787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 t="s">
        <v>21</v>
      </c>
      <c r="P2164" t="s">
        <v>830</v>
      </c>
      <c r="Q2164" t="s">
        <v>522</v>
      </c>
    </row>
    <row r="2165" spans="1:17" hidden="1" x14ac:dyDescent="0.25">
      <c r="A2165" t="s">
        <v>8788</v>
      </c>
      <c r="B2165" t="s">
        <v>8789</v>
      </c>
      <c r="C2165" s="1" t="str">
        <f t="shared" si="134"/>
        <v>12:0012</v>
      </c>
      <c r="D2165" s="1" t="str">
        <f t="shared" si="135"/>
        <v>12:0031</v>
      </c>
      <c r="E2165" t="s">
        <v>8790</v>
      </c>
      <c r="F2165" t="s">
        <v>8791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 t="s">
        <v>220</v>
      </c>
      <c r="P2165" t="s">
        <v>397</v>
      </c>
      <c r="Q2165" t="s">
        <v>398</v>
      </c>
    </row>
    <row r="2166" spans="1:17" hidden="1" x14ac:dyDescent="0.25">
      <c r="A2166" t="s">
        <v>8792</v>
      </c>
      <c r="B2166" t="s">
        <v>8793</v>
      </c>
      <c r="C2166" s="1" t="str">
        <f t="shared" si="134"/>
        <v>12:0012</v>
      </c>
      <c r="D2166" s="1" t="str">
        <f t="shared" si="135"/>
        <v>12:0031</v>
      </c>
      <c r="E2166" t="s">
        <v>8794</v>
      </c>
      <c r="F2166" t="s">
        <v>8795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 t="s">
        <v>244</v>
      </c>
      <c r="P2166" t="s">
        <v>436</v>
      </c>
      <c r="Q2166" t="s">
        <v>398</v>
      </c>
    </row>
    <row r="2167" spans="1:17" hidden="1" x14ac:dyDescent="0.25">
      <c r="A2167" t="s">
        <v>8796</v>
      </c>
      <c r="B2167" t="s">
        <v>8797</v>
      </c>
      <c r="C2167" s="1" t="str">
        <f t="shared" si="134"/>
        <v>12:0012</v>
      </c>
      <c r="D2167" s="1" t="str">
        <f t="shared" si="135"/>
        <v>12:0031</v>
      </c>
      <c r="E2167" t="s">
        <v>8794</v>
      </c>
      <c r="F2167" t="s">
        <v>8798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 t="s">
        <v>21</v>
      </c>
      <c r="P2167" t="s">
        <v>1227</v>
      </c>
      <c r="Q2167" t="s">
        <v>392</v>
      </c>
    </row>
    <row r="2168" spans="1:17" hidden="1" x14ac:dyDescent="0.25">
      <c r="A2168" t="s">
        <v>8799</v>
      </c>
      <c r="B2168" t="s">
        <v>8800</v>
      </c>
      <c r="C2168" s="1" t="str">
        <f t="shared" si="134"/>
        <v>12:0012</v>
      </c>
      <c r="D2168" s="1" t="str">
        <f t="shared" si="135"/>
        <v>12:0031</v>
      </c>
      <c r="E2168" t="s">
        <v>8801</v>
      </c>
      <c r="F2168" t="s">
        <v>8802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 t="s">
        <v>21</v>
      </c>
      <c r="P2168" t="s">
        <v>436</v>
      </c>
      <c r="Q2168" t="s">
        <v>653</v>
      </c>
    </row>
    <row r="2169" spans="1:17" hidden="1" x14ac:dyDescent="0.25">
      <c r="A2169" t="s">
        <v>8803</v>
      </c>
      <c r="B2169" t="s">
        <v>8804</v>
      </c>
      <c r="C2169" s="1" t="str">
        <f t="shared" si="134"/>
        <v>12:0012</v>
      </c>
      <c r="D2169" s="1" t="str">
        <f t="shared" si="135"/>
        <v>12:0031</v>
      </c>
      <c r="E2169" t="s">
        <v>8805</v>
      </c>
      <c r="F2169" t="s">
        <v>8806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 t="s">
        <v>21</v>
      </c>
      <c r="P2169" t="s">
        <v>65</v>
      </c>
      <c r="Q2169" t="s">
        <v>29</v>
      </c>
    </row>
    <row r="2170" spans="1:17" hidden="1" x14ac:dyDescent="0.25">
      <c r="A2170" t="s">
        <v>8807</v>
      </c>
      <c r="B2170" t="s">
        <v>8808</v>
      </c>
      <c r="C2170" s="1" t="str">
        <f t="shared" si="134"/>
        <v>12:0012</v>
      </c>
      <c r="D2170" s="1" t="str">
        <f t="shared" si="135"/>
        <v>12:0031</v>
      </c>
      <c r="E2170" t="s">
        <v>8809</v>
      </c>
      <c r="F2170" t="s">
        <v>8810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 t="s">
        <v>21</v>
      </c>
      <c r="P2170" t="s">
        <v>22</v>
      </c>
      <c r="Q2170" t="s">
        <v>59</v>
      </c>
    </row>
    <row r="2171" spans="1:17" hidden="1" x14ac:dyDescent="0.25">
      <c r="A2171" t="s">
        <v>8811</v>
      </c>
      <c r="B2171" t="s">
        <v>8812</v>
      </c>
      <c r="C2171" s="1" t="str">
        <f t="shared" si="134"/>
        <v>12:0012</v>
      </c>
      <c r="D2171" s="1" t="str">
        <f t="shared" si="135"/>
        <v>12:0031</v>
      </c>
      <c r="E2171" t="s">
        <v>8813</v>
      </c>
      <c r="F2171" t="s">
        <v>8814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 t="s">
        <v>21</v>
      </c>
      <c r="P2171" t="s">
        <v>28</v>
      </c>
      <c r="Q2171" t="s">
        <v>29</v>
      </c>
    </row>
    <row r="2172" spans="1:17" hidden="1" x14ac:dyDescent="0.25">
      <c r="A2172" t="s">
        <v>8815</v>
      </c>
      <c r="B2172" t="s">
        <v>8816</v>
      </c>
      <c r="C2172" s="1" t="str">
        <f t="shared" si="134"/>
        <v>12:0012</v>
      </c>
      <c r="D2172" s="1" t="str">
        <f t="shared" si="135"/>
        <v>12:0031</v>
      </c>
      <c r="E2172" t="s">
        <v>8817</v>
      </c>
      <c r="F2172" t="s">
        <v>8818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 t="s">
        <v>2120</v>
      </c>
      <c r="P2172" t="s">
        <v>1252</v>
      </c>
      <c r="Q2172" t="s">
        <v>365</v>
      </c>
    </row>
    <row r="2173" spans="1:17" hidden="1" x14ac:dyDescent="0.25">
      <c r="A2173" t="s">
        <v>8819</v>
      </c>
      <c r="B2173" t="s">
        <v>8820</v>
      </c>
      <c r="C2173" s="1" t="str">
        <f t="shared" si="134"/>
        <v>12:0012</v>
      </c>
      <c r="D2173" s="1" t="str">
        <f t="shared" si="135"/>
        <v>12:0031</v>
      </c>
      <c r="E2173" t="s">
        <v>8821</v>
      </c>
      <c r="F2173" t="s">
        <v>8822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 t="s">
        <v>21</v>
      </c>
      <c r="P2173" t="s">
        <v>577</v>
      </c>
      <c r="Q2173" t="s">
        <v>398</v>
      </c>
    </row>
    <row r="2174" spans="1:17" hidden="1" x14ac:dyDescent="0.25">
      <c r="A2174" t="s">
        <v>8823</v>
      </c>
      <c r="B2174" t="s">
        <v>8824</v>
      </c>
      <c r="C2174" s="1" t="str">
        <f t="shared" si="134"/>
        <v>12:0012</v>
      </c>
      <c r="D2174" s="1" t="str">
        <f t="shared" si="135"/>
        <v>12:0031</v>
      </c>
      <c r="E2174" t="s">
        <v>8825</v>
      </c>
      <c r="F2174" t="s">
        <v>8826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 t="s">
        <v>21</v>
      </c>
      <c r="P2174" t="s">
        <v>2943</v>
      </c>
      <c r="Q2174" t="s">
        <v>5130</v>
      </c>
    </row>
    <row r="2175" spans="1:17" hidden="1" x14ac:dyDescent="0.25">
      <c r="A2175" t="s">
        <v>8827</v>
      </c>
      <c r="B2175" t="s">
        <v>8828</v>
      </c>
      <c r="C2175" s="1" t="str">
        <f t="shared" si="134"/>
        <v>12:0012</v>
      </c>
      <c r="D2175" s="1" t="str">
        <f t="shared" si="135"/>
        <v>12:0031</v>
      </c>
      <c r="E2175" t="s">
        <v>8829</v>
      </c>
      <c r="F2175" t="s">
        <v>8830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 t="s">
        <v>21</v>
      </c>
      <c r="P2175" t="s">
        <v>2943</v>
      </c>
      <c r="Q2175" t="s">
        <v>653</v>
      </c>
    </row>
    <row r="2176" spans="1:17" hidden="1" x14ac:dyDescent="0.25">
      <c r="A2176" t="s">
        <v>8831</v>
      </c>
      <c r="B2176" t="s">
        <v>8832</v>
      </c>
      <c r="C2176" s="1" t="str">
        <f t="shared" si="134"/>
        <v>12:0012</v>
      </c>
      <c r="D2176" s="1" t="str">
        <f t="shared" si="135"/>
        <v>12:0031</v>
      </c>
      <c r="E2176" t="s">
        <v>8833</v>
      </c>
      <c r="F2176" t="s">
        <v>8834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 t="s">
        <v>21</v>
      </c>
      <c r="P2176" t="s">
        <v>631</v>
      </c>
      <c r="Q2176" t="s">
        <v>5130</v>
      </c>
    </row>
    <row r="2177" spans="1:17" hidden="1" x14ac:dyDescent="0.25">
      <c r="A2177" t="s">
        <v>8835</v>
      </c>
      <c r="B2177" t="s">
        <v>8836</v>
      </c>
      <c r="C2177" s="1" t="str">
        <f t="shared" si="134"/>
        <v>12:0012</v>
      </c>
      <c r="D2177" s="1" t="str">
        <f t="shared" si="135"/>
        <v>12:0031</v>
      </c>
      <c r="E2177" t="s">
        <v>8837</v>
      </c>
      <c r="F2177" t="s">
        <v>8838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 t="s">
        <v>21</v>
      </c>
      <c r="P2177" t="s">
        <v>391</v>
      </c>
      <c r="Q2177" t="s">
        <v>398</v>
      </c>
    </row>
    <row r="2178" spans="1:17" hidden="1" x14ac:dyDescent="0.25">
      <c r="A2178" t="s">
        <v>8839</v>
      </c>
      <c r="B2178" t="s">
        <v>8840</v>
      </c>
      <c r="C2178" s="1" t="str">
        <f t="shared" ref="C2178:C2241" si="138">HYPERLINK("http://geochem.nrcan.gc.ca/cdogs/content/bdl/bdl120012_e.htm", "12:0012")</f>
        <v>12:0012</v>
      </c>
      <c r="D2178" s="1" t="str">
        <f t="shared" ref="D2178:D2241" si="139">HYPERLINK("http://geochem.nrcan.gc.ca/cdogs/content/svy/svy120031_e.htm", "12:0031")</f>
        <v>12:0031</v>
      </c>
      <c r="E2178" t="s">
        <v>8841</v>
      </c>
      <c r="F2178" t="s">
        <v>8842</v>
      </c>
      <c r="H2178">
        <v>58.647739000000001</v>
      </c>
      <c r="I2178">
        <v>-132.13857960000001</v>
      </c>
      <c r="J2178" s="1" t="str">
        <f t="shared" ref="J2178:J2241" si="140">HYPERLINK("http://geochem.nrcan.gc.ca/cdogs/content/kwd/kwd020018_e.htm", "Fluid (stream)")</f>
        <v>Fluid (stream)</v>
      </c>
      <c r="K2178" s="1" t="str">
        <f t="shared" ref="K2178:K2241" si="141">HYPERLINK("http://geochem.nrcan.gc.ca/cdogs/content/kwd/kwd080007_e.htm", "Untreated Water")</f>
        <v>Untreated Water</v>
      </c>
      <c r="O2178" t="s">
        <v>220</v>
      </c>
      <c r="P2178" t="s">
        <v>386</v>
      </c>
      <c r="Q2178" t="s">
        <v>35</v>
      </c>
    </row>
    <row r="2179" spans="1:17" hidden="1" x14ac:dyDescent="0.25">
      <c r="A2179" t="s">
        <v>8843</v>
      </c>
      <c r="B2179" t="s">
        <v>8844</v>
      </c>
      <c r="C2179" s="1" t="str">
        <f t="shared" si="138"/>
        <v>12:0012</v>
      </c>
      <c r="D2179" s="1" t="str">
        <f t="shared" si="139"/>
        <v>12:0031</v>
      </c>
      <c r="E2179" t="s">
        <v>8845</v>
      </c>
      <c r="F2179" t="s">
        <v>8846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 t="s">
        <v>21</v>
      </c>
      <c r="P2179" t="s">
        <v>843</v>
      </c>
      <c r="Q2179" t="s">
        <v>29</v>
      </c>
    </row>
    <row r="2180" spans="1:17" hidden="1" x14ac:dyDescent="0.25">
      <c r="A2180" t="s">
        <v>8847</v>
      </c>
      <c r="B2180" t="s">
        <v>8848</v>
      </c>
      <c r="C2180" s="1" t="str">
        <f t="shared" si="138"/>
        <v>12:0012</v>
      </c>
      <c r="D2180" s="1" t="str">
        <f t="shared" si="139"/>
        <v>12:0031</v>
      </c>
      <c r="E2180" t="s">
        <v>8849</v>
      </c>
      <c r="F2180" t="s">
        <v>8850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 t="s">
        <v>21</v>
      </c>
      <c r="P2180" t="s">
        <v>70</v>
      </c>
      <c r="Q2180" t="s">
        <v>198</v>
      </c>
    </row>
    <row r="2181" spans="1:17" hidden="1" x14ac:dyDescent="0.25">
      <c r="A2181" t="s">
        <v>8851</v>
      </c>
      <c r="B2181" t="s">
        <v>8852</v>
      </c>
      <c r="C2181" s="1" t="str">
        <f t="shared" si="138"/>
        <v>12:0012</v>
      </c>
      <c r="D2181" s="1" t="str">
        <f t="shared" si="139"/>
        <v>12:0031</v>
      </c>
      <c r="E2181" t="s">
        <v>8853</v>
      </c>
      <c r="F2181" t="s">
        <v>8854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 t="s">
        <v>2129</v>
      </c>
      <c r="P2181" t="s">
        <v>3107</v>
      </c>
      <c r="Q2181" t="s">
        <v>522</v>
      </c>
    </row>
    <row r="2182" spans="1:17" hidden="1" x14ac:dyDescent="0.25">
      <c r="A2182" t="s">
        <v>8855</v>
      </c>
      <c r="B2182" t="s">
        <v>8856</v>
      </c>
      <c r="C2182" s="1" t="str">
        <f t="shared" si="138"/>
        <v>12:0012</v>
      </c>
      <c r="D2182" s="1" t="str">
        <f t="shared" si="139"/>
        <v>12:0031</v>
      </c>
      <c r="E2182" t="s">
        <v>8857</v>
      </c>
      <c r="F2182" t="s">
        <v>8858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 t="s">
        <v>630</v>
      </c>
      <c r="P2182" t="s">
        <v>3107</v>
      </c>
      <c r="Q2182" t="s">
        <v>365</v>
      </c>
    </row>
    <row r="2183" spans="1:17" hidden="1" x14ac:dyDescent="0.25">
      <c r="A2183" t="s">
        <v>8859</v>
      </c>
      <c r="B2183" t="s">
        <v>8860</v>
      </c>
      <c r="C2183" s="1" t="str">
        <f t="shared" si="138"/>
        <v>12:0012</v>
      </c>
      <c r="D2183" s="1" t="str">
        <f t="shared" si="139"/>
        <v>12:0031</v>
      </c>
      <c r="E2183" t="s">
        <v>8861</v>
      </c>
      <c r="F2183" t="s">
        <v>8862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 t="s">
        <v>2129</v>
      </c>
      <c r="P2183" t="s">
        <v>356</v>
      </c>
      <c r="Q2183" t="s">
        <v>71</v>
      </c>
    </row>
    <row r="2184" spans="1:17" hidden="1" x14ac:dyDescent="0.25">
      <c r="A2184" t="s">
        <v>8863</v>
      </c>
      <c r="B2184" t="s">
        <v>8864</v>
      </c>
      <c r="C2184" s="1" t="str">
        <f t="shared" si="138"/>
        <v>12:0012</v>
      </c>
      <c r="D2184" s="1" t="str">
        <f t="shared" si="139"/>
        <v>12:0031</v>
      </c>
      <c r="E2184" t="s">
        <v>8865</v>
      </c>
      <c r="F2184" t="s">
        <v>8866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 t="s">
        <v>220</v>
      </c>
      <c r="P2184" t="s">
        <v>226</v>
      </c>
      <c r="Q2184" t="s">
        <v>46</v>
      </c>
    </row>
    <row r="2185" spans="1:17" hidden="1" x14ac:dyDescent="0.25">
      <c r="A2185" t="s">
        <v>8867</v>
      </c>
      <c r="B2185" t="s">
        <v>8868</v>
      </c>
      <c r="C2185" s="1" t="str">
        <f t="shared" si="138"/>
        <v>12:0012</v>
      </c>
      <c r="D2185" s="1" t="str">
        <f t="shared" si="139"/>
        <v>12:0031</v>
      </c>
      <c r="E2185" t="s">
        <v>8869</v>
      </c>
      <c r="F2185" t="s">
        <v>8870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 t="s">
        <v>3065</v>
      </c>
      <c r="P2185" t="s">
        <v>863</v>
      </c>
      <c r="Q2185" t="s">
        <v>93</v>
      </c>
    </row>
    <row r="2186" spans="1:17" hidden="1" x14ac:dyDescent="0.25">
      <c r="A2186" t="s">
        <v>8871</v>
      </c>
      <c r="B2186" t="s">
        <v>8872</v>
      </c>
      <c r="C2186" s="1" t="str">
        <f t="shared" si="138"/>
        <v>12:0012</v>
      </c>
      <c r="D2186" s="1" t="str">
        <f t="shared" si="139"/>
        <v>12:0031</v>
      </c>
      <c r="E2186" t="s">
        <v>8873</v>
      </c>
      <c r="F2186" t="s">
        <v>8874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 t="s">
        <v>680</v>
      </c>
      <c r="P2186" t="s">
        <v>2333</v>
      </c>
      <c r="Q2186" t="s">
        <v>103</v>
      </c>
    </row>
    <row r="2187" spans="1:17" hidden="1" x14ac:dyDescent="0.25">
      <c r="A2187" t="s">
        <v>8875</v>
      </c>
      <c r="B2187" t="s">
        <v>8876</v>
      </c>
      <c r="C2187" s="1" t="str">
        <f t="shared" si="138"/>
        <v>12:0012</v>
      </c>
      <c r="D2187" s="1" t="str">
        <f t="shared" si="139"/>
        <v>12:0031</v>
      </c>
      <c r="E2187" t="s">
        <v>8877</v>
      </c>
      <c r="F2187" t="s">
        <v>8878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 t="s">
        <v>2129</v>
      </c>
      <c r="P2187" t="s">
        <v>602</v>
      </c>
      <c r="Q2187" t="s">
        <v>215</v>
      </c>
    </row>
    <row r="2188" spans="1:17" hidden="1" x14ac:dyDescent="0.25">
      <c r="A2188" t="s">
        <v>8879</v>
      </c>
      <c r="B2188" t="s">
        <v>8880</v>
      </c>
      <c r="C2188" s="1" t="str">
        <f t="shared" si="138"/>
        <v>12:0012</v>
      </c>
      <c r="D2188" s="1" t="str">
        <f t="shared" si="139"/>
        <v>12:0031</v>
      </c>
      <c r="E2188" t="s">
        <v>8881</v>
      </c>
      <c r="F2188" t="s">
        <v>8882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 t="s">
        <v>1247</v>
      </c>
      <c r="P2188" t="s">
        <v>28</v>
      </c>
      <c r="Q2188" t="s">
        <v>29</v>
      </c>
    </row>
    <row r="2189" spans="1:17" hidden="1" x14ac:dyDescent="0.25">
      <c r="A2189" t="s">
        <v>8883</v>
      </c>
      <c r="B2189" t="s">
        <v>8884</v>
      </c>
      <c r="C2189" s="1" t="str">
        <f t="shared" si="138"/>
        <v>12:0012</v>
      </c>
      <c r="D2189" s="1" t="str">
        <f t="shared" si="139"/>
        <v>12:0031</v>
      </c>
      <c r="E2189" t="s">
        <v>8885</v>
      </c>
      <c r="F2189" t="s">
        <v>8886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 t="s">
        <v>311</v>
      </c>
      <c r="P2189" t="s">
        <v>356</v>
      </c>
      <c r="Q2189" t="s">
        <v>52</v>
      </c>
    </row>
    <row r="2190" spans="1:17" hidden="1" x14ac:dyDescent="0.25">
      <c r="A2190" t="s">
        <v>8887</v>
      </c>
      <c r="B2190" t="s">
        <v>8888</v>
      </c>
      <c r="C2190" s="1" t="str">
        <f t="shared" si="138"/>
        <v>12:0012</v>
      </c>
      <c r="D2190" s="1" t="str">
        <f t="shared" si="139"/>
        <v>12:0031</v>
      </c>
      <c r="E2190" t="s">
        <v>8889</v>
      </c>
      <c r="F2190" t="s">
        <v>8890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 t="s">
        <v>1599</v>
      </c>
      <c r="P2190" t="s">
        <v>3066</v>
      </c>
      <c r="Q2190" t="s">
        <v>198</v>
      </c>
    </row>
    <row r="2191" spans="1:17" hidden="1" x14ac:dyDescent="0.25">
      <c r="A2191" t="s">
        <v>8891</v>
      </c>
      <c r="B2191" t="s">
        <v>8892</v>
      </c>
      <c r="C2191" s="1" t="str">
        <f t="shared" si="138"/>
        <v>12:0012</v>
      </c>
      <c r="D2191" s="1" t="str">
        <f t="shared" si="139"/>
        <v>12:0031</v>
      </c>
      <c r="E2191" t="s">
        <v>8893</v>
      </c>
      <c r="F2191" t="s">
        <v>8894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 t="s">
        <v>1812</v>
      </c>
      <c r="P2191" t="s">
        <v>391</v>
      </c>
      <c r="Q2191" t="s">
        <v>189</v>
      </c>
    </row>
    <row r="2192" spans="1:17" hidden="1" x14ac:dyDescent="0.25">
      <c r="A2192" t="s">
        <v>8895</v>
      </c>
      <c r="B2192" t="s">
        <v>8896</v>
      </c>
      <c r="C2192" s="1" t="str">
        <f t="shared" si="138"/>
        <v>12:0012</v>
      </c>
      <c r="D2192" s="1" t="str">
        <f t="shared" si="139"/>
        <v>12:0031</v>
      </c>
      <c r="E2192" t="s">
        <v>8897</v>
      </c>
      <c r="F2192" t="s">
        <v>8898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 t="s">
        <v>3590</v>
      </c>
      <c r="P2192" t="s">
        <v>436</v>
      </c>
      <c r="Q2192" t="s">
        <v>215</v>
      </c>
    </row>
    <row r="2193" spans="1:17" hidden="1" x14ac:dyDescent="0.25">
      <c r="A2193" t="s">
        <v>8899</v>
      </c>
      <c r="B2193" t="s">
        <v>8900</v>
      </c>
      <c r="C2193" s="1" t="str">
        <f t="shared" si="138"/>
        <v>12:0012</v>
      </c>
      <c r="D2193" s="1" t="str">
        <f t="shared" si="139"/>
        <v>12:0031</v>
      </c>
      <c r="E2193" t="s">
        <v>8897</v>
      </c>
      <c r="F2193" t="s">
        <v>8901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 t="s">
        <v>3590</v>
      </c>
      <c r="P2193" t="s">
        <v>583</v>
      </c>
      <c r="Q2193" t="s">
        <v>215</v>
      </c>
    </row>
    <row r="2194" spans="1:17" hidden="1" x14ac:dyDescent="0.25">
      <c r="A2194" t="s">
        <v>8902</v>
      </c>
      <c r="B2194" t="s">
        <v>8903</v>
      </c>
      <c r="C2194" s="1" t="str">
        <f t="shared" si="138"/>
        <v>12:0012</v>
      </c>
      <c r="D2194" s="1" t="str">
        <f t="shared" si="139"/>
        <v>12:0031</v>
      </c>
      <c r="E2194" t="s">
        <v>8904</v>
      </c>
      <c r="F2194" t="s">
        <v>8905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 t="s">
        <v>3651</v>
      </c>
      <c r="P2194" t="s">
        <v>1222</v>
      </c>
      <c r="Q2194" t="s">
        <v>93</v>
      </c>
    </row>
    <row r="2195" spans="1:17" hidden="1" x14ac:dyDescent="0.25">
      <c r="A2195" t="s">
        <v>8906</v>
      </c>
      <c r="B2195" t="s">
        <v>8907</v>
      </c>
      <c r="C2195" s="1" t="str">
        <f t="shared" si="138"/>
        <v>12:0012</v>
      </c>
      <c r="D2195" s="1" t="str">
        <f t="shared" si="139"/>
        <v>12:0031</v>
      </c>
      <c r="E2195" t="s">
        <v>8908</v>
      </c>
      <c r="F2195" t="s">
        <v>8909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 t="s">
        <v>1597</v>
      </c>
      <c r="P2195" t="s">
        <v>577</v>
      </c>
      <c r="Q2195" t="s">
        <v>52</v>
      </c>
    </row>
    <row r="2196" spans="1:17" hidden="1" x14ac:dyDescent="0.25">
      <c r="A2196" t="s">
        <v>8910</v>
      </c>
      <c r="B2196" t="s">
        <v>8911</v>
      </c>
      <c r="C2196" s="1" t="str">
        <f t="shared" si="138"/>
        <v>12:0012</v>
      </c>
      <c r="D2196" s="1" t="str">
        <f t="shared" si="139"/>
        <v>12:0031</v>
      </c>
      <c r="E2196" t="s">
        <v>8912</v>
      </c>
      <c r="F2196" t="s">
        <v>8913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 t="s">
        <v>21</v>
      </c>
      <c r="P2196" t="s">
        <v>2212</v>
      </c>
      <c r="Q2196" t="s">
        <v>149</v>
      </c>
    </row>
    <row r="2197" spans="1:17" hidden="1" x14ac:dyDescent="0.25">
      <c r="A2197" t="s">
        <v>8914</v>
      </c>
      <c r="B2197" t="s">
        <v>8915</v>
      </c>
      <c r="C2197" s="1" t="str">
        <f t="shared" si="138"/>
        <v>12:0012</v>
      </c>
      <c r="D2197" s="1" t="str">
        <f t="shared" si="139"/>
        <v>12:0031</v>
      </c>
      <c r="E2197" t="s">
        <v>8916</v>
      </c>
      <c r="F2197" t="s">
        <v>8917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 t="s">
        <v>7333</v>
      </c>
      <c r="P2197" t="s">
        <v>880</v>
      </c>
      <c r="Q2197" t="s">
        <v>215</v>
      </c>
    </row>
    <row r="2198" spans="1:17" hidden="1" x14ac:dyDescent="0.25">
      <c r="A2198" t="s">
        <v>8918</v>
      </c>
      <c r="B2198" t="s">
        <v>8919</v>
      </c>
      <c r="C2198" s="1" t="str">
        <f t="shared" si="138"/>
        <v>12:0012</v>
      </c>
      <c r="D2198" s="1" t="str">
        <f t="shared" si="139"/>
        <v>12:0031</v>
      </c>
      <c r="E2198" t="s">
        <v>8920</v>
      </c>
      <c r="F2198" t="s">
        <v>8921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 t="s">
        <v>512</v>
      </c>
      <c r="P2198" t="s">
        <v>1222</v>
      </c>
      <c r="Q2198" t="s">
        <v>215</v>
      </c>
    </row>
    <row r="2199" spans="1:17" hidden="1" x14ac:dyDescent="0.25">
      <c r="A2199" t="s">
        <v>8922</v>
      </c>
      <c r="B2199" t="s">
        <v>8923</v>
      </c>
      <c r="C2199" s="1" t="str">
        <f t="shared" si="138"/>
        <v>12:0012</v>
      </c>
      <c r="D2199" s="1" t="str">
        <f t="shared" si="139"/>
        <v>12:0031</v>
      </c>
      <c r="E2199" t="s">
        <v>8924</v>
      </c>
      <c r="F2199" t="s">
        <v>8925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 t="s">
        <v>3590</v>
      </c>
      <c r="P2199" t="s">
        <v>1209</v>
      </c>
      <c r="Q2199" t="s">
        <v>93</v>
      </c>
    </row>
    <row r="2200" spans="1:17" hidden="1" x14ac:dyDescent="0.25">
      <c r="A2200" t="s">
        <v>8926</v>
      </c>
      <c r="B2200" t="s">
        <v>8927</v>
      </c>
      <c r="C2200" s="1" t="str">
        <f t="shared" si="138"/>
        <v>12:0012</v>
      </c>
      <c r="D2200" s="1" t="str">
        <f t="shared" si="139"/>
        <v>12:0031</v>
      </c>
      <c r="E2200" t="s">
        <v>8928</v>
      </c>
      <c r="F2200" t="s">
        <v>8929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 t="s">
        <v>113</v>
      </c>
      <c r="P2200" t="s">
        <v>612</v>
      </c>
      <c r="Q2200" t="s">
        <v>93</v>
      </c>
    </row>
    <row r="2201" spans="1:17" hidden="1" x14ac:dyDescent="0.25">
      <c r="A2201" t="s">
        <v>8930</v>
      </c>
      <c r="B2201" t="s">
        <v>8931</v>
      </c>
      <c r="C2201" s="1" t="str">
        <f t="shared" si="138"/>
        <v>12:0012</v>
      </c>
      <c r="D2201" s="1" t="str">
        <f t="shared" si="139"/>
        <v>12:0031</v>
      </c>
      <c r="E2201" t="s">
        <v>8932</v>
      </c>
      <c r="F2201" t="s">
        <v>8933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 t="s">
        <v>1597</v>
      </c>
      <c r="P2201" t="s">
        <v>1222</v>
      </c>
      <c r="Q2201" t="s">
        <v>189</v>
      </c>
    </row>
    <row r="2202" spans="1:17" hidden="1" x14ac:dyDescent="0.25">
      <c r="A2202" t="s">
        <v>8934</v>
      </c>
      <c r="B2202" t="s">
        <v>8935</v>
      </c>
      <c r="C2202" s="1" t="str">
        <f t="shared" si="138"/>
        <v>12:0012</v>
      </c>
      <c r="D2202" s="1" t="str">
        <f t="shared" si="139"/>
        <v>12:0031</v>
      </c>
      <c r="E2202" t="s">
        <v>8936</v>
      </c>
      <c r="F2202" t="s">
        <v>8937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 t="s">
        <v>113</v>
      </c>
      <c r="P2202" t="s">
        <v>2212</v>
      </c>
      <c r="Q2202" t="s">
        <v>29</v>
      </c>
    </row>
    <row r="2203" spans="1:17" hidden="1" x14ac:dyDescent="0.25">
      <c r="A2203" t="s">
        <v>8938</v>
      </c>
      <c r="B2203" t="s">
        <v>8939</v>
      </c>
      <c r="C2203" s="1" t="str">
        <f t="shared" si="138"/>
        <v>12:0012</v>
      </c>
      <c r="D2203" s="1" t="str">
        <f t="shared" si="139"/>
        <v>12:0031</v>
      </c>
      <c r="E2203" t="s">
        <v>8940</v>
      </c>
      <c r="F2203" t="s">
        <v>8941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 t="s">
        <v>225</v>
      </c>
      <c r="P2203" t="s">
        <v>356</v>
      </c>
      <c r="Q2203" t="s">
        <v>23</v>
      </c>
    </row>
    <row r="2204" spans="1:17" hidden="1" x14ac:dyDescent="0.25">
      <c r="A2204" t="s">
        <v>8942</v>
      </c>
      <c r="B2204" t="s">
        <v>8943</v>
      </c>
      <c r="C2204" s="1" t="str">
        <f t="shared" si="138"/>
        <v>12:0012</v>
      </c>
      <c r="D2204" s="1" t="str">
        <f t="shared" si="139"/>
        <v>12:0031</v>
      </c>
      <c r="E2204" t="s">
        <v>8944</v>
      </c>
      <c r="F2204" t="s">
        <v>8945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 t="s">
        <v>101</v>
      </c>
      <c r="P2204" t="s">
        <v>231</v>
      </c>
      <c r="Q2204" t="s">
        <v>23</v>
      </c>
    </row>
    <row r="2205" spans="1:17" hidden="1" x14ac:dyDescent="0.25">
      <c r="A2205" t="s">
        <v>8946</v>
      </c>
      <c r="B2205" t="s">
        <v>8947</v>
      </c>
      <c r="C2205" s="1" t="str">
        <f t="shared" si="138"/>
        <v>12:0012</v>
      </c>
      <c r="D2205" s="1" t="str">
        <f t="shared" si="139"/>
        <v>12:0031</v>
      </c>
      <c r="E2205" t="s">
        <v>8948</v>
      </c>
      <c r="F2205" t="s">
        <v>8949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 t="s">
        <v>21</v>
      </c>
      <c r="P2205" t="s">
        <v>231</v>
      </c>
      <c r="Q2205" t="s">
        <v>23</v>
      </c>
    </row>
    <row r="2206" spans="1:17" hidden="1" x14ac:dyDescent="0.25">
      <c r="A2206" t="s">
        <v>8950</v>
      </c>
      <c r="B2206" t="s">
        <v>8951</v>
      </c>
      <c r="C2206" s="1" t="str">
        <f t="shared" si="138"/>
        <v>12:0012</v>
      </c>
      <c r="D2206" s="1" t="str">
        <f t="shared" si="139"/>
        <v>12:0031</v>
      </c>
      <c r="E2206" t="s">
        <v>8952</v>
      </c>
      <c r="F2206" t="s">
        <v>8953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 t="s">
        <v>7860</v>
      </c>
      <c r="P2206" t="s">
        <v>397</v>
      </c>
      <c r="Q2206" t="s">
        <v>198</v>
      </c>
    </row>
    <row r="2207" spans="1:17" hidden="1" x14ac:dyDescent="0.25">
      <c r="A2207" t="s">
        <v>8954</v>
      </c>
      <c r="B2207" t="s">
        <v>8955</v>
      </c>
      <c r="C2207" s="1" t="str">
        <f t="shared" si="138"/>
        <v>12:0012</v>
      </c>
      <c r="D2207" s="1" t="str">
        <f t="shared" si="139"/>
        <v>12:0031</v>
      </c>
      <c r="E2207" t="s">
        <v>8956</v>
      </c>
      <c r="F2207" t="s">
        <v>8957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 t="s">
        <v>2822</v>
      </c>
      <c r="P2207" t="s">
        <v>1631</v>
      </c>
      <c r="Q2207" t="s">
        <v>23</v>
      </c>
    </row>
    <row r="2208" spans="1:17" hidden="1" x14ac:dyDescent="0.25">
      <c r="A2208" t="s">
        <v>8958</v>
      </c>
      <c r="B2208" t="s">
        <v>8959</v>
      </c>
      <c r="C2208" s="1" t="str">
        <f t="shared" si="138"/>
        <v>12:0012</v>
      </c>
      <c r="D2208" s="1" t="str">
        <f t="shared" si="139"/>
        <v>12:0031</v>
      </c>
      <c r="E2208" t="s">
        <v>8956</v>
      </c>
      <c r="F2208" t="s">
        <v>8960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 t="s">
        <v>8961</v>
      </c>
      <c r="P2208" t="s">
        <v>658</v>
      </c>
      <c r="Q2208" t="s">
        <v>198</v>
      </c>
    </row>
    <row r="2209" spans="1:17" hidden="1" x14ac:dyDescent="0.25">
      <c r="A2209" t="s">
        <v>8962</v>
      </c>
      <c r="B2209" t="s">
        <v>8963</v>
      </c>
      <c r="C2209" s="1" t="str">
        <f t="shared" si="138"/>
        <v>12:0012</v>
      </c>
      <c r="D2209" s="1" t="str">
        <f t="shared" si="139"/>
        <v>12:0031</v>
      </c>
      <c r="E2209" t="s">
        <v>8964</v>
      </c>
      <c r="F2209" t="s">
        <v>8965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 t="s">
        <v>667</v>
      </c>
      <c r="P2209" t="s">
        <v>617</v>
      </c>
      <c r="Q2209" t="s">
        <v>103</v>
      </c>
    </row>
    <row r="2210" spans="1:17" hidden="1" x14ac:dyDescent="0.25">
      <c r="A2210" t="s">
        <v>8966</v>
      </c>
      <c r="B2210" t="s">
        <v>8967</v>
      </c>
      <c r="C2210" s="1" t="str">
        <f t="shared" si="138"/>
        <v>12:0012</v>
      </c>
      <c r="D2210" s="1" t="str">
        <f t="shared" si="139"/>
        <v>12:0031</v>
      </c>
      <c r="E2210" t="s">
        <v>8968</v>
      </c>
      <c r="F2210" t="s">
        <v>8969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 t="s">
        <v>1630</v>
      </c>
      <c r="P2210" t="s">
        <v>407</v>
      </c>
      <c r="Q2210" t="s">
        <v>71</v>
      </c>
    </row>
    <row r="2211" spans="1:17" hidden="1" x14ac:dyDescent="0.25">
      <c r="A2211" t="s">
        <v>8970</v>
      </c>
      <c r="B2211" t="s">
        <v>8971</v>
      </c>
      <c r="C2211" s="1" t="str">
        <f t="shared" si="138"/>
        <v>12:0012</v>
      </c>
      <c r="D2211" s="1" t="str">
        <f t="shared" si="139"/>
        <v>12:0031</v>
      </c>
      <c r="E2211" t="s">
        <v>8972</v>
      </c>
      <c r="F2211" t="s">
        <v>8973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 t="s">
        <v>667</v>
      </c>
      <c r="P2211" t="s">
        <v>1515</v>
      </c>
      <c r="Q2211" t="s">
        <v>103</v>
      </c>
    </row>
    <row r="2212" spans="1:17" hidden="1" x14ac:dyDescent="0.25">
      <c r="A2212" t="s">
        <v>8974</v>
      </c>
      <c r="B2212" t="s">
        <v>8975</v>
      </c>
      <c r="C2212" s="1" t="str">
        <f t="shared" si="138"/>
        <v>12:0012</v>
      </c>
      <c r="D2212" s="1" t="str">
        <f t="shared" si="139"/>
        <v>12:0031</v>
      </c>
      <c r="E2212" t="s">
        <v>8976</v>
      </c>
      <c r="F2212" t="s">
        <v>8977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 t="s">
        <v>2822</v>
      </c>
      <c r="P2212" t="s">
        <v>636</v>
      </c>
      <c r="Q2212" t="s">
        <v>59</v>
      </c>
    </row>
    <row r="2213" spans="1:17" hidden="1" x14ac:dyDescent="0.25">
      <c r="A2213" t="s">
        <v>8978</v>
      </c>
      <c r="B2213" t="s">
        <v>8979</v>
      </c>
      <c r="C2213" s="1" t="str">
        <f t="shared" si="138"/>
        <v>12:0012</v>
      </c>
      <c r="D2213" s="1" t="str">
        <f t="shared" si="139"/>
        <v>12:0031</v>
      </c>
      <c r="E2213" t="s">
        <v>8980</v>
      </c>
      <c r="F2213" t="s">
        <v>8981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 t="s">
        <v>8982</v>
      </c>
      <c r="P2213" t="s">
        <v>1631</v>
      </c>
      <c r="Q2213" t="s">
        <v>46</v>
      </c>
    </row>
    <row r="2214" spans="1:17" hidden="1" x14ac:dyDescent="0.25">
      <c r="A2214" t="s">
        <v>8983</v>
      </c>
      <c r="B2214" t="s">
        <v>8984</v>
      </c>
      <c r="C2214" s="1" t="str">
        <f t="shared" si="138"/>
        <v>12:0012</v>
      </c>
      <c r="D2214" s="1" t="str">
        <f t="shared" si="139"/>
        <v>12:0031</v>
      </c>
      <c r="E2214" t="s">
        <v>8985</v>
      </c>
      <c r="F2214" t="s">
        <v>8986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 t="s">
        <v>21</v>
      </c>
      <c r="P2214" t="s">
        <v>65</v>
      </c>
      <c r="Q2214" t="s">
        <v>59</v>
      </c>
    </row>
    <row r="2215" spans="1:17" hidden="1" x14ac:dyDescent="0.25">
      <c r="A2215" t="s">
        <v>8987</v>
      </c>
      <c r="B2215" t="s">
        <v>8988</v>
      </c>
      <c r="C2215" s="1" t="str">
        <f t="shared" si="138"/>
        <v>12:0012</v>
      </c>
      <c r="D2215" s="1" t="str">
        <f t="shared" si="139"/>
        <v>12:0031</v>
      </c>
      <c r="E2215" t="s">
        <v>8989</v>
      </c>
      <c r="F2215" t="s">
        <v>8990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 t="s">
        <v>21</v>
      </c>
      <c r="P2215" t="s">
        <v>45</v>
      </c>
      <c r="Q2215" t="s">
        <v>35</v>
      </c>
    </row>
    <row r="2216" spans="1:17" hidden="1" x14ac:dyDescent="0.25">
      <c r="A2216" t="s">
        <v>8991</v>
      </c>
      <c r="B2216" t="s">
        <v>8992</v>
      </c>
      <c r="C2216" s="1" t="str">
        <f t="shared" si="138"/>
        <v>12:0012</v>
      </c>
      <c r="D2216" s="1" t="str">
        <f t="shared" si="139"/>
        <v>12:0031</v>
      </c>
      <c r="E2216" t="s">
        <v>8993</v>
      </c>
      <c r="F2216" t="s">
        <v>8994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 t="s">
        <v>113</v>
      </c>
      <c r="P2216" t="s">
        <v>77</v>
      </c>
      <c r="Q2216" t="s">
        <v>35</v>
      </c>
    </row>
    <row r="2217" spans="1:17" hidden="1" x14ac:dyDescent="0.25">
      <c r="A2217" t="s">
        <v>8995</v>
      </c>
      <c r="B2217" t="s">
        <v>8996</v>
      </c>
      <c r="C2217" s="1" t="str">
        <f t="shared" si="138"/>
        <v>12:0012</v>
      </c>
      <c r="D2217" s="1" t="str">
        <f t="shared" si="139"/>
        <v>12:0031</v>
      </c>
      <c r="E2217" t="s">
        <v>8997</v>
      </c>
      <c r="F2217" t="s">
        <v>8998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 t="s">
        <v>21</v>
      </c>
      <c r="P2217" t="s">
        <v>184</v>
      </c>
      <c r="Q2217" t="s">
        <v>23</v>
      </c>
    </row>
    <row r="2218" spans="1:17" hidden="1" x14ac:dyDescent="0.25">
      <c r="A2218" t="s">
        <v>8999</v>
      </c>
      <c r="B2218" t="s">
        <v>9000</v>
      </c>
      <c r="C2218" s="1" t="str">
        <f t="shared" si="138"/>
        <v>12:0012</v>
      </c>
      <c r="D2218" s="1" t="str">
        <f t="shared" si="139"/>
        <v>12:0031</v>
      </c>
      <c r="E2218" t="s">
        <v>9001</v>
      </c>
      <c r="F2218" t="s">
        <v>9002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 t="s">
        <v>630</v>
      </c>
      <c r="P2218" t="s">
        <v>51</v>
      </c>
      <c r="Q2218" t="s">
        <v>198</v>
      </c>
    </row>
    <row r="2219" spans="1:17" hidden="1" x14ac:dyDescent="0.25">
      <c r="A2219" t="s">
        <v>9003</v>
      </c>
      <c r="B2219" t="s">
        <v>9004</v>
      </c>
      <c r="C2219" s="1" t="str">
        <f t="shared" si="138"/>
        <v>12:0012</v>
      </c>
      <c r="D2219" s="1" t="str">
        <f t="shared" si="139"/>
        <v>12:0031</v>
      </c>
      <c r="E2219" t="s">
        <v>9005</v>
      </c>
      <c r="F2219" t="s">
        <v>9006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 t="s">
        <v>1597</v>
      </c>
      <c r="P2219" t="s">
        <v>51</v>
      </c>
      <c r="Q2219" t="s">
        <v>198</v>
      </c>
    </row>
    <row r="2220" spans="1:17" hidden="1" x14ac:dyDescent="0.25">
      <c r="A2220" t="s">
        <v>9007</v>
      </c>
      <c r="B2220" t="s">
        <v>9008</v>
      </c>
      <c r="C2220" s="1" t="str">
        <f t="shared" si="138"/>
        <v>12:0012</v>
      </c>
      <c r="D2220" s="1" t="str">
        <f t="shared" si="139"/>
        <v>12:0031</v>
      </c>
      <c r="E2220" t="s">
        <v>9009</v>
      </c>
      <c r="F2220" t="s">
        <v>9010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 t="s">
        <v>21</v>
      </c>
      <c r="P2220" t="s">
        <v>65</v>
      </c>
      <c r="Q2220" t="s">
        <v>522</v>
      </c>
    </row>
    <row r="2221" spans="1:17" hidden="1" x14ac:dyDescent="0.25">
      <c r="A2221" t="s">
        <v>9011</v>
      </c>
      <c r="B2221" t="s">
        <v>9012</v>
      </c>
      <c r="C2221" s="1" t="str">
        <f t="shared" si="138"/>
        <v>12:0012</v>
      </c>
      <c r="D2221" s="1" t="str">
        <f t="shared" si="139"/>
        <v>12:0031</v>
      </c>
      <c r="E2221" t="s">
        <v>9013</v>
      </c>
      <c r="F2221" t="s">
        <v>9014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 t="s">
        <v>6252</v>
      </c>
      <c r="P2221" t="s">
        <v>356</v>
      </c>
      <c r="Q2221" t="s">
        <v>23</v>
      </c>
    </row>
    <row r="2222" spans="1:17" hidden="1" x14ac:dyDescent="0.25">
      <c r="A2222" t="s">
        <v>9015</v>
      </c>
      <c r="B2222" t="s">
        <v>9016</v>
      </c>
      <c r="C2222" s="1" t="str">
        <f t="shared" si="138"/>
        <v>12:0012</v>
      </c>
      <c r="D2222" s="1" t="str">
        <f t="shared" si="139"/>
        <v>12:0031</v>
      </c>
      <c r="E2222" t="s">
        <v>9017</v>
      </c>
      <c r="F2222" t="s">
        <v>9018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 t="s">
        <v>2883</v>
      </c>
      <c r="P2222" t="s">
        <v>58</v>
      </c>
      <c r="Q2222" t="s">
        <v>103</v>
      </c>
    </row>
    <row r="2223" spans="1:17" hidden="1" x14ac:dyDescent="0.25">
      <c r="A2223" t="s">
        <v>9019</v>
      </c>
      <c r="B2223" t="s">
        <v>9020</v>
      </c>
      <c r="C2223" s="1" t="str">
        <f t="shared" si="138"/>
        <v>12:0012</v>
      </c>
      <c r="D2223" s="1" t="str">
        <f t="shared" si="139"/>
        <v>12:0031</v>
      </c>
      <c r="E2223" t="s">
        <v>9021</v>
      </c>
      <c r="F2223" t="s">
        <v>9022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 t="s">
        <v>1818</v>
      </c>
      <c r="P2223" t="s">
        <v>40</v>
      </c>
      <c r="Q2223" t="s">
        <v>35</v>
      </c>
    </row>
    <row r="2224" spans="1:17" hidden="1" x14ac:dyDescent="0.25">
      <c r="A2224" t="s">
        <v>9023</v>
      </c>
      <c r="B2224" t="s">
        <v>9024</v>
      </c>
      <c r="C2224" s="1" t="str">
        <f t="shared" si="138"/>
        <v>12:0012</v>
      </c>
      <c r="D2224" s="1" t="str">
        <f t="shared" si="139"/>
        <v>12:0031</v>
      </c>
      <c r="E2224" t="s">
        <v>9025</v>
      </c>
      <c r="F2224" t="s">
        <v>9026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 t="s">
        <v>158</v>
      </c>
      <c r="P2224" t="s">
        <v>40</v>
      </c>
      <c r="Q2224" t="s">
        <v>365</v>
      </c>
    </row>
    <row r="2225" spans="1:17" hidden="1" x14ac:dyDescent="0.25">
      <c r="A2225" t="s">
        <v>9027</v>
      </c>
      <c r="B2225" t="s">
        <v>9028</v>
      </c>
      <c r="C2225" s="1" t="str">
        <f t="shared" si="138"/>
        <v>12:0012</v>
      </c>
      <c r="D2225" s="1" t="str">
        <f t="shared" si="139"/>
        <v>12:0031</v>
      </c>
      <c r="E2225" t="s">
        <v>9029</v>
      </c>
      <c r="F2225" t="s">
        <v>9030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 t="s">
        <v>701</v>
      </c>
      <c r="P2225" t="s">
        <v>612</v>
      </c>
      <c r="Q2225" t="s">
        <v>653</v>
      </c>
    </row>
    <row r="2226" spans="1:17" hidden="1" x14ac:dyDescent="0.25">
      <c r="A2226" t="s">
        <v>9031</v>
      </c>
      <c r="B2226" t="s">
        <v>9032</v>
      </c>
      <c r="C2226" s="1" t="str">
        <f t="shared" si="138"/>
        <v>12:0012</v>
      </c>
      <c r="D2226" s="1" t="str">
        <f t="shared" si="139"/>
        <v>12:0031</v>
      </c>
      <c r="E2226" t="s">
        <v>9033</v>
      </c>
      <c r="F2226" t="s">
        <v>9034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 t="s">
        <v>5793</v>
      </c>
      <c r="P2226" t="s">
        <v>2212</v>
      </c>
      <c r="Q2226" t="s">
        <v>398</v>
      </c>
    </row>
    <row r="2227" spans="1:17" hidden="1" x14ac:dyDescent="0.25">
      <c r="A2227" t="s">
        <v>9035</v>
      </c>
      <c r="B2227" t="s">
        <v>9036</v>
      </c>
      <c r="C2227" s="1" t="str">
        <f t="shared" si="138"/>
        <v>12:0012</v>
      </c>
      <c r="D2227" s="1" t="str">
        <f t="shared" si="139"/>
        <v>12:0031</v>
      </c>
      <c r="E2227" t="s">
        <v>9037</v>
      </c>
      <c r="F2227" t="s">
        <v>9038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 t="s">
        <v>576</v>
      </c>
      <c r="P2227" t="s">
        <v>40</v>
      </c>
      <c r="Q2227" t="s">
        <v>392</v>
      </c>
    </row>
    <row r="2228" spans="1:17" hidden="1" x14ac:dyDescent="0.25">
      <c r="A2228" t="s">
        <v>9039</v>
      </c>
      <c r="B2228" t="s">
        <v>9040</v>
      </c>
      <c r="C2228" s="1" t="str">
        <f t="shared" si="138"/>
        <v>12:0012</v>
      </c>
      <c r="D2228" s="1" t="str">
        <f t="shared" si="139"/>
        <v>12:0031</v>
      </c>
      <c r="E2228" t="s">
        <v>9041</v>
      </c>
      <c r="F2228" t="s">
        <v>9042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 t="s">
        <v>576</v>
      </c>
      <c r="P2228" t="s">
        <v>1222</v>
      </c>
      <c r="Q2228" t="s">
        <v>392</v>
      </c>
    </row>
    <row r="2229" spans="1:17" hidden="1" x14ac:dyDescent="0.25">
      <c r="A2229" t="s">
        <v>9043</v>
      </c>
      <c r="B2229" t="s">
        <v>9044</v>
      </c>
      <c r="C2229" s="1" t="str">
        <f t="shared" si="138"/>
        <v>12:0012</v>
      </c>
      <c r="D2229" s="1" t="str">
        <f t="shared" si="139"/>
        <v>12:0031</v>
      </c>
      <c r="E2229" t="s">
        <v>9045</v>
      </c>
      <c r="F2229" t="s">
        <v>9046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 t="s">
        <v>630</v>
      </c>
      <c r="P2229" t="s">
        <v>28</v>
      </c>
      <c r="Q2229" t="s">
        <v>365</v>
      </c>
    </row>
    <row r="2230" spans="1:17" hidden="1" x14ac:dyDescent="0.25">
      <c r="A2230" t="s">
        <v>9047</v>
      </c>
      <c r="B2230" t="s">
        <v>9048</v>
      </c>
      <c r="C2230" s="1" t="str">
        <f t="shared" si="138"/>
        <v>12:0012</v>
      </c>
      <c r="D2230" s="1" t="str">
        <f t="shared" si="139"/>
        <v>12:0031</v>
      </c>
      <c r="E2230" t="s">
        <v>9049</v>
      </c>
      <c r="F2230" t="s">
        <v>9050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 t="s">
        <v>113</v>
      </c>
      <c r="P2230" t="s">
        <v>226</v>
      </c>
      <c r="Q2230" t="s">
        <v>365</v>
      </c>
    </row>
    <row r="2231" spans="1:17" hidden="1" x14ac:dyDescent="0.25">
      <c r="A2231" t="s">
        <v>9051</v>
      </c>
      <c r="B2231" t="s">
        <v>9052</v>
      </c>
      <c r="C2231" s="1" t="str">
        <f t="shared" si="138"/>
        <v>12:0012</v>
      </c>
      <c r="D2231" s="1" t="str">
        <f t="shared" si="139"/>
        <v>12:0031</v>
      </c>
      <c r="E2231" t="s">
        <v>9053</v>
      </c>
      <c r="F2231" t="s">
        <v>9054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 t="s">
        <v>680</v>
      </c>
      <c r="P2231" t="s">
        <v>108</v>
      </c>
      <c r="Q2231" t="s">
        <v>108</v>
      </c>
    </row>
    <row r="2232" spans="1:17" hidden="1" x14ac:dyDescent="0.25">
      <c r="A2232" t="s">
        <v>9055</v>
      </c>
      <c r="B2232" t="s">
        <v>9056</v>
      </c>
      <c r="C2232" s="1" t="str">
        <f t="shared" si="138"/>
        <v>12:0012</v>
      </c>
      <c r="D2232" s="1" t="str">
        <f t="shared" si="139"/>
        <v>12:0031</v>
      </c>
      <c r="E2232" t="s">
        <v>9057</v>
      </c>
      <c r="F2232" t="s">
        <v>9058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 t="s">
        <v>652</v>
      </c>
      <c r="P2232" t="s">
        <v>1598</v>
      </c>
      <c r="Q2232" t="s">
        <v>522</v>
      </c>
    </row>
    <row r="2233" spans="1:17" hidden="1" x14ac:dyDescent="0.25">
      <c r="A2233" t="s">
        <v>9059</v>
      </c>
      <c r="B2233" t="s">
        <v>9060</v>
      </c>
      <c r="C2233" s="1" t="str">
        <f t="shared" si="138"/>
        <v>12:0012</v>
      </c>
      <c r="D2233" s="1" t="str">
        <f t="shared" si="139"/>
        <v>12:0031</v>
      </c>
      <c r="E2233" t="s">
        <v>9061</v>
      </c>
      <c r="F2233" t="s">
        <v>9062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 t="s">
        <v>1597</v>
      </c>
      <c r="P2233" t="s">
        <v>262</v>
      </c>
      <c r="Q2233" t="s">
        <v>392</v>
      </c>
    </row>
    <row r="2234" spans="1:17" hidden="1" x14ac:dyDescent="0.25">
      <c r="A2234" t="s">
        <v>9063</v>
      </c>
      <c r="B2234" t="s">
        <v>9064</v>
      </c>
      <c r="C2234" s="1" t="str">
        <f t="shared" si="138"/>
        <v>12:0012</v>
      </c>
      <c r="D2234" s="1" t="str">
        <f t="shared" si="139"/>
        <v>12:0031</v>
      </c>
      <c r="E2234" t="s">
        <v>9065</v>
      </c>
      <c r="F2234" t="s">
        <v>9066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 t="s">
        <v>101</v>
      </c>
      <c r="P2234" t="s">
        <v>40</v>
      </c>
      <c r="Q2234" t="s">
        <v>392</v>
      </c>
    </row>
    <row r="2235" spans="1:17" hidden="1" x14ac:dyDescent="0.25">
      <c r="A2235" t="s">
        <v>9067</v>
      </c>
      <c r="B2235" t="s">
        <v>9068</v>
      </c>
      <c r="C2235" s="1" t="str">
        <f t="shared" si="138"/>
        <v>12:0012</v>
      </c>
      <c r="D2235" s="1" t="str">
        <f t="shared" si="139"/>
        <v>12:0031</v>
      </c>
      <c r="E2235" t="s">
        <v>9069</v>
      </c>
      <c r="F2235" t="s">
        <v>9070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 t="s">
        <v>21</v>
      </c>
      <c r="P2235" t="s">
        <v>356</v>
      </c>
      <c r="Q2235" t="s">
        <v>59</v>
      </c>
    </row>
    <row r="2236" spans="1:17" hidden="1" x14ac:dyDescent="0.25">
      <c r="A2236" t="s">
        <v>9071</v>
      </c>
      <c r="B2236" t="s">
        <v>9072</v>
      </c>
      <c r="C2236" s="1" t="str">
        <f t="shared" si="138"/>
        <v>12:0012</v>
      </c>
      <c r="D2236" s="1" t="str">
        <f t="shared" si="139"/>
        <v>12:0031</v>
      </c>
      <c r="E2236" t="s">
        <v>9073</v>
      </c>
      <c r="F2236" t="s">
        <v>9074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 t="s">
        <v>21</v>
      </c>
      <c r="P2236" t="s">
        <v>45</v>
      </c>
      <c r="Q2236" t="s">
        <v>23</v>
      </c>
    </row>
    <row r="2237" spans="1:17" hidden="1" x14ac:dyDescent="0.25">
      <c r="A2237" t="s">
        <v>9075</v>
      </c>
      <c r="B2237" t="s">
        <v>9076</v>
      </c>
      <c r="C2237" s="1" t="str">
        <f t="shared" si="138"/>
        <v>12:0012</v>
      </c>
      <c r="D2237" s="1" t="str">
        <f t="shared" si="139"/>
        <v>12:0031</v>
      </c>
      <c r="E2237" t="s">
        <v>9077</v>
      </c>
      <c r="F2237" t="s">
        <v>9078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 t="s">
        <v>21</v>
      </c>
      <c r="P2237" t="s">
        <v>40</v>
      </c>
      <c r="Q2237" t="s">
        <v>23</v>
      </c>
    </row>
    <row r="2238" spans="1:17" hidden="1" x14ac:dyDescent="0.25">
      <c r="A2238" t="s">
        <v>9079</v>
      </c>
      <c r="B2238" t="s">
        <v>9080</v>
      </c>
      <c r="C2238" s="1" t="str">
        <f t="shared" si="138"/>
        <v>12:0012</v>
      </c>
      <c r="D2238" s="1" t="str">
        <f t="shared" si="139"/>
        <v>12:0031</v>
      </c>
      <c r="E2238" t="s">
        <v>9081</v>
      </c>
      <c r="F2238" t="s">
        <v>9082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 t="s">
        <v>21</v>
      </c>
      <c r="P2238" t="s">
        <v>231</v>
      </c>
      <c r="Q2238" t="s">
        <v>392</v>
      </c>
    </row>
    <row r="2239" spans="1:17" hidden="1" x14ac:dyDescent="0.25">
      <c r="A2239" t="s">
        <v>9083</v>
      </c>
      <c r="B2239" t="s">
        <v>9084</v>
      </c>
      <c r="C2239" s="1" t="str">
        <f t="shared" si="138"/>
        <v>12:0012</v>
      </c>
      <c r="D2239" s="1" t="str">
        <f t="shared" si="139"/>
        <v>12:0031</v>
      </c>
      <c r="E2239" t="s">
        <v>9085</v>
      </c>
      <c r="F2239" t="s">
        <v>9086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 t="s">
        <v>21</v>
      </c>
      <c r="P2239" t="s">
        <v>45</v>
      </c>
      <c r="Q2239" t="s">
        <v>392</v>
      </c>
    </row>
    <row r="2240" spans="1:17" hidden="1" x14ac:dyDescent="0.25">
      <c r="A2240" t="s">
        <v>9087</v>
      </c>
      <c r="B2240" t="s">
        <v>9088</v>
      </c>
      <c r="C2240" s="1" t="str">
        <f t="shared" si="138"/>
        <v>12:0012</v>
      </c>
      <c r="D2240" s="1" t="str">
        <f t="shared" si="139"/>
        <v>12:0031</v>
      </c>
      <c r="E2240" t="s">
        <v>9089</v>
      </c>
      <c r="F2240" t="s">
        <v>9090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 t="s">
        <v>21</v>
      </c>
      <c r="P2240" t="s">
        <v>102</v>
      </c>
      <c r="Q2240" t="s">
        <v>198</v>
      </c>
    </row>
    <row r="2241" spans="1:17" hidden="1" x14ac:dyDescent="0.25">
      <c r="A2241" t="s">
        <v>9091</v>
      </c>
      <c r="B2241" t="s">
        <v>9092</v>
      </c>
      <c r="C2241" s="1" t="str">
        <f t="shared" si="138"/>
        <v>12:0012</v>
      </c>
      <c r="D2241" s="1" t="str">
        <f t="shared" si="139"/>
        <v>12:0031</v>
      </c>
      <c r="E2241" t="s">
        <v>9093</v>
      </c>
      <c r="F2241" t="s">
        <v>9094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 t="s">
        <v>21</v>
      </c>
      <c r="P2241" t="s">
        <v>184</v>
      </c>
      <c r="Q2241" t="s">
        <v>23</v>
      </c>
    </row>
    <row r="2242" spans="1:17" hidden="1" x14ac:dyDescent="0.25">
      <c r="A2242" t="s">
        <v>9095</v>
      </c>
      <c r="B2242" t="s">
        <v>9096</v>
      </c>
      <c r="C2242" s="1" t="str">
        <f t="shared" ref="C2242:C2305" si="142">HYPERLINK("http://geochem.nrcan.gc.ca/cdogs/content/bdl/bdl120012_e.htm", "12:0012")</f>
        <v>12:0012</v>
      </c>
      <c r="D2242" s="1" t="str">
        <f t="shared" ref="D2242:D2305" si="143">HYPERLINK("http://geochem.nrcan.gc.ca/cdogs/content/svy/svy120031_e.htm", "12:0031")</f>
        <v>12:0031</v>
      </c>
      <c r="E2242" t="s">
        <v>9097</v>
      </c>
      <c r="F2242" t="s">
        <v>9098</v>
      </c>
      <c r="H2242">
        <v>58.901253799999999</v>
      </c>
      <c r="I2242">
        <v>-132.07459679999999</v>
      </c>
      <c r="J2242" s="1" t="str">
        <f t="shared" ref="J2242:J2305" si="144">HYPERLINK("http://geochem.nrcan.gc.ca/cdogs/content/kwd/kwd020018_e.htm", "Fluid (stream)")</f>
        <v>Fluid (stream)</v>
      </c>
      <c r="K2242" s="1" t="str">
        <f t="shared" ref="K2242:K2305" si="145">HYPERLINK("http://geochem.nrcan.gc.ca/cdogs/content/kwd/kwd080007_e.htm", "Untreated Water")</f>
        <v>Untreated Water</v>
      </c>
      <c r="O2242" t="s">
        <v>21</v>
      </c>
      <c r="P2242" t="s">
        <v>102</v>
      </c>
      <c r="Q2242" t="s">
        <v>392</v>
      </c>
    </row>
    <row r="2243" spans="1:17" hidden="1" x14ac:dyDescent="0.25">
      <c r="A2243" t="s">
        <v>9099</v>
      </c>
      <c r="B2243" t="s">
        <v>9100</v>
      </c>
      <c r="C2243" s="1" t="str">
        <f t="shared" si="142"/>
        <v>12:0012</v>
      </c>
      <c r="D2243" s="1" t="str">
        <f t="shared" si="143"/>
        <v>12:0031</v>
      </c>
      <c r="E2243" t="s">
        <v>9101</v>
      </c>
      <c r="F2243" t="s">
        <v>9102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 t="s">
        <v>21</v>
      </c>
      <c r="P2243" t="s">
        <v>87</v>
      </c>
      <c r="Q2243" t="s">
        <v>59</v>
      </c>
    </row>
    <row r="2244" spans="1:17" hidden="1" x14ac:dyDescent="0.25">
      <c r="A2244" t="s">
        <v>9103</v>
      </c>
      <c r="B2244" t="s">
        <v>9104</v>
      </c>
      <c r="C2244" s="1" t="str">
        <f t="shared" si="142"/>
        <v>12:0012</v>
      </c>
      <c r="D2244" s="1" t="str">
        <f t="shared" si="143"/>
        <v>12:0031</v>
      </c>
      <c r="E2244" t="s">
        <v>9105</v>
      </c>
      <c r="F2244" t="s">
        <v>9106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 t="s">
        <v>21</v>
      </c>
      <c r="P2244" t="s">
        <v>87</v>
      </c>
      <c r="Q2244" t="s">
        <v>46</v>
      </c>
    </row>
    <row r="2245" spans="1:17" hidden="1" x14ac:dyDescent="0.25">
      <c r="A2245" t="s">
        <v>9107</v>
      </c>
      <c r="B2245" t="s">
        <v>9108</v>
      </c>
      <c r="C2245" s="1" t="str">
        <f t="shared" si="142"/>
        <v>12:0012</v>
      </c>
      <c r="D2245" s="1" t="str">
        <f t="shared" si="143"/>
        <v>12:0031</v>
      </c>
      <c r="E2245" t="s">
        <v>9109</v>
      </c>
      <c r="F2245" t="s">
        <v>9110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 t="s">
        <v>21</v>
      </c>
      <c r="P2245" t="s">
        <v>231</v>
      </c>
      <c r="Q2245" t="s">
        <v>46</v>
      </c>
    </row>
    <row r="2246" spans="1:17" hidden="1" x14ac:dyDescent="0.25">
      <c r="A2246" t="s">
        <v>9111</v>
      </c>
      <c r="B2246" t="s">
        <v>9112</v>
      </c>
      <c r="C2246" s="1" t="str">
        <f t="shared" si="142"/>
        <v>12:0012</v>
      </c>
      <c r="D2246" s="1" t="str">
        <f t="shared" si="143"/>
        <v>12:0031</v>
      </c>
      <c r="E2246" t="s">
        <v>9113</v>
      </c>
      <c r="F2246" t="s">
        <v>9114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 t="s">
        <v>21</v>
      </c>
      <c r="P2246" t="s">
        <v>77</v>
      </c>
      <c r="Q2246" t="s">
        <v>46</v>
      </c>
    </row>
    <row r="2247" spans="1:17" hidden="1" x14ac:dyDescent="0.25">
      <c r="A2247" t="s">
        <v>9115</v>
      </c>
      <c r="B2247" t="s">
        <v>9116</v>
      </c>
      <c r="C2247" s="1" t="str">
        <f t="shared" si="142"/>
        <v>12:0012</v>
      </c>
      <c r="D2247" s="1" t="str">
        <f t="shared" si="143"/>
        <v>12:0031</v>
      </c>
      <c r="E2247" t="s">
        <v>9117</v>
      </c>
      <c r="F2247" t="s">
        <v>9118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 t="s">
        <v>21</v>
      </c>
      <c r="P2247" t="s">
        <v>184</v>
      </c>
      <c r="Q2247" t="s">
        <v>35</v>
      </c>
    </row>
    <row r="2248" spans="1:17" hidden="1" x14ac:dyDescent="0.25">
      <c r="A2248" t="s">
        <v>9119</v>
      </c>
      <c r="B2248" t="s">
        <v>9120</v>
      </c>
      <c r="C2248" s="1" t="str">
        <f t="shared" si="142"/>
        <v>12:0012</v>
      </c>
      <c r="D2248" s="1" t="str">
        <f t="shared" si="143"/>
        <v>12:0031</v>
      </c>
      <c r="E2248" t="s">
        <v>9117</v>
      </c>
      <c r="F2248" t="s">
        <v>9121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 t="s">
        <v>21</v>
      </c>
      <c r="P2248" t="s">
        <v>102</v>
      </c>
      <c r="Q2248" t="s">
        <v>29</v>
      </c>
    </row>
    <row r="2249" spans="1:17" hidden="1" x14ac:dyDescent="0.25">
      <c r="A2249" t="s">
        <v>9122</v>
      </c>
      <c r="B2249" t="s">
        <v>9123</v>
      </c>
      <c r="C2249" s="1" t="str">
        <f t="shared" si="142"/>
        <v>12:0012</v>
      </c>
      <c r="D2249" s="1" t="str">
        <f t="shared" si="143"/>
        <v>12:0031</v>
      </c>
      <c r="E2249" t="s">
        <v>9124</v>
      </c>
      <c r="F2249" t="s">
        <v>9125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 t="s">
        <v>21</v>
      </c>
      <c r="P2249" t="s">
        <v>102</v>
      </c>
      <c r="Q2249" t="s">
        <v>103</v>
      </c>
    </row>
    <row r="2250" spans="1:17" hidden="1" x14ac:dyDescent="0.25">
      <c r="A2250" t="s">
        <v>9126</v>
      </c>
      <c r="B2250" t="s">
        <v>9127</v>
      </c>
      <c r="C2250" s="1" t="str">
        <f t="shared" si="142"/>
        <v>12:0012</v>
      </c>
      <c r="D2250" s="1" t="str">
        <f t="shared" si="143"/>
        <v>12:0031</v>
      </c>
      <c r="E2250" t="s">
        <v>9128</v>
      </c>
      <c r="F2250" t="s">
        <v>9129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 t="s">
        <v>21</v>
      </c>
      <c r="P2250" t="s">
        <v>87</v>
      </c>
      <c r="Q2250" t="s">
        <v>29</v>
      </c>
    </row>
    <row r="2251" spans="1:17" hidden="1" x14ac:dyDescent="0.25">
      <c r="A2251" t="s">
        <v>9130</v>
      </c>
      <c r="B2251" t="s">
        <v>9131</v>
      </c>
      <c r="C2251" s="1" t="str">
        <f t="shared" si="142"/>
        <v>12:0012</v>
      </c>
      <c r="D2251" s="1" t="str">
        <f t="shared" si="143"/>
        <v>12:0031</v>
      </c>
      <c r="E2251" t="s">
        <v>9132</v>
      </c>
      <c r="F2251" t="s">
        <v>9133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 t="s">
        <v>370</v>
      </c>
      <c r="P2251" t="s">
        <v>184</v>
      </c>
      <c r="Q2251" t="s">
        <v>29</v>
      </c>
    </row>
    <row r="2252" spans="1:17" hidden="1" x14ac:dyDescent="0.25">
      <c r="A2252" t="s">
        <v>9134</v>
      </c>
      <c r="B2252" t="s">
        <v>9135</v>
      </c>
      <c r="C2252" s="1" t="str">
        <f t="shared" si="142"/>
        <v>12:0012</v>
      </c>
      <c r="D2252" s="1" t="str">
        <f t="shared" si="143"/>
        <v>12:0031</v>
      </c>
      <c r="E2252" t="s">
        <v>9136</v>
      </c>
      <c r="F2252" t="s">
        <v>9137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 t="s">
        <v>21</v>
      </c>
      <c r="P2252" t="s">
        <v>40</v>
      </c>
      <c r="Q2252" t="s">
        <v>35</v>
      </c>
    </row>
    <row r="2253" spans="1:17" hidden="1" x14ac:dyDescent="0.25">
      <c r="A2253" t="s">
        <v>9138</v>
      </c>
      <c r="B2253" t="s">
        <v>9139</v>
      </c>
      <c r="C2253" s="1" t="str">
        <f t="shared" si="142"/>
        <v>12:0012</v>
      </c>
      <c r="D2253" s="1" t="str">
        <f t="shared" si="143"/>
        <v>12:0031</v>
      </c>
      <c r="E2253" t="s">
        <v>9140</v>
      </c>
      <c r="F2253" t="s">
        <v>9141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 t="s">
        <v>21</v>
      </c>
      <c r="P2253" t="s">
        <v>102</v>
      </c>
      <c r="Q2253" t="s">
        <v>198</v>
      </c>
    </row>
    <row r="2254" spans="1:17" hidden="1" x14ac:dyDescent="0.25">
      <c r="A2254" t="s">
        <v>9142</v>
      </c>
      <c r="B2254" t="s">
        <v>9143</v>
      </c>
      <c r="C2254" s="1" t="str">
        <f t="shared" si="142"/>
        <v>12:0012</v>
      </c>
      <c r="D2254" s="1" t="str">
        <f t="shared" si="143"/>
        <v>12:0031</v>
      </c>
      <c r="E2254" t="s">
        <v>9144</v>
      </c>
      <c r="F2254" t="s">
        <v>9145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 t="s">
        <v>21</v>
      </c>
      <c r="P2254" t="s">
        <v>184</v>
      </c>
      <c r="Q2254" t="s">
        <v>215</v>
      </c>
    </row>
    <row r="2255" spans="1:17" hidden="1" x14ac:dyDescent="0.25">
      <c r="A2255" t="s">
        <v>9146</v>
      </c>
      <c r="B2255" t="s">
        <v>9147</v>
      </c>
      <c r="C2255" s="1" t="str">
        <f t="shared" si="142"/>
        <v>12:0012</v>
      </c>
      <c r="D2255" s="1" t="str">
        <f t="shared" si="143"/>
        <v>12:0031</v>
      </c>
      <c r="E2255" t="s">
        <v>9148</v>
      </c>
      <c r="F2255" t="s">
        <v>9149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 t="s">
        <v>21</v>
      </c>
      <c r="P2255" t="s">
        <v>82</v>
      </c>
      <c r="Q2255" t="s">
        <v>103</v>
      </c>
    </row>
    <row r="2256" spans="1:17" hidden="1" x14ac:dyDescent="0.25">
      <c r="A2256" t="s">
        <v>9150</v>
      </c>
      <c r="B2256" t="s">
        <v>9151</v>
      </c>
      <c r="C2256" s="1" t="str">
        <f t="shared" si="142"/>
        <v>12:0012</v>
      </c>
      <c r="D2256" s="1" t="str">
        <f t="shared" si="143"/>
        <v>12:0031</v>
      </c>
      <c r="E2256" t="s">
        <v>9152</v>
      </c>
      <c r="F2256" t="s">
        <v>9153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 t="s">
        <v>21</v>
      </c>
      <c r="P2256" t="s">
        <v>70</v>
      </c>
      <c r="Q2256" t="s">
        <v>29</v>
      </c>
    </row>
    <row r="2257" spans="1:17" hidden="1" x14ac:dyDescent="0.25">
      <c r="A2257" t="s">
        <v>9154</v>
      </c>
      <c r="B2257" t="s">
        <v>9155</v>
      </c>
      <c r="C2257" s="1" t="str">
        <f t="shared" si="142"/>
        <v>12:0012</v>
      </c>
      <c r="D2257" s="1" t="str">
        <f t="shared" si="143"/>
        <v>12:0031</v>
      </c>
      <c r="E2257" t="s">
        <v>9156</v>
      </c>
      <c r="F2257" t="s">
        <v>9157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 t="s">
        <v>21</v>
      </c>
      <c r="P2257" t="s">
        <v>51</v>
      </c>
      <c r="Q2257" t="s">
        <v>46</v>
      </c>
    </row>
    <row r="2258" spans="1:17" hidden="1" x14ac:dyDescent="0.25">
      <c r="A2258" t="s">
        <v>9158</v>
      </c>
      <c r="B2258" t="s">
        <v>9159</v>
      </c>
      <c r="C2258" s="1" t="str">
        <f t="shared" si="142"/>
        <v>12:0012</v>
      </c>
      <c r="D2258" s="1" t="str">
        <f t="shared" si="143"/>
        <v>12:0031</v>
      </c>
      <c r="E2258" t="s">
        <v>9160</v>
      </c>
      <c r="F2258" t="s">
        <v>9161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 t="s">
        <v>220</v>
      </c>
      <c r="P2258" t="s">
        <v>1209</v>
      </c>
      <c r="Q2258" t="s">
        <v>35</v>
      </c>
    </row>
    <row r="2259" spans="1:17" hidden="1" x14ac:dyDescent="0.25">
      <c r="A2259" t="s">
        <v>9162</v>
      </c>
      <c r="B2259" t="s">
        <v>9163</v>
      </c>
      <c r="C2259" s="1" t="str">
        <f t="shared" si="142"/>
        <v>12:0012</v>
      </c>
      <c r="D2259" s="1" t="str">
        <f t="shared" si="143"/>
        <v>12:0031</v>
      </c>
      <c r="E2259" t="s">
        <v>9164</v>
      </c>
      <c r="F2259" t="s">
        <v>9165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 t="s">
        <v>21</v>
      </c>
      <c r="P2259" t="s">
        <v>45</v>
      </c>
      <c r="Q2259" t="s">
        <v>103</v>
      </c>
    </row>
    <row r="2260" spans="1:17" hidden="1" x14ac:dyDescent="0.25">
      <c r="A2260" t="s">
        <v>9166</v>
      </c>
      <c r="B2260" t="s">
        <v>9167</v>
      </c>
      <c r="C2260" s="1" t="str">
        <f t="shared" si="142"/>
        <v>12:0012</v>
      </c>
      <c r="D2260" s="1" t="str">
        <f t="shared" si="143"/>
        <v>12:0031</v>
      </c>
      <c r="E2260" t="s">
        <v>9168</v>
      </c>
      <c r="F2260" t="s">
        <v>9169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 t="s">
        <v>21</v>
      </c>
      <c r="P2260" t="s">
        <v>77</v>
      </c>
      <c r="Q2260" t="s">
        <v>392</v>
      </c>
    </row>
    <row r="2261" spans="1:17" hidden="1" x14ac:dyDescent="0.25">
      <c r="A2261" t="s">
        <v>9170</v>
      </c>
      <c r="B2261" t="s">
        <v>9171</v>
      </c>
      <c r="C2261" s="1" t="str">
        <f t="shared" si="142"/>
        <v>12:0012</v>
      </c>
      <c r="D2261" s="1" t="str">
        <f t="shared" si="143"/>
        <v>12:0031</v>
      </c>
      <c r="E2261" t="s">
        <v>9172</v>
      </c>
      <c r="F2261" t="s">
        <v>9173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 t="s">
        <v>21</v>
      </c>
      <c r="P2261" t="s">
        <v>40</v>
      </c>
      <c r="Q2261" t="s">
        <v>23</v>
      </c>
    </row>
    <row r="2262" spans="1:17" hidden="1" x14ac:dyDescent="0.25">
      <c r="A2262" t="s">
        <v>9174</v>
      </c>
      <c r="B2262" t="s">
        <v>9175</v>
      </c>
      <c r="C2262" s="1" t="str">
        <f t="shared" si="142"/>
        <v>12:0012</v>
      </c>
      <c r="D2262" s="1" t="str">
        <f t="shared" si="143"/>
        <v>12:0031</v>
      </c>
      <c r="E2262" t="s">
        <v>9176</v>
      </c>
      <c r="F2262" t="s">
        <v>9177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 t="s">
        <v>21</v>
      </c>
      <c r="P2262" t="s">
        <v>51</v>
      </c>
      <c r="Q2262" t="s">
        <v>522</v>
      </c>
    </row>
    <row r="2263" spans="1:17" hidden="1" x14ac:dyDescent="0.25">
      <c r="A2263" t="s">
        <v>9178</v>
      </c>
      <c r="B2263" t="s">
        <v>9179</v>
      </c>
      <c r="C2263" s="1" t="str">
        <f t="shared" si="142"/>
        <v>12:0012</v>
      </c>
      <c r="D2263" s="1" t="str">
        <f t="shared" si="143"/>
        <v>12:0031</v>
      </c>
      <c r="E2263" t="s">
        <v>9180</v>
      </c>
      <c r="F2263" t="s">
        <v>9181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 t="s">
        <v>21</v>
      </c>
      <c r="P2263" t="s">
        <v>102</v>
      </c>
      <c r="Q2263" t="s">
        <v>46</v>
      </c>
    </row>
    <row r="2264" spans="1:17" hidden="1" x14ac:dyDescent="0.25">
      <c r="A2264" t="s">
        <v>9182</v>
      </c>
      <c r="B2264" t="s">
        <v>9183</v>
      </c>
      <c r="C2264" s="1" t="str">
        <f t="shared" si="142"/>
        <v>12:0012</v>
      </c>
      <c r="D2264" s="1" t="str">
        <f t="shared" si="143"/>
        <v>12:0031</v>
      </c>
      <c r="E2264" t="s">
        <v>9184</v>
      </c>
      <c r="F2264" t="s">
        <v>9185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 t="s">
        <v>21</v>
      </c>
      <c r="P2264" t="s">
        <v>102</v>
      </c>
      <c r="Q2264" t="s">
        <v>23</v>
      </c>
    </row>
    <row r="2265" spans="1:17" hidden="1" x14ac:dyDescent="0.25">
      <c r="A2265" t="s">
        <v>9186</v>
      </c>
      <c r="B2265" t="s">
        <v>9187</v>
      </c>
      <c r="C2265" s="1" t="str">
        <f t="shared" si="142"/>
        <v>12:0012</v>
      </c>
      <c r="D2265" s="1" t="str">
        <f t="shared" si="143"/>
        <v>12:0031</v>
      </c>
      <c r="E2265" t="s">
        <v>9188</v>
      </c>
      <c r="F2265" t="s">
        <v>9189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 t="s">
        <v>21</v>
      </c>
      <c r="P2265" t="s">
        <v>82</v>
      </c>
      <c r="Q2265" t="s">
        <v>35</v>
      </c>
    </row>
    <row r="2266" spans="1:17" hidden="1" x14ac:dyDescent="0.25">
      <c r="A2266" t="s">
        <v>9190</v>
      </c>
      <c r="B2266" t="s">
        <v>9191</v>
      </c>
      <c r="C2266" s="1" t="str">
        <f t="shared" si="142"/>
        <v>12:0012</v>
      </c>
      <c r="D2266" s="1" t="str">
        <f t="shared" si="143"/>
        <v>12:0031</v>
      </c>
      <c r="E2266" t="s">
        <v>9192</v>
      </c>
      <c r="F2266" t="s">
        <v>9193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 t="s">
        <v>21</v>
      </c>
      <c r="P2266" t="s">
        <v>102</v>
      </c>
      <c r="Q2266" t="s">
        <v>29</v>
      </c>
    </row>
    <row r="2267" spans="1:17" hidden="1" x14ac:dyDescent="0.25">
      <c r="A2267" t="s">
        <v>9194</v>
      </c>
      <c r="B2267" t="s">
        <v>9195</v>
      </c>
      <c r="C2267" s="1" t="str">
        <f t="shared" si="142"/>
        <v>12:0012</v>
      </c>
      <c r="D2267" s="1" t="str">
        <f t="shared" si="143"/>
        <v>12:0031</v>
      </c>
      <c r="E2267" t="s">
        <v>9192</v>
      </c>
      <c r="F2267" t="s">
        <v>9196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 t="s">
        <v>21</v>
      </c>
      <c r="P2267" t="s">
        <v>102</v>
      </c>
      <c r="Q2267" t="s">
        <v>46</v>
      </c>
    </row>
    <row r="2268" spans="1:17" hidden="1" x14ac:dyDescent="0.25">
      <c r="A2268" t="s">
        <v>9197</v>
      </c>
      <c r="B2268" t="s">
        <v>9198</v>
      </c>
      <c r="C2268" s="1" t="str">
        <f t="shared" si="142"/>
        <v>12:0012</v>
      </c>
      <c r="D2268" s="1" t="str">
        <f t="shared" si="143"/>
        <v>12:0031</v>
      </c>
      <c r="E2268" t="s">
        <v>9199</v>
      </c>
      <c r="F2268" t="s">
        <v>9200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 t="s">
        <v>21</v>
      </c>
      <c r="P2268" t="s">
        <v>70</v>
      </c>
      <c r="Q2268" t="s">
        <v>198</v>
      </c>
    </row>
    <row r="2269" spans="1:17" hidden="1" x14ac:dyDescent="0.25">
      <c r="A2269" t="s">
        <v>9201</v>
      </c>
      <c r="B2269" t="s">
        <v>9202</v>
      </c>
      <c r="C2269" s="1" t="str">
        <f t="shared" si="142"/>
        <v>12:0012</v>
      </c>
      <c r="D2269" s="1" t="str">
        <f t="shared" si="143"/>
        <v>12:0031</v>
      </c>
      <c r="E2269" t="s">
        <v>9203</v>
      </c>
      <c r="F2269" t="s">
        <v>9204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 t="s">
        <v>21</v>
      </c>
      <c r="P2269" t="s">
        <v>77</v>
      </c>
      <c r="Q2269" t="s">
        <v>23</v>
      </c>
    </row>
    <row r="2270" spans="1:17" hidden="1" x14ac:dyDescent="0.25">
      <c r="A2270" t="s">
        <v>9205</v>
      </c>
      <c r="B2270" t="s">
        <v>9206</v>
      </c>
      <c r="C2270" s="1" t="str">
        <f t="shared" si="142"/>
        <v>12:0012</v>
      </c>
      <c r="D2270" s="1" t="str">
        <f t="shared" si="143"/>
        <v>12:0031</v>
      </c>
      <c r="E2270" t="s">
        <v>9207</v>
      </c>
      <c r="F2270" t="s">
        <v>9208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 t="s">
        <v>21</v>
      </c>
      <c r="P2270" t="s">
        <v>102</v>
      </c>
      <c r="Q2270" t="s">
        <v>23</v>
      </c>
    </row>
    <row r="2271" spans="1:17" hidden="1" x14ac:dyDescent="0.25">
      <c r="A2271" t="s">
        <v>9209</v>
      </c>
      <c r="B2271" t="s">
        <v>9210</v>
      </c>
      <c r="C2271" s="1" t="str">
        <f t="shared" si="142"/>
        <v>12:0012</v>
      </c>
      <c r="D2271" s="1" t="str">
        <f t="shared" si="143"/>
        <v>12:0031</v>
      </c>
      <c r="E2271" t="s">
        <v>9211</v>
      </c>
      <c r="F2271" t="s">
        <v>9212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 t="s">
        <v>158</v>
      </c>
      <c r="P2271" t="s">
        <v>70</v>
      </c>
      <c r="Q2271" t="s">
        <v>392</v>
      </c>
    </row>
    <row r="2272" spans="1:17" hidden="1" x14ac:dyDescent="0.25">
      <c r="A2272" t="s">
        <v>9213</v>
      </c>
      <c r="B2272" t="s">
        <v>9214</v>
      </c>
      <c r="C2272" s="1" t="str">
        <f t="shared" si="142"/>
        <v>12:0012</v>
      </c>
      <c r="D2272" s="1" t="str">
        <f t="shared" si="143"/>
        <v>12:0031</v>
      </c>
      <c r="E2272" t="s">
        <v>9215</v>
      </c>
      <c r="F2272" t="s">
        <v>9216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 t="s">
        <v>113</v>
      </c>
      <c r="P2272" t="s">
        <v>51</v>
      </c>
      <c r="Q2272" t="s">
        <v>35</v>
      </c>
    </row>
    <row r="2273" spans="1:17" hidden="1" x14ac:dyDescent="0.25">
      <c r="A2273" t="s">
        <v>9217</v>
      </c>
      <c r="B2273" t="s">
        <v>9218</v>
      </c>
      <c r="C2273" s="1" t="str">
        <f t="shared" si="142"/>
        <v>12:0012</v>
      </c>
      <c r="D2273" s="1" t="str">
        <f t="shared" si="143"/>
        <v>12:0031</v>
      </c>
      <c r="E2273" t="s">
        <v>9219</v>
      </c>
      <c r="F2273" t="s">
        <v>9220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 t="s">
        <v>21</v>
      </c>
      <c r="P2273" t="s">
        <v>77</v>
      </c>
      <c r="Q2273" t="s">
        <v>59</v>
      </c>
    </row>
    <row r="2274" spans="1:17" hidden="1" x14ac:dyDescent="0.25">
      <c r="A2274" t="s">
        <v>9221</v>
      </c>
      <c r="B2274" t="s">
        <v>9222</v>
      </c>
      <c r="C2274" s="1" t="str">
        <f t="shared" si="142"/>
        <v>12:0012</v>
      </c>
      <c r="D2274" s="1" t="str">
        <f t="shared" si="143"/>
        <v>12:0031</v>
      </c>
      <c r="E2274" t="s">
        <v>9223</v>
      </c>
      <c r="F2274" t="s">
        <v>9224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 t="s">
        <v>21</v>
      </c>
      <c r="P2274" t="s">
        <v>40</v>
      </c>
      <c r="Q2274" t="s">
        <v>71</v>
      </c>
    </row>
    <row r="2275" spans="1:17" hidden="1" x14ac:dyDescent="0.25">
      <c r="A2275" t="s">
        <v>9225</v>
      </c>
      <c r="B2275" t="s">
        <v>9226</v>
      </c>
      <c r="C2275" s="1" t="str">
        <f t="shared" si="142"/>
        <v>12:0012</v>
      </c>
      <c r="D2275" s="1" t="str">
        <f t="shared" si="143"/>
        <v>12:0031</v>
      </c>
      <c r="E2275" t="s">
        <v>9227</v>
      </c>
      <c r="F2275" t="s">
        <v>9228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 t="s">
        <v>21</v>
      </c>
      <c r="P2275" t="s">
        <v>356</v>
      </c>
      <c r="Q2275" t="s">
        <v>392</v>
      </c>
    </row>
    <row r="2276" spans="1:17" hidden="1" x14ac:dyDescent="0.25">
      <c r="A2276" t="s">
        <v>9229</v>
      </c>
      <c r="B2276" t="s">
        <v>9230</v>
      </c>
      <c r="C2276" s="1" t="str">
        <f t="shared" si="142"/>
        <v>12:0012</v>
      </c>
      <c r="D2276" s="1" t="str">
        <f t="shared" si="143"/>
        <v>12:0031</v>
      </c>
      <c r="E2276" t="s">
        <v>9231</v>
      </c>
      <c r="F2276" t="s">
        <v>9232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 t="s">
        <v>551</v>
      </c>
      <c r="P2276" t="s">
        <v>65</v>
      </c>
      <c r="Q2276" t="s">
        <v>35</v>
      </c>
    </row>
    <row r="2277" spans="1:17" hidden="1" x14ac:dyDescent="0.25">
      <c r="A2277" t="s">
        <v>9233</v>
      </c>
      <c r="B2277" t="s">
        <v>9234</v>
      </c>
      <c r="C2277" s="1" t="str">
        <f t="shared" si="142"/>
        <v>12:0012</v>
      </c>
      <c r="D2277" s="1" t="str">
        <f t="shared" si="143"/>
        <v>12:0031</v>
      </c>
      <c r="E2277" t="s">
        <v>9235</v>
      </c>
      <c r="F2277" t="s">
        <v>9236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 t="s">
        <v>21</v>
      </c>
      <c r="P2277" t="s">
        <v>40</v>
      </c>
      <c r="Q2277" t="s">
        <v>398</v>
      </c>
    </row>
    <row r="2278" spans="1:17" hidden="1" x14ac:dyDescent="0.25">
      <c r="A2278" t="s">
        <v>9237</v>
      </c>
      <c r="B2278" t="s">
        <v>9238</v>
      </c>
      <c r="C2278" s="1" t="str">
        <f t="shared" si="142"/>
        <v>12:0012</v>
      </c>
      <c r="D2278" s="1" t="str">
        <f t="shared" si="143"/>
        <v>12:0031</v>
      </c>
      <c r="E2278" t="s">
        <v>9239</v>
      </c>
      <c r="F2278" t="s">
        <v>9240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 t="s">
        <v>21</v>
      </c>
      <c r="P2278" t="s">
        <v>184</v>
      </c>
      <c r="Q2278" t="s">
        <v>398</v>
      </c>
    </row>
    <row r="2279" spans="1:17" hidden="1" x14ac:dyDescent="0.25">
      <c r="A2279" t="s">
        <v>9241</v>
      </c>
      <c r="B2279" t="s">
        <v>9242</v>
      </c>
      <c r="C2279" s="1" t="str">
        <f t="shared" si="142"/>
        <v>12:0012</v>
      </c>
      <c r="D2279" s="1" t="str">
        <f t="shared" si="143"/>
        <v>12:0031</v>
      </c>
      <c r="E2279" t="s">
        <v>9239</v>
      </c>
      <c r="F2279" t="s">
        <v>9243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 t="s">
        <v>21</v>
      </c>
      <c r="P2279" t="s">
        <v>102</v>
      </c>
      <c r="Q2279" t="s">
        <v>398</v>
      </c>
    </row>
    <row r="2280" spans="1:17" hidden="1" x14ac:dyDescent="0.25">
      <c r="A2280" t="s">
        <v>9244</v>
      </c>
      <c r="B2280" t="s">
        <v>9245</v>
      </c>
      <c r="C2280" s="1" t="str">
        <f t="shared" si="142"/>
        <v>12:0012</v>
      </c>
      <c r="D2280" s="1" t="str">
        <f t="shared" si="143"/>
        <v>12:0031</v>
      </c>
      <c r="E2280" t="s">
        <v>9246</v>
      </c>
      <c r="F2280" t="s">
        <v>9247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 t="s">
        <v>21</v>
      </c>
      <c r="P2280" t="s">
        <v>77</v>
      </c>
      <c r="Q2280" t="s">
        <v>365</v>
      </c>
    </row>
    <row r="2281" spans="1:17" hidden="1" x14ac:dyDescent="0.25">
      <c r="A2281" t="s">
        <v>9248</v>
      </c>
      <c r="B2281" t="s">
        <v>9249</v>
      </c>
      <c r="C2281" s="1" t="str">
        <f t="shared" si="142"/>
        <v>12:0012</v>
      </c>
      <c r="D2281" s="1" t="str">
        <f t="shared" si="143"/>
        <v>12:0031</v>
      </c>
      <c r="E2281" t="s">
        <v>9250</v>
      </c>
      <c r="F2281" t="s">
        <v>9251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 t="s">
        <v>21</v>
      </c>
      <c r="P2281" t="s">
        <v>612</v>
      </c>
      <c r="Q2281" t="s">
        <v>5130</v>
      </c>
    </row>
    <row r="2282" spans="1:17" hidden="1" x14ac:dyDescent="0.25">
      <c r="A2282" t="s">
        <v>9252</v>
      </c>
      <c r="B2282" t="s">
        <v>9253</v>
      </c>
      <c r="C2282" s="1" t="str">
        <f t="shared" si="142"/>
        <v>12:0012</v>
      </c>
      <c r="D2282" s="1" t="str">
        <f t="shared" si="143"/>
        <v>12:0031</v>
      </c>
      <c r="E2282" t="s">
        <v>9254</v>
      </c>
      <c r="F2282" t="s">
        <v>9255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 t="s">
        <v>21</v>
      </c>
      <c r="P2282" t="s">
        <v>45</v>
      </c>
      <c r="Q2282" t="s">
        <v>522</v>
      </c>
    </row>
    <row r="2283" spans="1:17" hidden="1" x14ac:dyDescent="0.25">
      <c r="A2283" t="s">
        <v>9256</v>
      </c>
      <c r="B2283" t="s">
        <v>9257</v>
      </c>
      <c r="C2283" s="1" t="str">
        <f t="shared" si="142"/>
        <v>12:0012</v>
      </c>
      <c r="D2283" s="1" t="str">
        <f t="shared" si="143"/>
        <v>12:0031</v>
      </c>
      <c r="E2283" t="s">
        <v>9258</v>
      </c>
      <c r="F2283" t="s">
        <v>9259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 t="s">
        <v>21</v>
      </c>
      <c r="P2283" t="s">
        <v>51</v>
      </c>
      <c r="Q2283" t="s">
        <v>35</v>
      </c>
    </row>
    <row r="2284" spans="1:17" hidden="1" x14ac:dyDescent="0.25">
      <c r="A2284" t="s">
        <v>9260</v>
      </c>
      <c r="B2284" t="s">
        <v>9261</v>
      </c>
      <c r="C2284" s="1" t="str">
        <f t="shared" si="142"/>
        <v>12:0012</v>
      </c>
      <c r="D2284" s="1" t="str">
        <f t="shared" si="143"/>
        <v>12:0031</v>
      </c>
      <c r="E2284" t="s">
        <v>9262</v>
      </c>
      <c r="F2284" t="s">
        <v>9263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 t="s">
        <v>21</v>
      </c>
      <c r="P2284" t="s">
        <v>77</v>
      </c>
      <c r="Q2284" t="s">
        <v>46</v>
      </c>
    </row>
    <row r="2285" spans="1:17" hidden="1" x14ac:dyDescent="0.25">
      <c r="A2285" t="s">
        <v>9264</v>
      </c>
      <c r="B2285" t="s">
        <v>9265</v>
      </c>
      <c r="C2285" s="1" t="str">
        <f t="shared" si="142"/>
        <v>12:0012</v>
      </c>
      <c r="D2285" s="1" t="str">
        <f t="shared" si="143"/>
        <v>12:0031</v>
      </c>
      <c r="E2285" t="s">
        <v>9266</v>
      </c>
      <c r="F2285" t="s">
        <v>9267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 t="s">
        <v>21</v>
      </c>
      <c r="P2285" t="s">
        <v>262</v>
      </c>
      <c r="Q2285" t="s">
        <v>522</v>
      </c>
    </row>
    <row r="2286" spans="1:17" hidden="1" x14ac:dyDescent="0.25">
      <c r="A2286" t="s">
        <v>9268</v>
      </c>
      <c r="B2286" t="s">
        <v>9269</v>
      </c>
      <c r="C2286" s="1" t="str">
        <f t="shared" si="142"/>
        <v>12:0012</v>
      </c>
      <c r="D2286" s="1" t="str">
        <f t="shared" si="143"/>
        <v>12:0031</v>
      </c>
      <c r="E2286" t="s">
        <v>9270</v>
      </c>
      <c r="F2286" t="s">
        <v>9271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 t="s">
        <v>244</v>
      </c>
      <c r="P2286" t="s">
        <v>612</v>
      </c>
      <c r="Q2286" t="s">
        <v>392</v>
      </c>
    </row>
    <row r="2287" spans="1:17" hidden="1" x14ac:dyDescent="0.25">
      <c r="A2287" t="s">
        <v>9272</v>
      </c>
      <c r="B2287" t="s">
        <v>9273</v>
      </c>
      <c r="C2287" s="1" t="str">
        <f t="shared" si="142"/>
        <v>12:0012</v>
      </c>
      <c r="D2287" s="1" t="str">
        <f t="shared" si="143"/>
        <v>12:0031</v>
      </c>
      <c r="E2287" t="s">
        <v>9274</v>
      </c>
      <c r="F2287" t="s">
        <v>9275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 t="s">
        <v>64</v>
      </c>
      <c r="P2287" t="s">
        <v>436</v>
      </c>
      <c r="Q2287" t="s">
        <v>59</v>
      </c>
    </row>
    <row r="2288" spans="1:17" hidden="1" x14ac:dyDescent="0.25">
      <c r="A2288" t="s">
        <v>9276</v>
      </c>
      <c r="B2288" t="s">
        <v>9277</v>
      </c>
      <c r="C2288" s="1" t="str">
        <f t="shared" si="142"/>
        <v>12:0012</v>
      </c>
      <c r="D2288" s="1" t="str">
        <f t="shared" si="143"/>
        <v>12:0031</v>
      </c>
      <c r="E2288" t="s">
        <v>9278</v>
      </c>
      <c r="F2288" t="s">
        <v>9279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 t="s">
        <v>113</v>
      </c>
      <c r="P2288" t="s">
        <v>386</v>
      </c>
      <c r="Q2288" t="s">
        <v>522</v>
      </c>
    </row>
    <row r="2289" spans="1:17" hidden="1" x14ac:dyDescent="0.25">
      <c r="A2289" t="s">
        <v>9280</v>
      </c>
      <c r="B2289" t="s">
        <v>9281</v>
      </c>
      <c r="C2289" s="1" t="str">
        <f t="shared" si="142"/>
        <v>12:0012</v>
      </c>
      <c r="D2289" s="1" t="str">
        <f t="shared" si="143"/>
        <v>12:0031</v>
      </c>
      <c r="E2289" t="s">
        <v>9282</v>
      </c>
      <c r="F2289" t="s">
        <v>9283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 t="s">
        <v>64</v>
      </c>
      <c r="P2289" t="s">
        <v>1227</v>
      </c>
      <c r="Q2289" t="s">
        <v>35</v>
      </c>
    </row>
    <row r="2290" spans="1:17" hidden="1" x14ac:dyDescent="0.25">
      <c r="A2290" t="s">
        <v>9284</v>
      </c>
      <c r="B2290" t="s">
        <v>9285</v>
      </c>
      <c r="C2290" s="1" t="str">
        <f t="shared" si="142"/>
        <v>12:0012</v>
      </c>
      <c r="D2290" s="1" t="str">
        <f t="shared" si="143"/>
        <v>12:0031</v>
      </c>
      <c r="E2290" t="s">
        <v>9286</v>
      </c>
      <c r="F2290" t="s">
        <v>9287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 t="s">
        <v>2720</v>
      </c>
      <c r="P2290" t="s">
        <v>391</v>
      </c>
      <c r="Q2290" t="s">
        <v>398</v>
      </c>
    </row>
    <row r="2291" spans="1:17" hidden="1" x14ac:dyDescent="0.25">
      <c r="A2291" t="s">
        <v>9288</v>
      </c>
      <c r="B2291" t="s">
        <v>9289</v>
      </c>
      <c r="C2291" s="1" t="str">
        <f t="shared" si="142"/>
        <v>12:0012</v>
      </c>
      <c r="D2291" s="1" t="str">
        <f t="shared" si="143"/>
        <v>12:0031</v>
      </c>
      <c r="E2291" t="s">
        <v>9290</v>
      </c>
      <c r="F2291" t="s">
        <v>9291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 t="s">
        <v>21</v>
      </c>
      <c r="P2291" t="s">
        <v>262</v>
      </c>
      <c r="Q2291" t="s">
        <v>35</v>
      </c>
    </row>
    <row r="2292" spans="1:17" hidden="1" x14ac:dyDescent="0.25">
      <c r="A2292" t="s">
        <v>9292</v>
      </c>
      <c r="B2292" t="s">
        <v>9293</v>
      </c>
      <c r="C2292" s="1" t="str">
        <f t="shared" si="142"/>
        <v>12:0012</v>
      </c>
      <c r="D2292" s="1" t="str">
        <f t="shared" si="143"/>
        <v>12:0031</v>
      </c>
      <c r="E2292" t="s">
        <v>9294</v>
      </c>
      <c r="F2292" t="s">
        <v>9295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 t="s">
        <v>21</v>
      </c>
      <c r="P2292" t="s">
        <v>513</v>
      </c>
      <c r="Q2292" t="s">
        <v>23</v>
      </c>
    </row>
    <row r="2293" spans="1:17" hidden="1" x14ac:dyDescent="0.25">
      <c r="A2293" t="s">
        <v>9296</v>
      </c>
      <c r="B2293" t="s">
        <v>9297</v>
      </c>
      <c r="C2293" s="1" t="str">
        <f t="shared" si="142"/>
        <v>12:0012</v>
      </c>
      <c r="D2293" s="1" t="str">
        <f t="shared" si="143"/>
        <v>12:0031</v>
      </c>
      <c r="E2293" t="s">
        <v>9298</v>
      </c>
      <c r="F2293" t="s">
        <v>9299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 t="s">
        <v>21</v>
      </c>
      <c r="P2293" t="s">
        <v>262</v>
      </c>
      <c r="Q2293" t="s">
        <v>5130</v>
      </c>
    </row>
    <row r="2294" spans="1:17" hidden="1" x14ac:dyDescent="0.25">
      <c r="A2294" t="s">
        <v>9300</v>
      </c>
      <c r="B2294" t="s">
        <v>9301</v>
      </c>
      <c r="C2294" s="1" t="str">
        <f t="shared" si="142"/>
        <v>12:0012</v>
      </c>
      <c r="D2294" s="1" t="str">
        <f t="shared" si="143"/>
        <v>12:0031</v>
      </c>
      <c r="E2294" t="s">
        <v>9302</v>
      </c>
      <c r="F2294" t="s">
        <v>9303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 t="s">
        <v>21</v>
      </c>
      <c r="P2294" t="s">
        <v>65</v>
      </c>
      <c r="Q2294" t="s">
        <v>653</v>
      </c>
    </row>
    <row r="2295" spans="1:17" hidden="1" x14ac:dyDescent="0.25">
      <c r="A2295" t="s">
        <v>9304</v>
      </c>
      <c r="B2295" t="s">
        <v>9305</v>
      </c>
      <c r="C2295" s="1" t="str">
        <f t="shared" si="142"/>
        <v>12:0012</v>
      </c>
      <c r="D2295" s="1" t="str">
        <f t="shared" si="143"/>
        <v>12:0031</v>
      </c>
      <c r="E2295" t="s">
        <v>9306</v>
      </c>
      <c r="F2295" t="s">
        <v>9307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 t="s">
        <v>21</v>
      </c>
      <c r="P2295" t="s">
        <v>40</v>
      </c>
      <c r="Q2295" t="s">
        <v>198</v>
      </c>
    </row>
    <row r="2296" spans="1:17" hidden="1" x14ac:dyDescent="0.25">
      <c r="A2296" t="s">
        <v>9308</v>
      </c>
      <c r="B2296" t="s">
        <v>9309</v>
      </c>
      <c r="C2296" s="1" t="str">
        <f t="shared" si="142"/>
        <v>12:0012</v>
      </c>
      <c r="D2296" s="1" t="str">
        <f t="shared" si="143"/>
        <v>12:0031</v>
      </c>
      <c r="E2296" t="s">
        <v>9310</v>
      </c>
      <c r="F2296" t="s">
        <v>9311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 t="s">
        <v>21</v>
      </c>
      <c r="P2296" t="s">
        <v>231</v>
      </c>
      <c r="Q2296" t="s">
        <v>398</v>
      </c>
    </row>
    <row r="2297" spans="1:17" hidden="1" x14ac:dyDescent="0.25">
      <c r="A2297" t="s">
        <v>9312</v>
      </c>
      <c r="B2297" t="s">
        <v>9313</v>
      </c>
      <c r="C2297" s="1" t="str">
        <f t="shared" si="142"/>
        <v>12:0012</v>
      </c>
      <c r="D2297" s="1" t="str">
        <f t="shared" si="143"/>
        <v>12:0031</v>
      </c>
      <c r="E2297" t="s">
        <v>9314</v>
      </c>
      <c r="F2297" t="s">
        <v>9315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 t="s">
        <v>21</v>
      </c>
      <c r="P2297" t="s">
        <v>231</v>
      </c>
      <c r="Q2297" t="s">
        <v>398</v>
      </c>
    </row>
    <row r="2298" spans="1:17" hidden="1" x14ac:dyDescent="0.25">
      <c r="A2298" t="s">
        <v>9316</v>
      </c>
      <c r="B2298" t="s">
        <v>9317</v>
      </c>
      <c r="C2298" s="1" t="str">
        <f t="shared" si="142"/>
        <v>12:0012</v>
      </c>
      <c r="D2298" s="1" t="str">
        <f t="shared" si="143"/>
        <v>12:0031</v>
      </c>
      <c r="E2298" t="s">
        <v>9318</v>
      </c>
      <c r="F2298" t="s">
        <v>9319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 t="s">
        <v>113</v>
      </c>
      <c r="P2298" t="s">
        <v>40</v>
      </c>
      <c r="Q2298" t="s">
        <v>365</v>
      </c>
    </row>
    <row r="2299" spans="1:17" hidden="1" x14ac:dyDescent="0.25">
      <c r="A2299" t="s">
        <v>9320</v>
      </c>
      <c r="B2299" t="s">
        <v>9321</v>
      </c>
      <c r="C2299" s="1" t="str">
        <f t="shared" si="142"/>
        <v>12:0012</v>
      </c>
      <c r="D2299" s="1" t="str">
        <f t="shared" si="143"/>
        <v>12:0031</v>
      </c>
      <c r="E2299" t="s">
        <v>9318</v>
      </c>
      <c r="F2299" t="s">
        <v>9322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 t="s">
        <v>21</v>
      </c>
      <c r="P2299" t="s">
        <v>356</v>
      </c>
      <c r="Q2299" t="s">
        <v>3475</v>
      </c>
    </row>
    <row r="2300" spans="1:17" hidden="1" x14ac:dyDescent="0.25">
      <c r="A2300" t="s">
        <v>9323</v>
      </c>
      <c r="B2300" t="s">
        <v>9324</v>
      </c>
      <c r="C2300" s="1" t="str">
        <f t="shared" si="142"/>
        <v>12:0012</v>
      </c>
      <c r="D2300" s="1" t="str">
        <f t="shared" si="143"/>
        <v>12:0031</v>
      </c>
      <c r="E2300" t="s">
        <v>9325</v>
      </c>
      <c r="F2300" t="s">
        <v>9326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 t="s">
        <v>220</v>
      </c>
      <c r="P2300" t="s">
        <v>391</v>
      </c>
      <c r="Q2300" t="s">
        <v>3475</v>
      </c>
    </row>
    <row r="2301" spans="1:17" hidden="1" x14ac:dyDescent="0.25">
      <c r="A2301" t="s">
        <v>9327</v>
      </c>
      <c r="B2301" t="s">
        <v>9328</v>
      </c>
      <c r="C2301" s="1" t="str">
        <f t="shared" si="142"/>
        <v>12:0012</v>
      </c>
      <c r="D2301" s="1" t="str">
        <f t="shared" si="143"/>
        <v>12:0031</v>
      </c>
      <c r="E2301" t="s">
        <v>9329</v>
      </c>
      <c r="F2301" t="s">
        <v>9330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 t="s">
        <v>370</v>
      </c>
      <c r="P2301" t="s">
        <v>2031</v>
      </c>
      <c r="Q2301" t="s">
        <v>398</v>
      </c>
    </row>
    <row r="2302" spans="1:17" hidden="1" x14ac:dyDescent="0.25">
      <c r="A2302" t="s">
        <v>9331</v>
      </c>
      <c r="B2302" t="s">
        <v>9332</v>
      </c>
      <c r="C2302" s="1" t="str">
        <f t="shared" si="142"/>
        <v>12:0012</v>
      </c>
      <c r="D2302" s="1" t="str">
        <f t="shared" si="143"/>
        <v>12:0031</v>
      </c>
      <c r="E2302" t="s">
        <v>9333</v>
      </c>
      <c r="F2302" t="s">
        <v>9334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 t="s">
        <v>76</v>
      </c>
      <c r="P2302" t="s">
        <v>436</v>
      </c>
      <c r="Q2302" t="s">
        <v>365</v>
      </c>
    </row>
    <row r="2303" spans="1:17" hidden="1" x14ac:dyDescent="0.25">
      <c r="A2303" t="s">
        <v>9335</v>
      </c>
      <c r="B2303" t="s">
        <v>9336</v>
      </c>
      <c r="C2303" s="1" t="str">
        <f t="shared" si="142"/>
        <v>12:0012</v>
      </c>
      <c r="D2303" s="1" t="str">
        <f t="shared" si="143"/>
        <v>12:0031</v>
      </c>
      <c r="E2303" t="s">
        <v>9337</v>
      </c>
      <c r="F2303" t="s">
        <v>9338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 t="s">
        <v>512</v>
      </c>
      <c r="P2303" t="s">
        <v>391</v>
      </c>
      <c r="Q2303" t="s">
        <v>5130</v>
      </c>
    </row>
    <row r="2304" spans="1:17" hidden="1" x14ac:dyDescent="0.25">
      <c r="A2304" t="s">
        <v>9339</v>
      </c>
      <c r="B2304" t="s">
        <v>9340</v>
      </c>
      <c r="C2304" s="1" t="str">
        <f t="shared" si="142"/>
        <v>12:0012</v>
      </c>
      <c r="D2304" s="1" t="str">
        <f t="shared" si="143"/>
        <v>12:0031</v>
      </c>
      <c r="E2304" t="s">
        <v>9341</v>
      </c>
      <c r="F2304" t="s">
        <v>9342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 t="s">
        <v>7860</v>
      </c>
      <c r="P2304" t="s">
        <v>1391</v>
      </c>
      <c r="Q2304" t="s">
        <v>398</v>
      </c>
    </row>
    <row r="2305" spans="1:17" hidden="1" x14ac:dyDescent="0.25">
      <c r="A2305" t="s">
        <v>9343</v>
      </c>
      <c r="B2305" t="s">
        <v>9344</v>
      </c>
      <c r="C2305" s="1" t="str">
        <f t="shared" si="142"/>
        <v>12:0012</v>
      </c>
      <c r="D2305" s="1" t="str">
        <f t="shared" si="143"/>
        <v>12:0031</v>
      </c>
      <c r="E2305" t="s">
        <v>9345</v>
      </c>
      <c r="F2305" t="s">
        <v>9346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 t="s">
        <v>64</v>
      </c>
      <c r="P2305" t="s">
        <v>436</v>
      </c>
      <c r="Q2305" t="s">
        <v>522</v>
      </c>
    </row>
    <row r="2306" spans="1:17" hidden="1" x14ac:dyDescent="0.25">
      <c r="A2306" t="s">
        <v>9347</v>
      </c>
      <c r="B2306" t="s">
        <v>9348</v>
      </c>
      <c r="C2306" s="1" t="str">
        <f t="shared" ref="C2306:C2369" si="146">HYPERLINK("http://geochem.nrcan.gc.ca/cdogs/content/bdl/bdl120012_e.htm", "12:0012")</f>
        <v>12:0012</v>
      </c>
      <c r="D2306" s="1" t="str">
        <f t="shared" ref="D2306:D2369" si="147">HYPERLINK("http://geochem.nrcan.gc.ca/cdogs/content/svy/svy120031_e.htm", "12:0031")</f>
        <v>12:0031</v>
      </c>
      <c r="E2306" t="s">
        <v>9349</v>
      </c>
      <c r="F2306" t="s">
        <v>9350</v>
      </c>
      <c r="H2306">
        <v>58.862543799999997</v>
      </c>
      <c r="I2306">
        <v>-132.65444450000001</v>
      </c>
      <c r="J2306" s="1" t="str">
        <f t="shared" ref="J2306:J2369" si="148">HYPERLINK("http://geochem.nrcan.gc.ca/cdogs/content/kwd/kwd020018_e.htm", "Fluid (stream)")</f>
        <v>Fluid (stream)</v>
      </c>
      <c r="K2306" s="1" t="str">
        <f t="shared" ref="K2306:K2369" si="149">HYPERLINK("http://geochem.nrcan.gc.ca/cdogs/content/kwd/kwd080007_e.htm", "Untreated Water")</f>
        <v>Untreated Water</v>
      </c>
      <c r="O2306" t="s">
        <v>21</v>
      </c>
      <c r="P2306" t="s">
        <v>577</v>
      </c>
      <c r="Q2306" t="s">
        <v>522</v>
      </c>
    </row>
    <row r="2307" spans="1:17" hidden="1" x14ac:dyDescent="0.25">
      <c r="A2307" t="s">
        <v>9351</v>
      </c>
      <c r="B2307" t="s">
        <v>9352</v>
      </c>
      <c r="C2307" s="1" t="str">
        <f t="shared" si="146"/>
        <v>12:0012</v>
      </c>
      <c r="D2307" s="1" t="str">
        <f t="shared" si="147"/>
        <v>12:0031</v>
      </c>
      <c r="E2307" t="s">
        <v>9353</v>
      </c>
      <c r="F2307" t="s">
        <v>9354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 t="s">
        <v>21</v>
      </c>
      <c r="P2307" t="s">
        <v>583</v>
      </c>
      <c r="Q2307" t="s">
        <v>3475</v>
      </c>
    </row>
    <row r="2308" spans="1:17" hidden="1" x14ac:dyDescent="0.25">
      <c r="A2308" t="s">
        <v>9355</v>
      </c>
      <c r="B2308" t="s">
        <v>9356</v>
      </c>
      <c r="C2308" s="1" t="str">
        <f t="shared" si="146"/>
        <v>12:0012</v>
      </c>
      <c r="D2308" s="1" t="str">
        <f t="shared" si="147"/>
        <v>12:0031</v>
      </c>
      <c r="E2308" t="s">
        <v>9357</v>
      </c>
      <c r="F2308" t="s">
        <v>9358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 t="s">
        <v>21</v>
      </c>
      <c r="P2308" t="s">
        <v>2212</v>
      </c>
      <c r="Q2308" t="s">
        <v>522</v>
      </c>
    </row>
    <row r="2309" spans="1:17" hidden="1" x14ac:dyDescent="0.25">
      <c r="A2309" t="s">
        <v>9359</v>
      </c>
      <c r="B2309" t="s">
        <v>9360</v>
      </c>
      <c r="C2309" s="1" t="str">
        <f t="shared" si="146"/>
        <v>12:0012</v>
      </c>
      <c r="D2309" s="1" t="str">
        <f t="shared" si="147"/>
        <v>12:0031</v>
      </c>
      <c r="E2309" t="s">
        <v>9361</v>
      </c>
      <c r="F2309" t="s">
        <v>9362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 t="s">
        <v>21</v>
      </c>
      <c r="P2309" t="s">
        <v>436</v>
      </c>
      <c r="Q2309" t="s">
        <v>3475</v>
      </c>
    </row>
    <row r="2310" spans="1:17" hidden="1" x14ac:dyDescent="0.25">
      <c r="A2310" t="s">
        <v>9363</v>
      </c>
      <c r="B2310" t="s">
        <v>9364</v>
      </c>
      <c r="C2310" s="1" t="str">
        <f t="shared" si="146"/>
        <v>12:0012</v>
      </c>
      <c r="D2310" s="1" t="str">
        <f t="shared" si="147"/>
        <v>12:0031</v>
      </c>
      <c r="E2310" t="s">
        <v>9365</v>
      </c>
      <c r="F2310" t="s">
        <v>9366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 t="s">
        <v>21</v>
      </c>
      <c r="P2310" t="s">
        <v>1227</v>
      </c>
      <c r="Q2310" t="s">
        <v>398</v>
      </c>
    </row>
    <row r="2311" spans="1:17" hidden="1" x14ac:dyDescent="0.25">
      <c r="A2311" t="s">
        <v>9367</v>
      </c>
      <c r="B2311" t="s">
        <v>9368</v>
      </c>
      <c r="C2311" s="1" t="str">
        <f t="shared" si="146"/>
        <v>12:0012</v>
      </c>
      <c r="D2311" s="1" t="str">
        <f t="shared" si="147"/>
        <v>12:0031</v>
      </c>
      <c r="E2311" t="s">
        <v>9369</v>
      </c>
      <c r="F2311" t="s">
        <v>9370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 t="s">
        <v>21</v>
      </c>
      <c r="P2311" t="s">
        <v>1209</v>
      </c>
      <c r="Q2311" t="s">
        <v>59</v>
      </c>
    </row>
    <row r="2312" spans="1:17" hidden="1" x14ac:dyDescent="0.25">
      <c r="A2312" t="s">
        <v>9371</v>
      </c>
      <c r="B2312" t="s">
        <v>9372</v>
      </c>
      <c r="C2312" s="1" t="str">
        <f t="shared" si="146"/>
        <v>12:0012</v>
      </c>
      <c r="D2312" s="1" t="str">
        <f t="shared" si="147"/>
        <v>12:0031</v>
      </c>
      <c r="E2312" t="s">
        <v>9373</v>
      </c>
      <c r="F2312" t="s">
        <v>9374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 t="s">
        <v>21</v>
      </c>
      <c r="P2312" t="s">
        <v>356</v>
      </c>
      <c r="Q2312" t="s">
        <v>23</v>
      </c>
    </row>
    <row r="2313" spans="1:17" hidden="1" x14ac:dyDescent="0.25">
      <c r="A2313" t="s">
        <v>9375</v>
      </c>
      <c r="B2313" t="s">
        <v>9376</v>
      </c>
      <c r="C2313" s="1" t="str">
        <f t="shared" si="146"/>
        <v>12:0012</v>
      </c>
      <c r="D2313" s="1" t="str">
        <f t="shared" si="147"/>
        <v>12:0031</v>
      </c>
      <c r="E2313" t="s">
        <v>9377</v>
      </c>
      <c r="F2313" t="s">
        <v>9378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 t="s">
        <v>21</v>
      </c>
      <c r="P2313" t="s">
        <v>70</v>
      </c>
      <c r="Q2313" t="s">
        <v>522</v>
      </c>
    </row>
    <row r="2314" spans="1:17" hidden="1" x14ac:dyDescent="0.25">
      <c r="A2314" t="s">
        <v>9379</v>
      </c>
      <c r="B2314" t="s">
        <v>9380</v>
      </c>
      <c r="C2314" s="1" t="str">
        <f t="shared" si="146"/>
        <v>12:0012</v>
      </c>
      <c r="D2314" s="1" t="str">
        <f t="shared" si="147"/>
        <v>12:0031</v>
      </c>
      <c r="E2314" t="s">
        <v>9381</v>
      </c>
      <c r="F2314" t="s">
        <v>9382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 t="s">
        <v>21</v>
      </c>
      <c r="P2314" t="s">
        <v>40</v>
      </c>
      <c r="Q2314" t="s">
        <v>71</v>
      </c>
    </row>
    <row r="2315" spans="1:17" hidden="1" x14ac:dyDescent="0.25">
      <c r="A2315" t="s">
        <v>9383</v>
      </c>
      <c r="B2315" t="s">
        <v>9384</v>
      </c>
      <c r="C2315" s="1" t="str">
        <f t="shared" si="146"/>
        <v>12:0012</v>
      </c>
      <c r="D2315" s="1" t="str">
        <f t="shared" si="147"/>
        <v>12:0031</v>
      </c>
      <c r="E2315" t="s">
        <v>9385</v>
      </c>
      <c r="F2315" t="s">
        <v>9386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 t="s">
        <v>154</v>
      </c>
      <c r="P2315" t="s">
        <v>231</v>
      </c>
      <c r="Q2315" t="s">
        <v>198</v>
      </c>
    </row>
    <row r="2316" spans="1:17" hidden="1" x14ac:dyDescent="0.25">
      <c r="A2316" t="s">
        <v>9387</v>
      </c>
      <c r="B2316" t="s">
        <v>9388</v>
      </c>
      <c r="C2316" s="1" t="str">
        <f t="shared" si="146"/>
        <v>12:0012</v>
      </c>
      <c r="D2316" s="1" t="str">
        <f t="shared" si="147"/>
        <v>12:0031</v>
      </c>
      <c r="E2316" t="s">
        <v>9389</v>
      </c>
      <c r="F2316" t="s">
        <v>9390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 t="s">
        <v>311</v>
      </c>
      <c r="P2316" t="s">
        <v>70</v>
      </c>
      <c r="Q2316" t="s">
        <v>93</v>
      </c>
    </row>
    <row r="2317" spans="1:17" hidden="1" x14ac:dyDescent="0.25">
      <c r="A2317" t="s">
        <v>9391</v>
      </c>
      <c r="B2317" t="s">
        <v>9392</v>
      </c>
      <c r="C2317" s="1" t="str">
        <f t="shared" si="146"/>
        <v>12:0012</v>
      </c>
      <c r="D2317" s="1" t="str">
        <f t="shared" si="147"/>
        <v>12:0031</v>
      </c>
      <c r="E2317" t="s">
        <v>9389</v>
      </c>
      <c r="F2317" t="s">
        <v>9393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 t="s">
        <v>1597</v>
      </c>
      <c r="P2317" t="s">
        <v>51</v>
      </c>
      <c r="Q2317" t="s">
        <v>215</v>
      </c>
    </row>
    <row r="2318" spans="1:17" hidden="1" x14ac:dyDescent="0.25">
      <c r="A2318" t="s">
        <v>9394</v>
      </c>
      <c r="B2318" t="s">
        <v>9395</v>
      </c>
      <c r="C2318" s="1" t="str">
        <f t="shared" si="146"/>
        <v>12:0012</v>
      </c>
      <c r="D2318" s="1" t="str">
        <f t="shared" si="147"/>
        <v>12:0031</v>
      </c>
      <c r="E2318" t="s">
        <v>9396</v>
      </c>
      <c r="F2318" t="s">
        <v>9397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 t="s">
        <v>667</v>
      </c>
      <c r="P2318" t="s">
        <v>70</v>
      </c>
      <c r="Q2318" t="s">
        <v>52</v>
      </c>
    </row>
    <row r="2319" spans="1:17" hidden="1" x14ac:dyDescent="0.25">
      <c r="A2319" t="s">
        <v>9398</v>
      </c>
      <c r="B2319" t="s">
        <v>9399</v>
      </c>
      <c r="C2319" s="1" t="str">
        <f t="shared" si="146"/>
        <v>12:0012</v>
      </c>
      <c r="D2319" s="1" t="str">
        <f t="shared" si="147"/>
        <v>12:0031</v>
      </c>
      <c r="E2319" t="s">
        <v>9400</v>
      </c>
      <c r="F2319" t="s">
        <v>9401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 t="s">
        <v>64</v>
      </c>
      <c r="P2319" t="s">
        <v>45</v>
      </c>
      <c r="Q2319" t="s">
        <v>93</v>
      </c>
    </row>
    <row r="2320" spans="1:17" hidden="1" x14ac:dyDescent="0.25">
      <c r="A2320" t="s">
        <v>9402</v>
      </c>
      <c r="B2320" t="s">
        <v>9403</v>
      </c>
      <c r="C2320" s="1" t="str">
        <f t="shared" si="146"/>
        <v>12:0012</v>
      </c>
      <c r="D2320" s="1" t="str">
        <f t="shared" si="147"/>
        <v>12:0031</v>
      </c>
      <c r="E2320" t="s">
        <v>9404</v>
      </c>
      <c r="F2320" t="s">
        <v>9405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 t="s">
        <v>21</v>
      </c>
      <c r="P2320" t="s">
        <v>45</v>
      </c>
      <c r="Q2320" t="s">
        <v>198</v>
      </c>
    </row>
    <row r="2321" spans="1:17" hidden="1" x14ac:dyDescent="0.25">
      <c r="A2321" t="s">
        <v>9406</v>
      </c>
      <c r="B2321" t="s">
        <v>9407</v>
      </c>
      <c r="C2321" s="1" t="str">
        <f t="shared" si="146"/>
        <v>12:0012</v>
      </c>
      <c r="D2321" s="1" t="str">
        <f t="shared" si="147"/>
        <v>12:0031</v>
      </c>
      <c r="E2321" t="s">
        <v>9408</v>
      </c>
      <c r="F2321" t="s">
        <v>9409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 t="s">
        <v>21</v>
      </c>
      <c r="P2321" t="s">
        <v>51</v>
      </c>
      <c r="Q2321" t="s">
        <v>71</v>
      </c>
    </row>
    <row r="2322" spans="1:17" hidden="1" x14ac:dyDescent="0.25">
      <c r="A2322" t="s">
        <v>9410</v>
      </c>
      <c r="B2322" t="s">
        <v>9411</v>
      </c>
      <c r="C2322" s="1" t="str">
        <f t="shared" si="146"/>
        <v>12:0012</v>
      </c>
      <c r="D2322" s="1" t="str">
        <f t="shared" si="147"/>
        <v>12:0031</v>
      </c>
      <c r="E2322" t="s">
        <v>9412</v>
      </c>
      <c r="F2322" t="s">
        <v>9413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 t="s">
        <v>21</v>
      </c>
      <c r="P2322" t="s">
        <v>70</v>
      </c>
      <c r="Q2322" t="s">
        <v>198</v>
      </c>
    </row>
    <row r="2323" spans="1:17" hidden="1" x14ac:dyDescent="0.25">
      <c r="A2323" t="s">
        <v>9414</v>
      </c>
      <c r="B2323" t="s">
        <v>9415</v>
      </c>
      <c r="C2323" s="1" t="str">
        <f t="shared" si="146"/>
        <v>12:0012</v>
      </c>
      <c r="D2323" s="1" t="str">
        <f t="shared" si="147"/>
        <v>12:0031</v>
      </c>
      <c r="E2323" t="s">
        <v>9416</v>
      </c>
      <c r="F2323" t="s">
        <v>9417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 t="s">
        <v>1597</v>
      </c>
      <c r="P2323" t="s">
        <v>51</v>
      </c>
      <c r="Q2323" t="s">
        <v>52</v>
      </c>
    </row>
    <row r="2324" spans="1:17" hidden="1" x14ac:dyDescent="0.25">
      <c r="A2324" t="s">
        <v>9418</v>
      </c>
      <c r="B2324" t="s">
        <v>9419</v>
      </c>
      <c r="C2324" s="1" t="str">
        <f t="shared" si="146"/>
        <v>12:0012</v>
      </c>
      <c r="D2324" s="1" t="str">
        <f t="shared" si="147"/>
        <v>12:0031</v>
      </c>
      <c r="E2324" t="s">
        <v>9420</v>
      </c>
      <c r="F2324" t="s">
        <v>9421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  <c r="O2324" t="s">
        <v>108</v>
      </c>
      <c r="P2324" t="s">
        <v>108</v>
      </c>
      <c r="Q2324" t="s">
        <v>108</v>
      </c>
    </row>
    <row r="2325" spans="1:17" hidden="1" x14ac:dyDescent="0.25">
      <c r="A2325" t="s">
        <v>9422</v>
      </c>
      <c r="B2325" t="s">
        <v>9423</v>
      </c>
      <c r="C2325" s="1" t="str">
        <f t="shared" si="146"/>
        <v>12:0012</v>
      </c>
      <c r="D2325" s="1" t="str">
        <f t="shared" si="147"/>
        <v>12:0031</v>
      </c>
      <c r="E2325" t="s">
        <v>9424</v>
      </c>
      <c r="F2325" t="s">
        <v>9425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 t="s">
        <v>21</v>
      </c>
      <c r="P2325" t="s">
        <v>51</v>
      </c>
      <c r="Q2325" t="s">
        <v>59</v>
      </c>
    </row>
    <row r="2326" spans="1:17" hidden="1" x14ac:dyDescent="0.25">
      <c r="A2326" t="s">
        <v>9426</v>
      </c>
      <c r="B2326" t="s">
        <v>9427</v>
      </c>
      <c r="C2326" s="1" t="str">
        <f t="shared" si="146"/>
        <v>12:0012</v>
      </c>
      <c r="D2326" s="1" t="str">
        <f t="shared" si="147"/>
        <v>12:0031</v>
      </c>
      <c r="E2326" t="s">
        <v>9428</v>
      </c>
      <c r="F2326" t="s">
        <v>9429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 t="s">
        <v>64</v>
      </c>
      <c r="P2326" t="s">
        <v>45</v>
      </c>
      <c r="Q2326" t="s">
        <v>29</v>
      </c>
    </row>
    <row r="2327" spans="1:17" hidden="1" x14ac:dyDescent="0.25">
      <c r="A2327" t="s">
        <v>9430</v>
      </c>
      <c r="B2327" t="s">
        <v>9431</v>
      </c>
      <c r="C2327" s="1" t="str">
        <f t="shared" si="146"/>
        <v>12:0012</v>
      </c>
      <c r="D2327" s="1" t="str">
        <f t="shared" si="147"/>
        <v>12:0031</v>
      </c>
      <c r="E2327" t="s">
        <v>9432</v>
      </c>
      <c r="F2327" t="s">
        <v>9433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 t="s">
        <v>21</v>
      </c>
      <c r="P2327" t="s">
        <v>77</v>
      </c>
      <c r="Q2327" t="s">
        <v>23</v>
      </c>
    </row>
    <row r="2328" spans="1:17" hidden="1" x14ac:dyDescent="0.25">
      <c r="A2328" t="s">
        <v>9434</v>
      </c>
      <c r="B2328" t="s">
        <v>9435</v>
      </c>
      <c r="C2328" s="1" t="str">
        <f t="shared" si="146"/>
        <v>12:0012</v>
      </c>
      <c r="D2328" s="1" t="str">
        <f t="shared" si="147"/>
        <v>12:0031</v>
      </c>
      <c r="E2328" t="s">
        <v>9436</v>
      </c>
      <c r="F2328" t="s">
        <v>9437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 t="s">
        <v>158</v>
      </c>
      <c r="P2328" t="s">
        <v>65</v>
      </c>
      <c r="Q2328" t="s">
        <v>23</v>
      </c>
    </row>
    <row r="2329" spans="1:17" hidden="1" x14ac:dyDescent="0.25">
      <c r="A2329" t="s">
        <v>9438</v>
      </c>
      <c r="B2329" t="s">
        <v>9439</v>
      </c>
      <c r="C2329" s="1" t="str">
        <f t="shared" si="146"/>
        <v>12:0012</v>
      </c>
      <c r="D2329" s="1" t="str">
        <f t="shared" si="147"/>
        <v>12:0031</v>
      </c>
      <c r="E2329" t="s">
        <v>9440</v>
      </c>
      <c r="F2329" t="s">
        <v>9441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 t="s">
        <v>21</v>
      </c>
      <c r="P2329" t="s">
        <v>231</v>
      </c>
      <c r="Q2329" t="s">
        <v>52</v>
      </c>
    </row>
    <row r="2330" spans="1:17" hidden="1" x14ac:dyDescent="0.25">
      <c r="A2330" t="s">
        <v>9442</v>
      </c>
      <c r="B2330" t="s">
        <v>9443</v>
      </c>
      <c r="C2330" s="1" t="str">
        <f t="shared" si="146"/>
        <v>12:0012</v>
      </c>
      <c r="D2330" s="1" t="str">
        <f t="shared" si="147"/>
        <v>12:0031</v>
      </c>
      <c r="E2330" t="s">
        <v>9444</v>
      </c>
      <c r="F2330" t="s">
        <v>9445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 t="s">
        <v>101</v>
      </c>
      <c r="P2330" t="s">
        <v>51</v>
      </c>
      <c r="Q2330" t="s">
        <v>59</v>
      </c>
    </row>
    <row r="2331" spans="1:17" hidden="1" x14ac:dyDescent="0.25">
      <c r="A2331" t="s">
        <v>9446</v>
      </c>
      <c r="B2331" t="s">
        <v>9447</v>
      </c>
      <c r="C2331" s="1" t="str">
        <f t="shared" si="146"/>
        <v>12:0012</v>
      </c>
      <c r="D2331" s="1" t="str">
        <f t="shared" si="147"/>
        <v>12:0031</v>
      </c>
      <c r="E2331" t="s">
        <v>9448</v>
      </c>
      <c r="F2331" t="s">
        <v>9449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 t="s">
        <v>21</v>
      </c>
      <c r="P2331" t="s">
        <v>184</v>
      </c>
      <c r="Q2331" t="s">
        <v>93</v>
      </c>
    </row>
    <row r="2332" spans="1:17" hidden="1" x14ac:dyDescent="0.25">
      <c r="A2332" t="s">
        <v>9450</v>
      </c>
      <c r="B2332" t="s">
        <v>9451</v>
      </c>
      <c r="C2332" s="1" t="str">
        <f t="shared" si="146"/>
        <v>12:0012</v>
      </c>
      <c r="D2332" s="1" t="str">
        <f t="shared" si="147"/>
        <v>12:0031</v>
      </c>
      <c r="E2332" t="s">
        <v>9452</v>
      </c>
      <c r="F2332" t="s">
        <v>9453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 t="s">
        <v>21</v>
      </c>
      <c r="P2332" t="s">
        <v>51</v>
      </c>
      <c r="Q2332" t="s">
        <v>46</v>
      </c>
    </row>
    <row r="2333" spans="1:17" hidden="1" x14ac:dyDescent="0.25">
      <c r="A2333" t="s">
        <v>9454</v>
      </c>
      <c r="B2333" t="s">
        <v>9455</v>
      </c>
      <c r="C2333" s="1" t="str">
        <f t="shared" si="146"/>
        <v>12:0012</v>
      </c>
      <c r="D2333" s="1" t="str">
        <f t="shared" si="147"/>
        <v>12:0031</v>
      </c>
      <c r="E2333" t="s">
        <v>9456</v>
      </c>
      <c r="F2333" t="s">
        <v>9457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 t="s">
        <v>21</v>
      </c>
      <c r="P2333" t="s">
        <v>70</v>
      </c>
      <c r="Q2333" t="s">
        <v>522</v>
      </c>
    </row>
    <row r="2334" spans="1:17" hidden="1" x14ac:dyDescent="0.25">
      <c r="A2334" t="s">
        <v>9458</v>
      </c>
      <c r="B2334" t="s">
        <v>9459</v>
      </c>
      <c r="C2334" s="1" t="str">
        <f t="shared" si="146"/>
        <v>12:0012</v>
      </c>
      <c r="D2334" s="1" t="str">
        <f t="shared" si="147"/>
        <v>12:0031</v>
      </c>
      <c r="E2334" t="s">
        <v>9456</v>
      </c>
      <c r="F2334" t="s">
        <v>9460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 t="s">
        <v>21</v>
      </c>
      <c r="P2334" t="s">
        <v>77</v>
      </c>
      <c r="Q2334" t="s">
        <v>365</v>
      </c>
    </row>
    <row r="2335" spans="1:17" hidden="1" x14ac:dyDescent="0.25">
      <c r="A2335" t="s">
        <v>9461</v>
      </c>
      <c r="B2335" t="s">
        <v>9462</v>
      </c>
      <c r="C2335" s="1" t="str">
        <f t="shared" si="146"/>
        <v>12:0012</v>
      </c>
      <c r="D2335" s="1" t="str">
        <f t="shared" si="147"/>
        <v>12:0031</v>
      </c>
      <c r="E2335" t="s">
        <v>9463</v>
      </c>
      <c r="F2335" t="s">
        <v>9464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 t="s">
        <v>21</v>
      </c>
      <c r="P2335" t="s">
        <v>184</v>
      </c>
      <c r="Q2335" t="s">
        <v>23</v>
      </c>
    </row>
    <row r="2336" spans="1:17" hidden="1" x14ac:dyDescent="0.25">
      <c r="A2336" t="s">
        <v>9465</v>
      </c>
      <c r="B2336" t="s">
        <v>9466</v>
      </c>
      <c r="C2336" s="1" t="str">
        <f t="shared" si="146"/>
        <v>12:0012</v>
      </c>
      <c r="D2336" s="1" t="str">
        <f t="shared" si="147"/>
        <v>12:0031</v>
      </c>
      <c r="E2336" t="s">
        <v>9467</v>
      </c>
      <c r="F2336" t="s">
        <v>9468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 t="s">
        <v>6091</v>
      </c>
      <c r="P2336" t="s">
        <v>262</v>
      </c>
      <c r="Q2336" t="s">
        <v>93</v>
      </c>
    </row>
    <row r="2337" spans="1:17" hidden="1" x14ac:dyDescent="0.25">
      <c r="A2337" t="s">
        <v>9469</v>
      </c>
      <c r="B2337" t="s">
        <v>9470</v>
      </c>
      <c r="C2337" s="1" t="str">
        <f t="shared" si="146"/>
        <v>12:0012</v>
      </c>
      <c r="D2337" s="1" t="str">
        <f t="shared" si="147"/>
        <v>12:0031</v>
      </c>
      <c r="E2337" t="s">
        <v>9471</v>
      </c>
      <c r="F2337" t="s">
        <v>9472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 t="s">
        <v>311</v>
      </c>
      <c r="P2337" t="s">
        <v>583</v>
      </c>
      <c r="Q2337" t="s">
        <v>149</v>
      </c>
    </row>
    <row r="2338" spans="1:17" hidden="1" x14ac:dyDescent="0.25">
      <c r="A2338" t="s">
        <v>9473</v>
      </c>
      <c r="B2338" t="s">
        <v>9474</v>
      </c>
      <c r="C2338" s="1" t="str">
        <f t="shared" si="146"/>
        <v>12:0012</v>
      </c>
      <c r="D2338" s="1" t="str">
        <f t="shared" si="147"/>
        <v>12:0031</v>
      </c>
      <c r="E2338" t="s">
        <v>9475</v>
      </c>
      <c r="F2338" t="s">
        <v>9476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 t="s">
        <v>21</v>
      </c>
      <c r="P2338" t="s">
        <v>226</v>
      </c>
      <c r="Q2338" t="s">
        <v>198</v>
      </c>
    </row>
    <row r="2339" spans="1:17" hidden="1" x14ac:dyDescent="0.25">
      <c r="A2339" t="s">
        <v>9477</v>
      </c>
      <c r="B2339" t="s">
        <v>9478</v>
      </c>
      <c r="C2339" s="1" t="str">
        <f t="shared" si="146"/>
        <v>12:0012</v>
      </c>
      <c r="D2339" s="1" t="str">
        <f t="shared" si="147"/>
        <v>12:0031</v>
      </c>
      <c r="E2339" t="s">
        <v>9479</v>
      </c>
      <c r="F2339" t="s">
        <v>9480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 t="s">
        <v>689</v>
      </c>
      <c r="P2339" t="s">
        <v>1209</v>
      </c>
      <c r="Q2339" t="s">
        <v>171</v>
      </c>
    </row>
    <row r="2340" spans="1:17" hidden="1" x14ac:dyDescent="0.25">
      <c r="A2340" t="s">
        <v>9481</v>
      </c>
      <c r="B2340" t="s">
        <v>9482</v>
      </c>
      <c r="C2340" s="1" t="str">
        <f t="shared" si="146"/>
        <v>12:0012</v>
      </c>
      <c r="D2340" s="1" t="str">
        <f t="shared" si="147"/>
        <v>12:0031</v>
      </c>
      <c r="E2340" t="s">
        <v>9483</v>
      </c>
      <c r="F2340" t="s">
        <v>9484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 t="s">
        <v>2731</v>
      </c>
      <c r="P2340" t="s">
        <v>612</v>
      </c>
      <c r="Q2340" t="s">
        <v>143</v>
      </c>
    </row>
    <row r="2341" spans="1:17" hidden="1" x14ac:dyDescent="0.25">
      <c r="A2341" t="s">
        <v>9485</v>
      </c>
      <c r="B2341" t="s">
        <v>9486</v>
      </c>
      <c r="C2341" s="1" t="str">
        <f t="shared" si="146"/>
        <v>12:0012</v>
      </c>
      <c r="D2341" s="1" t="str">
        <f t="shared" si="147"/>
        <v>12:0031</v>
      </c>
      <c r="E2341" t="s">
        <v>9487</v>
      </c>
      <c r="F2341" t="s">
        <v>9488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 t="s">
        <v>1247</v>
      </c>
      <c r="P2341" t="s">
        <v>1222</v>
      </c>
      <c r="Q2341" t="s">
        <v>88</v>
      </c>
    </row>
    <row r="2342" spans="1:17" hidden="1" x14ac:dyDescent="0.25">
      <c r="A2342" t="s">
        <v>9489</v>
      </c>
      <c r="B2342" t="s">
        <v>9490</v>
      </c>
      <c r="C2342" s="1" t="str">
        <f t="shared" si="146"/>
        <v>12:0012</v>
      </c>
      <c r="D2342" s="1" t="str">
        <f t="shared" si="147"/>
        <v>12:0031</v>
      </c>
      <c r="E2342" t="s">
        <v>9491</v>
      </c>
      <c r="F2342" t="s">
        <v>9492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 t="s">
        <v>113</v>
      </c>
      <c r="P2342" t="s">
        <v>45</v>
      </c>
      <c r="Q2342" t="s">
        <v>46</v>
      </c>
    </row>
    <row r="2343" spans="1:17" hidden="1" x14ac:dyDescent="0.25">
      <c r="A2343" t="s">
        <v>9493</v>
      </c>
      <c r="B2343" t="s">
        <v>9494</v>
      </c>
      <c r="C2343" s="1" t="str">
        <f t="shared" si="146"/>
        <v>12:0012</v>
      </c>
      <c r="D2343" s="1" t="str">
        <f t="shared" si="147"/>
        <v>12:0031</v>
      </c>
      <c r="E2343" t="s">
        <v>9495</v>
      </c>
      <c r="F2343" t="s">
        <v>9496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 t="s">
        <v>311</v>
      </c>
      <c r="P2343" t="s">
        <v>51</v>
      </c>
      <c r="Q2343" t="s">
        <v>46</v>
      </c>
    </row>
    <row r="2344" spans="1:17" hidden="1" x14ac:dyDescent="0.25">
      <c r="A2344" t="s">
        <v>9497</v>
      </c>
      <c r="B2344" t="s">
        <v>9498</v>
      </c>
      <c r="C2344" s="1" t="str">
        <f t="shared" si="146"/>
        <v>12:0012</v>
      </c>
      <c r="D2344" s="1" t="str">
        <f t="shared" si="147"/>
        <v>12:0031</v>
      </c>
      <c r="E2344" t="s">
        <v>9499</v>
      </c>
      <c r="F2344" t="s">
        <v>9500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 t="s">
        <v>21</v>
      </c>
      <c r="P2344" t="s">
        <v>184</v>
      </c>
      <c r="Q2344" t="s">
        <v>35</v>
      </c>
    </row>
    <row r="2345" spans="1:17" hidden="1" x14ac:dyDescent="0.25">
      <c r="A2345" t="s">
        <v>9501</v>
      </c>
      <c r="B2345" t="s">
        <v>9502</v>
      </c>
      <c r="C2345" s="1" t="str">
        <f t="shared" si="146"/>
        <v>12:0012</v>
      </c>
      <c r="D2345" s="1" t="str">
        <f t="shared" si="147"/>
        <v>12:0031</v>
      </c>
      <c r="E2345" t="s">
        <v>9503</v>
      </c>
      <c r="F2345" t="s">
        <v>9504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 t="s">
        <v>113</v>
      </c>
      <c r="P2345" t="s">
        <v>77</v>
      </c>
      <c r="Q2345" t="s">
        <v>46</v>
      </c>
    </row>
    <row r="2346" spans="1:17" hidden="1" x14ac:dyDescent="0.25">
      <c r="A2346" t="s">
        <v>9505</v>
      </c>
      <c r="B2346" t="s">
        <v>9506</v>
      </c>
      <c r="C2346" s="1" t="str">
        <f t="shared" si="146"/>
        <v>12:0012</v>
      </c>
      <c r="D2346" s="1" t="str">
        <f t="shared" si="147"/>
        <v>12:0031</v>
      </c>
      <c r="E2346" t="s">
        <v>9507</v>
      </c>
      <c r="F2346" t="s">
        <v>9508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 t="s">
        <v>680</v>
      </c>
      <c r="P2346" t="s">
        <v>3080</v>
      </c>
      <c r="Q2346" t="s">
        <v>103</v>
      </c>
    </row>
    <row r="2347" spans="1:17" hidden="1" x14ac:dyDescent="0.25">
      <c r="A2347" t="s">
        <v>9509</v>
      </c>
      <c r="B2347" t="s">
        <v>9510</v>
      </c>
      <c r="C2347" s="1" t="str">
        <f t="shared" si="146"/>
        <v>12:0012</v>
      </c>
      <c r="D2347" s="1" t="str">
        <f t="shared" si="147"/>
        <v>12:0031</v>
      </c>
      <c r="E2347" t="s">
        <v>9511</v>
      </c>
      <c r="F2347" t="s">
        <v>9512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 t="s">
        <v>225</v>
      </c>
      <c r="P2347" t="s">
        <v>513</v>
      </c>
      <c r="Q2347" t="s">
        <v>215</v>
      </c>
    </row>
    <row r="2348" spans="1:17" hidden="1" x14ac:dyDescent="0.25">
      <c r="A2348" t="s">
        <v>9513</v>
      </c>
      <c r="B2348" t="s">
        <v>9514</v>
      </c>
      <c r="C2348" s="1" t="str">
        <f t="shared" si="146"/>
        <v>12:0012</v>
      </c>
      <c r="D2348" s="1" t="str">
        <f t="shared" si="147"/>
        <v>12:0031</v>
      </c>
      <c r="E2348" t="s">
        <v>9515</v>
      </c>
      <c r="F2348" t="s">
        <v>9516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 t="s">
        <v>9517</v>
      </c>
      <c r="P2348" t="s">
        <v>6757</v>
      </c>
      <c r="Q2348" t="s">
        <v>29</v>
      </c>
    </row>
    <row r="2349" spans="1:17" hidden="1" x14ac:dyDescent="0.25">
      <c r="A2349" t="s">
        <v>9518</v>
      </c>
      <c r="B2349" t="s">
        <v>9519</v>
      </c>
      <c r="C2349" s="1" t="str">
        <f t="shared" si="146"/>
        <v>12:0012</v>
      </c>
      <c r="D2349" s="1" t="str">
        <f t="shared" si="147"/>
        <v>12:0031</v>
      </c>
      <c r="E2349" t="s">
        <v>9515</v>
      </c>
      <c r="F2349" t="s">
        <v>9520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 t="s">
        <v>9521</v>
      </c>
      <c r="P2349" t="s">
        <v>4608</v>
      </c>
      <c r="Q2349" t="s">
        <v>29</v>
      </c>
    </row>
    <row r="2350" spans="1:17" hidden="1" x14ac:dyDescent="0.25">
      <c r="A2350" t="s">
        <v>9522</v>
      </c>
      <c r="B2350" t="s">
        <v>9523</v>
      </c>
      <c r="C2350" s="1" t="str">
        <f t="shared" si="146"/>
        <v>12:0012</v>
      </c>
      <c r="D2350" s="1" t="str">
        <f t="shared" si="147"/>
        <v>12:0031</v>
      </c>
      <c r="E2350" t="s">
        <v>9524</v>
      </c>
      <c r="F2350" t="s">
        <v>9525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 t="s">
        <v>21</v>
      </c>
      <c r="P2350" t="s">
        <v>386</v>
      </c>
      <c r="Q2350" t="s">
        <v>88</v>
      </c>
    </row>
    <row r="2351" spans="1:17" hidden="1" x14ac:dyDescent="0.25">
      <c r="A2351" t="s">
        <v>9526</v>
      </c>
      <c r="B2351" t="s">
        <v>9527</v>
      </c>
      <c r="C2351" s="1" t="str">
        <f t="shared" si="146"/>
        <v>12:0012</v>
      </c>
      <c r="D2351" s="1" t="str">
        <f t="shared" si="147"/>
        <v>12:0031</v>
      </c>
      <c r="E2351" t="s">
        <v>9528</v>
      </c>
      <c r="F2351" t="s">
        <v>9529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 t="s">
        <v>21</v>
      </c>
      <c r="P2351" t="s">
        <v>34</v>
      </c>
      <c r="Q2351" t="s">
        <v>215</v>
      </c>
    </row>
    <row r="2352" spans="1:17" hidden="1" x14ac:dyDescent="0.25">
      <c r="A2352" t="s">
        <v>9530</v>
      </c>
      <c r="B2352" t="s">
        <v>9531</v>
      </c>
      <c r="C2352" s="1" t="str">
        <f t="shared" si="146"/>
        <v>12:0012</v>
      </c>
      <c r="D2352" s="1" t="str">
        <f t="shared" si="147"/>
        <v>12:0031</v>
      </c>
      <c r="E2352" t="s">
        <v>9532</v>
      </c>
      <c r="F2352" t="s">
        <v>9533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 t="s">
        <v>21</v>
      </c>
      <c r="P2352" t="s">
        <v>612</v>
      </c>
      <c r="Q2352" t="s">
        <v>143</v>
      </c>
    </row>
    <row r="2353" spans="1:17" hidden="1" x14ac:dyDescent="0.25">
      <c r="A2353" t="s">
        <v>9534</v>
      </c>
      <c r="B2353" t="s">
        <v>9535</v>
      </c>
      <c r="C2353" s="1" t="str">
        <f t="shared" si="146"/>
        <v>12:0012</v>
      </c>
      <c r="D2353" s="1" t="str">
        <f t="shared" si="147"/>
        <v>12:0031</v>
      </c>
      <c r="E2353" t="s">
        <v>9536</v>
      </c>
      <c r="F2353" t="s">
        <v>9537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 t="s">
        <v>21</v>
      </c>
      <c r="P2353" t="s">
        <v>1222</v>
      </c>
      <c r="Q2353" t="s">
        <v>93</v>
      </c>
    </row>
    <row r="2354" spans="1:17" hidden="1" x14ac:dyDescent="0.25">
      <c r="A2354" t="s">
        <v>9538</v>
      </c>
      <c r="B2354" t="s">
        <v>9539</v>
      </c>
      <c r="C2354" s="1" t="str">
        <f t="shared" si="146"/>
        <v>12:0012</v>
      </c>
      <c r="D2354" s="1" t="str">
        <f t="shared" si="147"/>
        <v>12:0031</v>
      </c>
      <c r="E2354" t="s">
        <v>9540</v>
      </c>
      <c r="F2354" t="s">
        <v>9541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 t="s">
        <v>101</v>
      </c>
      <c r="P2354" t="s">
        <v>226</v>
      </c>
      <c r="Q2354" t="s">
        <v>215</v>
      </c>
    </row>
    <row r="2355" spans="1:17" hidden="1" x14ac:dyDescent="0.25">
      <c r="A2355" t="s">
        <v>9542</v>
      </c>
      <c r="B2355" t="s">
        <v>9543</v>
      </c>
      <c r="C2355" s="1" t="str">
        <f t="shared" si="146"/>
        <v>12:0012</v>
      </c>
      <c r="D2355" s="1" t="str">
        <f t="shared" si="147"/>
        <v>12:0031</v>
      </c>
      <c r="E2355" t="s">
        <v>9544</v>
      </c>
      <c r="F2355" t="s">
        <v>9545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 t="s">
        <v>21</v>
      </c>
      <c r="P2355" t="s">
        <v>65</v>
      </c>
      <c r="Q2355" t="s">
        <v>71</v>
      </c>
    </row>
    <row r="2356" spans="1:17" hidden="1" x14ac:dyDescent="0.25">
      <c r="A2356" t="s">
        <v>9546</v>
      </c>
      <c r="B2356" t="s">
        <v>9547</v>
      </c>
      <c r="C2356" s="1" t="str">
        <f t="shared" si="146"/>
        <v>12:0012</v>
      </c>
      <c r="D2356" s="1" t="str">
        <f t="shared" si="147"/>
        <v>12:0031</v>
      </c>
      <c r="E2356" t="s">
        <v>9548</v>
      </c>
      <c r="F2356" t="s">
        <v>9549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 t="s">
        <v>225</v>
      </c>
      <c r="P2356" t="s">
        <v>436</v>
      </c>
      <c r="Q2356" t="s">
        <v>215</v>
      </c>
    </row>
    <row r="2357" spans="1:17" hidden="1" x14ac:dyDescent="0.25">
      <c r="A2357" t="s">
        <v>9550</v>
      </c>
      <c r="B2357" t="s">
        <v>9551</v>
      </c>
      <c r="C2357" s="1" t="str">
        <f t="shared" si="146"/>
        <v>12:0012</v>
      </c>
      <c r="D2357" s="1" t="str">
        <f t="shared" si="147"/>
        <v>12:0031</v>
      </c>
      <c r="E2357" t="s">
        <v>9552</v>
      </c>
      <c r="F2357" t="s">
        <v>9553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 t="s">
        <v>220</v>
      </c>
      <c r="P2357" t="s">
        <v>231</v>
      </c>
      <c r="Q2357" t="s">
        <v>215</v>
      </c>
    </row>
    <row r="2358" spans="1:17" hidden="1" x14ac:dyDescent="0.25">
      <c r="A2358" t="s">
        <v>9554</v>
      </c>
      <c r="B2358" t="s">
        <v>9555</v>
      </c>
      <c r="C2358" s="1" t="str">
        <f t="shared" si="146"/>
        <v>12:0012</v>
      </c>
      <c r="D2358" s="1" t="str">
        <f t="shared" si="147"/>
        <v>12:0031</v>
      </c>
      <c r="E2358" t="s">
        <v>9556</v>
      </c>
      <c r="F2358" t="s">
        <v>9557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 t="s">
        <v>588</v>
      </c>
      <c r="P2358" t="s">
        <v>51</v>
      </c>
      <c r="Q2358" t="s">
        <v>46</v>
      </c>
    </row>
    <row r="2359" spans="1:17" hidden="1" x14ac:dyDescent="0.25">
      <c r="A2359" t="s">
        <v>9558</v>
      </c>
      <c r="B2359" t="s">
        <v>9559</v>
      </c>
      <c r="C2359" s="1" t="str">
        <f t="shared" si="146"/>
        <v>12:0012</v>
      </c>
      <c r="D2359" s="1" t="str">
        <f t="shared" si="147"/>
        <v>12:0031</v>
      </c>
      <c r="E2359" t="s">
        <v>9560</v>
      </c>
      <c r="F2359" t="s">
        <v>9561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 t="s">
        <v>21</v>
      </c>
      <c r="P2359" t="s">
        <v>77</v>
      </c>
      <c r="Q2359" t="s">
        <v>198</v>
      </c>
    </row>
    <row r="2360" spans="1:17" hidden="1" x14ac:dyDescent="0.25">
      <c r="A2360" t="s">
        <v>9562</v>
      </c>
      <c r="B2360" t="s">
        <v>9563</v>
      </c>
      <c r="C2360" s="1" t="str">
        <f t="shared" si="146"/>
        <v>12:0012</v>
      </c>
      <c r="D2360" s="1" t="str">
        <f t="shared" si="147"/>
        <v>12:0031</v>
      </c>
      <c r="E2360" t="s">
        <v>9564</v>
      </c>
      <c r="F2360" t="s">
        <v>9565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 t="s">
        <v>21</v>
      </c>
      <c r="P2360" t="s">
        <v>102</v>
      </c>
      <c r="Q2360" t="s">
        <v>23</v>
      </c>
    </row>
    <row r="2361" spans="1:17" hidden="1" x14ac:dyDescent="0.25">
      <c r="A2361" t="s">
        <v>9566</v>
      </c>
      <c r="B2361" t="s">
        <v>9567</v>
      </c>
      <c r="C2361" s="1" t="str">
        <f t="shared" si="146"/>
        <v>12:0012</v>
      </c>
      <c r="D2361" s="1" t="str">
        <f t="shared" si="147"/>
        <v>12:0031</v>
      </c>
      <c r="E2361" t="s">
        <v>9568</v>
      </c>
      <c r="F2361" t="s">
        <v>9569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 t="s">
        <v>21</v>
      </c>
      <c r="P2361" t="s">
        <v>184</v>
      </c>
      <c r="Q2361" t="s">
        <v>198</v>
      </c>
    </row>
    <row r="2362" spans="1:17" hidden="1" x14ac:dyDescent="0.25">
      <c r="A2362" t="s">
        <v>9570</v>
      </c>
      <c r="B2362" t="s">
        <v>9571</v>
      </c>
      <c r="C2362" s="1" t="str">
        <f t="shared" si="146"/>
        <v>12:0012</v>
      </c>
      <c r="D2362" s="1" t="str">
        <f t="shared" si="147"/>
        <v>12:0031</v>
      </c>
      <c r="E2362" t="s">
        <v>9572</v>
      </c>
      <c r="F2362" t="s">
        <v>9573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 t="s">
        <v>21</v>
      </c>
      <c r="P2362" t="s">
        <v>82</v>
      </c>
      <c r="Q2362" t="s">
        <v>52</v>
      </c>
    </row>
    <row r="2363" spans="1:17" hidden="1" x14ac:dyDescent="0.25">
      <c r="A2363" t="s">
        <v>9574</v>
      </c>
      <c r="B2363" t="s">
        <v>9575</v>
      </c>
      <c r="C2363" s="1" t="str">
        <f t="shared" si="146"/>
        <v>12:0012</v>
      </c>
      <c r="D2363" s="1" t="str">
        <f t="shared" si="147"/>
        <v>12:0031</v>
      </c>
      <c r="E2363" t="s">
        <v>9576</v>
      </c>
      <c r="F2363" t="s">
        <v>9577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 t="s">
        <v>244</v>
      </c>
      <c r="P2363" t="s">
        <v>82</v>
      </c>
      <c r="Q2363" t="s">
        <v>46</v>
      </c>
    </row>
    <row r="2364" spans="1:17" hidden="1" x14ac:dyDescent="0.25">
      <c r="A2364" t="s">
        <v>9578</v>
      </c>
      <c r="B2364" t="s">
        <v>9579</v>
      </c>
      <c r="C2364" s="1" t="str">
        <f t="shared" si="146"/>
        <v>12:0012</v>
      </c>
      <c r="D2364" s="1" t="str">
        <f t="shared" si="147"/>
        <v>12:0031</v>
      </c>
      <c r="E2364" t="s">
        <v>9580</v>
      </c>
      <c r="F2364" t="s">
        <v>9581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 t="s">
        <v>21</v>
      </c>
      <c r="P2364" t="s">
        <v>22</v>
      </c>
      <c r="Q2364" t="s">
        <v>23</v>
      </c>
    </row>
    <row r="2365" spans="1:17" hidden="1" x14ac:dyDescent="0.25">
      <c r="A2365" t="s">
        <v>9582</v>
      </c>
      <c r="B2365" t="s">
        <v>9583</v>
      </c>
      <c r="C2365" s="1" t="str">
        <f t="shared" si="146"/>
        <v>12:0012</v>
      </c>
      <c r="D2365" s="1" t="str">
        <f t="shared" si="147"/>
        <v>12:0031</v>
      </c>
      <c r="E2365" t="s">
        <v>9584</v>
      </c>
      <c r="F2365" t="s">
        <v>9585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 t="s">
        <v>21</v>
      </c>
      <c r="P2365" t="s">
        <v>51</v>
      </c>
      <c r="Q2365" t="s">
        <v>103</v>
      </c>
    </row>
    <row r="2366" spans="1:17" hidden="1" x14ac:dyDescent="0.25">
      <c r="A2366" t="s">
        <v>9586</v>
      </c>
      <c r="B2366" t="s">
        <v>9587</v>
      </c>
      <c r="C2366" s="1" t="str">
        <f t="shared" si="146"/>
        <v>12:0012</v>
      </c>
      <c r="D2366" s="1" t="str">
        <f t="shared" si="147"/>
        <v>12:0031</v>
      </c>
      <c r="E2366" t="s">
        <v>9588</v>
      </c>
      <c r="F2366" t="s">
        <v>9589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 t="s">
        <v>101</v>
      </c>
      <c r="P2366" t="s">
        <v>51</v>
      </c>
      <c r="Q2366" t="s">
        <v>71</v>
      </c>
    </row>
    <row r="2367" spans="1:17" hidden="1" x14ac:dyDescent="0.25">
      <c r="A2367" t="s">
        <v>9590</v>
      </c>
      <c r="B2367" t="s">
        <v>9591</v>
      </c>
      <c r="C2367" s="1" t="str">
        <f t="shared" si="146"/>
        <v>12:0012</v>
      </c>
      <c r="D2367" s="1" t="str">
        <f t="shared" si="147"/>
        <v>12:0031</v>
      </c>
      <c r="E2367" t="s">
        <v>9592</v>
      </c>
      <c r="F2367" t="s">
        <v>9593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 t="s">
        <v>21</v>
      </c>
      <c r="P2367" t="s">
        <v>45</v>
      </c>
      <c r="Q2367" t="s">
        <v>29</v>
      </c>
    </row>
    <row r="2368" spans="1:17" hidden="1" x14ac:dyDescent="0.25">
      <c r="A2368" t="s">
        <v>9594</v>
      </c>
      <c r="B2368" t="s">
        <v>9595</v>
      </c>
      <c r="C2368" s="1" t="str">
        <f t="shared" si="146"/>
        <v>12:0012</v>
      </c>
      <c r="D2368" s="1" t="str">
        <f t="shared" si="147"/>
        <v>12:0031</v>
      </c>
      <c r="E2368" t="s">
        <v>9592</v>
      </c>
      <c r="F2368" t="s">
        <v>9596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 t="s">
        <v>21</v>
      </c>
      <c r="P2368" t="s">
        <v>45</v>
      </c>
      <c r="Q2368" t="s">
        <v>29</v>
      </c>
    </row>
    <row r="2369" spans="1:17" hidden="1" x14ac:dyDescent="0.25">
      <c r="A2369" t="s">
        <v>9597</v>
      </c>
      <c r="B2369" t="s">
        <v>9598</v>
      </c>
      <c r="C2369" s="1" t="str">
        <f t="shared" si="146"/>
        <v>12:0012</v>
      </c>
      <c r="D2369" s="1" t="str">
        <f t="shared" si="147"/>
        <v>12:0031</v>
      </c>
      <c r="E2369" t="s">
        <v>9599</v>
      </c>
      <c r="F2369" t="s">
        <v>9600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 t="s">
        <v>21</v>
      </c>
      <c r="P2369" t="s">
        <v>45</v>
      </c>
      <c r="Q2369" t="s">
        <v>71</v>
      </c>
    </row>
    <row r="2370" spans="1:17" hidden="1" x14ac:dyDescent="0.25">
      <c r="A2370" t="s">
        <v>9601</v>
      </c>
      <c r="B2370" t="s">
        <v>9602</v>
      </c>
      <c r="C2370" s="1" t="str">
        <f t="shared" ref="C2370:C2433" si="150">HYPERLINK("http://geochem.nrcan.gc.ca/cdogs/content/bdl/bdl120012_e.htm", "12:0012")</f>
        <v>12:0012</v>
      </c>
      <c r="D2370" s="1" t="str">
        <f t="shared" ref="D2370:D2433" si="151">HYPERLINK("http://geochem.nrcan.gc.ca/cdogs/content/svy/svy120031_e.htm", "12:0031")</f>
        <v>12:0031</v>
      </c>
      <c r="E2370" t="s">
        <v>9603</v>
      </c>
      <c r="F2370" t="s">
        <v>9604</v>
      </c>
      <c r="H2370">
        <v>58.982685099999998</v>
      </c>
      <c r="I2370">
        <v>-133.60417670000001</v>
      </c>
      <c r="J2370" s="1" t="str">
        <f t="shared" ref="J2370:J2433" si="152">HYPERLINK("http://geochem.nrcan.gc.ca/cdogs/content/kwd/kwd020018_e.htm", "Fluid (stream)")</f>
        <v>Fluid (stream)</v>
      </c>
      <c r="K2370" s="1" t="str">
        <f t="shared" ref="K2370:K2433" si="153">HYPERLINK("http://geochem.nrcan.gc.ca/cdogs/content/kwd/kwd080007_e.htm", "Untreated Water")</f>
        <v>Untreated Water</v>
      </c>
      <c r="O2370" t="s">
        <v>101</v>
      </c>
      <c r="P2370" t="s">
        <v>583</v>
      </c>
      <c r="Q2370" t="s">
        <v>35</v>
      </c>
    </row>
    <row r="2371" spans="1:17" hidden="1" x14ac:dyDescent="0.25">
      <c r="A2371" t="s">
        <v>9605</v>
      </c>
      <c r="B2371" t="s">
        <v>9606</v>
      </c>
      <c r="C2371" s="1" t="str">
        <f t="shared" si="150"/>
        <v>12:0012</v>
      </c>
      <c r="D2371" s="1" t="str">
        <f t="shared" si="151"/>
        <v>12:0031</v>
      </c>
      <c r="E2371" t="s">
        <v>9607</v>
      </c>
      <c r="F2371" t="s">
        <v>9608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 t="s">
        <v>21</v>
      </c>
      <c r="P2371" t="s">
        <v>226</v>
      </c>
      <c r="Q2371" t="s">
        <v>35</v>
      </c>
    </row>
    <row r="2372" spans="1:17" hidden="1" x14ac:dyDescent="0.25">
      <c r="A2372" t="s">
        <v>9609</v>
      </c>
      <c r="B2372" t="s">
        <v>9610</v>
      </c>
      <c r="C2372" s="1" t="str">
        <f t="shared" si="150"/>
        <v>12:0012</v>
      </c>
      <c r="D2372" s="1" t="str">
        <f t="shared" si="151"/>
        <v>12:0031</v>
      </c>
      <c r="E2372" t="s">
        <v>9611</v>
      </c>
      <c r="F2372" t="s">
        <v>9612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 t="s">
        <v>21</v>
      </c>
      <c r="P2372" t="s">
        <v>70</v>
      </c>
      <c r="Q2372" t="s">
        <v>29</v>
      </c>
    </row>
    <row r="2373" spans="1:17" hidden="1" x14ac:dyDescent="0.25">
      <c r="A2373" t="s">
        <v>9613</v>
      </c>
      <c r="B2373" t="s">
        <v>9614</v>
      </c>
      <c r="C2373" s="1" t="str">
        <f t="shared" si="150"/>
        <v>12:0012</v>
      </c>
      <c r="D2373" s="1" t="str">
        <f t="shared" si="151"/>
        <v>12:0031</v>
      </c>
      <c r="E2373" t="s">
        <v>9615</v>
      </c>
      <c r="F2373" t="s">
        <v>9616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 t="s">
        <v>220</v>
      </c>
      <c r="P2373" t="s">
        <v>40</v>
      </c>
      <c r="Q2373" t="s">
        <v>198</v>
      </c>
    </row>
    <row r="2374" spans="1:17" hidden="1" x14ac:dyDescent="0.25">
      <c r="A2374" t="s">
        <v>9617</v>
      </c>
      <c r="B2374" t="s">
        <v>9618</v>
      </c>
      <c r="C2374" s="1" t="str">
        <f t="shared" si="150"/>
        <v>12:0012</v>
      </c>
      <c r="D2374" s="1" t="str">
        <f t="shared" si="151"/>
        <v>12:0031</v>
      </c>
      <c r="E2374" t="s">
        <v>9619</v>
      </c>
      <c r="F2374" t="s">
        <v>9620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 t="s">
        <v>21</v>
      </c>
      <c r="P2374" t="s">
        <v>70</v>
      </c>
      <c r="Q2374" t="s">
        <v>46</v>
      </c>
    </row>
    <row r="2375" spans="1:17" hidden="1" x14ac:dyDescent="0.25">
      <c r="A2375" t="s">
        <v>9621</v>
      </c>
      <c r="B2375" t="s">
        <v>9622</v>
      </c>
      <c r="C2375" s="1" t="str">
        <f t="shared" si="150"/>
        <v>12:0012</v>
      </c>
      <c r="D2375" s="1" t="str">
        <f t="shared" si="151"/>
        <v>12:0031</v>
      </c>
      <c r="E2375" t="s">
        <v>9623</v>
      </c>
      <c r="F2375" t="s">
        <v>9624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 t="s">
        <v>21</v>
      </c>
      <c r="P2375" t="s">
        <v>40</v>
      </c>
      <c r="Q2375" t="s">
        <v>29</v>
      </c>
    </row>
    <row r="2376" spans="1:17" hidden="1" x14ac:dyDescent="0.25">
      <c r="A2376" t="s">
        <v>9625</v>
      </c>
      <c r="B2376" t="s">
        <v>9626</v>
      </c>
      <c r="C2376" s="1" t="str">
        <f t="shared" si="150"/>
        <v>12:0012</v>
      </c>
      <c r="D2376" s="1" t="str">
        <f t="shared" si="151"/>
        <v>12:0031</v>
      </c>
      <c r="E2376" t="s">
        <v>9627</v>
      </c>
      <c r="F2376" t="s">
        <v>9628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 t="s">
        <v>21</v>
      </c>
      <c r="P2376" t="s">
        <v>231</v>
      </c>
      <c r="Q2376" t="s">
        <v>392</v>
      </c>
    </row>
    <row r="2377" spans="1:17" hidden="1" x14ac:dyDescent="0.25">
      <c r="A2377" t="s">
        <v>9629</v>
      </c>
      <c r="B2377" t="s">
        <v>9630</v>
      </c>
      <c r="C2377" s="1" t="str">
        <f t="shared" si="150"/>
        <v>12:0012</v>
      </c>
      <c r="D2377" s="1" t="str">
        <f t="shared" si="151"/>
        <v>12:0031</v>
      </c>
      <c r="E2377" t="s">
        <v>9631</v>
      </c>
      <c r="F2377" t="s">
        <v>9632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 t="s">
        <v>113</v>
      </c>
      <c r="P2377" t="s">
        <v>1209</v>
      </c>
      <c r="Q2377" t="s">
        <v>653</v>
      </c>
    </row>
    <row r="2378" spans="1:17" hidden="1" x14ac:dyDescent="0.25">
      <c r="A2378" t="s">
        <v>9633</v>
      </c>
      <c r="B2378" t="s">
        <v>9634</v>
      </c>
      <c r="C2378" s="1" t="str">
        <f t="shared" si="150"/>
        <v>12:0012</v>
      </c>
      <c r="D2378" s="1" t="str">
        <f t="shared" si="151"/>
        <v>12:0031</v>
      </c>
      <c r="E2378" t="s">
        <v>9635</v>
      </c>
      <c r="F2378" t="s">
        <v>9636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 t="s">
        <v>21</v>
      </c>
      <c r="P2378" t="s">
        <v>65</v>
      </c>
      <c r="Q2378" t="s">
        <v>23</v>
      </c>
    </row>
    <row r="2379" spans="1:17" hidden="1" x14ac:dyDescent="0.25">
      <c r="A2379" t="s">
        <v>9637</v>
      </c>
      <c r="B2379" t="s">
        <v>9638</v>
      </c>
      <c r="C2379" s="1" t="str">
        <f t="shared" si="150"/>
        <v>12:0012</v>
      </c>
      <c r="D2379" s="1" t="str">
        <f t="shared" si="151"/>
        <v>12:0031</v>
      </c>
      <c r="E2379" t="s">
        <v>9639</v>
      </c>
      <c r="F2379" t="s">
        <v>9640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 t="s">
        <v>2379</v>
      </c>
      <c r="P2379" t="s">
        <v>356</v>
      </c>
      <c r="Q2379" t="s">
        <v>59</v>
      </c>
    </row>
    <row r="2380" spans="1:17" hidden="1" x14ac:dyDescent="0.25">
      <c r="A2380" t="s">
        <v>9641</v>
      </c>
      <c r="B2380" t="s">
        <v>9642</v>
      </c>
      <c r="C2380" s="1" t="str">
        <f t="shared" si="150"/>
        <v>12:0012</v>
      </c>
      <c r="D2380" s="1" t="str">
        <f t="shared" si="151"/>
        <v>12:0031</v>
      </c>
      <c r="E2380" t="s">
        <v>9643</v>
      </c>
      <c r="F2380" t="s">
        <v>9644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 t="s">
        <v>21</v>
      </c>
      <c r="P2380" t="s">
        <v>1209</v>
      </c>
      <c r="Q2380" t="s">
        <v>392</v>
      </c>
    </row>
    <row r="2381" spans="1:17" hidden="1" x14ac:dyDescent="0.25">
      <c r="A2381" t="s">
        <v>9645</v>
      </c>
      <c r="B2381" t="s">
        <v>9646</v>
      </c>
      <c r="C2381" s="1" t="str">
        <f t="shared" si="150"/>
        <v>12:0012</v>
      </c>
      <c r="D2381" s="1" t="str">
        <f t="shared" si="151"/>
        <v>12:0031</v>
      </c>
      <c r="E2381" t="s">
        <v>9647</v>
      </c>
      <c r="F2381" t="s">
        <v>9648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 t="s">
        <v>64</v>
      </c>
      <c r="P2381" t="s">
        <v>1222</v>
      </c>
      <c r="Q2381" t="s">
        <v>35</v>
      </c>
    </row>
    <row r="2382" spans="1:17" hidden="1" x14ac:dyDescent="0.25">
      <c r="A2382" t="s">
        <v>9649</v>
      </c>
      <c r="B2382" t="s">
        <v>9650</v>
      </c>
      <c r="C2382" s="1" t="str">
        <f t="shared" si="150"/>
        <v>12:0012</v>
      </c>
      <c r="D2382" s="1" t="str">
        <f t="shared" si="151"/>
        <v>12:0031</v>
      </c>
      <c r="E2382" t="s">
        <v>9651</v>
      </c>
      <c r="F2382" t="s">
        <v>9652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 t="s">
        <v>158</v>
      </c>
      <c r="P2382" t="s">
        <v>1209</v>
      </c>
      <c r="Q2382" t="s">
        <v>365</v>
      </c>
    </row>
    <row r="2383" spans="1:17" hidden="1" x14ac:dyDescent="0.25">
      <c r="A2383" t="s">
        <v>9653</v>
      </c>
      <c r="B2383" t="s">
        <v>9654</v>
      </c>
      <c r="C2383" s="1" t="str">
        <f t="shared" si="150"/>
        <v>12:0012</v>
      </c>
      <c r="D2383" s="1" t="str">
        <f t="shared" si="151"/>
        <v>12:0031</v>
      </c>
      <c r="E2383" t="s">
        <v>9655</v>
      </c>
      <c r="F2383" t="s">
        <v>9656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 t="s">
        <v>158</v>
      </c>
      <c r="P2383" t="s">
        <v>22</v>
      </c>
      <c r="Q2383" t="s">
        <v>522</v>
      </c>
    </row>
    <row r="2384" spans="1:17" hidden="1" x14ac:dyDescent="0.25">
      <c r="A2384" t="s">
        <v>9657</v>
      </c>
      <c r="B2384" t="s">
        <v>9658</v>
      </c>
      <c r="C2384" s="1" t="str">
        <f t="shared" si="150"/>
        <v>12:0012</v>
      </c>
      <c r="D2384" s="1" t="str">
        <f t="shared" si="151"/>
        <v>12:0031</v>
      </c>
      <c r="E2384" t="s">
        <v>9659</v>
      </c>
      <c r="F2384" t="s">
        <v>9660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 t="s">
        <v>21</v>
      </c>
      <c r="P2384" t="s">
        <v>45</v>
      </c>
      <c r="Q2384" t="s">
        <v>59</v>
      </c>
    </row>
    <row r="2385" spans="1:17" hidden="1" x14ac:dyDescent="0.25">
      <c r="A2385" t="s">
        <v>9661</v>
      </c>
      <c r="B2385" t="s">
        <v>9662</v>
      </c>
      <c r="C2385" s="1" t="str">
        <f t="shared" si="150"/>
        <v>12:0012</v>
      </c>
      <c r="D2385" s="1" t="str">
        <f t="shared" si="151"/>
        <v>12:0031</v>
      </c>
      <c r="E2385" t="s">
        <v>9663</v>
      </c>
      <c r="F2385" t="s">
        <v>9664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 t="s">
        <v>21</v>
      </c>
      <c r="P2385" t="s">
        <v>51</v>
      </c>
      <c r="Q2385" t="s">
        <v>46</v>
      </c>
    </row>
    <row r="2386" spans="1:17" hidden="1" x14ac:dyDescent="0.25">
      <c r="A2386" t="s">
        <v>9665</v>
      </c>
      <c r="B2386" t="s">
        <v>9666</v>
      </c>
      <c r="C2386" s="1" t="str">
        <f t="shared" si="150"/>
        <v>12:0012</v>
      </c>
      <c r="D2386" s="1" t="str">
        <f t="shared" si="151"/>
        <v>12:0031</v>
      </c>
      <c r="E2386" t="s">
        <v>9667</v>
      </c>
      <c r="F2386" t="s">
        <v>9668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 t="s">
        <v>113</v>
      </c>
      <c r="P2386" t="s">
        <v>65</v>
      </c>
      <c r="Q2386" t="s">
        <v>5130</v>
      </c>
    </row>
    <row r="2387" spans="1:17" hidden="1" x14ac:dyDescent="0.25">
      <c r="A2387" t="s">
        <v>9669</v>
      </c>
      <c r="B2387" t="s">
        <v>9670</v>
      </c>
      <c r="C2387" s="1" t="str">
        <f t="shared" si="150"/>
        <v>12:0012</v>
      </c>
      <c r="D2387" s="1" t="str">
        <f t="shared" si="151"/>
        <v>12:0031</v>
      </c>
      <c r="E2387" t="s">
        <v>9671</v>
      </c>
      <c r="F2387" t="s">
        <v>9672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 t="s">
        <v>21</v>
      </c>
      <c r="P2387" t="s">
        <v>231</v>
      </c>
      <c r="Q2387" t="s">
        <v>35</v>
      </c>
    </row>
    <row r="2388" spans="1:17" hidden="1" x14ac:dyDescent="0.25">
      <c r="A2388" t="s">
        <v>9673</v>
      </c>
      <c r="B2388" t="s">
        <v>9674</v>
      </c>
      <c r="C2388" s="1" t="str">
        <f t="shared" si="150"/>
        <v>12:0012</v>
      </c>
      <c r="D2388" s="1" t="str">
        <f t="shared" si="151"/>
        <v>12:0031</v>
      </c>
      <c r="E2388" t="s">
        <v>9675</v>
      </c>
      <c r="F2388" t="s">
        <v>9676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 t="s">
        <v>64</v>
      </c>
      <c r="P2388" t="s">
        <v>2212</v>
      </c>
      <c r="Q2388" t="s">
        <v>3475</v>
      </c>
    </row>
    <row r="2389" spans="1:17" hidden="1" x14ac:dyDescent="0.25">
      <c r="A2389" t="s">
        <v>9677</v>
      </c>
      <c r="B2389" t="s">
        <v>9678</v>
      </c>
      <c r="C2389" s="1" t="str">
        <f t="shared" si="150"/>
        <v>12:0012</v>
      </c>
      <c r="D2389" s="1" t="str">
        <f t="shared" si="151"/>
        <v>12:0031</v>
      </c>
      <c r="E2389" t="s">
        <v>9679</v>
      </c>
      <c r="F2389" t="s">
        <v>9680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 t="s">
        <v>21</v>
      </c>
      <c r="P2389" t="s">
        <v>40</v>
      </c>
      <c r="Q2389" t="s">
        <v>93</v>
      </c>
    </row>
    <row r="2390" spans="1:17" hidden="1" x14ac:dyDescent="0.25">
      <c r="A2390" t="s">
        <v>9681</v>
      </c>
      <c r="B2390" t="s">
        <v>9682</v>
      </c>
      <c r="C2390" s="1" t="str">
        <f t="shared" si="150"/>
        <v>12:0012</v>
      </c>
      <c r="D2390" s="1" t="str">
        <f t="shared" si="151"/>
        <v>12:0031</v>
      </c>
      <c r="E2390" t="s">
        <v>9679</v>
      </c>
      <c r="F2390" t="s">
        <v>9683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 t="s">
        <v>21</v>
      </c>
      <c r="P2390" t="s">
        <v>70</v>
      </c>
      <c r="Q2390" t="s">
        <v>93</v>
      </c>
    </row>
    <row r="2391" spans="1:17" hidden="1" x14ac:dyDescent="0.25">
      <c r="A2391" t="s">
        <v>9684</v>
      </c>
      <c r="B2391" t="s">
        <v>9685</v>
      </c>
      <c r="C2391" s="1" t="str">
        <f t="shared" si="150"/>
        <v>12:0012</v>
      </c>
      <c r="D2391" s="1" t="str">
        <f t="shared" si="151"/>
        <v>12:0031</v>
      </c>
      <c r="E2391" t="s">
        <v>9686</v>
      </c>
      <c r="F2391" t="s">
        <v>9687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 t="s">
        <v>21</v>
      </c>
      <c r="P2391" t="s">
        <v>356</v>
      </c>
      <c r="Q2391" t="s">
        <v>52</v>
      </c>
    </row>
    <row r="2392" spans="1:17" hidden="1" x14ac:dyDescent="0.25">
      <c r="A2392" t="s">
        <v>9688</v>
      </c>
      <c r="B2392" t="s">
        <v>9689</v>
      </c>
      <c r="C2392" s="1" t="str">
        <f t="shared" si="150"/>
        <v>12:0012</v>
      </c>
      <c r="D2392" s="1" t="str">
        <f t="shared" si="151"/>
        <v>12:0031</v>
      </c>
      <c r="E2392" t="s">
        <v>9690</v>
      </c>
      <c r="F2392" t="s">
        <v>9691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 t="s">
        <v>21</v>
      </c>
      <c r="P2392" t="s">
        <v>513</v>
      </c>
      <c r="Q2392" t="s">
        <v>522</v>
      </c>
    </row>
    <row r="2393" spans="1:17" hidden="1" x14ac:dyDescent="0.25">
      <c r="A2393" t="s">
        <v>9692</v>
      </c>
      <c r="B2393" t="s">
        <v>9693</v>
      </c>
      <c r="C2393" s="1" t="str">
        <f t="shared" si="150"/>
        <v>12:0012</v>
      </c>
      <c r="D2393" s="1" t="str">
        <f t="shared" si="151"/>
        <v>12:0031</v>
      </c>
      <c r="E2393" t="s">
        <v>9694</v>
      </c>
      <c r="F2393" t="s">
        <v>9695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 t="s">
        <v>21</v>
      </c>
      <c r="P2393" t="s">
        <v>356</v>
      </c>
      <c r="Q2393" t="s">
        <v>71</v>
      </c>
    </row>
    <row r="2394" spans="1:17" hidden="1" x14ac:dyDescent="0.25">
      <c r="A2394" t="s">
        <v>9696</v>
      </c>
      <c r="B2394" t="s">
        <v>9697</v>
      </c>
      <c r="C2394" s="1" t="str">
        <f t="shared" si="150"/>
        <v>12:0012</v>
      </c>
      <c r="D2394" s="1" t="str">
        <f t="shared" si="151"/>
        <v>12:0031</v>
      </c>
      <c r="E2394" t="s">
        <v>9698</v>
      </c>
      <c r="F2394" t="s">
        <v>9699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 t="s">
        <v>113</v>
      </c>
      <c r="P2394" t="s">
        <v>1209</v>
      </c>
      <c r="Q2394" t="s">
        <v>35</v>
      </c>
    </row>
    <row r="2395" spans="1:17" hidden="1" x14ac:dyDescent="0.25">
      <c r="A2395" t="s">
        <v>9700</v>
      </c>
      <c r="B2395" t="s">
        <v>9701</v>
      </c>
      <c r="C2395" s="1" t="str">
        <f t="shared" si="150"/>
        <v>12:0012</v>
      </c>
      <c r="D2395" s="1" t="str">
        <f t="shared" si="151"/>
        <v>12:0031</v>
      </c>
      <c r="E2395" t="s">
        <v>9702</v>
      </c>
      <c r="F2395" t="s">
        <v>9703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 t="s">
        <v>220</v>
      </c>
      <c r="P2395" t="s">
        <v>226</v>
      </c>
      <c r="Q2395" t="s">
        <v>35</v>
      </c>
    </row>
    <row r="2396" spans="1:17" hidden="1" x14ac:dyDescent="0.25">
      <c r="A2396" t="s">
        <v>9704</v>
      </c>
      <c r="B2396" t="s">
        <v>9705</v>
      </c>
      <c r="C2396" s="1" t="str">
        <f t="shared" si="150"/>
        <v>12:0012</v>
      </c>
      <c r="D2396" s="1" t="str">
        <f t="shared" si="151"/>
        <v>12:0031</v>
      </c>
      <c r="E2396" t="s">
        <v>9706</v>
      </c>
      <c r="F2396" t="s">
        <v>9707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 t="s">
        <v>101</v>
      </c>
      <c r="P2396" t="s">
        <v>231</v>
      </c>
      <c r="Q2396" t="s">
        <v>522</v>
      </c>
    </row>
    <row r="2397" spans="1:17" hidden="1" x14ac:dyDescent="0.25">
      <c r="A2397" t="s">
        <v>9708</v>
      </c>
      <c r="B2397" t="s">
        <v>9709</v>
      </c>
      <c r="C2397" s="1" t="str">
        <f t="shared" si="150"/>
        <v>12:0012</v>
      </c>
      <c r="D2397" s="1" t="str">
        <f t="shared" si="151"/>
        <v>12:0031</v>
      </c>
      <c r="E2397" t="s">
        <v>9710</v>
      </c>
      <c r="F2397" t="s">
        <v>9711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 t="s">
        <v>21</v>
      </c>
      <c r="P2397" t="s">
        <v>51</v>
      </c>
      <c r="Q2397" t="s">
        <v>198</v>
      </c>
    </row>
    <row r="2398" spans="1:17" hidden="1" x14ac:dyDescent="0.25">
      <c r="A2398" t="s">
        <v>9712</v>
      </c>
      <c r="B2398" t="s">
        <v>9713</v>
      </c>
      <c r="C2398" s="1" t="str">
        <f t="shared" si="150"/>
        <v>12:0012</v>
      </c>
      <c r="D2398" s="1" t="str">
        <f t="shared" si="151"/>
        <v>12:0031</v>
      </c>
      <c r="E2398" t="s">
        <v>9714</v>
      </c>
      <c r="F2398" t="s">
        <v>9715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 t="s">
        <v>21</v>
      </c>
      <c r="P2398" t="s">
        <v>356</v>
      </c>
      <c r="Q2398" t="s">
        <v>46</v>
      </c>
    </row>
    <row r="2399" spans="1:17" hidden="1" x14ac:dyDescent="0.25">
      <c r="A2399" t="s">
        <v>9716</v>
      </c>
      <c r="B2399" t="s">
        <v>9717</v>
      </c>
      <c r="C2399" s="1" t="str">
        <f t="shared" si="150"/>
        <v>12:0012</v>
      </c>
      <c r="D2399" s="1" t="str">
        <f t="shared" si="151"/>
        <v>12:0031</v>
      </c>
      <c r="E2399" t="s">
        <v>9718</v>
      </c>
      <c r="F2399" t="s">
        <v>9719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 t="s">
        <v>21</v>
      </c>
      <c r="P2399" t="s">
        <v>356</v>
      </c>
      <c r="Q2399" t="s">
        <v>198</v>
      </c>
    </row>
    <row r="2400" spans="1:17" hidden="1" x14ac:dyDescent="0.25">
      <c r="A2400" t="s">
        <v>9720</v>
      </c>
      <c r="B2400" t="s">
        <v>9721</v>
      </c>
      <c r="C2400" s="1" t="str">
        <f t="shared" si="150"/>
        <v>12:0012</v>
      </c>
      <c r="D2400" s="1" t="str">
        <f t="shared" si="151"/>
        <v>12:0031</v>
      </c>
      <c r="E2400" t="s">
        <v>9722</v>
      </c>
      <c r="F2400" t="s">
        <v>9723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 t="s">
        <v>21</v>
      </c>
      <c r="P2400" t="s">
        <v>40</v>
      </c>
      <c r="Q2400" t="s">
        <v>46</v>
      </c>
    </row>
    <row r="2401" spans="1:17" hidden="1" x14ac:dyDescent="0.25">
      <c r="A2401" t="s">
        <v>9724</v>
      </c>
      <c r="B2401" t="s">
        <v>9725</v>
      </c>
      <c r="C2401" s="1" t="str">
        <f t="shared" si="150"/>
        <v>12:0012</v>
      </c>
      <c r="D2401" s="1" t="str">
        <f t="shared" si="151"/>
        <v>12:0031</v>
      </c>
      <c r="E2401" t="s">
        <v>9726</v>
      </c>
      <c r="F2401" t="s">
        <v>9727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 t="s">
        <v>244</v>
      </c>
      <c r="P2401" t="s">
        <v>612</v>
      </c>
      <c r="Q2401" t="s">
        <v>93</v>
      </c>
    </row>
    <row r="2402" spans="1:17" hidden="1" x14ac:dyDescent="0.25">
      <c r="A2402" t="s">
        <v>9728</v>
      </c>
      <c r="B2402" t="s">
        <v>9729</v>
      </c>
      <c r="C2402" s="1" t="str">
        <f t="shared" si="150"/>
        <v>12:0012</v>
      </c>
      <c r="D2402" s="1" t="str">
        <f t="shared" si="151"/>
        <v>12:0031</v>
      </c>
      <c r="E2402" t="s">
        <v>9730</v>
      </c>
      <c r="F2402" t="s">
        <v>9731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 t="s">
        <v>327</v>
      </c>
      <c r="P2402" t="s">
        <v>391</v>
      </c>
      <c r="Q2402" t="s">
        <v>149</v>
      </c>
    </row>
    <row r="2403" spans="1:17" hidden="1" x14ac:dyDescent="0.25">
      <c r="A2403" t="s">
        <v>9732</v>
      </c>
      <c r="B2403" t="s">
        <v>9733</v>
      </c>
      <c r="C2403" s="1" t="str">
        <f t="shared" si="150"/>
        <v>12:0012</v>
      </c>
      <c r="D2403" s="1" t="str">
        <f t="shared" si="151"/>
        <v>12:0031</v>
      </c>
      <c r="E2403" t="s">
        <v>9734</v>
      </c>
      <c r="F2403" t="s">
        <v>9735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 t="s">
        <v>1597</v>
      </c>
      <c r="P2403" t="s">
        <v>658</v>
      </c>
      <c r="Q2403" t="s">
        <v>71</v>
      </c>
    </row>
    <row r="2404" spans="1:17" hidden="1" x14ac:dyDescent="0.25">
      <c r="A2404" t="s">
        <v>9736</v>
      </c>
      <c r="B2404" t="s">
        <v>9737</v>
      </c>
      <c r="C2404" s="1" t="str">
        <f t="shared" si="150"/>
        <v>12:0012</v>
      </c>
      <c r="D2404" s="1" t="str">
        <f t="shared" si="151"/>
        <v>12:0031</v>
      </c>
      <c r="E2404" t="s">
        <v>9738</v>
      </c>
      <c r="F2404" t="s">
        <v>9739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 t="s">
        <v>630</v>
      </c>
      <c r="P2404" t="s">
        <v>3066</v>
      </c>
      <c r="Q2404" t="s">
        <v>71</v>
      </c>
    </row>
    <row r="2405" spans="1:17" hidden="1" x14ac:dyDescent="0.25">
      <c r="A2405" t="s">
        <v>9740</v>
      </c>
      <c r="B2405" t="s">
        <v>9741</v>
      </c>
      <c r="C2405" s="1" t="str">
        <f t="shared" si="150"/>
        <v>12:0012</v>
      </c>
      <c r="D2405" s="1" t="str">
        <f t="shared" si="151"/>
        <v>12:0031</v>
      </c>
      <c r="E2405" t="s">
        <v>9742</v>
      </c>
      <c r="F2405" t="s">
        <v>9743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 t="s">
        <v>9744</v>
      </c>
      <c r="P2405" t="s">
        <v>3066</v>
      </c>
      <c r="Q2405" t="s">
        <v>71</v>
      </c>
    </row>
    <row r="2406" spans="1:17" hidden="1" x14ac:dyDescent="0.25">
      <c r="A2406" t="s">
        <v>9745</v>
      </c>
      <c r="B2406" t="s">
        <v>9746</v>
      </c>
      <c r="C2406" s="1" t="str">
        <f t="shared" si="150"/>
        <v>12:0012</v>
      </c>
      <c r="D2406" s="1" t="str">
        <f t="shared" si="151"/>
        <v>12:0031</v>
      </c>
      <c r="E2406" t="s">
        <v>9747</v>
      </c>
      <c r="F2406" t="s">
        <v>9748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 t="s">
        <v>1597</v>
      </c>
      <c r="P2406" t="s">
        <v>2928</v>
      </c>
      <c r="Q2406" t="s">
        <v>138</v>
      </c>
    </row>
    <row r="2407" spans="1:17" hidden="1" x14ac:dyDescent="0.25">
      <c r="A2407" t="s">
        <v>9749</v>
      </c>
      <c r="B2407" t="s">
        <v>9750</v>
      </c>
      <c r="C2407" s="1" t="str">
        <f t="shared" si="150"/>
        <v>12:0012</v>
      </c>
      <c r="D2407" s="1" t="str">
        <f t="shared" si="151"/>
        <v>12:0031</v>
      </c>
      <c r="E2407" t="s">
        <v>9751</v>
      </c>
      <c r="F2407" t="s">
        <v>9752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 t="s">
        <v>1818</v>
      </c>
      <c r="P2407" t="s">
        <v>391</v>
      </c>
      <c r="Q2407" t="s">
        <v>103</v>
      </c>
    </row>
    <row r="2408" spans="1:17" hidden="1" x14ac:dyDescent="0.25">
      <c r="A2408" t="s">
        <v>9753</v>
      </c>
      <c r="B2408" t="s">
        <v>9754</v>
      </c>
      <c r="C2408" s="1" t="str">
        <f t="shared" si="150"/>
        <v>12:0012</v>
      </c>
      <c r="D2408" s="1" t="str">
        <f t="shared" si="151"/>
        <v>12:0031</v>
      </c>
      <c r="E2408" t="s">
        <v>9755</v>
      </c>
      <c r="F2408" t="s">
        <v>9756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 t="s">
        <v>1597</v>
      </c>
      <c r="P2408" t="s">
        <v>3107</v>
      </c>
      <c r="Q2408" t="s">
        <v>215</v>
      </c>
    </row>
    <row r="2409" spans="1:17" hidden="1" x14ac:dyDescent="0.25">
      <c r="A2409" t="s">
        <v>9757</v>
      </c>
      <c r="B2409" t="s">
        <v>9758</v>
      </c>
      <c r="C2409" s="1" t="str">
        <f t="shared" si="150"/>
        <v>12:0012</v>
      </c>
      <c r="D2409" s="1" t="str">
        <f t="shared" si="151"/>
        <v>12:0031</v>
      </c>
      <c r="E2409" t="s">
        <v>9759</v>
      </c>
      <c r="F2409" t="s">
        <v>9760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 t="s">
        <v>311</v>
      </c>
      <c r="P2409" t="s">
        <v>22</v>
      </c>
      <c r="Q2409" t="s">
        <v>392</v>
      </c>
    </row>
    <row r="2410" spans="1:17" hidden="1" x14ac:dyDescent="0.25">
      <c r="A2410" t="s">
        <v>9761</v>
      </c>
      <c r="B2410" t="s">
        <v>9762</v>
      </c>
      <c r="C2410" s="1" t="str">
        <f t="shared" si="150"/>
        <v>12:0012</v>
      </c>
      <c r="D2410" s="1" t="str">
        <f t="shared" si="151"/>
        <v>12:0031</v>
      </c>
      <c r="E2410" t="s">
        <v>9763</v>
      </c>
      <c r="F2410" t="s">
        <v>9764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 t="s">
        <v>113</v>
      </c>
      <c r="P2410" t="s">
        <v>226</v>
      </c>
      <c r="Q2410" t="s">
        <v>189</v>
      </c>
    </row>
    <row r="2411" spans="1:17" hidden="1" x14ac:dyDescent="0.25">
      <c r="A2411" t="s">
        <v>9765</v>
      </c>
      <c r="B2411" t="s">
        <v>9766</v>
      </c>
      <c r="C2411" s="1" t="str">
        <f t="shared" si="150"/>
        <v>12:0012</v>
      </c>
      <c r="D2411" s="1" t="str">
        <f t="shared" si="151"/>
        <v>12:0031</v>
      </c>
      <c r="E2411" t="s">
        <v>9767</v>
      </c>
      <c r="F2411" t="s">
        <v>9768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 t="s">
        <v>21</v>
      </c>
      <c r="P2411" t="s">
        <v>226</v>
      </c>
      <c r="Q2411" t="s">
        <v>59</v>
      </c>
    </row>
    <row r="2412" spans="1:17" hidden="1" x14ac:dyDescent="0.25">
      <c r="A2412" t="s">
        <v>9769</v>
      </c>
      <c r="B2412" t="s">
        <v>9770</v>
      </c>
      <c r="C2412" s="1" t="str">
        <f t="shared" si="150"/>
        <v>12:0012</v>
      </c>
      <c r="D2412" s="1" t="str">
        <f t="shared" si="151"/>
        <v>12:0031</v>
      </c>
      <c r="E2412" t="s">
        <v>9767</v>
      </c>
      <c r="F2412" t="s">
        <v>9771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 t="s">
        <v>101</v>
      </c>
      <c r="P2412" t="s">
        <v>58</v>
      </c>
      <c r="Q2412" t="s">
        <v>23</v>
      </c>
    </row>
    <row r="2413" spans="1:17" hidden="1" x14ac:dyDescent="0.25">
      <c r="A2413" t="s">
        <v>9772</v>
      </c>
      <c r="B2413" t="s">
        <v>9773</v>
      </c>
      <c r="C2413" s="1" t="str">
        <f t="shared" si="150"/>
        <v>12:0012</v>
      </c>
      <c r="D2413" s="1" t="str">
        <f t="shared" si="151"/>
        <v>12:0031</v>
      </c>
      <c r="E2413" t="s">
        <v>9774</v>
      </c>
      <c r="F2413" t="s">
        <v>9775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 t="s">
        <v>64</v>
      </c>
      <c r="P2413" t="s">
        <v>407</v>
      </c>
      <c r="Q2413" t="s">
        <v>198</v>
      </c>
    </row>
    <row r="2414" spans="1:17" hidden="1" x14ac:dyDescent="0.25">
      <c r="A2414" t="s">
        <v>9776</v>
      </c>
      <c r="B2414" t="s">
        <v>9777</v>
      </c>
      <c r="C2414" s="1" t="str">
        <f t="shared" si="150"/>
        <v>12:0012</v>
      </c>
      <c r="D2414" s="1" t="str">
        <f t="shared" si="151"/>
        <v>12:0031</v>
      </c>
      <c r="E2414" t="s">
        <v>9778</v>
      </c>
      <c r="F2414" t="s">
        <v>9779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 t="s">
        <v>2129</v>
      </c>
      <c r="P2414" t="s">
        <v>1252</v>
      </c>
      <c r="Q2414" t="s">
        <v>522</v>
      </c>
    </row>
    <row r="2415" spans="1:17" hidden="1" x14ac:dyDescent="0.25">
      <c r="A2415" t="s">
        <v>9780</v>
      </c>
      <c r="B2415" t="s">
        <v>9781</v>
      </c>
      <c r="C2415" s="1" t="str">
        <f t="shared" si="150"/>
        <v>12:0012</v>
      </c>
      <c r="D2415" s="1" t="str">
        <f t="shared" si="151"/>
        <v>12:0031</v>
      </c>
      <c r="E2415" t="s">
        <v>9782</v>
      </c>
      <c r="F2415" t="s">
        <v>9783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 t="s">
        <v>21</v>
      </c>
      <c r="P2415" t="s">
        <v>51</v>
      </c>
      <c r="Q2415" t="s">
        <v>23</v>
      </c>
    </row>
    <row r="2416" spans="1:17" hidden="1" x14ac:dyDescent="0.25">
      <c r="A2416" t="s">
        <v>9784</v>
      </c>
      <c r="B2416" t="s">
        <v>9785</v>
      </c>
      <c r="C2416" s="1" t="str">
        <f t="shared" si="150"/>
        <v>12:0012</v>
      </c>
      <c r="D2416" s="1" t="str">
        <f t="shared" si="151"/>
        <v>12:0031</v>
      </c>
      <c r="E2416" t="s">
        <v>9786</v>
      </c>
      <c r="F2416" t="s">
        <v>9787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 t="s">
        <v>21</v>
      </c>
      <c r="P2416" t="s">
        <v>184</v>
      </c>
      <c r="Q2416" t="s">
        <v>215</v>
      </c>
    </row>
    <row r="2417" spans="1:17" hidden="1" x14ac:dyDescent="0.25">
      <c r="A2417" t="s">
        <v>9788</v>
      </c>
      <c r="B2417" t="s">
        <v>9789</v>
      </c>
      <c r="C2417" s="1" t="str">
        <f t="shared" si="150"/>
        <v>12:0012</v>
      </c>
      <c r="D2417" s="1" t="str">
        <f t="shared" si="151"/>
        <v>12:0031</v>
      </c>
      <c r="E2417" t="s">
        <v>9790</v>
      </c>
      <c r="F2417" t="s">
        <v>9791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 t="s">
        <v>113</v>
      </c>
      <c r="P2417" t="s">
        <v>22</v>
      </c>
      <c r="Q2417" t="s">
        <v>59</v>
      </c>
    </row>
    <row r="2418" spans="1:17" hidden="1" x14ac:dyDescent="0.25">
      <c r="A2418" t="s">
        <v>9792</v>
      </c>
      <c r="B2418" t="s">
        <v>9793</v>
      </c>
      <c r="C2418" s="1" t="str">
        <f t="shared" si="150"/>
        <v>12:0012</v>
      </c>
      <c r="D2418" s="1" t="str">
        <f t="shared" si="151"/>
        <v>12:0031</v>
      </c>
      <c r="E2418" t="s">
        <v>9794</v>
      </c>
      <c r="F2418" t="s">
        <v>9795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 t="s">
        <v>158</v>
      </c>
      <c r="P2418" t="s">
        <v>436</v>
      </c>
      <c r="Q2418" t="s">
        <v>35</v>
      </c>
    </row>
    <row r="2419" spans="1:17" hidden="1" x14ac:dyDescent="0.25">
      <c r="A2419" t="s">
        <v>9796</v>
      </c>
      <c r="B2419" t="s">
        <v>9797</v>
      </c>
      <c r="C2419" s="1" t="str">
        <f t="shared" si="150"/>
        <v>12:0012</v>
      </c>
      <c r="D2419" s="1" t="str">
        <f t="shared" si="151"/>
        <v>12:0031</v>
      </c>
      <c r="E2419" t="s">
        <v>9798</v>
      </c>
      <c r="F2419" t="s">
        <v>9799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 t="s">
        <v>21</v>
      </c>
      <c r="P2419" t="s">
        <v>28</v>
      </c>
      <c r="Q2419" t="s">
        <v>59</v>
      </c>
    </row>
    <row r="2420" spans="1:17" hidden="1" x14ac:dyDescent="0.25">
      <c r="A2420" t="s">
        <v>9800</v>
      </c>
      <c r="B2420" t="s">
        <v>9801</v>
      </c>
      <c r="C2420" s="1" t="str">
        <f t="shared" si="150"/>
        <v>12:0012</v>
      </c>
      <c r="D2420" s="1" t="str">
        <f t="shared" si="151"/>
        <v>12:0031</v>
      </c>
      <c r="E2420" t="s">
        <v>9802</v>
      </c>
      <c r="F2420" t="s">
        <v>9803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 t="s">
        <v>220</v>
      </c>
      <c r="P2420" t="s">
        <v>58</v>
      </c>
      <c r="Q2420" t="s">
        <v>398</v>
      </c>
    </row>
    <row r="2421" spans="1:17" hidden="1" x14ac:dyDescent="0.25">
      <c r="A2421" t="s">
        <v>9804</v>
      </c>
      <c r="B2421" t="s">
        <v>9805</v>
      </c>
      <c r="C2421" s="1" t="str">
        <f t="shared" si="150"/>
        <v>12:0012</v>
      </c>
      <c r="D2421" s="1" t="str">
        <f t="shared" si="151"/>
        <v>12:0031</v>
      </c>
      <c r="E2421" t="s">
        <v>9806</v>
      </c>
      <c r="F2421" t="s">
        <v>9807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 t="s">
        <v>64</v>
      </c>
      <c r="P2421" t="s">
        <v>65</v>
      </c>
      <c r="Q2421" t="s">
        <v>522</v>
      </c>
    </row>
    <row r="2422" spans="1:17" hidden="1" x14ac:dyDescent="0.25">
      <c r="A2422" t="s">
        <v>9808</v>
      </c>
      <c r="B2422" t="s">
        <v>9809</v>
      </c>
      <c r="C2422" s="1" t="str">
        <f t="shared" si="150"/>
        <v>12:0012</v>
      </c>
      <c r="D2422" s="1" t="str">
        <f t="shared" si="151"/>
        <v>12:0031</v>
      </c>
      <c r="E2422" t="s">
        <v>9810</v>
      </c>
      <c r="F2422" t="s">
        <v>9811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 t="s">
        <v>21</v>
      </c>
      <c r="P2422" t="s">
        <v>40</v>
      </c>
      <c r="Q2422" t="s">
        <v>23</v>
      </c>
    </row>
    <row r="2423" spans="1:17" hidden="1" x14ac:dyDescent="0.25">
      <c r="A2423" t="s">
        <v>9812</v>
      </c>
      <c r="B2423" t="s">
        <v>9813</v>
      </c>
      <c r="C2423" s="1" t="str">
        <f t="shared" si="150"/>
        <v>12:0012</v>
      </c>
      <c r="D2423" s="1" t="str">
        <f t="shared" si="151"/>
        <v>12:0031</v>
      </c>
      <c r="E2423" t="s">
        <v>9814</v>
      </c>
      <c r="F2423" t="s">
        <v>9815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 t="s">
        <v>21</v>
      </c>
      <c r="P2423" t="s">
        <v>77</v>
      </c>
      <c r="Q2423" t="s">
        <v>398</v>
      </c>
    </row>
    <row r="2424" spans="1:17" hidden="1" x14ac:dyDescent="0.25">
      <c r="A2424" t="s">
        <v>9816</v>
      </c>
      <c r="B2424" t="s">
        <v>9817</v>
      </c>
      <c r="C2424" s="1" t="str">
        <f t="shared" si="150"/>
        <v>12:0012</v>
      </c>
      <c r="D2424" s="1" t="str">
        <f t="shared" si="151"/>
        <v>12:0031</v>
      </c>
      <c r="E2424" t="s">
        <v>9818</v>
      </c>
      <c r="F2424" t="s">
        <v>9819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 t="s">
        <v>2418</v>
      </c>
      <c r="P2424" t="s">
        <v>45</v>
      </c>
      <c r="Q2424" t="s">
        <v>59</v>
      </c>
    </row>
    <row r="2425" spans="1:17" hidden="1" x14ac:dyDescent="0.25">
      <c r="A2425" t="s">
        <v>9820</v>
      </c>
      <c r="B2425" t="s">
        <v>9821</v>
      </c>
      <c r="C2425" s="1" t="str">
        <f t="shared" si="150"/>
        <v>12:0012</v>
      </c>
      <c r="D2425" s="1" t="str">
        <f t="shared" si="151"/>
        <v>12:0031</v>
      </c>
      <c r="E2425" t="s">
        <v>9822</v>
      </c>
      <c r="F2425" t="s">
        <v>9823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 t="s">
        <v>244</v>
      </c>
      <c r="P2425" t="s">
        <v>77</v>
      </c>
      <c r="Q2425" t="s">
        <v>398</v>
      </c>
    </row>
    <row r="2426" spans="1:17" hidden="1" x14ac:dyDescent="0.25">
      <c r="A2426" t="s">
        <v>9824</v>
      </c>
      <c r="B2426" t="s">
        <v>9825</v>
      </c>
      <c r="C2426" s="1" t="str">
        <f t="shared" si="150"/>
        <v>12:0012</v>
      </c>
      <c r="D2426" s="1" t="str">
        <f t="shared" si="151"/>
        <v>12:0031</v>
      </c>
      <c r="E2426" t="s">
        <v>9826</v>
      </c>
      <c r="F2426" t="s">
        <v>9827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 t="s">
        <v>220</v>
      </c>
      <c r="P2426" t="s">
        <v>77</v>
      </c>
      <c r="Q2426" t="s">
        <v>365</v>
      </c>
    </row>
    <row r="2427" spans="1:17" hidden="1" x14ac:dyDescent="0.25">
      <c r="A2427" t="s">
        <v>9828</v>
      </c>
      <c r="B2427" t="s">
        <v>9829</v>
      </c>
      <c r="C2427" s="1" t="str">
        <f t="shared" si="150"/>
        <v>12:0012</v>
      </c>
      <c r="D2427" s="1" t="str">
        <f t="shared" si="151"/>
        <v>12:0031</v>
      </c>
      <c r="E2427" t="s">
        <v>9830</v>
      </c>
      <c r="F2427" t="s">
        <v>9831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 t="s">
        <v>244</v>
      </c>
      <c r="P2427" t="s">
        <v>45</v>
      </c>
      <c r="Q2427" t="s">
        <v>522</v>
      </c>
    </row>
    <row r="2428" spans="1:17" hidden="1" x14ac:dyDescent="0.25">
      <c r="A2428" t="s">
        <v>9832</v>
      </c>
      <c r="B2428" t="s">
        <v>9833</v>
      </c>
      <c r="C2428" s="1" t="str">
        <f t="shared" si="150"/>
        <v>12:0012</v>
      </c>
      <c r="D2428" s="1" t="str">
        <f t="shared" si="151"/>
        <v>12:0031</v>
      </c>
      <c r="E2428" t="s">
        <v>9830</v>
      </c>
      <c r="F2428" t="s">
        <v>9834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 t="s">
        <v>101</v>
      </c>
      <c r="P2428" t="s">
        <v>77</v>
      </c>
      <c r="Q2428" t="s">
        <v>522</v>
      </c>
    </row>
    <row r="2429" spans="1:17" hidden="1" x14ac:dyDescent="0.25">
      <c r="A2429" t="s">
        <v>9835</v>
      </c>
      <c r="B2429" t="s">
        <v>9836</v>
      </c>
      <c r="C2429" s="1" t="str">
        <f t="shared" si="150"/>
        <v>12:0012</v>
      </c>
      <c r="D2429" s="1" t="str">
        <f t="shared" si="151"/>
        <v>12:0031</v>
      </c>
      <c r="E2429" t="s">
        <v>9837</v>
      </c>
      <c r="F2429" t="s">
        <v>9838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 t="s">
        <v>21</v>
      </c>
      <c r="P2429" t="s">
        <v>184</v>
      </c>
      <c r="Q2429" t="s">
        <v>46</v>
      </c>
    </row>
    <row r="2430" spans="1:17" hidden="1" x14ac:dyDescent="0.25">
      <c r="A2430" t="s">
        <v>9839</v>
      </c>
      <c r="B2430" t="s">
        <v>9840</v>
      </c>
      <c r="C2430" s="1" t="str">
        <f t="shared" si="150"/>
        <v>12:0012</v>
      </c>
      <c r="D2430" s="1" t="str">
        <f t="shared" si="151"/>
        <v>12:0031</v>
      </c>
      <c r="E2430" t="s">
        <v>9841</v>
      </c>
      <c r="F2430" t="s">
        <v>9842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 t="s">
        <v>64</v>
      </c>
      <c r="P2430" t="s">
        <v>184</v>
      </c>
      <c r="Q2430" t="s">
        <v>522</v>
      </c>
    </row>
    <row r="2431" spans="1:17" hidden="1" x14ac:dyDescent="0.25">
      <c r="A2431" t="s">
        <v>9843</v>
      </c>
      <c r="B2431" t="s">
        <v>9844</v>
      </c>
      <c r="C2431" s="1" t="str">
        <f t="shared" si="150"/>
        <v>12:0012</v>
      </c>
      <c r="D2431" s="1" t="str">
        <f t="shared" si="151"/>
        <v>12:0031</v>
      </c>
      <c r="E2431" t="s">
        <v>9845</v>
      </c>
      <c r="F2431" t="s">
        <v>9846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 t="s">
        <v>64</v>
      </c>
      <c r="P2431" t="s">
        <v>51</v>
      </c>
      <c r="Q2431" t="s">
        <v>522</v>
      </c>
    </row>
    <row r="2432" spans="1:17" hidden="1" x14ac:dyDescent="0.25">
      <c r="A2432" t="s">
        <v>9847</v>
      </c>
      <c r="B2432" t="s">
        <v>9848</v>
      </c>
      <c r="C2432" s="1" t="str">
        <f t="shared" si="150"/>
        <v>12:0012</v>
      </c>
      <c r="D2432" s="1" t="str">
        <f t="shared" si="151"/>
        <v>12:0031</v>
      </c>
      <c r="E2432" t="s">
        <v>9849</v>
      </c>
      <c r="F2432" t="s">
        <v>9850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 t="s">
        <v>101</v>
      </c>
      <c r="P2432" t="s">
        <v>356</v>
      </c>
      <c r="Q2432" t="s">
        <v>365</v>
      </c>
    </row>
    <row r="2433" spans="1:17" hidden="1" x14ac:dyDescent="0.25">
      <c r="A2433" t="s">
        <v>9851</v>
      </c>
      <c r="B2433" t="s">
        <v>9852</v>
      </c>
      <c r="C2433" s="1" t="str">
        <f t="shared" si="150"/>
        <v>12:0012</v>
      </c>
      <c r="D2433" s="1" t="str">
        <f t="shared" si="151"/>
        <v>12:0031</v>
      </c>
      <c r="E2433" t="s">
        <v>9853</v>
      </c>
      <c r="F2433" t="s">
        <v>9854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 t="s">
        <v>113</v>
      </c>
      <c r="P2433" t="s">
        <v>40</v>
      </c>
      <c r="Q2433" t="s">
        <v>3475</v>
      </c>
    </row>
    <row r="2434" spans="1:17" hidden="1" x14ac:dyDescent="0.25">
      <c r="A2434" t="s">
        <v>9855</v>
      </c>
      <c r="B2434" t="s">
        <v>9856</v>
      </c>
      <c r="C2434" s="1" t="str">
        <f t="shared" ref="C2434:C2497" si="154">HYPERLINK("http://geochem.nrcan.gc.ca/cdogs/content/bdl/bdl120012_e.htm", "12:0012")</f>
        <v>12:0012</v>
      </c>
      <c r="D2434" s="1" t="str">
        <f t="shared" ref="D2434:D2497" si="155">HYPERLINK("http://geochem.nrcan.gc.ca/cdogs/content/svy/svy120031_e.htm", "12:0031")</f>
        <v>12:0031</v>
      </c>
      <c r="E2434" t="s">
        <v>9857</v>
      </c>
      <c r="F2434" t="s">
        <v>9858</v>
      </c>
      <c r="H2434">
        <v>58.943254500000002</v>
      </c>
      <c r="I2434">
        <v>-132.9279579</v>
      </c>
      <c r="J2434" s="1" t="str">
        <f t="shared" ref="J2434:J2497" si="156">HYPERLINK("http://geochem.nrcan.gc.ca/cdogs/content/kwd/kwd020018_e.htm", "Fluid (stream)")</f>
        <v>Fluid (stream)</v>
      </c>
      <c r="K2434" s="1" t="str">
        <f t="shared" ref="K2434:K2497" si="157">HYPERLINK("http://geochem.nrcan.gc.ca/cdogs/content/kwd/kwd080007_e.htm", "Untreated Water")</f>
        <v>Untreated Water</v>
      </c>
      <c r="O2434" t="s">
        <v>21</v>
      </c>
      <c r="P2434" t="s">
        <v>231</v>
      </c>
      <c r="Q2434" t="s">
        <v>5130</v>
      </c>
    </row>
    <row r="2435" spans="1:17" hidden="1" x14ac:dyDescent="0.25">
      <c r="A2435" t="s">
        <v>9859</v>
      </c>
      <c r="B2435" t="s">
        <v>9860</v>
      </c>
      <c r="C2435" s="1" t="str">
        <f t="shared" si="154"/>
        <v>12:0012</v>
      </c>
      <c r="D2435" s="1" t="str">
        <f t="shared" si="155"/>
        <v>12:0031</v>
      </c>
      <c r="E2435" t="s">
        <v>9861</v>
      </c>
      <c r="F2435" t="s">
        <v>9862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 t="s">
        <v>1818</v>
      </c>
      <c r="P2435" t="s">
        <v>583</v>
      </c>
      <c r="Q2435" t="s">
        <v>653</v>
      </c>
    </row>
    <row r="2436" spans="1:17" hidden="1" x14ac:dyDescent="0.25">
      <c r="A2436" t="s">
        <v>9863</v>
      </c>
      <c r="B2436" t="s">
        <v>9864</v>
      </c>
      <c r="C2436" s="1" t="str">
        <f t="shared" si="154"/>
        <v>12:0012</v>
      </c>
      <c r="D2436" s="1" t="str">
        <f t="shared" si="155"/>
        <v>12:0031</v>
      </c>
      <c r="E2436" t="s">
        <v>9865</v>
      </c>
      <c r="F2436" t="s">
        <v>9866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 t="s">
        <v>21</v>
      </c>
      <c r="P2436" t="s">
        <v>583</v>
      </c>
      <c r="Q2436" t="s">
        <v>522</v>
      </c>
    </row>
    <row r="2437" spans="1:17" hidden="1" x14ac:dyDescent="0.25">
      <c r="A2437" t="s">
        <v>9867</v>
      </c>
      <c r="B2437" t="s">
        <v>9868</v>
      </c>
      <c r="C2437" s="1" t="str">
        <f t="shared" si="154"/>
        <v>12:0012</v>
      </c>
      <c r="D2437" s="1" t="str">
        <f t="shared" si="155"/>
        <v>12:0031</v>
      </c>
      <c r="E2437" t="s">
        <v>9869</v>
      </c>
      <c r="F2437" t="s">
        <v>9870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 t="s">
        <v>21</v>
      </c>
      <c r="P2437" t="s">
        <v>1227</v>
      </c>
      <c r="Q2437" t="s">
        <v>522</v>
      </c>
    </row>
    <row r="2438" spans="1:17" hidden="1" x14ac:dyDescent="0.25">
      <c r="A2438" t="s">
        <v>9871</v>
      </c>
      <c r="B2438" t="s">
        <v>9872</v>
      </c>
      <c r="C2438" s="1" t="str">
        <f t="shared" si="154"/>
        <v>12:0012</v>
      </c>
      <c r="D2438" s="1" t="str">
        <f t="shared" si="155"/>
        <v>12:0031</v>
      </c>
      <c r="E2438" t="s">
        <v>9873</v>
      </c>
      <c r="F2438" t="s">
        <v>9874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 t="s">
        <v>21</v>
      </c>
      <c r="P2438" t="s">
        <v>28</v>
      </c>
      <c r="Q2438" t="s">
        <v>653</v>
      </c>
    </row>
    <row r="2439" spans="1:17" hidden="1" x14ac:dyDescent="0.25">
      <c r="A2439" t="s">
        <v>9875</v>
      </c>
      <c r="B2439" t="s">
        <v>9876</v>
      </c>
      <c r="C2439" s="1" t="str">
        <f t="shared" si="154"/>
        <v>12:0012</v>
      </c>
      <c r="D2439" s="1" t="str">
        <f t="shared" si="155"/>
        <v>12:0031</v>
      </c>
      <c r="E2439" t="s">
        <v>9877</v>
      </c>
      <c r="F2439" t="s">
        <v>9878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 t="s">
        <v>113</v>
      </c>
      <c r="P2439" t="s">
        <v>612</v>
      </c>
      <c r="Q2439" t="s">
        <v>392</v>
      </c>
    </row>
    <row r="2440" spans="1:17" hidden="1" x14ac:dyDescent="0.25">
      <c r="A2440" t="s">
        <v>9879</v>
      </c>
      <c r="B2440" t="s">
        <v>9880</v>
      </c>
      <c r="C2440" s="1" t="str">
        <f t="shared" si="154"/>
        <v>12:0012</v>
      </c>
      <c r="D2440" s="1" t="str">
        <f t="shared" si="155"/>
        <v>12:0031</v>
      </c>
      <c r="E2440" t="s">
        <v>9881</v>
      </c>
      <c r="F2440" t="s">
        <v>9882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 t="s">
        <v>21</v>
      </c>
      <c r="P2440" t="s">
        <v>1227</v>
      </c>
      <c r="Q2440" t="s">
        <v>653</v>
      </c>
    </row>
    <row r="2441" spans="1:17" hidden="1" x14ac:dyDescent="0.25">
      <c r="A2441" t="s">
        <v>9883</v>
      </c>
      <c r="B2441" t="s">
        <v>9884</v>
      </c>
      <c r="C2441" s="1" t="str">
        <f t="shared" si="154"/>
        <v>12:0012</v>
      </c>
      <c r="D2441" s="1" t="str">
        <f t="shared" si="155"/>
        <v>12:0031</v>
      </c>
      <c r="E2441" t="s">
        <v>9885</v>
      </c>
      <c r="F2441" t="s">
        <v>9886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 t="s">
        <v>225</v>
      </c>
      <c r="P2441" t="s">
        <v>436</v>
      </c>
      <c r="Q2441" t="s">
        <v>522</v>
      </c>
    </row>
    <row r="2442" spans="1:17" hidden="1" x14ac:dyDescent="0.25">
      <c r="A2442" t="s">
        <v>9887</v>
      </c>
      <c r="B2442" t="s">
        <v>9888</v>
      </c>
      <c r="C2442" s="1" t="str">
        <f t="shared" si="154"/>
        <v>12:0012</v>
      </c>
      <c r="D2442" s="1" t="str">
        <f t="shared" si="155"/>
        <v>12:0031</v>
      </c>
      <c r="E2442" t="s">
        <v>9889</v>
      </c>
      <c r="F2442" t="s">
        <v>9890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 t="s">
        <v>21</v>
      </c>
      <c r="P2442" t="s">
        <v>612</v>
      </c>
      <c r="Q2442" t="s">
        <v>398</v>
      </c>
    </row>
    <row r="2443" spans="1:17" hidden="1" x14ac:dyDescent="0.25">
      <c r="A2443" t="s">
        <v>9891</v>
      </c>
      <c r="B2443" t="s">
        <v>9892</v>
      </c>
      <c r="C2443" s="1" t="str">
        <f t="shared" si="154"/>
        <v>12:0012</v>
      </c>
      <c r="D2443" s="1" t="str">
        <f t="shared" si="155"/>
        <v>12:0031</v>
      </c>
      <c r="E2443" t="s">
        <v>9893</v>
      </c>
      <c r="F2443" t="s">
        <v>9894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 t="s">
        <v>225</v>
      </c>
      <c r="P2443" t="s">
        <v>583</v>
      </c>
      <c r="Q2443" t="s">
        <v>3475</v>
      </c>
    </row>
    <row r="2444" spans="1:17" hidden="1" x14ac:dyDescent="0.25">
      <c r="A2444" t="s">
        <v>9895</v>
      </c>
      <c r="B2444" t="s">
        <v>9896</v>
      </c>
      <c r="C2444" s="1" t="str">
        <f t="shared" si="154"/>
        <v>12:0012</v>
      </c>
      <c r="D2444" s="1" t="str">
        <f t="shared" si="155"/>
        <v>12:0031</v>
      </c>
      <c r="E2444" t="s">
        <v>9897</v>
      </c>
      <c r="F2444" t="s">
        <v>9898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 t="s">
        <v>21</v>
      </c>
      <c r="P2444" t="s">
        <v>2212</v>
      </c>
      <c r="Q2444" t="s">
        <v>398</v>
      </c>
    </row>
    <row r="2445" spans="1:17" hidden="1" x14ac:dyDescent="0.25">
      <c r="A2445" t="s">
        <v>9899</v>
      </c>
      <c r="B2445" t="s">
        <v>9900</v>
      </c>
      <c r="C2445" s="1" t="str">
        <f t="shared" si="154"/>
        <v>12:0012</v>
      </c>
      <c r="D2445" s="1" t="str">
        <f t="shared" si="155"/>
        <v>12:0031</v>
      </c>
      <c r="E2445" t="s">
        <v>9901</v>
      </c>
      <c r="F2445" t="s">
        <v>9902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 t="s">
        <v>21</v>
      </c>
      <c r="P2445" t="s">
        <v>356</v>
      </c>
      <c r="Q2445" t="s">
        <v>392</v>
      </c>
    </row>
    <row r="2446" spans="1:17" hidden="1" x14ac:dyDescent="0.25">
      <c r="A2446" t="s">
        <v>9903</v>
      </c>
      <c r="B2446" t="s">
        <v>9904</v>
      </c>
      <c r="C2446" s="1" t="str">
        <f t="shared" si="154"/>
        <v>12:0012</v>
      </c>
      <c r="D2446" s="1" t="str">
        <f t="shared" si="155"/>
        <v>12:0031</v>
      </c>
      <c r="E2446" t="s">
        <v>9905</v>
      </c>
      <c r="F2446" t="s">
        <v>9906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 t="s">
        <v>101</v>
      </c>
      <c r="P2446" t="s">
        <v>45</v>
      </c>
      <c r="Q2446" t="s">
        <v>392</v>
      </c>
    </row>
    <row r="2447" spans="1:17" hidden="1" x14ac:dyDescent="0.25">
      <c r="A2447" t="s">
        <v>9907</v>
      </c>
      <c r="B2447" t="s">
        <v>9908</v>
      </c>
      <c r="C2447" s="1" t="str">
        <f t="shared" si="154"/>
        <v>12:0012</v>
      </c>
      <c r="D2447" s="1" t="str">
        <f t="shared" si="155"/>
        <v>12:0031</v>
      </c>
      <c r="E2447" t="s">
        <v>9909</v>
      </c>
      <c r="F2447" t="s">
        <v>9910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 t="s">
        <v>311</v>
      </c>
      <c r="P2447" t="s">
        <v>577</v>
      </c>
      <c r="Q2447" t="s">
        <v>398</v>
      </c>
    </row>
    <row r="2448" spans="1:17" hidden="1" x14ac:dyDescent="0.25">
      <c r="A2448" t="s">
        <v>9911</v>
      </c>
      <c r="B2448" t="s">
        <v>9912</v>
      </c>
      <c r="C2448" s="1" t="str">
        <f t="shared" si="154"/>
        <v>12:0012</v>
      </c>
      <c r="D2448" s="1" t="str">
        <f t="shared" si="155"/>
        <v>12:0031</v>
      </c>
      <c r="E2448" t="s">
        <v>9913</v>
      </c>
      <c r="F2448" t="s">
        <v>9914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 t="s">
        <v>1818</v>
      </c>
      <c r="P2448" t="s">
        <v>602</v>
      </c>
      <c r="Q2448" t="s">
        <v>392</v>
      </c>
    </row>
    <row r="2449" spans="1:17" hidden="1" x14ac:dyDescent="0.25">
      <c r="A2449" t="s">
        <v>9915</v>
      </c>
      <c r="B2449" t="s">
        <v>9916</v>
      </c>
      <c r="C2449" s="1" t="str">
        <f t="shared" si="154"/>
        <v>12:0012</v>
      </c>
      <c r="D2449" s="1" t="str">
        <f t="shared" si="155"/>
        <v>12:0031</v>
      </c>
      <c r="E2449" t="s">
        <v>9913</v>
      </c>
      <c r="F2449" t="s">
        <v>9917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 t="s">
        <v>154</v>
      </c>
      <c r="P2449" t="s">
        <v>577</v>
      </c>
      <c r="Q2449" t="s">
        <v>35</v>
      </c>
    </row>
    <row r="2450" spans="1:17" hidden="1" x14ac:dyDescent="0.25">
      <c r="A2450" t="s">
        <v>9918</v>
      </c>
      <c r="B2450" t="s">
        <v>9919</v>
      </c>
      <c r="C2450" s="1" t="str">
        <f t="shared" si="154"/>
        <v>12:0012</v>
      </c>
      <c r="D2450" s="1" t="str">
        <f t="shared" si="155"/>
        <v>12:0031</v>
      </c>
      <c r="E2450" t="s">
        <v>9920</v>
      </c>
      <c r="F2450" t="s">
        <v>9921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 t="s">
        <v>311</v>
      </c>
      <c r="P2450" t="s">
        <v>2943</v>
      </c>
      <c r="Q2450" t="s">
        <v>4049</v>
      </c>
    </row>
    <row r="2451" spans="1:17" hidden="1" x14ac:dyDescent="0.25">
      <c r="A2451" t="s">
        <v>9922</v>
      </c>
      <c r="B2451" t="s">
        <v>9923</v>
      </c>
      <c r="C2451" s="1" t="str">
        <f t="shared" si="154"/>
        <v>12:0012</v>
      </c>
      <c r="D2451" s="1" t="str">
        <f t="shared" si="155"/>
        <v>12:0031</v>
      </c>
      <c r="E2451" t="s">
        <v>9924</v>
      </c>
      <c r="F2451" t="s">
        <v>9925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 t="s">
        <v>2927</v>
      </c>
      <c r="P2451" t="s">
        <v>1222</v>
      </c>
      <c r="Q2451" t="s">
        <v>5130</v>
      </c>
    </row>
    <row r="2452" spans="1:17" hidden="1" x14ac:dyDescent="0.25">
      <c r="A2452" t="s">
        <v>9926</v>
      </c>
      <c r="B2452" t="s">
        <v>9927</v>
      </c>
      <c r="C2452" s="1" t="str">
        <f t="shared" si="154"/>
        <v>12:0012</v>
      </c>
      <c r="D2452" s="1" t="str">
        <f t="shared" si="155"/>
        <v>12:0031</v>
      </c>
      <c r="E2452" t="s">
        <v>9928</v>
      </c>
      <c r="F2452" t="s">
        <v>9929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 t="s">
        <v>21</v>
      </c>
      <c r="P2452" t="s">
        <v>1209</v>
      </c>
      <c r="Q2452" t="s">
        <v>365</v>
      </c>
    </row>
    <row r="2453" spans="1:17" hidden="1" x14ac:dyDescent="0.25">
      <c r="A2453" t="s">
        <v>9930</v>
      </c>
      <c r="B2453" t="s">
        <v>9931</v>
      </c>
      <c r="C2453" s="1" t="str">
        <f t="shared" si="154"/>
        <v>12:0012</v>
      </c>
      <c r="D2453" s="1" t="str">
        <f t="shared" si="155"/>
        <v>12:0031</v>
      </c>
      <c r="E2453" t="s">
        <v>9932</v>
      </c>
      <c r="F2453" t="s">
        <v>9933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 t="s">
        <v>21</v>
      </c>
      <c r="P2453" t="s">
        <v>58</v>
      </c>
      <c r="Q2453" t="s">
        <v>23</v>
      </c>
    </row>
    <row r="2454" spans="1:17" hidden="1" x14ac:dyDescent="0.25">
      <c r="A2454" t="s">
        <v>9934</v>
      </c>
      <c r="B2454" t="s">
        <v>9935</v>
      </c>
      <c r="C2454" s="1" t="str">
        <f t="shared" si="154"/>
        <v>12:0012</v>
      </c>
      <c r="D2454" s="1" t="str">
        <f t="shared" si="155"/>
        <v>12:0031</v>
      </c>
      <c r="E2454" t="s">
        <v>9936</v>
      </c>
      <c r="F2454" t="s">
        <v>9937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 t="s">
        <v>21</v>
      </c>
      <c r="P2454" t="s">
        <v>1222</v>
      </c>
      <c r="Q2454" t="s">
        <v>522</v>
      </c>
    </row>
    <row r="2455" spans="1:17" hidden="1" x14ac:dyDescent="0.25">
      <c r="A2455" t="s">
        <v>9938</v>
      </c>
      <c r="B2455" t="s">
        <v>9939</v>
      </c>
      <c r="C2455" s="1" t="str">
        <f t="shared" si="154"/>
        <v>12:0012</v>
      </c>
      <c r="D2455" s="1" t="str">
        <f t="shared" si="155"/>
        <v>12:0031</v>
      </c>
      <c r="E2455" t="s">
        <v>9940</v>
      </c>
      <c r="F2455" t="s">
        <v>9941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 t="s">
        <v>311</v>
      </c>
      <c r="P2455" t="s">
        <v>1252</v>
      </c>
      <c r="Q2455" t="s">
        <v>653</v>
      </c>
    </row>
    <row r="2456" spans="1:17" hidden="1" x14ac:dyDescent="0.25">
      <c r="A2456" t="s">
        <v>9942</v>
      </c>
      <c r="B2456" t="s">
        <v>9943</v>
      </c>
      <c r="C2456" s="1" t="str">
        <f t="shared" si="154"/>
        <v>12:0012</v>
      </c>
      <c r="D2456" s="1" t="str">
        <f t="shared" si="155"/>
        <v>12:0031</v>
      </c>
      <c r="E2456" t="s">
        <v>9944</v>
      </c>
      <c r="F2456" t="s">
        <v>9945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 t="s">
        <v>551</v>
      </c>
      <c r="P2456" t="s">
        <v>226</v>
      </c>
      <c r="Q2456" t="s">
        <v>398</v>
      </c>
    </row>
    <row r="2457" spans="1:17" hidden="1" x14ac:dyDescent="0.25">
      <c r="A2457" t="s">
        <v>9946</v>
      </c>
      <c r="B2457" t="s">
        <v>9947</v>
      </c>
      <c r="C2457" s="1" t="str">
        <f t="shared" si="154"/>
        <v>12:0012</v>
      </c>
      <c r="D2457" s="1" t="str">
        <f t="shared" si="155"/>
        <v>12:0031</v>
      </c>
      <c r="E2457" t="s">
        <v>9948</v>
      </c>
      <c r="F2457" t="s">
        <v>9949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 t="s">
        <v>113</v>
      </c>
      <c r="P2457" t="s">
        <v>1252</v>
      </c>
      <c r="Q2457" t="s">
        <v>398</v>
      </c>
    </row>
    <row r="2458" spans="1:17" hidden="1" x14ac:dyDescent="0.25">
      <c r="A2458" t="s">
        <v>9950</v>
      </c>
      <c r="B2458" t="s">
        <v>9951</v>
      </c>
      <c r="C2458" s="1" t="str">
        <f t="shared" si="154"/>
        <v>12:0012</v>
      </c>
      <c r="D2458" s="1" t="str">
        <f t="shared" si="155"/>
        <v>12:0031</v>
      </c>
      <c r="E2458" t="s">
        <v>9952</v>
      </c>
      <c r="F2458" t="s">
        <v>9953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 t="s">
        <v>21</v>
      </c>
      <c r="P2458" t="s">
        <v>58</v>
      </c>
      <c r="Q2458" t="s">
        <v>653</v>
      </c>
    </row>
    <row r="2459" spans="1:17" hidden="1" x14ac:dyDescent="0.25">
      <c r="A2459" t="s">
        <v>9954</v>
      </c>
      <c r="B2459" t="s">
        <v>9955</v>
      </c>
      <c r="C2459" s="1" t="str">
        <f t="shared" si="154"/>
        <v>12:0012</v>
      </c>
      <c r="D2459" s="1" t="str">
        <f t="shared" si="155"/>
        <v>12:0031</v>
      </c>
      <c r="E2459" t="s">
        <v>9952</v>
      </c>
      <c r="F2459" t="s">
        <v>9956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 t="s">
        <v>21</v>
      </c>
      <c r="P2459" t="s">
        <v>58</v>
      </c>
      <c r="Q2459" t="s">
        <v>653</v>
      </c>
    </row>
    <row r="2460" spans="1:17" hidden="1" x14ac:dyDescent="0.25">
      <c r="A2460" t="s">
        <v>9957</v>
      </c>
      <c r="B2460" t="s">
        <v>9958</v>
      </c>
      <c r="C2460" s="1" t="str">
        <f t="shared" si="154"/>
        <v>12:0012</v>
      </c>
      <c r="D2460" s="1" t="str">
        <f t="shared" si="155"/>
        <v>12:0031</v>
      </c>
      <c r="E2460" t="s">
        <v>9959</v>
      </c>
      <c r="F2460" t="s">
        <v>9960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 t="s">
        <v>21</v>
      </c>
      <c r="P2460" t="s">
        <v>1227</v>
      </c>
      <c r="Q2460" t="s">
        <v>46</v>
      </c>
    </row>
    <row r="2461" spans="1:17" hidden="1" x14ac:dyDescent="0.25">
      <c r="A2461" t="s">
        <v>9961</v>
      </c>
      <c r="B2461" t="s">
        <v>9962</v>
      </c>
      <c r="C2461" s="1" t="str">
        <f t="shared" si="154"/>
        <v>12:0012</v>
      </c>
      <c r="D2461" s="1" t="str">
        <f t="shared" si="155"/>
        <v>12:0031</v>
      </c>
      <c r="E2461" t="s">
        <v>9963</v>
      </c>
      <c r="F2461" t="s">
        <v>9964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 t="s">
        <v>76</v>
      </c>
      <c r="P2461" t="s">
        <v>65</v>
      </c>
      <c r="Q2461" t="s">
        <v>653</v>
      </c>
    </row>
    <row r="2462" spans="1:17" hidden="1" x14ac:dyDescent="0.25">
      <c r="A2462" t="s">
        <v>9965</v>
      </c>
      <c r="B2462" t="s">
        <v>9966</v>
      </c>
      <c r="C2462" s="1" t="str">
        <f t="shared" si="154"/>
        <v>12:0012</v>
      </c>
      <c r="D2462" s="1" t="str">
        <f t="shared" si="155"/>
        <v>12:0031</v>
      </c>
      <c r="E2462" t="s">
        <v>9967</v>
      </c>
      <c r="F2462" t="s">
        <v>9968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 t="s">
        <v>21</v>
      </c>
      <c r="P2462" t="s">
        <v>58</v>
      </c>
      <c r="Q2462" t="s">
        <v>522</v>
      </c>
    </row>
    <row r="2463" spans="1:17" hidden="1" x14ac:dyDescent="0.25">
      <c r="A2463" t="s">
        <v>9969</v>
      </c>
      <c r="B2463" t="s">
        <v>9970</v>
      </c>
      <c r="C2463" s="1" t="str">
        <f t="shared" si="154"/>
        <v>12:0012</v>
      </c>
      <c r="D2463" s="1" t="str">
        <f t="shared" si="155"/>
        <v>12:0031</v>
      </c>
      <c r="E2463" t="s">
        <v>9971</v>
      </c>
      <c r="F2463" t="s">
        <v>9972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 t="s">
        <v>101</v>
      </c>
      <c r="P2463" t="s">
        <v>28</v>
      </c>
      <c r="Q2463" t="s">
        <v>392</v>
      </c>
    </row>
    <row r="2464" spans="1:17" hidden="1" x14ac:dyDescent="0.25">
      <c r="A2464" t="s">
        <v>9973</v>
      </c>
      <c r="B2464" t="s">
        <v>9974</v>
      </c>
      <c r="C2464" s="1" t="str">
        <f t="shared" si="154"/>
        <v>12:0012</v>
      </c>
      <c r="D2464" s="1" t="str">
        <f t="shared" si="155"/>
        <v>12:0031</v>
      </c>
      <c r="E2464" t="s">
        <v>9975</v>
      </c>
      <c r="F2464" t="s">
        <v>9976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 t="s">
        <v>21</v>
      </c>
      <c r="P2464" t="s">
        <v>612</v>
      </c>
      <c r="Q2464" t="s">
        <v>59</v>
      </c>
    </row>
    <row r="2465" spans="1:17" hidden="1" x14ac:dyDescent="0.25">
      <c r="A2465" t="s">
        <v>9977</v>
      </c>
      <c r="B2465" t="s">
        <v>9978</v>
      </c>
      <c r="C2465" s="1" t="str">
        <f t="shared" si="154"/>
        <v>12:0012</v>
      </c>
      <c r="D2465" s="1" t="str">
        <f t="shared" si="155"/>
        <v>12:0031</v>
      </c>
      <c r="E2465" t="s">
        <v>9979</v>
      </c>
      <c r="F2465" t="s">
        <v>9980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 t="s">
        <v>21</v>
      </c>
      <c r="P2465" t="s">
        <v>58</v>
      </c>
      <c r="Q2465" t="s">
        <v>35</v>
      </c>
    </row>
    <row r="2466" spans="1:17" hidden="1" x14ac:dyDescent="0.25">
      <c r="A2466" t="s">
        <v>9981</v>
      </c>
      <c r="B2466" t="s">
        <v>9982</v>
      </c>
      <c r="C2466" s="1" t="str">
        <f t="shared" si="154"/>
        <v>12:0012</v>
      </c>
      <c r="D2466" s="1" t="str">
        <f t="shared" si="155"/>
        <v>12:0031</v>
      </c>
      <c r="E2466" t="s">
        <v>9983</v>
      </c>
      <c r="F2466" t="s">
        <v>9984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 t="s">
        <v>225</v>
      </c>
      <c r="P2466" t="s">
        <v>1209</v>
      </c>
      <c r="Q2466" t="s">
        <v>392</v>
      </c>
    </row>
    <row r="2467" spans="1:17" hidden="1" x14ac:dyDescent="0.25">
      <c r="A2467" t="s">
        <v>9985</v>
      </c>
      <c r="B2467" t="s">
        <v>9986</v>
      </c>
      <c r="C2467" s="1" t="str">
        <f t="shared" si="154"/>
        <v>12:0012</v>
      </c>
      <c r="D2467" s="1" t="str">
        <f t="shared" si="155"/>
        <v>12:0031</v>
      </c>
      <c r="E2467" t="s">
        <v>9987</v>
      </c>
      <c r="F2467" t="s">
        <v>9988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 t="s">
        <v>113</v>
      </c>
      <c r="P2467" t="s">
        <v>612</v>
      </c>
      <c r="Q2467" t="s">
        <v>392</v>
      </c>
    </row>
    <row r="2468" spans="1:17" hidden="1" x14ac:dyDescent="0.25">
      <c r="A2468" t="s">
        <v>9989</v>
      </c>
      <c r="B2468" t="s">
        <v>9990</v>
      </c>
      <c r="C2468" s="1" t="str">
        <f t="shared" si="154"/>
        <v>12:0012</v>
      </c>
      <c r="D2468" s="1" t="str">
        <f t="shared" si="155"/>
        <v>12:0031</v>
      </c>
      <c r="E2468" t="s">
        <v>9991</v>
      </c>
      <c r="F2468" t="s">
        <v>9992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 t="s">
        <v>154</v>
      </c>
      <c r="P2468" t="s">
        <v>617</v>
      </c>
      <c r="Q2468" t="s">
        <v>365</v>
      </c>
    </row>
    <row r="2469" spans="1:17" hidden="1" x14ac:dyDescent="0.25">
      <c r="A2469" t="s">
        <v>9993</v>
      </c>
      <c r="B2469" t="s">
        <v>9994</v>
      </c>
      <c r="C2469" s="1" t="str">
        <f t="shared" si="154"/>
        <v>12:0012</v>
      </c>
      <c r="D2469" s="1" t="str">
        <f t="shared" si="155"/>
        <v>12:0031</v>
      </c>
      <c r="E2469" t="s">
        <v>9995</v>
      </c>
      <c r="F2469" t="s">
        <v>9996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 t="s">
        <v>21</v>
      </c>
      <c r="P2469" t="s">
        <v>356</v>
      </c>
      <c r="Q2469" t="s">
        <v>5130</v>
      </c>
    </row>
    <row r="2470" spans="1:17" hidden="1" x14ac:dyDescent="0.25">
      <c r="A2470" t="s">
        <v>9997</v>
      </c>
      <c r="B2470" t="s">
        <v>9998</v>
      </c>
      <c r="C2470" s="1" t="str">
        <f t="shared" si="154"/>
        <v>12:0012</v>
      </c>
      <c r="D2470" s="1" t="str">
        <f t="shared" si="155"/>
        <v>12:0031</v>
      </c>
      <c r="E2470" t="s">
        <v>9999</v>
      </c>
      <c r="F2470" t="s">
        <v>10000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 t="s">
        <v>154</v>
      </c>
      <c r="P2470" t="s">
        <v>397</v>
      </c>
      <c r="Q2470" t="s">
        <v>5130</v>
      </c>
    </row>
    <row r="2471" spans="1:17" hidden="1" x14ac:dyDescent="0.25">
      <c r="A2471" t="s">
        <v>10001</v>
      </c>
      <c r="B2471" t="s">
        <v>10002</v>
      </c>
      <c r="C2471" s="1" t="str">
        <f t="shared" si="154"/>
        <v>12:0012</v>
      </c>
      <c r="D2471" s="1" t="str">
        <f t="shared" si="155"/>
        <v>12:0031</v>
      </c>
      <c r="E2471" t="s">
        <v>10003</v>
      </c>
      <c r="F2471" t="s">
        <v>10004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 t="s">
        <v>220</v>
      </c>
      <c r="P2471" t="s">
        <v>397</v>
      </c>
      <c r="Q2471" t="s">
        <v>653</v>
      </c>
    </row>
    <row r="2472" spans="1:17" hidden="1" x14ac:dyDescent="0.25">
      <c r="A2472" t="s">
        <v>10005</v>
      </c>
      <c r="B2472" t="s">
        <v>10006</v>
      </c>
      <c r="C2472" s="1" t="str">
        <f t="shared" si="154"/>
        <v>12:0012</v>
      </c>
      <c r="D2472" s="1" t="str">
        <f t="shared" si="155"/>
        <v>12:0031</v>
      </c>
      <c r="E2472" t="s">
        <v>10007</v>
      </c>
      <c r="F2472" t="s">
        <v>10008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  <c r="O2472" t="s">
        <v>108</v>
      </c>
      <c r="P2472" t="s">
        <v>108</v>
      </c>
      <c r="Q2472" t="s">
        <v>108</v>
      </c>
    </row>
    <row r="2473" spans="1:17" hidden="1" x14ac:dyDescent="0.25">
      <c r="A2473" t="s">
        <v>10009</v>
      </c>
      <c r="B2473" t="s">
        <v>10010</v>
      </c>
      <c r="C2473" s="1" t="str">
        <f t="shared" si="154"/>
        <v>12:0012</v>
      </c>
      <c r="D2473" s="1" t="str">
        <f t="shared" si="155"/>
        <v>12:0031</v>
      </c>
      <c r="E2473" t="s">
        <v>10011</v>
      </c>
      <c r="F2473" t="s">
        <v>10012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 t="s">
        <v>64</v>
      </c>
      <c r="P2473" t="s">
        <v>65</v>
      </c>
      <c r="Q2473" t="s">
        <v>71</v>
      </c>
    </row>
    <row r="2474" spans="1:17" hidden="1" x14ac:dyDescent="0.25">
      <c r="A2474" t="s">
        <v>10013</v>
      </c>
      <c r="B2474" t="s">
        <v>10014</v>
      </c>
      <c r="C2474" s="1" t="str">
        <f t="shared" si="154"/>
        <v>12:0012</v>
      </c>
      <c r="D2474" s="1" t="str">
        <f t="shared" si="155"/>
        <v>12:0031</v>
      </c>
      <c r="E2474" t="s">
        <v>10015</v>
      </c>
      <c r="F2474" t="s">
        <v>10016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 t="s">
        <v>1818</v>
      </c>
      <c r="P2474" t="s">
        <v>231</v>
      </c>
      <c r="Q2474" t="s">
        <v>52</v>
      </c>
    </row>
    <row r="2475" spans="1:17" hidden="1" x14ac:dyDescent="0.25">
      <c r="A2475" t="s">
        <v>10017</v>
      </c>
      <c r="B2475" t="s">
        <v>10018</v>
      </c>
      <c r="C2475" s="1" t="str">
        <f t="shared" si="154"/>
        <v>12:0012</v>
      </c>
      <c r="D2475" s="1" t="str">
        <f t="shared" si="155"/>
        <v>12:0031</v>
      </c>
      <c r="E2475" t="s">
        <v>10019</v>
      </c>
      <c r="F2475" t="s">
        <v>10020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 t="s">
        <v>64</v>
      </c>
      <c r="P2475" t="s">
        <v>184</v>
      </c>
      <c r="Q2475" t="s">
        <v>2366</v>
      </c>
    </row>
    <row r="2476" spans="1:17" hidden="1" x14ac:dyDescent="0.25">
      <c r="A2476" t="s">
        <v>10021</v>
      </c>
      <c r="B2476" t="s">
        <v>10022</v>
      </c>
      <c r="C2476" s="1" t="str">
        <f t="shared" si="154"/>
        <v>12:0012</v>
      </c>
      <c r="D2476" s="1" t="str">
        <f t="shared" si="155"/>
        <v>12:0031</v>
      </c>
      <c r="E2476" t="s">
        <v>10023</v>
      </c>
      <c r="F2476" t="s">
        <v>10024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 t="s">
        <v>588</v>
      </c>
      <c r="P2476" t="s">
        <v>45</v>
      </c>
      <c r="Q2476" t="s">
        <v>52</v>
      </c>
    </row>
    <row r="2477" spans="1:17" hidden="1" x14ac:dyDescent="0.25">
      <c r="A2477" t="s">
        <v>10025</v>
      </c>
      <c r="B2477" t="s">
        <v>10026</v>
      </c>
      <c r="C2477" s="1" t="str">
        <f t="shared" si="154"/>
        <v>12:0012</v>
      </c>
      <c r="D2477" s="1" t="str">
        <f t="shared" si="155"/>
        <v>12:0031</v>
      </c>
      <c r="E2477" t="s">
        <v>10027</v>
      </c>
      <c r="F2477" t="s">
        <v>10028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 t="s">
        <v>21</v>
      </c>
      <c r="P2477" t="s">
        <v>184</v>
      </c>
      <c r="Q2477" t="s">
        <v>189</v>
      </c>
    </row>
    <row r="2478" spans="1:17" hidden="1" x14ac:dyDescent="0.25">
      <c r="A2478" t="s">
        <v>10029</v>
      </c>
      <c r="B2478" t="s">
        <v>10030</v>
      </c>
      <c r="C2478" s="1" t="str">
        <f t="shared" si="154"/>
        <v>12:0012</v>
      </c>
      <c r="D2478" s="1" t="str">
        <f t="shared" si="155"/>
        <v>12:0031</v>
      </c>
      <c r="E2478" t="s">
        <v>10031</v>
      </c>
      <c r="F2478" t="s">
        <v>10032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 t="s">
        <v>21</v>
      </c>
      <c r="P2478" t="s">
        <v>77</v>
      </c>
      <c r="Q2478" t="s">
        <v>52</v>
      </c>
    </row>
    <row r="2479" spans="1:17" hidden="1" x14ac:dyDescent="0.25">
      <c r="A2479" t="s">
        <v>10033</v>
      </c>
      <c r="B2479" t="s">
        <v>10034</v>
      </c>
      <c r="C2479" s="1" t="str">
        <f t="shared" si="154"/>
        <v>12:0012</v>
      </c>
      <c r="D2479" s="1" t="str">
        <f t="shared" si="155"/>
        <v>12:0031</v>
      </c>
      <c r="E2479" t="s">
        <v>10035</v>
      </c>
      <c r="F2479" t="s">
        <v>10036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 t="s">
        <v>21</v>
      </c>
      <c r="P2479" t="s">
        <v>231</v>
      </c>
      <c r="Q2479" t="s">
        <v>52</v>
      </c>
    </row>
    <row r="2480" spans="1:17" hidden="1" x14ac:dyDescent="0.25">
      <c r="A2480" t="s">
        <v>10037</v>
      </c>
      <c r="B2480" t="s">
        <v>10038</v>
      </c>
      <c r="C2480" s="1" t="str">
        <f t="shared" si="154"/>
        <v>12:0012</v>
      </c>
      <c r="D2480" s="1" t="str">
        <f t="shared" si="155"/>
        <v>12:0031</v>
      </c>
      <c r="E2480" t="s">
        <v>10039</v>
      </c>
      <c r="F2480" t="s">
        <v>10040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 t="s">
        <v>154</v>
      </c>
      <c r="P2480" t="s">
        <v>102</v>
      </c>
      <c r="Q2480" t="s">
        <v>71</v>
      </c>
    </row>
    <row r="2481" spans="1:17" hidden="1" x14ac:dyDescent="0.25">
      <c r="A2481" t="s">
        <v>10041</v>
      </c>
      <c r="B2481" t="s">
        <v>10042</v>
      </c>
      <c r="C2481" s="1" t="str">
        <f t="shared" si="154"/>
        <v>12:0012</v>
      </c>
      <c r="D2481" s="1" t="str">
        <f t="shared" si="155"/>
        <v>12:0031</v>
      </c>
      <c r="E2481" t="s">
        <v>10043</v>
      </c>
      <c r="F2481" t="s">
        <v>10044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 t="s">
        <v>76</v>
      </c>
      <c r="P2481" t="s">
        <v>102</v>
      </c>
      <c r="Q2481" t="s">
        <v>149</v>
      </c>
    </row>
    <row r="2482" spans="1:17" hidden="1" x14ac:dyDescent="0.25">
      <c r="A2482" t="s">
        <v>10045</v>
      </c>
      <c r="B2482" t="s">
        <v>10046</v>
      </c>
      <c r="C2482" s="1" t="str">
        <f t="shared" si="154"/>
        <v>12:0012</v>
      </c>
      <c r="D2482" s="1" t="str">
        <f t="shared" si="155"/>
        <v>12:0031</v>
      </c>
      <c r="E2482" t="s">
        <v>10043</v>
      </c>
      <c r="F2482" t="s">
        <v>10047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 t="s">
        <v>370</v>
      </c>
      <c r="P2482" t="s">
        <v>102</v>
      </c>
      <c r="Q2482" t="s">
        <v>215</v>
      </c>
    </row>
    <row r="2483" spans="1:17" hidden="1" x14ac:dyDescent="0.25">
      <c r="A2483" t="s">
        <v>10048</v>
      </c>
      <c r="B2483" t="s">
        <v>10049</v>
      </c>
      <c r="C2483" s="1" t="str">
        <f t="shared" si="154"/>
        <v>12:0012</v>
      </c>
      <c r="D2483" s="1" t="str">
        <f t="shared" si="155"/>
        <v>12:0031</v>
      </c>
      <c r="E2483" t="s">
        <v>10050</v>
      </c>
      <c r="F2483" t="s">
        <v>10051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 t="s">
        <v>21</v>
      </c>
      <c r="P2483" t="s">
        <v>102</v>
      </c>
      <c r="Q2483" t="s">
        <v>189</v>
      </c>
    </row>
    <row r="2484" spans="1:17" hidden="1" x14ac:dyDescent="0.25">
      <c r="A2484" t="s">
        <v>10052</v>
      </c>
      <c r="B2484" t="s">
        <v>10053</v>
      </c>
      <c r="C2484" s="1" t="str">
        <f t="shared" si="154"/>
        <v>12:0012</v>
      </c>
      <c r="D2484" s="1" t="str">
        <f t="shared" si="155"/>
        <v>12:0031</v>
      </c>
      <c r="E2484" t="s">
        <v>10054</v>
      </c>
      <c r="F2484" t="s">
        <v>10055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 t="s">
        <v>21</v>
      </c>
      <c r="P2484" t="s">
        <v>87</v>
      </c>
      <c r="Q2484" t="s">
        <v>189</v>
      </c>
    </row>
    <row r="2485" spans="1:17" hidden="1" x14ac:dyDescent="0.25">
      <c r="A2485" t="s">
        <v>10056</v>
      </c>
      <c r="B2485" t="s">
        <v>10057</v>
      </c>
      <c r="C2485" s="1" t="str">
        <f t="shared" si="154"/>
        <v>12:0012</v>
      </c>
      <c r="D2485" s="1" t="str">
        <f t="shared" si="155"/>
        <v>12:0031</v>
      </c>
      <c r="E2485" t="s">
        <v>10058</v>
      </c>
      <c r="F2485" t="s">
        <v>10059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 t="s">
        <v>21</v>
      </c>
      <c r="P2485" t="s">
        <v>391</v>
      </c>
      <c r="Q2485" t="s">
        <v>149</v>
      </c>
    </row>
    <row r="2486" spans="1:17" hidden="1" x14ac:dyDescent="0.25">
      <c r="A2486" t="s">
        <v>10060</v>
      </c>
      <c r="B2486" t="s">
        <v>10061</v>
      </c>
      <c r="C2486" s="1" t="str">
        <f t="shared" si="154"/>
        <v>12:0012</v>
      </c>
      <c r="D2486" s="1" t="str">
        <f t="shared" si="155"/>
        <v>12:0031</v>
      </c>
      <c r="E2486" t="s">
        <v>10062</v>
      </c>
      <c r="F2486" t="s">
        <v>10063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 t="s">
        <v>113</v>
      </c>
      <c r="P2486" t="s">
        <v>391</v>
      </c>
      <c r="Q2486" t="s">
        <v>171</v>
      </c>
    </row>
    <row r="2487" spans="1:17" hidden="1" x14ac:dyDescent="0.25">
      <c r="A2487" t="s">
        <v>10064</v>
      </c>
      <c r="B2487" t="s">
        <v>10065</v>
      </c>
      <c r="C2487" s="1" t="str">
        <f t="shared" si="154"/>
        <v>12:0012</v>
      </c>
      <c r="D2487" s="1" t="str">
        <f t="shared" si="155"/>
        <v>12:0031</v>
      </c>
      <c r="E2487" t="s">
        <v>10066</v>
      </c>
      <c r="F2487" t="s">
        <v>10067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 t="s">
        <v>113</v>
      </c>
      <c r="P2487" t="s">
        <v>1252</v>
      </c>
      <c r="Q2487" t="s">
        <v>71</v>
      </c>
    </row>
    <row r="2488" spans="1:17" hidden="1" x14ac:dyDescent="0.25">
      <c r="A2488" t="s">
        <v>10068</v>
      </c>
      <c r="B2488" t="s">
        <v>10069</v>
      </c>
      <c r="C2488" s="1" t="str">
        <f t="shared" si="154"/>
        <v>12:0012</v>
      </c>
      <c r="D2488" s="1" t="str">
        <f t="shared" si="155"/>
        <v>12:0031</v>
      </c>
      <c r="E2488" t="s">
        <v>10070</v>
      </c>
      <c r="F2488" t="s">
        <v>10071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 t="s">
        <v>101</v>
      </c>
      <c r="P2488" t="s">
        <v>34</v>
      </c>
      <c r="Q2488" t="s">
        <v>2366</v>
      </c>
    </row>
    <row r="2489" spans="1:17" hidden="1" x14ac:dyDescent="0.25">
      <c r="A2489" t="s">
        <v>10072</v>
      </c>
      <c r="B2489" t="s">
        <v>10073</v>
      </c>
      <c r="C2489" s="1" t="str">
        <f t="shared" si="154"/>
        <v>12:0012</v>
      </c>
      <c r="D2489" s="1" t="str">
        <f t="shared" si="155"/>
        <v>12:0031</v>
      </c>
      <c r="E2489" t="s">
        <v>10074</v>
      </c>
      <c r="F2489" t="s">
        <v>10075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 t="s">
        <v>64</v>
      </c>
      <c r="P2489" t="s">
        <v>262</v>
      </c>
      <c r="Q2489" t="s">
        <v>149</v>
      </c>
    </row>
    <row r="2490" spans="1:17" hidden="1" x14ac:dyDescent="0.25">
      <c r="A2490" t="s">
        <v>10076</v>
      </c>
      <c r="B2490" t="s">
        <v>10077</v>
      </c>
      <c r="C2490" s="1" t="str">
        <f t="shared" si="154"/>
        <v>12:0012</v>
      </c>
      <c r="D2490" s="1" t="str">
        <f t="shared" si="155"/>
        <v>12:0031</v>
      </c>
      <c r="E2490" t="s">
        <v>10078</v>
      </c>
      <c r="F2490" t="s">
        <v>10079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 t="s">
        <v>1818</v>
      </c>
      <c r="P2490" t="s">
        <v>391</v>
      </c>
      <c r="Q2490" t="s">
        <v>88</v>
      </c>
    </row>
    <row r="2491" spans="1:17" hidden="1" x14ac:dyDescent="0.25">
      <c r="A2491" t="s">
        <v>10080</v>
      </c>
      <c r="B2491" t="s">
        <v>10081</v>
      </c>
      <c r="C2491" s="1" t="str">
        <f t="shared" si="154"/>
        <v>12:0012</v>
      </c>
      <c r="D2491" s="1" t="str">
        <f t="shared" si="155"/>
        <v>12:0031</v>
      </c>
      <c r="E2491" t="s">
        <v>10082</v>
      </c>
      <c r="F2491" t="s">
        <v>10083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 t="s">
        <v>64</v>
      </c>
      <c r="P2491" t="s">
        <v>262</v>
      </c>
      <c r="Q2491" t="s">
        <v>143</v>
      </c>
    </row>
    <row r="2492" spans="1:17" hidden="1" x14ac:dyDescent="0.25">
      <c r="A2492" t="s">
        <v>10084</v>
      </c>
      <c r="B2492" t="s">
        <v>10085</v>
      </c>
      <c r="C2492" s="1" t="str">
        <f t="shared" si="154"/>
        <v>12:0012</v>
      </c>
      <c r="D2492" s="1" t="str">
        <f t="shared" si="155"/>
        <v>12:0031</v>
      </c>
      <c r="E2492" t="s">
        <v>10086</v>
      </c>
      <c r="F2492" t="s">
        <v>10087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 t="s">
        <v>154</v>
      </c>
      <c r="P2492" t="s">
        <v>397</v>
      </c>
      <c r="Q2492" t="s">
        <v>149</v>
      </c>
    </row>
    <row r="2493" spans="1:17" hidden="1" x14ac:dyDescent="0.25">
      <c r="A2493" t="s">
        <v>10088</v>
      </c>
      <c r="B2493" t="s">
        <v>10089</v>
      </c>
      <c r="C2493" s="1" t="str">
        <f t="shared" si="154"/>
        <v>12:0012</v>
      </c>
      <c r="D2493" s="1" t="str">
        <f t="shared" si="155"/>
        <v>12:0031</v>
      </c>
      <c r="E2493" t="s">
        <v>10090</v>
      </c>
      <c r="F2493" t="s">
        <v>10091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 t="s">
        <v>21</v>
      </c>
      <c r="P2493" t="s">
        <v>1515</v>
      </c>
      <c r="Q2493" t="s">
        <v>171</v>
      </c>
    </row>
    <row r="2494" spans="1:17" hidden="1" x14ac:dyDescent="0.25">
      <c r="A2494" t="s">
        <v>10092</v>
      </c>
      <c r="B2494" t="s">
        <v>10093</v>
      </c>
      <c r="C2494" s="1" t="str">
        <f t="shared" si="154"/>
        <v>12:0012</v>
      </c>
      <c r="D2494" s="1" t="str">
        <f t="shared" si="155"/>
        <v>12:0031</v>
      </c>
      <c r="E2494" t="s">
        <v>10094</v>
      </c>
      <c r="F2494" t="s">
        <v>10095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 t="s">
        <v>21</v>
      </c>
      <c r="P2494" t="s">
        <v>2333</v>
      </c>
      <c r="Q2494" t="s">
        <v>171</v>
      </c>
    </row>
    <row r="2495" spans="1:17" hidden="1" x14ac:dyDescent="0.25">
      <c r="A2495" t="s">
        <v>10096</v>
      </c>
      <c r="B2495" t="s">
        <v>10097</v>
      </c>
      <c r="C2495" s="1" t="str">
        <f t="shared" si="154"/>
        <v>12:0012</v>
      </c>
      <c r="D2495" s="1" t="str">
        <f t="shared" si="155"/>
        <v>12:0031</v>
      </c>
      <c r="E2495" t="s">
        <v>10098</v>
      </c>
      <c r="F2495" t="s">
        <v>10099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 t="s">
        <v>7165</v>
      </c>
      <c r="P2495" t="s">
        <v>3066</v>
      </c>
      <c r="Q2495" t="s">
        <v>46</v>
      </c>
    </row>
    <row r="2496" spans="1:17" hidden="1" x14ac:dyDescent="0.25">
      <c r="A2496" t="s">
        <v>10100</v>
      </c>
      <c r="B2496" t="s">
        <v>10101</v>
      </c>
      <c r="C2496" s="1" t="str">
        <f t="shared" si="154"/>
        <v>12:0012</v>
      </c>
      <c r="D2496" s="1" t="str">
        <f t="shared" si="155"/>
        <v>12:0031</v>
      </c>
      <c r="E2496" t="s">
        <v>10098</v>
      </c>
      <c r="F2496" t="s">
        <v>10102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 t="s">
        <v>6252</v>
      </c>
      <c r="P2496" t="s">
        <v>10103</v>
      </c>
      <c r="Q2496" t="s">
        <v>198</v>
      </c>
    </row>
    <row r="2497" spans="1:17" hidden="1" x14ac:dyDescent="0.25">
      <c r="A2497" t="s">
        <v>10104</v>
      </c>
      <c r="B2497" t="s">
        <v>10105</v>
      </c>
      <c r="C2497" s="1" t="str">
        <f t="shared" si="154"/>
        <v>12:0012</v>
      </c>
      <c r="D2497" s="1" t="str">
        <f t="shared" si="155"/>
        <v>12:0031</v>
      </c>
      <c r="E2497" t="s">
        <v>10106</v>
      </c>
      <c r="F2497" t="s">
        <v>10107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 t="s">
        <v>551</v>
      </c>
      <c r="P2497" t="s">
        <v>391</v>
      </c>
      <c r="Q2497" t="s">
        <v>52</v>
      </c>
    </row>
    <row r="2498" spans="1:17" hidden="1" x14ac:dyDescent="0.25">
      <c r="A2498" t="s">
        <v>10108</v>
      </c>
      <c r="B2498" t="s">
        <v>10109</v>
      </c>
      <c r="C2498" s="1" t="str">
        <f t="shared" ref="C2498:C2561" si="158">HYPERLINK("http://geochem.nrcan.gc.ca/cdogs/content/bdl/bdl120012_e.htm", "12:0012")</f>
        <v>12:0012</v>
      </c>
      <c r="D2498" s="1" t="str">
        <f t="shared" ref="D2498:D2561" si="159">HYPERLINK("http://geochem.nrcan.gc.ca/cdogs/content/svy/svy120031_e.htm", "12:0031")</f>
        <v>12:0031</v>
      </c>
      <c r="E2498" t="s">
        <v>10110</v>
      </c>
      <c r="F2498" t="s">
        <v>10111</v>
      </c>
      <c r="H2498">
        <v>58.197972</v>
      </c>
      <c r="I2498">
        <v>-133.12910980000001</v>
      </c>
      <c r="J2498" s="1" t="str">
        <f t="shared" ref="J2498:J2561" si="160">HYPERLINK("http://geochem.nrcan.gc.ca/cdogs/content/kwd/kwd020018_e.htm", "Fluid (stream)")</f>
        <v>Fluid (stream)</v>
      </c>
      <c r="K2498" s="1" t="str">
        <f t="shared" ref="K2498:K2561" si="161">HYPERLINK("http://geochem.nrcan.gc.ca/cdogs/content/kwd/kwd080007_e.htm", "Untreated Water")</f>
        <v>Untreated Water</v>
      </c>
      <c r="O2498" t="s">
        <v>113</v>
      </c>
      <c r="P2498" t="s">
        <v>58</v>
      </c>
      <c r="Q2498" t="s">
        <v>138</v>
      </c>
    </row>
    <row r="2499" spans="1:17" hidden="1" x14ac:dyDescent="0.25">
      <c r="A2499" t="s">
        <v>10112</v>
      </c>
      <c r="B2499" t="s">
        <v>10113</v>
      </c>
      <c r="C2499" s="1" t="str">
        <f t="shared" si="158"/>
        <v>12:0012</v>
      </c>
      <c r="D2499" s="1" t="str">
        <f t="shared" si="159"/>
        <v>12:0031</v>
      </c>
      <c r="E2499" t="s">
        <v>10114</v>
      </c>
      <c r="F2499" t="s">
        <v>10115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 t="s">
        <v>244</v>
      </c>
      <c r="P2499" t="s">
        <v>65</v>
      </c>
      <c r="Q2499" t="s">
        <v>46</v>
      </c>
    </row>
    <row r="2500" spans="1:17" hidden="1" x14ac:dyDescent="0.25">
      <c r="A2500" t="s">
        <v>10116</v>
      </c>
      <c r="B2500" t="s">
        <v>10117</v>
      </c>
      <c r="C2500" s="1" t="str">
        <f t="shared" si="158"/>
        <v>12:0012</v>
      </c>
      <c r="D2500" s="1" t="str">
        <f t="shared" si="159"/>
        <v>12:0031</v>
      </c>
      <c r="E2500" t="s">
        <v>10118</v>
      </c>
      <c r="F2500" t="s">
        <v>10119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 t="s">
        <v>10120</v>
      </c>
      <c r="P2500" t="s">
        <v>513</v>
      </c>
      <c r="Q2500" t="s">
        <v>71</v>
      </c>
    </row>
    <row r="2501" spans="1:17" hidden="1" x14ac:dyDescent="0.25">
      <c r="A2501" t="s">
        <v>10121</v>
      </c>
      <c r="B2501" t="s">
        <v>10122</v>
      </c>
      <c r="C2501" s="1" t="str">
        <f t="shared" si="158"/>
        <v>12:0012</v>
      </c>
      <c r="D2501" s="1" t="str">
        <f t="shared" si="159"/>
        <v>12:0031</v>
      </c>
      <c r="E2501" t="s">
        <v>10123</v>
      </c>
      <c r="F2501" t="s">
        <v>10124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 t="s">
        <v>154</v>
      </c>
      <c r="P2501" t="s">
        <v>356</v>
      </c>
      <c r="Q2501" t="s">
        <v>138</v>
      </c>
    </row>
    <row r="2502" spans="1:17" hidden="1" x14ac:dyDescent="0.25">
      <c r="A2502" t="s">
        <v>10125</v>
      </c>
      <c r="B2502" t="s">
        <v>10126</v>
      </c>
      <c r="C2502" s="1" t="str">
        <f t="shared" si="158"/>
        <v>12:0012</v>
      </c>
      <c r="D2502" s="1" t="str">
        <f t="shared" si="159"/>
        <v>12:0031</v>
      </c>
      <c r="E2502" t="s">
        <v>10127</v>
      </c>
      <c r="F2502" t="s">
        <v>10128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 t="s">
        <v>311</v>
      </c>
      <c r="P2502" t="s">
        <v>65</v>
      </c>
      <c r="Q2502" t="s">
        <v>189</v>
      </c>
    </row>
    <row r="2503" spans="1:17" hidden="1" x14ac:dyDescent="0.25">
      <c r="A2503" t="s">
        <v>10129</v>
      </c>
      <c r="B2503" t="s">
        <v>10130</v>
      </c>
      <c r="C2503" s="1" t="str">
        <f t="shared" si="158"/>
        <v>12:0012</v>
      </c>
      <c r="D2503" s="1" t="str">
        <f t="shared" si="159"/>
        <v>12:0031</v>
      </c>
      <c r="E2503" t="s">
        <v>10131</v>
      </c>
      <c r="F2503" t="s">
        <v>10132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 t="s">
        <v>2129</v>
      </c>
      <c r="P2503" t="s">
        <v>658</v>
      </c>
      <c r="Q2503" t="s">
        <v>93</v>
      </c>
    </row>
    <row r="2504" spans="1:17" hidden="1" x14ac:dyDescent="0.25">
      <c r="A2504" t="s">
        <v>10133</v>
      </c>
      <c r="B2504" t="s">
        <v>10134</v>
      </c>
      <c r="C2504" s="1" t="str">
        <f t="shared" si="158"/>
        <v>12:0012</v>
      </c>
      <c r="D2504" s="1" t="str">
        <f t="shared" si="159"/>
        <v>12:0031</v>
      </c>
      <c r="E2504" t="s">
        <v>10135</v>
      </c>
      <c r="F2504" t="s">
        <v>10136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 t="s">
        <v>21</v>
      </c>
      <c r="P2504" t="s">
        <v>513</v>
      </c>
      <c r="Q2504" t="s">
        <v>52</v>
      </c>
    </row>
    <row r="2505" spans="1:17" hidden="1" x14ac:dyDescent="0.25">
      <c r="A2505" t="s">
        <v>10137</v>
      </c>
      <c r="B2505" t="s">
        <v>10138</v>
      </c>
      <c r="C2505" s="1" t="str">
        <f t="shared" si="158"/>
        <v>12:0012</v>
      </c>
      <c r="D2505" s="1" t="str">
        <f t="shared" si="159"/>
        <v>12:0031</v>
      </c>
      <c r="E2505" t="s">
        <v>10139</v>
      </c>
      <c r="F2505" t="s">
        <v>10140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 t="s">
        <v>3376</v>
      </c>
      <c r="P2505" t="s">
        <v>658</v>
      </c>
      <c r="Q2505" t="s">
        <v>189</v>
      </c>
    </row>
    <row r="2506" spans="1:17" hidden="1" x14ac:dyDescent="0.25">
      <c r="A2506" t="s">
        <v>10141</v>
      </c>
      <c r="B2506" t="s">
        <v>10142</v>
      </c>
      <c r="C2506" s="1" t="str">
        <f t="shared" si="158"/>
        <v>12:0012</v>
      </c>
      <c r="D2506" s="1" t="str">
        <f t="shared" si="159"/>
        <v>12:0031</v>
      </c>
      <c r="E2506" t="s">
        <v>10143</v>
      </c>
      <c r="F2506" t="s">
        <v>10144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 t="s">
        <v>10145</v>
      </c>
      <c r="P2506" t="s">
        <v>2726</v>
      </c>
      <c r="Q2506" t="s">
        <v>103</v>
      </c>
    </row>
    <row r="2507" spans="1:17" hidden="1" x14ac:dyDescent="0.25">
      <c r="A2507" t="s">
        <v>10146</v>
      </c>
      <c r="B2507" t="s">
        <v>10147</v>
      </c>
      <c r="C2507" s="1" t="str">
        <f t="shared" si="158"/>
        <v>12:0012</v>
      </c>
      <c r="D2507" s="1" t="str">
        <f t="shared" si="159"/>
        <v>12:0031</v>
      </c>
      <c r="E2507" t="s">
        <v>10148</v>
      </c>
      <c r="F2507" t="s">
        <v>10149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 t="s">
        <v>2720</v>
      </c>
      <c r="P2507" t="s">
        <v>4608</v>
      </c>
      <c r="Q2507" t="s">
        <v>93</v>
      </c>
    </row>
    <row r="2508" spans="1:17" hidden="1" x14ac:dyDescent="0.25">
      <c r="A2508" t="s">
        <v>10150</v>
      </c>
      <c r="B2508" t="s">
        <v>10151</v>
      </c>
      <c r="C2508" s="1" t="str">
        <f t="shared" si="158"/>
        <v>12:0012</v>
      </c>
      <c r="D2508" s="1" t="str">
        <f t="shared" si="159"/>
        <v>12:0031</v>
      </c>
      <c r="E2508" t="s">
        <v>10152</v>
      </c>
      <c r="F2508" t="s">
        <v>10153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 t="s">
        <v>3419</v>
      </c>
      <c r="P2508" t="s">
        <v>658</v>
      </c>
      <c r="Q2508" t="s">
        <v>52</v>
      </c>
    </row>
    <row r="2509" spans="1:17" hidden="1" x14ac:dyDescent="0.25">
      <c r="A2509" t="s">
        <v>10154</v>
      </c>
      <c r="B2509" t="s">
        <v>10155</v>
      </c>
      <c r="C2509" s="1" t="str">
        <f t="shared" si="158"/>
        <v>12:0012</v>
      </c>
      <c r="D2509" s="1" t="str">
        <f t="shared" si="159"/>
        <v>12:0031</v>
      </c>
      <c r="E2509" t="s">
        <v>10156</v>
      </c>
      <c r="F2509" t="s">
        <v>10157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 t="s">
        <v>2257</v>
      </c>
      <c r="P2509" t="s">
        <v>6863</v>
      </c>
      <c r="Q2509" t="s">
        <v>189</v>
      </c>
    </row>
    <row r="2510" spans="1:17" hidden="1" x14ac:dyDescent="0.25">
      <c r="A2510" t="s">
        <v>10158</v>
      </c>
      <c r="B2510" t="s">
        <v>10159</v>
      </c>
      <c r="C2510" s="1" t="str">
        <f t="shared" si="158"/>
        <v>12:0012</v>
      </c>
      <c r="D2510" s="1" t="str">
        <f t="shared" si="159"/>
        <v>12:0031</v>
      </c>
      <c r="E2510" t="s">
        <v>10160</v>
      </c>
      <c r="F2510" t="s">
        <v>10161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 t="s">
        <v>225</v>
      </c>
      <c r="P2510" t="s">
        <v>2212</v>
      </c>
      <c r="Q2510" t="s">
        <v>52</v>
      </c>
    </row>
    <row r="2511" spans="1:17" hidden="1" x14ac:dyDescent="0.25">
      <c r="A2511" t="s">
        <v>10162</v>
      </c>
      <c r="B2511" t="s">
        <v>10163</v>
      </c>
      <c r="C2511" s="1" t="str">
        <f t="shared" si="158"/>
        <v>12:0012</v>
      </c>
      <c r="D2511" s="1" t="str">
        <f t="shared" si="159"/>
        <v>12:0031</v>
      </c>
      <c r="E2511" t="s">
        <v>10164</v>
      </c>
      <c r="F2511" t="s">
        <v>10165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 t="s">
        <v>10166</v>
      </c>
      <c r="P2511" t="s">
        <v>880</v>
      </c>
      <c r="Q2511" t="s">
        <v>29</v>
      </c>
    </row>
    <row r="2512" spans="1:17" hidden="1" x14ac:dyDescent="0.25">
      <c r="A2512" t="s">
        <v>10167</v>
      </c>
      <c r="B2512" t="s">
        <v>10168</v>
      </c>
      <c r="C2512" s="1" t="str">
        <f t="shared" si="158"/>
        <v>12:0012</v>
      </c>
      <c r="D2512" s="1" t="str">
        <f t="shared" si="159"/>
        <v>12:0031</v>
      </c>
      <c r="E2512" t="s">
        <v>10169</v>
      </c>
      <c r="F2512" t="s">
        <v>10170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 t="s">
        <v>1247</v>
      </c>
      <c r="P2512" t="s">
        <v>386</v>
      </c>
      <c r="Q2512" t="s">
        <v>189</v>
      </c>
    </row>
    <row r="2513" spans="1:17" hidden="1" x14ac:dyDescent="0.25">
      <c r="A2513" t="s">
        <v>10171</v>
      </c>
      <c r="B2513" t="s">
        <v>10172</v>
      </c>
      <c r="C2513" s="1" t="str">
        <f t="shared" si="158"/>
        <v>12:0012</v>
      </c>
      <c r="D2513" s="1" t="str">
        <f t="shared" si="159"/>
        <v>12:0031</v>
      </c>
      <c r="E2513" t="s">
        <v>10173</v>
      </c>
      <c r="F2513" t="s">
        <v>10174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 t="s">
        <v>689</v>
      </c>
      <c r="P2513" t="s">
        <v>617</v>
      </c>
      <c r="Q2513" t="s">
        <v>71</v>
      </c>
    </row>
    <row r="2514" spans="1:17" hidden="1" x14ac:dyDescent="0.25">
      <c r="A2514" t="s">
        <v>10175</v>
      </c>
      <c r="B2514" t="s">
        <v>10176</v>
      </c>
      <c r="C2514" s="1" t="str">
        <f t="shared" si="158"/>
        <v>12:0012</v>
      </c>
      <c r="D2514" s="1" t="str">
        <f t="shared" si="159"/>
        <v>12:0031</v>
      </c>
      <c r="E2514" t="s">
        <v>10177</v>
      </c>
      <c r="F2514" t="s">
        <v>10178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 t="s">
        <v>57</v>
      </c>
      <c r="P2514" t="s">
        <v>636</v>
      </c>
      <c r="Q2514" t="s">
        <v>93</v>
      </c>
    </row>
    <row r="2515" spans="1:17" hidden="1" x14ac:dyDescent="0.25">
      <c r="A2515" t="s">
        <v>10179</v>
      </c>
      <c r="B2515" t="s">
        <v>10180</v>
      </c>
      <c r="C2515" s="1" t="str">
        <f t="shared" si="158"/>
        <v>12:0012</v>
      </c>
      <c r="D2515" s="1" t="str">
        <f t="shared" si="159"/>
        <v>12:0031</v>
      </c>
      <c r="E2515" t="s">
        <v>10177</v>
      </c>
      <c r="F2515" t="s">
        <v>10181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 t="s">
        <v>2120</v>
      </c>
      <c r="P2515" t="s">
        <v>2943</v>
      </c>
      <c r="Q2515" t="s">
        <v>93</v>
      </c>
    </row>
    <row r="2516" spans="1:17" hidden="1" x14ac:dyDescent="0.25">
      <c r="A2516" t="s">
        <v>10182</v>
      </c>
      <c r="B2516" t="s">
        <v>10183</v>
      </c>
      <c r="C2516" s="1" t="str">
        <f t="shared" si="158"/>
        <v>12:0012</v>
      </c>
      <c r="D2516" s="1" t="str">
        <f t="shared" si="159"/>
        <v>12:0031</v>
      </c>
      <c r="E2516" t="s">
        <v>10184</v>
      </c>
      <c r="F2516" t="s">
        <v>10185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 t="s">
        <v>4148</v>
      </c>
      <c r="P2516" t="s">
        <v>631</v>
      </c>
      <c r="Q2516" t="s">
        <v>46</v>
      </c>
    </row>
    <row r="2517" spans="1:17" hidden="1" x14ac:dyDescent="0.25">
      <c r="A2517" t="s">
        <v>10186</v>
      </c>
      <c r="B2517" t="s">
        <v>10187</v>
      </c>
      <c r="C2517" s="1" t="str">
        <f t="shared" si="158"/>
        <v>12:0012</v>
      </c>
      <c r="D2517" s="1" t="str">
        <f t="shared" si="159"/>
        <v>12:0031</v>
      </c>
      <c r="E2517" t="s">
        <v>10188</v>
      </c>
      <c r="F2517" t="s">
        <v>10189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 t="s">
        <v>652</v>
      </c>
      <c r="P2517" t="s">
        <v>2212</v>
      </c>
      <c r="Q2517" t="s">
        <v>1528</v>
      </c>
    </row>
    <row r="2518" spans="1:17" hidden="1" x14ac:dyDescent="0.25">
      <c r="A2518" t="s">
        <v>10190</v>
      </c>
      <c r="B2518" t="s">
        <v>10191</v>
      </c>
      <c r="C2518" s="1" t="str">
        <f t="shared" si="158"/>
        <v>12:0012</v>
      </c>
      <c r="D2518" s="1" t="str">
        <f t="shared" si="159"/>
        <v>12:0031</v>
      </c>
      <c r="E2518" t="s">
        <v>10192</v>
      </c>
      <c r="F2518" t="s">
        <v>10193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 t="s">
        <v>220</v>
      </c>
      <c r="P2518" t="s">
        <v>231</v>
      </c>
      <c r="Q2518" t="s">
        <v>189</v>
      </c>
    </row>
    <row r="2519" spans="1:17" hidden="1" x14ac:dyDescent="0.25">
      <c r="A2519" t="s">
        <v>10194</v>
      </c>
      <c r="B2519" t="s">
        <v>10195</v>
      </c>
      <c r="C2519" s="1" t="str">
        <f t="shared" si="158"/>
        <v>12:0012</v>
      </c>
      <c r="D2519" s="1" t="str">
        <f t="shared" si="159"/>
        <v>12:0031</v>
      </c>
      <c r="E2519" t="s">
        <v>10196</v>
      </c>
      <c r="F2519" t="s">
        <v>10197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 t="s">
        <v>3022</v>
      </c>
      <c r="P2519" t="s">
        <v>583</v>
      </c>
      <c r="Q2519" t="s">
        <v>103</v>
      </c>
    </row>
    <row r="2520" spans="1:17" hidden="1" x14ac:dyDescent="0.25">
      <c r="A2520" t="s">
        <v>10198</v>
      </c>
      <c r="B2520" t="s">
        <v>10199</v>
      </c>
      <c r="C2520" s="1" t="str">
        <f t="shared" si="158"/>
        <v>12:0012</v>
      </c>
      <c r="D2520" s="1" t="str">
        <f t="shared" si="159"/>
        <v>12:0031</v>
      </c>
      <c r="E2520" t="s">
        <v>10200</v>
      </c>
      <c r="F2520" t="s">
        <v>10201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 t="s">
        <v>311</v>
      </c>
      <c r="P2520" t="s">
        <v>65</v>
      </c>
      <c r="Q2520" t="s">
        <v>88</v>
      </c>
    </row>
    <row r="2521" spans="1:17" hidden="1" x14ac:dyDescent="0.25">
      <c r="A2521" t="s">
        <v>10202</v>
      </c>
      <c r="B2521" t="s">
        <v>10203</v>
      </c>
      <c r="C2521" s="1" t="str">
        <f t="shared" si="158"/>
        <v>12:0012</v>
      </c>
      <c r="D2521" s="1" t="str">
        <f t="shared" si="159"/>
        <v>12:0031</v>
      </c>
      <c r="E2521" t="s">
        <v>10204</v>
      </c>
      <c r="F2521" t="s">
        <v>10205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 t="s">
        <v>2379</v>
      </c>
      <c r="P2521" t="s">
        <v>58</v>
      </c>
      <c r="Q2521" t="s">
        <v>71</v>
      </c>
    </row>
    <row r="2522" spans="1:17" hidden="1" x14ac:dyDescent="0.25">
      <c r="A2522" t="s">
        <v>10206</v>
      </c>
      <c r="B2522" t="s">
        <v>10207</v>
      </c>
      <c r="C2522" s="1" t="str">
        <f t="shared" si="158"/>
        <v>12:0012</v>
      </c>
      <c r="D2522" s="1" t="str">
        <f t="shared" si="159"/>
        <v>12:0031</v>
      </c>
      <c r="E2522" t="s">
        <v>10208</v>
      </c>
      <c r="F2522" t="s">
        <v>10209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 t="s">
        <v>220</v>
      </c>
      <c r="P2522" t="s">
        <v>40</v>
      </c>
      <c r="Q2522" t="s">
        <v>29</v>
      </c>
    </row>
    <row r="2523" spans="1:17" hidden="1" x14ac:dyDescent="0.25">
      <c r="A2523" t="s">
        <v>10210</v>
      </c>
      <c r="B2523" t="s">
        <v>10211</v>
      </c>
      <c r="C2523" s="1" t="str">
        <f t="shared" si="158"/>
        <v>12:0012</v>
      </c>
      <c r="D2523" s="1" t="str">
        <f t="shared" si="159"/>
        <v>12:0031</v>
      </c>
      <c r="E2523" t="s">
        <v>10212</v>
      </c>
      <c r="F2523" t="s">
        <v>10213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 t="s">
        <v>244</v>
      </c>
      <c r="P2523" t="s">
        <v>356</v>
      </c>
      <c r="Q2523" t="s">
        <v>59</v>
      </c>
    </row>
    <row r="2524" spans="1:17" hidden="1" x14ac:dyDescent="0.25">
      <c r="A2524" t="s">
        <v>10214</v>
      </c>
      <c r="B2524" t="s">
        <v>10215</v>
      </c>
      <c r="C2524" s="1" t="str">
        <f t="shared" si="158"/>
        <v>12:0012</v>
      </c>
      <c r="D2524" s="1" t="str">
        <f t="shared" si="159"/>
        <v>12:0031</v>
      </c>
      <c r="E2524" t="s">
        <v>10216</v>
      </c>
      <c r="F2524" t="s">
        <v>10217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 t="s">
        <v>311</v>
      </c>
      <c r="P2524" t="s">
        <v>28</v>
      </c>
      <c r="Q2524" t="s">
        <v>93</v>
      </c>
    </row>
    <row r="2525" spans="1:17" hidden="1" x14ac:dyDescent="0.25">
      <c r="A2525" t="s">
        <v>10218</v>
      </c>
      <c r="B2525" t="s">
        <v>10219</v>
      </c>
      <c r="C2525" s="1" t="str">
        <f t="shared" si="158"/>
        <v>12:0012</v>
      </c>
      <c r="D2525" s="1" t="str">
        <f t="shared" si="159"/>
        <v>12:0031</v>
      </c>
      <c r="E2525" t="s">
        <v>10220</v>
      </c>
      <c r="F2525" t="s">
        <v>10221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O2525" t="s">
        <v>108</v>
      </c>
      <c r="P2525" t="s">
        <v>583</v>
      </c>
      <c r="Q2525" t="s">
        <v>46</v>
      </c>
    </row>
    <row r="2526" spans="1:17" hidden="1" x14ac:dyDescent="0.25">
      <c r="A2526" t="s">
        <v>10222</v>
      </c>
      <c r="B2526" t="s">
        <v>10223</v>
      </c>
      <c r="C2526" s="1" t="str">
        <f t="shared" si="158"/>
        <v>12:0012</v>
      </c>
      <c r="D2526" s="1" t="str">
        <f t="shared" si="159"/>
        <v>12:0031</v>
      </c>
      <c r="E2526" t="s">
        <v>10224</v>
      </c>
      <c r="F2526" t="s">
        <v>10225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O2526" t="s">
        <v>108</v>
      </c>
      <c r="P2526" t="s">
        <v>513</v>
      </c>
      <c r="Q2526" t="s">
        <v>108</v>
      </c>
    </row>
    <row r="2527" spans="1:17" hidden="1" x14ac:dyDescent="0.25">
      <c r="A2527" t="s">
        <v>10226</v>
      </c>
      <c r="B2527" t="s">
        <v>10227</v>
      </c>
      <c r="C2527" s="1" t="str">
        <f t="shared" si="158"/>
        <v>12:0012</v>
      </c>
      <c r="D2527" s="1" t="str">
        <f t="shared" si="159"/>
        <v>12:0031</v>
      </c>
      <c r="E2527" t="s">
        <v>10228</v>
      </c>
      <c r="F2527" t="s">
        <v>10229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 t="s">
        <v>680</v>
      </c>
      <c r="P2527" t="s">
        <v>65</v>
      </c>
      <c r="Q2527" t="s">
        <v>365</v>
      </c>
    </row>
    <row r="2528" spans="1:17" hidden="1" x14ac:dyDescent="0.25">
      <c r="A2528" t="s">
        <v>10230</v>
      </c>
      <c r="B2528" t="s">
        <v>10231</v>
      </c>
      <c r="C2528" s="1" t="str">
        <f t="shared" si="158"/>
        <v>12:0012</v>
      </c>
      <c r="D2528" s="1" t="str">
        <f t="shared" si="159"/>
        <v>12:0031</v>
      </c>
      <c r="E2528" t="s">
        <v>10232</v>
      </c>
      <c r="F2528" t="s">
        <v>10233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 t="s">
        <v>2379</v>
      </c>
      <c r="P2528" t="s">
        <v>40</v>
      </c>
      <c r="Q2528" t="s">
        <v>392</v>
      </c>
    </row>
    <row r="2529" spans="1:17" hidden="1" x14ac:dyDescent="0.25">
      <c r="A2529" t="s">
        <v>10234</v>
      </c>
      <c r="B2529" t="s">
        <v>10235</v>
      </c>
      <c r="C2529" s="1" t="str">
        <f t="shared" si="158"/>
        <v>12:0012</v>
      </c>
      <c r="D2529" s="1" t="str">
        <f t="shared" si="159"/>
        <v>12:0031</v>
      </c>
      <c r="E2529" t="s">
        <v>10236</v>
      </c>
      <c r="F2529" t="s">
        <v>10237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 t="s">
        <v>689</v>
      </c>
      <c r="P2529" t="s">
        <v>226</v>
      </c>
      <c r="Q2529" t="s">
        <v>5130</v>
      </c>
    </row>
    <row r="2530" spans="1:17" hidden="1" x14ac:dyDescent="0.25">
      <c r="A2530" t="s">
        <v>10238</v>
      </c>
      <c r="B2530" t="s">
        <v>10239</v>
      </c>
      <c r="C2530" s="1" t="str">
        <f t="shared" si="158"/>
        <v>12:0012</v>
      </c>
      <c r="D2530" s="1" t="str">
        <f t="shared" si="159"/>
        <v>12:0031</v>
      </c>
      <c r="E2530" t="s">
        <v>10240</v>
      </c>
      <c r="F2530" t="s">
        <v>10241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 t="s">
        <v>7860</v>
      </c>
      <c r="P2530" t="s">
        <v>1209</v>
      </c>
      <c r="Q2530" t="s">
        <v>653</v>
      </c>
    </row>
    <row r="2531" spans="1:17" hidden="1" x14ac:dyDescent="0.25">
      <c r="A2531" t="s">
        <v>10242</v>
      </c>
      <c r="B2531" t="s">
        <v>10243</v>
      </c>
      <c r="C2531" s="1" t="str">
        <f t="shared" si="158"/>
        <v>12:0012</v>
      </c>
      <c r="D2531" s="1" t="str">
        <f t="shared" si="159"/>
        <v>12:0031</v>
      </c>
      <c r="E2531" t="s">
        <v>10244</v>
      </c>
      <c r="F2531" t="s">
        <v>10245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 t="s">
        <v>21</v>
      </c>
      <c r="P2531" t="s">
        <v>77</v>
      </c>
      <c r="Q2531" t="s">
        <v>23</v>
      </c>
    </row>
    <row r="2532" spans="1:17" hidden="1" x14ac:dyDescent="0.25">
      <c r="A2532" t="s">
        <v>10246</v>
      </c>
      <c r="B2532" t="s">
        <v>10247</v>
      </c>
      <c r="C2532" s="1" t="str">
        <f t="shared" si="158"/>
        <v>12:0012</v>
      </c>
      <c r="D2532" s="1" t="str">
        <f t="shared" si="159"/>
        <v>12:0031</v>
      </c>
      <c r="E2532" t="s">
        <v>10248</v>
      </c>
      <c r="F2532" t="s">
        <v>10249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 t="s">
        <v>76</v>
      </c>
      <c r="P2532" t="s">
        <v>77</v>
      </c>
      <c r="Q2532" t="s">
        <v>35</v>
      </c>
    </row>
    <row r="2533" spans="1:17" hidden="1" x14ac:dyDescent="0.25">
      <c r="A2533" t="s">
        <v>10250</v>
      </c>
      <c r="B2533" t="s">
        <v>10251</v>
      </c>
      <c r="C2533" s="1" t="str">
        <f t="shared" si="158"/>
        <v>12:0012</v>
      </c>
      <c r="D2533" s="1" t="str">
        <f t="shared" si="159"/>
        <v>12:0031</v>
      </c>
      <c r="E2533" t="s">
        <v>10252</v>
      </c>
      <c r="F2533" t="s">
        <v>10253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 t="s">
        <v>2379</v>
      </c>
      <c r="P2533" t="s">
        <v>262</v>
      </c>
      <c r="Q2533" t="s">
        <v>23</v>
      </c>
    </row>
    <row r="2534" spans="1:17" hidden="1" x14ac:dyDescent="0.25">
      <c r="A2534" t="s">
        <v>10254</v>
      </c>
      <c r="B2534" t="s">
        <v>10255</v>
      </c>
      <c r="C2534" s="1" t="str">
        <f t="shared" si="158"/>
        <v>12:0012</v>
      </c>
      <c r="D2534" s="1" t="str">
        <f t="shared" si="159"/>
        <v>12:0031</v>
      </c>
      <c r="E2534" t="s">
        <v>10256</v>
      </c>
      <c r="F2534" t="s">
        <v>10257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 t="s">
        <v>158</v>
      </c>
      <c r="P2534" t="s">
        <v>65</v>
      </c>
      <c r="Q2534" t="s">
        <v>23</v>
      </c>
    </row>
    <row r="2535" spans="1:17" hidden="1" x14ac:dyDescent="0.25">
      <c r="A2535" t="s">
        <v>10258</v>
      </c>
      <c r="B2535" t="s">
        <v>10259</v>
      </c>
      <c r="C2535" s="1" t="str">
        <f t="shared" si="158"/>
        <v>12:0012</v>
      </c>
      <c r="D2535" s="1" t="str">
        <f t="shared" si="159"/>
        <v>12:0031</v>
      </c>
      <c r="E2535" t="s">
        <v>10256</v>
      </c>
      <c r="F2535" t="s">
        <v>10260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 t="s">
        <v>551</v>
      </c>
      <c r="P2535" t="s">
        <v>40</v>
      </c>
      <c r="Q2535" t="s">
        <v>29</v>
      </c>
    </row>
    <row r="2536" spans="1:17" hidden="1" x14ac:dyDescent="0.25">
      <c r="A2536" t="s">
        <v>10261</v>
      </c>
      <c r="B2536" t="s">
        <v>10262</v>
      </c>
      <c r="C2536" s="1" t="str">
        <f t="shared" si="158"/>
        <v>12:0012</v>
      </c>
      <c r="D2536" s="1" t="str">
        <f t="shared" si="159"/>
        <v>12:0031</v>
      </c>
      <c r="E2536" t="s">
        <v>10263</v>
      </c>
      <c r="F2536" t="s">
        <v>10264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 t="s">
        <v>113</v>
      </c>
      <c r="P2536" t="s">
        <v>70</v>
      </c>
      <c r="Q2536" t="s">
        <v>59</v>
      </c>
    </row>
    <row r="2537" spans="1:17" hidden="1" x14ac:dyDescent="0.25">
      <c r="A2537" t="s">
        <v>10265</v>
      </c>
      <c r="B2537" t="s">
        <v>10266</v>
      </c>
      <c r="C2537" s="1" t="str">
        <f t="shared" si="158"/>
        <v>12:0012</v>
      </c>
      <c r="D2537" s="1" t="str">
        <f t="shared" si="159"/>
        <v>12:0031</v>
      </c>
      <c r="E2537" t="s">
        <v>10267</v>
      </c>
      <c r="F2537" t="s">
        <v>10268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 t="s">
        <v>1597</v>
      </c>
      <c r="P2537" t="s">
        <v>65</v>
      </c>
      <c r="Q2537" t="s">
        <v>71</v>
      </c>
    </row>
    <row r="2538" spans="1:17" hidden="1" x14ac:dyDescent="0.25">
      <c r="A2538" t="s">
        <v>10269</v>
      </c>
      <c r="B2538" t="s">
        <v>10270</v>
      </c>
      <c r="C2538" s="1" t="str">
        <f t="shared" si="158"/>
        <v>12:0012</v>
      </c>
      <c r="D2538" s="1" t="str">
        <f t="shared" si="159"/>
        <v>12:0031</v>
      </c>
      <c r="E2538" t="s">
        <v>10271</v>
      </c>
      <c r="F2538" t="s">
        <v>10272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 t="s">
        <v>10273</v>
      </c>
      <c r="P2538" t="s">
        <v>830</v>
      </c>
      <c r="Q2538" t="s">
        <v>29</v>
      </c>
    </row>
    <row r="2539" spans="1:17" hidden="1" x14ac:dyDescent="0.25">
      <c r="A2539" t="s">
        <v>10274</v>
      </c>
      <c r="B2539" t="s">
        <v>10275</v>
      </c>
      <c r="C2539" s="1" t="str">
        <f t="shared" si="158"/>
        <v>12:0012</v>
      </c>
      <c r="D2539" s="1" t="str">
        <f t="shared" si="159"/>
        <v>12:0031</v>
      </c>
      <c r="E2539" t="s">
        <v>10276</v>
      </c>
      <c r="F2539" t="s">
        <v>10277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 t="s">
        <v>113</v>
      </c>
      <c r="P2539" t="s">
        <v>231</v>
      </c>
      <c r="Q2539" t="s">
        <v>198</v>
      </c>
    </row>
    <row r="2540" spans="1:17" hidden="1" x14ac:dyDescent="0.25">
      <c r="A2540" t="s">
        <v>10278</v>
      </c>
      <c r="B2540" t="s">
        <v>10279</v>
      </c>
      <c r="C2540" s="1" t="str">
        <f t="shared" si="158"/>
        <v>12:0012</v>
      </c>
      <c r="D2540" s="1" t="str">
        <f t="shared" si="159"/>
        <v>12:0031</v>
      </c>
      <c r="E2540" t="s">
        <v>10280</v>
      </c>
      <c r="F2540" t="s">
        <v>10281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 t="s">
        <v>1247</v>
      </c>
      <c r="P2540" t="s">
        <v>45</v>
      </c>
      <c r="Q2540" t="s">
        <v>46</v>
      </c>
    </row>
    <row r="2541" spans="1:17" hidden="1" x14ac:dyDescent="0.25">
      <c r="A2541" t="s">
        <v>10282</v>
      </c>
      <c r="B2541" t="s">
        <v>10283</v>
      </c>
      <c r="C2541" s="1" t="str">
        <f t="shared" si="158"/>
        <v>12:0012</v>
      </c>
      <c r="D2541" s="1" t="str">
        <f t="shared" si="159"/>
        <v>12:0031</v>
      </c>
      <c r="E2541" t="s">
        <v>10284</v>
      </c>
      <c r="F2541" t="s">
        <v>10285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 t="s">
        <v>225</v>
      </c>
      <c r="P2541" t="s">
        <v>45</v>
      </c>
      <c r="Q2541" t="s">
        <v>29</v>
      </c>
    </row>
    <row r="2542" spans="1:17" hidden="1" x14ac:dyDescent="0.25">
      <c r="A2542" t="s">
        <v>10286</v>
      </c>
      <c r="B2542" t="s">
        <v>10287</v>
      </c>
      <c r="C2542" s="1" t="str">
        <f t="shared" si="158"/>
        <v>12:0012</v>
      </c>
      <c r="D2542" s="1" t="str">
        <f t="shared" si="159"/>
        <v>12:0031</v>
      </c>
      <c r="E2542" t="s">
        <v>10288</v>
      </c>
      <c r="F2542" t="s">
        <v>10289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 t="s">
        <v>113</v>
      </c>
      <c r="P2542" t="s">
        <v>65</v>
      </c>
      <c r="Q2542" t="s">
        <v>46</v>
      </c>
    </row>
    <row r="2543" spans="1:17" hidden="1" x14ac:dyDescent="0.25">
      <c r="A2543" t="s">
        <v>10290</v>
      </c>
      <c r="B2543" t="s">
        <v>10291</v>
      </c>
      <c r="C2543" s="1" t="str">
        <f t="shared" si="158"/>
        <v>12:0012</v>
      </c>
      <c r="D2543" s="1" t="str">
        <f t="shared" si="159"/>
        <v>12:0031</v>
      </c>
      <c r="E2543" t="s">
        <v>10292</v>
      </c>
      <c r="F2543" t="s">
        <v>10293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 t="s">
        <v>220</v>
      </c>
      <c r="P2543" t="s">
        <v>77</v>
      </c>
      <c r="Q2543" t="s">
        <v>46</v>
      </c>
    </row>
    <row r="2544" spans="1:17" hidden="1" x14ac:dyDescent="0.25">
      <c r="A2544" t="s">
        <v>10294</v>
      </c>
      <c r="B2544" t="s">
        <v>10295</v>
      </c>
      <c r="C2544" s="1" t="str">
        <f t="shared" si="158"/>
        <v>12:0012</v>
      </c>
      <c r="D2544" s="1" t="str">
        <f t="shared" si="159"/>
        <v>12:0031</v>
      </c>
      <c r="E2544" t="s">
        <v>10296</v>
      </c>
      <c r="F2544" t="s">
        <v>10297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 t="s">
        <v>113</v>
      </c>
      <c r="P2544" t="s">
        <v>77</v>
      </c>
      <c r="Q2544" t="s">
        <v>59</v>
      </c>
    </row>
    <row r="2545" spans="1:17" hidden="1" x14ac:dyDescent="0.25">
      <c r="A2545" t="s">
        <v>10298</v>
      </c>
      <c r="B2545" t="s">
        <v>10299</v>
      </c>
      <c r="C2545" s="1" t="str">
        <f t="shared" si="158"/>
        <v>12:0012</v>
      </c>
      <c r="D2545" s="1" t="str">
        <f t="shared" si="159"/>
        <v>12:0031</v>
      </c>
      <c r="E2545" t="s">
        <v>10300</v>
      </c>
      <c r="F2545" t="s">
        <v>10301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 t="s">
        <v>21</v>
      </c>
      <c r="P2545" t="s">
        <v>40</v>
      </c>
      <c r="Q2545" t="s">
        <v>171</v>
      </c>
    </row>
    <row r="2546" spans="1:17" hidden="1" x14ac:dyDescent="0.25">
      <c r="A2546" t="s">
        <v>10302</v>
      </c>
      <c r="B2546" t="s">
        <v>10303</v>
      </c>
      <c r="C2546" s="1" t="str">
        <f t="shared" si="158"/>
        <v>12:0012</v>
      </c>
      <c r="D2546" s="1" t="str">
        <f t="shared" si="159"/>
        <v>12:0031</v>
      </c>
      <c r="E2546" t="s">
        <v>10304</v>
      </c>
      <c r="F2546" t="s">
        <v>10305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 t="s">
        <v>21</v>
      </c>
      <c r="P2546" t="s">
        <v>231</v>
      </c>
      <c r="Q2546" t="s">
        <v>215</v>
      </c>
    </row>
    <row r="2547" spans="1:17" hidden="1" x14ac:dyDescent="0.25">
      <c r="A2547" t="s">
        <v>10306</v>
      </c>
      <c r="B2547" t="s">
        <v>10307</v>
      </c>
      <c r="C2547" s="1" t="str">
        <f t="shared" si="158"/>
        <v>12:0012</v>
      </c>
      <c r="D2547" s="1" t="str">
        <f t="shared" si="159"/>
        <v>12:0031</v>
      </c>
      <c r="E2547" t="s">
        <v>10308</v>
      </c>
      <c r="F2547" t="s">
        <v>10309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 t="s">
        <v>1597</v>
      </c>
      <c r="P2547" t="s">
        <v>1209</v>
      </c>
      <c r="Q2547" t="s">
        <v>52</v>
      </c>
    </row>
    <row r="2548" spans="1:17" hidden="1" x14ac:dyDescent="0.25">
      <c r="A2548" t="s">
        <v>10310</v>
      </c>
      <c r="B2548" t="s">
        <v>10311</v>
      </c>
      <c r="C2548" s="1" t="str">
        <f t="shared" si="158"/>
        <v>12:0012</v>
      </c>
      <c r="D2548" s="1" t="str">
        <f t="shared" si="159"/>
        <v>12:0031</v>
      </c>
      <c r="E2548" t="s">
        <v>10312</v>
      </c>
      <c r="F2548" t="s">
        <v>10313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 t="s">
        <v>2129</v>
      </c>
      <c r="P2548" t="s">
        <v>583</v>
      </c>
      <c r="Q2548" t="s">
        <v>52</v>
      </c>
    </row>
    <row r="2549" spans="1:17" hidden="1" x14ac:dyDescent="0.25">
      <c r="A2549" t="s">
        <v>10314</v>
      </c>
      <c r="B2549" t="s">
        <v>10315</v>
      </c>
      <c r="C2549" s="1" t="str">
        <f t="shared" si="158"/>
        <v>12:0012</v>
      </c>
      <c r="D2549" s="1" t="str">
        <f t="shared" si="159"/>
        <v>12:0031</v>
      </c>
      <c r="E2549" t="s">
        <v>10316</v>
      </c>
      <c r="F2549" t="s">
        <v>10317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 t="s">
        <v>2129</v>
      </c>
      <c r="P2549" t="s">
        <v>262</v>
      </c>
      <c r="Q2549" t="s">
        <v>52</v>
      </c>
    </row>
    <row r="2550" spans="1:17" hidden="1" x14ac:dyDescent="0.25">
      <c r="A2550" t="s">
        <v>10318</v>
      </c>
      <c r="B2550" t="s">
        <v>10319</v>
      </c>
      <c r="C2550" s="1" t="str">
        <f t="shared" si="158"/>
        <v>12:0012</v>
      </c>
      <c r="D2550" s="1" t="str">
        <f t="shared" si="159"/>
        <v>12:0031</v>
      </c>
      <c r="E2550" t="s">
        <v>10320</v>
      </c>
      <c r="F2550" t="s">
        <v>10321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 t="s">
        <v>21</v>
      </c>
      <c r="P2550" t="s">
        <v>356</v>
      </c>
      <c r="Q2550" t="s">
        <v>2822</v>
      </c>
    </row>
    <row r="2551" spans="1:17" hidden="1" x14ac:dyDescent="0.25">
      <c r="A2551" t="s">
        <v>10322</v>
      </c>
      <c r="B2551" t="s">
        <v>10323</v>
      </c>
      <c r="C2551" s="1" t="str">
        <f t="shared" si="158"/>
        <v>12:0012</v>
      </c>
      <c r="D2551" s="1" t="str">
        <f t="shared" si="159"/>
        <v>12:0031</v>
      </c>
      <c r="E2551" t="s">
        <v>10324</v>
      </c>
      <c r="F2551" t="s">
        <v>10325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 t="s">
        <v>21</v>
      </c>
      <c r="P2551" t="s">
        <v>45</v>
      </c>
      <c r="Q2551" t="s">
        <v>198</v>
      </c>
    </row>
    <row r="2552" spans="1:17" hidden="1" x14ac:dyDescent="0.25">
      <c r="A2552" t="s">
        <v>10326</v>
      </c>
      <c r="B2552" t="s">
        <v>10327</v>
      </c>
      <c r="C2552" s="1" t="str">
        <f t="shared" si="158"/>
        <v>12:0012</v>
      </c>
      <c r="D2552" s="1" t="str">
        <f t="shared" si="159"/>
        <v>12:0031</v>
      </c>
      <c r="E2552" t="s">
        <v>10328</v>
      </c>
      <c r="F2552" t="s">
        <v>10329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 t="s">
        <v>101</v>
      </c>
      <c r="P2552" t="s">
        <v>184</v>
      </c>
      <c r="Q2552" t="s">
        <v>93</v>
      </c>
    </row>
    <row r="2553" spans="1:17" hidden="1" x14ac:dyDescent="0.25">
      <c r="A2553" t="s">
        <v>10330</v>
      </c>
      <c r="B2553" t="s">
        <v>10331</v>
      </c>
      <c r="C2553" s="1" t="str">
        <f t="shared" si="158"/>
        <v>12:0012</v>
      </c>
      <c r="D2553" s="1" t="str">
        <f t="shared" si="159"/>
        <v>12:0031</v>
      </c>
      <c r="E2553" t="s">
        <v>10332</v>
      </c>
      <c r="F2553" t="s">
        <v>10333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 t="s">
        <v>21</v>
      </c>
      <c r="P2553" t="s">
        <v>184</v>
      </c>
      <c r="Q2553" t="s">
        <v>46</v>
      </c>
    </row>
    <row r="2554" spans="1:17" hidden="1" x14ac:dyDescent="0.25">
      <c r="A2554" t="s">
        <v>10334</v>
      </c>
      <c r="B2554" t="s">
        <v>10335</v>
      </c>
      <c r="C2554" s="1" t="str">
        <f t="shared" si="158"/>
        <v>12:0012</v>
      </c>
      <c r="D2554" s="1" t="str">
        <f t="shared" si="159"/>
        <v>12:0031</v>
      </c>
      <c r="E2554" t="s">
        <v>10336</v>
      </c>
      <c r="F2554" t="s">
        <v>10337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 t="s">
        <v>101</v>
      </c>
      <c r="P2554" t="s">
        <v>82</v>
      </c>
      <c r="Q2554" t="s">
        <v>198</v>
      </c>
    </row>
    <row r="2555" spans="1:17" hidden="1" x14ac:dyDescent="0.25">
      <c r="A2555" t="s">
        <v>10338</v>
      </c>
      <c r="B2555" t="s">
        <v>10339</v>
      </c>
      <c r="C2555" s="1" t="str">
        <f t="shared" si="158"/>
        <v>12:0012</v>
      </c>
      <c r="D2555" s="1" t="str">
        <f t="shared" si="159"/>
        <v>12:0031</v>
      </c>
      <c r="E2555" t="s">
        <v>10336</v>
      </c>
      <c r="F2555" t="s">
        <v>10340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 t="s">
        <v>21</v>
      </c>
      <c r="P2555" t="s">
        <v>87</v>
      </c>
      <c r="Q2555" t="s">
        <v>46</v>
      </c>
    </row>
    <row r="2556" spans="1:17" hidden="1" x14ac:dyDescent="0.25">
      <c r="A2556" t="s">
        <v>10341</v>
      </c>
      <c r="B2556" t="s">
        <v>10342</v>
      </c>
      <c r="C2556" s="1" t="str">
        <f t="shared" si="158"/>
        <v>12:0012</v>
      </c>
      <c r="D2556" s="1" t="str">
        <f t="shared" si="159"/>
        <v>12:0031</v>
      </c>
      <c r="E2556" t="s">
        <v>10343</v>
      </c>
      <c r="F2556" t="s">
        <v>10344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 t="s">
        <v>10345</v>
      </c>
      <c r="P2556" t="s">
        <v>386</v>
      </c>
      <c r="Q2556" t="s">
        <v>46</v>
      </c>
    </row>
    <row r="2557" spans="1:17" hidden="1" x14ac:dyDescent="0.25">
      <c r="A2557" t="s">
        <v>10346</v>
      </c>
      <c r="B2557" t="s">
        <v>10347</v>
      </c>
      <c r="C2557" s="1" t="str">
        <f t="shared" si="158"/>
        <v>12:0012</v>
      </c>
      <c r="D2557" s="1" t="str">
        <f t="shared" si="159"/>
        <v>12:0031</v>
      </c>
      <c r="E2557" t="s">
        <v>10348</v>
      </c>
      <c r="F2557" t="s">
        <v>10349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 t="s">
        <v>101</v>
      </c>
      <c r="P2557" t="s">
        <v>602</v>
      </c>
      <c r="Q2557" t="s">
        <v>149</v>
      </c>
    </row>
    <row r="2558" spans="1:17" hidden="1" x14ac:dyDescent="0.25">
      <c r="A2558" t="s">
        <v>10350</v>
      </c>
      <c r="B2558" t="s">
        <v>10351</v>
      </c>
      <c r="C2558" s="1" t="str">
        <f t="shared" si="158"/>
        <v>12:0012</v>
      </c>
      <c r="D2558" s="1" t="str">
        <f t="shared" si="159"/>
        <v>12:0031</v>
      </c>
      <c r="E2558" t="s">
        <v>10352</v>
      </c>
      <c r="F2558" t="s">
        <v>10353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 t="s">
        <v>1597</v>
      </c>
      <c r="P2558" t="s">
        <v>612</v>
      </c>
      <c r="Q2558" t="s">
        <v>46</v>
      </c>
    </row>
    <row r="2559" spans="1:17" hidden="1" x14ac:dyDescent="0.25">
      <c r="A2559" t="s">
        <v>10354</v>
      </c>
      <c r="B2559" t="s">
        <v>10355</v>
      </c>
      <c r="C2559" s="1" t="str">
        <f t="shared" si="158"/>
        <v>12:0012</v>
      </c>
      <c r="D2559" s="1" t="str">
        <f t="shared" si="159"/>
        <v>12:0031</v>
      </c>
      <c r="E2559" t="s">
        <v>10356</v>
      </c>
      <c r="F2559" t="s">
        <v>10357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 t="s">
        <v>21</v>
      </c>
      <c r="P2559" t="s">
        <v>51</v>
      </c>
      <c r="Q2559" t="s">
        <v>103</v>
      </c>
    </row>
    <row r="2560" spans="1:17" hidden="1" x14ac:dyDescent="0.25">
      <c r="A2560" t="s">
        <v>10358</v>
      </c>
      <c r="B2560" t="s">
        <v>10359</v>
      </c>
      <c r="C2560" s="1" t="str">
        <f t="shared" si="158"/>
        <v>12:0012</v>
      </c>
      <c r="D2560" s="1" t="str">
        <f t="shared" si="159"/>
        <v>12:0031</v>
      </c>
      <c r="E2560" t="s">
        <v>10360</v>
      </c>
      <c r="F2560" t="s">
        <v>10361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 t="s">
        <v>9517</v>
      </c>
      <c r="P2560" t="s">
        <v>391</v>
      </c>
      <c r="Q2560" t="s">
        <v>46</v>
      </c>
    </row>
    <row r="2561" spans="1:17" hidden="1" x14ac:dyDescent="0.25">
      <c r="A2561" t="s">
        <v>10362</v>
      </c>
      <c r="B2561" t="s">
        <v>10363</v>
      </c>
      <c r="C2561" s="1" t="str">
        <f t="shared" si="158"/>
        <v>12:0012</v>
      </c>
      <c r="D2561" s="1" t="str">
        <f t="shared" si="159"/>
        <v>12:0031</v>
      </c>
      <c r="E2561" t="s">
        <v>10364</v>
      </c>
      <c r="F2561" t="s">
        <v>10365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 t="s">
        <v>2379</v>
      </c>
      <c r="P2561" t="s">
        <v>658</v>
      </c>
      <c r="Q2561" t="s">
        <v>198</v>
      </c>
    </row>
    <row r="2562" spans="1:17" hidden="1" x14ac:dyDescent="0.25">
      <c r="A2562" t="s">
        <v>10366</v>
      </c>
      <c r="B2562" t="s">
        <v>10367</v>
      </c>
      <c r="C2562" s="1" t="str">
        <f t="shared" ref="C2562:C2625" si="162">HYPERLINK("http://geochem.nrcan.gc.ca/cdogs/content/bdl/bdl120012_e.htm", "12:0012")</f>
        <v>12:0012</v>
      </c>
      <c r="D2562" s="1" t="str">
        <f t="shared" ref="D2562:D2625" si="163">HYPERLINK("http://geochem.nrcan.gc.ca/cdogs/content/svy/svy120031_e.htm", "12:0031")</f>
        <v>12:0031</v>
      </c>
      <c r="E2562" t="s">
        <v>10368</v>
      </c>
      <c r="F2562" t="s">
        <v>10369</v>
      </c>
      <c r="H2562">
        <v>58.249845800000003</v>
      </c>
      <c r="I2562">
        <v>-132.7802653</v>
      </c>
      <c r="J2562" s="1" t="str">
        <f t="shared" ref="J2562:J2625" si="164">HYPERLINK("http://geochem.nrcan.gc.ca/cdogs/content/kwd/kwd020018_e.htm", "Fluid (stream)")</f>
        <v>Fluid (stream)</v>
      </c>
      <c r="K2562" s="1" t="str">
        <f t="shared" ref="K2562:K2625" si="165">HYPERLINK("http://geochem.nrcan.gc.ca/cdogs/content/kwd/kwd080007_e.htm", "Untreated Water")</f>
        <v>Untreated Water</v>
      </c>
      <c r="O2562" t="s">
        <v>220</v>
      </c>
      <c r="P2562" t="s">
        <v>612</v>
      </c>
      <c r="Q2562" t="s">
        <v>215</v>
      </c>
    </row>
    <row r="2563" spans="1:17" hidden="1" x14ac:dyDescent="0.25">
      <c r="A2563" t="s">
        <v>10370</v>
      </c>
      <c r="B2563" t="s">
        <v>10371</v>
      </c>
      <c r="C2563" s="1" t="str">
        <f t="shared" si="162"/>
        <v>12:0012</v>
      </c>
      <c r="D2563" s="1" t="str">
        <f t="shared" si="163"/>
        <v>12:0031</v>
      </c>
      <c r="E2563" t="s">
        <v>10372</v>
      </c>
      <c r="F2563" t="s">
        <v>10373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 t="s">
        <v>244</v>
      </c>
      <c r="P2563" t="s">
        <v>58</v>
      </c>
      <c r="Q2563" t="s">
        <v>46</v>
      </c>
    </row>
    <row r="2564" spans="1:17" hidden="1" x14ac:dyDescent="0.25">
      <c r="A2564" t="s">
        <v>10374</v>
      </c>
      <c r="B2564" t="s">
        <v>10375</v>
      </c>
      <c r="C2564" s="1" t="str">
        <f t="shared" si="162"/>
        <v>12:0012</v>
      </c>
      <c r="D2564" s="1" t="str">
        <f t="shared" si="163"/>
        <v>12:0031</v>
      </c>
      <c r="E2564" t="s">
        <v>10376</v>
      </c>
      <c r="F2564" t="s">
        <v>10377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 t="s">
        <v>21</v>
      </c>
      <c r="P2564" t="s">
        <v>77</v>
      </c>
      <c r="Q2564" t="s">
        <v>71</v>
      </c>
    </row>
    <row r="2565" spans="1:17" hidden="1" x14ac:dyDescent="0.25">
      <c r="A2565" t="s">
        <v>10378</v>
      </c>
      <c r="B2565" t="s">
        <v>10379</v>
      </c>
      <c r="C2565" s="1" t="str">
        <f t="shared" si="162"/>
        <v>12:0012</v>
      </c>
      <c r="D2565" s="1" t="str">
        <f t="shared" si="163"/>
        <v>12:0031</v>
      </c>
      <c r="E2565" t="s">
        <v>10380</v>
      </c>
      <c r="F2565" t="s">
        <v>10381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 t="s">
        <v>2120</v>
      </c>
      <c r="P2565" t="s">
        <v>51</v>
      </c>
      <c r="Q2565" t="s">
        <v>35</v>
      </c>
    </row>
    <row r="2566" spans="1:17" hidden="1" x14ac:dyDescent="0.25">
      <c r="A2566" t="s">
        <v>10382</v>
      </c>
      <c r="B2566" t="s">
        <v>10383</v>
      </c>
      <c r="C2566" s="1" t="str">
        <f t="shared" si="162"/>
        <v>12:0012</v>
      </c>
      <c r="D2566" s="1" t="str">
        <f t="shared" si="163"/>
        <v>12:0031</v>
      </c>
      <c r="E2566" t="s">
        <v>10384</v>
      </c>
      <c r="F2566" t="s">
        <v>10385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 t="s">
        <v>21</v>
      </c>
      <c r="P2566" t="s">
        <v>77</v>
      </c>
      <c r="Q2566" t="s">
        <v>198</v>
      </c>
    </row>
    <row r="2567" spans="1:17" hidden="1" x14ac:dyDescent="0.25">
      <c r="A2567" t="s">
        <v>10386</v>
      </c>
      <c r="B2567" t="s">
        <v>10387</v>
      </c>
      <c r="C2567" s="1" t="str">
        <f t="shared" si="162"/>
        <v>12:0012</v>
      </c>
      <c r="D2567" s="1" t="str">
        <f t="shared" si="163"/>
        <v>12:0031</v>
      </c>
      <c r="E2567" t="s">
        <v>10388</v>
      </c>
      <c r="F2567" t="s">
        <v>10389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 t="s">
        <v>64</v>
      </c>
      <c r="P2567" t="s">
        <v>184</v>
      </c>
      <c r="Q2567" t="s">
        <v>46</v>
      </c>
    </row>
    <row r="2568" spans="1:17" hidden="1" x14ac:dyDescent="0.25">
      <c r="A2568" t="s">
        <v>10390</v>
      </c>
      <c r="B2568" t="s">
        <v>10391</v>
      </c>
      <c r="C2568" s="1" t="str">
        <f t="shared" si="162"/>
        <v>12:0012</v>
      </c>
      <c r="D2568" s="1" t="str">
        <f t="shared" si="163"/>
        <v>12:0031</v>
      </c>
      <c r="E2568" t="s">
        <v>10392</v>
      </c>
      <c r="F2568" t="s">
        <v>10393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 t="s">
        <v>64</v>
      </c>
      <c r="P2568" t="s">
        <v>231</v>
      </c>
      <c r="Q2568" t="s">
        <v>103</v>
      </c>
    </row>
    <row r="2569" spans="1:17" hidden="1" x14ac:dyDescent="0.25">
      <c r="A2569" t="s">
        <v>10394</v>
      </c>
      <c r="B2569" t="s">
        <v>10395</v>
      </c>
      <c r="C2569" s="1" t="str">
        <f t="shared" si="162"/>
        <v>12:0012</v>
      </c>
      <c r="D2569" s="1" t="str">
        <f t="shared" si="163"/>
        <v>12:0031</v>
      </c>
      <c r="E2569" t="s">
        <v>10396</v>
      </c>
      <c r="F2569" t="s">
        <v>10397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 t="s">
        <v>64</v>
      </c>
      <c r="P2569" t="s">
        <v>231</v>
      </c>
      <c r="Q2569" t="s">
        <v>29</v>
      </c>
    </row>
    <row r="2570" spans="1:17" hidden="1" x14ac:dyDescent="0.25">
      <c r="A2570" t="s">
        <v>10398</v>
      </c>
      <c r="B2570" t="s">
        <v>10399</v>
      </c>
      <c r="C2570" s="1" t="str">
        <f t="shared" si="162"/>
        <v>12:0012</v>
      </c>
      <c r="D2570" s="1" t="str">
        <f t="shared" si="163"/>
        <v>12:0031</v>
      </c>
      <c r="E2570" t="s">
        <v>10396</v>
      </c>
      <c r="F2570" t="s">
        <v>10400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 t="s">
        <v>588</v>
      </c>
      <c r="P2570" t="s">
        <v>40</v>
      </c>
      <c r="Q2570" t="s">
        <v>23</v>
      </c>
    </row>
    <row r="2571" spans="1:17" hidden="1" x14ac:dyDescent="0.25">
      <c r="A2571" t="s">
        <v>10401</v>
      </c>
      <c r="B2571" t="s">
        <v>10402</v>
      </c>
      <c r="C2571" s="1" t="str">
        <f t="shared" si="162"/>
        <v>12:0012</v>
      </c>
      <c r="D2571" s="1" t="str">
        <f t="shared" si="163"/>
        <v>12:0031</v>
      </c>
      <c r="E2571" t="s">
        <v>10403</v>
      </c>
      <c r="F2571" t="s">
        <v>10404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 t="s">
        <v>311</v>
      </c>
      <c r="P2571" t="s">
        <v>184</v>
      </c>
      <c r="Q2571" t="s">
        <v>653</v>
      </c>
    </row>
    <row r="2572" spans="1:17" hidden="1" x14ac:dyDescent="0.25">
      <c r="A2572" t="s">
        <v>10405</v>
      </c>
      <c r="B2572" t="s">
        <v>10406</v>
      </c>
      <c r="C2572" s="1" t="str">
        <f t="shared" si="162"/>
        <v>12:0012</v>
      </c>
      <c r="D2572" s="1" t="str">
        <f t="shared" si="163"/>
        <v>12:0031</v>
      </c>
      <c r="E2572" t="s">
        <v>10407</v>
      </c>
      <c r="F2572" t="s">
        <v>10408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 t="s">
        <v>5641</v>
      </c>
      <c r="P2572" t="s">
        <v>28</v>
      </c>
      <c r="Q2572" t="s">
        <v>29</v>
      </c>
    </row>
    <row r="2573" spans="1:17" hidden="1" x14ac:dyDescent="0.25">
      <c r="A2573" t="s">
        <v>10409</v>
      </c>
      <c r="B2573" t="s">
        <v>10410</v>
      </c>
      <c r="C2573" s="1" t="str">
        <f t="shared" si="162"/>
        <v>12:0012</v>
      </c>
      <c r="D2573" s="1" t="str">
        <f t="shared" si="163"/>
        <v>12:0031</v>
      </c>
      <c r="E2573" t="s">
        <v>10411</v>
      </c>
      <c r="F2573" t="s">
        <v>10412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 t="s">
        <v>244</v>
      </c>
      <c r="P2573" t="s">
        <v>45</v>
      </c>
      <c r="Q2573" t="s">
        <v>46</v>
      </c>
    </row>
    <row r="2574" spans="1:17" hidden="1" x14ac:dyDescent="0.25">
      <c r="A2574" t="s">
        <v>10413</v>
      </c>
      <c r="B2574" t="s">
        <v>10414</v>
      </c>
      <c r="C2574" s="1" t="str">
        <f t="shared" si="162"/>
        <v>12:0012</v>
      </c>
      <c r="D2574" s="1" t="str">
        <f t="shared" si="163"/>
        <v>12:0031</v>
      </c>
      <c r="E2574" t="s">
        <v>10415</v>
      </c>
      <c r="F2574" t="s">
        <v>10416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 t="s">
        <v>327</v>
      </c>
      <c r="P2574" t="s">
        <v>77</v>
      </c>
      <c r="Q2574" t="s">
        <v>35</v>
      </c>
    </row>
    <row r="2575" spans="1:17" hidden="1" x14ac:dyDescent="0.25">
      <c r="A2575" t="s">
        <v>10417</v>
      </c>
      <c r="B2575" t="s">
        <v>10418</v>
      </c>
      <c r="C2575" s="1" t="str">
        <f t="shared" si="162"/>
        <v>12:0012</v>
      </c>
      <c r="D2575" s="1" t="str">
        <f t="shared" si="163"/>
        <v>12:0031</v>
      </c>
      <c r="E2575" t="s">
        <v>10419</v>
      </c>
      <c r="F2575" t="s">
        <v>10420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 t="s">
        <v>113</v>
      </c>
      <c r="P2575" t="s">
        <v>184</v>
      </c>
      <c r="Q2575" t="s">
        <v>35</v>
      </c>
    </row>
    <row r="2576" spans="1:17" hidden="1" x14ac:dyDescent="0.25">
      <c r="A2576" t="s">
        <v>10421</v>
      </c>
      <c r="B2576" t="s">
        <v>10422</v>
      </c>
      <c r="C2576" s="1" t="str">
        <f t="shared" si="162"/>
        <v>12:0012</v>
      </c>
      <c r="D2576" s="1" t="str">
        <f t="shared" si="163"/>
        <v>12:0031</v>
      </c>
      <c r="E2576" t="s">
        <v>10423</v>
      </c>
      <c r="F2576" t="s">
        <v>10424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 t="s">
        <v>244</v>
      </c>
      <c r="P2576" t="s">
        <v>102</v>
      </c>
      <c r="Q2576" t="s">
        <v>365</v>
      </c>
    </row>
    <row r="2577" spans="1:17" hidden="1" x14ac:dyDescent="0.25">
      <c r="A2577" t="s">
        <v>10425</v>
      </c>
      <c r="B2577" t="s">
        <v>10426</v>
      </c>
      <c r="C2577" s="1" t="str">
        <f t="shared" si="162"/>
        <v>12:0012</v>
      </c>
      <c r="D2577" s="1" t="str">
        <f t="shared" si="163"/>
        <v>12:0031</v>
      </c>
      <c r="E2577" t="s">
        <v>10427</v>
      </c>
      <c r="F2577" t="s">
        <v>10428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 t="s">
        <v>244</v>
      </c>
      <c r="P2577" t="s">
        <v>184</v>
      </c>
      <c r="Q2577" t="s">
        <v>392</v>
      </c>
    </row>
    <row r="2578" spans="1:17" hidden="1" x14ac:dyDescent="0.25">
      <c r="A2578" t="s">
        <v>10429</v>
      </c>
      <c r="B2578" t="s">
        <v>10430</v>
      </c>
      <c r="C2578" s="1" t="str">
        <f t="shared" si="162"/>
        <v>12:0012</v>
      </c>
      <c r="D2578" s="1" t="str">
        <f t="shared" si="163"/>
        <v>12:0031</v>
      </c>
      <c r="E2578" t="s">
        <v>10431</v>
      </c>
      <c r="F2578" t="s">
        <v>10432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 t="s">
        <v>113</v>
      </c>
      <c r="P2578" t="s">
        <v>77</v>
      </c>
      <c r="Q2578" t="s">
        <v>35</v>
      </c>
    </row>
    <row r="2579" spans="1:17" hidden="1" x14ac:dyDescent="0.25">
      <c r="A2579" t="s">
        <v>10433</v>
      </c>
      <c r="B2579" t="s">
        <v>10434</v>
      </c>
      <c r="C2579" s="1" t="str">
        <f t="shared" si="162"/>
        <v>12:0012</v>
      </c>
      <c r="D2579" s="1" t="str">
        <f t="shared" si="163"/>
        <v>12:0031</v>
      </c>
      <c r="E2579" t="s">
        <v>10435</v>
      </c>
      <c r="F2579" t="s">
        <v>10436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 t="s">
        <v>220</v>
      </c>
      <c r="P2579" t="s">
        <v>102</v>
      </c>
      <c r="Q2579" t="s">
        <v>392</v>
      </c>
    </row>
    <row r="2580" spans="1:17" hidden="1" x14ac:dyDescent="0.25">
      <c r="A2580" t="s">
        <v>10437</v>
      </c>
      <c r="B2580" t="s">
        <v>10438</v>
      </c>
      <c r="C2580" s="1" t="str">
        <f t="shared" si="162"/>
        <v>12:0012</v>
      </c>
      <c r="D2580" s="1" t="str">
        <f t="shared" si="163"/>
        <v>12:0031</v>
      </c>
      <c r="E2580" t="s">
        <v>10439</v>
      </c>
      <c r="F2580" t="s">
        <v>10440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 t="s">
        <v>220</v>
      </c>
      <c r="P2580" t="s">
        <v>82</v>
      </c>
      <c r="Q2580" t="s">
        <v>365</v>
      </c>
    </row>
    <row r="2581" spans="1:17" hidden="1" x14ac:dyDescent="0.25">
      <c r="A2581" t="s">
        <v>10441</v>
      </c>
      <c r="B2581" t="s">
        <v>10442</v>
      </c>
      <c r="C2581" s="1" t="str">
        <f t="shared" si="162"/>
        <v>12:0012</v>
      </c>
      <c r="D2581" s="1" t="str">
        <f t="shared" si="163"/>
        <v>12:0031</v>
      </c>
      <c r="E2581" t="s">
        <v>10443</v>
      </c>
      <c r="F2581" t="s">
        <v>10444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 t="s">
        <v>101</v>
      </c>
      <c r="P2581" t="s">
        <v>51</v>
      </c>
      <c r="Q2581" t="s">
        <v>71</v>
      </c>
    </row>
    <row r="2582" spans="1:17" hidden="1" x14ac:dyDescent="0.25">
      <c r="A2582" t="s">
        <v>10445</v>
      </c>
      <c r="B2582" t="s">
        <v>10446</v>
      </c>
      <c r="C2582" s="1" t="str">
        <f t="shared" si="162"/>
        <v>12:0012</v>
      </c>
      <c r="D2582" s="1" t="str">
        <f t="shared" si="163"/>
        <v>12:0031</v>
      </c>
      <c r="E2582" t="s">
        <v>10447</v>
      </c>
      <c r="F2582" t="s">
        <v>10448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 t="s">
        <v>21</v>
      </c>
      <c r="P2582" t="s">
        <v>77</v>
      </c>
      <c r="Q2582" t="s">
        <v>46</v>
      </c>
    </row>
    <row r="2583" spans="1:17" hidden="1" x14ac:dyDescent="0.25">
      <c r="A2583" t="s">
        <v>10449</v>
      </c>
      <c r="B2583" t="s">
        <v>10450</v>
      </c>
      <c r="C2583" s="1" t="str">
        <f t="shared" si="162"/>
        <v>12:0012</v>
      </c>
      <c r="D2583" s="1" t="str">
        <f t="shared" si="163"/>
        <v>12:0031</v>
      </c>
      <c r="E2583" t="s">
        <v>10451</v>
      </c>
      <c r="F2583" t="s">
        <v>10452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 t="s">
        <v>21</v>
      </c>
      <c r="P2583" t="s">
        <v>226</v>
      </c>
      <c r="Q2583" t="s">
        <v>46</v>
      </c>
    </row>
    <row r="2584" spans="1:17" hidden="1" x14ac:dyDescent="0.25">
      <c r="A2584" t="s">
        <v>10453</v>
      </c>
      <c r="B2584" t="s">
        <v>10454</v>
      </c>
      <c r="C2584" s="1" t="str">
        <f t="shared" si="162"/>
        <v>12:0012</v>
      </c>
      <c r="D2584" s="1" t="str">
        <f t="shared" si="163"/>
        <v>12:0031</v>
      </c>
      <c r="E2584" t="s">
        <v>10455</v>
      </c>
      <c r="F2584" t="s">
        <v>10456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 t="s">
        <v>10345</v>
      </c>
      <c r="P2584" t="s">
        <v>65</v>
      </c>
      <c r="Q2584" t="s">
        <v>392</v>
      </c>
    </row>
    <row r="2585" spans="1:17" hidden="1" x14ac:dyDescent="0.25">
      <c r="A2585" t="s">
        <v>10457</v>
      </c>
      <c r="B2585" t="s">
        <v>10458</v>
      </c>
      <c r="C2585" s="1" t="str">
        <f t="shared" si="162"/>
        <v>12:0012</v>
      </c>
      <c r="D2585" s="1" t="str">
        <f t="shared" si="163"/>
        <v>12:0031</v>
      </c>
      <c r="E2585" t="s">
        <v>10459</v>
      </c>
      <c r="F2585" t="s">
        <v>10460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 t="s">
        <v>21</v>
      </c>
      <c r="P2585" t="s">
        <v>58</v>
      </c>
      <c r="Q2585" t="s">
        <v>35</v>
      </c>
    </row>
    <row r="2586" spans="1:17" hidden="1" x14ac:dyDescent="0.25">
      <c r="A2586" t="s">
        <v>10461</v>
      </c>
      <c r="B2586" t="s">
        <v>10462</v>
      </c>
      <c r="C2586" s="1" t="str">
        <f t="shared" si="162"/>
        <v>12:0012</v>
      </c>
      <c r="D2586" s="1" t="str">
        <f t="shared" si="163"/>
        <v>12:0031</v>
      </c>
      <c r="E2586" t="s">
        <v>10463</v>
      </c>
      <c r="F2586" t="s">
        <v>10464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 t="s">
        <v>21</v>
      </c>
      <c r="P2586" t="s">
        <v>51</v>
      </c>
      <c r="Q2586" t="s">
        <v>29</v>
      </c>
    </row>
    <row r="2587" spans="1:17" hidden="1" x14ac:dyDescent="0.25">
      <c r="A2587" t="s">
        <v>10465</v>
      </c>
      <c r="B2587" t="s">
        <v>10466</v>
      </c>
      <c r="C2587" s="1" t="str">
        <f t="shared" si="162"/>
        <v>12:0012</v>
      </c>
      <c r="D2587" s="1" t="str">
        <f t="shared" si="163"/>
        <v>12:0031</v>
      </c>
      <c r="E2587" t="s">
        <v>10467</v>
      </c>
      <c r="F2587" t="s">
        <v>10468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 t="s">
        <v>3027</v>
      </c>
      <c r="P2587" t="s">
        <v>70</v>
      </c>
      <c r="Q2587" t="s">
        <v>522</v>
      </c>
    </row>
    <row r="2588" spans="1:17" hidden="1" x14ac:dyDescent="0.25">
      <c r="A2588" t="s">
        <v>10469</v>
      </c>
      <c r="B2588" t="s">
        <v>10470</v>
      </c>
      <c r="C2588" s="1" t="str">
        <f t="shared" si="162"/>
        <v>12:0012</v>
      </c>
      <c r="D2588" s="1" t="str">
        <f t="shared" si="163"/>
        <v>12:0031</v>
      </c>
      <c r="E2588" t="s">
        <v>10467</v>
      </c>
      <c r="F2588" t="s">
        <v>10471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 t="s">
        <v>10120</v>
      </c>
      <c r="P2588" t="s">
        <v>51</v>
      </c>
      <c r="Q2588" t="s">
        <v>522</v>
      </c>
    </row>
    <row r="2589" spans="1:17" hidden="1" x14ac:dyDescent="0.25">
      <c r="A2589" t="s">
        <v>10472</v>
      </c>
      <c r="B2589" t="s">
        <v>10473</v>
      </c>
      <c r="C2589" s="1" t="str">
        <f t="shared" si="162"/>
        <v>12:0012</v>
      </c>
      <c r="D2589" s="1" t="str">
        <f t="shared" si="163"/>
        <v>12:0031</v>
      </c>
      <c r="E2589" t="s">
        <v>10474</v>
      </c>
      <c r="F2589" t="s">
        <v>10475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 t="s">
        <v>327</v>
      </c>
      <c r="P2589" t="s">
        <v>45</v>
      </c>
      <c r="Q2589" t="s">
        <v>59</v>
      </c>
    </row>
    <row r="2590" spans="1:17" hidden="1" x14ac:dyDescent="0.25">
      <c r="A2590" t="s">
        <v>10476</v>
      </c>
      <c r="B2590" t="s">
        <v>10477</v>
      </c>
      <c r="C2590" s="1" t="str">
        <f t="shared" si="162"/>
        <v>12:0012</v>
      </c>
      <c r="D2590" s="1" t="str">
        <f t="shared" si="163"/>
        <v>12:0031</v>
      </c>
      <c r="E2590" t="s">
        <v>10478</v>
      </c>
      <c r="F2590" t="s">
        <v>10479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 t="s">
        <v>21</v>
      </c>
      <c r="P2590" t="s">
        <v>70</v>
      </c>
      <c r="Q2590" t="s">
        <v>198</v>
      </c>
    </row>
    <row r="2591" spans="1:17" hidden="1" x14ac:dyDescent="0.25">
      <c r="A2591" t="s">
        <v>10480</v>
      </c>
      <c r="B2591" t="s">
        <v>10481</v>
      </c>
      <c r="C2591" s="1" t="str">
        <f t="shared" si="162"/>
        <v>12:0012</v>
      </c>
      <c r="D2591" s="1" t="str">
        <f t="shared" si="163"/>
        <v>12:0031</v>
      </c>
      <c r="E2591" t="s">
        <v>10482</v>
      </c>
      <c r="F2591" t="s">
        <v>10483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 t="s">
        <v>21</v>
      </c>
      <c r="P2591" t="s">
        <v>184</v>
      </c>
      <c r="Q2591" t="s">
        <v>93</v>
      </c>
    </row>
    <row r="2592" spans="1:17" hidden="1" x14ac:dyDescent="0.25">
      <c r="A2592" t="s">
        <v>10484</v>
      </c>
      <c r="B2592" t="s">
        <v>10485</v>
      </c>
      <c r="C2592" s="1" t="str">
        <f t="shared" si="162"/>
        <v>12:0012</v>
      </c>
      <c r="D2592" s="1" t="str">
        <f t="shared" si="163"/>
        <v>12:0031</v>
      </c>
      <c r="E2592" t="s">
        <v>10486</v>
      </c>
      <c r="F2592" t="s">
        <v>10487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 t="s">
        <v>21</v>
      </c>
      <c r="P2592" t="s">
        <v>102</v>
      </c>
      <c r="Q2592" t="s">
        <v>103</v>
      </c>
    </row>
    <row r="2593" spans="1:17" hidden="1" x14ac:dyDescent="0.25">
      <c r="A2593" t="s">
        <v>10488</v>
      </c>
      <c r="B2593" t="s">
        <v>10489</v>
      </c>
      <c r="C2593" s="1" t="str">
        <f t="shared" si="162"/>
        <v>12:0012</v>
      </c>
      <c r="D2593" s="1" t="str">
        <f t="shared" si="163"/>
        <v>12:0031</v>
      </c>
      <c r="E2593" t="s">
        <v>10490</v>
      </c>
      <c r="F2593" t="s">
        <v>10491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 t="s">
        <v>21</v>
      </c>
      <c r="P2593" t="s">
        <v>102</v>
      </c>
      <c r="Q2593" t="s">
        <v>71</v>
      </c>
    </row>
    <row r="2594" spans="1:17" hidden="1" x14ac:dyDescent="0.25">
      <c r="A2594" t="s">
        <v>10492</v>
      </c>
      <c r="B2594" t="s">
        <v>10493</v>
      </c>
      <c r="C2594" s="1" t="str">
        <f t="shared" si="162"/>
        <v>12:0012</v>
      </c>
      <c r="D2594" s="1" t="str">
        <f t="shared" si="163"/>
        <v>12:0031</v>
      </c>
      <c r="E2594" t="s">
        <v>10494</v>
      </c>
      <c r="F2594" t="s">
        <v>10495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 t="s">
        <v>21</v>
      </c>
      <c r="P2594" t="s">
        <v>231</v>
      </c>
      <c r="Q2594" t="s">
        <v>103</v>
      </c>
    </row>
    <row r="2595" spans="1:17" hidden="1" x14ac:dyDescent="0.25">
      <c r="A2595" t="s">
        <v>10496</v>
      </c>
      <c r="B2595" t="s">
        <v>10497</v>
      </c>
      <c r="C2595" s="1" t="str">
        <f t="shared" si="162"/>
        <v>12:0012</v>
      </c>
      <c r="D2595" s="1" t="str">
        <f t="shared" si="163"/>
        <v>12:0031</v>
      </c>
      <c r="E2595" t="s">
        <v>10498</v>
      </c>
      <c r="F2595" t="s">
        <v>10499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 t="s">
        <v>1818</v>
      </c>
      <c r="P2595" t="s">
        <v>231</v>
      </c>
      <c r="Q2595" t="s">
        <v>198</v>
      </c>
    </row>
    <row r="2596" spans="1:17" hidden="1" x14ac:dyDescent="0.25">
      <c r="A2596" t="s">
        <v>10500</v>
      </c>
      <c r="B2596" t="s">
        <v>10501</v>
      </c>
      <c r="C2596" s="1" t="str">
        <f t="shared" si="162"/>
        <v>12:0012</v>
      </c>
      <c r="D2596" s="1" t="str">
        <f t="shared" si="163"/>
        <v>12:0031</v>
      </c>
      <c r="E2596" t="s">
        <v>10502</v>
      </c>
      <c r="F2596" t="s">
        <v>10503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 t="s">
        <v>21</v>
      </c>
      <c r="P2596" t="s">
        <v>70</v>
      </c>
      <c r="Q2596" t="s">
        <v>103</v>
      </c>
    </row>
    <row r="2597" spans="1:17" hidden="1" x14ac:dyDescent="0.25">
      <c r="A2597" t="s">
        <v>10504</v>
      </c>
      <c r="B2597" t="s">
        <v>10505</v>
      </c>
      <c r="C2597" s="1" t="str">
        <f t="shared" si="162"/>
        <v>12:0012</v>
      </c>
      <c r="D2597" s="1" t="str">
        <f t="shared" si="163"/>
        <v>12:0031</v>
      </c>
      <c r="E2597" t="s">
        <v>10506</v>
      </c>
      <c r="F2597" t="s">
        <v>10507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 t="s">
        <v>21</v>
      </c>
      <c r="P2597" t="s">
        <v>70</v>
      </c>
      <c r="Q2597" t="s">
        <v>143</v>
      </c>
    </row>
    <row r="2598" spans="1:17" hidden="1" x14ac:dyDescent="0.25">
      <c r="A2598" t="s">
        <v>10508</v>
      </c>
      <c r="B2598" t="s">
        <v>10509</v>
      </c>
      <c r="C2598" s="1" t="str">
        <f t="shared" si="162"/>
        <v>12:0012</v>
      </c>
      <c r="D2598" s="1" t="str">
        <f t="shared" si="163"/>
        <v>12:0031</v>
      </c>
      <c r="E2598" t="s">
        <v>10510</v>
      </c>
      <c r="F2598" t="s">
        <v>10511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 t="s">
        <v>21</v>
      </c>
      <c r="P2598" t="s">
        <v>70</v>
      </c>
      <c r="Q2598" t="s">
        <v>93</v>
      </c>
    </row>
    <row r="2599" spans="1:17" hidden="1" x14ac:dyDescent="0.25">
      <c r="A2599" t="s">
        <v>10512</v>
      </c>
      <c r="B2599" t="s">
        <v>10513</v>
      </c>
      <c r="C2599" s="1" t="str">
        <f t="shared" si="162"/>
        <v>12:0012</v>
      </c>
      <c r="D2599" s="1" t="str">
        <f t="shared" si="163"/>
        <v>12:0031</v>
      </c>
      <c r="E2599" t="s">
        <v>10514</v>
      </c>
      <c r="F2599" t="s">
        <v>10515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 t="s">
        <v>220</v>
      </c>
      <c r="P2599" t="s">
        <v>28</v>
      </c>
      <c r="Q2599" t="s">
        <v>29</v>
      </c>
    </row>
    <row r="2600" spans="1:17" hidden="1" x14ac:dyDescent="0.25">
      <c r="A2600" t="s">
        <v>10516</v>
      </c>
      <c r="B2600" t="s">
        <v>10517</v>
      </c>
      <c r="C2600" s="1" t="str">
        <f t="shared" si="162"/>
        <v>12:0012</v>
      </c>
      <c r="D2600" s="1" t="str">
        <f t="shared" si="163"/>
        <v>12:0031</v>
      </c>
      <c r="E2600" t="s">
        <v>10518</v>
      </c>
      <c r="F2600" t="s">
        <v>10519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 t="s">
        <v>21</v>
      </c>
      <c r="P2600" t="s">
        <v>51</v>
      </c>
      <c r="Q2600" t="s">
        <v>149</v>
      </c>
    </row>
    <row r="2601" spans="1:17" hidden="1" x14ac:dyDescent="0.25">
      <c r="A2601" t="s">
        <v>10520</v>
      </c>
      <c r="B2601" t="s">
        <v>10521</v>
      </c>
      <c r="C2601" s="1" t="str">
        <f t="shared" si="162"/>
        <v>12:0012</v>
      </c>
      <c r="D2601" s="1" t="str">
        <f t="shared" si="163"/>
        <v>12:0031</v>
      </c>
      <c r="E2601" t="s">
        <v>10522</v>
      </c>
      <c r="F2601" t="s">
        <v>10523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 t="s">
        <v>21</v>
      </c>
      <c r="P2601" t="s">
        <v>77</v>
      </c>
      <c r="Q2601" t="s">
        <v>198</v>
      </c>
    </row>
    <row r="2602" spans="1:17" hidden="1" x14ac:dyDescent="0.25">
      <c r="A2602" t="s">
        <v>10524</v>
      </c>
      <c r="B2602" t="s">
        <v>10525</v>
      </c>
      <c r="C2602" s="1" t="str">
        <f t="shared" si="162"/>
        <v>12:0012</v>
      </c>
      <c r="D2602" s="1" t="str">
        <f t="shared" si="163"/>
        <v>12:0031</v>
      </c>
      <c r="E2602" t="s">
        <v>10526</v>
      </c>
      <c r="F2602" t="s">
        <v>10527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 t="s">
        <v>21</v>
      </c>
      <c r="P2602" t="s">
        <v>77</v>
      </c>
      <c r="Q2602" t="s">
        <v>29</v>
      </c>
    </row>
    <row r="2603" spans="1:17" hidden="1" x14ac:dyDescent="0.25">
      <c r="A2603" t="s">
        <v>10528</v>
      </c>
      <c r="B2603" t="s">
        <v>10529</v>
      </c>
      <c r="C2603" s="1" t="str">
        <f t="shared" si="162"/>
        <v>12:0012</v>
      </c>
      <c r="D2603" s="1" t="str">
        <f t="shared" si="163"/>
        <v>12:0031</v>
      </c>
      <c r="E2603" t="s">
        <v>10530</v>
      </c>
      <c r="F2603" t="s">
        <v>10531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 t="s">
        <v>101</v>
      </c>
      <c r="P2603" t="s">
        <v>77</v>
      </c>
      <c r="Q2603" t="s">
        <v>23</v>
      </c>
    </row>
    <row r="2604" spans="1:17" hidden="1" x14ac:dyDescent="0.25">
      <c r="A2604" t="s">
        <v>10532</v>
      </c>
      <c r="B2604" t="s">
        <v>10533</v>
      </c>
      <c r="C2604" s="1" t="str">
        <f t="shared" si="162"/>
        <v>12:0012</v>
      </c>
      <c r="D2604" s="1" t="str">
        <f t="shared" si="163"/>
        <v>12:0031</v>
      </c>
      <c r="E2604" t="s">
        <v>10530</v>
      </c>
      <c r="F2604" t="s">
        <v>10534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 t="s">
        <v>244</v>
      </c>
      <c r="P2604" t="s">
        <v>184</v>
      </c>
      <c r="Q2604" t="s">
        <v>59</v>
      </c>
    </row>
    <row r="2605" spans="1:17" hidden="1" x14ac:dyDescent="0.25">
      <c r="A2605" t="s">
        <v>10535</v>
      </c>
      <c r="B2605" t="s">
        <v>10536</v>
      </c>
      <c r="C2605" s="1" t="str">
        <f t="shared" si="162"/>
        <v>12:0012</v>
      </c>
      <c r="D2605" s="1" t="str">
        <f t="shared" si="163"/>
        <v>12:0031</v>
      </c>
      <c r="E2605" t="s">
        <v>10537</v>
      </c>
      <c r="F2605" t="s">
        <v>10538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 t="s">
        <v>21</v>
      </c>
      <c r="P2605" t="s">
        <v>70</v>
      </c>
      <c r="Q2605" t="s">
        <v>71</v>
      </c>
    </row>
    <row r="2606" spans="1:17" hidden="1" x14ac:dyDescent="0.25">
      <c r="A2606" t="s">
        <v>10539</v>
      </c>
      <c r="B2606" t="s">
        <v>10540</v>
      </c>
      <c r="C2606" s="1" t="str">
        <f t="shared" si="162"/>
        <v>12:0012</v>
      </c>
      <c r="D2606" s="1" t="str">
        <f t="shared" si="163"/>
        <v>12:0031</v>
      </c>
      <c r="E2606" t="s">
        <v>10541</v>
      </c>
      <c r="F2606" t="s">
        <v>10542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 t="s">
        <v>158</v>
      </c>
      <c r="P2606" t="s">
        <v>58</v>
      </c>
      <c r="Q2606" t="s">
        <v>398</v>
      </c>
    </row>
    <row r="2607" spans="1:17" hidden="1" x14ac:dyDescent="0.25">
      <c r="A2607" t="s">
        <v>10543</v>
      </c>
      <c r="B2607" t="s">
        <v>10544</v>
      </c>
      <c r="C2607" s="1" t="str">
        <f t="shared" si="162"/>
        <v>12:0012</v>
      </c>
      <c r="D2607" s="1" t="str">
        <f t="shared" si="163"/>
        <v>12:0031</v>
      </c>
      <c r="E2607" t="s">
        <v>10545</v>
      </c>
      <c r="F2607" t="s">
        <v>10546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 t="s">
        <v>21</v>
      </c>
      <c r="P2607" t="s">
        <v>51</v>
      </c>
      <c r="Q2607" t="s">
        <v>23</v>
      </c>
    </row>
    <row r="2608" spans="1:17" hidden="1" x14ac:dyDescent="0.25">
      <c r="A2608" t="s">
        <v>10547</v>
      </c>
      <c r="B2608" t="s">
        <v>10548</v>
      </c>
      <c r="C2608" s="1" t="str">
        <f t="shared" si="162"/>
        <v>12:0012</v>
      </c>
      <c r="D2608" s="1" t="str">
        <f t="shared" si="163"/>
        <v>12:0031</v>
      </c>
      <c r="E2608" t="s">
        <v>10549</v>
      </c>
      <c r="F2608" t="s">
        <v>10550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 t="s">
        <v>244</v>
      </c>
      <c r="P2608" t="s">
        <v>77</v>
      </c>
      <c r="Q2608" t="s">
        <v>29</v>
      </c>
    </row>
    <row r="2609" spans="1:17" hidden="1" x14ac:dyDescent="0.25">
      <c r="A2609" t="s">
        <v>10551</v>
      </c>
      <c r="B2609" t="s">
        <v>10552</v>
      </c>
      <c r="C2609" s="1" t="str">
        <f t="shared" si="162"/>
        <v>12:0012</v>
      </c>
      <c r="D2609" s="1" t="str">
        <f t="shared" si="163"/>
        <v>12:0031</v>
      </c>
      <c r="E2609" t="s">
        <v>10553</v>
      </c>
      <c r="F2609" t="s">
        <v>10554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 t="s">
        <v>21</v>
      </c>
      <c r="P2609" t="s">
        <v>102</v>
      </c>
      <c r="Q2609" t="s">
        <v>59</v>
      </c>
    </row>
    <row r="2610" spans="1:17" hidden="1" x14ac:dyDescent="0.25">
      <c r="A2610" t="s">
        <v>10555</v>
      </c>
      <c r="B2610" t="s">
        <v>10556</v>
      </c>
      <c r="C2610" s="1" t="str">
        <f t="shared" si="162"/>
        <v>12:0012</v>
      </c>
      <c r="D2610" s="1" t="str">
        <f t="shared" si="163"/>
        <v>12:0031</v>
      </c>
      <c r="E2610" t="s">
        <v>10557</v>
      </c>
      <c r="F2610" t="s">
        <v>10558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 t="s">
        <v>64</v>
      </c>
      <c r="P2610" t="s">
        <v>45</v>
      </c>
      <c r="Q2610" t="s">
        <v>398</v>
      </c>
    </row>
    <row r="2611" spans="1:17" hidden="1" x14ac:dyDescent="0.25">
      <c r="A2611" t="s">
        <v>10559</v>
      </c>
      <c r="B2611" t="s">
        <v>10560</v>
      </c>
      <c r="C2611" s="1" t="str">
        <f t="shared" si="162"/>
        <v>12:0012</v>
      </c>
      <c r="D2611" s="1" t="str">
        <f t="shared" si="163"/>
        <v>12:0031</v>
      </c>
      <c r="E2611" t="s">
        <v>10561</v>
      </c>
      <c r="F2611" t="s">
        <v>10562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 t="s">
        <v>21</v>
      </c>
      <c r="P2611" t="s">
        <v>70</v>
      </c>
      <c r="Q2611" t="s">
        <v>365</v>
      </c>
    </row>
    <row r="2612" spans="1:17" hidden="1" x14ac:dyDescent="0.25">
      <c r="A2612" t="s">
        <v>10563</v>
      </c>
      <c r="B2612" t="s">
        <v>10564</v>
      </c>
      <c r="C2612" s="1" t="str">
        <f t="shared" si="162"/>
        <v>12:0012</v>
      </c>
      <c r="D2612" s="1" t="str">
        <f t="shared" si="163"/>
        <v>12:0031</v>
      </c>
      <c r="E2612" t="s">
        <v>10565</v>
      </c>
      <c r="F2612" t="s">
        <v>10566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 t="s">
        <v>113</v>
      </c>
      <c r="P2612" t="s">
        <v>1209</v>
      </c>
      <c r="Q2612" t="s">
        <v>365</v>
      </c>
    </row>
    <row r="2613" spans="1:17" hidden="1" x14ac:dyDescent="0.25">
      <c r="A2613" t="s">
        <v>10567</v>
      </c>
      <c r="B2613" t="s">
        <v>10568</v>
      </c>
      <c r="C2613" s="1" t="str">
        <f t="shared" si="162"/>
        <v>12:0012</v>
      </c>
      <c r="D2613" s="1" t="str">
        <f t="shared" si="163"/>
        <v>12:0031</v>
      </c>
      <c r="E2613" t="s">
        <v>10569</v>
      </c>
      <c r="F2613" t="s">
        <v>10570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 t="s">
        <v>21</v>
      </c>
      <c r="P2613" t="s">
        <v>51</v>
      </c>
      <c r="Q2613" t="s">
        <v>522</v>
      </c>
    </row>
    <row r="2614" spans="1:17" hidden="1" x14ac:dyDescent="0.25">
      <c r="A2614" t="s">
        <v>10571</v>
      </c>
      <c r="B2614" t="s">
        <v>10572</v>
      </c>
      <c r="C2614" s="1" t="str">
        <f t="shared" si="162"/>
        <v>12:0012</v>
      </c>
      <c r="D2614" s="1" t="str">
        <f t="shared" si="163"/>
        <v>12:0031</v>
      </c>
      <c r="E2614" t="s">
        <v>10573</v>
      </c>
      <c r="F2614" t="s">
        <v>10574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 t="s">
        <v>21</v>
      </c>
      <c r="P2614" t="s">
        <v>77</v>
      </c>
      <c r="Q2614" t="s">
        <v>59</v>
      </c>
    </row>
    <row r="2615" spans="1:17" hidden="1" x14ac:dyDescent="0.25">
      <c r="A2615" t="s">
        <v>10575</v>
      </c>
      <c r="B2615" t="s">
        <v>10576</v>
      </c>
      <c r="C2615" s="1" t="str">
        <f t="shared" si="162"/>
        <v>12:0012</v>
      </c>
      <c r="D2615" s="1" t="str">
        <f t="shared" si="163"/>
        <v>12:0031</v>
      </c>
      <c r="E2615" t="s">
        <v>10577</v>
      </c>
      <c r="F2615" t="s">
        <v>10578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 t="s">
        <v>21</v>
      </c>
      <c r="P2615" t="s">
        <v>102</v>
      </c>
      <c r="Q2615" t="s">
        <v>398</v>
      </c>
    </row>
    <row r="2616" spans="1:17" hidden="1" x14ac:dyDescent="0.25">
      <c r="A2616" t="s">
        <v>10579</v>
      </c>
      <c r="B2616" t="s">
        <v>10580</v>
      </c>
      <c r="C2616" s="1" t="str">
        <f t="shared" si="162"/>
        <v>12:0012</v>
      </c>
      <c r="D2616" s="1" t="str">
        <f t="shared" si="163"/>
        <v>12:0031</v>
      </c>
      <c r="E2616" t="s">
        <v>10581</v>
      </c>
      <c r="F2616" t="s">
        <v>10582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 t="s">
        <v>220</v>
      </c>
      <c r="P2616" t="s">
        <v>436</v>
      </c>
      <c r="Q2616" t="s">
        <v>5130</v>
      </c>
    </row>
    <row r="2617" spans="1:17" hidden="1" x14ac:dyDescent="0.25">
      <c r="A2617" t="s">
        <v>10583</v>
      </c>
      <c r="B2617" t="s">
        <v>10584</v>
      </c>
      <c r="C2617" s="1" t="str">
        <f t="shared" si="162"/>
        <v>12:0012</v>
      </c>
      <c r="D2617" s="1" t="str">
        <f t="shared" si="163"/>
        <v>12:0031</v>
      </c>
      <c r="E2617" t="s">
        <v>10585</v>
      </c>
      <c r="F2617" t="s">
        <v>10586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 t="s">
        <v>261</v>
      </c>
      <c r="P2617" t="s">
        <v>2031</v>
      </c>
      <c r="Q2617" t="s">
        <v>522</v>
      </c>
    </row>
    <row r="2618" spans="1:17" hidden="1" x14ac:dyDescent="0.25">
      <c r="A2618" t="s">
        <v>10587</v>
      </c>
      <c r="B2618" t="s">
        <v>10588</v>
      </c>
      <c r="C2618" s="1" t="str">
        <f t="shared" si="162"/>
        <v>12:0012</v>
      </c>
      <c r="D2618" s="1" t="str">
        <f t="shared" si="163"/>
        <v>12:0031</v>
      </c>
      <c r="E2618" t="s">
        <v>10589</v>
      </c>
      <c r="F2618" t="s">
        <v>10590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 t="s">
        <v>21</v>
      </c>
      <c r="P2618" t="s">
        <v>65</v>
      </c>
      <c r="Q2618" t="s">
        <v>71</v>
      </c>
    </row>
    <row r="2619" spans="1:17" hidden="1" x14ac:dyDescent="0.25">
      <c r="A2619" t="s">
        <v>10591</v>
      </c>
      <c r="B2619" t="s">
        <v>10592</v>
      </c>
      <c r="C2619" s="1" t="str">
        <f t="shared" si="162"/>
        <v>12:0012</v>
      </c>
      <c r="D2619" s="1" t="str">
        <f t="shared" si="163"/>
        <v>12:0031</v>
      </c>
      <c r="E2619" t="s">
        <v>10593</v>
      </c>
      <c r="F2619" t="s">
        <v>10594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 t="s">
        <v>21</v>
      </c>
      <c r="P2619" t="s">
        <v>22</v>
      </c>
      <c r="Q2619" t="s">
        <v>398</v>
      </c>
    </row>
    <row r="2620" spans="1:17" hidden="1" x14ac:dyDescent="0.25">
      <c r="A2620" t="s">
        <v>10595</v>
      </c>
      <c r="B2620" t="s">
        <v>10596</v>
      </c>
      <c r="C2620" s="1" t="str">
        <f t="shared" si="162"/>
        <v>12:0012</v>
      </c>
      <c r="D2620" s="1" t="str">
        <f t="shared" si="163"/>
        <v>12:0031</v>
      </c>
      <c r="E2620" t="s">
        <v>10597</v>
      </c>
      <c r="F2620" t="s">
        <v>10598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 t="s">
        <v>57</v>
      </c>
      <c r="P2620" t="s">
        <v>1209</v>
      </c>
      <c r="Q2620" t="s">
        <v>365</v>
      </c>
    </row>
    <row r="2621" spans="1:17" hidden="1" x14ac:dyDescent="0.25">
      <c r="A2621" t="s">
        <v>10599</v>
      </c>
      <c r="B2621" t="s">
        <v>10600</v>
      </c>
      <c r="C2621" s="1" t="str">
        <f t="shared" si="162"/>
        <v>12:0012</v>
      </c>
      <c r="D2621" s="1" t="str">
        <f t="shared" si="163"/>
        <v>12:0031</v>
      </c>
      <c r="E2621" t="s">
        <v>10601</v>
      </c>
      <c r="F2621" t="s">
        <v>10602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 t="s">
        <v>21</v>
      </c>
      <c r="P2621" t="s">
        <v>2943</v>
      </c>
      <c r="Q2621" t="s">
        <v>653</v>
      </c>
    </row>
    <row r="2622" spans="1:17" hidden="1" x14ac:dyDescent="0.25">
      <c r="A2622" t="s">
        <v>10603</v>
      </c>
      <c r="B2622" t="s">
        <v>10604</v>
      </c>
      <c r="C2622" s="1" t="str">
        <f t="shared" si="162"/>
        <v>12:0012</v>
      </c>
      <c r="D2622" s="1" t="str">
        <f t="shared" si="163"/>
        <v>12:0031</v>
      </c>
      <c r="E2622" t="s">
        <v>10605</v>
      </c>
      <c r="F2622" t="s">
        <v>10606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 t="s">
        <v>154</v>
      </c>
      <c r="P2622" t="s">
        <v>40</v>
      </c>
      <c r="Q2622" t="s">
        <v>522</v>
      </c>
    </row>
    <row r="2623" spans="1:17" hidden="1" x14ac:dyDescent="0.25">
      <c r="A2623" t="s">
        <v>10607</v>
      </c>
      <c r="B2623" t="s">
        <v>10608</v>
      </c>
      <c r="C2623" s="1" t="str">
        <f t="shared" si="162"/>
        <v>12:0012</v>
      </c>
      <c r="D2623" s="1" t="str">
        <f t="shared" si="163"/>
        <v>12:0031</v>
      </c>
      <c r="E2623" t="s">
        <v>10609</v>
      </c>
      <c r="F2623" t="s">
        <v>10610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 t="s">
        <v>21</v>
      </c>
      <c r="P2623" t="s">
        <v>45</v>
      </c>
      <c r="Q2623" t="s">
        <v>93</v>
      </c>
    </row>
    <row r="2624" spans="1:17" hidden="1" x14ac:dyDescent="0.25">
      <c r="A2624" t="s">
        <v>10611</v>
      </c>
      <c r="B2624" t="s">
        <v>10612</v>
      </c>
      <c r="C2624" s="1" t="str">
        <f t="shared" si="162"/>
        <v>12:0012</v>
      </c>
      <c r="D2624" s="1" t="str">
        <f t="shared" si="163"/>
        <v>12:0031</v>
      </c>
      <c r="E2624" t="s">
        <v>10613</v>
      </c>
      <c r="F2624" t="s">
        <v>10614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 t="s">
        <v>21</v>
      </c>
      <c r="P2624" t="s">
        <v>45</v>
      </c>
      <c r="Q2624" t="s">
        <v>23</v>
      </c>
    </row>
    <row r="2625" spans="1:17" hidden="1" x14ac:dyDescent="0.25">
      <c r="A2625" t="s">
        <v>10615</v>
      </c>
      <c r="B2625" t="s">
        <v>10616</v>
      </c>
      <c r="C2625" s="1" t="str">
        <f t="shared" si="162"/>
        <v>12:0012</v>
      </c>
      <c r="D2625" s="1" t="str">
        <f t="shared" si="163"/>
        <v>12:0031</v>
      </c>
      <c r="E2625" t="s">
        <v>10617</v>
      </c>
      <c r="F2625" t="s">
        <v>10618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 t="s">
        <v>311</v>
      </c>
      <c r="P2625" t="s">
        <v>612</v>
      </c>
      <c r="Q2625" t="s">
        <v>365</v>
      </c>
    </row>
    <row r="2626" spans="1:17" hidden="1" x14ac:dyDescent="0.25">
      <c r="A2626" t="s">
        <v>10619</v>
      </c>
      <c r="B2626" t="s">
        <v>10620</v>
      </c>
      <c r="C2626" s="1" t="str">
        <f t="shared" ref="C2626:C2689" si="166">HYPERLINK("http://geochem.nrcan.gc.ca/cdogs/content/bdl/bdl120012_e.htm", "12:0012")</f>
        <v>12:0012</v>
      </c>
      <c r="D2626" s="1" t="str">
        <f t="shared" ref="D2626:D2689" si="167">HYPERLINK("http://geochem.nrcan.gc.ca/cdogs/content/svy/svy120031_e.htm", "12:0031")</f>
        <v>12:0031</v>
      </c>
      <c r="E2626" t="s">
        <v>10621</v>
      </c>
      <c r="F2626" t="s">
        <v>10622</v>
      </c>
      <c r="H2626">
        <v>58.248458200000002</v>
      </c>
      <c r="I2626">
        <v>-132.1690078</v>
      </c>
      <c r="J2626" s="1" t="str">
        <f t="shared" ref="J2626:J2689" si="168">HYPERLINK("http://geochem.nrcan.gc.ca/cdogs/content/kwd/kwd020018_e.htm", "Fluid (stream)")</f>
        <v>Fluid (stream)</v>
      </c>
      <c r="K2626" s="1" t="str">
        <f t="shared" ref="K2626:K2689" si="169">HYPERLINK("http://geochem.nrcan.gc.ca/cdogs/content/kwd/kwd080007_e.htm", "Untreated Water")</f>
        <v>Untreated Water</v>
      </c>
      <c r="O2626" t="s">
        <v>21</v>
      </c>
      <c r="P2626" t="s">
        <v>226</v>
      </c>
      <c r="Q2626" t="s">
        <v>35</v>
      </c>
    </row>
    <row r="2627" spans="1:17" hidden="1" x14ac:dyDescent="0.25">
      <c r="A2627" t="s">
        <v>10623</v>
      </c>
      <c r="B2627" t="s">
        <v>10624</v>
      </c>
      <c r="C2627" s="1" t="str">
        <f t="shared" si="166"/>
        <v>12:0012</v>
      </c>
      <c r="D2627" s="1" t="str">
        <f t="shared" si="167"/>
        <v>12:0031</v>
      </c>
      <c r="E2627" t="s">
        <v>10625</v>
      </c>
      <c r="F2627" t="s">
        <v>10626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 t="s">
        <v>244</v>
      </c>
      <c r="P2627" t="s">
        <v>602</v>
      </c>
      <c r="Q2627" t="s">
        <v>653</v>
      </c>
    </row>
    <row r="2628" spans="1:17" hidden="1" x14ac:dyDescent="0.25">
      <c r="A2628" t="s">
        <v>10627</v>
      </c>
      <c r="B2628" t="s">
        <v>10628</v>
      </c>
      <c r="C2628" s="1" t="str">
        <f t="shared" si="166"/>
        <v>12:0012</v>
      </c>
      <c r="D2628" s="1" t="str">
        <f t="shared" si="167"/>
        <v>12:0031</v>
      </c>
      <c r="E2628" t="s">
        <v>10629</v>
      </c>
      <c r="F2628" t="s">
        <v>10630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 t="s">
        <v>21</v>
      </c>
      <c r="P2628" t="s">
        <v>22</v>
      </c>
      <c r="Q2628" t="s">
        <v>23</v>
      </c>
    </row>
    <row r="2629" spans="1:17" hidden="1" x14ac:dyDescent="0.25">
      <c r="A2629" t="s">
        <v>10631</v>
      </c>
      <c r="B2629" t="s">
        <v>10632</v>
      </c>
      <c r="C2629" s="1" t="str">
        <f t="shared" si="166"/>
        <v>12:0012</v>
      </c>
      <c r="D2629" s="1" t="str">
        <f t="shared" si="167"/>
        <v>12:0031</v>
      </c>
      <c r="E2629" t="s">
        <v>10633</v>
      </c>
      <c r="F2629" t="s">
        <v>10634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 t="s">
        <v>1818</v>
      </c>
      <c r="P2629" t="s">
        <v>262</v>
      </c>
      <c r="Q2629" t="s">
        <v>35</v>
      </c>
    </row>
    <row r="2630" spans="1:17" hidden="1" x14ac:dyDescent="0.25">
      <c r="A2630" t="s">
        <v>10635</v>
      </c>
      <c r="B2630" t="s">
        <v>10636</v>
      </c>
      <c r="C2630" s="1" t="str">
        <f t="shared" si="166"/>
        <v>12:0012</v>
      </c>
      <c r="D2630" s="1" t="str">
        <f t="shared" si="167"/>
        <v>12:0031</v>
      </c>
      <c r="E2630" t="s">
        <v>10633</v>
      </c>
      <c r="F2630" t="s">
        <v>10637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 t="s">
        <v>64</v>
      </c>
      <c r="P2630" t="s">
        <v>262</v>
      </c>
      <c r="Q2630" t="s">
        <v>365</v>
      </c>
    </row>
    <row r="2631" spans="1:17" hidden="1" x14ac:dyDescent="0.25">
      <c r="A2631" t="s">
        <v>10638</v>
      </c>
      <c r="B2631" t="s">
        <v>10639</v>
      </c>
      <c r="C2631" s="1" t="str">
        <f t="shared" si="166"/>
        <v>12:0012</v>
      </c>
      <c r="D2631" s="1" t="str">
        <f t="shared" si="167"/>
        <v>12:0031</v>
      </c>
      <c r="E2631" t="s">
        <v>10640</v>
      </c>
      <c r="F2631" t="s">
        <v>10641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 t="s">
        <v>680</v>
      </c>
      <c r="P2631" t="s">
        <v>2031</v>
      </c>
      <c r="Q2631" t="s">
        <v>522</v>
      </c>
    </row>
    <row r="2632" spans="1:17" hidden="1" x14ac:dyDescent="0.25">
      <c r="A2632" t="s">
        <v>10642</v>
      </c>
      <c r="B2632" t="s">
        <v>10643</v>
      </c>
      <c r="C2632" s="1" t="str">
        <f t="shared" si="166"/>
        <v>12:0012</v>
      </c>
      <c r="D2632" s="1" t="str">
        <f t="shared" si="167"/>
        <v>12:0031</v>
      </c>
      <c r="E2632" t="s">
        <v>10644</v>
      </c>
      <c r="F2632" t="s">
        <v>10645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  <c r="O2632" t="s">
        <v>108</v>
      </c>
      <c r="P2632" t="s">
        <v>108</v>
      </c>
      <c r="Q2632" t="s">
        <v>108</v>
      </c>
    </row>
    <row r="2633" spans="1:17" hidden="1" x14ac:dyDescent="0.25">
      <c r="A2633" t="s">
        <v>10646</v>
      </c>
      <c r="B2633" t="s">
        <v>10647</v>
      </c>
      <c r="C2633" s="1" t="str">
        <f t="shared" si="166"/>
        <v>12:0012</v>
      </c>
      <c r="D2633" s="1" t="str">
        <f t="shared" si="167"/>
        <v>12:0031</v>
      </c>
      <c r="E2633" t="s">
        <v>10648</v>
      </c>
      <c r="F2633" t="s">
        <v>10649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 t="s">
        <v>21</v>
      </c>
      <c r="P2633" t="s">
        <v>583</v>
      </c>
      <c r="Q2633" t="s">
        <v>59</v>
      </c>
    </row>
    <row r="2634" spans="1:17" hidden="1" x14ac:dyDescent="0.25">
      <c r="A2634" t="s">
        <v>10650</v>
      </c>
      <c r="B2634" t="s">
        <v>10651</v>
      </c>
      <c r="C2634" s="1" t="str">
        <f t="shared" si="166"/>
        <v>12:0012</v>
      </c>
      <c r="D2634" s="1" t="str">
        <f t="shared" si="167"/>
        <v>12:0031</v>
      </c>
      <c r="E2634" t="s">
        <v>10652</v>
      </c>
      <c r="F2634" t="s">
        <v>10653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 t="s">
        <v>1597</v>
      </c>
      <c r="P2634" t="s">
        <v>1598</v>
      </c>
      <c r="Q2634" t="s">
        <v>365</v>
      </c>
    </row>
    <row r="2635" spans="1:17" hidden="1" x14ac:dyDescent="0.25">
      <c r="A2635" t="s">
        <v>10654</v>
      </c>
      <c r="B2635" t="s">
        <v>10655</v>
      </c>
      <c r="C2635" s="1" t="str">
        <f t="shared" si="166"/>
        <v>12:0012</v>
      </c>
      <c r="D2635" s="1" t="str">
        <f t="shared" si="167"/>
        <v>12:0031</v>
      </c>
      <c r="E2635" t="s">
        <v>10656</v>
      </c>
      <c r="F2635" t="s">
        <v>10657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 t="s">
        <v>6091</v>
      </c>
      <c r="P2635" t="s">
        <v>2031</v>
      </c>
      <c r="Q2635" t="s">
        <v>365</v>
      </c>
    </row>
    <row r="2636" spans="1:17" hidden="1" x14ac:dyDescent="0.25">
      <c r="A2636" t="s">
        <v>10658</v>
      </c>
      <c r="B2636" t="s">
        <v>10659</v>
      </c>
      <c r="C2636" s="1" t="str">
        <f t="shared" si="166"/>
        <v>12:0012</v>
      </c>
      <c r="D2636" s="1" t="str">
        <f t="shared" si="167"/>
        <v>12:0031</v>
      </c>
      <c r="E2636" t="s">
        <v>10660</v>
      </c>
      <c r="F2636" t="s">
        <v>10661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 t="s">
        <v>64</v>
      </c>
      <c r="P2636" t="s">
        <v>513</v>
      </c>
      <c r="Q2636" t="s">
        <v>59</v>
      </c>
    </row>
    <row r="2637" spans="1:17" hidden="1" x14ac:dyDescent="0.25">
      <c r="A2637" t="s">
        <v>10662</v>
      </c>
      <c r="B2637" t="s">
        <v>10663</v>
      </c>
      <c r="C2637" s="1" t="str">
        <f t="shared" si="166"/>
        <v>12:0012</v>
      </c>
      <c r="D2637" s="1" t="str">
        <f t="shared" si="167"/>
        <v>12:0031</v>
      </c>
      <c r="E2637" t="s">
        <v>10664</v>
      </c>
      <c r="F2637" t="s">
        <v>10665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 t="s">
        <v>21</v>
      </c>
      <c r="P2637" t="s">
        <v>612</v>
      </c>
      <c r="Q2637" t="s">
        <v>29</v>
      </c>
    </row>
    <row r="2638" spans="1:17" hidden="1" x14ac:dyDescent="0.25">
      <c r="A2638" t="s">
        <v>10666</v>
      </c>
      <c r="B2638" t="s">
        <v>10667</v>
      </c>
      <c r="C2638" s="1" t="str">
        <f t="shared" si="166"/>
        <v>12:0012</v>
      </c>
      <c r="D2638" s="1" t="str">
        <f t="shared" si="167"/>
        <v>12:0031</v>
      </c>
      <c r="E2638" t="s">
        <v>10668</v>
      </c>
      <c r="F2638" t="s">
        <v>10669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 t="s">
        <v>21</v>
      </c>
      <c r="P2638" t="s">
        <v>631</v>
      </c>
      <c r="Q2638" t="s">
        <v>103</v>
      </c>
    </row>
    <row r="2639" spans="1:17" hidden="1" x14ac:dyDescent="0.25">
      <c r="A2639" t="s">
        <v>10670</v>
      </c>
      <c r="B2639" t="s">
        <v>10671</v>
      </c>
      <c r="C2639" s="1" t="str">
        <f t="shared" si="166"/>
        <v>12:0012</v>
      </c>
      <c r="D2639" s="1" t="str">
        <f t="shared" si="167"/>
        <v>12:0031</v>
      </c>
      <c r="E2639" t="s">
        <v>10672</v>
      </c>
      <c r="F2639" t="s">
        <v>10673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 t="s">
        <v>21</v>
      </c>
      <c r="P2639" t="s">
        <v>843</v>
      </c>
      <c r="Q2639" t="s">
        <v>46</v>
      </c>
    </row>
    <row r="2640" spans="1:17" hidden="1" x14ac:dyDescent="0.25">
      <c r="A2640" t="s">
        <v>10674</v>
      </c>
      <c r="B2640" t="s">
        <v>10675</v>
      </c>
      <c r="C2640" s="1" t="str">
        <f t="shared" si="166"/>
        <v>12:0012</v>
      </c>
      <c r="D2640" s="1" t="str">
        <f t="shared" si="167"/>
        <v>12:0031</v>
      </c>
      <c r="E2640" t="s">
        <v>10672</v>
      </c>
      <c r="F2640" t="s">
        <v>10676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 t="s">
        <v>21</v>
      </c>
      <c r="P2640" t="s">
        <v>397</v>
      </c>
      <c r="Q2640" t="s">
        <v>46</v>
      </c>
    </row>
    <row r="2641" spans="1:17" hidden="1" x14ac:dyDescent="0.25">
      <c r="A2641" t="s">
        <v>10677</v>
      </c>
      <c r="B2641" t="s">
        <v>10678</v>
      </c>
      <c r="C2641" s="1" t="str">
        <f t="shared" si="166"/>
        <v>12:0012</v>
      </c>
      <c r="D2641" s="1" t="str">
        <f t="shared" si="167"/>
        <v>12:0031</v>
      </c>
      <c r="E2641" t="s">
        <v>10679</v>
      </c>
      <c r="F2641" t="s">
        <v>10680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 t="s">
        <v>21</v>
      </c>
      <c r="P2641" t="s">
        <v>1598</v>
      </c>
      <c r="Q2641" t="s">
        <v>35</v>
      </c>
    </row>
    <row r="2642" spans="1:17" hidden="1" x14ac:dyDescent="0.25">
      <c r="A2642" t="s">
        <v>10681</v>
      </c>
      <c r="B2642" t="s">
        <v>10682</v>
      </c>
      <c r="C2642" s="1" t="str">
        <f t="shared" si="166"/>
        <v>12:0012</v>
      </c>
      <c r="D2642" s="1" t="str">
        <f t="shared" si="167"/>
        <v>12:0031</v>
      </c>
      <c r="E2642" t="s">
        <v>10683</v>
      </c>
      <c r="F2642" t="s">
        <v>10684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 t="s">
        <v>21</v>
      </c>
      <c r="P2642" t="s">
        <v>34</v>
      </c>
      <c r="Q2642" t="s">
        <v>398</v>
      </c>
    </row>
    <row r="2643" spans="1:17" hidden="1" x14ac:dyDescent="0.25">
      <c r="A2643" t="s">
        <v>10685</v>
      </c>
      <c r="B2643" t="s">
        <v>10686</v>
      </c>
      <c r="C2643" s="1" t="str">
        <f t="shared" si="166"/>
        <v>12:0012</v>
      </c>
      <c r="D2643" s="1" t="str">
        <f t="shared" si="167"/>
        <v>12:0031</v>
      </c>
      <c r="E2643" t="s">
        <v>10687</v>
      </c>
      <c r="F2643" t="s">
        <v>10688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 t="s">
        <v>21</v>
      </c>
      <c r="P2643" t="s">
        <v>1252</v>
      </c>
      <c r="Q2643" t="s">
        <v>365</v>
      </c>
    </row>
    <row r="2644" spans="1:17" hidden="1" x14ac:dyDescent="0.25">
      <c r="A2644" t="s">
        <v>10689</v>
      </c>
      <c r="B2644" t="s">
        <v>10690</v>
      </c>
      <c r="C2644" s="1" t="str">
        <f t="shared" si="166"/>
        <v>12:0012</v>
      </c>
      <c r="D2644" s="1" t="str">
        <f t="shared" si="167"/>
        <v>12:0031</v>
      </c>
      <c r="E2644" t="s">
        <v>10691</v>
      </c>
      <c r="F2644" t="s">
        <v>10692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 t="s">
        <v>21</v>
      </c>
      <c r="P2644" t="s">
        <v>830</v>
      </c>
      <c r="Q2644" t="s">
        <v>653</v>
      </c>
    </row>
    <row r="2645" spans="1:17" hidden="1" x14ac:dyDescent="0.25">
      <c r="A2645" t="s">
        <v>10693</v>
      </c>
      <c r="B2645" t="s">
        <v>10694</v>
      </c>
      <c r="C2645" s="1" t="str">
        <f t="shared" si="166"/>
        <v>12:0012</v>
      </c>
      <c r="D2645" s="1" t="str">
        <f t="shared" si="167"/>
        <v>12:0031</v>
      </c>
      <c r="E2645" t="s">
        <v>10695</v>
      </c>
      <c r="F2645" t="s">
        <v>10696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 t="s">
        <v>680</v>
      </c>
      <c r="P2645" t="s">
        <v>10697</v>
      </c>
      <c r="Q2645" t="s">
        <v>46</v>
      </c>
    </row>
    <row r="2646" spans="1:17" hidden="1" x14ac:dyDescent="0.25">
      <c r="A2646" t="s">
        <v>10698</v>
      </c>
      <c r="B2646" t="s">
        <v>10699</v>
      </c>
      <c r="C2646" s="1" t="str">
        <f t="shared" si="166"/>
        <v>12:0012</v>
      </c>
      <c r="D2646" s="1" t="str">
        <f t="shared" si="167"/>
        <v>12:0031</v>
      </c>
      <c r="E2646" t="s">
        <v>10700</v>
      </c>
      <c r="F2646" t="s">
        <v>10701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 t="s">
        <v>21</v>
      </c>
      <c r="P2646" t="s">
        <v>386</v>
      </c>
      <c r="Q2646" t="s">
        <v>59</v>
      </c>
    </row>
    <row r="2647" spans="1:17" hidden="1" x14ac:dyDescent="0.25">
      <c r="A2647" t="s">
        <v>10702</v>
      </c>
      <c r="B2647" t="s">
        <v>10703</v>
      </c>
      <c r="C2647" s="1" t="str">
        <f t="shared" si="166"/>
        <v>12:0012</v>
      </c>
      <c r="D2647" s="1" t="str">
        <f t="shared" si="167"/>
        <v>12:0031</v>
      </c>
      <c r="E2647" t="s">
        <v>10704</v>
      </c>
      <c r="F2647" t="s">
        <v>10705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 t="s">
        <v>21</v>
      </c>
      <c r="P2647" t="s">
        <v>2333</v>
      </c>
      <c r="Q2647" t="s">
        <v>398</v>
      </c>
    </row>
    <row r="2648" spans="1:17" hidden="1" x14ac:dyDescent="0.25">
      <c r="A2648" t="s">
        <v>10706</v>
      </c>
      <c r="B2648" t="s">
        <v>10707</v>
      </c>
      <c r="C2648" s="1" t="str">
        <f t="shared" si="166"/>
        <v>12:0012</v>
      </c>
      <c r="D2648" s="1" t="str">
        <f t="shared" si="167"/>
        <v>12:0031</v>
      </c>
      <c r="E2648" t="s">
        <v>10708</v>
      </c>
      <c r="F2648" t="s">
        <v>10709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 t="s">
        <v>10710</v>
      </c>
      <c r="P2648" t="s">
        <v>577</v>
      </c>
      <c r="Q2648" t="s">
        <v>522</v>
      </c>
    </row>
    <row r="2649" spans="1:17" hidden="1" x14ac:dyDescent="0.25">
      <c r="A2649" t="s">
        <v>10711</v>
      </c>
      <c r="B2649" t="s">
        <v>10712</v>
      </c>
      <c r="C2649" s="1" t="str">
        <f t="shared" si="166"/>
        <v>12:0012</v>
      </c>
      <c r="D2649" s="1" t="str">
        <f t="shared" si="167"/>
        <v>12:0031</v>
      </c>
      <c r="E2649" t="s">
        <v>10713</v>
      </c>
      <c r="F2649" t="s">
        <v>10714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 t="s">
        <v>2129</v>
      </c>
      <c r="P2649" t="s">
        <v>1227</v>
      </c>
      <c r="Q2649" t="s">
        <v>398</v>
      </c>
    </row>
    <row r="2650" spans="1:17" hidden="1" x14ac:dyDescent="0.25">
      <c r="A2650" t="s">
        <v>10715</v>
      </c>
      <c r="B2650" t="s">
        <v>10716</v>
      </c>
      <c r="C2650" s="1" t="str">
        <f t="shared" si="166"/>
        <v>12:0012</v>
      </c>
      <c r="D2650" s="1" t="str">
        <f t="shared" si="167"/>
        <v>12:0031</v>
      </c>
      <c r="E2650" t="s">
        <v>10717</v>
      </c>
      <c r="F2650" t="s">
        <v>10718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 t="s">
        <v>21</v>
      </c>
      <c r="P2650" t="s">
        <v>262</v>
      </c>
      <c r="Q2650" t="s">
        <v>522</v>
      </c>
    </row>
    <row r="2651" spans="1:17" hidden="1" x14ac:dyDescent="0.25">
      <c r="A2651" t="s">
        <v>10719</v>
      </c>
      <c r="B2651" t="s">
        <v>10720</v>
      </c>
      <c r="C2651" s="1" t="str">
        <f t="shared" si="166"/>
        <v>12:0012</v>
      </c>
      <c r="D2651" s="1" t="str">
        <f t="shared" si="167"/>
        <v>12:0031</v>
      </c>
      <c r="E2651" t="s">
        <v>10721</v>
      </c>
      <c r="F2651" t="s">
        <v>10722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 t="s">
        <v>225</v>
      </c>
      <c r="P2651" t="s">
        <v>631</v>
      </c>
      <c r="Q2651" t="s">
        <v>522</v>
      </c>
    </row>
    <row r="2652" spans="1:17" hidden="1" x14ac:dyDescent="0.25">
      <c r="A2652" t="s">
        <v>10723</v>
      </c>
      <c r="B2652" t="s">
        <v>10724</v>
      </c>
      <c r="C2652" s="1" t="str">
        <f t="shared" si="166"/>
        <v>12:0012</v>
      </c>
      <c r="D2652" s="1" t="str">
        <f t="shared" si="167"/>
        <v>12:0031</v>
      </c>
      <c r="E2652" t="s">
        <v>10725</v>
      </c>
      <c r="F2652" t="s">
        <v>10726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 t="s">
        <v>21</v>
      </c>
      <c r="P2652" t="s">
        <v>436</v>
      </c>
      <c r="Q2652" t="s">
        <v>398</v>
      </c>
    </row>
    <row r="2653" spans="1:17" hidden="1" x14ac:dyDescent="0.25">
      <c r="A2653" t="s">
        <v>10727</v>
      </c>
      <c r="B2653" t="s">
        <v>10728</v>
      </c>
      <c r="C2653" s="1" t="str">
        <f t="shared" si="166"/>
        <v>12:0012</v>
      </c>
      <c r="D2653" s="1" t="str">
        <f t="shared" si="167"/>
        <v>12:0031</v>
      </c>
      <c r="E2653" t="s">
        <v>10729</v>
      </c>
      <c r="F2653" t="s">
        <v>10730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 t="s">
        <v>21</v>
      </c>
      <c r="P2653" t="s">
        <v>2726</v>
      </c>
      <c r="Q2653" t="s">
        <v>398</v>
      </c>
    </row>
    <row r="2654" spans="1:17" hidden="1" x14ac:dyDescent="0.25">
      <c r="A2654" t="s">
        <v>10731</v>
      </c>
      <c r="B2654" t="s">
        <v>10732</v>
      </c>
      <c r="C2654" s="1" t="str">
        <f t="shared" si="166"/>
        <v>12:0012</v>
      </c>
      <c r="D2654" s="1" t="str">
        <f t="shared" si="167"/>
        <v>12:0031</v>
      </c>
      <c r="E2654" t="s">
        <v>10733</v>
      </c>
      <c r="F2654" t="s">
        <v>10734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 t="s">
        <v>21</v>
      </c>
      <c r="P2654" t="s">
        <v>436</v>
      </c>
      <c r="Q2654" t="s">
        <v>365</v>
      </c>
    </row>
    <row r="2655" spans="1:17" hidden="1" x14ac:dyDescent="0.25">
      <c r="A2655" t="s">
        <v>10735</v>
      </c>
      <c r="B2655" t="s">
        <v>10736</v>
      </c>
      <c r="C2655" s="1" t="str">
        <f t="shared" si="166"/>
        <v>12:0012</v>
      </c>
      <c r="D2655" s="1" t="str">
        <f t="shared" si="167"/>
        <v>12:0031</v>
      </c>
      <c r="E2655" t="s">
        <v>10737</v>
      </c>
      <c r="F2655" t="s">
        <v>10738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 t="s">
        <v>21</v>
      </c>
      <c r="P2655" t="s">
        <v>577</v>
      </c>
      <c r="Q2655" t="s">
        <v>365</v>
      </c>
    </row>
    <row r="2656" spans="1:17" hidden="1" x14ac:dyDescent="0.25">
      <c r="A2656" t="s">
        <v>10739</v>
      </c>
      <c r="B2656" t="s">
        <v>10740</v>
      </c>
      <c r="C2656" s="1" t="str">
        <f t="shared" si="166"/>
        <v>12:0012</v>
      </c>
      <c r="D2656" s="1" t="str">
        <f t="shared" si="167"/>
        <v>12:0031</v>
      </c>
      <c r="E2656" t="s">
        <v>10741</v>
      </c>
      <c r="F2656" t="s">
        <v>10742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 t="s">
        <v>21</v>
      </c>
      <c r="P2656" t="s">
        <v>262</v>
      </c>
      <c r="Q2656" t="s">
        <v>35</v>
      </c>
    </row>
    <row r="2657" spans="1:17" hidden="1" x14ac:dyDescent="0.25">
      <c r="A2657" t="s">
        <v>10743</v>
      </c>
      <c r="B2657" t="s">
        <v>10744</v>
      </c>
      <c r="C2657" s="1" t="str">
        <f t="shared" si="166"/>
        <v>12:0012</v>
      </c>
      <c r="D2657" s="1" t="str">
        <f t="shared" si="167"/>
        <v>12:0031</v>
      </c>
      <c r="E2657" t="s">
        <v>10741</v>
      </c>
      <c r="F2657" t="s">
        <v>10745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 t="s">
        <v>21</v>
      </c>
      <c r="P2657" t="s">
        <v>612</v>
      </c>
      <c r="Q2657" t="s">
        <v>392</v>
      </c>
    </row>
    <row r="2658" spans="1:17" hidden="1" x14ac:dyDescent="0.25">
      <c r="A2658" t="s">
        <v>10746</v>
      </c>
      <c r="B2658" t="s">
        <v>10747</v>
      </c>
      <c r="C2658" s="1" t="str">
        <f t="shared" si="166"/>
        <v>12:0012</v>
      </c>
      <c r="D2658" s="1" t="str">
        <f t="shared" si="167"/>
        <v>12:0031</v>
      </c>
      <c r="E2658" t="s">
        <v>10748</v>
      </c>
      <c r="F2658" t="s">
        <v>10749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  <c r="O2658" t="s">
        <v>108</v>
      </c>
      <c r="P2658" t="s">
        <v>108</v>
      </c>
      <c r="Q2658" t="s">
        <v>108</v>
      </c>
    </row>
    <row r="2659" spans="1:17" hidden="1" x14ac:dyDescent="0.25">
      <c r="A2659" t="s">
        <v>10750</v>
      </c>
      <c r="B2659" t="s">
        <v>10751</v>
      </c>
      <c r="C2659" s="1" t="str">
        <f t="shared" si="166"/>
        <v>12:0012</v>
      </c>
      <c r="D2659" s="1" t="str">
        <f t="shared" si="167"/>
        <v>12:0031</v>
      </c>
      <c r="E2659" t="s">
        <v>10752</v>
      </c>
      <c r="F2659" t="s">
        <v>10753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 t="s">
        <v>21</v>
      </c>
      <c r="P2659" t="s">
        <v>226</v>
      </c>
      <c r="Q2659" t="s">
        <v>522</v>
      </c>
    </row>
    <row r="2660" spans="1:17" hidden="1" x14ac:dyDescent="0.25">
      <c r="A2660" t="s">
        <v>10754</v>
      </c>
      <c r="B2660" t="s">
        <v>10755</v>
      </c>
      <c r="C2660" s="1" t="str">
        <f t="shared" si="166"/>
        <v>12:0012</v>
      </c>
      <c r="D2660" s="1" t="str">
        <f t="shared" si="167"/>
        <v>12:0031</v>
      </c>
      <c r="E2660" t="s">
        <v>10756</v>
      </c>
      <c r="F2660" t="s">
        <v>10757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  <c r="O2660" t="s">
        <v>108</v>
      </c>
      <c r="P2660" t="s">
        <v>108</v>
      </c>
      <c r="Q2660" t="s">
        <v>108</v>
      </c>
    </row>
    <row r="2661" spans="1:17" hidden="1" x14ac:dyDescent="0.25">
      <c r="A2661" t="s">
        <v>10758</v>
      </c>
      <c r="B2661" t="s">
        <v>10759</v>
      </c>
      <c r="C2661" s="1" t="str">
        <f t="shared" si="166"/>
        <v>12:0012</v>
      </c>
      <c r="D2661" s="1" t="str">
        <f t="shared" si="167"/>
        <v>12:0031</v>
      </c>
      <c r="E2661" t="s">
        <v>10760</v>
      </c>
      <c r="F2661" t="s">
        <v>10761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 t="s">
        <v>64</v>
      </c>
      <c r="P2661" t="s">
        <v>58</v>
      </c>
      <c r="Q2661" t="s">
        <v>392</v>
      </c>
    </row>
    <row r="2662" spans="1:17" hidden="1" x14ac:dyDescent="0.25">
      <c r="A2662" t="s">
        <v>10762</v>
      </c>
      <c r="B2662" t="s">
        <v>10763</v>
      </c>
      <c r="C2662" s="1" t="str">
        <f t="shared" si="166"/>
        <v>12:0012</v>
      </c>
      <c r="D2662" s="1" t="str">
        <f t="shared" si="167"/>
        <v>12:0031</v>
      </c>
      <c r="E2662" t="s">
        <v>10764</v>
      </c>
      <c r="F2662" t="s">
        <v>10765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 t="s">
        <v>21</v>
      </c>
      <c r="P2662" t="s">
        <v>356</v>
      </c>
      <c r="Q2662" t="s">
        <v>23</v>
      </c>
    </row>
    <row r="2663" spans="1:17" hidden="1" x14ac:dyDescent="0.25">
      <c r="A2663" t="s">
        <v>10766</v>
      </c>
      <c r="B2663" t="s">
        <v>10767</v>
      </c>
      <c r="C2663" s="1" t="str">
        <f t="shared" si="166"/>
        <v>12:0012</v>
      </c>
      <c r="D2663" s="1" t="str">
        <f t="shared" si="167"/>
        <v>12:0031</v>
      </c>
      <c r="E2663" t="s">
        <v>10768</v>
      </c>
      <c r="F2663" t="s">
        <v>10769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 t="s">
        <v>21</v>
      </c>
      <c r="P2663" t="s">
        <v>231</v>
      </c>
      <c r="Q2663" t="s">
        <v>35</v>
      </c>
    </row>
    <row r="2664" spans="1:17" hidden="1" x14ac:dyDescent="0.25">
      <c r="A2664" t="s">
        <v>10770</v>
      </c>
      <c r="B2664" t="s">
        <v>10771</v>
      </c>
      <c r="C2664" s="1" t="str">
        <f t="shared" si="166"/>
        <v>12:0012</v>
      </c>
      <c r="D2664" s="1" t="str">
        <f t="shared" si="167"/>
        <v>12:0031</v>
      </c>
      <c r="E2664" t="s">
        <v>10772</v>
      </c>
      <c r="F2664" t="s">
        <v>10773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 t="s">
        <v>220</v>
      </c>
      <c r="P2664" t="s">
        <v>65</v>
      </c>
      <c r="Q2664" t="s">
        <v>392</v>
      </c>
    </row>
    <row r="2665" spans="1:17" hidden="1" x14ac:dyDescent="0.25">
      <c r="A2665" t="s">
        <v>10774</v>
      </c>
      <c r="B2665" t="s">
        <v>10775</v>
      </c>
      <c r="C2665" s="1" t="str">
        <f t="shared" si="166"/>
        <v>12:0012</v>
      </c>
      <c r="D2665" s="1" t="str">
        <f t="shared" si="167"/>
        <v>12:0031</v>
      </c>
      <c r="E2665" t="s">
        <v>10776</v>
      </c>
      <c r="F2665" t="s">
        <v>10777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 t="s">
        <v>64</v>
      </c>
      <c r="P2665" t="s">
        <v>28</v>
      </c>
      <c r="Q2665" t="s">
        <v>392</v>
      </c>
    </row>
    <row r="2666" spans="1:17" hidden="1" x14ac:dyDescent="0.25">
      <c r="A2666" t="s">
        <v>10778</v>
      </c>
      <c r="B2666" t="s">
        <v>10779</v>
      </c>
      <c r="C2666" s="1" t="str">
        <f t="shared" si="166"/>
        <v>12:0012</v>
      </c>
      <c r="D2666" s="1" t="str">
        <f t="shared" si="167"/>
        <v>12:0031</v>
      </c>
      <c r="E2666" t="s">
        <v>10780</v>
      </c>
      <c r="F2666" t="s">
        <v>10781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 t="s">
        <v>220</v>
      </c>
      <c r="P2666" t="s">
        <v>40</v>
      </c>
      <c r="Q2666" t="s">
        <v>392</v>
      </c>
    </row>
    <row r="2667" spans="1:17" hidden="1" x14ac:dyDescent="0.25">
      <c r="A2667" t="s">
        <v>10782</v>
      </c>
      <c r="B2667" t="s">
        <v>10783</v>
      </c>
      <c r="C2667" s="1" t="str">
        <f t="shared" si="166"/>
        <v>12:0012</v>
      </c>
      <c r="D2667" s="1" t="str">
        <f t="shared" si="167"/>
        <v>12:0031</v>
      </c>
      <c r="E2667" t="s">
        <v>10784</v>
      </c>
      <c r="F2667" t="s">
        <v>10785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  <c r="O2667" t="s">
        <v>108</v>
      </c>
      <c r="P2667" t="s">
        <v>108</v>
      </c>
      <c r="Q2667" t="s">
        <v>108</v>
      </c>
    </row>
    <row r="2668" spans="1:17" hidden="1" x14ac:dyDescent="0.25">
      <c r="A2668" t="s">
        <v>10786</v>
      </c>
      <c r="B2668" t="s">
        <v>10787</v>
      </c>
      <c r="C2668" s="1" t="str">
        <f t="shared" si="166"/>
        <v>12:0012</v>
      </c>
      <c r="D2668" s="1" t="str">
        <f t="shared" si="167"/>
        <v>12:0031</v>
      </c>
      <c r="E2668" t="s">
        <v>10788</v>
      </c>
      <c r="F2668" t="s">
        <v>10789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 t="s">
        <v>10145</v>
      </c>
      <c r="P2668" t="s">
        <v>612</v>
      </c>
      <c r="Q2668" t="s">
        <v>365</v>
      </c>
    </row>
    <row r="2669" spans="1:17" hidden="1" x14ac:dyDescent="0.25">
      <c r="A2669" t="s">
        <v>10790</v>
      </c>
      <c r="B2669" t="s">
        <v>10791</v>
      </c>
      <c r="C2669" s="1" t="str">
        <f t="shared" si="166"/>
        <v>12:0012</v>
      </c>
      <c r="D2669" s="1" t="str">
        <f t="shared" si="167"/>
        <v>12:0031</v>
      </c>
      <c r="E2669" t="s">
        <v>10792</v>
      </c>
      <c r="F2669" t="s">
        <v>10793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 t="s">
        <v>2129</v>
      </c>
      <c r="P2669" t="s">
        <v>356</v>
      </c>
      <c r="Q2669" t="s">
        <v>522</v>
      </c>
    </row>
    <row r="2670" spans="1:17" hidden="1" x14ac:dyDescent="0.25">
      <c r="A2670" t="s">
        <v>10794</v>
      </c>
      <c r="B2670" t="s">
        <v>10795</v>
      </c>
      <c r="C2670" s="1" t="str">
        <f t="shared" si="166"/>
        <v>12:0012</v>
      </c>
      <c r="D2670" s="1" t="str">
        <f t="shared" si="167"/>
        <v>12:0031</v>
      </c>
      <c r="E2670" t="s">
        <v>10796</v>
      </c>
      <c r="F2670" t="s">
        <v>10797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 t="s">
        <v>21</v>
      </c>
      <c r="P2670" t="s">
        <v>231</v>
      </c>
      <c r="Q2670" t="s">
        <v>23</v>
      </c>
    </row>
    <row r="2671" spans="1:17" hidden="1" x14ac:dyDescent="0.25">
      <c r="A2671" t="s">
        <v>10798</v>
      </c>
      <c r="B2671" t="s">
        <v>10799</v>
      </c>
      <c r="C2671" s="1" t="str">
        <f t="shared" si="166"/>
        <v>12:0012</v>
      </c>
      <c r="D2671" s="1" t="str">
        <f t="shared" si="167"/>
        <v>12:0031</v>
      </c>
      <c r="E2671" t="s">
        <v>10800</v>
      </c>
      <c r="F2671" t="s">
        <v>10801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 t="s">
        <v>311</v>
      </c>
      <c r="P2671" t="s">
        <v>58</v>
      </c>
      <c r="Q2671" t="s">
        <v>29</v>
      </c>
    </row>
    <row r="2672" spans="1:17" hidden="1" x14ac:dyDescent="0.25">
      <c r="A2672" t="s">
        <v>10802</v>
      </c>
      <c r="B2672" t="s">
        <v>10803</v>
      </c>
      <c r="C2672" s="1" t="str">
        <f t="shared" si="166"/>
        <v>12:0012</v>
      </c>
      <c r="D2672" s="1" t="str">
        <f t="shared" si="167"/>
        <v>12:0031</v>
      </c>
      <c r="E2672" t="s">
        <v>10804</v>
      </c>
      <c r="F2672" t="s">
        <v>10805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 t="s">
        <v>2927</v>
      </c>
      <c r="P2672" t="s">
        <v>231</v>
      </c>
      <c r="Q2672" t="s">
        <v>103</v>
      </c>
    </row>
    <row r="2673" spans="1:17" hidden="1" x14ac:dyDescent="0.25">
      <c r="A2673" t="s">
        <v>10806</v>
      </c>
      <c r="B2673" t="s">
        <v>10807</v>
      </c>
      <c r="C2673" s="1" t="str">
        <f t="shared" si="166"/>
        <v>12:0012</v>
      </c>
      <c r="D2673" s="1" t="str">
        <f t="shared" si="167"/>
        <v>12:0031</v>
      </c>
      <c r="E2673" t="s">
        <v>10808</v>
      </c>
      <c r="F2673" t="s">
        <v>10809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 t="s">
        <v>21</v>
      </c>
      <c r="P2673" t="s">
        <v>65</v>
      </c>
      <c r="Q2673" t="s">
        <v>71</v>
      </c>
    </row>
    <row r="2674" spans="1:17" hidden="1" x14ac:dyDescent="0.25">
      <c r="A2674" t="s">
        <v>10810</v>
      </c>
      <c r="B2674" t="s">
        <v>10811</v>
      </c>
      <c r="C2674" s="1" t="str">
        <f t="shared" si="166"/>
        <v>12:0012</v>
      </c>
      <c r="D2674" s="1" t="str">
        <f t="shared" si="167"/>
        <v>12:0031</v>
      </c>
      <c r="E2674" t="s">
        <v>10812</v>
      </c>
      <c r="F2674" t="s">
        <v>10813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 t="s">
        <v>21</v>
      </c>
      <c r="P2674" t="s">
        <v>583</v>
      </c>
      <c r="Q2674" t="s">
        <v>71</v>
      </c>
    </row>
    <row r="2675" spans="1:17" hidden="1" x14ac:dyDescent="0.25">
      <c r="A2675" t="s">
        <v>10814</v>
      </c>
      <c r="B2675" t="s">
        <v>10815</v>
      </c>
      <c r="C2675" s="1" t="str">
        <f t="shared" si="166"/>
        <v>12:0012</v>
      </c>
      <c r="D2675" s="1" t="str">
        <f t="shared" si="167"/>
        <v>12:0031</v>
      </c>
      <c r="E2675" t="s">
        <v>10816</v>
      </c>
      <c r="F2675" t="s">
        <v>10817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 t="s">
        <v>21</v>
      </c>
      <c r="P2675" t="s">
        <v>612</v>
      </c>
      <c r="Q2675" t="s">
        <v>198</v>
      </c>
    </row>
    <row r="2676" spans="1:17" hidden="1" x14ac:dyDescent="0.25">
      <c r="A2676" t="s">
        <v>10818</v>
      </c>
      <c r="B2676" t="s">
        <v>10819</v>
      </c>
      <c r="C2676" s="1" t="str">
        <f t="shared" si="166"/>
        <v>12:0012</v>
      </c>
      <c r="D2676" s="1" t="str">
        <f t="shared" si="167"/>
        <v>12:0031</v>
      </c>
      <c r="E2676" t="s">
        <v>10820</v>
      </c>
      <c r="F2676" t="s">
        <v>10821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 t="s">
        <v>220</v>
      </c>
      <c r="P2676" t="s">
        <v>231</v>
      </c>
      <c r="Q2676" t="s">
        <v>46</v>
      </c>
    </row>
    <row r="2677" spans="1:17" hidden="1" x14ac:dyDescent="0.25">
      <c r="A2677" t="s">
        <v>10822</v>
      </c>
      <c r="B2677" t="s">
        <v>10823</v>
      </c>
      <c r="C2677" s="1" t="str">
        <f t="shared" si="166"/>
        <v>12:0012</v>
      </c>
      <c r="D2677" s="1" t="str">
        <f t="shared" si="167"/>
        <v>12:0031</v>
      </c>
      <c r="E2677" t="s">
        <v>10824</v>
      </c>
      <c r="F2677" t="s">
        <v>10825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 t="s">
        <v>311</v>
      </c>
      <c r="P2677" t="s">
        <v>70</v>
      </c>
      <c r="Q2677" t="s">
        <v>392</v>
      </c>
    </row>
    <row r="2678" spans="1:17" hidden="1" x14ac:dyDescent="0.25">
      <c r="A2678" t="s">
        <v>10826</v>
      </c>
      <c r="B2678" t="s">
        <v>10827</v>
      </c>
      <c r="C2678" s="1" t="str">
        <f t="shared" si="166"/>
        <v>12:0012</v>
      </c>
      <c r="D2678" s="1" t="str">
        <f t="shared" si="167"/>
        <v>12:0031</v>
      </c>
      <c r="E2678" t="s">
        <v>10828</v>
      </c>
      <c r="F2678" t="s">
        <v>10829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 t="s">
        <v>64</v>
      </c>
      <c r="P2678" t="s">
        <v>70</v>
      </c>
      <c r="Q2678" t="s">
        <v>46</v>
      </c>
    </row>
    <row r="2679" spans="1:17" hidden="1" x14ac:dyDescent="0.25">
      <c r="A2679" t="s">
        <v>10830</v>
      </c>
      <c r="B2679" t="s">
        <v>10831</v>
      </c>
      <c r="C2679" s="1" t="str">
        <f t="shared" si="166"/>
        <v>12:0012</v>
      </c>
      <c r="D2679" s="1" t="str">
        <f t="shared" si="167"/>
        <v>12:0031</v>
      </c>
      <c r="E2679" t="s">
        <v>10832</v>
      </c>
      <c r="F2679" t="s">
        <v>10833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 t="s">
        <v>701</v>
      </c>
      <c r="P2679" t="s">
        <v>28</v>
      </c>
      <c r="Q2679" t="s">
        <v>23</v>
      </c>
    </row>
    <row r="2680" spans="1:17" hidden="1" x14ac:dyDescent="0.25">
      <c r="A2680" t="s">
        <v>10834</v>
      </c>
      <c r="B2680" t="s">
        <v>10835</v>
      </c>
      <c r="C2680" s="1" t="str">
        <f t="shared" si="166"/>
        <v>12:0012</v>
      </c>
      <c r="D2680" s="1" t="str">
        <f t="shared" si="167"/>
        <v>12:0031</v>
      </c>
      <c r="E2680" t="s">
        <v>10836</v>
      </c>
      <c r="F2680" t="s">
        <v>10837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 t="s">
        <v>220</v>
      </c>
      <c r="P2680" t="s">
        <v>28</v>
      </c>
      <c r="Q2680" t="s">
        <v>35</v>
      </c>
    </row>
    <row r="2681" spans="1:17" hidden="1" x14ac:dyDescent="0.25">
      <c r="A2681" t="s">
        <v>10838</v>
      </c>
      <c r="B2681" t="s">
        <v>10839</v>
      </c>
      <c r="C2681" s="1" t="str">
        <f t="shared" si="166"/>
        <v>12:0012</v>
      </c>
      <c r="D2681" s="1" t="str">
        <f t="shared" si="167"/>
        <v>12:0031</v>
      </c>
      <c r="E2681" t="s">
        <v>10840</v>
      </c>
      <c r="F2681" t="s">
        <v>10841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 t="s">
        <v>21</v>
      </c>
      <c r="P2681" t="s">
        <v>583</v>
      </c>
      <c r="Q2681" t="s">
        <v>35</v>
      </c>
    </row>
    <row r="2682" spans="1:17" hidden="1" x14ac:dyDescent="0.25">
      <c r="A2682" t="s">
        <v>10842</v>
      </c>
      <c r="B2682" t="s">
        <v>10843</v>
      </c>
      <c r="C2682" s="1" t="str">
        <f t="shared" si="166"/>
        <v>12:0012</v>
      </c>
      <c r="D2682" s="1" t="str">
        <f t="shared" si="167"/>
        <v>12:0031</v>
      </c>
      <c r="E2682" t="s">
        <v>10840</v>
      </c>
      <c r="F2682" t="s">
        <v>10844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 t="s">
        <v>21</v>
      </c>
      <c r="P2682" t="s">
        <v>513</v>
      </c>
      <c r="Q2682" t="s">
        <v>522</v>
      </c>
    </row>
    <row r="2683" spans="1:17" hidden="1" x14ac:dyDescent="0.25">
      <c r="A2683" t="s">
        <v>10845</v>
      </c>
      <c r="B2683" t="s">
        <v>10846</v>
      </c>
      <c r="C2683" s="1" t="str">
        <f t="shared" si="166"/>
        <v>12:0012</v>
      </c>
      <c r="D2683" s="1" t="str">
        <f t="shared" si="167"/>
        <v>12:0031</v>
      </c>
      <c r="E2683" t="s">
        <v>10847</v>
      </c>
      <c r="F2683" t="s">
        <v>10848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 t="s">
        <v>21</v>
      </c>
      <c r="P2683" t="s">
        <v>1515</v>
      </c>
      <c r="Q2683" t="s">
        <v>365</v>
      </c>
    </row>
    <row r="2684" spans="1:17" hidden="1" x14ac:dyDescent="0.25">
      <c r="A2684" t="s">
        <v>10849</v>
      </c>
      <c r="B2684" t="s">
        <v>10850</v>
      </c>
      <c r="C2684" s="1" t="str">
        <f t="shared" si="166"/>
        <v>12:0012</v>
      </c>
      <c r="D2684" s="1" t="str">
        <f t="shared" si="167"/>
        <v>12:0031</v>
      </c>
      <c r="E2684" t="s">
        <v>10851</v>
      </c>
      <c r="F2684" t="s">
        <v>10852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 t="s">
        <v>101</v>
      </c>
      <c r="P2684" t="s">
        <v>577</v>
      </c>
      <c r="Q2684" t="s">
        <v>398</v>
      </c>
    </row>
    <row r="2685" spans="1:17" hidden="1" x14ac:dyDescent="0.25">
      <c r="A2685" t="s">
        <v>10853</v>
      </c>
      <c r="B2685" t="s">
        <v>10854</v>
      </c>
      <c r="C2685" s="1" t="str">
        <f t="shared" si="166"/>
        <v>12:0012</v>
      </c>
      <c r="D2685" s="1" t="str">
        <f t="shared" si="167"/>
        <v>12:0031</v>
      </c>
      <c r="E2685" t="s">
        <v>10855</v>
      </c>
      <c r="F2685" t="s">
        <v>10856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 t="s">
        <v>21</v>
      </c>
      <c r="P2685" t="s">
        <v>2212</v>
      </c>
      <c r="Q2685" t="s">
        <v>365</v>
      </c>
    </row>
    <row r="2686" spans="1:17" hidden="1" x14ac:dyDescent="0.25">
      <c r="A2686" t="s">
        <v>10857</v>
      </c>
      <c r="B2686" t="s">
        <v>10858</v>
      </c>
      <c r="C2686" s="1" t="str">
        <f t="shared" si="166"/>
        <v>12:0012</v>
      </c>
      <c r="D2686" s="1" t="str">
        <f t="shared" si="167"/>
        <v>12:0031</v>
      </c>
      <c r="E2686" t="s">
        <v>10859</v>
      </c>
      <c r="F2686" t="s">
        <v>10860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 t="s">
        <v>21</v>
      </c>
      <c r="P2686" t="s">
        <v>436</v>
      </c>
      <c r="Q2686" t="s">
        <v>653</v>
      </c>
    </row>
    <row r="2687" spans="1:17" hidden="1" x14ac:dyDescent="0.25">
      <c r="A2687" t="s">
        <v>10861</v>
      </c>
      <c r="B2687" t="s">
        <v>10862</v>
      </c>
      <c r="C2687" s="1" t="str">
        <f t="shared" si="166"/>
        <v>12:0012</v>
      </c>
      <c r="D2687" s="1" t="str">
        <f t="shared" si="167"/>
        <v>12:0031</v>
      </c>
      <c r="E2687" t="s">
        <v>10863</v>
      </c>
      <c r="F2687" t="s">
        <v>10864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 t="s">
        <v>21</v>
      </c>
      <c r="P2687" t="s">
        <v>1222</v>
      </c>
      <c r="Q2687" t="s">
        <v>5130</v>
      </c>
    </row>
    <row r="2688" spans="1:17" hidden="1" x14ac:dyDescent="0.25">
      <c r="A2688" t="s">
        <v>10865</v>
      </c>
      <c r="B2688" t="s">
        <v>10866</v>
      </c>
      <c r="C2688" s="1" t="str">
        <f t="shared" si="166"/>
        <v>12:0012</v>
      </c>
      <c r="D2688" s="1" t="str">
        <f t="shared" si="167"/>
        <v>12:0031</v>
      </c>
      <c r="E2688" t="s">
        <v>10867</v>
      </c>
      <c r="F2688" t="s">
        <v>10868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 t="s">
        <v>21</v>
      </c>
      <c r="P2688" t="s">
        <v>436</v>
      </c>
      <c r="Q2688" t="s">
        <v>5130</v>
      </c>
    </row>
    <row r="2689" spans="1:17" hidden="1" x14ac:dyDescent="0.25">
      <c r="A2689" t="s">
        <v>10869</v>
      </c>
      <c r="B2689" t="s">
        <v>10870</v>
      </c>
      <c r="C2689" s="1" t="str">
        <f t="shared" si="166"/>
        <v>12:0012</v>
      </c>
      <c r="D2689" s="1" t="str">
        <f t="shared" si="167"/>
        <v>12:0031</v>
      </c>
      <c r="E2689" t="s">
        <v>10871</v>
      </c>
      <c r="F2689" t="s">
        <v>10872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 t="s">
        <v>21</v>
      </c>
      <c r="P2689" t="s">
        <v>262</v>
      </c>
      <c r="Q2689" t="s">
        <v>59</v>
      </c>
    </row>
    <row r="2690" spans="1:17" hidden="1" x14ac:dyDescent="0.25">
      <c r="A2690" t="s">
        <v>10873</v>
      </c>
      <c r="B2690" t="s">
        <v>10874</v>
      </c>
      <c r="C2690" s="1" t="str">
        <f t="shared" ref="C2690:C2753" si="170">HYPERLINK("http://geochem.nrcan.gc.ca/cdogs/content/bdl/bdl120012_e.htm", "12:0012")</f>
        <v>12:0012</v>
      </c>
      <c r="D2690" s="1" t="str">
        <f t="shared" ref="D2690:D2753" si="171">HYPERLINK("http://geochem.nrcan.gc.ca/cdogs/content/svy/svy120031_e.htm", "12:0031")</f>
        <v>12:0031</v>
      </c>
      <c r="E2690" t="s">
        <v>10875</v>
      </c>
      <c r="F2690" t="s">
        <v>10876</v>
      </c>
      <c r="H2690">
        <v>58.650511799999997</v>
      </c>
      <c r="I2690">
        <v>-132.35840959999999</v>
      </c>
      <c r="J2690" s="1" t="str">
        <f t="shared" ref="J2690:J2753" si="172">HYPERLINK("http://geochem.nrcan.gc.ca/cdogs/content/kwd/kwd020018_e.htm", "Fluid (stream)")</f>
        <v>Fluid (stream)</v>
      </c>
      <c r="K2690" s="1" t="str">
        <f t="shared" ref="K2690:K2753" si="173">HYPERLINK("http://geochem.nrcan.gc.ca/cdogs/content/kwd/kwd080007_e.htm", "Untreated Water")</f>
        <v>Untreated Water</v>
      </c>
      <c r="O2690" t="s">
        <v>21</v>
      </c>
      <c r="P2690" t="s">
        <v>1209</v>
      </c>
      <c r="Q2690" t="s">
        <v>522</v>
      </c>
    </row>
    <row r="2691" spans="1:17" hidden="1" x14ac:dyDescent="0.25">
      <c r="A2691" t="s">
        <v>10877</v>
      </c>
      <c r="B2691" t="s">
        <v>10878</v>
      </c>
      <c r="C2691" s="1" t="str">
        <f t="shared" si="170"/>
        <v>12:0012</v>
      </c>
      <c r="D2691" s="1" t="str">
        <f t="shared" si="171"/>
        <v>12:0031</v>
      </c>
      <c r="E2691" t="s">
        <v>10879</v>
      </c>
      <c r="F2691" t="s">
        <v>10880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 t="s">
        <v>21</v>
      </c>
      <c r="P2691" t="s">
        <v>2333</v>
      </c>
      <c r="Q2691" t="s">
        <v>653</v>
      </c>
    </row>
    <row r="2692" spans="1:17" hidden="1" x14ac:dyDescent="0.25">
      <c r="A2692" t="s">
        <v>10881</v>
      </c>
      <c r="B2692" t="s">
        <v>10882</v>
      </c>
      <c r="C2692" s="1" t="str">
        <f t="shared" si="170"/>
        <v>12:0012</v>
      </c>
      <c r="D2692" s="1" t="str">
        <f t="shared" si="171"/>
        <v>12:0031</v>
      </c>
      <c r="E2692" t="s">
        <v>10883</v>
      </c>
      <c r="F2692" t="s">
        <v>10884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 t="s">
        <v>1247</v>
      </c>
      <c r="P2692" t="s">
        <v>397</v>
      </c>
      <c r="Q2692" t="s">
        <v>398</v>
      </c>
    </row>
    <row r="2693" spans="1:17" hidden="1" x14ac:dyDescent="0.25">
      <c r="A2693" t="s">
        <v>10885</v>
      </c>
      <c r="B2693" t="s">
        <v>10886</v>
      </c>
      <c r="C2693" s="1" t="str">
        <f t="shared" si="170"/>
        <v>12:0012</v>
      </c>
      <c r="D2693" s="1" t="str">
        <f t="shared" si="171"/>
        <v>12:0031</v>
      </c>
      <c r="E2693" t="s">
        <v>10887</v>
      </c>
      <c r="F2693" t="s">
        <v>10888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 t="s">
        <v>113</v>
      </c>
      <c r="P2693" t="s">
        <v>843</v>
      </c>
      <c r="Q2693" t="s">
        <v>392</v>
      </c>
    </row>
    <row r="2694" spans="1:17" hidden="1" x14ac:dyDescent="0.25">
      <c r="A2694" t="s">
        <v>10889</v>
      </c>
      <c r="B2694" t="s">
        <v>10890</v>
      </c>
      <c r="C2694" s="1" t="str">
        <f t="shared" si="170"/>
        <v>12:0012</v>
      </c>
      <c r="D2694" s="1" t="str">
        <f t="shared" si="171"/>
        <v>12:0031</v>
      </c>
      <c r="E2694" t="s">
        <v>10891</v>
      </c>
      <c r="F2694" t="s">
        <v>10892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 t="s">
        <v>512</v>
      </c>
      <c r="P2694" t="s">
        <v>436</v>
      </c>
      <c r="Q2694" t="s">
        <v>5130</v>
      </c>
    </row>
    <row r="2695" spans="1:17" hidden="1" x14ac:dyDescent="0.25">
      <c r="A2695" t="s">
        <v>10893</v>
      </c>
      <c r="B2695" t="s">
        <v>10894</v>
      </c>
      <c r="C2695" s="1" t="str">
        <f t="shared" si="170"/>
        <v>12:0012</v>
      </c>
      <c r="D2695" s="1" t="str">
        <f t="shared" si="171"/>
        <v>12:0031</v>
      </c>
      <c r="E2695" t="s">
        <v>10895</v>
      </c>
      <c r="F2695" t="s">
        <v>10896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 t="s">
        <v>76</v>
      </c>
      <c r="P2695" t="s">
        <v>2333</v>
      </c>
      <c r="Q2695" t="s">
        <v>653</v>
      </c>
    </row>
    <row r="2696" spans="1:17" hidden="1" x14ac:dyDescent="0.25">
      <c r="A2696" t="s">
        <v>10897</v>
      </c>
      <c r="B2696" t="s">
        <v>10898</v>
      </c>
      <c r="C2696" s="1" t="str">
        <f t="shared" si="170"/>
        <v>12:0012</v>
      </c>
      <c r="D2696" s="1" t="str">
        <f t="shared" si="171"/>
        <v>12:0031</v>
      </c>
      <c r="E2696" t="s">
        <v>10899</v>
      </c>
      <c r="F2696" t="s">
        <v>10900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 t="s">
        <v>21</v>
      </c>
      <c r="P2696" t="s">
        <v>513</v>
      </c>
      <c r="Q2696" t="s">
        <v>365</v>
      </c>
    </row>
    <row r="2697" spans="1:17" hidden="1" x14ac:dyDescent="0.25">
      <c r="A2697" t="s">
        <v>10901</v>
      </c>
      <c r="B2697" t="s">
        <v>10902</v>
      </c>
      <c r="C2697" s="1" t="str">
        <f t="shared" si="170"/>
        <v>12:0012</v>
      </c>
      <c r="D2697" s="1" t="str">
        <f t="shared" si="171"/>
        <v>12:0031</v>
      </c>
      <c r="E2697" t="s">
        <v>10903</v>
      </c>
      <c r="F2697" t="s">
        <v>10904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 t="s">
        <v>101</v>
      </c>
      <c r="P2697" t="s">
        <v>1209</v>
      </c>
      <c r="Q2697" t="s">
        <v>398</v>
      </c>
    </row>
    <row r="2698" spans="1:17" hidden="1" x14ac:dyDescent="0.25">
      <c r="A2698" t="s">
        <v>10905</v>
      </c>
      <c r="B2698" t="s">
        <v>10906</v>
      </c>
      <c r="C2698" s="1" t="str">
        <f t="shared" si="170"/>
        <v>12:0012</v>
      </c>
      <c r="D2698" s="1" t="str">
        <f t="shared" si="171"/>
        <v>12:0031</v>
      </c>
      <c r="E2698" t="s">
        <v>10907</v>
      </c>
      <c r="F2698" t="s">
        <v>10908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 t="s">
        <v>244</v>
      </c>
      <c r="P2698" t="s">
        <v>262</v>
      </c>
      <c r="Q2698" t="s">
        <v>398</v>
      </c>
    </row>
    <row r="2699" spans="1:17" hidden="1" x14ac:dyDescent="0.25">
      <c r="A2699" t="s">
        <v>10909</v>
      </c>
      <c r="B2699" t="s">
        <v>10910</v>
      </c>
      <c r="C2699" s="1" t="str">
        <f t="shared" si="170"/>
        <v>12:0012</v>
      </c>
      <c r="D2699" s="1" t="str">
        <f t="shared" si="171"/>
        <v>12:0031</v>
      </c>
      <c r="E2699" t="s">
        <v>10911</v>
      </c>
      <c r="F2699" t="s">
        <v>10912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 t="s">
        <v>220</v>
      </c>
      <c r="P2699" t="s">
        <v>22</v>
      </c>
      <c r="Q2699" t="s">
        <v>392</v>
      </c>
    </row>
    <row r="2700" spans="1:17" hidden="1" x14ac:dyDescent="0.25">
      <c r="A2700" t="s">
        <v>10913</v>
      </c>
      <c r="B2700" t="s">
        <v>10914</v>
      </c>
      <c r="C2700" s="1" t="str">
        <f t="shared" si="170"/>
        <v>12:0012</v>
      </c>
      <c r="D2700" s="1" t="str">
        <f t="shared" si="171"/>
        <v>12:0031</v>
      </c>
      <c r="E2700" t="s">
        <v>10911</v>
      </c>
      <c r="F2700" t="s">
        <v>10915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 t="s">
        <v>64</v>
      </c>
      <c r="P2700" t="s">
        <v>58</v>
      </c>
      <c r="Q2700" t="s">
        <v>392</v>
      </c>
    </row>
    <row r="2701" spans="1:17" hidden="1" x14ac:dyDescent="0.25">
      <c r="A2701" t="s">
        <v>10916</v>
      </c>
      <c r="B2701" t="s">
        <v>10917</v>
      </c>
      <c r="C2701" s="1" t="str">
        <f t="shared" si="170"/>
        <v>12:0012</v>
      </c>
      <c r="D2701" s="1" t="str">
        <f t="shared" si="171"/>
        <v>12:0031</v>
      </c>
      <c r="E2701" t="s">
        <v>10918</v>
      </c>
      <c r="F2701" t="s">
        <v>10919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 t="s">
        <v>551</v>
      </c>
      <c r="P2701" t="s">
        <v>65</v>
      </c>
      <c r="Q2701" t="s">
        <v>522</v>
      </c>
    </row>
    <row r="2702" spans="1:17" hidden="1" x14ac:dyDescent="0.25">
      <c r="A2702" t="s">
        <v>10920</v>
      </c>
      <c r="B2702" t="s">
        <v>10921</v>
      </c>
      <c r="C2702" s="1" t="str">
        <f t="shared" si="170"/>
        <v>12:0012</v>
      </c>
      <c r="D2702" s="1" t="str">
        <f t="shared" si="171"/>
        <v>12:0031</v>
      </c>
      <c r="E2702" t="s">
        <v>10922</v>
      </c>
      <c r="F2702" t="s">
        <v>10923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 t="s">
        <v>576</v>
      </c>
      <c r="P2702" t="s">
        <v>658</v>
      </c>
      <c r="Q2702" t="s">
        <v>653</v>
      </c>
    </row>
    <row r="2703" spans="1:17" hidden="1" x14ac:dyDescent="0.25">
      <c r="A2703" t="s">
        <v>10924</v>
      </c>
      <c r="B2703" t="s">
        <v>10925</v>
      </c>
      <c r="C2703" s="1" t="str">
        <f t="shared" si="170"/>
        <v>12:0012</v>
      </c>
      <c r="D2703" s="1" t="str">
        <f t="shared" si="171"/>
        <v>12:0031</v>
      </c>
      <c r="E2703" t="s">
        <v>10926</v>
      </c>
      <c r="F2703" t="s">
        <v>10927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 t="s">
        <v>551</v>
      </c>
      <c r="P2703" t="s">
        <v>1209</v>
      </c>
      <c r="Q2703" t="s">
        <v>365</v>
      </c>
    </row>
    <row r="2704" spans="1:17" hidden="1" x14ac:dyDescent="0.25">
      <c r="A2704" t="s">
        <v>10928</v>
      </c>
      <c r="B2704" t="s">
        <v>10929</v>
      </c>
      <c r="C2704" s="1" t="str">
        <f t="shared" si="170"/>
        <v>12:0012</v>
      </c>
      <c r="D2704" s="1" t="str">
        <f t="shared" si="171"/>
        <v>12:0031</v>
      </c>
      <c r="E2704" t="s">
        <v>10930</v>
      </c>
      <c r="F2704" t="s">
        <v>10931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 t="s">
        <v>512</v>
      </c>
      <c r="P2704" t="s">
        <v>2938</v>
      </c>
      <c r="Q2704" t="s">
        <v>365</v>
      </c>
    </row>
    <row r="2705" spans="1:17" hidden="1" x14ac:dyDescent="0.25">
      <c r="A2705" t="s">
        <v>10932</v>
      </c>
      <c r="B2705" t="s">
        <v>10933</v>
      </c>
      <c r="C2705" s="1" t="str">
        <f t="shared" si="170"/>
        <v>12:0012</v>
      </c>
      <c r="D2705" s="1" t="str">
        <f t="shared" si="171"/>
        <v>12:0031</v>
      </c>
      <c r="E2705" t="s">
        <v>10934</v>
      </c>
      <c r="F2705" t="s">
        <v>10935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 t="s">
        <v>64</v>
      </c>
      <c r="P2705" t="s">
        <v>40</v>
      </c>
      <c r="Q2705" t="s">
        <v>59</v>
      </c>
    </row>
    <row r="2706" spans="1:17" hidden="1" x14ac:dyDescent="0.25">
      <c r="A2706" t="s">
        <v>10936</v>
      </c>
      <c r="B2706" t="s">
        <v>10937</v>
      </c>
      <c r="C2706" s="1" t="str">
        <f t="shared" si="170"/>
        <v>12:0012</v>
      </c>
      <c r="D2706" s="1" t="str">
        <f t="shared" si="171"/>
        <v>12:0031</v>
      </c>
      <c r="E2706" t="s">
        <v>10938</v>
      </c>
      <c r="F2706" t="s">
        <v>10939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 t="s">
        <v>10120</v>
      </c>
      <c r="P2706" t="s">
        <v>262</v>
      </c>
      <c r="Q2706" t="s">
        <v>392</v>
      </c>
    </row>
    <row r="2707" spans="1:17" hidden="1" x14ac:dyDescent="0.25">
      <c r="A2707" t="s">
        <v>10940</v>
      </c>
      <c r="B2707" t="s">
        <v>10941</v>
      </c>
      <c r="C2707" s="1" t="str">
        <f t="shared" si="170"/>
        <v>12:0012</v>
      </c>
      <c r="D2707" s="1" t="str">
        <f t="shared" si="171"/>
        <v>12:0031</v>
      </c>
      <c r="E2707" t="s">
        <v>10942</v>
      </c>
      <c r="F2707" t="s">
        <v>10943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 t="s">
        <v>3060</v>
      </c>
      <c r="P2707" t="s">
        <v>843</v>
      </c>
      <c r="Q2707" t="s">
        <v>522</v>
      </c>
    </row>
    <row r="2708" spans="1:17" hidden="1" x14ac:dyDescent="0.25">
      <c r="A2708" t="s">
        <v>10944</v>
      </c>
      <c r="B2708" t="s">
        <v>10945</v>
      </c>
      <c r="C2708" s="1" t="str">
        <f t="shared" si="170"/>
        <v>12:0012</v>
      </c>
      <c r="D2708" s="1" t="str">
        <f t="shared" si="171"/>
        <v>12:0031</v>
      </c>
      <c r="E2708" t="s">
        <v>10946</v>
      </c>
      <c r="F2708" t="s">
        <v>10947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 t="s">
        <v>9517</v>
      </c>
      <c r="P2708" t="s">
        <v>436</v>
      </c>
      <c r="Q2708" t="s">
        <v>392</v>
      </c>
    </row>
    <row r="2709" spans="1:17" hidden="1" x14ac:dyDescent="0.25">
      <c r="A2709" t="s">
        <v>10948</v>
      </c>
      <c r="B2709" t="s">
        <v>10949</v>
      </c>
      <c r="C2709" s="1" t="str">
        <f t="shared" si="170"/>
        <v>12:0012</v>
      </c>
      <c r="D2709" s="1" t="str">
        <f t="shared" si="171"/>
        <v>12:0031</v>
      </c>
      <c r="E2709" t="s">
        <v>10950</v>
      </c>
      <c r="F2709" t="s">
        <v>10951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 t="s">
        <v>327</v>
      </c>
      <c r="P2709" t="s">
        <v>436</v>
      </c>
      <c r="Q2709" t="s">
        <v>365</v>
      </c>
    </row>
    <row r="2710" spans="1:17" hidden="1" x14ac:dyDescent="0.25">
      <c r="A2710" t="s">
        <v>10952</v>
      </c>
      <c r="B2710" t="s">
        <v>10953</v>
      </c>
      <c r="C2710" s="1" t="str">
        <f t="shared" si="170"/>
        <v>12:0012</v>
      </c>
      <c r="D2710" s="1" t="str">
        <f t="shared" si="171"/>
        <v>12:0031</v>
      </c>
      <c r="E2710" t="s">
        <v>10954</v>
      </c>
      <c r="F2710" t="s">
        <v>10955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 t="s">
        <v>21</v>
      </c>
      <c r="P2710" t="s">
        <v>1227</v>
      </c>
      <c r="Q2710" t="s">
        <v>35</v>
      </c>
    </row>
    <row r="2711" spans="1:17" hidden="1" x14ac:dyDescent="0.25">
      <c r="A2711" t="s">
        <v>10956</v>
      </c>
      <c r="B2711" t="s">
        <v>10957</v>
      </c>
      <c r="C2711" s="1" t="str">
        <f t="shared" si="170"/>
        <v>12:0012</v>
      </c>
      <c r="D2711" s="1" t="str">
        <f t="shared" si="171"/>
        <v>12:0031</v>
      </c>
      <c r="E2711" t="s">
        <v>10958</v>
      </c>
      <c r="F2711" t="s">
        <v>10959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 t="s">
        <v>21</v>
      </c>
      <c r="P2711" t="s">
        <v>658</v>
      </c>
      <c r="Q2711" t="s">
        <v>365</v>
      </c>
    </row>
    <row r="2712" spans="1:17" hidden="1" x14ac:dyDescent="0.25">
      <c r="A2712" t="s">
        <v>10960</v>
      </c>
      <c r="B2712" t="s">
        <v>10961</v>
      </c>
      <c r="C2712" s="1" t="str">
        <f t="shared" si="170"/>
        <v>12:0012</v>
      </c>
      <c r="D2712" s="1" t="str">
        <f t="shared" si="171"/>
        <v>12:0031</v>
      </c>
      <c r="E2712" t="s">
        <v>10962</v>
      </c>
      <c r="F2712" t="s">
        <v>10963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 t="s">
        <v>551</v>
      </c>
      <c r="P2712" t="s">
        <v>397</v>
      </c>
      <c r="Q2712" t="s">
        <v>365</v>
      </c>
    </row>
    <row r="2713" spans="1:17" hidden="1" x14ac:dyDescent="0.25">
      <c r="A2713" t="s">
        <v>10964</v>
      </c>
      <c r="B2713" t="s">
        <v>10965</v>
      </c>
      <c r="C2713" s="1" t="str">
        <f t="shared" si="170"/>
        <v>12:0012</v>
      </c>
      <c r="D2713" s="1" t="str">
        <f t="shared" si="171"/>
        <v>12:0031</v>
      </c>
      <c r="E2713" t="s">
        <v>10966</v>
      </c>
      <c r="F2713" t="s">
        <v>10967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 t="s">
        <v>1818</v>
      </c>
      <c r="P2713" t="s">
        <v>602</v>
      </c>
      <c r="Q2713" t="s">
        <v>398</v>
      </c>
    </row>
    <row r="2714" spans="1:17" hidden="1" x14ac:dyDescent="0.25">
      <c r="A2714" t="s">
        <v>10968</v>
      </c>
      <c r="B2714" t="s">
        <v>10969</v>
      </c>
      <c r="C2714" s="1" t="str">
        <f t="shared" si="170"/>
        <v>12:0012</v>
      </c>
      <c r="D2714" s="1" t="str">
        <f t="shared" si="171"/>
        <v>12:0031</v>
      </c>
      <c r="E2714" t="s">
        <v>10970</v>
      </c>
      <c r="F2714" t="s">
        <v>10971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 t="s">
        <v>113</v>
      </c>
      <c r="P2714" t="s">
        <v>612</v>
      </c>
      <c r="Q2714" t="s">
        <v>365</v>
      </c>
    </row>
    <row r="2715" spans="1:17" hidden="1" x14ac:dyDescent="0.25">
      <c r="A2715" t="s">
        <v>10972</v>
      </c>
      <c r="B2715" t="s">
        <v>10973</v>
      </c>
      <c r="C2715" s="1" t="str">
        <f t="shared" si="170"/>
        <v>12:0012</v>
      </c>
      <c r="D2715" s="1" t="str">
        <f t="shared" si="171"/>
        <v>12:0031</v>
      </c>
      <c r="E2715" t="s">
        <v>10974</v>
      </c>
      <c r="F2715" t="s">
        <v>10975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 t="s">
        <v>220</v>
      </c>
      <c r="P2715" t="s">
        <v>28</v>
      </c>
      <c r="Q2715" t="s">
        <v>522</v>
      </c>
    </row>
    <row r="2716" spans="1:17" hidden="1" x14ac:dyDescent="0.25">
      <c r="A2716" t="s">
        <v>10976</v>
      </c>
      <c r="B2716" t="s">
        <v>10977</v>
      </c>
      <c r="C2716" s="1" t="str">
        <f t="shared" si="170"/>
        <v>12:0012</v>
      </c>
      <c r="D2716" s="1" t="str">
        <f t="shared" si="171"/>
        <v>12:0031</v>
      </c>
      <c r="E2716" t="s">
        <v>10978</v>
      </c>
      <c r="F2716" t="s">
        <v>10979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 t="s">
        <v>21</v>
      </c>
      <c r="P2716" t="s">
        <v>226</v>
      </c>
      <c r="Q2716" t="s">
        <v>398</v>
      </c>
    </row>
    <row r="2717" spans="1:17" hidden="1" x14ac:dyDescent="0.25">
      <c r="A2717" t="s">
        <v>10980</v>
      </c>
      <c r="B2717" t="s">
        <v>10981</v>
      </c>
      <c r="C2717" s="1" t="str">
        <f t="shared" si="170"/>
        <v>12:0012</v>
      </c>
      <c r="D2717" s="1" t="str">
        <f t="shared" si="171"/>
        <v>12:0031</v>
      </c>
      <c r="E2717" t="s">
        <v>10982</v>
      </c>
      <c r="F2717" t="s">
        <v>10983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 t="s">
        <v>21</v>
      </c>
      <c r="P2717" t="s">
        <v>65</v>
      </c>
      <c r="Q2717" t="s">
        <v>23</v>
      </c>
    </row>
    <row r="2718" spans="1:17" hidden="1" x14ac:dyDescent="0.25">
      <c r="A2718" t="s">
        <v>10984</v>
      </c>
      <c r="B2718" t="s">
        <v>10985</v>
      </c>
      <c r="C2718" s="1" t="str">
        <f t="shared" si="170"/>
        <v>12:0012</v>
      </c>
      <c r="D2718" s="1" t="str">
        <f t="shared" si="171"/>
        <v>12:0031</v>
      </c>
      <c r="E2718" t="s">
        <v>10986</v>
      </c>
      <c r="F2718" t="s">
        <v>10987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 t="s">
        <v>21</v>
      </c>
      <c r="P2718" t="s">
        <v>58</v>
      </c>
      <c r="Q2718" t="s">
        <v>59</v>
      </c>
    </row>
    <row r="2719" spans="1:17" hidden="1" x14ac:dyDescent="0.25">
      <c r="A2719" t="s">
        <v>10988</v>
      </c>
      <c r="B2719" t="s">
        <v>10989</v>
      </c>
      <c r="C2719" s="1" t="str">
        <f t="shared" si="170"/>
        <v>12:0012</v>
      </c>
      <c r="D2719" s="1" t="str">
        <f t="shared" si="171"/>
        <v>12:0031</v>
      </c>
      <c r="E2719" t="s">
        <v>10990</v>
      </c>
      <c r="F2719" t="s">
        <v>10991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 t="s">
        <v>21</v>
      </c>
      <c r="P2719" t="s">
        <v>40</v>
      </c>
      <c r="Q2719" t="s">
        <v>365</v>
      </c>
    </row>
    <row r="2720" spans="1:17" hidden="1" x14ac:dyDescent="0.25">
      <c r="A2720" t="s">
        <v>10992</v>
      </c>
      <c r="B2720" t="s">
        <v>10993</v>
      </c>
      <c r="C2720" s="1" t="str">
        <f t="shared" si="170"/>
        <v>12:0012</v>
      </c>
      <c r="D2720" s="1" t="str">
        <f t="shared" si="171"/>
        <v>12:0031</v>
      </c>
      <c r="E2720" t="s">
        <v>10994</v>
      </c>
      <c r="F2720" t="s">
        <v>10995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 t="s">
        <v>21</v>
      </c>
      <c r="P2720" t="s">
        <v>58</v>
      </c>
      <c r="Q2720" t="s">
        <v>392</v>
      </c>
    </row>
    <row r="2721" spans="1:17" hidden="1" x14ac:dyDescent="0.25">
      <c r="A2721" t="s">
        <v>10996</v>
      </c>
      <c r="B2721" t="s">
        <v>10997</v>
      </c>
      <c r="C2721" s="1" t="str">
        <f t="shared" si="170"/>
        <v>12:0012</v>
      </c>
      <c r="D2721" s="1" t="str">
        <f t="shared" si="171"/>
        <v>12:0031</v>
      </c>
      <c r="E2721" t="s">
        <v>10998</v>
      </c>
      <c r="F2721" t="s">
        <v>10999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 t="s">
        <v>21</v>
      </c>
      <c r="P2721" t="s">
        <v>356</v>
      </c>
      <c r="Q2721" t="s">
        <v>23</v>
      </c>
    </row>
    <row r="2722" spans="1:17" hidden="1" x14ac:dyDescent="0.25">
      <c r="A2722" t="s">
        <v>11000</v>
      </c>
      <c r="B2722" t="s">
        <v>11001</v>
      </c>
      <c r="C2722" s="1" t="str">
        <f t="shared" si="170"/>
        <v>12:0012</v>
      </c>
      <c r="D2722" s="1" t="str">
        <f t="shared" si="171"/>
        <v>12:0031</v>
      </c>
      <c r="E2722" t="s">
        <v>11002</v>
      </c>
      <c r="F2722" t="s">
        <v>11003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 t="s">
        <v>64</v>
      </c>
      <c r="P2722" t="s">
        <v>436</v>
      </c>
      <c r="Q2722" t="s">
        <v>398</v>
      </c>
    </row>
    <row r="2723" spans="1:17" hidden="1" x14ac:dyDescent="0.25">
      <c r="A2723" t="s">
        <v>11004</v>
      </c>
      <c r="B2723" t="s">
        <v>11005</v>
      </c>
      <c r="C2723" s="1" t="str">
        <f t="shared" si="170"/>
        <v>12:0012</v>
      </c>
      <c r="D2723" s="1" t="str">
        <f t="shared" si="171"/>
        <v>12:0031</v>
      </c>
      <c r="E2723" t="s">
        <v>11002</v>
      </c>
      <c r="F2723" t="s">
        <v>11006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 t="s">
        <v>113</v>
      </c>
      <c r="P2723" t="s">
        <v>583</v>
      </c>
      <c r="Q2723" t="s">
        <v>653</v>
      </c>
    </row>
    <row r="2724" spans="1:17" hidden="1" x14ac:dyDescent="0.25">
      <c r="A2724" t="s">
        <v>11007</v>
      </c>
      <c r="B2724" t="s">
        <v>11008</v>
      </c>
      <c r="C2724" s="1" t="str">
        <f t="shared" si="170"/>
        <v>12:0012</v>
      </c>
      <c r="D2724" s="1" t="str">
        <f t="shared" si="171"/>
        <v>12:0031</v>
      </c>
      <c r="E2724" t="s">
        <v>11009</v>
      </c>
      <c r="F2724" t="s">
        <v>11010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 t="s">
        <v>21</v>
      </c>
      <c r="P2724" t="s">
        <v>2031</v>
      </c>
      <c r="Q2724" t="s">
        <v>653</v>
      </c>
    </row>
    <row r="2725" spans="1:17" hidden="1" x14ac:dyDescent="0.25">
      <c r="A2725" t="s">
        <v>11011</v>
      </c>
      <c r="B2725" t="s">
        <v>11012</v>
      </c>
      <c r="C2725" s="1" t="str">
        <f t="shared" si="170"/>
        <v>12:0012</v>
      </c>
      <c r="D2725" s="1" t="str">
        <f t="shared" si="171"/>
        <v>12:0031</v>
      </c>
      <c r="E2725" t="s">
        <v>11013</v>
      </c>
      <c r="F2725" t="s">
        <v>11014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  <c r="O2725" t="s">
        <v>108</v>
      </c>
      <c r="P2725" t="s">
        <v>108</v>
      </c>
      <c r="Q2725" t="s">
        <v>108</v>
      </c>
    </row>
    <row r="2726" spans="1:17" hidden="1" x14ac:dyDescent="0.25">
      <c r="A2726" t="s">
        <v>11015</v>
      </c>
      <c r="B2726" t="s">
        <v>11016</v>
      </c>
      <c r="C2726" s="1" t="str">
        <f t="shared" si="170"/>
        <v>12:0012</v>
      </c>
      <c r="D2726" s="1" t="str">
        <f t="shared" si="171"/>
        <v>12:0031</v>
      </c>
      <c r="E2726" t="s">
        <v>11017</v>
      </c>
      <c r="F2726" t="s">
        <v>11018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 t="s">
        <v>21</v>
      </c>
      <c r="P2726" t="s">
        <v>2212</v>
      </c>
      <c r="Q2726" t="s">
        <v>103</v>
      </c>
    </row>
    <row r="2727" spans="1:17" hidden="1" x14ac:dyDescent="0.25">
      <c r="A2727" t="s">
        <v>11019</v>
      </c>
      <c r="B2727" t="s">
        <v>11020</v>
      </c>
      <c r="C2727" s="1" t="str">
        <f t="shared" si="170"/>
        <v>12:0012</v>
      </c>
      <c r="D2727" s="1" t="str">
        <f t="shared" si="171"/>
        <v>12:0031</v>
      </c>
      <c r="E2727" t="s">
        <v>11021</v>
      </c>
      <c r="F2727" t="s">
        <v>11022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 t="s">
        <v>21</v>
      </c>
      <c r="P2727" t="s">
        <v>2333</v>
      </c>
      <c r="Q2727" t="s">
        <v>23</v>
      </c>
    </row>
    <row r="2728" spans="1:17" hidden="1" x14ac:dyDescent="0.25">
      <c r="A2728" t="s">
        <v>11023</v>
      </c>
      <c r="B2728" t="s">
        <v>11024</v>
      </c>
      <c r="C2728" s="1" t="str">
        <f t="shared" si="170"/>
        <v>12:0012</v>
      </c>
      <c r="D2728" s="1" t="str">
        <f t="shared" si="171"/>
        <v>12:0031</v>
      </c>
      <c r="E2728" t="s">
        <v>11025</v>
      </c>
      <c r="F2728" t="s">
        <v>11026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 t="s">
        <v>113</v>
      </c>
      <c r="P2728" t="s">
        <v>262</v>
      </c>
      <c r="Q2728" t="s">
        <v>59</v>
      </c>
    </row>
    <row r="2729" spans="1:17" hidden="1" x14ac:dyDescent="0.25">
      <c r="A2729" t="s">
        <v>11027</v>
      </c>
      <c r="B2729" t="s">
        <v>11028</v>
      </c>
      <c r="C2729" s="1" t="str">
        <f t="shared" si="170"/>
        <v>12:0012</v>
      </c>
      <c r="D2729" s="1" t="str">
        <f t="shared" si="171"/>
        <v>12:0031</v>
      </c>
      <c r="E2729" t="s">
        <v>11029</v>
      </c>
      <c r="F2729" t="s">
        <v>11030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 t="s">
        <v>101</v>
      </c>
      <c r="P2729" t="s">
        <v>612</v>
      </c>
      <c r="Q2729" t="s">
        <v>365</v>
      </c>
    </row>
    <row r="2730" spans="1:17" hidden="1" x14ac:dyDescent="0.25">
      <c r="A2730" t="s">
        <v>11031</v>
      </c>
      <c r="B2730" t="s">
        <v>11032</v>
      </c>
      <c r="C2730" s="1" t="str">
        <f t="shared" si="170"/>
        <v>12:0012</v>
      </c>
      <c r="D2730" s="1" t="str">
        <f t="shared" si="171"/>
        <v>12:0031</v>
      </c>
      <c r="E2730" t="s">
        <v>11033</v>
      </c>
      <c r="F2730" t="s">
        <v>11034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 t="s">
        <v>21</v>
      </c>
      <c r="P2730" t="s">
        <v>226</v>
      </c>
      <c r="Q2730" t="s">
        <v>522</v>
      </c>
    </row>
    <row r="2731" spans="1:17" hidden="1" x14ac:dyDescent="0.25">
      <c r="A2731" t="s">
        <v>11035</v>
      </c>
      <c r="B2731" t="s">
        <v>11036</v>
      </c>
      <c r="C2731" s="1" t="str">
        <f t="shared" si="170"/>
        <v>12:0012</v>
      </c>
      <c r="D2731" s="1" t="str">
        <f t="shared" si="171"/>
        <v>12:0031</v>
      </c>
      <c r="E2731" t="s">
        <v>11037</v>
      </c>
      <c r="F2731" t="s">
        <v>11038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 t="s">
        <v>21</v>
      </c>
      <c r="P2731" t="s">
        <v>28</v>
      </c>
      <c r="Q2731" t="s">
        <v>653</v>
      </c>
    </row>
    <row r="2732" spans="1:17" hidden="1" x14ac:dyDescent="0.25">
      <c r="A2732" t="s">
        <v>11039</v>
      </c>
      <c r="B2732" t="s">
        <v>11040</v>
      </c>
      <c r="C2732" s="1" t="str">
        <f t="shared" si="170"/>
        <v>12:0012</v>
      </c>
      <c r="D2732" s="1" t="str">
        <f t="shared" si="171"/>
        <v>12:0031</v>
      </c>
      <c r="E2732" t="s">
        <v>11041</v>
      </c>
      <c r="F2732" t="s">
        <v>11042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 t="s">
        <v>64</v>
      </c>
      <c r="P2732" t="s">
        <v>58</v>
      </c>
      <c r="Q2732" t="s">
        <v>23</v>
      </c>
    </row>
    <row r="2733" spans="1:17" hidden="1" x14ac:dyDescent="0.25">
      <c r="A2733" t="s">
        <v>11043</v>
      </c>
      <c r="B2733" t="s">
        <v>11044</v>
      </c>
      <c r="C2733" s="1" t="str">
        <f t="shared" si="170"/>
        <v>12:0012</v>
      </c>
      <c r="D2733" s="1" t="str">
        <f t="shared" si="171"/>
        <v>12:0031</v>
      </c>
      <c r="E2733" t="s">
        <v>11045</v>
      </c>
      <c r="F2733" t="s">
        <v>11046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 t="s">
        <v>21</v>
      </c>
      <c r="P2733" t="s">
        <v>58</v>
      </c>
      <c r="Q2733" t="s">
        <v>522</v>
      </c>
    </row>
    <row r="2734" spans="1:17" hidden="1" x14ac:dyDescent="0.25">
      <c r="A2734" t="s">
        <v>11047</v>
      </c>
      <c r="B2734" t="s">
        <v>11048</v>
      </c>
      <c r="C2734" s="1" t="str">
        <f t="shared" si="170"/>
        <v>12:0012</v>
      </c>
      <c r="D2734" s="1" t="str">
        <f t="shared" si="171"/>
        <v>12:0031</v>
      </c>
      <c r="E2734" t="s">
        <v>11049</v>
      </c>
      <c r="F2734" t="s">
        <v>11050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 t="s">
        <v>21</v>
      </c>
      <c r="P2734" t="s">
        <v>356</v>
      </c>
      <c r="Q2734" t="s">
        <v>46</v>
      </c>
    </row>
    <row r="2735" spans="1:17" hidden="1" x14ac:dyDescent="0.25">
      <c r="A2735" t="s">
        <v>11051</v>
      </c>
      <c r="B2735" t="s">
        <v>11052</v>
      </c>
      <c r="C2735" s="1" t="str">
        <f t="shared" si="170"/>
        <v>12:0012</v>
      </c>
      <c r="D2735" s="1" t="str">
        <f t="shared" si="171"/>
        <v>12:0031</v>
      </c>
      <c r="E2735" t="s">
        <v>11053</v>
      </c>
      <c r="F2735" t="s">
        <v>11054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 t="s">
        <v>64</v>
      </c>
      <c r="P2735" t="s">
        <v>58</v>
      </c>
      <c r="Q2735" t="s">
        <v>392</v>
      </c>
    </row>
    <row r="2736" spans="1:17" hidden="1" x14ac:dyDescent="0.25">
      <c r="A2736" t="s">
        <v>11055</v>
      </c>
      <c r="B2736" t="s">
        <v>11056</v>
      </c>
      <c r="C2736" s="1" t="str">
        <f t="shared" si="170"/>
        <v>12:0012</v>
      </c>
      <c r="D2736" s="1" t="str">
        <f t="shared" si="171"/>
        <v>12:0031</v>
      </c>
      <c r="E2736" t="s">
        <v>11057</v>
      </c>
      <c r="F2736" t="s">
        <v>11058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 t="s">
        <v>64</v>
      </c>
      <c r="P2736" t="s">
        <v>612</v>
      </c>
      <c r="Q2736" t="s">
        <v>59</v>
      </c>
    </row>
    <row r="2737" spans="1:17" hidden="1" x14ac:dyDescent="0.25">
      <c r="A2737" t="s">
        <v>11059</v>
      </c>
      <c r="B2737" t="s">
        <v>11060</v>
      </c>
      <c r="C2737" s="1" t="str">
        <f t="shared" si="170"/>
        <v>12:0012</v>
      </c>
      <c r="D2737" s="1" t="str">
        <f t="shared" si="171"/>
        <v>12:0031</v>
      </c>
      <c r="E2737" t="s">
        <v>11061</v>
      </c>
      <c r="F2737" t="s">
        <v>11062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 t="s">
        <v>311</v>
      </c>
      <c r="P2737" t="s">
        <v>356</v>
      </c>
      <c r="Q2737" t="s">
        <v>23</v>
      </c>
    </row>
    <row r="2738" spans="1:17" hidden="1" x14ac:dyDescent="0.25">
      <c r="A2738" t="s">
        <v>11063</v>
      </c>
      <c r="B2738" t="s">
        <v>11064</v>
      </c>
      <c r="C2738" s="1" t="str">
        <f t="shared" si="170"/>
        <v>12:0012</v>
      </c>
      <c r="D2738" s="1" t="str">
        <f t="shared" si="171"/>
        <v>12:0031</v>
      </c>
      <c r="E2738" t="s">
        <v>11065</v>
      </c>
      <c r="F2738" t="s">
        <v>11066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 t="s">
        <v>551</v>
      </c>
      <c r="P2738" t="s">
        <v>58</v>
      </c>
      <c r="Q2738" t="s">
        <v>365</v>
      </c>
    </row>
    <row r="2739" spans="1:17" hidden="1" x14ac:dyDescent="0.25">
      <c r="A2739" t="s">
        <v>11067</v>
      </c>
      <c r="B2739" t="s">
        <v>11068</v>
      </c>
      <c r="C2739" s="1" t="str">
        <f t="shared" si="170"/>
        <v>12:0012</v>
      </c>
      <c r="D2739" s="1" t="str">
        <f t="shared" si="171"/>
        <v>12:0031</v>
      </c>
      <c r="E2739" t="s">
        <v>11069</v>
      </c>
      <c r="F2739" t="s">
        <v>11070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 t="s">
        <v>21</v>
      </c>
      <c r="P2739" t="s">
        <v>22</v>
      </c>
      <c r="Q2739" t="s">
        <v>398</v>
      </c>
    </row>
    <row r="2740" spans="1:17" hidden="1" x14ac:dyDescent="0.25">
      <c r="A2740" t="s">
        <v>11071</v>
      </c>
      <c r="B2740" t="s">
        <v>11072</v>
      </c>
      <c r="C2740" s="1" t="str">
        <f t="shared" si="170"/>
        <v>12:0012</v>
      </c>
      <c r="D2740" s="1" t="str">
        <f t="shared" si="171"/>
        <v>12:0031</v>
      </c>
      <c r="E2740" t="s">
        <v>11073</v>
      </c>
      <c r="F2740" t="s">
        <v>11074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 t="s">
        <v>64</v>
      </c>
      <c r="P2740" t="s">
        <v>226</v>
      </c>
      <c r="Q2740" t="s">
        <v>392</v>
      </c>
    </row>
    <row r="2741" spans="1:17" hidden="1" x14ac:dyDescent="0.25">
      <c r="A2741" t="s">
        <v>11075</v>
      </c>
      <c r="B2741" t="s">
        <v>11076</v>
      </c>
      <c r="C2741" s="1" t="str">
        <f t="shared" si="170"/>
        <v>12:0012</v>
      </c>
      <c r="D2741" s="1" t="str">
        <f t="shared" si="171"/>
        <v>12:0031</v>
      </c>
      <c r="E2741" t="s">
        <v>11073</v>
      </c>
      <c r="F2741" t="s">
        <v>11077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 t="s">
        <v>113</v>
      </c>
      <c r="P2741" t="s">
        <v>22</v>
      </c>
      <c r="Q2741" t="s">
        <v>59</v>
      </c>
    </row>
    <row r="2742" spans="1:17" hidden="1" x14ac:dyDescent="0.25">
      <c r="A2742" t="s">
        <v>11078</v>
      </c>
      <c r="B2742" t="s">
        <v>11079</v>
      </c>
      <c r="C2742" s="1" t="str">
        <f t="shared" si="170"/>
        <v>12:0012</v>
      </c>
      <c r="D2742" s="1" t="str">
        <f t="shared" si="171"/>
        <v>12:0031</v>
      </c>
      <c r="E2742" t="s">
        <v>11080</v>
      </c>
      <c r="F2742" t="s">
        <v>11081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  <c r="O2742" t="s">
        <v>108</v>
      </c>
      <c r="P2742" t="s">
        <v>108</v>
      </c>
      <c r="Q2742" t="s">
        <v>108</v>
      </c>
    </row>
    <row r="2743" spans="1:17" hidden="1" x14ac:dyDescent="0.25">
      <c r="A2743" t="s">
        <v>11082</v>
      </c>
      <c r="B2743" t="s">
        <v>11083</v>
      </c>
      <c r="C2743" s="1" t="str">
        <f t="shared" si="170"/>
        <v>12:0012</v>
      </c>
      <c r="D2743" s="1" t="str">
        <f t="shared" si="171"/>
        <v>12:0031</v>
      </c>
      <c r="E2743" t="s">
        <v>11084</v>
      </c>
      <c r="F2743" t="s">
        <v>11085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 t="s">
        <v>64</v>
      </c>
      <c r="P2743" t="s">
        <v>602</v>
      </c>
      <c r="Q2743" t="s">
        <v>392</v>
      </c>
    </row>
    <row r="2744" spans="1:17" hidden="1" x14ac:dyDescent="0.25">
      <c r="A2744" t="s">
        <v>11086</v>
      </c>
      <c r="B2744" t="s">
        <v>11087</v>
      </c>
      <c r="C2744" s="1" t="str">
        <f t="shared" si="170"/>
        <v>12:0012</v>
      </c>
      <c r="D2744" s="1" t="str">
        <f t="shared" si="171"/>
        <v>12:0031</v>
      </c>
      <c r="E2744" t="s">
        <v>11088</v>
      </c>
      <c r="F2744" t="s">
        <v>11089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 t="s">
        <v>1818</v>
      </c>
      <c r="P2744" t="s">
        <v>583</v>
      </c>
      <c r="Q2744" t="s">
        <v>522</v>
      </c>
    </row>
    <row r="2745" spans="1:17" hidden="1" x14ac:dyDescent="0.25">
      <c r="A2745" t="s">
        <v>11090</v>
      </c>
      <c r="B2745" t="s">
        <v>11091</v>
      </c>
      <c r="C2745" s="1" t="str">
        <f t="shared" si="170"/>
        <v>12:0012</v>
      </c>
      <c r="D2745" s="1" t="str">
        <f t="shared" si="171"/>
        <v>12:0031</v>
      </c>
      <c r="E2745" t="s">
        <v>11092</v>
      </c>
      <c r="F2745" t="s">
        <v>11093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 t="s">
        <v>1247</v>
      </c>
      <c r="P2745" t="s">
        <v>1227</v>
      </c>
      <c r="Q2745" t="s">
        <v>392</v>
      </c>
    </row>
    <row r="2746" spans="1:17" hidden="1" x14ac:dyDescent="0.25">
      <c r="A2746" t="s">
        <v>11094</v>
      </c>
      <c r="B2746" t="s">
        <v>11095</v>
      </c>
      <c r="C2746" s="1" t="str">
        <f t="shared" si="170"/>
        <v>12:0012</v>
      </c>
      <c r="D2746" s="1" t="str">
        <f t="shared" si="171"/>
        <v>12:0031</v>
      </c>
      <c r="E2746" t="s">
        <v>11096</v>
      </c>
      <c r="F2746" t="s">
        <v>11097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  <c r="O2746" t="s">
        <v>108</v>
      </c>
      <c r="P2746" t="s">
        <v>108</v>
      </c>
      <c r="Q2746" t="s">
        <v>108</v>
      </c>
    </row>
    <row r="2747" spans="1:17" hidden="1" x14ac:dyDescent="0.25">
      <c r="A2747" t="s">
        <v>11098</v>
      </c>
      <c r="B2747" t="s">
        <v>11099</v>
      </c>
      <c r="C2747" s="1" t="str">
        <f t="shared" si="170"/>
        <v>12:0012</v>
      </c>
      <c r="D2747" s="1" t="str">
        <f t="shared" si="171"/>
        <v>12:0031</v>
      </c>
      <c r="E2747" t="s">
        <v>11100</v>
      </c>
      <c r="F2747" t="s">
        <v>11101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 t="s">
        <v>1818</v>
      </c>
      <c r="P2747" t="s">
        <v>1209</v>
      </c>
      <c r="Q2747" t="s">
        <v>71</v>
      </c>
    </row>
    <row r="2748" spans="1:17" hidden="1" x14ac:dyDescent="0.25">
      <c r="A2748" t="s">
        <v>11102</v>
      </c>
      <c r="B2748" t="s">
        <v>11103</v>
      </c>
      <c r="C2748" s="1" t="str">
        <f t="shared" si="170"/>
        <v>12:0012</v>
      </c>
      <c r="D2748" s="1" t="str">
        <f t="shared" si="171"/>
        <v>12:0031</v>
      </c>
      <c r="E2748" t="s">
        <v>11104</v>
      </c>
      <c r="F2748" t="s">
        <v>11105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 t="s">
        <v>701</v>
      </c>
      <c r="P2748" t="s">
        <v>513</v>
      </c>
      <c r="Q2748" t="s">
        <v>103</v>
      </c>
    </row>
    <row r="2749" spans="1:17" hidden="1" x14ac:dyDescent="0.25">
      <c r="A2749" t="s">
        <v>11106</v>
      </c>
      <c r="B2749" t="s">
        <v>11107</v>
      </c>
      <c r="C2749" s="1" t="str">
        <f t="shared" si="170"/>
        <v>12:0012</v>
      </c>
      <c r="D2749" s="1" t="str">
        <f t="shared" si="171"/>
        <v>12:0031</v>
      </c>
      <c r="E2749" t="s">
        <v>11108</v>
      </c>
      <c r="F2749" t="s">
        <v>11109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 t="s">
        <v>21</v>
      </c>
      <c r="P2749" t="s">
        <v>226</v>
      </c>
      <c r="Q2749" t="s">
        <v>215</v>
      </c>
    </row>
    <row r="2750" spans="1:17" hidden="1" x14ac:dyDescent="0.25">
      <c r="A2750" t="s">
        <v>11110</v>
      </c>
      <c r="B2750" t="s">
        <v>11111</v>
      </c>
      <c r="C2750" s="1" t="str">
        <f t="shared" si="170"/>
        <v>12:0012</v>
      </c>
      <c r="D2750" s="1" t="str">
        <f t="shared" si="171"/>
        <v>12:0031</v>
      </c>
      <c r="E2750" t="s">
        <v>11112</v>
      </c>
      <c r="F2750" t="s">
        <v>11113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 t="s">
        <v>113</v>
      </c>
      <c r="P2750" t="s">
        <v>1227</v>
      </c>
      <c r="Q2750" t="s">
        <v>103</v>
      </c>
    </row>
    <row r="2751" spans="1:17" hidden="1" x14ac:dyDescent="0.25">
      <c r="A2751" t="s">
        <v>11114</v>
      </c>
      <c r="B2751" t="s">
        <v>11115</v>
      </c>
      <c r="C2751" s="1" t="str">
        <f t="shared" si="170"/>
        <v>12:0012</v>
      </c>
      <c r="D2751" s="1" t="str">
        <f t="shared" si="171"/>
        <v>12:0031</v>
      </c>
      <c r="E2751" t="s">
        <v>11116</v>
      </c>
      <c r="F2751" t="s">
        <v>11117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 t="s">
        <v>21</v>
      </c>
      <c r="P2751" t="s">
        <v>22</v>
      </c>
      <c r="Q2751" t="s">
        <v>103</v>
      </c>
    </row>
    <row r="2752" spans="1:17" hidden="1" x14ac:dyDescent="0.25">
      <c r="A2752" t="s">
        <v>11118</v>
      </c>
      <c r="B2752" t="s">
        <v>11119</v>
      </c>
      <c r="C2752" s="1" t="str">
        <f t="shared" si="170"/>
        <v>12:0012</v>
      </c>
      <c r="D2752" s="1" t="str">
        <f t="shared" si="171"/>
        <v>12:0031</v>
      </c>
      <c r="E2752" t="s">
        <v>11116</v>
      </c>
      <c r="F2752" t="s">
        <v>11120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 t="s">
        <v>21</v>
      </c>
      <c r="P2752" t="s">
        <v>58</v>
      </c>
      <c r="Q2752" t="s">
        <v>71</v>
      </c>
    </row>
    <row r="2753" spans="1:17" hidden="1" x14ac:dyDescent="0.25">
      <c r="A2753" t="s">
        <v>11121</v>
      </c>
      <c r="B2753" t="s">
        <v>11122</v>
      </c>
      <c r="C2753" s="1" t="str">
        <f t="shared" si="170"/>
        <v>12:0012</v>
      </c>
      <c r="D2753" s="1" t="str">
        <f t="shared" si="171"/>
        <v>12:0031</v>
      </c>
      <c r="E2753" t="s">
        <v>11123</v>
      </c>
      <c r="F2753" t="s">
        <v>11124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 t="s">
        <v>21</v>
      </c>
      <c r="P2753" t="s">
        <v>356</v>
      </c>
      <c r="Q2753" t="s">
        <v>88</v>
      </c>
    </row>
    <row r="2754" spans="1:17" hidden="1" x14ac:dyDescent="0.25">
      <c r="A2754" t="s">
        <v>11125</v>
      </c>
      <c r="B2754" t="s">
        <v>11126</v>
      </c>
      <c r="C2754" s="1" t="str">
        <f t="shared" ref="C2754:C2817" si="174">HYPERLINK("http://geochem.nrcan.gc.ca/cdogs/content/bdl/bdl120012_e.htm", "12:0012")</f>
        <v>12:0012</v>
      </c>
      <c r="D2754" s="1" t="str">
        <f t="shared" ref="D2754:D2817" si="175">HYPERLINK("http://geochem.nrcan.gc.ca/cdogs/content/svy/svy120031_e.htm", "12:0031")</f>
        <v>12:0031</v>
      </c>
      <c r="E2754" t="s">
        <v>11127</v>
      </c>
      <c r="F2754" t="s">
        <v>11128</v>
      </c>
      <c r="H2754">
        <v>58.713082700000001</v>
      </c>
      <c r="I2754">
        <v>-133.364046</v>
      </c>
      <c r="J2754" s="1" t="str">
        <f t="shared" ref="J2754:J2817" si="176">HYPERLINK("http://geochem.nrcan.gc.ca/cdogs/content/kwd/kwd020018_e.htm", "Fluid (stream)")</f>
        <v>Fluid (stream)</v>
      </c>
      <c r="K2754" s="1" t="str">
        <f t="shared" ref="K2754:K2817" si="177">HYPERLINK("http://geochem.nrcan.gc.ca/cdogs/content/kwd/kwd080007_e.htm", "Untreated Water")</f>
        <v>Untreated Water</v>
      </c>
      <c r="O2754" t="s">
        <v>21</v>
      </c>
      <c r="P2754" t="s">
        <v>65</v>
      </c>
      <c r="Q2754" t="s">
        <v>93</v>
      </c>
    </row>
    <row r="2755" spans="1:17" hidden="1" x14ac:dyDescent="0.25">
      <c r="A2755" t="s">
        <v>11129</v>
      </c>
      <c r="B2755" t="s">
        <v>11130</v>
      </c>
      <c r="C2755" s="1" t="str">
        <f t="shared" si="174"/>
        <v>12:0012</v>
      </c>
      <c r="D2755" s="1" t="str">
        <f t="shared" si="175"/>
        <v>12:0031</v>
      </c>
      <c r="E2755" t="s">
        <v>11131</v>
      </c>
      <c r="F2755" t="s">
        <v>11132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 t="s">
        <v>311</v>
      </c>
      <c r="P2755" t="s">
        <v>58</v>
      </c>
      <c r="Q2755" t="s">
        <v>93</v>
      </c>
    </row>
    <row r="2756" spans="1:17" hidden="1" x14ac:dyDescent="0.25">
      <c r="A2756" t="s">
        <v>11133</v>
      </c>
      <c r="B2756" t="s">
        <v>11134</v>
      </c>
      <c r="C2756" s="1" t="str">
        <f t="shared" si="174"/>
        <v>12:0012</v>
      </c>
      <c r="D2756" s="1" t="str">
        <f t="shared" si="175"/>
        <v>12:0031</v>
      </c>
      <c r="E2756" t="s">
        <v>11135</v>
      </c>
      <c r="F2756" t="s">
        <v>11136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 t="s">
        <v>21</v>
      </c>
      <c r="P2756" t="s">
        <v>356</v>
      </c>
      <c r="Q2756" t="s">
        <v>103</v>
      </c>
    </row>
    <row r="2757" spans="1:17" hidden="1" x14ac:dyDescent="0.25">
      <c r="A2757" t="s">
        <v>11137</v>
      </c>
      <c r="B2757" t="s">
        <v>11138</v>
      </c>
      <c r="C2757" s="1" t="str">
        <f t="shared" si="174"/>
        <v>12:0012</v>
      </c>
      <c r="D2757" s="1" t="str">
        <f t="shared" si="175"/>
        <v>12:0031</v>
      </c>
      <c r="E2757" t="s">
        <v>11139</v>
      </c>
      <c r="F2757" t="s">
        <v>11140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 t="s">
        <v>680</v>
      </c>
      <c r="P2757" t="s">
        <v>226</v>
      </c>
      <c r="Q2757" t="s">
        <v>88</v>
      </c>
    </row>
    <row r="2758" spans="1:17" hidden="1" x14ac:dyDescent="0.25">
      <c r="A2758" t="s">
        <v>11141</v>
      </c>
      <c r="B2758" t="s">
        <v>11142</v>
      </c>
      <c r="C2758" s="1" t="str">
        <f t="shared" si="174"/>
        <v>12:0012</v>
      </c>
      <c r="D2758" s="1" t="str">
        <f t="shared" si="175"/>
        <v>12:0031</v>
      </c>
      <c r="E2758" t="s">
        <v>11143</v>
      </c>
      <c r="F2758" t="s">
        <v>11144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 t="s">
        <v>21</v>
      </c>
      <c r="P2758" t="s">
        <v>356</v>
      </c>
      <c r="Q2758" t="s">
        <v>103</v>
      </c>
    </row>
    <row r="2759" spans="1:17" hidden="1" x14ac:dyDescent="0.25">
      <c r="A2759" t="s">
        <v>11145</v>
      </c>
      <c r="B2759" t="s">
        <v>11146</v>
      </c>
      <c r="C2759" s="1" t="str">
        <f t="shared" si="174"/>
        <v>12:0012</v>
      </c>
      <c r="D2759" s="1" t="str">
        <f t="shared" si="175"/>
        <v>12:0031</v>
      </c>
      <c r="E2759" t="s">
        <v>11147</v>
      </c>
      <c r="F2759" t="s">
        <v>11148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 t="s">
        <v>64</v>
      </c>
      <c r="P2759" t="s">
        <v>231</v>
      </c>
      <c r="Q2759" t="s">
        <v>46</v>
      </c>
    </row>
    <row r="2760" spans="1:17" hidden="1" x14ac:dyDescent="0.25">
      <c r="A2760" t="s">
        <v>11149</v>
      </c>
      <c r="B2760" t="s">
        <v>11150</v>
      </c>
      <c r="C2760" s="1" t="str">
        <f t="shared" si="174"/>
        <v>12:0012</v>
      </c>
      <c r="D2760" s="1" t="str">
        <f t="shared" si="175"/>
        <v>12:0031</v>
      </c>
      <c r="E2760" t="s">
        <v>11151</v>
      </c>
      <c r="F2760" t="s">
        <v>11152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 t="s">
        <v>158</v>
      </c>
      <c r="P2760" t="s">
        <v>356</v>
      </c>
      <c r="Q2760" t="s">
        <v>71</v>
      </c>
    </row>
    <row r="2761" spans="1:17" hidden="1" x14ac:dyDescent="0.25">
      <c r="A2761" t="s">
        <v>11153</v>
      </c>
      <c r="B2761" t="s">
        <v>11154</v>
      </c>
      <c r="C2761" s="1" t="str">
        <f t="shared" si="174"/>
        <v>12:0012</v>
      </c>
      <c r="D2761" s="1" t="str">
        <f t="shared" si="175"/>
        <v>12:0031</v>
      </c>
      <c r="E2761" t="s">
        <v>11155</v>
      </c>
      <c r="F2761" t="s">
        <v>11156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 t="s">
        <v>225</v>
      </c>
      <c r="P2761" t="s">
        <v>1227</v>
      </c>
      <c r="Q2761" t="s">
        <v>522</v>
      </c>
    </row>
    <row r="2762" spans="1:17" hidden="1" x14ac:dyDescent="0.25">
      <c r="A2762" t="s">
        <v>11157</v>
      </c>
      <c r="B2762" t="s">
        <v>11158</v>
      </c>
      <c r="C2762" s="1" t="str">
        <f t="shared" si="174"/>
        <v>12:0012</v>
      </c>
      <c r="D2762" s="1" t="str">
        <f t="shared" si="175"/>
        <v>12:0031</v>
      </c>
      <c r="E2762" t="s">
        <v>11159</v>
      </c>
      <c r="F2762" t="s">
        <v>11160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 t="s">
        <v>667</v>
      </c>
      <c r="P2762" t="s">
        <v>1222</v>
      </c>
      <c r="Q2762" t="s">
        <v>59</v>
      </c>
    </row>
    <row r="2763" spans="1:17" hidden="1" x14ac:dyDescent="0.25">
      <c r="A2763" t="s">
        <v>11161</v>
      </c>
      <c r="B2763" t="s">
        <v>11162</v>
      </c>
      <c r="C2763" s="1" t="str">
        <f t="shared" si="174"/>
        <v>12:0012</v>
      </c>
      <c r="D2763" s="1" t="str">
        <f t="shared" si="175"/>
        <v>12:0031</v>
      </c>
      <c r="E2763" t="s">
        <v>11163</v>
      </c>
      <c r="F2763" t="s">
        <v>11164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 t="s">
        <v>113</v>
      </c>
      <c r="P2763" t="s">
        <v>513</v>
      </c>
      <c r="Q2763" t="s">
        <v>522</v>
      </c>
    </row>
    <row r="2764" spans="1:17" hidden="1" x14ac:dyDescent="0.25">
      <c r="A2764" t="s">
        <v>11165</v>
      </c>
      <c r="B2764" t="s">
        <v>11166</v>
      </c>
      <c r="C2764" s="1" t="str">
        <f t="shared" si="174"/>
        <v>12:0012</v>
      </c>
      <c r="D2764" s="1" t="str">
        <f t="shared" si="175"/>
        <v>12:0031</v>
      </c>
      <c r="E2764" t="s">
        <v>11163</v>
      </c>
      <c r="F2764" t="s">
        <v>11167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 t="s">
        <v>21</v>
      </c>
      <c r="P2764" t="s">
        <v>262</v>
      </c>
      <c r="Q2764" t="s">
        <v>522</v>
      </c>
    </row>
    <row r="2765" spans="1:17" hidden="1" x14ac:dyDescent="0.25">
      <c r="A2765" t="s">
        <v>11168</v>
      </c>
      <c r="B2765" t="s">
        <v>11169</v>
      </c>
      <c r="C2765" s="1" t="str">
        <f t="shared" si="174"/>
        <v>12:0012</v>
      </c>
      <c r="D2765" s="1" t="str">
        <f t="shared" si="175"/>
        <v>12:0031</v>
      </c>
      <c r="E2765" t="s">
        <v>11170</v>
      </c>
      <c r="F2765" t="s">
        <v>11171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 t="s">
        <v>21</v>
      </c>
      <c r="P2765" t="s">
        <v>262</v>
      </c>
      <c r="Q2765" t="s">
        <v>522</v>
      </c>
    </row>
    <row r="2766" spans="1:17" hidden="1" x14ac:dyDescent="0.25">
      <c r="A2766" t="s">
        <v>11172</v>
      </c>
      <c r="B2766" t="s">
        <v>11173</v>
      </c>
      <c r="C2766" s="1" t="str">
        <f t="shared" si="174"/>
        <v>12:0012</v>
      </c>
      <c r="D2766" s="1" t="str">
        <f t="shared" si="175"/>
        <v>12:0031</v>
      </c>
      <c r="E2766" t="s">
        <v>11174</v>
      </c>
      <c r="F2766" t="s">
        <v>11175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 t="s">
        <v>113</v>
      </c>
      <c r="P2766" t="s">
        <v>513</v>
      </c>
      <c r="Q2766" t="s">
        <v>365</v>
      </c>
    </row>
    <row r="2767" spans="1:17" hidden="1" x14ac:dyDescent="0.25">
      <c r="A2767" t="s">
        <v>11176</v>
      </c>
      <c r="B2767" t="s">
        <v>11177</v>
      </c>
      <c r="C2767" s="1" t="str">
        <f t="shared" si="174"/>
        <v>12:0012</v>
      </c>
      <c r="D2767" s="1" t="str">
        <f t="shared" si="175"/>
        <v>12:0031</v>
      </c>
      <c r="E2767" t="s">
        <v>11178</v>
      </c>
      <c r="F2767" t="s">
        <v>11179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 t="s">
        <v>64</v>
      </c>
      <c r="P2767" t="s">
        <v>612</v>
      </c>
      <c r="Q2767" t="s">
        <v>392</v>
      </c>
    </row>
    <row r="2768" spans="1:17" hidden="1" x14ac:dyDescent="0.25">
      <c r="A2768" t="s">
        <v>11180</v>
      </c>
      <c r="B2768" t="s">
        <v>11181</v>
      </c>
      <c r="C2768" s="1" t="str">
        <f t="shared" si="174"/>
        <v>12:0012</v>
      </c>
      <c r="D2768" s="1" t="str">
        <f t="shared" si="175"/>
        <v>12:0031</v>
      </c>
      <c r="E2768" t="s">
        <v>11182</v>
      </c>
      <c r="F2768" t="s">
        <v>11183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 t="s">
        <v>113</v>
      </c>
      <c r="P2768" t="s">
        <v>28</v>
      </c>
      <c r="Q2768" t="s">
        <v>392</v>
      </c>
    </row>
    <row r="2769" spans="1:17" hidden="1" x14ac:dyDescent="0.25">
      <c r="A2769" t="s">
        <v>11184</v>
      </c>
      <c r="B2769" t="s">
        <v>11185</v>
      </c>
      <c r="C2769" s="1" t="str">
        <f t="shared" si="174"/>
        <v>12:0012</v>
      </c>
      <c r="D2769" s="1" t="str">
        <f t="shared" si="175"/>
        <v>12:0031</v>
      </c>
      <c r="E2769" t="s">
        <v>11186</v>
      </c>
      <c r="F2769" t="s">
        <v>11187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 t="s">
        <v>225</v>
      </c>
      <c r="P2769" t="s">
        <v>612</v>
      </c>
      <c r="Q2769" t="s">
        <v>392</v>
      </c>
    </row>
    <row r="2770" spans="1:17" hidden="1" x14ac:dyDescent="0.25">
      <c r="A2770" t="s">
        <v>11188</v>
      </c>
      <c r="B2770" t="s">
        <v>11189</v>
      </c>
      <c r="C2770" s="1" t="str">
        <f t="shared" si="174"/>
        <v>12:0012</v>
      </c>
      <c r="D2770" s="1" t="str">
        <f t="shared" si="175"/>
        <v>12:0031</v>
      </c>
      <c r="E2770" t="s">
        <v>11190</v>
      </c>
      <c r="F2770" t="s">
        <v>11191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  <c r="O2770" t="s">
        <v>108</v>
      </c>
      <c r="P2770" t="s">
        <v>108</v>
      </c>
      <c r="Q2770" t="s">
        <v>108</v>
      </c>
    </row>
    <row r="2771" spans="1:17" hidden="1" x14ac:dyDescent="0.25">
      <c r="A2771" t="s">
        <v>11192</v>
      </c>
      <c r="B2771" t="s">
        <v>11193</v>
      </c>
      <c r="C2771" s="1" t="str">
        <f t="shared" si="174"/>
        <v>12:0012</v>
      </c>
      <c r="D2771" s="1" t="str">
        <f t="shared" si="175"/>
        <v>12:0031</v>
      </c>
      <c r="E2771" t="s">
        <v>11194</v>
      </c>
      <c r="F2771" t="s">
        <v>11195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 t="s">
        <v>21</v>
      </c>
      <c r="P2771" t="s">
        <v>28</v>
      </c>
      <c r="Q2771" t="s">
        <v>59</v>
      </c>
    </row>
    <row r="2772" spans="1:17" hidden="1" x14ac:dyDescent="0.25">
      <c r="A2772" t="s">
        <v>11196</v>
      </c>
      <c r="B2772" t="s">
        <v>11197</v>
      </c>
      <c r="C2772" s="1" t="str">
        <f t="shared" si="174"/>
        <v>12:0012</v>
      </c>
      <c r="D2772" s="1" t="str">
        <f t="shared" si="175"/>
        <v>12:0031</v>
      </c>
      <c r="E2772" t="s">
        <v>11198</v>
      </c>
      <c r="F2772" t="s">
        <v>11199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 t="s">
        <v>21</v>
      </c>
      <c r="P2772" t="s">
        <v>58</v>
      </c>
      <c r="Q2772" t="s">
        <v>35</v>
      </c>
    </row>
    <row r="2773" spans="1:17" hidden="1" x14ac:dyDescent="0.25">
      <c r="A2773" t="s">
        <v>11200</v>
      </c>
      <c r="B2773" t="s">
        <v>11201</v>
      </c>
      <c r="C2773" s="1" t="str">
        <f t="shared" si="174"/>
        <v>12:0012</v>
      </c>
      <c r="D2773" s="1" t="str">
        <f t="shared" si="175"/>
        <v>12:0031</v>
      </c>
      <c r="E2773" t="s">
        <v>11202</v>
      </c>
      <c r="F2773" t="s">
        <v>11203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 t="s">
        <v>220</v>
      </c>
      <c r="P2773" t="s">
        <v>1209</v>
      </c>
      <c r="Q2773" t="s">
        <v>392</v>
      </c>
    </row>
    <row r="2774" spans="1:17" hidden="1" x14ac:dyDescent="0.25">
      <c r="A2774" t="s">
        <v>11204</v>
      </c>
      <c r="B2774" t="s">
        <v>11205</v>
      </c>
      <c r="C2774" s="1" t="str">
        <f t="shared" si="174"/>
        <v>12:0012</v>
      </c>
      <c r="D2774" s="1" t="str">
        <f t="shared" si="175"/>
        <v>12:0031</v>
      </c>
      <c r="E2774" t="s">
        <v>11206</v>
      </c>
      <c r="F2774" t="s">
        <v>11207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 t="s">
        <v>588</v>
      </c>
      <c r="P2774" t="s">
        <v>436</v>
      </c>
      <c r="Q2774" t="s">
        <v>392</v>
      </c>
    </row>
    <row r="2775" spans="1:17" hidden="1" x14ac:dyDescent="0.25">
      <c r="A2775" t="s">
        <v>11208</v>
      </c>
      <c r="B2775" t="s">
        <v>11209</v>
      </c>
      <c r="C2775" s="1" t="str">
        <f t="shared" si="174"/>
        <v>12:0012</v>
      </c>
      <c r="D2775" s="1" t="str">
        <f t="shared" si="175"/>
        <v>12:0031</v>
      </c>
      <c r="E2775" t="s">
        <v>11210</v>
      </c>
      <c r="F2775" t="s">
        <v>11211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 t="s">
        <v>101</v>
      </c>
      <c r="P2775" t="s">
        <v>28</v>
      </c>
      <c r="Q2775" t="s">
        <v>46</v>
      </c>
    </row>
    <row r="2776" spans="1:17" hidden="1" x14ac:dyDescent="0.25">
      <c r="A2776" t="s">
        <v>11212</v>
      </c>
      <c r="B2776" t="s">
        <v>11213</v>
      </c>
      <c r="C2776" s="1" t="str">
        <f t="shared" si="174"/>
        <v>12:0012</v>
      </c>
      <c r="D2776" s="1" t="str">
        <f t="shared" si="175"/>
        <v>12:0031</v>
      </c>
      <c r="E2776" t="s">
        <v>11214</v>
      </c>
      <c r="F2776" t="s">
        <v>11215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 t="s">
        <v>21</v>
      </c>
      <c r="P2776" t="s">
        <v>226</v>
      </c>
      <c r="Q2776" t="s">
        <v>198</v>
      </c>
    </row>
    <row r="2777" spans="1:17" hidden="1" x14ac:dyDescent="0.25">
      <c r="A2777" t="s">
        <v>11216</v>
      </c>
      <c r="B2777" t="s">
        <v>11217</v>
      </c>
      <c r="C2777" s="1" t="str">
        <f t="shared" si="174"/>
        <v>12:0012</v>
      </c>
      <c r="D2777" s="1" t="str">
        <f t="shared" si="175"/>
        <v>12:0031</v>
      </c>
      <c r="E2777" t="s">
        <v>11218</v>
      </c>
      <c r="F2777" t="s">
        <v>11219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  <c r="O2777" t="s">
        <v>108</v>
      </c>
      <c r="P2777" t="s">
        <v>108</v>
      </c>
      <c r="Q2777" t="s">
        <v>108</v>
      </c>
    </row>
    <row r="2778" spans="1:17" hidden="1" x14ac:dyDescent="0.25">
      <c r="A2778" t="s">
        <v>11220</v>
      </c>
      <c r="B2778" t="s">
        <v>11221</v>
      </c>
      <c r="C2778" s="1" t="str">
        <f t="shared" si="174"/>
        <v>12:0012</v>
      </c>
      <c r="D2778" s="1" t="str">
        <f t="shared" si="175"/>
        <v>12:0031</v>
      </c>
      <c r="E2778" t="s">
        <v>11222</v>
      </c>
      <c r="F2778" t="s">
        <v>11223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 t="s">
        <v>21</v>
      </c>
      <c r="P2778" t="s">
        <v>226</v>
      </c>
      <c r="Q2778" t="s">
        <v>35</v>
      </c>
    </row>
    <row r="2779" spans="1:17" hidden="1" x14ac:dyDescent="0.25">
      <c r="A2779" t="s">
        <v>11224</v>
      </c>
      <c r="B2779" t="s">
        <v>11225</v>
      </c>
      <c r="C2779" s="1" t="str">
        <f t="shared" si="174"/>
        <v>12:0012</v>
      </c>
      <c r="D2779" s="1" t="str">
        <f t="shared" si="175"/>
        <v>12:0031</v>
      </c>
      <c r="E2779" t="s">
        <v>11226</v>
      </c>
      <c r="F2779" t="s">
        <v>11227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 t="s">
        <v>21</v>
      </c>
      <c r="P2779" t="s">
        <v>28</v>
      </c>
      <c r="Q2779" t="s">
        <v>23</v>
      </c>
    </row>
    <row r="2780" spans="1:17" hidden="1" x14ac:dyDescent="0.25">
      <c r="A2780" t="s">
        <v>11228</v>
      </c>
      <c r="B2780" t="s">
        <v>11229</v>
      </c>
      <c r="C2780" s="1" t="str">
        <f t="shared" si="174"/>
        <v>12:0012</v>
      </c>
      <c r="D2780" s="1" t="str">
        <f t="shared" si="175"/>
        <v>12:0031</v>
      </c>
      <c r="E2780" t="s">
        <v>11230</v>
      </c>
      <c r="F2780" t="s">
        <v>11231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 t="s">
        <v>21</v>
      </c>
      <c r="P2780" t="s">
        <v>40</v>
      </c>
      <c r="Q2780" t="s">
        <v>23</v>
      </c>
    </row>
    <row r="2781" spans="1:17" hidden="1" x14ac:dyDescent="0.25">
      <c r="A2781" t="s">
        <v>11232</v>
      </c>
      <c r="B2781" t="s">
        <v>11233</v>
      </c>
      <c r="C2781" s="1" t="str">
        <f t="shared" si="174"/>
        <v>12:0012</v>
      </c>
      <c r="D2781" s="1" t="str">
        <f t="shared" si="175"/>
        <v>12:0031</v>
      </c>
      <c r="E2781" t="s">
        <v>11234</v>
      </c>
      <c r="F2781" t="s">
        <v>11235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 t="s">
        <v>1818</v>
      </c>
      <c r="P2781" t="s">
        <v>58</v>
      </c>
      <c r="Q2781" t="s">
        <v>46</v>
      </c>
    </row>
    <row r="2782" spans="1:17" hidden="1" x14ac:dyDescent="0.25">
      <c r="A2782" t="s">
        <v>11236</v>
      </c>
      <c r="B2782" t="s">
        <v>11237</v>
      </c>
      <c r="C2782" s="1" t="str">
        <f t="shared" si="174"/>
        <v>12:0012</v>
      </c>
      <c r="D2782" s="1" t="str">
        <f t="shared" si="175"/>
        <v>12:0031</v>
      </c>
      <c r="E2782" t="s">
        <v>11238</v>
      </c>
      <c r="F2782" t="s">
        <v>11239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O2782" t="s">
        <v>108</v>
      </c>
      <c r="P2782" t="s">
        <v>40</v>
      </c>
      <c r="Q2782" t="s">
        <v>108</v>
      </c>
    </row>
    <row r="2783" spans="1:17" hidden="1" x14ac:dyDescent="0.25">
      <c r="A2783" t="s">
        <v>11240</v>
      </c>
      <c r="B2783" t="s">
        <v>11241</v>
      </c>
      <c r="C2783" s="1" t="str">
        <f t="shared" si="174"/>
        <v>12:0012</v>
      </c>
      <c r="D2783" s="1" t="str">
        <f t="shared" si="175"/>
        <v>12:0031</v>
      </c>
      <c r="E2783" t="s">
        <v>11242</v>
      </c>
      <c r="F2783" t="s">
        <v>11243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 t="s">
        <v>680</v>
      </c>
      <c r="P2783" t="s">
        <v>612</v>
      </c>
      <c r="Q2783" t="s">
        <v>35</v>
      </c>
    </row>
    <row r="2784" spans="1:17" hidden="1" x14ac:dyDescent="0.25">
      <c r="A2784" t="s">
        <v>11244</v>
      </c>
      <c r="B2784" t="s">
        <v>11245</v>
      </c>
      <c r="C2784" s="1" t="str">
        <f t="shared" si="174"/>
        <v>12:0012</v>
      </c>
      <c r="D2784" s="1" t="str">
        <f t="shared" si="175"/>
        <v>12:0031</v>
      </c>
      <c r="E2784" t="s">
        <v>11246</v>
      </c>
      <c r="F2784" t="s">
        <v>11247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 t="s">
        <v>64</v>
      </c>
      <c r="P2784" t="s">
        <v>40</v>
      </c>
      <c r="Q2784" t="s">
        <v>392</v>
      </c>
    </row>
    <row r="2785" spans="1:17" hidden="1" x14ac:dyDescent="0.25">
      <c r="A2785" t="s">
        <v>11248</v>
      </c>
      <c r="B2785" t="s">
        <v>11249</v>
      </c>
      <c r="C2785" s="1" t="str">
        <f t="shared" si="174"/>
        <v>12:0012</v>
      </c>
      <c r="D2785" s="1" t="str">
        <f t="shared" si="175"/>
        <v>12:0031</v>
      </c>
      <c r="E2785" t="s">
        <v>11250</v>
      </c>
      <c r="F2785" t="s">
        <v>11251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 t="s">
        <v>244</v>
      </c>
      <c r="P2785" t="s">
        <v>391</v>
      </c>
      <c r="Q2785" t="s">
        <v>23</v>
      </c>
    </row>
    <row r="2786" spans="1:17" hidden="1" x14ac:dyDescent="0.25">
      <c r="A2786" t="s">
        <v>11252</v>
      </c>
      <c r="B2786" t="s">
        <v>11253</v>
      </c>
      <c r="C2786" s="1" t="str">
        <f t="shared" si="174"/>
        <v>12:0012</v>
      </c>
      <c r="D2786" s="1" t="str">
        <f t="shared" si="175"/>
        <v>12:0031</v>
      </c>
      <c r="E2786" t="s">
        <v>11254</v>
      </c>
      <c r="F2786" t="s">
        <v>11255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 t="s">
        <v>21</v>
      </c>
      <c r="P2786" t="s">
        <v>2943</v>
      </c>
      <c r="Q2786" t="s">
        <v>23</v>
      </c>
    </row>
    <row r="2787" spans="1:17" hidden="1" x14ac:dyDescent="0.25">
      <c r="A2787" t="s">
        <v>11256</v>
      </c>
      <c r="B2787" t="s">
        <v>11257</v>
      </c>
      <c r="C2787" s="1" t="str">
        <f t="shared" si="174"/>
        <v>12:0012</v>
      </c>
      <c r="D2787" s="1" t="str">
        <f t="shared" si="175"/>
        <v>12:0031</v>
      </c>
      <c r="E2787" t="s">
        <v>11258</v>
      </c>
      <c r="F2787" t="s">
        <v>11259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 t="s">
        <v>680</v>
      </c>
      <c r="P2787" t="s">
        <v>391</v>
      </c>
      <c r="Q2787" t="s">
        <v>365</v>
      </c>
    </row>
    <row r="2788" spans="1:17" hidden="1" x14ac:dyDescent="0.25">
      <c r="A2788" t="s">
        <v>11260</v>
      </c>
      <c r="B2788" t="s">
        <v>11261</v>
      </c>
      <c r="C2788" s="1" t="str">
        <f t="shared" si="174"/>
        <v>12:0012</v>
      </c>
      <c r="D2788" s="1" t="str">
        <f t="shared" si="175"/>
        <v>12:0031</v>
      </c>
      <c r="E2788" t="s">
        <v>11262</v>
      </c>
      <c r="F2788" t="s">
        <v>11263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 t="s">
        <v>10345</v>
      </c>
      <c r="P2788" t="s">
        <v>2333</v>
      </c>
      <c r="Q2788" t="s">
        <v>522</v>
      </c>
    </row>
    <row r="2789" spans="1:17" hidden="1" x14ac:dyDescent="0.25">
      <c r="A2789" t="s">
        <v>11264</v>
      </c>
      <c r="B2789" t="s">
        <v>11265</v>
      </c>
      <c r="C2789" s="1" t="str">
        <f t="shared" si="174"/>
        <v>12:0012</v>
      </c>
      <c r="D2789" s="1" t="str">
        <f t="shared" si="175"/>
        <v>12:0031</v>
      </c>
      <c r="E2789" t="s">
        <v>11266</v>
      </c>
      <c r="F2789" t="s">
        <v>11267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 t="s">
        <v>244</v>
      </c>
      <c r="P2789" t="s">
        <v>22</v>
      </c>
      <c r="Q2789" t="s">
        <v>46</v>
      </c>
    </row>
    <row r="2790" spans="1:17" hidden="1" x14ac:dyDescent="0.25">
      <c r="A2790" t="s">
        <v>11268</v>
      </c>
      <c r="B2790" t="s">
        <v>11269</v>
      </c>
      <c r="C2790" s="1" t="str">
        <f t="shared" si="174"/>
        <v>12:0012</v>
      </c>
      <c r="D2790" s="1" t="str">
        <f t="shared" si="175"/>
        <v>12:0031</v>
      </c>
      <c r="E2790" t="s">
        <v>11266</v>
      </c>
      <c r="F2790" t="s">
        <v>11270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 t="s">
        <v>21</v>
      </c>
      <c r="P2790" t="s">
        <v>583</v>
      </c>
      <c r="Q2790" t="s">
        <v>23</v>
      </c>
    </row>
    <row r="2791" spans="1:17" hidden="1" x14ac:dyDescent="0.25">
      <c r="A2791" t="s">
        <v>11271</v>
      </c>
      <c r="B2791" t="s">
        <v>11272</v>
      </c>
      <c r="C2791" s="1" t="str">
        <f t="shared" si="174"/>
        <v>12:0012</v>
      </c>
      <c r="D2791" s="1" t="str">
        <f t="shared" si="175"/>
        <v>12:0031</v>
      </c>
      <c r="E2791" t="s">
        <v>11273</v>
      </c>
      <c r="F2791" t="s">
        <v>11274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 t="s">
        <v>76</v>
      </c>
      <c r="P2791" t="s">
        <v>612</v>
      </c>
      <c r="Q2791" t="s">
        <v>392</v>
      </c>
    </row>
    <row r="2792" spans="1:17" hidden="1" x14ac:dyDescent="0.25">
      <c r="A2792" t="s">
        <v>11275</v>
      </c>
      <c r="B2792" t="s">
        <v>11276</v>
      </c>
      <c r="C2792" s="1" t="str">
        <f t="shared" si="174"/>
        <v>12:0012</v>
      </c>
      <c r="D2792" s="1" t="str">
        <f t="shared" si="175"/>
        <v>12:0031</v>
      </c>
      <c r="E2792" t="s">
        <v>11277</v>
      </c>
      <c r="F2792" t="s">
        <v>11278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 t="s">
        <v>21</v>
      </c>
      <c r="P2792" t="s">
        <v>65</v>
      </c>
      <c r="Q2792" t="s">
        <v>59</v>
      </c>
    </row>
    <row r="2793" spans="1:17" hidden="1" x14ac:dyDescent="0.25">
      <c r="A2793" t="s">
        <v>11279</v>
      </c>
      <c r="B2793" t="s">
        <v>11280</v>
      </c>
      <c r="C2793" s="1" t="str">
        <f t="shared" si="174"/>
        <v>12:0012</v>
      </c>
      <c r="D2793" s="1" t="str">
        <f t="shared" si="175"/>
        <v>12:0031</v>
      </c>
      <c r="E2793" t="s">
        <v>11281</v>
      </c>
      <c r="F2793" t="s">
        <v>11282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 t="s">
        <v>21</v>
      </c>
      <c r="P2793" t="s">
        <v>70</v>
      </c>
      <c r="Q2793" t="s">
        <v>71</v>
      </c>
    </row>
    <row r="2794" spans="1:17" hidden="1" x14ac:dyDescent="0.25">
      <c r="A2794" t="s">
        <v>11283</v>
      </c>
      <c r="B2794" t="s">
        <v>11284</v>
      </c>
      <c r="C2794" s="1" t="str">
        <f t="shared" si="174"/>
        <v>12:0012</v>
      </c>
      <c r="D2794" s="1" t="str">
        <f t="shared" si="175"/>
        <v>12:0031</v>
      </c>
      <c r="E2794" t="s">
        <v>11285</v>
      </c>
      <c r="F2794" t="s">
        <v>11286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 t="s">
        <v>57</v>
      </c>
      <c r="P2794" t="s">
        <v>612</v>
      </c>
      <c r="Q2794" t="s">
        <v>35</v>
      </c>
    </row>
    <row r="2795" spans="1:17" hidden="1" x14ac:dyDescent="0.25">
      <c r="A2795" t="s">
        <v>11287</v>
      </c>
      <c r="B2795" t="s">
        <v>11288</v>
      </c>
      <c r="C2795" s="1" t="str">
        <f t="shared" si="174"/>
        <v>12:0012</v>
      </c>
      <c r="D2795" s="1" t="str">
        <f t="shared" si="175"/>
        <v>12:0031</v>
      </c>
      <c r="E2795" t="s">
        <v>11289</v>
      </c>
      <c r="F2795" t="s">
        <v>11290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 t="s">
        <v>64</v>
      </c>
      <c r="P2795" t="s">
        <v>65</v>
      </c>
      <c r="Q2795" t="s">
        <v>103</v>
      </c>
    </row>
    <row r="2796" spans="1:17" hidden="1" x14ac:dyDescent="0.25">
      <c r="A2796" t="s">
        <v>11291</v>
      </c>
      <c r="B2796" t="s">
        <v>11292</v>
      </c>
      <c r="C2796" s="1" t="str">
        <f t="shared" si="174"/>
        <v>12:0012</v>
      </c>
      <c r="D2796" s="1" t="str">
        <f t="shared" si="175"/>
        <v>12:0031</v>
      </c>
      <c r="E2796" t="s">
        <v>11293</v>
      </c>
      <c r="F2796" t="s">
        <v>11294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 t="s">
        <v>3672</v>
      </c>
      <c r="P2796" t="s">
        <v>11295</v>
      </c>
      <c r="Q2796" t="s">
        <v>52</v>
      </c>
    </row>
    <row r="2797" spans="1:17" hidden="1" x14ac:dyDescent="0.25">
      <c r="A2797" t="s">
        <v>11296</v>
      </c>
      <c r="B2797" t="s">
        <v>11297</v>
      </c>
      <c r="C2797" s="1" t="str">
        <f t="shared" si="174"/>
        <v>12:0012</v>
      </c>
      <c r="D2797" s="1" t="str">
        <f t="shared" si="175"/>
        <v>12:0031</v>
      </c>
      <c r="E2797" t="s">
        <v>11298</v>
      </c>
      <c r="F2797" t="s">
        <v>11299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 t="s">
        <v>9521</v>
      </c>
      <c r="P2797" t="s">
        <v>3107</v>
      </c>
      <c r="Q2797" t="s">
        <v>88</v>
      </c>
    </row>
    <row r="2798" spans="1:17" hidden="1" x14ac:dyDescent="0.25">
      <c r="A2798" t="s">
        <v>11300</v>
      </c>
      <c r="B2798" t="s">
        <v>11301</v>
      </c>
      <c r="C2798" s="1" t="str">
        <f t="shared" si="174"/>
        <v>12:0012</v>
      </c>
      <c r="D2798" s="1" t="str">
        <f t="shared" si="175"/>
        <v>12:0031</v>
      </c>
      <c r="E2798" t="s">
        <v>11302</v>
      </c>
      <c r="F2798" t="s">
        <v>11303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 t="s">
        <v>5563</v>
      </c>
      <c r="P2798" t="s">
        <v>1598</v>
      </c>
      <c r="Q2798" t="s">
        <v>88</v>
      </c>
    </row>
    <row r="2799" spans="1:17" hidden="1" x14ac:dyDescent="0.25">
      <c r="A2799" t="s">
        <v>11304</v>
      </c>
      <c r="B2799" t="s">
        <v>11305</v>
      </c>
      <c r="C2799" s="1" t="str">
        <f t="shared" si="174"/>
        <v>12:0012</v>
      </c>
      <c r="D2799" s="1" t="str">
        <f t="shared" si="175"/>
        <v>12:0031</v>
      </c>
      <c r="E2799" t="s">
        <v>11306</v>
      </c>
      <c r="F2799" t="s">
        <v>11307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  <c r="O2799" t="s">
        <v>108</v>
      </c>
      <c r="P2799" t="s">
        <v>108</v>
      </c>
      <c r="Q2799" t="s">
        <v>108</v>
      </c>
    </row>
    <row r="2800" spans="1:17" hidden="1" x14ac:dyDescent="0.25">
      <c r="A2800" t="s">
        <v>11308</v>
      </c>
      <c r="B2800" t="s">
        <v>11309</v>
      </c>
      <c r="C2800" s="1" t="str">
        <f t="shared" si="174"/>
        <v>12:0012</v>
      </c>
      <c r="D2800" s="1" t="str">
        <f t="shared" si="175"/>
        <v>12:0031</v>
      </c>
      <c r="E2800" t="s">
        <v>11310</v>
      </c>
      <c r="F2800" t="s">
        <v>11311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 t="s">
        <v>244</v>
      </c>
      <c r="P2800" t="s">
        <v>2333</v>
      </c>
      <c r="Q2800" t="s">
        <v>215</v>
      </c>
    </row>
    <row r="2801" spans="1:17" hidden="1" x14ac:dyDescent="0.25">
      <c r="A2801" t="s">
        <v>11312</v>
      </c>
      <c r="B2801" t="s">
        <v>11313</v>
      </c>
      <c r="C2801" s="1" t="str">
        <f t="shared" si="174"/>
        <v>12:0012</v>
      </c>
      <c r="D2801" s="1" t="str">
        <f t="shared" si="175"/>
        <v>12:0031</v>
      </c>
      <c r="E2801" t="s">
        <v>11314</v>
      </c>
      <c r="F2801" t="s">
        <v>11315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 t="s">
        <v>220</v>
      </c>
      <c r="P2801" t="s">
        <v>28</v>
      </c>
      <c r="Q2801" t="s">
        <v>29</v>
      </c>
    </row>
    <row r="2802" spans="1:17" hidden="1" x14ac:dyDescent="0.25">
      <c r="A2802" t="s">
        <v>11316</v>
      </c>
      <c r="B2802" t="s">
        <v>11317</v>
      </c>
      <c r="C2802" s="1" t="str">
        <f t="shared" si="174"/>
        <v>12:0012</v>
      </c>
      <c r="D2802" s="1" t="str">
        <f t="shared" si="175"/>
        <v>12:0031</v>
      </c>
      <c r="E2802" t="s">
        <v>11318</v>
      </c>
      <c r="F2802" t="s">
        <v>11319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 t="s">
        <v>21</v>
      </c>
      <c r="P2802" t="s">
        <v>356</v>
      </c>
      <c r="Q2802" t="s">
        <v>52</v>
      </c>
    </row>
    <row r="2803" spans="1:17" hidden="1" x14ac:dyDescent="0.25">
      <c r="A2803" t="s">
        <v>11320</v>
      </c>
      <c r="B2803" t="s">
        <v>11321</v>
      </c>
      <c r="C2803" s="1" t="str">
        <f t="shared" si="174"/>
        <v>12:0012</v>
      </c>
      <c r="D2803" s="1" t="str">
        <f t="shared" si="175"/>
        <v>12:0031</v>
      </c>
      <c r="E2803" t="s">
        <v>11322</v>
      </c>
      <c r="F2803" t="s">
        <v>11323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 t="s">
        <v>21</v>
      </c>
      <c r="P2803" t="s">
        <v>356</v>
      </c>
      <c r="Q2803" t="s">
        <v>149</v>
      </c>
    </row>
    <row r="2804" spans="1:17" hidden="1" x14ac:dyDescent="0.25">
      <c r="A2804" t="s">
        <v>11324</v>
      </c>
      <c r="B2804" t="s">
        <v>11325</v>
      </c>
      <c r="C2804" s="1" t="str">
        <f t="shared" si="174"/>
        <v>12:0012</v>
      </c>
      <c r="D2804" s="1" t="str">
        <f t="shared" si="175"/>
        <v>12:0031</v>
      </c>
      <c r="E2804" t="s">
        <v>11326</v>
      </c>
      <c r="F2804" t="s">
        <v>11327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 t="s">
        <v>21</v>
      </c>
      <c r="P2804" t="s">
        <v>583</v>
      </c>
      <c r="Q2804" t="s">
        <v>149</v>
      </c>
    </row>
    <row r="2805" spans="1:17" hidden="1" x14ac:dyDescent="0.25">
      <c r="A2805" t="s">
        <v>11328</v>
      </c>
      <c r="B2805" t="s">
        <v>11329</v>
      </c>
      <c r="C2805" s="1" t="str">
        <f t="shared" si="174"/>
        <v>12:0012</v>
      </c>
      <c r="D2805" s="1" t="str">
        <f t="shared" si="175"/>
        <v>12:0031</v>
      </c>
      <c r="E2805" t="s">
        <v>11330</v>
      </c>
      <c r="F2805" t="s">
        <v>11331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 t="s">
        <v>5563</v>
      </c>
      <c r="P2805" t="s">
        <v>830</v>
      </c>
      <c r="Q2805" t="s">
        <v>71</v>
      </c>
    </row>
    <row r="2806" spans="1:17" hidden="1" x14ac:dyDescent="0.25">
      <c r="A2806" t="s">
        <v>11332</v>
      </c>
      <c r="B2806" t="s">
        <v>11333</v>
      </c>
      <c r="C2806" s="1" t="str">
        <f t="shared" si="174"/>
        <v>12:0012</v>
      </c>
      <c r="D2806" s="1" t="str">
        <f t="shared" si="175"/>
        <v>12:0031</v>
      </c>
      <c r="E2806" t="s">
        <v>11334</v>
      </c>
      <c r="F2806" t="s">
        <v>11335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 t="s">
        <v>652</v>
      </c>
      <c r="P2806" t="s">
        <v>577</v>
      </c>
      <c r="Q2806" t="s">
        <v>52</v>
      </c>
    </row>
    <row r="2807" spans="1:17" hidden="1" x14ac:dyDescent="0.25">
      <c r="A2807" t="s">
        <v>11336</v>
      </c>
      <c r="B2807" t="s">
        <v>11337</v>
      </c>
      <c r="C2807" s="1" t="str">
        <f t="shared" si="174"/>
        <v>12:0012</v>
      </c>
      <c r="D2807" s="1" t="str">
        <f t="shared" si="175"/>
        <v>12:0031</v>
      </c>
      <c r="E2807" t="s">
        <v>11338</v>
      </c>
      <c r="F2807" t="s">
        <v>11339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 t="s">
        <v>5563</v>
      </c>
      <c r="P2807" t="s">
        <v>1227</v>
      </c>
      <c r="Q2807" t="s">
        <v>52</v>
      </c>
    </row>
    <row r="2808" spans="1:17" hidden="1" x14ac:dyDescent="0.25">
      <c r="A2808" t="s">
        <v>11340</v>
      </c>
      <c r="B2808" t="s">
        <v>11341</v>
      </c>
      <c r="C2808" s="1" t="str">
        <f t="shared" si="174"/>
        <v>12:0012</v>
      </c>
      <c r="D2808" s="1" t="str">
        <f t="shared" si="175"/>
        <v>12:0031</v>
      </c>
      <c r="E2808" t="s">
        <v>11342</v>
      </c>
      <c r="F2808" t="s">
        <v>11343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 t="s">
        <v>701</v>
      </c>
      <c r="P2808" t="s">
        <v>602</v>
      </c>
      <c r="Q2808" t="s">
        <v>93</v>
      </c>
    </row>
    <row r="2809" spans="1:17" hidden="1" x14ac:dyDescent="0.25">
      <c r="A2809" t="s">
        <v>11344</v>
      </c>
      <c r="B2809" t="s">
        <v>11345</v>
      </c>
      <c r="C2809" s="1" t="str">
        <f t="shared" si="174"/>
        <v>12:0012</v>
      </c>
      <c r="D2809" s="1" t="str">
        <f t="shared" si="175"/>
        <v>12:0031</v>
      </c>
      <c r="E2809" t="s">
        <v>11342</v>
      </c>
      <c r="F2809" t="s">
        <v>11346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 t="s">
        <v>2257</v>
      </c>
      <c r="P2809" t="s">
        <v>2212</v>
      </c>
      <c r="Q2809" t="s">
        <v>215</v>
      </c>
    </row>
    <row r="2810" spans="1:17" hidden="1" x14ac:dyDescent="0.25">
      <c r="A2810" t="s">
        <v>11347</v>
      </c>
      <c r="B2810" t="s">
        <v>11348</v>
      </c>
      <c r="C2810" s="1" t="str">
        <f t="shared" si="174"/>
        <v>12:0012</v>
      </c>
      <c r="D2810" s="1" t="str">
        <f t="shared" si="175"/>
        <v>12:0031</v>
      </c>
      <c r="E2810" t="s">
        <v>11349</v>
      </c>
      <c r="F2810" t="s">
        <v>11350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 t="s">
        <v>101</v>
      </c>
      <c r="P2810" t="s">
        <v>40</v>
      </c>
      <c r="Q2810" t="s">
        <v>189</v>
      </c>
    </row>
    <row r="2811" spans="1:17" hidden="1" x14ac:dyDescent="0.25">
      <c r="A2811" t="s">
        <v>11351</v>
      </c>
      <c r="B2811" t="s">
        <v>11352</v>
      </c>
      <c r="C2811" s="1" t="str">
        <f t="shared" si="174"/>
        <v>12:0012</v>
      </c>
      <c r="D2811" s="1" t="str">
        <f t="shared" si="175"/>
        <v>12:0031</v>
      </c>
      <c r="E2811" t="s">
        <v>11353</v>
      </c>
      <c r="F2811" t="s">
        <v>11354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 t="s">
        <v>244</v>
      </c>
      <c r="P2811" t="s">
        <v>262</v>
      </c>
      <c r="Q2811" t="s">
        <v>93</v>
      </c>
    </row>
    <row r="2812" spans="1:17" hidden="1" x14ac:dyDescent="0.25">
      <c r="A2812" t="s">
        <v>11355</v>
      </c>
      <c r="B2812" t="s">
        <v>11356</v>
      </c>
      <c r="C2812" s="1" t="str">
        <f t="shared" si="174"/>
        <v>12:0012</v>
      </c>
      <c r="D2812" s="1" t="str">
        <f t="shared" si="175"/>
        <v>12:0031</v>
      </c>
      <c r="E2812" t="s">
        <v>11357</v>
      </c>
      <c r="F2812" t="s">
        <v>11358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 t="s">
        <v>244</v>
      </c>
      <c r="P2812" t="s">
        <v>612</v>
      </c>
      <c r="Q2812" t="s">
        <v>215</v>
      </c>
    </row>
    <row r="2813" spans="1:17" hidden="1" x14ac:dyDescent="0.25">
      <c r="A2813" t="s">
        <v>11359</v>
      </c>
      <c r="B2813" t="s">
        <v>11360</v>
      </c>
      <c r="C2813" s="1" t="str">
        <f t="shared" si="174"/>
        <v>12:0012</v>
      </c>
      <c r="D2813" s="1" t="str">
        <f t="shared" si="175"/>
        <v>12:0031</v>
      </c>
      <c r="E2813" t="s">
        <v>11361</v>
      </c>
      <c r="F2813" t="s">
        <v>11362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 t="s">
        <v>21</v>
      </c>
      <c r="P2813" t="s">
        <v>226</v>
      </c>
      <c r="Q2813" t="s">
        <v>215</v>
      </c>
    </row>
    <row r="2814" spans="1:17" hidden="1" x14ac:dyDescent="0.25">
      <c r="A2814" t="s">
        <v>11363</v>
      </c>
      <c r="B2814" t="s">
        <v>11364</v>
      </c>
      <c r="C2814" s="1" t="str">
        <f t="shared" si="174"/>
        <v>12:0012</v>
      </c>
      <c r="D2814" s="1" t="str">
        <f t="shared" si="175"/>
        <v>12:0031</v>
      </c>
      <c r="E2814" t="s">
        <v>11365</v>
      </c>
      <c r="F2814" t="s">
        <v>11366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 t="s">
        <v>21</v>
      </c>
      <c r="P2814" t="s">
        <v>65</v>
      </c>
      <c r="Q2814" t="s">
        <v>103</v>
      </c>
    </row>
    <row r="2815" spans="1:17" hidden="1" x14ac:dyDescent="0.25">
      <c r="A2815" t="s">
        <v>11367</v>
      </c>
      <c r="B2815" t="s">
        <v>11368</v>
      </c>
      <c r="C2815" s="1" t="str">
        <f t="shared" si="174"/>
        <v>12:0012</v>
      </c>
      <c r="D2815" s="1" t="str">
        <f t="shared" si="175"/>
        <v>12:0031</v>
      </c>
      <c r="E2815" t="s">
        <v>11369</v>
      </c>
      <c r="F2815" t="s">
        <v>11370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 t="s">
        <v>21</v>
      </c>
      <c r="P2815" t="s">
        <v>262</v>
      </c>
      <c r="Q2815" t="s">
        <v>29</v>
      </c>
    </row>
    <row r="2816" spans="1:17" hidden="1" x14ac:dyDescent="0.25">
      <c r="A2816" t="s">
        <v>11371</v>
      </c>
      <c r="B2816" t="s">
        <v>11372</v>
      </c>
      <c r="C2816" s="1" t="str">
        <f t="shared" si="174"/>
        <v>12:0012</v>
      </c>
      <c r="D2816" s="1" t="str">
        <f t="shared" si="175"/>
        <v>12:0031</v>
      </c>
      <c r="E2816" t="s">
        <v>11373</v>
      </c>
      <c r="F2816" t="s">
        <v>11374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 t="s">
        <v>680</v>
      </c>
      <c r="P2816" t="s">
        <v>612</v>
      </c>
      <c r="Q2816" t="s">
        <v>198</v>
      </c>
    </row>
    <row r="2817" spans="1:17" hidden="1" x14ac:dyDescent="0.25">
      <c r="A2817" t="s">
        <v>11375</v>
      </c>
      <c r="B2817" t="s">
        <v>11376</v>
      </c>
      <c r="C2817" s="1" t="str">
        <f t="shared" si="174"/>
        <v>12:0012</v>
      </c>
      <c r="D2817" s="1" t="str">
        <f t="shared" si="175"/>
        <v>12:0031</v>
      </c>
      <c r="E2817" t="s">
        <v>11377</v>
      </c>
      <c r="F2817" t="s">
        <v>11378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 t="s">
        <v>21</v>
      </c>
      <c r="P2817" t="s">
        <v>22</v>
      </c>
      <c r="Q2817" t="s">
        <v>46</v>
      </c>
    </row>
    <row r="2818" spans="1:17" hidden="1" x14ac:dyDescent="0.25">
      <c r="A2818" t="s">
        <v>11379</v>
      </c>
      <c r="B2818" t="s">
        <v>11380</v>
      </c>
      <c r="C2818" s="1" t="str">
        <f t="shared" ref="C2818:C2881" si="178">HYPERLINK("http://geochem.nrcan.gc.ca/cdogs/content/bdl/bdl120012_e.htm", "12:0012")</f>
        <v>12:0012</v>
      </c>
      <c r="D2818" s="1" t="str">
        <f t="shared" ref="D2818:D2881" si="179">HYPERLINK("http://geochem.nrcan.gc.ca/cdogs/content/svy/svy120031_e.htm", "12:0031")</f>
        <v>12:0031</v>
      </c>
      <c r="E2818" t="s">
        <v>11381</v>
      </c>
      <c r="F2818" t="s">
        <v>11382</v>
      </c>
      <c r="H2818">
        <v>58.691417999999999</v>
      </c>
      <c r="I2818">
        <v>-133.15858299999999</v>
      </c>
      <c r="J2818" s="1" t="str">
        <f t="shared" ref="J2818:J2881" si="180">HYPERLINK("http://geochem.nrcan.gc.ca/cdogs/content/kwd/kwd020018_e.htm", "Fluid (stream)")</f>
        <v>Fluid (stream)</v>
      </c>
      <c r="K2818" s="1" t="str">
        <f t="shared" ref="K2818:K2881" si="181">HYPERLINK("http://geochem.nrcan.gc.ca/cdogs/content/kwd/kwd080007_e.htm", "Untreated Water")</f>
        <v>Untreated Water</v>
      </c>
      <c r="O2818" t="s">
        <v>680</v>
      </c>
      <c r="P2818" t="s">
        <v>22</v>
      </c>
      <c r="Q2818" t="s">
        <v>29</v>
      </c>
    </row>
    <row r="2819" spans="1:17" hidden="1" x14ac:dyDescent="0.25">
      <c r="A2819" t="s">
        <v>11383</v>
      </c>
      <c r="B2819" t="s">
        <v>11384</v>
      </c>
      <c r="C2819" s="1" t="str">
        <f t="shared" si="178"/>
        <v>12:0012</v>
      </c>
      <c r="D2819" s="1" t="str">
        <f t="shared" si="179"/>
        <v>12:0031</v>
      </c>
      <c r="E2819" t="s">
        <v>11385</v>
      </c>
      <c r="F2819" t="s">
        <v>11386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 t="s">
        <v>113</v>
      </c>
      <c r="P2819" t="s">
        <v>28</v>
      </c>
      <c r="Q2819" t="s">
        <v>46</v>
      </c>
    </row>
    <row r="2820" spans="1:17" hidden="1" x14ac:dyDescent="0.25">
      <c r="A2820" t="s">
        <v>11387</v>
      </c>
      <c r="B2820" t="s">
        <v>11388</v>
      </c>
      <c r="C2820" s="1" t="str">
        <f t="shared" si="178"/>
        <v>12:0012</v>
      </c>
      <c r="D2820" s="1" t="str">
        <f t="shared" si="179"/>
        <v>12:0031</v>
      </c>
      <c r="E2820" t="s">
        <v>11389</v>
      </c>
      <c r="F2820" t="s">
        <v>11390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 t="s">
        <v>220</v>
      </c>
      <c r="P2820" t="s">
        <v>2333</v>
      </c>
      <c r="Q2820" t="s">
        <v>198</v>
      </c>
    </row>
    <row r="2821" spans="1:17" hidden="1" x14ac:dyDescent="0.25">
      <c r="A2821" t="s">
        <v>11391</v>
      </c>
      <c r="B2821" t="s">
        <v>11392</v>
      </c>
      <c r="C2821" s="1" t="str">
        <f t="shared" si="178"/>
        <v>12:0012</v>
      </c>
      <c r="D2821" s="1" t="str">
        <f t="shared" si="179"/>
        <v>12:0031</v>
      </c>
      <c r="E2821" t="s">
        <v>11393</v>
      </c>
      <c r="F2821" t="s">
        <v>11394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 t="s">
        <v>64</v>
      </c>
      <c r="P2821" t="s">
        <v>262</v>
      </c>
      <c r="Q2821" t="s">
        <v>392</v>
      </c>
    </row>
    <row r="2822" spans="1:17" hidden="1" x14ac:dyDescent="0.25">
      <c r="A2822" t="s">
        <v>11395</v>
      </c>
      <c r="B2822" t="s">
        <v>11396</v>
      </c>
      <c r="C2822" s="1" t="str">
        <f t="shared" si="178"/>
        <v>12:0012</v>
      </c>
      <c r="D2822" s="1" t="str">
        <f t="shared" si="179"/>
        <v>12:0031</v>
      </c>
      <c r="E2822" t="s">
        <v>11397</v>
      </c>
      <c r="F2822" t="s">
        <v>11398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 t="s">
        <v>113</v>
      </c>
      <c r="P2822" t="s">
        <v>65</v>
      </c>
      <c r="Q2822" t="s">
        <v>59</v>
      </c>
    </row>
    <row r="2823" spans="1:17" hidden="1" x14ac:dyDescent="0.25">
      <c r="A2823" t="s">
        <v>11399</v>
      </c>
      <c r="B2823" t="s">
        <v>11400</v>
      </c>
      <c r="C2823" s="1" t="str">
        <f t="shared" si="178"/>
        <v>12:0012</v>
      </c>
      <c r="D2823" s="1" t="str">
        <f t="shared" si="179"/>
        <v>12:0031</v>
      </c>
      <c r="E2823" t="s">
        <v>11401</v>
      </c>
      <c r="F2823" t="s">
        <v>11402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 t="s">
        <v>21</v>
      </c>
      <c r="P2823" t="s">
        <v>2943</v>
      </c>
      <c r="Q2823" t="s">
        <v>653</v>
      </c>
    </row>
    <row r="2824" spans="1:17" hidden="1" x14ac:dyDescent="0.25">
      <c r="A2824" t="s">
        <v>11403</v>
      </c>
      <c r="B2824" t="s">
        <v>11404</v>
      </c>
      <c r="C2824" s="1" t="str">
        <f t="shared" si="178"/>
        <v>12:0012</v>
      </c>
      <c r="D2824" s="1" t="str">
        <f t="shared" si="179"/>
        <v>12:0031</v>
      </c>
      <c r="E2824" t="s">
        <v>11405</v>
      </c>
      <c r="F2824" t="s">
        <v>11406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 t="s">
        <v>64</v>
      </c>
      <c r="P2824" t="s">
        <v>577</v>
      </c>
      <c r="Q2824" t="s">
        <v>522</v>
      </c>
    </row>
    <row r="2825" spans="1:17" hidden="1" x14ac:dyDescent="0.25">
      <c r="A2825" t="s">
        <v>11407</v>
      </c>
      <c r="B2825" t="s">
        <v>11408</v>
      </c>
      <c r="C2825" s="1" t="str">
        <f t="shared" si="178"/>
        <v>12:0012</v>
      </c>
      <c r="D2825" s="1" t="str">
        <f t="shared" si="179"/>
        <v>12:0031</v>
      </c>
      <c r="E2825" t="s">
        <v>11405</v>
      </c>
      <c r="F2825" t="s">
        <v>11409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 t="s">
        <v>21</v>
      </c>
      <c r="P2825" t="s">
        <v>2212</v>
      </c>
      <c r="Q2825" t="s">
        <v>522</v>
      </c>
    </row>
    <row r="2826" spans="1:17" hidden="1" x14ac:dyDescent="0.25">
      <c r="A2826" t="s">
        <v>11410</v>
      </c>
      <c r="B2826" t="s">
        <v>11411</v>
      </c>
      <c r="C2826" s="1" t="str">
        <f t="shared" si="178"/>
        <v>12:0012</v>
      </c>
      <c r="D2826" s="1" t="str">
        <f t="shared" si="179"/>
        <v>12:0031</v>
      </c>
      <c r="E2826" t="s">
        <v>11412</v>
      </c>
      <c r="F2826" t="s">
        <v>11413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 t="s">
        <v>113</v>
      </c>
      <c r="P2826" t="s">
        <v>436</v>
      </c>
      <c r="Q2826" t="s">
        <v>365</v>
      </c>
    </row>
    <row r="2827" spans="1:17" hidden="1" x14ac:dyDescent="0.25">
      <c r="A2827" t="s">
        <v>11414</v>
      </c>
      <c r="B2827" t="s">
        <v>11415</v>
      </c>
      <c r="C2827" s="1" t="str">
        <f t="shared" si="178"/>
        <v>12:0012</v>
      </c>
      <c r="D2827" s="1" t="str">
        <f t="shared" si="179"/>
        <v>12:0031</v>
      </c>
      <c r="E2827" t="s">
        <v>11416</v>
      </c>
      <c r="F2827" t="s">
        <v>11417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 t="s">
        <v>21</v>
      </c>
      <c r="P2827" t="s">
        <v>583</v>
      </c>
      <c r="Q2827" t="s">
        <v>365</v>
      </c>
    </row>
    <row r="2828" spans="1:17" hidden="1" x14ac:dyDescent="0.25">
      <c r="A2828" t="s">
        <v>11418</v>
      </c>
      <c r="B2828" t="s">
        <v>11419</v>
      </c>
      <c r="C2828" s="1" t="str">
        <f t="shared" si="178"/>
        <v>12:0012</v>
      </c>
      <c r="D2828" s="1" t="str">
        <f t="shared" si="179"/>
        <v>12:0031</v>
      </c>
      <c r="E2828" t="s">
        <v>11420</v>
      </c>
      <c r="F2828" t="s">
        <v>11421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 t="s">
        <v>311</v>
      </c>
      <c r="P2828" t="s">
        <v>583</v>
      </c>
      <c r="Q2828" t="s">
        <v>522</v>
      </c>
    </row>
    <row r="2829" spans="1:17" hidden="1" x14ac:dyDescent="0.25">
      <c r="A2829" t="s">
        <v>11422</v>
      </c>
      <c r="B2829" t="s">
        <v>11423</v>
      </c>
      <c r="C2829" s="1" t="str">
        <f t="shared" si="178"/>
        <v>12:0012</v>
      </c>
      <c r="D2829" s="1" t="str">
        <f t="shared" si="179"/>
        <v>12:0031</v>
      </c>
      <c r="E2829" t="s">
        <v>11424</v>
      </c>
      <c r="F2829" t="s">
        <v>11425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 t="s">
        <v>311</v>
      </c>
      <c r="P2829" t="s">
        <v>513</v>
      </c>
      <c r="Q2829" t="s">
        <v>392</v>
      </c>
    </row>
    <row r="2830" spans="1:17" hidden="1" x14ac:dyDescent="0.25">
      <c r="A2830" t="s">
        <v>11426</v>
      </c>
      <c r="B2830" t="s">
        <v>11427</v>
      </c>
      <c r="C2830" s="1" t="str">
        <f t="shared" si="178"/>
        <v>12:0012</v>
      </c>
      <c r="D2830" s="1" t="str">
        <f t="shared" si="179"/>
        <v>12:0031</v>
      </c>
      <c r="E2830" t="s">
        <v>11428</v>
      </c>
      <c r="F2830" t="s">
        <v>11429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 t="s">
        <v>1597</v>
      </c>
      <c r="P2830" t="s">
        <v>583</v>
      </c>
      <c r="Q2830" t="s">
        <v>365</v>
      </c>
    </row>
    <row r="2831" spans="1:17" hidden="1" x14ac:dyDescent="0.25">
      <c r="A2831" t="s">
        <v>11430</v>
      </c>
      <c r="B2831" t="s">
        <v>11431</v>
      </c>
      <c r="C2831" s="1" t="str">
        <f t="shared" si="178"/>
        <v>12:0012</v>
      </c>
      <c r="D2831" s="1" t="str">
        <f t="shared" si="179"/>
        <v>12:0031</v>
      </c>
      <c r="E2831" t="s">
        <v>11432</v>
      </c>
      <c r="F2831" t="s">
        <v>11433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 t="s">
        <v>311</v>
      </c>
      <c r="P2831" t="s">
        <v>262</v>
      </c>
      <c r="Q2831" t="s">
        <v>392</v>
      </c>
    </row>
    <row r="2832" spans="1:17" hidden="1" x14ac:dyDescent="0.25">
      <c r="A2832" t="s">
        <v>11434</v>
      </c>
      <c r="B2832" t="s">
        <v>11435</v>
      </c>
      <c r="C2832" s="1" t="str">
        <f t="shared" si="178"/>
        <v>12:0012</v>
      </c>
      <c r="D2832" s="1" t="str">
        <f t="shared" si="179"/>
        <v>12:0031</v>
      </c>
      <c r="E2832" t="s">
        <v>11436</v>
      </c>
      <c r="F2832" t="s">
        <v>11437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 t="s">
        <v>21</v>
      </c>
      <c r="P2832" t="s">
        <v>11438</v>
      </c>
      <c r="Q2832" t="s">
        <v>93</v>
      </c>
    </row>
    <row r="2833" spans="1:17" hidden="1" x14ac:dyDescent="0.25">
      <c r="A2833" t="s">
        <v>11439</v>
      </c>
      <c r="B2833" t="s">
        <v>11440</v>
      </c>
      <c r="C2833" s="1" t="str">
        <f t="shared" si="178"/>
        <v>12:0012</v>
      </c>
      <c r="D2833" s="1" t="str">
        <f t="shared" si="179"/>
        <v>12:0031</v>
      </c>
      <c r="E2833" t="s">
        <v>11441</v>
      </c>
      <c r="F2833" t="s">
        <v>11442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 t="s">
        <v>2927</v>
      </c>
      <c r="P2833" t="s">
        <v>391</v>
      </c>
      <c r="Q2833" t="s">
        <v>522</v>
      </c>
    </row>
    <row r="2834" spans="1:17" hidden="1" x14ac:dyDescent="0.25">
      <c r="A2834" t="s">
        <v>11443</v>
      </c>
      <c r="B2834" t="s">
        <v>11444</v>
      </c>
      <c r="C2834" s="1" t="str">
        <f t="shared" si="178"/>
        <v>12:0012</v>
      </c>
      <c r="D2834" s="1" t="str">
        <f t="shared" si="179"/>
        <v>12:0031</v>
      </c>
      <c r="E2834" t="s">
        <v>11445</v>
      </c>
      <c r="F2834" t="s">
        <v>11446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 t="s">
        <v>244</v>
      </c>
      <c r="P2834" t="s">
        <v>1209</v>
      </c>
      <c r="Q2834" t="s">
        <v>522</v>
      </c>
    </row>
    <row r="2835" spans="1:17" hidden="1" x14ac:dyDescent="0.25">
      <c r="A2835" t="s">
        <v>11447</v>
      </c>
      <c r="B2835" t="s">
        <v>11448</v>
      </c>
      <c r="C2835" s="1" t="str">
        <f t="shared" si="178"/>
        <v>12:0012</v>
      </c>
      <c r="D2835" s="1" t="str">
        <f t="shared" si="179"/>
        <v>12:0031</v>
      </c>
      <c r="E2835" t="s">
        <v>11449</v>
      </c>
      <c r="F2835" t="s">
        <v>11450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 t="s">
        <v>21</v>
      </c>
      <c r="P2835" t="s">
        <v>513</v>
      </c>
      <c r="Q2835" t="s">
        <v>35</v>
      </c>
    </row>
    <row r="2836" spans="1:17" hidden="1" x14ac:dyDescent="0.25">
      <c r="A2836" t="s">
        <v>11451</v>
      </c>
      <c r="B2836" t="s">
        <v>11452</v>
      </c>
      <c r="C2836" s="1" t="str">
        <f t="shared" si="178"/>
        <v>12:0012</v>
      </c>
      <c r="D2836" s="1" t="str">
        <f t="shared" si="179"/>
        <v>12:0031</v>
      </c>
      <c r="E2836" t="s">
        <v>11453</v>
      </c>
      <c r="F2836" t="s">
        <v>11454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 t="s">
        <v>21</v>
      </c>
      <c r="P2836" t="s">
        <v>612</v>
      </c>
      <c r="Q2836" t="s">
        <v>365</v>
      </c>
    </row>
    <row r="2837" spans="1:17" hidden="1" x14ac:dyDescent="0.25">
      <c r="A2837" t="s">
        <v>11455</v>
      </c>
      <c r="B2837" t="s">
        <v>11456</v>
      </c>
      <c r="C2837" s="1" t="str">
        <f t="shared" si="178"/>
        <v>12:0012</v>
      </c>
      <c r="D2837" s="1" t="str">
        <f t="shared" si="179"/>
        <v>12:0031</v>
      </c>
      <c r="E2837" t="s">
        <v>11457</v>
      </c>
      <c r="F2837" t="s">
        <v>11458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 t="s">
        <v>244</v>
      </c>
      <c r="P2837" t="s">
        <v>612</v>
      </c>
      <c r="Q2837" t="s">
        <v>522</v>
      </c>
    </row>
    <row r="2838" spans="1:17" hidden="1" x14ac:dyDescent="0.25">
      <c r="A2838" t="s">
        <v>11459</v>
      </c>
      <c r="B2838" t="s">
        <v>11460</v>
      </c>
      <c r="C2838" s="1" t="str">
        <f t="shared" si="178"/>
        <v>12:0012</v>
      </c>
      <c r="D2838" s="1" t="str">
        <f t="shared" si="179"/>
        <v>12:0031</v>
      </c>
      <c r="E2838" t="s">
        <v>11461</v>
      </c>
      <c r="F2838" t="s">
        <v>11462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 t="s">
        <v>689</v>
      </c>
      <c r="P2838" t="s">
        <v>612</v>
      </c>
      <c r="Q2838" t="s">
        <v>392</v>
      </c>
    </row>
    <row r="2839" spans="1:17" hidden="1" x14ac:dyDescent="0.25">
      <c r="A2839" t="s">
        <v>11463</v>
      </c>
      <c r="B2839" t="s">
        <v>11464</v>
      </c>
      <c r="C2839" s="1" t="str">
        <f t="shared" si="178"/>
        <v>12:0012</v>
      </c>
      <c r="D2839" s="1" t="str">
        <f t="shared" si="179"/>
        <v>12:0031</v>
      </c>
      <c r="E2839" t="s">
        <v>11465</v>
      </c>
      <c r="F2839" t="s">
        <v>11466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 t="s">
        <v>220</v>
      </c>
      <c r="P2839" t="s">
        <v>612</v>
      </c>
      <c r="Q2839" t="s">
        <v>398</v>
      </c>
    </row>
    <row r="2840" spans="1:17" hidden="1" x14ac:dyDescent="0.25">
      <c r="A2840" t="s">
        <v>11467</v>
      </c>
      <c r="B2840" t="s">
        <v>11468</v>
      </c>
      <c r="C2840" s="1" t="str">
        <f t="shared" si="178"/>
        <v>12:0012</v>
      </c>
      <c r="D2840" s="1" t="str">
        <f t="shared" si="179"/>
        <v>12:0031</v>
      </c>
      <c r="E2840" t="s">
        <v>11469</v>
      </c>
      <c r="F2840" t="s">
        <v>11470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 t="s">
        <v>1818</v>
      </c>
      <c r="P2840" t="s">
        <v>28</v>
      </c>
      <c r="Q2840" t="s">
        <v>365</v>
      </c>
    </row>
    <row r="2841" spans="1:17" hidden="1" x14ac:dyDescent="0.25">
      <c r="A2841" t="s">
        <v>11471</v>
      </c>
      <c r="B2841" t="s">
        <v>11472</v>
      </c>
      <c r="C2841" s="1" t="str">
        <f t="shared" si="178"/>
        <v>12:0012</v>
      </c>
      <c r="D2841" s="1" t="str">
        <f t="shared" si="179"/>
        <v>12:0031</v>
      </c>
      <c r="E2841" t="s">
        <v>11469</v>
      </c>
      <c r="F2841" t="s">
        <v>11473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 t="s">
        <v>113</v>
      </c>
      <c r="P2841" t="s">
        <v>226</v>
      </c>
      <c r="Q2841" t="s">
        <v>522</v>
      </c>
    </row>
    <row r="2842" spans="1:17" hidden="1" x14ac:dyDescent="0.25">
      <c r="A2842" t="s">
        <v>11474</v>
      </c>
      <c r="B2842" t="s">
        <v>11475</v>
      </c>
      <c r="C2842" s="1" t="str">
        <f t="shared" si="178"/>
        <v>12:0012</v>
      </c>
      <c r="D2842" s="1" t="str">
        <f t="shared" si="179"/>
        <v>12:0031</v>
      </c>
      <c r="E2842" t="s">
        <v>11476</v>
      </c>
      <c r="F2842" t="s">
        <v>11477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 t="s">
        <v>21</v>
      </c>
      <c r="P2842" t="s">
        <v>70</v>
      </c>
      <c r="Q2842" t="s">
        <v>35</v>
      </c>
    </row>
    <row r="2843" spans="1:17" hidden="1" x14ac:dyDescent="0.25">
      <c r="A2843" t="s">
        <v>11478</v>
      </c>
      <c r="B2843" t="s">
        <v>11479</v>
      </c>
      <c r="C2843" s="1" t="str">
        <f t="shared" si="178"/>
        <v>12:0012</v>
      </c>
      <c r="D2843" s="1" t="str">
        <f t="shared" si="179"/>
        <v>12:0031</v>
      </c>
      <c r="E2843" t="s">
        <v>11480</v>
      </c>
      <c r="F2843" t="s">
        <v>11481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 t="s">
        <v>21</v>
      </c>
      <c r="P2843" t="s">
        <v>231</v>
      </c>
      <c r="Q2843" t="s">
        <v>365</v>
      </c>
    </row>
    <row r="2844" spans="1:17" hidden="1" x14ac:dyDescent="0.25">
      <c r="A2844" t="s">
        <v>11482</v>
      </c>
      <c r="B2844" t="s">
        <v>11483</v>
      </c>
      <c r="C2844" s="1" t="str">
        <f t="shared" si="178"/>
        <v>12:0012</v>
      </c>
      <c r="D2844" s="1" t="str">
        <f t="shared" si="179"/>
        <v>12:0031</v>
      </c>
      <c r="E2844" t="s">
        <v>11484</v>
      </c>
      <c r="F2844" t="s">
        <v>11485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 t="s">
        <v>1597</v>
      </c>
      <c r="P2844" t="s">
        <v>1209</v>
      </c>
      <c r="Q2844" t="s">
        <v>365</v>
      </c>
    </row>
    <row r="2845" spans="1:17" hidden="1" x14ac:dyDescent="0.25">
      <c r="A2845" t="s">
        <v>11486</v>
      </c>
      <c r="B2845" t="s">
        <v>11487</v>
      </c>
      <c r="C2845" s="1" t="str">
        <f t="shared" si="178"/>
        <v>12:0012</v>
      </c>
      <c r="D2845" s="1" t="str">
        <f t="shared" si="179"/>
        <v>12:0031</v>
      </c>
      <c r="E2845" t="s">
        <v>11488</v>
      </c>
      <c r="F2845" t="s">
        <v>11489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 t="s">
        <v>21</v>
      </c>
      <c r="P2845" t="s">
        <v>231</v>
      </c>
      <c r="Q2845" t="s">
        <v>392</v>
      </c>
    </row>
    <row r="2846" spans="1:17" hidden="1" x14ac:dyDescent="0.25">
      <c r="A2846" t="s">
        <v>11490</v>
      </c>
      <c r="B2846" t="s">
        <v>11491</v>
      </c>
      <c r="C2846" s="1" t="str">
        <f t="shared" si="178"/>
        <v>12:0012</v>
      </c>
      <c r="D2846" s="1" t="str">
        <f t="shared" si="179"/>
        <v>12:0031</v>
      </c>
      <c r="E2846" t="s">
        <v>11492</v>
      </c>
      <c r="F2846" t="s">
        <v>11493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 t="s">
        <v>21</v>
      </c>
      <c r="P2846" t="s">
        <v>45</v>
      </c>
      <c r="Q2846" t="s">
        <v>29</v>
      </c>
    </row>
    <row r="2847" spans="1:17" hidden="1" x14ac:dyDescent="0.25">
      <c r="A2847" t="s">
        <v>11494</v>
      </c>
      <c r="B2847" t="s">
        <v>11495</v>
      </c>
      <c r="C2847" s="1" t="str">
        <f t="shared" si="178"/>
        <v>12:0012</v>
      </c>
      <c r="D2847" s="1" t="str">
        <f t="shared" si="179"/>
        <v>12:0031</v>
      </c>
      <c r="E2847" t="s">
        <v>11496</v>
      </c>
      <c r="F2847" t="s">
        <v>11497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 t="s">
        <v>21</v>
      </c>
      <c r="P2847" t="s">
        <v>2726</v>
      </c>
      <c r="Q2847" t="s">
        <v>522</v>
      </c>
    </row>
    <row r="2848" spans="1:17" hidden="1" x14ac:dyDescent="0.25">
      <c r="A2848" t="s">
        <v>11498</v>
      </c>
      <c r="B2848" t="s">
        <v>11499</v>
      </c>
      <c r="C2848" s="1" t="str">
        <f t="shared" si="178"/>
        <v>12:0012</v>
      </c>
      <c r="D2848" s="1" t="str">
        <f t="shared" si="179"/>
        <v>12:0031</v>
      </c>
      <c r="E2848" t="s">
        <v>11500</v>
      </c>
      <c r="F2848" t="s">
        <v>11501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 t="s">
        <v>21</v>
      </c>
      <c r="P2848" t="s">
        <v>612</v>
      </c>
      <c r="Q2848" t="s">
        <v>59</v>
      </c>
    </row>
    <row r="2849" spans="1:17" hidden="1" x14ac:dyDescent="0.25">
      <c r="A2849" t="s">
        <v>11502</v>
      </c>
      <c r="B2849" t="s">
        <v>11503</v>
      </c>
      <c r="C2849" s="1" t="str">
        <f t="shared" si="178"/>
        <v>12:0012</v>
      </c>
      <c r="D2849" s="1" t="str">
        <f t="shared" si="179"/>
        <v>12:0031</v>
      </c>
      <c r="E2849" t="s">
        <v>11504</v>
      </c>
      <c r="F2849" t="s">
        <v>11505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 t="s">
        <v>21</v>
      </c>
      <c r="P2849" t="s">
        <v>1209</v>
      </c>
      <c r="Q2849" t="s">
        <v>522</v>
      </c>
    </row>
    <row r="2850" spans="1:17" hidden="1" x14ac:dyDescent="0.25">
      <c r="A2850" t="s">
        <v>11506</v>
      </c>
      <c r="B2850" t="s">
        <v>11507</v>
      </c>
      <c r="C2850" s="1" t="str">
        <f t="shared" si="178"/>
        <v>12:0012</v>
      </c>
      <c r="D2850" s="1" t="str">
        <f t="shared" si="179"/>
        <v>12:0031</v>
      </c>
      <c r="E2850" t="s">
        <v>11508</v>
      </c>
      <c r="F2850" t="s">
        <v>11509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 t="s">
        <v>21</v>
      </c>
      <c r="P2850" t="s">
        <v>636</v>
      </c>
      <c r="Q2850" t="s">
        <v>522</v>
      </c>
    </row>
    <row r="2851" spans="1:17" hidden="1" x14ac:dyDescent="0.25">
      <c r="A2851" t="s">
        <v>11510</v>
      </c>
      <c r="B2851" t="s">
        <v>11511</v>
      </c>
      <c r="C2851" s="1" t="str">
        <f t="shared" si="178"/>
        <v>12:0012</v>
      </c>
      <c r="D2851" s="1" t="str">
        <f t="shared" si="179"/>
        <v>12:0031</v>
      </c>
      <c r="E2851" t="s">
        <v>11512</v>
      </c>
      <c r="F2851" t="s">
        <v>11513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 t="s">
        <v>21</v>
      </c>
      <c r="P2851" t="s">
        <v>45</v>
      </c>
      <c r="Q2851" t="s">
        <v>522</v>
      </c>
    </row>
    <row r="2852" spans="1:17" hidden="1" x14ac:dyDescent="0.25">
      <c r="A2852" t="s">
        <v>11514</v>
      </c>
      <c r="B2852" t="s">
        <v>11515</v>
      </c>
      <c r="C2852" s="1" t="str">
        <f t="shared" si="178"/>
        <v>12:0012</v>
      </c>
      <c r="D2852" s="1" t="str">
        <f t="shared" si="179"/>
        <v>12:0031</v>
      </c>
      <c r="E2852" t="s">
        <v>11516</v>
      </c>
      <c r="F2852" t="s">
        <v>11517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 t="s">
        <v>576</v>
      </c>
      <c r="P2852" t="s">
        <v>583</v>
      </c>
      <c r="Q2852" t="s">
        <v>5130</v>
      </c>
    </row>
    <row r="2853" spans="1:17" hidden="1" x14ac:dyDescent="0.25">
      <c r="A2853" t="s">
        <v>11518</v>
      </c>
      <c r="B2853" t="s">
        <v>11519</v>
      </c>
      <c r="C2853" s="1" t="str">
        <f t="shared" si="178"/>
        <v>12:0012</v>
      </c>
      <c r="D2853" s="1" t="str">
        <f t="shared" si="179"/>
        <v>12:0031</v>
      </c>
      <c r="E2853" t="s">
        <v>11520</v>
      </c>
      <c r="F2853" t="s">
        <v>11521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 t="s">
        <v>1597</v>
      </c>
      <c r="P2853" t="s">
        <v>602</v>
      </c>
      <c r="Q2853" t="s">
        <v>398</v>
      </c>
    </row>
    <row r="2854" spans="1:17" hidden="1" x14ac:dyDescent="0.25">
      <c r="A2854" t="s">
        <v>11522</v>
      </c>
      <c r="B2854" t="s">
        <v>11523</v>
      </c>
      <c r="C2854" s="1" t="str">
        <f t="shared" si="178"/>
        <v>12:0012</v>
      </c>
      <c r="D2854" s="1" t="str">
        <f t="shared" si="179"/>
        <v>12:0031</v>
      </c>
      <c r="E2854" t="s">
        <v>11520</v>
      </c>
      <c r="F2854" t="s">
        <v>11524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 t="s">
        <v>680</v>
      </c>
      <c r="P2854" t="s">
        <v>843</v>
      </c>
      <c r="Q2854" t="s">
        <v>398</v>
      </c>
    </row>
    <row r="2855" spans="1:17" hidden="1" x14ac:dyDescent="0.25">
      <c r="A2855" t="s">
        <v>11525</v>
      </c>
      <c r="B2855" t="s">
        <v>11526</v>
      </c>
      <c r="C2855" s="1" t="str">
        <f t="shared" si="178"/>
        <v>12:0012</v>
      </c>
      <c r="D2855" s="1" t="str">
        <f t="shared" si="179"/>
        <v>12:0031</v>
      </c>
      <c r="E2855" t="s">
        <v>11527</v>
      </c>
      <c r="F2855" t="s">
        <v>11528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 t="s">
        <v>57</v>
      </c>
      <c r="P2855" t="s">
        <v>2212</v>
      </c>
      <c r="Q2855" t="s">
        <v>653</v>
      </c>
    </row>
    <row r="2856" spans="1:17" hidden="1" x14ac:dyDescent="0.25">
      <c r="A2856" t="s">
        <v>11529</v>
      </c>
      <c r="B2856" t="s">
        <v>11530</v>
      </c>
      <c r="C2856" s="1" t="str">
        <f t="shared" si="178"/>
        <v>12:0012</v>
      </c>
      <c r="D2856" s="1" t="str">
        <f t="shared" si="179"/>
        <v>12:0031</v>
      </c>
      <c r="E2856" t="s">
        <v>11531</v>
      </c>
      <c r="F2856" t="s">
        <v>11532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 t="s">
        <v>689</v>
      </c>
      <c r="P2856" t="s">
        <v>577</v>
      </c>
      <c r="Q2856" t="s">
        <v>653</v>
      </c>
    </row>
    <row r="2857" spans="1:17" hidden="1" x14ac:dyDescent="0.25">
      <c r="A2857" t="s">
        <v>11533</v>
      </c>
      <c r="B2857" t="s">
        <v>11534</v>
      </c>
      <c r="C2857" s="1" t="str">
        <f t="shared" si="178"/>
        <v>12:0012</v>
      </c>
      <c r="D2857" s="1" t="str">
        <f t="shared" si="179"/>
        <v>12:0031</v>
      </c>
      <c r="E2857" t="s">
        <v>11535</v>
      </c>
      <c r="F2857" t="s">
        <v>11536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 t="s">
        <v>1597</v>
      </c>
      <c r="P2857" t="s">
        <v>2212</v>
      </c>
      <c r="Q2857" t="s">
        <v>365</v>
      </c>
    </row>
    <row r="2858" spans="1:17" hidden="1" x14ac:dyDescent="0.25">
      <c r="A2858" t="s">
        <v>11537</v>
      </c>
      <c r="B2858" t="s">
        <v>11538</v>
      </c>
      <c r="C2858" s="1" t="str">
        <f t="shared" si="178"/>
        <v>12:0012</v>
      </c>
      <c r="D2858" s="1" t="str">
        <f t="shared" si="179"/>
        <v>12:0031</v>
      </c>
      <c r="E2858" t="s">
        <v>11539</v>
      </c>
      <c r="F2858" t="s">
        <v>11540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 t="s">
        <v>154</v>
      </c>
      <c r="P2858" t="s">
        <v>1252</v>
      </c>
      <c r="Q2858" t="s">
        <v>653</v>
      </c>
    </row>
    <row r="2859" spans="1:17" hidden="1" x14ac:dyDescent="0.25">
      <c r="A2859" t="s">
        <v>11541</v>
      </c>
      <c r="B2859" t="s">
        <v>11542</v>
      </c>
      <c r="C2859" s="1" t="str">
        <f t="shared" si="178"/>
        <v>12:0012</v>
      </c>
      <c r="D2859" s="1" t="str">
        <f t="shared" si="179"/>
        <v>12:0031</v>
      </c>
      <c r="E2859" t="s">
        <v>11543</v>
      </c>
      <c r="F2859" t="s">
        <v>11544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O2859" t="s">
        <v>108</v>
      </c>
      <c r="P2859" t="s">
        <v>386</v>
      </c>
      <c r="Q2859" t="s">
        <v>108</v>
      </c>
    </row>
    <row r="2860" spans="1:17" hidden="1" x14ac:dyDescent="0.25">
      <c r="A2860" t="s">
        <v>11545</v>
      </c>
      <c r="B2860" t="s">
        <v>11546</v>
      </c>
      <c r="C2860" s="1" t="str">
        <f t="shared" si="178"/>
        <v>12:0012</v>
      </c>
      <c r="D2860" s="1" t="str">
        <f t="shared" si="179"/>
        <v>12:0031</v>
      </c>
      <c r="E2860" t="s">
        <v>11547</v>
      </c>
      <c r="F2860" t="s">
        <v>11548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 t="s">
        <v>2927</v>
      </c>
      <c r="P2860" t="s">
        <v>2031</v>
      </c>
      <c r="Q2860" t="s">
        <v>653</v>
      </c>
    </row>
    <row r="2861" spans="1:17" hidden="1" x14ac:dyDescent="0.25">
      <c r="A2861" t="s">
        <v>11549</v>
      </c>
      <c r="B2861" t="s">
        <v>11550</v>
      </c>
      <c r="C2861" s="1" t="str">
        <f t="shared" si="178"/>
        <v>12:0012</v>
      </c>
      <c r="D2861" s="1" t="str">
        <f t="shared" si="179"/>
        <v>12:0031</v>
      </c>
      <c r="E2861" t="s">
        <v>11551</v>
      </c>
      <c r="F2861" t="s">
        <v>11552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 t="s">
        <v>3376</v>
      </c>
      <c r="P2861" t="s">
        <v>391</v>
      </c>
      <c r="Q2861" t="s">
        <v>398</v>
      </c>
    </row>
    <row r="2862" spans="1:17" hidden="1" x14ac:dyDescent="0.25">
      <c r="A2862" t="s">
        <v>11553</v>
      </c>
      <c r="B2862" t="s">
        <v>11554</v>
      </c>
      <c r="C2862" s="1" t="str">
        <f t="shared" si="178"/>
        <v>12:0012</v>
      </c>
      <c r="D2862" s="1" t="str">
        <f t="shared" si="179"/>
        <v>12:0031</v>
      </c>
      <c r="E2862" t="s">
        <v>11555</v>
      </c>
      <c r="F2862" t="s">
        <v>11556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 t="s">
        <v>113</v>
      </c>
      <c r="P2862" t="s">
        <v>1227</v>
      </c>
      <c r="Q2862" t="s">
        <v>23</v>
      </c>
    </row>
    <row r="2863" spans="1:17" hidden="1" x14ac:dyDescent="0.25">
      <c r="A2863" t="s">
        <v>11557</v>
      </c>
      <c r="B2863" t="s">
        <v>11558</v>
      </c>
      <c r="C2863" s="1" t="str">
        <f t="shared" si="178"/>
        <v>12:0012</v>
      </c>
      <c r="D2863" s="1" t="str">
        <f t="shared" si="179"/>
        <v>12:0031</v>
      </c>
      <c r="E2863" t="s">
        <v>11559</v>
      </c>
      <c r="F2863" t="s">
        <v>11560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 t="s">
        <v>220</v>
      </c>
      <c r="P2863" t="s">
        <v>612</v>
      </c>
      <c r="Q2863" t="s">
        <v>365</v>
      </c>
    </row>
    <row r="2864" spans="1:17" hidden="1" x14ac:dyDescent="0.25">
      <c r="A2864" t="s">
        <v>11561</v>
      </c>
      <c r="B2864" t="s">
        <v>11562</v>
      </c>
      <c r="C2864" s="1" t="str">
        <f t="shared" si="178"/>
        <v>12:0012</v>
      </c>
      <c r="D2864" s="1" t="str">
        <f t="shared" si="179"/>
        <v>12:0031</v>
      </c>
      <c r="E2864" t="s">
        <v>11563</v>
      </c>
      <c r="F2864" t="s">
        <v>11564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 t="s">
        <v>244</v>
      </c>
      <c r="P2864" t="s">
        <v>22</v>
      </c>
      <c r="Q2864" t="s">
        <v>398</v>
      </c>
    </row>
    <row r="2865" spans="1:17" hidden="1" x14ac:dyDescent="0.25">
      <c r="A2865" t="s">
        <v>11565</v>
      </c>
      <c r="B2865" t="s">
        <v>11566</v>
      </c>
      <c r="C2865" s="1" t="str">
        <f t="shared" si="178"/>
        <v>12:0012</v>
      </c>
      <c r="D2865" s="1" t="str">
        <f t="shared" si="179"/>
        <v>12:0031</v>
      </c>
      <c r="E2865" t="s">
        <v>11567</v>
      </c>
      <c r="F2865" t="s">
        <v>11568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 t="s">
        <v>1597</v>
      </c>
      <c r="P2865" t="s">
        <v>1209</v>
      </c>
      <c r="Q2865" t="s">
        <v>522</v>
      </c>
    </row>
    <row r="2866" spans="1:17" hidden="1" x14ac:dyDescent="0.25">
      <c r="A2866" t="s">
        <v>11569</v>
      </c>
      <c r="B2866" t="s">
        <v>11570</v>
      </c>
      <c r="C2866" s="1" t="str">
        <f t="shared" si="178"/>
        <v>12:0012</v>
      </c>
      <c r="D2866" s="1" t="str">
        <f t="shared" si="179"/>
        <v>12:0031</v>
      </c>
      <c r="E2866" t="s">
        <v>11571</v>
      </c>
      <c r="F2866" t="s">
        <v>11572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 t="s">
        <v>21</v>
      </c>
      <c r="P2866" t="s">
        <v>513</v>
      </c>
      <c r="Q2866" t="s">
        <v>522</v>
      </c>
    </row>
    <row r="2867" spans="1:17" hidden="1" x14ac:dyDescent="0.25">
      <c r="A2867" t="s">
        <v>11573</v>
      </c>
      <c r="B2867" t="s">
        <v>11574</v>
      </c>
      <c r="C2867" s="1" t="str">
        <f t="shared" si="178"/>
        <v>12:0012</v>
      </c>
      <c r="D2867" s="1" t="str">
        <f t="shared" si="179"/>
        <v>12:0031</v>
      </c>
      <c r="E2867" t="s">
        <v>11575</v>
      </c>
      <c r="F2867" t="s">
        <v>11576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 t="s">
        <v>76</v>
      </c>
      <c r="P2867" t="s">
        <v>612</v>
      </c>
      <c r="Q2867" t="s">
        <v>522</v>
      </c>
    </row>
    <row r="2868" spans="1:17" hidden="1" x14ac:dyDescent="0.25">
      <c r="A2868" t="s">
        <v>11577</v>
      </c>
      <c r="B2868" t="s">
        <v>11578</v>
      </c>
      <c r="C2868" s="1" t="str">
        <f t="shared" si="178"/>
        <v>12:0012</v>
      </c>
      <c r="D2868" s="1" t="str">
        <f t="shared" si="179"/>
        <v>12:0031</v>
      </c>
      <c r="E2868" t="s">
        <v>11579</v>
      </c>
      <c r="F2868" t="s">
        <v>11580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 t="s">
        <v>21</v>
      </c>
      <c r="P2868" t="s">
        <v>70</v>
      </c>
      <c r="Q2868" t="s">
        <v>398</v>
      </c>
    </row>
    <row r="2869" spans="1:17" hidden="1" x14ac:dyDescent="0.25">
      <c r="A2869" t="s">
        <v>11581</v>
      </c>
      <c r="B2869" t="s">
        <v>11582</v>
      </c>
      <c r="C2869" s="1" t="str">
        <f t="shared" si="178"/>
        <v>12:0012</v>
      </c>
      <c r="D2869" s="1" t="str">
        <f t="shared" si="179"/>
        <v>12:0031</v>
      </c>
      <c r="E2869" t="s">
        <v>11583</v>
      </c>
      <c r="F2869" t="s">
        <v>11584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 t="s">
        <v>113</v>
      </c>
      <c r="P2869" t="s">
        <v>583</v>
      </c>
      <c r="Q2869" t="s">
        <v>398</v>
      </c>
    </row>
    <row r="2870" spans="1:17" hidden="1" x14ac:dyDescent="0.25">
      <c r="A2870" t="s">
        <v>11585</v>
      </c>
      <c r="B2870" t="s">
        <v>11586</v>
      </c>
      <c r="C2870" s="1" t="str">
        <f t="shared" si="178"/>
        <v>12:0012</v>
      </c>
      <c r="D2870" s="1" t="str">
        <f t="shared" si="179"/>
        <v>12:0031</v>
      </c>
      <c r="E2870" t="s">
        <v>11587</v>
      </c>
      <c r="F2870" t="s">
        <v>11588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 t="s">
        <v>21</v>
      </c>
      <c r="P2870" t="s">
        <v>612</v>
      </c>
      <c r="Q2870" t="s">
        <v>653</v>
      </c>
    </row>
    <row r="2871" spans="1:17" hidden="1" x14ac:dyDescent="0.25">
      <c r="A2871" t="s">
        <v>11589</v>
      </c>
      <c r="B2871" t="s">
        <v>11590</v>
      </c>
      <c r="C2871" s="1" t="str">
        <f t="shared" si="178"/>
        <v>12:0012</v>
      </c>
      <c r="D2871" s="1" t="str">
        <f t="shared" si="179"/>
        <v>12:0031</v>
      </c>
      <c r="E2871" t="s">
        <v>11591</v>
      </c>
      <c r="F2871" t="s">
        <v>11592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 t="s">
        <v>21</v>
      </c>
      <c r="P2871" t="s">
        <v>2333</v>
      </c>
      <c r="Q2871" t="s">
        <v>398</v>
      </c>
    </row>
    <row r="2872" spans="1:17" hidden="1" x14ac:dyDescent="0.25">
      <c r="A2872" t="s">
        <v>11593</v>
      </c>
      <c r="B2872" t="s">
        <v>11594</v>
      </c>
      <c r="C2872" s="1" t="str">
        <f t="shared" si="178"/>
        <v>12:0012</v>
      </c>
      <c r="D2872" s="1" t="str">
        <f t="shared" si="179"/>
        <v>12:0031</v>
      </c>
      <c r="E2872" t="s">
        <v>11595</v>
      </c>
      <c r="F2872" t="s">
        <v>11596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 t="s">
        <v>21</v>
      </c>
      <c r="P2872" t="s">
        <v>513</v>
      </c>
      <c r="Q2872" t="s">
        <v>653</v>
      </c>
    </row>
    <row r="2873" spans="1:17" hidden="1" x14ac:dyDescent="0.25">
      <c r="A2873" t="s">
        <v>11597</v>
      </c>
      <c r="B2873" t="s">
        <v>11598</v>
      </c>
      <c r="C2873" s="1" t="str">
        <f t="shared" si="178"/>
        <v>12:0012</v>
      </c>
      <c r="D2873" s="1" t="str">
        <f t="shared" si="179"/>
        <v>12:0031</v>
      </c>
      <c r="E2873" t="s">
        <v>11599</v>
      </c>
      <c r="F2873" t="s">
        <v>11600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 t="s">
        <v>21</v>
      </c>
      <c r="P2873" t="s">
        <v>1252</v>
      </c>
      <c r="Q2873" t="s">
        <v>653</v>
      </c>
    </row>
    <row r="2874" spans="1:17" hidden="1" x14ac:dyDescent="0.25">
      <c r="A2874" t="s">
        <v>11601</v>
      </c>
      <c r="B2874" t="s">
        <v>11602</v>
      </c>
      <c r="C2874" s="1" t="str">
        <f t="shared" si="178"/>
        <v>12:0012</v>
      </c>
      <c r="D2874" s="1" t="str">
        <f t="shared" si="179"/>
        <v>12:0031</v>
      </c>
      <c r="E2874" t="s">
        <v>11603</v>
      </c>
      <c r="F2874" t="s">
        <v>11604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 t="s">
        <v>21</v>
      </c>
      <c r="P2874" t="s">
        <v>65</v>
      </c>
      <c r="Q2874" t="s">
        <v>365</v>
      </c>
    </row>
    <row r="2875" spans="1:17" hidden="1" x14ac:dyDescent="0.25">
      <c r="A2875" t="s">
        <v>11605</v>
      </c>
      <c r="B2875" t="s">
        <v>11606</v>
      </c>
      <c r="C2875" s="1" t="str">
        <f t="shared" si="178"/>
        <v>12:0012</v>
      </c>
      <c r="D2875" s="1" t="str">
        <f t="shared" si="179"/>
        <v>12:0031</v>
      </c>
      <c r="E2875" t="s">
        <v>11607</v>
      </c>
      <c r="F2875" t="s">
        <v>11608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 t="s">
        <v>21</v>
      </c>
      <c r="P2875" t="s">
        <v>70</v>
      </c>
      <c r="Q2875" t="s">
        <v>522</v>
      </c>
    </row>
    <row r="2876" spans="1:17" hidden="1" x14ac:dyDescent="0.25">
      <c r="A2876" t="s">
        <v>11609</v>
      </c>
      <c r="B2876" t="s">
        <v>11610</v>
      </c>
      <c r="C2876" s="1" t="str">
        <f t="shared" si="178"/>
        <v>12:0012</v>
      </c>
      <c r="D2876" s="1" t="str">
        <f t="shared" si="179"/>
        <v>12:0031</v>
      </c>
      <c r="E2876" t="s">
        <v>11611</v>
      </c>
      <c r="F2876" t="s">
        <v>11612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 t="s">
        <v>21</v>
      </c>
      <c r="P2876" t="s">
        <v>40</v>
      </c>
      <c r="Q2876" t="s">
        <v>398</v>
      </c>
    </row>
    <row r="2877" spans="1:17" hidden="1" x14ac:dyDescent="0.25">
      <c r="A2877" t="s">
        <v>11613</v>
      </c>
      <c r="B2877" t="s">
        <v>11614</v>
      </c>
      <c r="C2877" s="1" t="str">
        <f t="shared" si="178"/>
        <v>12:0012</v>
      </c>
      <c r="D2877" s="1" t="str">
        <f t="shared" si="179"/>
        <v>12:0031</v>
      </c>
      <c r="E2877" t="s">
        <v>11611</v>
      </c>
      <c r="F2877" t="s">
        <v>11615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 t="s">
        <v>21</v>
      </c>
      <c r="P2877" t="s">
        <v>40</v>
      </c>
      <c r="Q2877" t="s">
        <v>365</v>
      </c>
    </row>
    <row r="2878" spans="1:17" hidden="1" x14ac:dyDescent="0.25">
      <c r="A2878" t="s">
        <v>11616</v>
      </c>
      <c r="B2878" t="s">
        <v>11617</v>
      </c>
      <c r="C2878" s="1" t="str">
        <f t="shared" si="178"/>
        <v>12:0012</v>
      </c>
      <c r="D2878" s="1" t="str">
        <f t="shared" si="179"/>
        <v>12:0031</v>
      </c>
      <c r="E2878" t="s">
        <v>11618</v>
      </c>
      <c r="F2878" t="s">
        <v>11619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 t="s">
        <v>21</v>
      </c>
      <c r="P2878" t="s">
        <v>231</v>
      </c>
      <c r="Q2878" t="s">
        <v>398</v>
      </c>
    </row>
    <row r="2879" spans="1:17" hidden="1" x14ac:dyDescent="0.25">
      <c r="A2879" t="s">
        <v>11620</v>
      </c>
      <c r="B2879" t="s">
        <v>11621</v>
      </c>
      <c r="C2879" s="1" t="str">
        <f t="shared" si="178"/>
        <v>12:0012</v>
      </c>
      <c r="D2879" s="1" t="str">
        <f t="shared" si="179"/>
        <v>12:0031</v>
      </c>
      <c r="E2879" t="s">
        <v>11622</v>
      </c>
      <c r="F2879" t="s">
        <v>11623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 t="s">
        <v>21</v>
      </c>
      <c r="P2879" t="s">
        <v>51</v>
      </c>
      <c r="Q2879" t="s">
        <v>522</v>
      </c>
    </row>
    <row r="2880" spans="1:17" hidden="1" x14ac:dyDescent="0.25">
      <c r="A2880" t="s">
        <v>11624</v>
      </c>
      <c r="B2880" t="s">
        <v>11625</v>
      </c>
      <c r="C2880" s="1" t="str">
        <f t="shared" si="178"/>
        <v>12:0012</v>
      </c>
      <c r="D2880" s="1" t="str">
        <f t="shared" si="179"/>
        <v>12:0031</v>
      </c>
      <c r="E2880" t="s">
        <v>11626</v>
      </c>
      <c r="F2880" t="s">
        <v>11627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 t="s">
        <v>21</v>
      </c>
      <c r="P2880" t="s">
        <v>1252</v>
      </c>
      <c r="Q2880" t="s">
        <v>522</v>
      </c>
    </row>
    <row r="2881" spans="1:17" hidden="1" x14ac:dyDescent="0.25">
      <c r="A2881" t="s">
        <v>11628</v>
      </c>
      <c r="B2881" t="s">
        <v>11629</v>
      </c>
      <c r="C2881" s="1" t="str">
        <f t="shared" si="178"/>
        <v>12:0012</v>
      </c>
      <c r="D2881" s="1" t="str">
        <f t="shared" si="179"/>
        <v>12:0031</v>
      </c>
      <c r="E2881" t="s">
        <v>11630</v>
      </c>
      <c r="F2881" t="s">
        <v>11631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 t="s">
        <v>21</v>
      </c>
      <c r="P2881" t="s">
        <v>2212</v>
      </c>
      <c r="Q2881" t="s">
        <v>35</v>
      </c>
    </row>
    <row r="2882" spans="1:17" hidden="1" x14ac:dyDescent="0.25">
      <c r="A2882" t="s">
        <v>11632</v>
      </c>
      <c r="B2882" t="s">
        <v>11633</v>
      </c>
      <c r="C2882" s="1" t="str">
        <f t="shared" ref="C2882:C2945" si="182">HYPERLINK("http://geochem.nrcan.gc.ca/cdogs/content/bdl/bdl210550_e.htm", "21:0550")</f>
        <v>21:0550</v>
      </c>
      <c r="D2882" s="1" t="str">
        <f t="shared" ref="D2882:D2895" si="183">HYPERLINK("http://geochem.nrcan.gc.ca/cdogs/content/svy/svy210179_e.htm", "21:0179")</f>
        <v>21:0179</v>
      </c>
      <c r="E2882" t="s">
        <v>11634</v>
      </c>
      <c r="F2882" t="s">
        <v>11635</v>
      </c>
      <c r="H2882">
        <v>53.484910800000002</v>
      </c>
      <c r="I2882">
        <v>-123.1146315</v>
      </c>
      <c r="J2882" s="1" t="str">
        <f t="shared" ref="J2882:J2895" si="184">HYPERLINK("http://geochem.nrcan.gc.ca/cdogs/content/kwd/kwd020018_e.htm", "Fluid (stream)")</f>
        <v>Fluid (stream)</v>
      </c>
      <c r="K2882" s="1" t="str">
        <f t="shared" ref="K2882:K2895" si="185">HYPERLINK("http://geochem.nrcan.gc.ca/cdogs/content/kwd/kwd080007_e.htm", "Untreated Water")</f>
        <v>Untreated Water</v>
      </c>
      <c r="L2882">
        <v>1</v>
      </c>
      <c r="M2882" t="s">
        <v>11636</v>
      </c>
      <c r="N2882">
        <v>1</v>
      </c>
      <c r="O2882" t="s">
        <v>2379</v>
      </c>
      <c r="P2882" t="s">
        <v>2943</v>
      </c>
      <c r="Q2882" t="s">
        <v>46</v>
      </c>
    </row>
    <row r="2883" spans="1:17" hidden="1" x14ac:dyDescent="0.25">
      <c r="A2883" t="s">
        <v>11637</v>
      </c>
      <c r="B2883" t="s">
        <v>11638</v>
      </c>
      <c r="C2883" s="1" t="str">
        <f t="shared" si="182"/>
        <v>21:0550</v>
      </c>
      <c r="D2883" s="1" t="str">
        <f t="shared" si="183"/>
        <v>21:0179</v>
      </c>
      <c r="E2883" t="s">
        <v>11639</v>
      </c>
      <c r="F2883" t="s">
        <v>11640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11641</v>
      </c>
      <c r="N2883">
        <v>2</v>
      </c>
      <c r="O2883" t="s">
        <v>630</v>
      </c>
      <c r="P2883" t="s">
        <v>34</v>
      </c>
      <c r="Q2883" t="s">
        <v>29</v>
      </c>
    </row>
    <row r="2884" spans="1:17" hidden="1" x14ac:dyDescent="0.25">
      <c r="A2884" t="s">
        <v>11642</v>
      </c>
      <c r="B2884" t="s">
        <v>11643</v>
      </c>
      <c r="C2884" s="1" t="str">
        <f t="shared" si="182"/>
        <v>21:0550</v>
      </c>
      <c r="D2884" s="1" t="str">
        <f t="shared" si="183"/>
        <v>21:0179</v>
      </c>
      <c r="E2884" t="s">
        <v>11644</v>
      </c>
      <c r="F2884" t="s">
        <v>11645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11646</v>
      </c>
      <c r="N2884">
        <v>3</v>
      </c>
      <c r="O2884" t="s">
        <v>5563</v>
      </c>
      <c r="P2884" t="s">
        <v>356</v>
      </c>
      <c r="Q2884" t="s">
        <v>59</v>
      </c>
    </row>
    <row r="2885" spans="1:17" hidden="1" x14ac:dyDescent="0.25">
      <c r="A2885" t="s">
        <v>11647</v>
      </c>
      <c r="B2885" t="s">
        <v>11648</v>
      </c>
      <c r="C2885" s="1" t="str">
        <f t="shared" si="182"/>
        <v>21:0550</v>
      </c>
      <c r="D2885" s="1" t="str">
        <f t="shared" si="183"/>
        <v>21:0179</v>
      </c>
      <c r="E2885" t="s">
        <v>11649</v>
      </c>
      <c r="F2885" t="s">
        <v>11650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11651</v>
      </c>
      <c r="N2885">
        <v>4</v>
      </c>
      <c r="O2885" t="s">
        <v>2120</v>
      </c>
      <c r="P2885" t="s">
        <v>356</v>
      </c>
      <c r="Q2885" t="s">
        <v>71</v>
      </c>
    </row>
    <row r="2886" spans="1:17" hidden="1" x14ac:dyDescent="0.25">
      <c r="A2886" t="s">
        <v>11652</v>
      </c>
      <c r="B2886" t="s">
        <v>11653</v>
      </c>
      <c r="C2886" s="1" t="str">
        <f t="shared" si="182"/>
        <v>21:0550</v>
      </c>
      <c r="D2886" s="1" t="str">
        <f t="shared" si="183"/>
        <v>21:0179</v>
      </c>
      <c r="E2886" t="s">
        <v>11634</v>
      </c>
      <c r="F2886" t="s">
        <v>11654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11655</v>
      </c>
      <c r="N2886">
        <v>5</v>
      </c>
      <c r="O2886" t="s">
        <v>512</v>
      </c>
      <c r="P2886" t="s">
        <v>356</v>
      </c>
      <c r="Q2886" t="s">
        <v>23</v>
      </c>
    </row>
    <row r="2887" spans="1:17" hidden="1" x14ac:dyDescent="0.25">
      <c r="A2887" t="s">
        <v>11656</v>
      </c>
      <c r="B2887" t="s">
        <v>11657</v>
      </c>
      <c r="C2887" s="1" t="str">
        <f t="shared" si="182"/>
        <v>21:0550</v>
      </c>
      <c r="D2887" s="1" t="str">
        <f t="shared" si="183"/>
        <v>21:0179</v>
      </c>
      <c r="E2887" t="s">
        <v>11658</v>
      </c>
      <c r="F2887" t="s">
        <v>11659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11660</v>
      </c>
      <c r="N2887">
        <v>6</v>
      </c>
      <c r="O2887" t="s">
        <v>2379</v>
      </c>
      <c r="P2887" t="s">
        <v>2212</v>
      </c>
      <c r="Q2887" t="s">
        <v>23</v>
      </c>
    </row>
    <row r="2888" spans="1:17" hidden="1" x14ac:dyDescent="0.25">
      <c r="A2888" t="s">
        <v>11661</v>
      </c>
      <c r="B2888" t="s">
        <v>11662</v>
      </c>
      <c r="C2888" s="1" t="str">
        <f t="shared" si="182"/>
        <v>21:0550</v>
      </c>
      <c r="D2888" s="1" t="str">
        <f t="shared" si="183"/>
        <v>21:0179</v>
      </c>
      <c r="E2888" t="s">
        <v>11663</v>
      </c>
      <c r="F2888" t="s">
        <v>11664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11665</v>
      </c>
      <c r="N2888">
        <v>7</v>
      </c>
      <c r="O2888" t="s">
        <v>108</v>
      </c>
      <c r="P2888" t="s">
        <v>108</v>
      </c>
      <c r="Q2888" t="s">
        <v>108</v>
      </c>
    </row>
    <row r="2889" spans="1:17" hidden="1" x14ac:dyDescent="0.25">
      <c r="A2889" t="s">
        <v>11666</v>
      </c>
      <c r="B2889" t="s">
        <v>11667</v>
      </c>
      <c r="C2889" s="1" t="str">
        <f t="shared" si="182"/>
        <v>21:0550</v>
      </c>
      <c r="D2889" s="1" t="str">
        <f t="shared" si="183"/>
        <v>21:0179</v>
      </c>
      <c r="E2889" t="s">
        <v>11668</v>
      </c>
      <c r="F2889" t="s">
        <v>11669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11670</v>
      </c>
      <c r="N2889">
        <v>8</v>
      </c>
      <c r="O2889" t="s">
        <v>2379</v>
      </c>
      <c r="P2889" t="s">
        <v>1209</v>
      </c>
      <c r="Q2889" t="s">
        <v>35</v>
      </c>
    </row>
    <row r="2890" spans="1:17" hidden="1" x14ac:dyDescent="0.25">
      <c r="A2890" t="s">
        <v>11671</v>
      </c>
      <c r="B2890" t="s">
        <v>11672</v>
      </c>
      <c r="C2890" s="1" t="str">
        <f t="shared" si="182"/>
        <v>21:0550</v>
      </c>
      <c r="D2890" s="1" t="str">
        <f t="shared" si="183"/>
        <v>21:0179</v>
      </c>
      <c r="E2890" t="s">
        <v>11673</v>
      </c>
      <c r="F2890" t="s">
        <v>11674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11675</v>
      </c>
      <c r="N2890">
        <v>9</v>
      </c>
      <c r="O2890" t="s">
        <v>108</v>
      </c>
      <c r="P2890" t="s">
        <v>108</v>
      </c>
      <c r="Q2890" t="s">
        <v>108</v>
      </c>
    </row>
    <row r="2891" spans="1:17" hidden="1" x14ac:dyDescent="0.25">
      <c r="A2891" t="s">
        <v>11676</v>
      </c>
      <c r="B2891" t="s">
        <v>11677</v>
      </c>
      <c r="C2891" s="1" t="str">
        <f t="shared" si="182"/>
        <v>21:0550</v>
      </c>
      <c r="D2891" s="1" t="str">
        <f t="shared" si="183"/>
        <v>21:0179</v>
      </c>
      <c r="E2891" t="s">
        <v>11678</v>
      </c>
      <c r="F2891" t="s">
        <v>11679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11680</v>
      </c>
      <c r="N2891">
        <v>10</v>
      </c>
      <c r="O2891" t="s">
        <v>5563</v>
      </c>
      <c r="P2891" t="s">
        <v>583</v>
      </c>
      <c r="Q2891" t="s">
        <v>59</v>
      </c>
    </row>
    <row r="2892" spans="1:17" hidden="1" x14ac:dyDescent="0.25">
      <c r="A2892" t="s">
        <v>11681</v>
      </c>
      <c r="B2892" t="s">
        <v>11682</v>
      </c>
      <c r="C2892" s="1" t="str">
        <f t="shared" si="182"/>
        <v>21:0550</v>
      </c>
      <c r="D2892" s="1" t="str">
        <f t="shared" si="183"/>
        <v>21:0179</v>
      </c>
      <c r="E2892" t="s">
        <v>11678</v>
      </c>
      <c r="F2892" t="s">
        <v>11683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11684</v>
      </c>
      <c r="N2892">
        <v>11</v>
      </c>
      <c r="O2892" t="s">
        <v>2379</v>
      </c>
      <c r="P2892" t="s">
        <v>397</v>
      </c>
      <c r="Q2892" t="s">
        <v>35</v>
      </c>
    </row>
    <row r="2893" spans="1:17" hidden="1" x14ac:dyDescent="0.25">
      <c r="A2893" t="s">
        <v>11685</v>
      </c>
      <c r="B2893" t="s">
        <v>11686</v>
      </c>
      <c r="C2893" s="1" t="str">
        <f t="shared" si="182"/>
        <v>21:0550</v>
      </c>
      <c r="D2893" s="1" t="str">
        <f t="shared" si="183"/>
        <v>21:0179</v>
      </c>
      <c r="E2893" t="s">
        <v>11687</v>
      </c>
      <c r="F2893" t="s">
        <v>11688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11689</v>
      </c>
      <c r="N2893">
        <v>12</v>
      </c>
      <c r="O2893" t="s">
        <v>236</v>
      </c>
      <c r="P2893" t="s">
        <v>2726</v>
      </c>
      <c r="Q2893" t="s">
        <v>392</v>
      </c>
    </row>
    <row r="2894" spans="1:17" hidden="1" x14ac:dyDescent="0.25">
      <c r="A2894" t="s">
        <v>11690</v>
      </c>
      <c r="B2894" t="s">
        <v>11691</v>
      </c>
      <c r="C2894" s="1" t="str">
        <f t="shared" si="182"/>
        <v>21:0550</v>
      </c>
      <c r="D2894" s="1" t="str">
        <f t="shared" si="183"/>
        <v>21:0179</v>
      </c>
      <c r="E2894" t="s">
        <v>11692</v>
      </c>
      <c r="F2894" t="s">
        <v>11693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11694</v>
      </c>
      <c r="N2894">
        <v>13</v>
      </c>
      <c r="O2894" t="s">
        <v>11695</v>
      </c>
      <c r="P2894" t="s">
        <v>2726</v>
      </c>
      <c r="Q2894" t="s">
        <v>365</v>
      </c>
    </row>
    <row r="2895" spans="1:17" hidden="1" x14ac:dyDescent="0.25">
      <c r="A2895" t="s">
        <v>11696</v>
      </c>
      <c r="B2895" t="s">
        <v>11697</v>
      </c>
      <c r="C2895" s="1" t="str">
        <f t="shared" si="182"/>
        <v>21:0550</v>
      </c>
      <c r="D2895" s="1" t="str">
        <f t="shared" si="183"/>
        <v>21:0179</v>
      </c>
      <c r="E2895" t="s">
        <v>11698</v>
      </c>
      <c r="F2895" t="s">
        <v>11699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11700</v>
      </c>
      <c r="N2895">
        <v>14</v>
      </c>
      <c r="O2895" t="s">
        <v>3027</v>
      </c>
      <c r="P2895" t="s">
        <v>631</v>
      </c>
      <c r="Q2895" t="s">
        <v>23</v>
      </c>
    </row>
    <row r="2896" spans="1:17" hidden="1" x14ac:dyDescent="0.25">
      <c r="A2896" t="s">
        <v>11701</v>
      </c>
      <c r="B2896" t="s">
        <v>11702</v>
      </c>
      <c r="C2896" s="1" t="str">
        <f t="shared" si="182"/>
        <v>21:0550</v>
      </c>
      <c r="D2896" s="1" t="str">
        <f>HYPERLINK("http://geochem.nrcan.gc.ca/cdogs/content/svy/svy_e.htm", "")</f>
        <v/>
      </c>
      <c r="G2896" s="1" t="str">
        <f>HYPERLINK("http://geochem.nrcan.gc.ca/cdogs/content/cr_/cr_00071_e.htm", "71")</f>
        <v>71</v>
      </c>
      <c r="J2896" t="s">
        <v>11703</v>
      </c>
      <c r="K2896" t="s">
        <v>11704</v>
      </c>
      <c r="L2896">
        <v>1</v>
      </c>
      <c r="M2896" t="s">
        <v>11705</v>
      </c>
      <c r="N2896">
        <v>15</v>
      </c>
      <c r="O2896" t="s">
        <v>607</v>
      </c>
      <c r="P2896" t="s">
        <v>2943</v>
      </c>
      <c r="Q2896" t="s">
        <v>103</v>
      </c>
    </row>
    <row r="2897" spans="1:17" hidden="1" x14ac:dyDescent="0.25">
      <c r="A2897" t="s">
        <v>11706</v>
      </c>
      <c r="B2897" t="s">
        <v>11707</v>
      </c>
      <c r="C2897" s="1" t="str">
        <f t="shared" si="182"/>
        <v>21:0550</v>
      </c>
      <c r="D2897" s="1" t="str">
        <f t="shared" ref="D2897:D2911" si="186">HYPERLINK("http://geochem.nrcan.gc.ca/cdogs/content/svy/svy210179_e.htm", "21:0179")</f>
        <v>21:0179</v>
      </c>
      <c r="E2897" t="s">
        <v>11708</v>
      </c>
      <c r="F2897" t="s">
        <v>11709</v>
      </c>
      <c r="H2897">
        <v>53.621492199999999</v>
      </c>
      <c r="I2897">
        <v>-123.0135993</v>
      </c>
      <c r="J2897" s="1" t="str">
        <f t="shared" ref="J2897:J2911" si="187">HYPERLINK("http://geochem.nrcan.gc.ca/cdogs/content/kwd/kwd020018_e.htm", "Fluid (stream)")</f>
        <v>Fluid (stream)</v>
      </c>
      <c r="K2897" s="1" t="str">
        <f t="shared" ref="K2897:K2911" si="188">HYPERLINK("http://geochem.nrcan.gc.ca/cdogs/content/kwd/kwd080007_e.htm", "Untreated Water")</f>
        <v>Untreated Water</v>
      </c>
      <c r="L2897">
        <v>1</v>
      </c>
      <c r="M2897" t="s">
        <v>11710</v>
      </c>
      <c r="N2897">
        <v>16</v>
      </c>
      <c r="O2897" t="s">
        <v>2379</v>
      </c>
      <c r="P2897" t="s">
        <v>51</v>
      </c>
      <c r="Q2897" t="s">
        <v>29</v>
      </c>
    </row>
    <row r="2898" spans="1:17" hidden="1" x14ac:dyDescent="0.25">
      <c r="A2898" t="s">
        <v>11711</v>
      </c>
      <c r="B2898" t="s">
        <v>11712</v>
      </c>
      <c r="C2898" s="1" t="str">
        <f t="shared" si="182"/>
        <v>21:0550</v>
      </c>
      <c r="D2898" s="1" t="str">
        <f t="shared" si="186"/>
        <v>21:0179</v>
      </c>
      <c r="E2898" t="s">
        <v>11713</v>
      </c>
      <c r="F2898" t="s">
        <v>11714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11715</v>
      </c>
      <c r="N2898">
        <v>17</v>
      </c>
      <c r="O2898" t="s">
        <v>113</v>
      </c>
      <c r="P2898" t="s">
        <v>51</v>
      </c>
      <c r="Q2898" t="s">
        <v>23</v>
      </c>
    </row>
    <row r="2899" spans="1:17" hidden="1" x14ac:dyDescent="0.25">
      <c r="A2899" t="s">
        <v>11716</v>
      </c>
      <c r="B2899" t="s">
        <v>11717</v>
      </c>
      <c r="C2899" s="1" t="str">
        <f t="shared" si="182"/>
        <v>21:0550</v>
      </c>
      <c r="D2899" s="1" t="str">
        <f t="shared" si="186"/>
        <v>21:0179</v>
      </c>
      <c r="E2899" t="s">
        <v>11718</v>
      </c>
      <c r="F2899" t="s">
        <v>11719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11720</v>
      </c>
      <c r="N2899">
        <v>18</v>
      </c>
      <c r="O2899" t="s">
        <v>108</v>
      </c>
      <c r="P2899" t="s">
        <v>108</v>
      </c>
      <c r="Q2899" t="s">
        <v>108</v>
      </c>
    </row>
    <row r="2900" spans="1:17" hidden="1" x14ac:dyDescent="0.25">
      <c r="A2900" t="s">
        <v>11721</v>
      </c>
      <c r="B2900" t="s">
        <v>11722</v>
      </c>
      <c r="C2900" s="1" t="str">
        <f t="shared" si="182"/>
        <v>21:0550</v>
      </c>
      <c r="D2900" s="1" t="str">
        <f t="shared" si="186"/>
        <v>21:0179</v>
      </c>
      <c r="E2900" t="s">
        <v>11723</v>
      </c>
      <c r="F2900" t="s">
        <v>11724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11725</v>
      </c>
      <c r="N2900">
        <v>19</v>
      </c>
      <c r="O2900" t="s">
        <v>1812</v>
      </c>
      <c r="P2900" t="s">
        <v>2726</v>
      </c>
      <c r="Q2900" t="s">
        <v>392</v>
      </c>
    </row>
    <row r="2901" spans="1:17" hidden="1" x14ac:dyDescent="0.25">
      <c r="A2901" t="s">
        <v>11726</v>
      </c>
      <c r="B2901" t="s">
        <v>11727</v>
      </c>
      <c r="C2901" s="1" t="str">
        <f t="shared" si="182"/>
        <v>21:0550</v>
      </c>
      <c r="D2901" s="1" t="str">
        <f t="shared" si="186"/>
        <v>21:0179</v>
      </c>
      <c r="E2901" t="s">
        <v>11728</v>
      </c>
      <c r="F2901" t="s">
        <v>11729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11730</v>
      </c>
      <c r="N2901">
        <v>20</v>
      </c>
      <c r="O2901" t="s">
        <v>10120</v>
      </c>
      <c r="P2901" t="s">
        <v>2333</v>
      </c>
      <c r="Q2901" t="s">
        <v>5130</v>
      </c>
    </row>
    <row r="2902" spans="1:17" hidden="1" x14ac:dyDescent="0.25">
      <c r="A2902" t="s">
        <v>11731</v>
      </c>
      <c r="B2902" t="s">
        <v>11732</v>
      </c>
      <c r="C2902" s="1" t="str">
        <f t="shared" si="182"/>
        <v>21:0550</v>
      </c>
      <c r="D2902" s="1" t="str">
        <f t="shared" si="186"/>
        <v>21:0179</v>
      </c>
      <c r="E2902" t="s">
        <v>11733</v>
      </c>
      <c r="F2902" t="s">
        <v>11734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11636</v>
      </c>
      <c r="N2902">
        <v>21</v>
      </c>
      <c r="O2902" t="s">
        <v>113</v>
      </c>
      <c r="P2902" t="s">
        <v>1631</v>
      </c>
      <c r="Q2902" t="s">
        <v>103</v>
      </c>
    </row>
    <row r="2903" spans="1:17" hidden="1" x14ac:dyDescent="0.25">
      <c r="A2903" t="s">
        <v>11735</v>
      </c>
      <c r="B2903" t="s">
        <v>11736</v>
      </c>
      <c r="C2903" s="1" t="str">
        <f t="shared" si="182"/>
        <v>21:0550</v>
      </c>
      <c r="D2903" s="1" t="str">
        <f t="shared" si="186"/>
        <v>21:0179</v>
      </c>
      <c r="E2903" t="s">
        <v>11733</v>
      </c>
      <c r="F2903" t="s">
        <v>11737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11655</v>
      </c>
      <c r="N2903">
        <v>22</v>
      </c>
      <c r="O2903" t="s">
        <v>113</v>
      </c>
      <c r="P2903" t="s">
        <v>148</v>
      </c>
      <c r="Q2903" t="s">
        <v>59</v>
      </c>
    </row>
    <row r="2904" spans="1:17" hidden="1" x14ac:dyDescent="0.25">
      <c r="A2904" t="s">
        <v>11738</v>
      </c>
      <c r="B2904" t="s">
        <v>11739</v>
      </c>
      <c r="C2904" s="1" t="str">
        <f t="shared" si="182"/>
        <v>21:0550</v>
      </c>
      <c r="D2904" s="1" t="str">
        <f t="shared" si="186"/>
        <v>21:0179</v>
      </c>
      <c r="E2904" t="s">
        <v>11740</v>
      </c>
      <c r="F2904" t="s">
        <v>11741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11680</v>
      </c>
      <c r="N2904">
        <v>23</v>
      </c>
      <c r="O2904" t="s">
        <v>113</v>
      </c>
      <c r="P2904" t="s">
        <v>82</v>
      </c>
      <c r="Q2904" t="s">
        <v>392</v>
      </c>
    </row>
    <row r="2905" spans="1:17" hidden="1" x14ac:dyDescent="0.25">
      <c r="A2905" t="s">
        <v>11742</v>
      </c>
      <c r="B2905" t="s">
        <v>11743</v>
      </c>
      <c r="C2905" s="1" t="str">
        <f t="shared" si="182"/>
        <v>21:0550</v>
      </c>
      <c r="D2905" s="1" t="str">
        <f t="shared" si="186"/>
        <v>21:0179</v>
      </c>
      <c r="E2905" t="s">
        <v>11740</v>
      </c>
      <c r="F2905" t="s">
        <v>11744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11684</v>
      </c>
      <c r="N2905">
        <v>24</v>
      </c>
      <c r="O2905" t="s">
        <v>113</v>
      </c>
      <c r="P2905" t="s">
        <v>87</v>
      </c>
      <c r="Q2905" t="s">
        <v>392</v>
      </c>
    </row>
    <row r="2906" spans="1:17" hidden="1" x14ac:dyDescent="0.25">
      <c r="A2906" t="s">
        <v>11745</v>
      </c>
      <c r="B2906" t="s">
        <v>11746</v>
      </c>
      <c r="C2906" s="1" t="str">
        <f t="shared" si="182"/>
        <v>21:0550</v>
      </c>
      <c r="D2906" s="1" t="str">
        <f t="shared" si="186"/>
        <v>21:0179</v>
      </c>
      <c r="E2906" t="s">
        <v>11747</v>
      </c>
      <c r="F2906" t="s">
        <v>11748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11641</v>
      </c>
      <c r="N2906">
        <v>25</v>
      </c>
      <c r="O2906" t="s">
        <v>2379</v>
      </c>
      <c r="P2906" t="s">
        <v>843</v>
      </c>
      <c r="Q2906" t="s">
        <v>522</v>
      </c>
    </row>
    <row r="2907" spans="1:17" hidden="1" x14ac:dyDescent="0.25">
      <c r="A2907" t="s">
        <v>11749</v>
      </c>
      <c r="B2907" t="s">
        <v>11750</v>
      </c>
      <c r="C2907" s="1" t="str">
        <f t="shared" si="182"/>
        <v>21:0550</v>
      </c>
      <c r="D2907" s="1" t="str">
        <f t="shared" si="186"/>
        <v>21:0179</v>
      </c>
      <c r="E2907" t="s">
        <v>11751</v>
      </c>
      <c r="F2907" t="s">
        <v>11752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11646</v>
      </c>
      <c r="N2907">
        <v>26</v>
      </c>
      <c r="O2907" t="s">
        <v>512</v>
      </c>
      <c r="P2907" t="s">
        <v>617</v>
      </c>
      <c r="Q2907" t="s">
        <v>522</v>
      </c>
    </row>
    <row r="2908" spans="1:17" hidden="1" x14ac:dyDescent="0.25">
      <c r="A2908" t="s">
        <v>11753</v>
      </c>
      <c r="B2908" t="s">
        <v>11754</v>
      </c>
      <c r="C2908" s="1" t="str">
        <f t="shared" si="182"/>
        <v>21:0550</v>
      </c>
      <c r="D2908" s="1" t="str">
        <f t="shared" si="186"/>
        <v>21:0179</v>
      </c>
      <c r="E2908" t="s">
        <v>11755</v>
      </c>
      <c r="F2908" t="s">
        <v>11756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11651</v>
      </c>
      <c r="N2908">
        <v>27</v>
      </c>
      <c r="O2908" t="s">
        <v>108</v>
      </c>
      <c r="P2908" t="s">
        <v>108</v>
      </c>
      <c r="Q2908" t="s">
        <v>108</v>
      </c>
    </row>
    <row r="2909" spans="1:17" hidden="1" x14ac:dyDescent="0.25">
      <c r="A2909" t="s">
        <v>11757</v>
      </c>
      <c r="B2909" t="s">
        <v>11758</v>
      </c>
      <c r="C2909" s="1" t="str">
        <f t="shared" si="182"/>
        <v>21:0550</v>
      </c>
      <c r="D2909" s="1" t="str">
        <f t="shared" si="186"/>
        <v>21:0179</v>
      </c>
      <c r="E2909" t="s">
        <v>11759</v>
      </c>
      <c r="F2909" t="s">
        <v>11760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11660</v>
      </c>
      <c r="N2909">
        <v>28</v>
      </c>
      <c r="O2909" t="s">
        <v>113</v>
      </c>
      <c r="P2909" t="s">
        <v>184</v>
      </c>
      <c r="Q2909" t="s">
        <v>138</v>
      </c>
    </row>
    <row r="2910" spans="1:17" hidden="1" x14ac:dyDescent="0.25">
      <c r="A2910" t="s">
        <v>11761</v>
      </c>
      <c r="B2910" t="s">
        <v>11762</v>
      </c>
      <c r="C2910" s="1" t="str">
        <f t="shared" si="182"/>
        <v>21:0550</v>
      </c>
      <c r="D2910" s="1" t="str">
        <f t="shared" si="186"/>
        <v>21:0179</v>
      </c>
      <c r="E2910" t="s">
        <v>11763</v>
      </c>
      <c r="F2910" t="s">
        <v>11764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11665</v>
      </c>
      <c r="N2910">
        <v>29</v>
      </c>
      <c r="O2910" t="s">
        <v>108</v>
      </c>
      <c r="P2910" t="s">
        <v>108</v>
      </c>
      <c r="Q2910" t="s">
        <v>108</v>
      </c>
    </row>
    <row r="2911" spans="1:17" hidden="1" x14ac:dyDescent="0.25">
      <c r="A2911" t="s">
        <v>11765</v>
      </c>
      <c r="B2911" t="s">
        <v>11766</v>
      </c>
      <c r="C2911" s="1" t="str">
        <f t="shared" si="182"/>
        <v>21:0550</v>
      </c>
      <c r="D2911" s="1" t="str">
        <f t="shared" si="186"/>
        <v>21:0179</v>
      </c>
      <c r="E2911" t="s">
        <v>11767</v>
      </c>
      <c r="F2911" t="s">
        <v>11768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11670</v>
      </c>
      <c r="N2911">
        <v>30</v>
      </c>
      <c r="O2911" t="s">
        <v>108</v>
      </c>
      <c r="P2911" t="s">
        <v>108</v>
      </c>
      <c r="Q2911" t="s">
        <v>108</v>
      </c>
    </row>
    <row r="2912" spans="1:17" hidden="1" x14ac:dyDescent="0.25">
      <c r="A2912" t="s">
        <v>11769</v>
      </c>
      <c r="B2912" t="s">
        <v>11770</v>
      </c>
      <c r="C2912" s="1" t="str">
        <f t="shared" si="182"/>
        <v>21:0550</v>
      </c>
      <c r="D2912" s="1" t="str">
        <f>HYPERLINK("http://geochem.nrcan.gc.ca/cdogs/content/svy/svy_e.htm", "")</f>
        <v/>
      </c>
      <c r="G2912" s="1" t="str">
        <f>HYPERLINK("http://geochem.nrcan.gc.ca/cdogs/content/cr_/cr_00071_e.htm", "71")</f>
        <v>71</v>
      </c>
      <c r="J2912" t="s">
        <v>11703</v>
      </c>
      <c r="K2912" t="s">
        <v>11704</v>
      </c>
      <c r="L2912">
        <v>2</v>
      </c>
      <c r="M2912" t="s">
        <v>11705</v>
      </c>
      <c r="N2912">
        <v>31</v>
      </c>
      <c r="O2912" t="s">
        <v>512</v>
      </c>
      <c r="P2912" t="s">
        <v>1631</v>
      </c>
      <c r="Q2912" t="s">
        <v>103</v>
      </c>
    </row>
    <row r="2913" spans="1:17" hidden="1" x14ac:dyDescent="0.25">
      <c r="A2913" t="s">
        <v>11771</v>
      </c>
      <c r="B2913" t="s">
        <v>11772</v>
      </c>
      <c r="C2913" s="1" t="str">
        <f t="shared" si="182"/>
        <v>21:0550</v>
      </c>
      <c r="D2913" s="1" t="str">
        <f t="shared" ref="D2913:D2937" si="189">HYPERLINK("http://geochem.nrcan.gc.ca/cdogs/content/svy/svy210179_e.htm", "21:0179")</f>
        <v>21:0179</v>
      </c>
      <c r="E2913" t="s">
        <v>11773</v>
      </c>
      <c r="F2913" t="s">
        <v>11774</v>
      </c>
      <c r="H2913">
        <v>53.591580899999997</v>
      </c>
      <c r="I2913">
        <v>-123.3005273</v>
      </c>
      <c r="J2913" s="1" t="str">
        <f t="shared" ref="J2913:J2937" si="190">HYPERLINK("http://geochem.nrcan.gc.ca/cdogs/content/kwd/kwd020018_e.htm", "Fluid (stream)")</f>
        <v>Fluid (stream)</v>
      </c>
      <c r="K2913" s="1" t="str">
        <f t="shared" ref="K2913:K2937" si="191">HYPERLINK("http://geochem.nrcan.gc.ca/cdogs/content/kwd/kwd080007_e.htm", "Untreated Water")</f>
        <v>Untreated Water</v>
      </c>
      <c r="L2913">
        <v>2</v>
      </c>
      <c r="M2913" t="s">
        <v>11675</v>
      </c>
      <c r="N2913">
        <v>32</v>
      </c>
      <c r="O2913" t="s">
        <v>108</v>
      </c>
      <c r="P2913" t="s">
        <v>108</v>
      </c>
      <c r="Q2913" t="s">
        <v>108</v>
      </c>
    </row>
    <row r="2914" spans="1:17" hidden="1" x14ac:dyDescent="0.25">
      <c r="A2914" t="s">
        <v>11775</v>
      </c>
      <c r="B2914" t="s">
        <v>11776</v>
      </c>
      <c r="C2914" s="1" t="str">
        <f t="shared" si="182"/>
        <v>21:0550</v>
      </c>
      <c r="D2914" s="1" t="str">
        <f t="shared" si="189"/>
        <v>21:0179</v>
      </c>
      <c r="E2914" t="s">
        <v>11777</v>
      </c>
      <c r="F2914" t="s">
        <v>11778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11689</v>
      </c>
      <c r="N2914">
        <v>33</v>
      </c>
      <c r="O2914" t="s">
        <v>5563</v>
      </c>
      <c r="P2914" t="s">
        <v>1222</v>
      </c>
      <c r="Q2914" t="s">
        <v>522</v>
      </c>
    </row>
    <row r="2915" spans="1:17" hidden="1" x14ac:dyDescent="0.25">
      <c r="A2915" t="s">
        <v>11779</v>
      </c>
      <c r="B2915" t="s">
        <v>11780</v>
      </c>
      <c r="C2915" s="1" t="str">
        <f t="shared" si="182"/>
        <v>21:0550</v>
      </c>
      <c r="D2915" s="1" t="str">
        <f t="shared" si="189"/>
        <v>21:0179</v>
      </c>
      <c r="E2915" t="s">
        <v>11781</v>
      </c>
      <c r="F2915" t="s">
        <v>11782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11694</v>
      </c>
      <c r="N2915">
        <v>34</v>
      </c>
      <c r="O2915" t="s">
        <v>113</v>
      </c>
      <c r="P2915" t="s">
        <v>148</v>
      </c>
      <c r="Q2915" t="s">
        <v>522</v>
      </c>
    </row>
    <row r="2916" spans="1:17" hidden="1" x14ac:dyDescent="0.25">
      <c r="A2916" t="s">
        <v>11783</v>
      </c>
      <c r="B2916" t="s">
        <v>11784</v>
      </c>
      <c r="C2916" s="1" t="str">
        <f t="shared" si="182"/>
        <v>21:0550</v>
      </c>
      <c r="D2916" s="1" t="str">
        <f t="shared" si="189"/>
        <v>21:0179</v>
      </c>
      <c r="E2916" t="s">
        <v>11785</v>
      </c>
      <c r="F2916" t="s">
        <v>11786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11700</v>
      </c>
      <c r="N2916">
        <v>35</v>
      </c>
      <c r="O2916" t="s">
        <v>113</v>
      </c>
      <c r="P2916" t="s">
        <v>148</v>
      </c>
      <c r="Q2916" t="s">
        <v>522</v>
      </c>
    </row>
    <row r="2917" spans="1:17" hidden="1" x14ac:dyDescent="0.25">
      <c r="A2917" t="s">
        <v>11787</v>
      </c>
      <c r="B2917" t="s">
        <v>11788</v>
      </c>
      <c r="C2917" s="1" t="str">
        <f t="shared" si="182"/>
        <v>21:0550</v>
      </c>
      <c r="D2917" s="1" t="str">
        <f t="shared" si="189"/>
        <v>21:0179</v>
      </c>
      <c r="E2917" t="s">
        <v>11789</v>
      </c>
      <c r="F2917" t="s">
        <v>11790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11710</v>
      </c>
      <c r="N2917">
        <v>36</v>
      </c>
      <c r="O2917" t="s">
        <v>2379</v>
      </c>
      <c r="P2917" t="s">
        <v>226</v>
      </c>
      <c r="Q2917" t="s">
        <v>392</v>
      </c>
    </row>
    <row r="2918" spans="1:17" hidden="1" x14ac:dyDescent="0.25">
      <c r="A2918" t="s">
        <v>11791</v>
      </c>
      <c r="B2918" t="s">
        <v>11792</v>
      </c>
      <c r="C2918" s="1" t="str">
        <f t="shared" si="182"/>
        <v>21:0550</v>
      </c>
      <c r="D2918" s="1" t="str">
        <f t="shared" si="189"/>
        <v>21:0179</v>
      </c>
      <c r="E2918" t="s">
        <v>11793</v>
      </c>
      <c r="F2918" t="s">
        <v>11794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11715</v>
      </c>
      <c r="N2918">
        <v>37</v>
      </c>
      <c r="O2918" t="s">
        <v>11795</v>
      </c>
      <c r="P2918" t="s">
        <v>1391</v>
      </c>
      <c r="Q2918" t="s">
        <v>35</v>
      </c>
    </row>
    <row r="2919" spans="1:17" hidden="1" x14ac:dyDescent="0.25">
      <c r="A2919" t="s">
        <v>11796</v>
      </c>
      <c r="B2919" t="s">
        <v>11797</v>
      </c>
      <c r="C2919" s="1" t="str">
        <f t="shared" si="182"/>
        <v>21:0550</v>
      </c>
      <c r="D2919" s="1" t="str">
        <f t="shared" si="189"/>
        <v>21:0179</v>
      </c>
      <c r="E2919" t="s">
        <v>11798</v>
      </c>
      <c r="F2919" t="s">
        <v>11799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11720</v>
      </c>
      <c r="N2919">
        <v>38</v>
      </c>
      <c r="O2919" t="s">
        <v>607</v>
      </c>
      <c r="P2919" t="s">
        <v>2212</v>
      </c>
      <c r="Q2919" t="s">
        <v>35</v>
      </c>
    </row>
    <row r="2920" spans="1:17" hidden="1" x14ac:dyDescent="0.25">
      <c r="A2920" t="s">
        <v>11800</v>
      </c>
      <c r="B2920" t="s">
        <v>11801</v>
      </c>
      <c r="C2920" s="1" t="str">
        <f t="shared" si="182"/>
        <v>21:0550</v>
      </c>
      <c r="D2920" s="1" t="str">
        <f t="shared" si="189"/>
        <v>21:0179</v>
      </c>
      <c r="E2920" t="s">
        <v>11802</v>
      </c>
      <c r="F2920" t="s">
        <v>11803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11725</v>
      </c>
      <c r="N2920">
        <v>39</v>
      </c>
      <c r="O2920" t="s">
        <v>1812</v>
      </c>
      <c r="P2920" t="s">
        <v>843</v>
      </c>
      <c r="Q2920" t="s">
        <v>59</v>
      </c>
    </row>
    <row r="2921" spans="1:17" hidden="1" x14ac:dyDescent="0.25">
      <c r="A2921" t="s">
        <v>11804</v>
      </c>
      <c r="B2921" t="s">
        <v>11805</v>
      </c>
      <c r="C2921" s="1" t="str">
        <f t="shared" si="182"/>
        <v>21:0550</v>
      </c>
      <c r="D2921" s="1" t="str">
        <f t="shared" si="189"/>
        <v>21:0179</v>
      </c>
      <c r="E2921" t="s">
        <v>11806</v>
      </c>
      <c r="F2921" t="s">
        <v>11807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11730</v>
      </c>
      <c r="N2921">
        <v>40</v>
      </c>
      <c r="O2921" t="s">
        <v>11795</v>
      </c>
      <c r="P2921" t="s">
        <v>1391</v>
      </c>
      <c r="Q2921" t="s">
        <v>59</v>
      </c>
    </row>
    <row r="2922" spans="1:17" hidden="1" x14ac:dyDescent="0.25">
      <c r="A2922" t="s">
        <v>11808</v>
      </c>
      <c r="B2922" t="s">
        <v>11809</v>
      </c>
      <c r="C2922" s="1" t="str">
        <f t="shared" si="182"/>
        <v>21:0550</v>
      </c>
      <c r="D2922" s="1" t="str">
        <f t="shared" si="189"/>
        <v>21:0179</v>
      </c>
      <c r="E2922" t="s">
        <v>11810</v>
      </c>
      <c r="F2922" t="s">
        <v>11811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11636</v>
      </c>
      <c r="N2922">
        <v>41</v>
      </c>
      <c r="O2922" t="s">
        <v>2379</v>
      </c>
      <c r="P2922" t="s">
        <v>2943</v>
      </c>
      <c r="Q2922" t="s">
        <v>198</v>
      </c>
    </row>
    <row r="2923" spans="1:17" hidden="1" x14ac:dyDescent="0.25">
      <c r="A2923" t="s">
        <v>11812</v>
      </c>
      <c r="B2923" t="s">
        <v>11813</v>
      </c>
      <c r="C2923" s="1" t="str">
        <f t="shared" si="182"/>
        <v>21:0550</v>
      </c>
      <c r="D2923" s="1" t="str">
        <f t="shared" si="189"/>
        <v>21:0179</v>
      </c>
      <c r="E2923" t="s">
        <v>11814</v>
      </c>
      <c r="F2923" t="s">
        <v>11815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11680</v>
      </c>
      <c r="N2923">
        <v>42</v>
      </c>
      <c r="O2923" t="s">
        <v>1812</v>
      </c>
      <c r="P2923" t="s">
        <v>1227</v>
      </c>
      <c r="Q2923" t="s">
        <v>522</v>
      </c>
    </row>
    <row r="2924" spans="1:17" hidden="1" x14ac:dyDescent="0.25">
      <c r="A2924" t="s">
        <v>11816</v>
      </c>
      <c r="B2924" t="s">
        <v>11817</v>
      </c>
      <c r="C2924" s="1" t="str">
        <f t="shared" si="182"/>
        <v>21:0550</v>
      </c>
      <c r="D2924" s="1" t="str">
        <f t="shared" si="189"/>
        <v>21:0179</v>
      </c>
      <c r="E2924" t="s">
        <v>11814</v>
      </c>
      <c r="F2924" t="s">
        <v>11818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11684</v>
      </c>
      <c r="N2924">
        <v>43</v>
      </c>
      <c r="O2924" t="s">
        <v>1812</v>
      </c>
      <c r="P2924" t="s">
        <v>262</v>
      </c>
      <c r="Q2924" t="s">
        <v>365</v>
      </c>
    </row>
    <row r="2925" spans="1:17" hidden="1" x14ac:dyDescent="0.25">
      <c r="A2925" t="s">
        <v>11819</v>
      </c>
      <c r="B2925" t="s">
        <v>11820</v>
      </c>
      <c r="C2925" s="1" t="str">
        <f t="shared" si="182"/>
        <v>21:0550</v>
      </c>
      <c r="D2925" s="1" t="str">
        <f t="shared" si="189"/>
        <v>21:0179</v>
      </c>
      <c r="E2925" t="s">
        <v>11821</v>
      </c>
      <c r="F2925" t="s">
        <v>11822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11641</v>
      </c>
      <c r="N2925">
        <v>44</v>
      </c>
      <c r="O2925" t="s">
        <v>512</v>
      </c>
      <c r="P2925" t="s">
        <v>612</v>
      </c>
      <c r="Q2925" t="s">
        <v>198</v>
      </c>
    </row>
    <row r="2926" spans="1:17" hidden="1" x14ac:dyDescent="0.25">
      <c r="A2926" t="s">
        <v>11823</v>
      </c>
      <c r="B2926" t="s">
        <v>11824</v>
      </c>
      <c r="C2926" s="1" t="str">
        <f t="shared" si="182"/>
        <v>21:0550</v>
      </c>
      <c r="D2926" s="1" t="str">
        <f t="shared" si="189"/>
        <v>21:0179</v>
      </c>
      <c r="E2926" t="s">
        <v>11825</v>
      </c>
      <c r="F2926" t="s">
        <v>11826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11646</v>
      </c>
      <c r="N2926">
        <v>45</v>
      </c>
      <c r="O2926" t="s">
        <v>113</v>
      </c>
      <c r="P2926" t="s">
        <v>65</v>
      </c>
      <c r="Q2926" t="s">
        <v>103</v>
      </c>
    </row>
    <row r="2927" spans="1:17" hidden="1" x14ac:dyDescent="0.25">
      <c r="A2927" t="s">
        <v>11827</v>
      </c>
      <c r="B2927" t="s">
        <v>11828</v>
      </c>
      <c r="C2927" s="1" t="str">
        <f t="shared" si="182"/>
        <v>21:0550</v>
      </c>
      <c r="D2927" s="1" t="str">
        <f t="shared" si="189"/>
        <v>21:0179</v>
      </c>
      <c r="E2927" t="s">
        <v>11829</v>
      </c>
      <c r="F2927" t="s">
        <v>11830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11651</v>
      </c>
      <c r="N2927">
        <v>46</v>
      </c>
      <c r="O2927" t="s">
        <v>113</v>
      </c>
      <c r="P2927" t="s">
        <v>58</v>
      </c>
      <c r="Q2927" t="s">
        <v>29</v>
      </c>
    </row>
    <row r="2928" spans="1:17" hidden="1" x14ac:dyDescent="0.25">
      <c r="A2928" t="s">
        <v>11831</v>
      </c>
      <c r="B2928" t="s">
        <v>11832</v>
      </c>
      <c r="C2928" s="1" t="str">
        <f t="shared" si="182"/>
        <v>21:0550</v>
      </c>
      <c r="D2928" s="1" t="str">
        <f t="shared" si="189"/>
        <v>21:0179</v>
      </c>
      <c r="E2928" t="s">
        <v>11833</v>
      </c>
      <c r="F2928" t="s">
        <v>11834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11660</v>
      </c>
      <c r="N2928">
        <v>47</v>
      </c>
      <c r="O2928" t="s">
        <v>5563</v>
      </c>
      <c r="P2928" t="s">
        <v>22</v>
      </c>
      <c r="Q2928" t="s">
        <v>522</v>
      </c>
    </row>
    <row r="2929" spans="1:17" hidden="1" x14ac:dyDescent="0.25">
      <c r="A2929" t="s">
        <v>11835</v>
      </c>
      <c r="B2929" t="s">
        <v>11836</v>
      </c>
      <c r="C2929" s="1" t="str">
        <f t="shared" si="182"/>
        <v>21:0550</v>
      </c>
      <c r="D2929" s="1" t="str">
        <f t="shared" si="189"/>
        <v>21:0179</v>
      </c>
      <c r="E2929" t="s">
        <v>11837</v>
      </c>
      <c r="F2929" t="s">
        <v>11838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11665</v>
      </c>
      <c r="N2929">
        <v>48</v>
      </c>
      <c r="O2929" t="s">
        <v>113</v>
      </c>
      <c r="P2929" t="s">
        <v>148</v>
      </c>
      <c r="Q2929" t="s">
        <v>392</v>
      </c>
    </row>
    <row r="2930" spans="1:17" hidden="1" x14ac:dyDescent="0.25">
      <c r="A2930" t="s">
        <v>11839</v>
      </c>
      <c r="B2930" t="s">
        <v>11840</v>
      </c>
      <c r="C2930" s="1" t="str">
        <f t="shared" si="182"/>
        <v>21:0550</v>
      </c>
      <c r="D2930" s="1" t="str">
        <f t="shared" si="189"/>
        <v>21:0179</v>
      </c>
      <c r="E2930" t="s">
        <v>11841</v>
      </c>
      <c r="F2930" t="s">
        <v>11842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11670</v>
      </c>
      <c r="N2930">
        <v>49</v>
      </c>
      <c r="O2930" t="s">
        <v>113</v>
      </c>
      <c r="P2930" t="s">
        <v>148</v>
      </c>
      <c r="Q2930" t="s">
        <v>392</v>
      </c>
    </row>
    <row r="2931" spans="1:17" hidden="1" x14ac:dyDescent="0.25">
      <c r="A2931" t="s">
        <v>11843</v>
      </c>
      <c r="B2931" t="s">
        <v>11844</v>
      </c>
      <c r="C2931" s="1" t="str">
        <f t="shared" si="182"/>
        <v>21:0550</v>
      </c>
      <c r="D2931" s="1" t="str">
        <f t="shared" si="189"/>
        <v>21:0179</v>
      </c>
      <c r="E2931" t="s">
        <v>11845</v>
      </c>
      <c r="F2931" t="s">
        <v>11846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11675</v>
      </c>
      <c r="N2931">
        <v>50</v>
      </c>
      <c r="O2931" t="s">
        <v>3027</v>
      </c>
      <c r="P2931" t="s">
        <v>87</v>
      </c>
      <c r="Q2931" t="s">
        <v>35</v>
      </c>
    </row>
    <row r="2932" spans="1:17" hidden="1" x14ac:dyDescent="0.25">
      <c r="A2932" t="s">
        <v>11847</v>
      </c>
      <c r="B2932" t="s">
        <v>11848</v>
      </c>
      <c r="C2932" s="1" t="str">
        <f t="shared" si="182"/>
        <v>21:0550</v>
      </c>
      <c r="D2932" s="1" t="str">
        <f t="shared" si="189"/>
        <v>21:0179</v>
      </c>
      <c r="E2932" t="s">
        <v>11849</v>
      </c>
      <c r="F2932" t="s">
        <v>11850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11689</v>
      </c>
      <c r="N2932">
        <v>51</v>
      </c>
      <c r="O2932" t="s">
        <v>108</v>
      </c>
      <c r="P2932" t="s">
        <v>108</v>
      </c>
      <c r="Q2932" t="s">
        <v>108</v>
      </c>
    </row>
    <row r="2933" spans="1:17" hidden="1" x14ac:dyDescent="0.25">
      <c r="A2933" t="s">
        <v>11851</v>
      </c>
      <c r="B2933" t="s">
        <v>11852</v>
      </c>
      <c r="C2933" s="1" t="str">
        <f t="shared" si="182"/>
        <v>21:0550</v>
      </c>
      <c r="D2933" s="1" t="str">
        <f t="shared" si="189"/>
        <v>21:0179</v>
      </c>
      <c r="E2933" t="s">
        <v>11853</v>
      </c>
      <c r="F2933" t="s">
        <v>11854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11694</v>
      </c>
      <c r="N2933">
        <v>52</v>
      </c>
      <c r="O2933" t="s">
        <v>512</v>
      </c>
      <c r="P2933" t="s">
        <v>612</v>
      </c>
      <c r="Q2933" t="s">
        <v>35</v>
      </c>
    </row>
    <row r="2934" spans="1:17" hidden="1" x14ac:dyDescent="0.25">
      <c r="A2934" t="s">
        <v>11855</v>
      </c>
      <c r="B2934" t="s">
        <v>11856</v>
      </c>
      <c r="C2934" s="1" t="str">
        <f t="shared" si="182"/>
        <v>21:0550</v>
      </c>
      <c r="D2934" s="1" t="str">
        <f t="shared" si="189"/>
        <v>21:0179</v>
      </c>
      <c r="E2934" t="s">
        <v>11857</v>
      </c>
      <c r="F2934" t="s">
        <v>11858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11700</v>
      </c>
      <c r="N2934">
        <v>53</v>
      </c>
      <c r="O2934" t="s">
        <v>3590</v>
      </c>
      <c r="P2934" t="s">
        <v>2726</v>
      </c>
      <c r="Q2934" t="s">
        <v>398</v>
      </c>
    </row>
    <row r="2935" spans="1:17" hidden="1" x14ac:dyDescent="0.25">
      <c r="A2935" t="s">
        <v>11859</v>
      </c>
      <c r="B2935" t="s">
        <v>11860</v>
      </c>
      <c r="C2935" s="1" t="str">
        <f t="shared" si="182"/>
        <v>21:0550</v>
      </c>
      <c r="D2935" s="1" t="str">
        <f t="shared" si="189"/>
        <v>21:0179</v>
      </c>
      <c r="E2935" t="s">
        <v>11861</v>
      </c>
      <c r="F2935" t="s">
        <v>11862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11710</v>
      </c>
      <c r="N2935">
        <v>54</v>
      </c>
      <c r="O2935" t="s">
        <v>2120</v>
      </c>
      <c r="P2935" t="s">
        <v>1209</v>
      </c>
      <c r="Q2935" t="s">
        <v>392</v>
      </c>
    </row>
    <row r="2936" spans="1:17" hidden="1" x14ac:dyDescent="0.25">
      <c r="A2936" t="s">
        <v>11863</v>
      </c>
      <c r="B2936" t="s">
        <v>11864</v>
      </c>
      <c r="C2936" s="1" t="str">
        <f t="shared" si="182"/>
        <v>21:0550</v>
      </c>
      <c r="D2936" s="1" t="str">
        <f t="shared" si="189"/>
        <v>21:0179</v>
      </c>
      <c r="E2936" t="s">
        <v>11865</v>
      </c>
      <c r="F2936" t="s">
        <v>11866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11715</v>
      </c>
      <c r="N2936">
        <v>55</v>
      </c>
      <c r="O2936" t="s">
        <v>3836</v>
      </c>
      <c r="P2936" t="s">
        <v>386</v>
      </c>
      <c r="Q2936" t="s">
        <v>5130</v>
      </c>
    </row>
    <row r="2937" spans="1:17" hidden="1" x14ac:dyDescent="0.25">
      <c r="A2937" t="s">
        <v>11867</v>
      </c>
      <c r="B2937" t="s">
        <v>11868</v>
      </c>
      <c r="C2937" s="1" t="str">
        <f t="shared" si="182"/>
        <v>21:0550</v>
      </c>
      <c r="D2937" s="1" t="str">
        <f t="shared" si="189"/>
        <v>21:0179</v>
      </c>
      <c r="E2937" t="s">
        <v>11869</v>
      </c>
      <c r="F2937" t="s">
        <v>11870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11720</v>
      </c>
      <c r="N2937">
        <v>56</v>
      </c>
      <c r="O2937" t="s">
        <v>113</v>
      </c>
      <c r="P2937" t="s">
        <v>65</v>
      </c>
      <c r="Q2937" t="s">
        <v>2948</v>
      </c>
    </row>
    <row r="2938" spans="1:17" hidden="1" x14ac:dyDescent="0.25">
      <c r="A2938" t="s">
        <v>11871</v>
      </c>
      <c r="B2938" t="s">
        <v>11872</v>
      </c>
      <c r="C2938" s="1" t="str">
        <f t="shared" si="182"/>
        <v>21:0550</v>
      </c>
      <c r="D2938" s="1" t="str">
        <f>HYPERLINK("http://geochem.nrcan.gc.ca/cdogs/content/svy/svy_e.htm", "")</f>
        <v/>
      </c>
      <c r="G2938" s="1" t="str">
        <f>HYPERLINK("http://geochem.nrcan.gc.ca/cdogs/content/cr_/cr_00072_e.htm", "72")</f>
        <v>72</v>
      </c>
      <c r="J2938" t="s">
        <v>11703</v>
      </c>
      <c r="K2938" t="s">
        <v>11704</v>
      </c>
      <c r="L2938">
        <v>3</v>
      </c>
      <c r="M2938" t="s">
        <v>11705</v>
      </c>
      <c r="N2938">
        <v>57</v>
      </c>
      <c r="O2938" t="s">
        <v>576</v>
      </c>
      <c r="P2938" t="s">
        <v>1391</v>
      </c>
      <c r="Q2938" t="s">
        <v>522</v>
      </c>
    </row>
    <row r="2939" spans="1:17" hidden="1" x14ac:dyDescent="0.25">
      <c r="A2939" t="s">
        <v>11873</v>
      </c>
      <c r="B2939" t="s">
        <v>11874</v>
      </c>
      <c r="C2939" s="1" t="str">
        <f t="shared" si="182"/>
        <v>21:0550</v>
      </c>
      <c r="D2939" s="1" t="str">
        <f t="shared" ref="D2939:D2948" si="192">HYPERLINK("http://geochem.nrcan.gc.ca/cdogs/content/svy/svy210179_e.htm", "21:0179")</f>
        <v>21:0179</v>
      </c>
      <c r="E2939" t="s">
        <v>11810</v>
      </c>
      <c r="F2939" t="s">
        <v>11875</v>
      </c>
      <c r="H2939">
        <v>53.536045999999999</v>
      </c>
      <c r="I2939">
        <v>-123.9037313</v>
      </c>
      <c r="J2939" s="1" t="str">
        <f t="shared" ref="J2939:J2948" si="193">HYPERLINK("http://geochem.nrcan.gc.ca/cdogs/content/kwd/kwd020018_e.htm", "Fluid (stream)")</f>
        <v>Fluid (stream)</v>
      </c>
      <c r="K2939" s="1" t="str">
        <f t="shared" ref="K2939:K2948" si="194">HYPERLINK("http://geochem.nrcan.gc.ca/cdogs/content/kwd/kwd080007_e.htm", "Untreated Water")</f>
        <v>Untreated Water</v>
      </c>
      <c r="L2939">
        <v>3</v>
      </c>
      <c r="M2939" t="s">
        <v>11655</v>
      </c>
      <c r="N2939">
        <v>58</v>
      </c>
      <c r="O2939" t="s">
        <v>2120</v>
      </c>
      <c r="P2939" t="s">
        <v>356</v>
      </c>
      <c r="Q2939" t="s">
        <v>23</v>
      </c>
    </row>
    <row r="2940" spans="1:17" hidden="1" x14ac:dyDescent="0.25">
      <c r="A2940" t="s">
        <v>11876</v>
      </c>
      <c r="B2940" t="s">
        <v>11877</v>
      </c>
      <c r="C2940" s="1" t="str">
        <f t="shared" si="182"/>
        <v>21:0550</v>
      </c>
      <c r="D2940" s="1" t="str">
        <f t="shared" si="192"/>
        <v>21:0179</v>
      </c>
      <c r="E2940" t="s">
        <v>11878</v>
      </c>
      <c r="F2940" t="s">
        <v>11879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11725</v>
      </c>
      <c r="N2940">
        <v>59</v>
      </c>
      <c r="O2940" t="s">
        <v>236</v>
      </c>
      <c r="P2940" t="s">
        <v>397</v>
      </c>
      <c r="Q2940" t="s">
        <v>522</v>
      </c>
    </row>
    <row r="2941" spans="1:17" hidden="1" x14ac:dyDescent="0.25">
      <c r="A2941" t="s">
        <v>11880</v>
      </c>
      <c r="B2941" t="s">
        <v>11881</v>
      </c>
      <c r="C2941" s="1" t="str">
        <f t="shared" si="182"/>
        <v>21:0550</v>
      </c>
      <c r="D2941" s="1" t="str">
        <f t="shared" si="192"/>
        <v>21:0179</v>
      </c>
      <c r="E2941" t="s">
        <v>11882</v>
      </c>
      <c r="F2941" t="s">
        <v>11883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11730</v>
      </c>
      <c r="N2941">
        <v>60</v>
      </c>
      <c r="O2941" t="s">
        <v>3027</v>
      </c>
      <c r="P2941" t="s">
        <v>22</v>
      </c>
      <c r="Q2941" t="s">
        <v>392</v>
      </c>
    </row>
    <row r="2942" spans="1:17" hidden="1" x14ac:dyDescent="0.25">
      <c r="A2942" t="s">
        <v>11884</v>
      </c>
      <c r="B2942" t="s">
        <v>11885</v>
      </c>
      <c r="C2942" s="1" t="str">
        <f t="shared" si="182"/>
        <v>21:0550</v>
      </c>
      <c r="D2942" s="1" t="str">
        <f t="shared" si="192"/>
        <v>21:0179</v>
      </c>
      <c r="E2942" t="s">
        <v>11886</v>
      </c>
      <c r="F2942" t="s">
        <v>11887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11636</v>
      </c>
      <c r="N2942">
        <v>61</v>
      </c>
      <c r="O2942" t="s">
        <v>2120</v>
      </c>
      <c r="P2942" t="s">
        <v>1391</v>
      </c>
      <c r="Q2942" t="s">
        <v>71</v>
      </c>
    </row>
    <row r="2943" spans="1:17" hidden="1" x14ac:dyDescent="0.25">
      <c r="A2943" t="s">
        <v>11888</v>
      </c>
      <c r="B2943" t="s">
        <v>11889</v>
      </c>
      <c r="C2943" s="1" t="str">
        <f t="shared" si="182"/>
        <v>21:0550</v>
      </c>
      <c r="D2943" s="1" t="str">
        <f t="shared" si="192"/>
        <v>21:0179</v>
      </c>
      <c r="E2943" t="s">
        <v>11890</v>
      </c>
      <c r="F2943" t="s">
        <v>11891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11641</v>
      </c>
      <c r="N2943">
        <v>62</v>
      </c>
      <c r="O2943" t="s">
        <v>1812</v>
      </c>
      <c r="P2943" t="s">
        <v>356</v>
      </c>
      <c r="Q2943" t="s">
        <v>23</v>
      </c>
    </row>
    <row r="2944" spans="1:17" hidden="1" x14ac:dyDescent="0.25">
      <c r="A2944" t="s">
        <v>11892</v>
      </c>
      <c r="B2944" t="s">
        <v>11893</v>
      </c>
      <c r="C2944" s="1" t="str">
        <f t="shared" si="182"/>
        <v>21:0550</v>
      </c>
      <c r="D2944" s="1" t="str">
        <f t="shared" si="192"/>
        <v>21:0179</v>
      </c>
      <c r="E2944" t="s">
        <v>11894</v>
      </c>
      <c r="F2944" t="s">
        <v>11895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11646</v>
      </c>
      <c r="N2944">
        <v>63</v>
      </c>
      <c r="O2944" t="s">
        <v>3590</v>
      </c>
      <c r="P2944" t="s">
        <v>58</v>
      </c>
      <c r="Q2944" t="s">
        <v>29</v>
      </c>
    </row>
    <row r="2945" spans="1:17" hidden="1" x14ac:dyDescent="0.25">
      <c r="A2945" t="s">
        <v>11896</v>
      </c>
      <c r="B2945" t="s">
        <v>11897</v>
      </c>
      <c r="C2945" s="1" t="str">
        <f t="shared" si="182"/>
        <v>21:0550</v>
      </c>
      <c r="D2945" s="1" t="str">
        <f t="shared" si="192"/>
        <v>21:0179</v>
      </c>
      <c r="E2945" t="s">
        <v>11898</v>
      </c>
      <c r="F2945" t="s">
        <v>11899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11651</v>
      </c>
      <c r="N2945">
        <v>64</v>
      </c>
      <c r="O2945" t="s">
        <v>576</v>
      </c>
      <c r="P2945" t="s">
        <v>602</v>
      </c>
      <c r="Q2945" t="s">
        <v>35</v>
      </c>
    </row>
    <row r="2946" spans="1:17" hidden="1" x14ac:dyDescent="0.25">
      <c r="A2946" t="s">
        <v>11900</v>
      </c>
      <c r="B2946" t="s">
        <v>11901</v>
      </c>
      <c r="C2946" s="1" t="str">
        <f t="shared" ref="C2946:C3009" si="195">HYPERLINK("http://geochem.nrcan.gc.ca/cdogs/content/bdl/bdl210550_e.htm", "21:0550")</f>
        <v>21:0550</v>
      </c>
      <c r="D2946" s="1" t="str">
        <f t="shared" si="192"/>
        <v>21:0179</v>
      </c>
      <c r="E2946" t="s">
        <v>11902</v>
      </c>
      <c r="F2946" t="s">
        <v>11903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11660</v>
      </c>
      <c r="N2946">
        <v>65</v>
      </c>
      <c r="O2946" t="s">
        <v>2120</v>
      </c>
      <c r="P2946" t="s">
        <v>22</v>
      </c>
      <c r="Q2946" t="s">
        <v>29</v>
      </c>
    </row>
    <row r="2947" spans="1:17" hidden="1" x14ac:dyDescent="0.25">
      <c r="A2947" t="s">
        <v>11904</v>
      </c>
      <c r="B2947" t="s">
        <v>11905</v>
      </c>
      <c r="C2947" s="1" t="str">
        <f t="shared" si="195"/>
        <v>21:0550</v>
      </c>
      <c r="D2947" s="1" t="str">
        <f t="shared" si="192"/>
        <v>21:0179</v>
      </c>
      <c r="E2947" t="s">
        <v>11906</v>
      </c>
      <c r="F2947" t="s">
        <v>11907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11665</v>
      </c>
      <c r="N2947">
        <v>66</v>
      </c>
      <c r="O2947" t="s">
        <v>3027</v>
      </c>
      <c r="P2947" t="s">
        <v>391</v>
      </c>
      <c r="Q2947" t="s">
        <v>35</v>
      </c>
    </row>
    <row r="2948" spans="1:17" hidden="1" x14ac:dyDescent="0.25">
      <c r="A2948" t="s">
        <v>11908</v>
      </c>
      <c r="B2948" t="s">
        <v>11909</v>
      </c>
      <c r="C2948" s="1" t="str">
        <f t="shared" si="195"/>
        <v>21:0550</v>
      </c>
      <c r="D2948" s="1" t="str">
        <f t="shared" si="192"/>
        <v>21:0179</v>
      </c>
      <c r="E2948" t="s">
        <v>11910</v>
      </c>
      <c r="F2948" t="s">
        <v>11911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11670</v>
      </c>
      <c r="N2948">
        <v>67</v>
      </c>
      <c r="O2948" t="s">
        <v>607</v>
      </c>
      <c r="P2948" t="s">
        <v>2943</v>
      </c>
      <c r="Q2948" t="s">
        <v>392</v>
      </c>
    </row>
    <row r="2949" spans="1:17" hidden="1" x14ac:dyDescent="0.25">
      <c r="A2949" t="s">
        <v>11912</v>
      </c>
      <c r="B2949" t="s">
        <v>11913</v>
      </c>
      <c r="C2949" s="1" t="str">
        <f t="shared" si="195"/>
        <v>21:0550</v>
      </c>
      <c r="D2949" s="1" t="str">
        <f>HYPERLINK("http://geochem.nrcan.gc.ca/cdogs/content/svy/svy_e.htm", "")</f>
        <v/>
      </c>
      <c r="G2949" s="1" t="str">
        <f>HYPERLINK("http://geochem.nrcan.gc.ca/cdogs/content/cr_/cr_00072_e.htm", "72")</f>
        <v>72</v>
      </c>
      <c r="J2949" t="s">
        <v>11703</v>
      </c>
      <c r="K2949" t="s">
        <v>11704</v>
      </c>
      <c r="L2949">
        <v>4</v>
      </c>
      <c r="M2949" t="s">
        <v>11705</v>
      </c>
      <c r="N2949">
        <v>68</v>
      </c>
      <c r="O2949" t="s">
        <v>607</v>
      </c>
      <c r="P2949" t="s">
        <v>2943</v>
      </c>
      <c r="Q2949" t="s">
        <v>93</v>
      </c>
    </row>
    <row r="2950" spans="1:17" hidden="1" x14ac:dyDescent="0.25">
      <c r="A2950" t="s">
        <v>11914</v>
      </c>
      <c r="B2950" t="s">
        <v>11915</v>
      </c>
      <c r="C2950" s="1" t="str">
        <f t="shared" si="195"/>
        <v>21:0550</v>
      </c>
      <c r="D2950" s="1" t="str">
        <f t="shared" ref="D2950:D2966" si="196">HYPERLINK("http://geochem.nrcan.gc.ca/cdogs/content/svy/svy210179_e.htm", "21:0179")</f>
        <v>21:0179</v>
      </c>
      <c r="E2950" t="s">
        <v>11916</v>
      </c>
      <c r="F2950" t="s">
        <v>11917</v>
      </c>
      <c r="H2950">
        <v>53.526506500000004</v>
      </c>
      <c r="I2950">
        <v>-123.5889945</v>
      </c>
      <c r="J2950" s="1" t="str">
        <f t="shared" ref="J2950:J2966" si="197">HYPERLINK("http://geochem.nrcan.gc.ca/cdogs/content/kwd/kwd020018_e.htm", "Fluid (stream)")</f>
        <v>Fluid (stream)</v>
      </c>
      <c r="K2950" s="1" t="str">
        <f t="shared" ref="K2950:K2966" si="198">HYPERLINK("http://geochem.nrcan.gc.ca/cdogs/content/kwd/kwd080007_e.htm", "Untreated Water")</f>
        <v>Untreated Water</v>
      </c>
      <c r="L2950">
        <v>4</v>
      </c>
      <c r="M2950" t="s">
        <v>11675</v>
      </c>
      <c r="N2950">
        <v>69</v>
      </c>
      <c r="O2950" t="s">
        <v>108</v>
      </c>
      <c r="P2950" t="s">
        <v>108</v>
      </c>
      <c r="Q2950" t="s">
        <v>108</v>
      </c>
    </row>
    <row r="2951" spans="1:17" hidden="1" x14ac:dyDescent="0.25">
      <c r="A2951" t="s">
        <v>11918</v>
      </c>
      <c r="B2951" t="s">
        <v>11919</v>
      </c>
      <c r="C2951" s="1" t="str">
        <f t="shared" si="195"/>
        <v>21:0550</v>
      </c>
      <c r="D2951" s="1" t="str">
        <f t="shared" si="196"/>
        <v>21:0179</v>
      </c>
      <c r="E2951" t="s">
        <v>11920</v>
      </c>
      <c r="F2951" t="s">
        <v>11921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11689</v>
      </c>
      <c r="N2951">
        <v>70</v>
      </c>
      <c r="O2951" t="s">
        <v>108</v>
      </c>
      <c r="P2951" t="s">
        <v>108</v>
      </c>
      <c r="Q2951" t="s">
        <v>108</v>
      </c>
    </row>
    <row r="2952" spans="1:17" hidden="1" x14ac:dyDescent="0.25">
      <c r="A2952" t="s">
        <v>11922</v>
      </c>
      <c r="B2952" t="s">
        <v>11923</v>
      </c>
      <c r="C2952" s="1" t="str">
        <f t="shared" si="195"/>
        <v>21:0550</v>
      </c>
      <c r="D2952" s="1" t="str">
        <f t="shared" si="196"/>
        <v>21:0179</v>
      </c>
      <c r="E2952" t="s">
        <v>11924</v>
      </c>
      <c r="F2952" t="s">
        <v>11925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11694</v>
      </c>
      <c r="N2952">
        <v>71</v>
      </c>
      <c r="O2952" t="s">
        <v>2379</v>
      </c>
      <c r="P2952" t="s">
        <v>1515</v>
      </c>
      <c r="Q2952" t="s">
        <v>35</v>
      </c>
    </row>
    <row r="2953" spans="1:17" hidden="1" x14ac:dyDescent="0.25">
      <c r="A2953" t="s">
        <v>11926</v>
      </c>
      <c r="B2953" t="s">
        <v>11927</v>
      </c>
      <c r="C2953" s="1" t="str">
        <f t="shared" si="195"/>
        <v>21:0550</v>
      </c>
      <c r="D2953" s="1" t="str">
        <f t="shared" si="196"/>
        <v>21:0179</v>
      </c>
      <c r="E2953" t="s">
        <v>11928</v>
      </c>
      <c r="F2953" t="s">
        <v>11929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11700</v>
      </c>
      <c r="N2953">
        <v>72</v>
      </c>
      <c r="O2953" t="s">
        <v>630</v>
      </c>
      <c r="P2953" t="s">
        <v>87</v>
      </c>
      <c r="Q2953" t="s">
        <v>46</v>
      </c>
    </row>
    <row r="2954" spans="1:17" hidden="1" x14ac:dyDescent="0.25">
      <c r="A2954" t="s">
        <v>11930</v>
      </c>
      <c r="B2954" t="s">
        <v>11931</v>
      </c>
      <c r="C2954" s="1" t="str">
        <f t="shared" si="195"/>
        <v>21:0550</v>
      </c>
      <c r="D2954" s="1" t="str">
        <f t="shared" si="196"/>
        <v>21:0179</v>
      </c>
      <c r="E2954" t="s">
        <v>11886</v>
      </c>
      <c r="F2954" t="s">
        <v>11932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11655</v>
      </c>
      <c r="N2954">
        <v>73</v>
      </c>
      <c r="O2954" t="s">
        <v>2120</v>
      </c>
      <c r="P2954" t="s">
        <v>148</v>
      </c>
      <c r="Q2954" t="s">
        <v>198</v>
      </c>
    </row>
    <row r="2955" spans="1:17" hidden="1" x14ac:dyDescent="0.25">
      <c r="A2955" t="s">
        <v>11933</v>
      </c>
      <c r="B2955" t="s">
        <v>11934</v>
      </c>
      <c r="C2955" s="1" t="str">
        <f t="shared" si="195"/>
        <v>21:0550</v>
      </c>
      <c r="D2955" s="1" t="str">
        <f t="shared" si="196"/>
        <v>21:0179</v>
      </c>
      <c r="E2955" t="s">
        <v>11935</v>
      </c>
      <c r="F2955" t="s">
        <v>11936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11710</v>
      </c>
      <c r="N2955">
        <v>74</v>
      </c>
      <c r="O2955" t="s">
        <v>512</v>
      </c>
      <c r="P2955" t="s">
        <v>226</v>
      </c>
      <c r="Q2955" t="s">
        <v>198</v>
      </c>
    </row>
    <row r="2956" spans="1:17" hidden="1" x14ac:dyDescent="0.25">
      <c r="A2956" t="s">
        <v>11937</v>
      </c>
      <c r="B2956" t="s">
        <v>11938</v>
      </c>
      <c r="C2956" s="1" t="str">
        <f t="shared" si="195"/>
        <v>21:0550</v>
      </c>
      <c r="D2956" s="1" t="str">
        <f t="shared" si="196"/>
        <v>21:0179</v>
      </c>
      <c r="E2956" t="s">
        <v>11939</v>
      </c>
      <c r="F2956" t="s">
        <v>11940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11715</v>
      </c>
      <c r="N2956">
        <v>75</v>
      </c>
      <c r="O2956" t="s">
        <v>3590</v>
      </c>
      <c r="P2956" t="s">
        <v>40</v>
      </c>
      <c r="Q2956" t="s">
        <v>46</v>
      </c>
    </row>
    <row r="2957" spans="1:17" hidden="1" x14ac:dyDescent="0.25">
      <c r="A2957" t="s">
        <v>11941</v>
      </c>
      <c r="B2957" t="s">
        <v>11942</v>
      </c>
      <c r="C2957" s="1" t="str">
        <f t="shared" si="195"/>
        <v>21:0550</v>
      </c>
      <c r="D2957" s="1" t="str">
        <f t="shared" si="196"/>
        <v>21:0179</v>
      </c>
      <c r="E2957" t="s">
        <v>11943</v>
      </c>
      <c r="F2957" t="s">
        <v>11944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11720</v>
      </c>
      <c r="N2957">
        <v>76</v>
      </c>
      <c r="O2957" t="s">
        <v>2379</v>
      </c>
      <c r="P2957" t="s">
        <v>2943</v>
      </c>
      <c r="Q2957" t="s">
        <v>392</v>
      </c>
    </row>
    <row r="2958" spans="1:17" hidden="1" x14ac:dyDescent="0.25">
      <c r="A2958" t="s">
        <v>11945</v>
      </c>
      <c r="B2958" t="s">
        <v>11946</v>
      </c>
      <c r="C2958" s="1" t="str">
        <f t="shared" si="195"/>
        <v>21:0550</v>
      </c>
      <c r="D2958" s="1" t="str">
        <f t="shared" si="196"/>
        <v>21:0179</v>
      </c>
      <c r="E2958" t="s">
        <v>11947</v>
      </c>
      <c r="F2958" t="s">
        <v>11948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11725</v>
      </c>
      <c r="N2958">
        <v>77</v>
      </c>
      <c r="O2958" t="s">
        <v>576</v>
      </c>
      <c r="P2958" t="s">
        <v>391</v>
      </c>
      <c r="Q2958" t="s">
        <v>522</v>
      </c>
    </row>
    <row r="2959" spans="1:17" hidden="1" x14ac:dyDescent="0.25">
      <c r="A2959" t="s">
        <v>11949</v>
      </c>
      <c r="B2959" t="s">
        <v>11950</v>
      </c>
      <c r="C2959" s="1" t="str">
        <f t="shared" si="195"/>
        <v>21:0550</v>
      </c>
      <c r="D2959" s="1" t="str">
        <f t="shared" si="196"/>
        <v>21:0179</v>
      </c>
      <c r="E2959" t="s">
        <v>11951</v>
      </c>
      <c r="F2959" t="s">
        <v>11952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11730</v>
      </c>
      <c r="N2959">
        <v>78</v>
      </c>
      <c r="O2959" t="s">
        <v>5563</v>
      </c>
      <c r="P2959" t="s">
        <v>391</v>
      </c>
      <c r="Q2959" t="s">
        <v>215</v>
      </c>
    </row>
    <row r="2960" spans="1:17" hidden="1" x14ac:dyDescent="0.25">
      <c r="A2960" t="s">
        <v>11953</v>
      </c>
      <c r="B2960" t="s">
        <v>11954</v>
      </c>
      <c r="C2960" s="1" t="str">
        <f t="shared" si="195"/>
        <v>21:0550</v>
      </c>
      <c r="D2960" s="1" t="str">
        <f t="shared" si="196"/>
        <v>21:0179</v>
      </c>
      <c r="E2960" t="s">
        <v>11955</v>
      </c>
      <c r="F2960" t="s">
        <v>11956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11680</v>
      </c>
      <c r="N2960">
        <v>79</v>
      </c>
      <c r="O2960" t="s">
        <v>630</v>
      </c>
      <c r="P2960" t="s">
        <v>1391</v>
      </c>
      <c r="Q2960" t="s">
        <v>71</v>
      </c>
    </row>
    <row r="2961" spans="1:17" hidden="1" x14ac:dyDescent="0.25">
      <c r="A2961" t="s">
        <v>11957</v>
      </c>
      <c r="B2961" t="s">
        <v>11958</v>
      </c>
      <c r="C2961" s="1" t="str">
        <f t="shared" si="195"/>
        <v>21:0550</v>
      </c>
      <c r="D2961" s="1" t="str">
        <f t="shared" si="196"/>
        <v>21:0179</v>
      </c>
      <c r="E2961" t="s">
        <v>11955</v>
      </c>
      <c r="F2961" t="s">
        <v>11959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11684</v>
      </c>
      <c r="N2961">
        <v>80</v>
      </c>
      <c r="O2961" t="s">
        <v>2120</v>
      </c>
      <c r="P2961" t="s">
        <v>407</v>
      </c>
      <c r="Q2961" t="s">
        <v>71</v>
      </c>
    </row>
    <row r="2962" spans="1:17" hidden="1" x14ac:dyDescent="0.25">
      <c r="A2962" t="s">
        <v>11960</v>
      </c>
      <c r="B2962" t="s">
        <v>11961</v>
      </c>
      <c r="C2962" s="1" t="str">
        <f t="shared" si="195"/>
        <v>21:0550</v>
      </c>
      <c r="D2962" s="1" t="str">
        <f t="shared" si="196"/>
        <v>21:0179</v>
      </c>
      <c r="E2962" t="s">
        <v>11962</v>
      </c>
      <c r="F2962" t="s">
        <v>11963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11636</v>
      </c>
      <c r="N2962">
        <v>81</v>
      </c>
      <c r="O2962" t="s">
        <v>113</v>
      </c>
      <c r="P2962" t="s">
        <v>391</v>
      </c>
      <c r="Q2962" t="s">
        <v>46</v>
      </c>
    </row>
    <row r="2963" spans="1:17" hidden="1" x14ac:dyDescent="0.25">
      <c r="A2963" t="s">
        <v>11964</v>
      </c>
      <c r="B2963" t="s">
        <v>11965</v>
      </c>
      <c r="C2963" s="1" t="str">
        <f t="shared" si="195"/>
        <v>21:0550</v>
      </c>
      <c r="D2963" s="1" t="str">
        <f t="shared" si="196"/>
        <v>21:0179</v>
      </c>
      <c r="E2963" t="s">
        <v>11966</v>
      </c>
      <c r="F2963" t="s">
        <v>11967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11641</v>
      </c>
      <c r="N2963">
        <v>82</v>
      </c>
      <c r="O2963" t="s">
        <v>113</v>
      </c>
      <c r="P2963" t="s">
        <v>407</v>
      </c>
      <c r="Q2963" t="s">
        <v>93</v>
      </c>
    </row>
    <row r="2964" spans="1:17" hidden="1" x14ac:dyDescent="0.25">
      <c r="A2964" t="s">
        <v>11968</v>
      </c>
      <c r="B2964" t="s">
        <v>11969</v>
      </c>
      <c r="C2964" s="1" t="str">
        <f t="shared" si="195"/>
        <v>21:0550</v>
      </c>
      <c r="D2964" s="1" t="str">
        <f t="shared" si="196"/>
        <v>21:0179</v>
      </c>
      <c r="E2964" t="s">
        <v>11962</v>
      </c>
      <c r="F2964" t="s">
        <v>11970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11655</v>
      </c>
      <c r="N2964">
        <v>83</v>
      </c>
      <c r="O2964" t="s">
        <v>2379</v>
      </c>
      <c r="P2964" t="s">
        <v>391</v>
      </c>
      <c r="Q2964" t="s">
        <v>23</v>
      </c>
    </row>
    <row r="2965" spans="1:17" hidden="1" x14ac:dyDescent="0.25">
      <c r="A2965" t="s">
        <v>11971</v>
      </c>
      <c r="B2965" t="s">
        <v>11972</v>
      </c>
      <c r="C2965" s="1" t="str">
        <f t="shared" si="195"/>
        <v>21:0550</v>
      </c>
      <c r="D2965" s="1" t="str">
        <f t="shared" si="196"/>
        <v>21:0179</v>
      </c>
      <c r="E2965" t="s">
        <v>11973</v>
      </c>
      <c r="F2965" t="s">
        <v>11974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11646</v>
      </c>
      <c r="N2965">
        <v>84</v>
      </c>
      <c r="O2965" t="s">
        <v>113</v>
      </c>
      <c r="P2965" t="s">
        <v>843</v>
      </c>
      <c r="Q2965" t="s">
        <v>46</v>
      </c>
    </row>
    <row r="2966" spans="1:17" hidden="1" x14ac:dyDescent="0.25">
      <c r="A2966" t="s">
        <v>11975</v>
      </c>
      <c r="B2966" t="s">
        <v>11976</v>
      </c>
      <c r="C2966" s="1" t="str">
        <f t="shared" si="195"/>
        <v>21:0550</v>
      </c>
      <c r="D2966" s="1" t="str">
        <f t="shared" si="196"/>
        <v>21:0179</v>
      </c>
      <c r="E2966" t="s">
        <v>11977</v>
      </c>
      <c r="F2966" t="s">
        <v>11978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11651</v>
      </c>
      <c r="N2966">
        <v>85</v>
      </c>
      <c r="O2966" t="s">
        <v>113</v>
      </c>
      <c r="P2966" t="s">
        <v>1631</v>
      </c>
      <c r="Q2966" t="s">
        <v>103</v>
      </c>
    </row>
    <row r="2967" spans="1:17" hidden="1" x14ac:dyDescent="0.25">
      <c r="A2967" t="s">
        <v>11979</v>
      </c>
      <c r="B2967" t="s">
        <v>11980</v>
      </c>
      <c r="C2967" s="1" t="str">
        <f t="shared" si="195"/>
        <v>21:0550</v>
      </c>
      <c r="D2967" s="1" t="str">
        <f>HYPERLINK("http://geochem.nrcan.gc.ca/cdogs/content/svy/svy_e.htm", "")</f>
        <v/>
      </c>
      <c r="G2967" s="1" t="str">
        <f>HYPERLINK("http://geochem.nrcan.gc.ca/cdogs/content/cr_/cr_00073_e.htm", "73")</f>
        <v>73</v>
      </c>
      <c r="J2967" t="s">
        <v>11703</v>
      </c>
      <c r="K2967" t="s">
        <v>11704</v>
      </c>
      <c r="L2967">
        <v>5</v>
      </c>
      <c r="M2967" t="s">
        <v>11705</v>
      </c>
      <c r="N2967">
        <v>86</v>
      </c>
      <c r="O2967" t="s">
        <v>576</v>
      </c>
      <c r="P2967" t="s">
        <v>34</v>
      </c>
      <c r="Q2967" t="s">
        <v>365</v>
      </c>
    </row>
    <row r="2968" spans="1:17" hidden="1" x14ac:dyDescent="0.25">
      <c r="A2968" t="s">
        <v>11981</v>
      </c>
      <c r="B2968" t="s">
        <v>11982</v>
      </c>
      <c r="C2968" s="1" t="str">
        <f t="shared" si="195"/>
        <v>21:0550</v>
      </c>
      <c r="D2968" s="1" t="str">
        <f t="shared" ref="D2968:D2995" si="199">HYPERLINK("http://geochem.nrcan.gc.ca/cdogs/content/svy/svy210179_e.htm", "21:0179")</f>
        <v>21:0179</v>
      </c>
      <c r="E2968" t="s">
        <v>11983</v>
      </c>
      <c r="F2968" t="s">
        <v>11984</v>
      </c>
      <c r="H2968">
        <v>53.116374700000001</v>
      </c>
      <c r="I2968">
        <v>-123.2576232</v>
      </c>
      <c r="J2968" s="1" t="str">
        <f t="shared" ref="J2968:J2995" si="200">HYPERLINK("http://geochem.nrcan.gc.ca/cdogs/content/kwd/kwd020018_e.htm", "Fluid (stream)")</f>
        <v>Fluid (stream)</v>
      </c>
      <c r="K2968" s="1" t="str">
        <f t="shared" ref="K2968:K2995" si="201">HYPERLINK("http://geochem.nrcan.gc.ca/cdogs/content/kwd/kwd080007_e.htm", "Untreated Water")</f>
        <v>Untreated Water</v>
      </c>
      <c r="L2968">
        <v>5</v>
      </c>
      <c r="M2968" t="s">
        <v>11660</v>
      </c>
      <c r="N2968">
        <v>87</v>
      </c>
      <c r="O2968" t="s">
        <v>113</v>
      </c>
      <c r="P2968" t="s">
        <v>1515</v>
      </c>
      <c r="Q2968" t="s">
        <v>189</v>
      </c>
    </row>
    <row r="2969" spans="1:17" hidden="1" x14ac:dyDescent="0.25">
      <c r="A2969" t="s">
        <v>11985</v>
      </c>
      <c r="B2969" t="s">
        <v>11986</v>
      </c>
      <c r="C2969" s="1" t="str">
        <f t="shared" si="195"/>
        <v>21:0550</v>
      </c>
      <c r="D2969" s="1" t="str">
        <f t="shared" si="199"/>
        <v>21:0179</v>
      </c>
      <c r="E2969" t="s">
        <v>11987</v>
      </c>
      <c r="F2969" t="s">
        <v>11988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11665</v>
      </c>
      <c r="N2969">
        <v>88</v>
      </c>
      <c r="O2969" t="s">
        <v>113</v>
      </c>
      <c r="P2969" t="s">
        <v>2943</v>
      </c>
      <c r="Q2969" t="s">
        <v>71</v>
      </c>
    </row>
    <row r="2970" spans="1:17" hidden="1" x14ac:dyDescent="0.25">
      <c r="A2970" t="s">
        <v>11989</v>
      </c>
      <c r="B2970" t="s">
        <v>11990</v>
      </c>
      <c r="C2970" s="1" t="str">
        <f t="shared" si="195"/>
        <v>21:0550</v>
      </c>
      <c r="D2970" s="1" t="str">
        <f t="shared" si="199"/>
        <v>21:0179</v>
      </c>
      <c r="E2970" t="s">
        <v>11991</v>
      </c>
      <c r="F2970" t="s">
        <v>11992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11670</v>
      </c>
      <c r="N2970">
        <v>89</v>
      </c>
      <c r="O2970" t="s">
        <v>2379</v>
      </c>
      <c r="P2970" t="s">
        <v>1515</v>
      </c>
      <c r="Q2970" t="s">
        <v>103</v>
      </c>
    </row>
    <row r="2971" spans="1:17" hidden="1" x14ac:dyDescent="0.25">
      <c r="A2971" t="s">
        <v>11993</v>
      </c>
      <c r="B2971" t="s">
        <v>11994</v>
      </c>
      <c r="C2971" s="1" t="str">
        <f t="shared" si="195"/>
        <v>21:0550</v>
      </c>
      <c r="D2971" s="1" t="str">
        <f t="shared" si="199"/>
        <v>21:0179</v>
      </c>
      <c r="E2971" t="s">
        <v>11995</v>
      </c>
      <c r="F2971" t="s">
        <v>11996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11675</v>
      </c>
      <c r="N2971">
        <v>90</v>
      </c>
      <c r="O2971" t="s">
        <v>2379</v>
      </c>
      <c r="P2971" t="s">
        <v>386</v>
      </c>
      <c r="Q2971" t="s">
        <v>71</v>
      </c>
    </row>
    <row r="2972" spans="1:17" hidden="1" x14ac:dyDescent="0.25">
      <c r="A2972" t="s">
        <v>11997</v>
      </c>
      <c r="B2972" t="s">
        <v>11998</v>
      </c>
      <c r="C2972" s="1" t="str">
        <f t="shared" si="195"/>
        <v>21:0550</v>
      </c>
      <c r="D2972" s="1" t="str">
        <f t="shared" si="199"/>
        <v>21:0179</v>
      </c>
      <c r="E2972" t="s">
        <v>11999</v>
      </c>
      <c r="F2972" t="s">
        <v>12000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11689</v>
      </c>
      <c r="N2972">
        <v>91</v>
      </c>
      <c r="O2972" t="s">
        <v>630</v>
      </c>
      <c r="P2972" t="s">
        <v>2943</v>
      </c>
      <c r="Q2972" t="s">
        <v>93</v>
      </c>
    </row>
    <row r="2973" spans="1:17" hidden="1" x14ac:dyDescent="0.25">
      <c r="A2973" t="s">
        <v>12001</v>
      </c>
      <c r="B2973" t="s">
        <v>12002</v>
      </c>
      <c r="C2973" s="1" t="str">
        <f t="shared" si="195"/>
        <v>21:0550</v>
      </c>
      <c r="D2973" s="1" t="str">
        <f t="shared" si="199"/>
        <v>21:0179</v>
      </c>
      <c r="E2973" t="s">
        <v>12003</v>
      </c>
      <c r="F2973" t="s">
        <v>12004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11680</v>
      </c>
      <c r="N2973">
        <v>92</v>
      </c>
      <c r="O2973" t="s">
        <v>113</v>
      </c>
      <c r="P2973" t="s">
        <v>1631</v>
      </c>
      <c r="Q2973" t="s">
        <v>103</v>
      </c>
    </row>
    <row r="2974" spans="1:17" hidden="1" x14ac:dyDescent="0.25">
      <c r="A2974" t="s">
        <v>12005</v>
      </c>
      <c r="B2974" t="s">
        <v>12006</v>
      </c>
      <c r="C2974" s="1" t="str">
        <f t="shared" si="195"/>
        <v>21:0550</v>
      </c>
      <c r="D2974" s="1" t="str">
        <f t="shared" si="199"/>
        <v>21:0179</v>
      </c>
      <c r="E2974" t="s">
        <v>12003</v>
      </c>
      <c r="F2974" t="s">
        <v>12007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11684</v>
      </c>
      <c r="N2974">
        <v>93</v>
      </c>
      <c r="O2974" t="s">
        <v>113</v>
      </c>
      <c r="P2974" t="s">
        <v>1631</v>
      </c>
      <c r="Q2974" t="s">
        <v>71</v>
      </c>
    </row>
    <row r="2975" spans="1:17" hidden="1" x14ac:dyDescent="0.25">
      <c r="A2975" t="s">
        <v>12008</v>
      </c>
      <c r="B2975" t="s">
        <v>12009</v>
      </c>
      <c r="C2975" s="1" t="str">
        <f t="shared" si="195"/>
        <v>21:0550</v>
      </c>
      <c r="D2975" s="1" t="str">
        <f t="shared" si="199"/>
        <v>21:0179</v>
      </c>
      <c r="E2975" t="s">
        <v>12010</v>
      </c>
      <c r="F2975" t="s">
        <v>12011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11694</v>
      </c>
      <c r="N2975">
        <v>94</v>
      </c>
      <c r="O2975" t="s">
        <v>113</v>
      </c>
      <c r="P2975" t="s">
        <v>391</v>
      </c>
      <c r="Q2975" t="s">
        <v>103</v>
      </c>
    </row>
    <row r="2976" spans="1:17" hidden="1" x14ac:dyDescent="0.25">
      <c r="A2976" t="s">
        <v>12012</v>
      </c>
      <c r="B2976" t="s">
        <v>12013</v>
      </c>
      <c r="C2976" s="1" t="str">
        <f t="shared" si="195"/>
        <v>21:0550</v>
      </c>
      <c r="D2976" s="1" t="str">
        <f t="shared" si="199"/>
        <v>21:0179</v>
      </c>
      <c r="E2976" t="s">
        <v>12014</v>
      </c>
      <c r="F2976" t="s">
        <v>12015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11700</v>
      </c>
      <c r="N2976">
        <v>95</v>
      </c>
      <c r="O2976" t="s">
        <v>113</v>
      </c>
      <c r="P2976" t="s">
        <v>391</v>
      </c>
      <c r="Q2976" t="s">
        <v>215</v>
      </c>
    </row>
    <row r="2977" spans="1:17" hidden="1" x14ac:dyDescent="0.25">
      <c r="A2977" t="s">
        <v>12016</v>
      </c>
      <c r="B2977" t="s">
        <v>12017</v>
      </c>
      <c r="C2977" s="1" t="str">
        <f t="shared" si="195"/>
        <v>21:0550</v>
      </c>
      <c r="D2977" s="1" t="str">
        <f t="shared" si="199"/>
        <v>21:0179</v>
      </c>
      <c r="E2977" t="s">
        <v>12018</v>
      </c>
      <c r="F2977" t="s">
        <v>12019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11710</v>
      </c>
      <c r="N2977">
        <v>96</v>
      </c>
      <c r="O2977" t="s">
        <v>113</v>
      </c>
      <c r="P2977" t="s">
        <v>391</v>
      </c>
      <c r="Q2977" t="s">
        <v>93</v>
      </c>
    </row>
    <row r="2978" spans="1:17" hidden="1" x14ac:dyDescent="0.25">
      <c r="A2978" t="s">
        <v>12020</v>
      </c>
      <c r="B2978" t="s">
        <v>12021</v>
      </c>
      <c r="C2978" s="1" t="str">
        <f t="shared" si="195"/>
        <v>21:0550</v>
      </c>
      <c r="D2978" s="1" t="str">
        <f t="shared" si="199"/>
        <v>21:0179</v>
      </c>
      <c r="E2978" t="s">
        <v>12022</v>
      </c>
      <c r="F2978" t="s">
        <v>12023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11715</v>
      </c>
      <c r="N2978">
        <v>97</v>
      </c>
      <c r="O2978" t="s">
        <v>113</v>
      </c>
      <c r="P2978" t="s">
        <v>391</v>
      </c>
      <c r="Q2978" t="s">
        <v>93</v>
      </c>
    </row>
    <row r="2979" spans="1:17" hidden="1" x14ac:dyDescent="0.25">
      <c r="A2979" t="s">
        <v>12024</v>
      </c>
      <c r="B2979" t="s">
        <v>12025</v>
      </c>
      <c r="C2979" s="1" t="str">
        <f t="shared" si="195"/>
        <v>21:0550</v>
      </c>
      <c r="D2979" s="1" t="str">
        <f t="shared" si="199"/>
        <v>21:0179</v>
      </c>
      <c r="E2979" t="s">
        <v>12026</v>
      </c>
      <c r="F2979" t="s">
        <v>12027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11720</v>
      </c>
      <c r="N2979">
        <v>98</v>
      </c>
      <c r="O2979" t="s">
        <v>113</v>
      </c>
      <c r="P2979" t="s">
        <v>2943</v>
      </c>
      <c r="Q2979" t="s">
        <v>52</v>
      </c>
    </row>
    <row r="2980" spans="1:17" hidden="1" x14ac:dyDescent="0.25">
      <c r="A2980" t="s">
        <v>12028</v>
      </c>
      <c r="B2980" t="s">
        <v>12029</v>
      </c>
      <c r="C2980" s="1" t="str">
        <f t="shared" si="195"/>
        <v>21:0550</v>
      </c>
      <c r="D2980" s="1" t="str">
        <f t="shared" si="199"/>
        <v>21:0179</v>
      </c>
      <c r="E2980" t="s">
        <v>12030</v>
      </c>
      <c r="F2980" t="s">
        <v>12031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11725</v>
      </c>
      <c r="N2980">
        <v>99</v>
      </c>
      <c r="O2980" t="s">
        <v>108</v>
      </c>
      <c r="P2980" t="s">
        <v>108</v>
      </c>
      <c r="Q2980" t="s">
        <v>108</v>
      </c>
    </row>
    <row r="2981" spans="1:17" hidden="1" x14ac:dyDescent="0.25">
      <c r="A2981" t="s">
        <v>12032</v>
      </c>
      <c r="B2981" t="s">
        <v>12033</v>
      </c>
      <c r="C2981" s="1" t="str">
        <f t="shared" si="195"/>
        <v>21:0550</v>
      </c>
      <c r="D2981" s="1" t="str">
        <f t="shared" si="199"/>
        <v>21:0179</v>
      </c>
      <c r="E2981" t="s">
        <v>12034</v>
      </c>
      <c r="F2981" t="s">
        <v>12035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11730</v>
      </c>
      <c r="N2981">
        <v>100</v>
      </c>
      <c r="O2981" t="s">
        <v>2120</v>
      </c>
      <c r="P2981" t="s">
        <v>2333</v>
      </c>
      <c r="Q2981" t="s">
        <v>198</v>
      </c>
    </row>
    <row r="2982" spans="1:17" hidden="1" x14ac:dyDescent="0.25">
      <c r="A2982" t="s">
        <v>12036</v>
      </c>
      <c r="B2982" t="s">
        <v>12037</v>
      </c>
      <c r="C2982" s="1" t="str">
        <f t="shared" si="195"/>
        <v>21:0550</v>
      </c>
      <c r="D2982" s="1" t="str">
        <f t="shared" si="199"/>
        <v>21:0179</v>
      </c>
      <c r="E2982" t="s">
        <v>12038</v>
      </c>
      <c r="F2982" t="s">
        <v>12039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11636</v>
      </c>
      <c r="N2982">
        <v>101</v>
      </c>
      <c r="O2982" t="s">
        <v>2379</v>
      </c>
      <c r="P2982" t="s">
        <v>407</v>
      </c>
      <c r="Q2982" t="s">
        <v>71</v>
      </c>
    </row>
    <row r="2983" spans="1:17" hidden="1" x14ac:dyDescent="0.25">
      <c r="A2983" t="s">
        <v>12040</v>
      </c>
      <c r="B2983" t="s">
        <v>12041</v>
      </c>
      <c r="C2983" s="1" t="str">
        <f t="shared" si="195"/>
        <v>21:0550</v>
      </c>
      <c r="D2983" s="1" t="str">
        <f t="shared" si="199"/>
        <v>21:0179</v>
      </c>
      <c r="E2983" t="s">
        <v>12042</v>
      </c>
      <c r="F2983" t="s">
        <v>12043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11641</v>
      </c>
      <c r="N2983">
        <v>102</v>
      </c>
      <c r="O2983" t="s">
        <v>11795</v>
      </c>
      <c r="P2983" t="s">
        <v>4464</v>
      </c>
      <c r="Q2983" t="s">
        <v>23</v>
      </c>
    </row>
    <row r="2984" spans="1:17" hidden="1" x14ac:dyDescent="0.25">
      <c r="A2984" t="s">
        <v>12044</v>
      </c>
      <c r="B2984" t="s">
        <v>12045</v>
      </c>
      <c r="C2984" s="1" t="str">
        <f t="shared" si="195"/>
        <v>21:0550</v>
      </c>
      <c r="D2984" s="1" t="str">
        <f t="shared" si="199"/>
        <v>21:0179</v>
      </c>
      <c r="E2984" t="s">
        <v>12046</v>
      </c>
      <c r="F2984" t="s">
        <v>12047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11680</v>
      </c>
      <c r="N2984">
        <v>103</v>
      </c>
      <c r="O2984" t="s">
        <v>10710</v>
      </c>
      <c r="P2984" t="s">
        <v>4464</v>
      </c>
      <c r="Q2984" t="s">
        <v>59</v>
      </c>
    </row>
    <row r="2985" spans="1:17" hidden="1" x14ac:dyDescent="0.25">
      <c r="A2985" t="s">
        <v>12048</v>
      </c>
      <c r="B2985" t="s">
        <v>12049</v>
      </c>
      <c r="C2985" s="1" t="str">
        <f t="shared" si="195"/>
        <v>21:0550</v>
      </c>
      <c r="D2985" s="1" t="str">
        <f t="shared" si="199"/>
        <v>21:0179</v>
      </c>
      <c r="E2985" t="s">
        <v>12046</v>
      </c>
      <c r="F2985" t="s">
        <v>12050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11684</v>
      </c>
      <c r="N2985">
        <v>104</v>
      </c>
      <c r="O2985" t="s">
        <v>236</v>
      </c>
      <c r="P2985" t="s">
        <v>5755</v>
      </c>
      <c r="Q2985" t="s">
        <v>35</v>
      </c>
    </row>
    <row r="2986" spans="1:17" hidden="1" x14ac:dyDescent="0.25">
      <c r="A2986" t="s">
        <v>12051</v>
      </c>
      <c r="B2986" t="s">
        <v>12052</v>
      </c>
      <c r="C2986" s="1" t="str">
        <f t="shared" si="195"/>
        <v>21:0550</v>
      </c>
      <c r="D2986" s="1" t="str">
        <f t="shared" si="199"/>
        <v>21:0179</v>
      </c>
      <c r="E2986" t="s">
        <v>12053</v>
      </c>
      <c r="F2986" t="s">
        <v>12054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11646</v>
      </c>
      <c r="N2986">
        <v>105</v>
      </c>
      <c r="O2986" t="s">
        <v>113</v>
      </c>
      <c r="P2986" t="s">
        <v>1631</v>
      </c>
      <c r="Q2986" t="s">
        <v>392</v>
      </c>
    </row>
    <row r="2987" spans="1:17" hidden="1" x14ac:dyDescent="0.25">
      <c r="A2987" t="s">
        <v>12055</v>
      </c>
      <c r="B2987" t="s">
        <v>12056</v>
      </c>
      <c r="C2987" s="1" t="str">
        <f t="shared" si="195"/>
        <v>21:0550</v>
      </c>
      <c r="D2987" s="1" t="str">
        <f t="shared" si="199"/>
        <v>21:0179</v>
      </c>
      <c r="E2987" t="s">
        <v>12057</v>
      </c>
      <c r="F2987" t="s">
        <v>12058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11651</v>
      </c>
      <c r="N2987">
        <v>106</v>
      </c>
      <c r="O2987" t="s">
        <v>1812</v>
      </c>
      <c r="P2987" t="s">
        <v>4464</v>
      </c>
      <c r="Q2987" t="s">
        <v>59</v>
      </c>
    </row>
    <row r="2988" spans="1:17" hidden="1" x14ac:dyDescent="0.25">
      <c r="A2988" t="s">
        <v>12059</v>
      </c>
      <c r="B2988" t="s">
        <v>12060</v>
      </c>
      <c r="C2988" s="1" t="str">
        <f t="shared" si="195"/>
        <v>21:0550</v>
      </c>
      <c r="D2988" s="1" t="str">
        <f t="shared" si="199"/>
        <v>21:0179</v>
      </c>
      <c r="E2988" t="s">
        <v>12061</v>
      </c>
      <c r="F2988" t="s">
        <v>12062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11660</v>
      </c>
      <c r="N2988">
        <v>107</v>
      </c>
      <c r="O2988" t="s">
        <v>3027</v>
      </c>
      <c r="P2988" t="s">
        <v>3107</v>
      </c>
      <c r="Q2988" t="s">
        <v>29</v>
      </c>
    </row>
    <row r="2989" spans="1:17" hidden="1" x14ac:dyDescent="0.25">
      <c r="A2989" t="s">
        <v>12063</v>
      </c>
      <c r="B2989" t="s">
        <v>12064</v>
      </c>
      <c r="C2989" s="1" t="str">
        <f t="shared" si="195"/>
        <v>21:0550</v>
      </c>
      <c r="D2989" s="1" t="str">
        <f t="shared" si="199"/>
        <v>21:0179</v>
      </c>
      <c r="E2989" t="s">
        <v>12065</v>
      </c>
      <c r="F2989" t="s">
        <v>12066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11665</v>
      </c>
      <c r="N2989">
        <v>108</v>
      </c>
      <c r="O2989" t="s">
        <v>2120</v>
      </c>
      <c r="P2989" t="s">
        <v>4464</v>
      </c>
      <c r="Q2989" t="s">
        <v>29</v>
      </c>
    </row>
    <row r="2990" spans="1:17" hidden="1" x14ac:dyDescent="0.25">
      <c r="A2990" t="s">
        <v>12067</v>
      </c>
      <c r="B2990" t="s">
        <v>12068</v>
      </c>
      <c r="C2990" s="1" t="str">
        <f t="shared" si="195"/>
        <v>21:0550</v>
      </c>
      <c r="D2990" s="1" t="str">
        <f t="shared" si="199"/>
        <v>21:0179</v>
      </c>
      <c r="E2990" t="s">
        <v>12069</v>
      </c>
      <c r="F2990" t="s">
        <v>12070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11670</v>
      </c>
      <c r="N2990">
        <v>109</v>
      </c>
      <c r="O2990" t="s">
        <v>113</v>
      </c>
      <c r="P2990" t="s">
        <v>45</v>
      </c>
      <c r="Q2990" t="s">
        <v>23</v>
      </c>
    </row>
    <row r="2991" spans="1:17" hidden="1" x14ac:dyDescent="0.25">
      <c r="A2991" t="s">
        <v>12071</v>
      </c>
      <c r="B2991" t="s">
        <v>12072</v>
      </c>
      <c r="C2991" s="1" t="str">
        <f t="shared" si="195"/>
        <v>21:0550</v>
      </c>
      <c r="D2991" s="1" t="str">
        <f t="shared" si="199"/>
        <v>21:0179</v>
      </c>
      <c r="E2991" t="s">
        <v>12073</v>
      </c>
      <c r="F2991" t="s">
        <v>12074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11675</v>
      </c>
      <c r="N2991">
        <v>110</v>
      </c>
      <c r="O2991" t="s">
        <v>113</v>
      </c>
      <c r="P2991" t="s">
        <v>40</v>
      </c>
      <c r="Q2991" t="s">
        <v>29</v>
      </c>
    </row>
    <row r="2992" spans="1:17" hidden="1" x14ac:dyDescent="0.25">
      <c r="A2992" t="s">
        <v>12075</v>
      </c>
      <c r="B2992" t="s">
        <v>12076</v>
      </c>
      <c r="C2992" s="1" t="str">
        <f t="shared" si="195"/>
        <v>21:0550</v>
      </c>
      <c r="D2992" s="1" t="str">
        <f t="shared" si="199"/>
        <v>21:0179</v>
      </c>
      <c r="E2992" t="s">
        <v>12077</v>
      </c>
      <c r="F2992" t="s">
        <v>12078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11689</v>
      </c>
      <c r="N2992">
        <v>111</v>
      </c>
      <c r="O2992" t="s">
        <v>2120</v>
      </c>
      <c r="P2992" t="s">
        <v>65</v>
      </c>
      <c r="Q2992" t="s">
        <v>46</v>
      </c>
    </row>
    <row r="2993" spans="1:17" hidden="1" x14ac:dyDescent="0.25">
      <c r="A2993" t="s">
        <v>12079</v>
      </c>
      <c r="B2993" t="s">
        <v>12080</v>
      </c>
      <c r="C2993" s="1" t="str">
        <f t="shared" si="195"/>
        <v>21:0550</v>
      </c>
      <c r="D2993" s="1" t="str">
        <f t="shared" si="199"/>
        <v>21:0179</v>
      </c>
      <c r="E2993" t="s">
        <v>12081</v>
      </c>
      <c r="F2993" t="s">
        <v>12082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11694</v>
      </c>
      <c r="N2993">
        <v>112</v>
      </c>
      <c r="O2993" t="s">
        <v>108</v>
      </c>
      <c r="P2993" t="s">
        <v>108</v>
      </c>
      <c r="Q2993" t="s">
        <v>108</v>
      </c>
    </row>
    <row r="2994" spans="1:17" hidden="1" x14ac:dyDescent="0.25">
      <c r="A2994" t="s">
        <v>12083</v>
      </c>
      <c r="B2994" t="s">
        <v>12084</v>
      </c>
      <c r="C2994" s="1" t="str">
        <f t="shared" si="195"/>
        <v>21:0550</v>
      </c>
      <c r="D2994" s="1" t="str">
        <f t="shared" si="199"/>
        <v>21:0179</v>
      </c>
      <c r="E2994" t="s">
        <v>12085</v>
      </c>
      <c r="F2994" t="s">
        <v>12086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11700</v>
      </c>
      <c r="N2994">
        <v>113</v>
      </c>
      <c r="O2994" t="s">
        <v>113</v>
      </c>
      <c r="P2994" t="s">
        <v>45</v>
      </c>
      <c r="Q2994" t="s">
        <v>103</v>
      </c>
    </row>
    <row r="2995" spans="1:17" hidden="1" x14ac:dyDescent="0.25">
      <c r="A2995" t="s">
        <v>12087</v>
      </c>
      <c r="B2995" t="s">
        <v>12088</v>
      </c>
      <c r="C2995" s="1" t="str">
        <f t="shared" si="195"/>
        <v>21:0550</v>
      </c>
      <c r="D2995" s="1" t="str">
        <f t="shared" si="199"/>
        <v>21:0179</v>
      </c>
      <c r="E2995" t="s">
        <v>12089</v>
      </c>
      <c r="F2995" t="s">
        <v>12090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11710</v>
      </c>
      <c r="N2995">
        <v>114</v>
      </c>
      <c r="O2995" t="s">
        <v>2379</v>
      </c>
      <c r="P2995" t="s">
        <v>1209</v>
      </c>
      <c r="Q2995" t="s">
        <v>71</v>
      </c>
    </row>
    <row r="2996" spans="1:17" hidden="1" x14ac:dyDescent="0.25">
      <c r="A2996" t="s">
        <v>12091</v>
      </c>
      <c r="B2996" t="s">
        <v>12092</v>
      </c>
      <c r="C2996" s="1" t="str">
        <f t="shared" si="195"/>
        <v>21:0550</v>
      </c>
      <c r="D2996" s="1" t="str">
        <f>HYPERLINK("http://geochem.nrcan.gc.ca/cdogs/content/svy/svy_e.htm", "")</f>
        <v/>
      </c>
      <c r="G2996" s="1" t="str">
        <f>HYPERLINK("http://geochem.nrcan.gc.ca/cdogs/content/cr_/cr_00071_e.htm", "71")</f>
        <v>71</v>
      </c>
      <c r="J2996" t="s">
        <v>11703</v>
      </c>
      <c r="K2996" t="s">
        <v>11704</v>
      </c>
      <c r="L2996">
        <v>6</v>
      </c>
      <c r="M2996" t="s">
        <v>11705</v>
      </c>
      <c r="N2996">
        <v>115</v>
      </c>
      <c r="O2996" t="s">
        <v>576</v>
      </c>
      <c r="P2996" t="s">
        <v>2031</v>
      </c>
      <c r="Q2996" t="s">
        <v>365</v>
      </c>
    </row>
    <row r="2997" spans="1:17" hidden="1" x14ac:dyDescent="0.25">
      <c r="A2997" t="s">
        <v>12093</v>
      </c>
      <c r="B2997" t="s">
        <v>12094</v>
      </c>
      <c r="C2997" s="1" t="str">
        <f t="shared" si="195"/>
        <v>21:0550</v>
      </c>
      <c r="D2997" s="1" t="str">
        <f t="shared" ref="D2997:D3015" si="202">HYPERLINK("http://geochem.nrcan.gc.ca/cdogs/content/svy/svy210179_e.htm", "21:0179")</f>
        <v>21:0179</v>
      </c>
      <c r="E2997" t="s">
        <v>12095</v>
      </c>
      <c r="F2997" t="s">
        <v>12096</v>
      </c>
      <c r="H2997">
        <v>53.470835899999997</v>
      </c>
      <c r="I2997">
        <v>-123.4343138</v>
      </c>
      <c r="J2997" s="1" t="str">
        <f t="shared" ref="J2997:J3015" si="203">HYPERLINK("http://geochem.nrcan.gc.ca/cdogs/content/kwd/kwd020018_e.htm", "Fluid (stream)")</f>
        <v>Fluid (stream)</v>
      </c>
      <c r="K2997" s="1" t="str">
        <f t="shared" ref="K2997:K3015" si="204">HYPERLINK("http://geochem.nrcan.gc.ca/cdogs/content/kwd/kwd080007_e.htm", "Untreated Water")</f>
        <v>Untreated Water</v>
      </c>
      <c r="L2997">
        <v>6</v>
      </c>
      <c r="M2997" t="s">
        <v>11715</v>
      </c>
      <c r="N2997">
        <v>116</v>
      </c>
      <c r="O2997" t="s">
        <v>113</v>
      </c>
      <c r="P2997" t="s">
        <v>1391</v>
      </c>
      <c r="Q2997" t="s">
        <v>29</v>
      </c>
    </row>
    <row r="2998" spans="1:17" hidden="1" x14ac:dyDescent="0.25">
      <c r="A2998" t="s">
        <v>12097</v>
      </c>
      <c r="B2998" t="s">
        <v>12098</v>
      </c>
      <c r="C2998" s="1" t="str">
        <f t="shared" si="195"/>
        <v>21:0550</v>
      </c>
      <c r="D2998" s="1" t="str">
        <f t="shared" si="202"/>
        <v>21:0179</v>
      </c>
      <c r="E2998" t="s">
        <v>12099</v>
      </c>
      <c r="F2998" t="s">
        <v>12100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11720</v>
      </c>
      <c r="N2998">
        <v>117</v>
      </c>
      <c r="O2998" t="s">
        <v>576</v>
      </c>
      <c r="P2998" t="s">
        <v>577</v>
      </c>
      <c r="Q2998" t="s">
        <v>59</v>
      </c>
    </row>
    <row r="2999" spans="1:17" hidden="1" x14ac:dyDescent="0.25">
      <c r="A2999" t="s">
        <v>12101</v>
      </c>
      <c r="B2999" t="s">
        <v>12102</v>
      </c>
      <c r="C2999" s="1" t="str">
        <f t="shared" si="195"/>
        <v>21:0550</v>
      </c>
      <c r="D2999" s="1" t="str">
        <f t="shared" si="202"/>
        <v>21:0179</v>
      </c>
      <c r="E2999" t="s">
        <v>12103</v>
      </c>
      <c r="F2999" t="s">
        <v>12104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11725</v>
      </c>
      <c r="N2999">
        <v>118</v>
      </c>
      <c r="O2999" t="s">
        <v>3027</v>
      </c>
      <c r="P2999" t="s">
        <v>1391</v>
      </c>
      <c r="Q2999" t="s">
        <v>59</v>
      </c>
    </row>
    <row r="3000" spans="1:17" hidden="1" x14ac:dyDescent="0.25">
      <c r="A3000" t="s">
        <v>12105</v>
      </c>
      <c r="B3000" t="s">
        <v>12106</v>
      </c>
      <c r="C3000" s="1" t="str">
        <f t="shared" si="195"/>
        <v>21:0550</v>
      </c>
      <c r="D3000" s="1" t="str">
        <f t="shared" si="202"/>
        <v>21:0179</v>
      </c>
      <c r="E3000" t="s">
        <v>12107</v>
      </c>
      <c r="F3000" t="s">
        <v>12108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11730</v>
      </c>
      <c r="N3000">
        <v>119</v>
      </c>
      <c r="O3000" t="s">
        <v>593</v>
      </c>
      <c r="P3000" t="s">
        <v>2333</v>
      </c>
      <c r="Q3000" t="s">
        <v>35</v>
      </c>
    </row>
    <row r="3001" spans="1:17" hidden="1" x14ac:dyDescent="0.25">
      <c r="A3001" t="s">
        <v>12109</v>
      </c>
      <c r="B3001" t="s">
        <v>12110</v>
      </c>
      <c r="C3001" s="1" t="str">
        <f t="shared" si="195"/>
        <v>21:0550</v>
      </c>
      <c r="D3001" s="1" t="str">
        <f t="shared" si="202"/>
        <v>21:0179</v>
      </c>
      <c r="E3001" t="s">
        <v>12038</v>
      </c>
      <c r="F3001" t="s">
        <v>12111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11655</v>
      </c>
      <c r="N3001">
        <v>120</v>
      </c>
      <c r="O3001" t="s">
        <v>11795</v>
      </c>
      <c r="P3001" t="s">
        <v>658</v>
      </c>
      <c r="Q3001" t="s">
        <v>23</v>
      </c>
    </row>
    <row r="3002" spans="1:17" hidden="1" x14ac:dyDescent="0.25">
      <c r="A3002" t="s">
        <v>12112</v>
      </c>
      <c r="B3002" t="s">
        <v>12113</v>
      </c>
      <c r="C3002" s="1" t="str">
        <f t="shared" si="195"/>
        <v>21:0550</v>
      </c>
      <c r="D3002" s="1" t="str">
        <f t="shared" si="202"/>
        <v>21:0179</v>
      </c>
      <c r="E3002" t="s">
        <v>12114</v>
      </c>
      <c r="F3002" t="s">
        <v>12115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11636</v>
      </c>
      <c r="N3002">
        <v>121</v>
      </c>
      <c r="O3002" t="s">
        <v>2120</v>
      </c>
      <c r="P3002" t="s">
        <v>863</v>
      </c>
      <c r="Q3002" t="s">
        <v>103</v>
      </c>
    </row>
    <row r="3003" spans="1:17" hidden="1" x14ac:dyDescent="0.25">
      <c r="A3003" t="s">
        <v>12116</v>
      </c>
      <c r="B3003" t="s">
        <v>12117</v>
      </c>
      <c r="C3003" s="1" t="str">
        <f t="shared" si="195"/>
        <v>21:0550</v>
      </c>
      <c r="D3003" s="1" t="str">
        <f t="shared" si="202"/>
        <v>21:0179</v>
      </c>
      <c r="E3003" t="s">
        <v>12118</v>
      </c>
      <c r="F3003" t="s">
        <v>12119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11641</v>
      </c>
      <c r="N3003">
        <v>122</v>
      </c>
      <c r="O3003" t="s">
        <v>108</v>
      </c>
      <c r="P3003" t="s">
        <v>108</v>
      </c>
      <c r="Q3003" t="s">
        <v>108</v>
      </c>
    </row>
    <row r="3004" spans="1:17" hidden="1" x14ac:dyDescent="0.25">
      <c r="A3004" t="s">
        <v>12120</v>
      </c>
      <c r="B3004" t="s">
        <v>12121</v>
      </c>
      <c r="C3004" s="1" t="str">
        <f t="shared" si="195"/>
        <v>21:0550</v>
      </c>
      <c r="D3004" s="1" t="str">
        <f t="shared" si="202"/>
        <v>21:0179</v>
      </c>
      <c r="E3004" t="s">
        <v>12122</v>
      </c>
      <c r="F3004" t="s">
        <v>12123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11646</v>
      </c>
      <c r="N3004">
        <v>123</v>
      </c>
      <c r="O3004" t="s">
        <v>113</v>
      </c>
      <c r="P3004" t="s">
        <v>65</v>
      </c>
      <c r="Q3004" t="s">
        <v>189</v>
      </c>
    </row>
    <row r="3005" spans="1:17" hidden="1" x14ac:dyDescent="0.25">
      <c r="A3005" t="s">
        <v>12124</v>
      </c>
      <c r="B3005" t="s">
        <v>12125</v>
      </c>
      <c r="C3005" s="1" t="str">
        <f t="shared" si="195"/>
        <v>21:0550</v>
      </c>
      <c r="D3005" s="1" t="str">
        <f t="shared" si="202"/>
        <v>21:0179</v>
      </c>
      <c r="E3005" t="s">
        <v>12126</v>
      </c>
      <c r="F3005" t="s">
        <v>12127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11651</v>
      </c>
      <c r="N3005">
        <v>124</v>
      </c>
      <c r="O3005" t="s">
        <v>1812</v>
      </c>
      <c r="P3005" t="s">
        <v>45</v>
      </c>
      <c r="Q3005" t="s">
        <v>103</v>
      </c>
    </row>
    <row r="3006" spans="1:17" hidden="1" x14ac:dyDescent="0.25">
      <c r="A3006" t="s">
        <v>12128</v>
      </c>
      <c r="B3006" t="s">
        <v>12129</v>
      </c>
      <c r="C3006" s="1" t="str">
        <f t="shared" si="195"/>
        <v>21:0550</v>
      </c>
      <c r="D3006" s="1" t="str">
        <f t="shared" si="202"/>
        <v>21:0179</v>
      </c>
      <c r="E3006" t="s">
        <v>12130</v>
      </c>
      <c r="F3006" t="s">
        <v>12131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11660</v>
      </c>
      <c r="N3006">
        <v>125</v>
      </c>
      <c r="O3006" t="s">
        <v>2120</v>
      </c>
      <c r="P3006" t="s">
        <v>77</v>
      </c>
      <c r="Q3006" t="s">
        <v>29</v>
      </c>
    </row>
    <row r="3007" spans="1:17" hidden="1" x14ac:dyDescent="0.25">
      <c r="A3007" t="s">
        <v>12132</v>
      </c>
      <c r="B3007" t="s">
        <v>12133</v>
      </c>
      <c r="C3007" s="1" t="str">
        <f t="shared" si="195"/>
        <v>21:0550</v>
      </c>
      <c r="D3007" s="1" t="str">
        <f t="shared" si="202"/>
        <v>21:0179</v>
      </c>
      <c r="E3007" t="s">
        <v>12134</v>
      </c>
      <c r="F3007" t="s">
        <v>12135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11665</v>
      </c>
      <c r="N3007">
        <v>126</v>
      </c>
      <c r="O3007" t="s">
        <v>113</v>
      </c>
      <c r="P3007" t="s">
        <v>356</v>
      </c>
      <c r="Q3007" t="s">
        <v>29</v>
      </c>
    </row>
    <row r="3008" spans="1:17" hidden="1" x14ac:dyDescent="0.25">
      <c r="A3008" t="s">
        <v>12136</v>
      </c>
      <c r="B3008" t="s">
        <v>12137</v>
      </c>
      <c r="C3008" s="1" t="str">
        <f t="shared" si="195"/>
        <v>21:0550</v>
      </c>
      <c r="D3008" s="1" t="str">
        <f t="shared" si="202"/>
        <v>21:0179</v>
      </c>
      <c r="E3008" t="s">
        <v>12138</v>
      </c>
      <c r="F3008" t="s">
        <v>12139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11680</v>
      </c>
      <c r="N3008">
        <v>127</v>
      </c>
      <c r="O3008" t="s">
        <v>512</v>
      </c>
      <c r="P3008" t="s">
        <v>22</v>
      </c>
      <c r="Q3008" t="s">
        <v>103</v>
      </c>
    </row>
    <row r="3009" spans="1:17" hidden="1" x14ac:dyDescent="0.25">
      <c r="A3009" t="s">
        <v>12140</v>
      </c>
      <c r="B3009" t="s">
        <v>12141</v>
      </c>
      <c r="C3009" s="1" t="str">
        <f t="shared" si="195"/>
        <v>21:0550</v>
      </c>
      <c r="D3009" s="1" t="str">
        <f t="shared" si="202"/>
        <v>21:0179</v>
      </c>
      <c r="E3009" t="s">
        <v>12138</v>
      </c>
      <c r="F3009" t="s">
        <v>12142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11684</v>
      </c>
      <c r="N3009">
        <v>128</v>
      </c>
      <c r="O3009" t="s">
        <v>630</v>
      </c>
      <c r="P3009" t="s">
        <v>436</v>
      </c>
      <c r="Q3009" t="s">
        <v>23</v>
      </c>
    </row>
    <row r="3010" spans="1:17" hidden="1" x14ac:dyDescent="0.25">
      <c r="A3010" t="s">
        <v>12143</v>
      </c>
      <c r="B3010" t="s">
        <v>12144</v>
      </c>
      <c r="C3010" s="1" t="str">
        <f t="shared" ref="C3010:C3073" si="205">HYPERLINK("http://geochem.nrcan.gc.ca/cdogs/content/bdl/bdl210550_e.htm", "21:0550")</f>
        <v>21:0550</v>
      </c>
      <c r="D3010" s="1" t="str">
        <f t="shared" si="202"/>
        <v>21:0179</v>
      </c>
      <c r="E3010" t="s">
        <v>12145</v>
      </c>
      <c r="F3010" t="s">
        <v>12146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11670</v>
      </c>
      <c r="N3010">
        <v>129</v>
      </c>
      <c r="O3010" t="s">
        <v>2379</v>
      </c>
      <c r="P3010" t="s">
        <v>45</v>
      </c>
      <c r="Q3010" t="s">
        <v>52</v>
      </c>
    </row>
    <row r="3011" spans="1:17" hidden="1" x14ac:dyDescent="0.25">
      <c r="A3011" t="s">
        <v>12147</v>
      </c>
      <c r="B3011" t="s">
        <v>12148</v>
      </c>
      <c r="C3011" s="1" t="str">
        <f t="shared" si="205"/>
        <v>21:0550</v>
      </c>
      <c r="D3011" s="1" t="str">
        <f t="shared" si="202"/>
        <v>21:0179</v>
      </c>
      <c r="E3011" t="s">
        <v>12114</v>
      </c>
      <c r="F3011" t="s">
        <v>12149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11655</v>
      </c>
      <c r="N3011">
        <v>130</v>
      </c>
      <c r="O3011" t="s">
        <v>113</v>
      </c>
      <c r="P3011" t="s">
        <v>231</v>
      </c>
      <c r="Q3011" t="s">
        <v>103</v>
      </c>
    </row>
    <row r="3012" spans="1:17" hidden="1" x14ac:dyDescent="0.25">
      <c r="A3012" t="s">
        <v>12150</v>
      </c>
      <c r="B3012" t="s">
        <v>12151</v>
      </c>
      <c r="C3012" s="1" t="str">
        <f t="shared" si="205"/>
        <v>21:0550</v>
      </c>
      <c r="D3012" s="1" t="str">
        <f t="shared" si="202"/>
        <v>21:0179</v>
      </c>
      <c r="E3012" t="s">
        <v>12152</v>
      </c>
      <c r="F3012" t="s">
        <v>12153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11675</v>
      </c>
      <c r="N3012">
        <v>131</v>
      </c>
      <c r="O3012" t="s">
        <v>2379</v>
      </c>
      <c r="P3012" t="s">
        <v>77</v>
      </c>
      <c r="Q3012" t="s">
        <v>93</v>
      </c>
    </row>
    <row r="3013" spans="1:17" hidden="1" x14ac:dyDescent="0.25">
      <c r="A3013" t="s">
        <v>12154</v>
      </c>
      <c r="B3013" t="s">
        <v>12155</v>
      </c>
      <c r="C3013" s="1" t="str">
        <f t="shared" si="205"/>
        <v>21:0550</v>
      </c>
      <c r="D3013" s="1" t="str">
        <f t="shared" si="202"/>
        <v>21:0179</v>
      </c>
      <c r="E3013" t="s">
        <v>12156</v>
      </c>
      <c r="F3013" t="s">
        <v>12157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11689</v>
      </c>
      <c r="N3013">
        <v>132</v>
      </c>
      <c r="O3013" t="s">
        <v>2379</v>
      </c>
      <c r="P3013" t="s">
        <v>45</v>
      </c>
      <c r="Q3013" t="s">
        <v>522</v>
      </c>
    </row>
    <row r="3014" spans="1:17" hidden="1" x14ac:dyDescent="0.25">
      <c r="A3014" t="s">
        <v>12158</v>
      </c>
      <c r="B3014" t="s">
        <v>12159</v>
      </c>
      <c r="C3014" s="1" t="str">
        <f t="shared" si="205"/>
        <v>21:0550</v>
      </c>
      <c r="D3014" s="1" t="str">
        <f t="shared" si="202"/>
        <v>21:0179</v>
      </c>
      <c r="E3014" t="s">
        <v>12160</v>
      </c>
      <c r="F3014" t="s">
        <v>12161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11694</v>
      </c>
      <c r="N3014">
        <v>133</v>
      </c>
      <c r="O3014" t="s">
        <v>2120</v>
      </c>
      <c r="P3014" t="s">
        <v>231</v>
      </c>
      <c r="Q3014" t="s">
        <v>198</v>
      </c>
    </row>
    <row r="3015" spans="1:17" hidden="1" x14ac:dyDescent="0.25">
      <c r="A3015" t="s">
        <v>12162</v>
      </c>
      <c r="B3015" t="s">
        <v>12163</v>
      </c>
      <c r="C3015" s="1" t="str">
        <f t="shared" si="205"/>
        <v>21:0550</v>
      </c>
      <c r="D3015" s="1" t="str">
        <f t="shared" si="202"/>
        <v>21:0179</v>
      </c>
      <c r="E3015" t="s">
        <v>12164</v>
      </c>
      <c r="F3015" t="s">
        <v>12165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11700</v>
      </c>
      <c r="N3015">
        <v>134</v>
      </c>
      <c r="O3015" t="s">
        <v>113</v>
      </c>
      <c r="P3015" t="s">
        <v>148</v>
      </c>
      <c r="Q3015" t="s">
        <v>52</v>
      </c>
    </row>
    <row r="3016" spans="1:17" hidden="1" x14ac:dyDescent="0.25">
      <c r="A3016" t="s">
        <v>12166</v>
      </c>
      <c r="B3016" t="s">
        <v>12167</v>
      </c>
      <c r="C3016" s="1" t="str">
        <f t="shared" si="205"/>
        <v>21:0550</v>
      </c>
      <c r="D3016" s="1" t="str">
        <f>HYPERLINK("http://geochem.nrcan.gc.ca/cdogs/content/svy/svy_e.htm", "")</f>
        <v/>
      </c>
      <c r="G3016" s="1" t="str">
        <f>HYPERLINK("http://geochem.nrcan.gc.ca/cdogs/content/cr_/cr_00071_e.htm", "71")</f>
        <v>71</v>
      </c>
      <c r="J3016" t="s">
        <v>11703</v>
      </c>
      <c r="K3016" t="s">
        <v>11704</v>
      </c>
      <c r="L3016">
        <v>7</v>
      </c>
      <c r="M3016" t="s">
        <v>11705</v>
      </c>
      <c r="N3016">
        <v>135</v>
      </c>
      <c r="O3016" t="s">
        <v>576</v>
      </c>
      <c r="P3016" t="s">
        <v>1222</v>
      </c>
      <c r="Q3016" t="s">
        <v>198</v>
      </c>
    </row>
    <row r="3017" spans="1:17" hidden="1" x14ac:dyDescent="0.25">
      <c r="A3017" t="s">
        <v>12168</v>
      </c>
      <c r="B3017" t="s">
        <v>12169</v>
      </c>
      <c r="C3017" s="1" t="str">
        <f t="shared" si="205"/>
        <v>21:0550</v>
      </c>
      <c r="D3017" s="1" t="str">
        <f t="shared" ref="D3017:D3039" si="206">HYPERLINK("http://geochem.nrcan.gc.ca/cdogs/content/svy/svy210179_e.htm", "21:0179")</f>
        <v>21:0179</v>
      </c>
      <c r="E3017" t="s">
        <v>12170</v>
      </c>
      <c r="F3017" t="s">
        <v>12171</v>
      </c>
      <c r="H3017">
        <v>53.822835599999998</v>
      </c>
      <c r="I3017">
        <v>-123.0682451</v>
      </c>
      <c r="J3017" s="1" t="str">
        <f t="shared" ref="J3017:J3039" si="207">HYPERLINK("http://geochem.nrcan.gc.ca/cdogs/content/kwd/kwd020018_e.htm", "Fluid (stream)")</f>
        <v>Fluid (stream)</v>
      </c>
      <c r="K3017" s="1" t="str">
        <f t="shared" ref="K3017:K3039" si="208">HYPERLINK("http://geochem.nrcan.gc.ca/cdogs/content/kwd/kwd080007_e.htm", "Untreated Water")</f>
        <v>Untreated Water</v>
      </c>
      <c r="L3017">
        <v>7</v>
      </c>
      <c r="M3017" t="s">
        <v>11710</v>
      </c>
      <c r="N3017">
        <v>136</v>
      </c>
      <c r="O3017" t="s">
        <v>59</v>
      </c>
      <c r="P3017" t="s">
        <v>617</v>
      </c>
      <c r="Q3017" t="s">
        <v>23</v>
      </c>
    </row>
    <row r="3018" spans="1:17" hidden="1" x14ac:dyDescent="0.25">
      <c r="A3018" t="s">
        <v>12172</v>
      </c>
      <c r="B3018" t="s">
        <v>12173</v>
      </c>
      <c r="C3018" s="1" t="str">
        <f t="shared" si="205"/>
        <v>21:0550</v>
      </c>
      <c r="D3018" s="1" t="str">
        <f t="shared" si="206"/>
        <v>21:0179</v>
      </c>
      <c r="E3018" t="s">
        <v>12174</v>
      </c>
      <c r="F3018" t="s">
        <v>12175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11715</v>
      </c>
      <c r="N3018">
        <v>137</v>
      </c>
      <c r="O3018" t="s">
        <v>3827</v>
      </c>
      <c r="P3018" t="s">
        <v>2943</v>
      </c>
      <c r="Q3018" t="s">
        <v>23</v>
      </c>
    </row>
    <row r="3019" spans="1:17" hidden="1" x14ac:dyDescent="0.25">
      <c r="A3019" t="s">
        <v>12176</v>
      </c>
      <c r="B3019" t="s">
        <v>12177</v>
      </c>
      <c r="C3019" s="1" t="str">
        <f t="shared" si="205"/>
        <v>21:0550</v>
      </c>
      <c r="D3019" s="1" t="str">
        <f t="shared" si="206"/>
        <v>21:0179</v>
      </c>
      <c r="E3019" t="s">
        <v>12178</v>
      </c>
      <c r="F3019" t="s">
        <v>12179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11720</v>
      </c>
      <c r="N3019">
        <v>138</v>
      </c>
      <c r="O3019" t="s">
        <v>113</v>
      </c>
      <c r="P3019" t="s">
        <v>70</v>
      </c>
      <c r="Q3019" t="s">
        <v>71</v>
      </c>
    </row>
    <row r="3020" spans="1:17" hidden="1" x14ac:dyDescent="0.25">
      <c r="A3020" t="s">
        <v>12180</v>
      </c>
      <c r="B3020" t="s">
        <v>12181</v>
      </c>
      <c r="C3020" s="1" t="str">
        <f t="shared" si="205"/>
        <v>21:0550</v>
      </c>
      <c r="D3020" s="1" t="str">
        <f t="shared" si="206"/>
        <v>21:0179</v>
      </c>
      <c r="E3020" t="s">
        <v>12182</v>
      </c>
      <c r="F3020" t="s">
        <v>12183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11725</v>
      </c>
      <c r="N3020">
        <v>139</v>
      </c>
      <c r="O3020" t="s">
        <v>3836</v>
      </c>
      <c r="P3020" t="s">
        <v>1598</v>
      </c>
      <c r="Q3020" t="s">
        <v>392</v>
      </c>
    </row>
    <row r="3021" spans="1:17" hidden="1" x14ac:dyDescent="0.25">
      <c r="A3021" t="s">
        <v>12184</v>
      </c>
      <c r="B3021" t="s">
        <v>12185</v>
      </c>
      <c r="C3021" s="1" t="str">
        <f t="shared" si="205"/>
        <v>21:0550</v>
      </c>
      <c r="D3021" s="1" t="str">
        <f t="shared" si="206"/>
        <v>21:0179</v>
      </c>
      <c r="E3021" t="s">
        <v>12186</v>
      </c>
      <c r="F3021" t="s">
        <v>12187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11730</v>
      </c>
      <c r="N3021">
        <v>140</v>
      </c>
      <c r="O3021" t="s">
        <v>113</v>
      </c>
      <c r="P3021" t="s">
        <v>34</v>
      </c>
      <c r="Q3021" t="s">
        <v>198</v>
      </c>
    </row>
    <row r="3022" spans="1:17" hidden="1" x14ac:dyDescent="0.25">
      <c r="A3022" t="s">
        <v>12188</v>
      </c>
      <c r="B3022" t="s">
        <v>12189</v>
      </c>
      <c r="C3022" s="1" t="str">
        <f t="shared" si="205"/>
        <v>21:0550</v>
      </c>
      <c r="D3022" s="1" t="str">
        <f t="shared" si="206"/>
        <v>21:0179</v>
      </c>
      <c r="E3022" t="s">
        <v>12190</v>
      </c>
      <c r="F3022" t="s">
        <v>12191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11636</v>
      </c>
      <c r="N3022">
        <v>141</v>
      </c>
      <c r="O3022" t="s">
        <v>2379</v>
      </c>
      <c r="P3022" t="s">
        <v>386</v>
      </c>
      <c r="Q3022" t="s">
        <v>198</v>
      </c>
    </row>
    <row r="3023" spans="1:17" hidden="1" x14ac:dyDescent="0.25">
      <c r="A3023" t="s">
        <v>12192</v>
      </c>
      <c r="B3023" t="s">
        <v>12193</v>
      </c>
      <c r="C3023" s="1" t="str">
        <f t="shared" si="205"/>
        <v>21:0550</v>
      </c>
      <c r="D3023" s="1" t="str">
        <f t="shared" si="206"/>
        <v>21:0179</v>
      </c>
      <c r="E3023" t="s">
        <v>12194</v>
      </c>
      <c r="F3023" t="s">
        <v>12195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11641</v>
      </c>
      <c r="N3023">
        <v>142</v>
      </c>
      <c r="O3023" t="s">
        <v>11695</v>
      </c>
      <c r="P3023" t="s">
        <v>658</v>
      </c>
      <c r="Q3023" t="s">
        <v>35</v>
      </c>
    </row>
    <row r="3024" spans="1:17" hidden="1" x14ac:dyDescent="0.25">
      <c r="A3024" t="s">
        <v>12196</v>
      </c>
      <c r="B3024" t="s">
        <v>12197</v>
      </c>
      <c r="C3024" s="1" t="str">
        <f t="shared" si="205"/>
        <v>21:0550</v>
      </c>
      <c r="D3024" s="1" t="str">
        <f t="shared" si="206"/>
        <v>21:0179</v>
      </c>
      <c r="E3024" t="s">
        <v>12198</v>
      </c>
      <c r="F3024" t="s">
        <v>12199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11646</v>
      </c>
      <c r="N3024">
        <v>143</v>
      </c>
      <c r="O3024" t="s">
        <v>630</v>
      </c>
      <c r="P3024" t="s">
        <v>386</v>
      </c>
      <c r="Q3024" t="s">
        <v>198</v>
      </c>
    </row>
    <row r="3025" spans="1:17" hidden="1" x14ac:dyDescent="0.25">
      <c r="A3025" t="s">
        <v>12200</v>
      </c>
      <c r="B3025" t="s">
        <v>12201</v>
      </c>
      <c r="C3025" s="1" t="str">
        <f t="shared" si="205"/>
        <v>21:0550</v>
      </c>
      <c r="D3025" s="1" t="str">
        <f t="shared" si="206"/>
        <v>21:0179</v>
      </c>
      <c r="E3025" t="s">
        <v>12202</v>
      </c>
      <c r="F3025" t="s">
        <v>12203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11651</v>
      </c>
      <c r="N3025">
        <v>144</v>
      </c>
      <c r="O3025" t="s">
        <v>113</v>
      </c>
      <c r="P3025" t="s">
        <v>513</v>
      </c>
      <c r="Q3025" t="s">
        <v>29</v>
      </c>
    </row>
    <row r="3026" spans="1:17" hidden="1" x14ac:dyDescent="0.25">
      <c r="A3026" t="s">
        <v>12204</v>
      </c>
      <c r="B3026" t="s">
        <v>12205</v>
      </c>
      <c r="C3026" s="1" t="str">
        <f t="shared" si="205"/>
        <v>21:0550</v>
      </c>
      <c r="D3026" s="1" t="str">
        <f t="shared" si="206"/>
        <v>21:0179</v>
      </c>
      <c r="E3026" t="s">
        <v>12206</v>
      </c>
      <c r="F3026" t="s">
        <v>12207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11660</v>
      </c>
      <c r="N3026">
        <v>145</v>
      </c>
      <c r="O3026" t="s">
        <v>113</v>
      </c>
      <c r="P3026" t="s">
        <v>1227</v>
      </c>
      <c r="Q3026" t="s">
        <v>59</v>
      </c>
    </row>
    <row r="3027" spans="1:17" hidden="1" x14ac:dyDescent="0.25">
      <c r="A3027" t="s">
        <v>12208</v>
      </c>
      <c r="B3027" t="s">
        <v>12209</v>
      </c>
      <c r="C3027" s="1" t="str">
        <f t="shared" si="205"/>
        <v>21:0550</v>
      </c>
      <c r="D3027" s="1" t="str">
        <f t="shared" si="206"/>
        <v>21:0179</v>
      </c>
      <c r="E3027" t="s">
        <v>12210</v>
      </c>
      <c r="F3027" t="s">
        <v>12211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11665</v>
      </c>
      <c r="N3027">
        <v>146</v>
      </c>
      <c r="O3027" t="s">
        <v>108</v>
      </c>
      <c r="P3027" t="s">
        <v>108</v>
      </c>
      <c r="Q3027" t="s">
        <v>108</v>
      </c>
    </row>
    <row r="3028" spans="1:17" hidden="1" x14ac:dyDescent="0.25">
      <c r="A3028" t="s">
        <v>12212</v>
      </c>
      <c r="B3028" t="s">
        <v>12213</v>
      </c>
      <c r="C3028" s="1" t="str">
        <f t="shared" si="205"/>
        <v>21:0550</v>
      </c>
      <c r="D3028" s="1" t="str">
        <f t="shared" si="206"/>
        <v>21:0179</v>
      </c>
      <c r="E3028" t="s">
        <v>12214</v>
      </c>
      <c r="F3028" t="s">
        <v>12215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11680</v>
      </c>
      <c r="N3028">
        <v>147</v>
      </c>
      <c r="O3028" t="s">
        <v>113</v>
      </c>
      <c r="P3028" t="s">
        <v>184</v>
      </c>
      <c r="Q3028" t="s">
        <v>103</v>
      </c>
    </row>
    <row r="3029" spans="1:17" hidden="1" x14ac:dyDescent="0.25">
      <c r="A3029" t="s">
        <v>12216</v>
      </c>
      <c r="B3029" t="s">
        <v>12217</v>
      </c>
      <c r="C3029" s="1" t="str">
        <f t="shared" si="205"/>
        <v>21:0550</v>
      </c>
      <c r="D3029" s="1" t="str">
        <f t="shared" si="206"/>
        <v>21:0179</v>
      </c>
      <c r="E3029" t="s">
        <v>12214</v>
      </c>
      <c r="F3029" t="s">
        <v>12218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11684</v>
      </c>
      <c r="N3029">
        <v>148</v>
      </c>
      <c r="O3029" t="s">
        <v>113</v>
      </c>
      <c r="P3029" t="s">
        <v>82</v>
      </c>
      <c r="Q3029" t="s">
        <v>29</v>
      </c>
    </row>
    <row r="3030" spans="1:17" hidden="1" x14ac:dyDescent="0.25">
      <c r="A3030" t="s">
        <v>12219</v>
      </c>
      <c r="B3030" t="s">
        <v>12220</v>
      </c>
      <c r="C3030" s="1" t="str">
        <f t="shared" si="205"/>
        <v>21:0550</v>
      </c>
      <c r="D3030" s="1" t="str">
        <f t="shared" si="206"/>
        <v>21:0179</v>
      </c>
      <c r="E3030" t="s">
        <v>12221</v>
      </c>
      <c r="F3030" t="s">
        <v>12222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11670</v>
      </c>
      <c r="N3030">
        <v>149</v>
      </c>
      <c r="O3030" t="s">
        <v>1812</v>
      </c>
      <c r="P3030" t="s">
        <v>82</v>
      </c>
      <c r="Q3030" t="s">
        <v>29</v>
      </c>
    </row>
    <row r="3031" spans="1:17" hidden="1" x14ac:dyDescent="0.25">
      <c r="A3031" t="s">
        <v>12223</v>
      </c>
      <c r="B3031" t="s">
        <v>12224</v>
      </c>
      <c r="C3031" s="1" t="str">
        <f t="shared" si="205"/>
        <v>21:0550</v>
      </c>
      <c r="D3031" s="1" t="str">
        <f t="shared" si="206"/>
        <v>21:0179</v>
      </c>
      <c r="E3031" t="s">
        <v>12190</v>
      </c>
      <c r="F3031" t="s">
        <v>12225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11655</v>
      </c>
      <c r="N3031">
        <v>150</v>
      </c>
      <c r="O3031" t="s">
        <v>113</v>
      </c>
      <c r="P3031" t="s">
        <v>87</v>
      </c>
      <c r="Q3031" t="s">
        <v>198</v>
      </c>
    </row>
    <row r="3032" spans="1:17" hidden="1" x14ac:dyDescent="0.25">
      <c r="A3032" t="s">
        <v>12226</v>
      </c>
      <c r="B3032" t="s">
        <v>12227</v>
      </c>
      <c r="C3032" s="1" t="str">
        <f t="shared" si="205"/>
        <v>21:0550</v>
      </c>
      <c r="D3032" s="1" t="str">
        <f t="shared" si="206"/>
        <v>21:0179</v>
      </c>
      <c r="E3032" t="s">
        <v>12228</v>
      </c>
      <c r="F3032" t="s">
        <v>12229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11675</v>
      </c>
      <c r="N3032">
        <v>151</v>
      </c>
      <c r="O3032" t="s">
        <v>113</v>
      </c>
      <c r="P3032" t="s">
        <v>82</v>
      </c>
      <c r="Q3032" t="s">
        <v>29</v>
      </c>
    </row>
    <row r="3033" spans="1:17" hidden="1" x14ac:dyDescent="0.25">
      <c r="A3033" t="s">
        <v>12230</v>
      </c>
      <c r="B3033" t="s">
        <v>12231</v>
      </c>
      <c r="C3033" s="1" t="str">
        <f t="shared" si="205"/>
        <v>21:0550</v>
      </c>
      <c r="D3033" s="1" t="str">
        <f t="shared" si="206"/>
        <v>21:0179</v>
      </c>
      <c r="E3033" t="s">
        <v>12232</v>
      </c>
      <c r="F3033" t="s">
        <v>12233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11689</v>
      </c>
      <c r="N3033">
        <v>152</v>
      </c>
      <c r="O3033" t="s">
        <v>576</v>
      </c>
      <c r="P3033" t="s">
        <v>184</v>
      </c>
      <c r="Q3033" t="s">
        <v>59</v>
      </c>
    </row>
    <row r="3034" spans="1:17" hidden="1" x14ac:dyDescent="0.25">
      <c r="A3034" t="s">
        <v>12234</v>
      </c>
      <c r="B3034" t="s">
        <v>12235</v>
      </c>
      <c r="C3034" s="1" t="str">
        <f t="shared" si="205"/>
        <v>21:0550</v>
      </c>
      <c r="D3034" s="1" t="str">
        <f t="shared" si="206"/>
        <v>21:0179</v>
      </c>
      <c r="E3034" t="s">
        <v>12236</v>
      </c>
      <c r="F3034" t="s">
        <v>12237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11694</v>
      </c>
      <c r="N3034">
        <v>153</v>
      </c>
      <c r="O3034" t="s">
        <v>108</v>
      </c>
      <c r="P3034" t="s">
        <v>108</v>
      </c>
      <c r="Q3034" t="s">
        <v>108</v>
      </c>
    </row>
    <row r="3035" spans="1:17" hidden="1" x14ac:dyDescent="0.25">
      <c r="A3035" t="s">
        <v>12238</v>
      </c>
      <c r="B3035" t="s">
        <v>12239</v>
      </c>
      <c r="C3035" s="1" t="str">
        <f t="shared" si="205"/>
        <v>21:0550</v>
      </c>
      <c r="D3035" s="1" t="str">
        <f t="shared" si="206"/>
        <v>21:0179</v>
      </c>
      <c r="E3035" t="s">
        <v>12240</v>
      </c>
      <c r="F3035" t="s">
        <v>12241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11700</v>
      </c>
      <c r="N3035">
        <v>154</v>
      </c>
      <c r="O3035" t="s">
        <v>108</v>
      </c>
      <c r="P3035" t="s">
        <v>108</v>
      </c>
      <c r="Q3035" t="s">
        <v>108</v>
      </c>
    </row>
    <row r="3036" spans="1:17" hidden="1" x14ac:dyDescent="0.25">
      <c r="A3036" t="s">
        <v>12242</v>
      </c>
      <c r="B3036" t="s">
        <v>12243</v>
      </c>
      <c r="C3036" s="1" t="str">
        <f t="shared" si="205"/>
        <v>21:0550</v>
      </c>
      <c r="D3036" s="1" t="str">
        <f t="shared" si="206"/>
        <v>21:0179</v>
      </c>
      <c r="E3036" t="s">
        <v>12244</v>
      </c>
      <c r="F3036" t="s">
        <v>12245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11710</v>
      </c>
      <c r="N3036">
        <v>155</v>
      </c>
      <c r="O3036" t="s">
        <v>576</v>
      </c>
      <c r="P3036" t="s">
        <v>58</v>
      </c>
      <c r="Q3036" t="s">
        <v>23</v>
      </c>
    </row>
    <row r="3037" spans="1:17" hidden="1" x14ac:dyDescent="0.25">
      <c r="A3037" t="s">
        <v>12246</v>
      </c>
      <c r="B3037" t="s">
        <v>12247</v>
      </c>
      <c r="C3037" s="1" t="str">
        <f t="shared" si="205"/>
        <v>21:0550</v>
      </c>
      <c r="D3037" s="1" t="str">
        <f t="shared" si="206"/>
        <v>21:0179</v>
      </c>
      <c r="E3037" t="s">
        <v>12248</v>
      </c>
      <c r="F3037" t="s">
        <v>12249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11715</v>
      </c>
      <c r="N3037">
        <v>156</v>
      </c>
      <c r="O3037" t="s">
        <v>108</v>
      </c>
      <c r="P3037" t="s">
        <v>108</v>
      </c>
      <c r="Q3037" t="s">
        <v>108</v>
      </c>
    </row>
    <row r="3038" spans="1:17" hidden="1" x14ac:dyDescent="0.25">
      <c r="A3038" t="s">
        <v>12250</v>
      </c>
      <c r="B3038" t="s">
        <v>12251</v>
      </c>
      <c r="C3038" s="1" t="str">
        <f t="shared" si="205"/>
        <v>21:0550</v>
      </c>
      <c r="D3038" s="1" t="str">
        <f t="shared" si="206"/>
        <v>21:0179</v>
      </c>
      <c r="E3038" t="s">
        <v>12252</v>
      </c>
      <c r="F3038" t="s">
        <v>12253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11720</v>
      </c>
      <c r="N3038">
        <v>157</v>
      </c>
      <c r="O3038" t="s">
        <v>576</v>
      </c>
      <c r="P3038" t="s">
        <v>226</v>
      </c>
      <c r="Q3038" t="s">
        <v>59</v>
      </c>
    </row>
    <row r="3039" spans="1:17" hidden="1" x14ac:dyDescent="0.25">
      <c r="A3039" t="s">
        <v>12254</v>
      </c>
      <c r="B3039" t="s">
        <v>12255</v>
      </c>
      <c r="C3039" s="1" t="str">
        <f t="shared" si="205"/>
        <v>21:0550</v>
      </c>
      <c r="D3039" s="1" t="str">
        <f t="shared" si="206"/>
        <v>21:0179</v>
      </c>
      <c r="E3039" t="s">
        <v>12256</v>
      </c>
      <c r="F3039" t="s">
        <v>12257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11725</v>
      </c>
      <c r="N3039">
        <v>158</v>
      </c>
      <c r="O3039" t="s">
        <v>630</v>
      </c>
      <c r="P3039" t="s">
        <v>70</v>
      </c>
      <c r="Q3039" t="s">
        <v>522</v>
      </c>
    </row>
    <row r="3040" spans="1:17" hidden="1" x14ac:dyDescent="0.25">
      <c r="A3040" t="s">
        <v>12258</v>
      </c>
      <c r="B3040" t="s">
        <v>12259</v>
      </c>
      <c r="C3040" s="1" t="str">
        <f t="shared" si="205"/>
        <v>21:0550</v>
      </c>
      <c r="D3040" s="1" t="str">
        <f>HYPERLINK("http://geochem.nrcan.gc.ca/cdogs/content/svy/svy_e.htm", "")</f>
        <v/>
      </c>
      <c r="G3040" s="1" t="str">
        <f>HYPERLINK("http://geochem.nrcan.gc.ca/cdogs/content/cr_/cr_00072_e.htm", "72")</f>
        <v>72</v>
      </c>
      <c r="J3040" t="s">
        <v>11703</v>
      </c>
      <c r="K3040" t="s">
        <v>11704</v>
      </c>
      <c r="L3040">
        <v>8</v>
      </c>
      <c r="M3040" t="s">
        <v>11705</v>
      </c>
      <c r="N3040">
        <v>159</v>
      </c>
      <c r="O3040" t="s">
        <v>3590</v>
      </c>
      <c r="P3040" t="s">
        <v>231</v>
      </c>
      <c r="Q3040" t="s">
        <v>46</v>
      </c>
    </row>
    <row r="3041" spans="1:17" hidden="1" x14ac:dyDescent="0.25">
      <c r="A3041" t="s">
        <v>12260</v>
      </c>
      <c r="B3041" t="s">
        <v>12261</v>
      </c>
      <c r="C3041" s="1" t="str">
        <f t="shared" si="205"/>
        <v>21:0550</v>
      </c>
      <c r="D3041" s="1" t="str">
        <f t="shared" ref="D3041:D3053" si="209">HYPERLINK("http://geochem.nrcan.gc.ca/cdogs/content/svy/svy210179_e.htm", "21:0179")</f>
        <v>21:0179</v>
      </c>
      <c r="E3041" t="s">
        <v>12262</v>
      </c>
      <c r="F3041" t="s">
        <v>12263</v>
      </c>
      <c r="H3041">
        <v>53.787158699999999</v>
      </c>
      <c r="I3041">
        <v>-123.5949469</v>
      </c>
      <c r="J3041" s="1" t="str">
        <f t="shared" ref="J3041:J3053" si="210">HYPERLINK("http://geochem.nrcan.gc.ca/cdogs/content/kwd/kwd020018_e.htm", "Fluid (stream)")</f>
        <v>Fluid (stream)</v>
      </c>
      <c r="K3041" s="1" t="str">
        <f t="shared" ref="K3041:K3053" si="211">HYPERLINK("http://geochem.nrcan.gc.ca/cdogs/content/kwd/kwd080007_e.htm", "Untreated Water")</f>
        <v>Untreated Water</v>
      </c>
      <c r="L3041">
        <v>8</v>
      </c>
      <c r="M3041" t="s">
        <v>11730</v>
      </c>
      <c r="N3041">
        <v>160</v>
      </c>
      <c r="O3041" t="s">
        <v>512</v>
      </c>
      <c r="P3041" t="s">
        <v>386</v>
      </c>
      <c r="Q3041" t="s">
        <v>29</v>
      </c>
    </row>
    <row r="3042" spans="1:17" hidden="1" x14ac:dyDescent="0.25">
      <c r="A3042" t="s">
        <v>12264</v>
      </c>
      <c r="B3042" t="s">
        <v>12265</v>
      </c>
      <c r="C3042" s="1" t="str">
        <f t="shared" si="205"/>
        <v>21:0550</v>
      </c>
      <c r="D3042" s="1" t="str">
        <f t="shared" si="209"/>
        <v>21:0179</v>
      </c>
      <c r="E3042" t="s">
        <v>12266</v>
      </c>
      <c r="F3042" t="s">
        <v>12267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11636</v>
      </c>
      <c r="N3042">
        <v>161</v>
      </c>
      <c r="O3042" t="s">
        <v>113</v>
      </c>
      <c r="P3042" t="s">
        <v>2943</v>
      </c>
      <c r="Q3042" t="s">
        <v>93</v>
      </c>
    </row>
    <row r="3043" spans="1:17" hidden="1" x14ac:dyDescent="0.25">
      <c r="A3043" t="s">
        <v>12268</v>
      </c>
      <c r="B3043" t="s">
        <v>12269</v>
      </c>
      <c r="C3043" s="1" t="str">
        <f t="shared" si="205"/>
        <v>21:0550</v>
      </c>
      <c r="D3043" s="1" t="str">
        <f t="shared" si="209"/>
        <v>21:0179</v>
      </c>
      <c r="E3043" t="s">
        <v>12270</v>
      </c>
      <c r="F3043" t="s">
        <v>12271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11680</v>
      </c>
      <c r="N3043">
        <v>162</v>
      </c>
      <c r="O3043" t="s">
        <v>593</v>
      </c>
      <c r="P3043" t="s">
        <v>631</v>
      </c>
      <c r="Q3043" t="s">
        <v>29</v>
      </c>
    </row>
    <row r="3044" spans="1:17" hidden="1" x14ac:dyDescent="0.25">
      <c r="A3044" t="s">
        <v>12272</v>
      </c>
      <c r="B3044" t="s">
        <v>12273</v>
      </c>
      <c r="C3044" s="1" t="str">
        <f t="shared" si="205"/>
        <v>21:0550</v>
      </c>
      <c r="D3044" s="1" t="str">
        <f t="shared" si="209"/>
        <v>21:0179</v>
      </c>
      <c r="E3044" t="s">
        <v>12270</v>
      </c>
      <c r="F3044" t="s">
        <v>12274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11684</v>
      </c>
      <c r="N3044">
        <v>163</v>
      </c>
      <c r="O3044" t="s">
        <v>593</v>
      </c>
      <c r="P3044" t="s">
        <v>658</v>
      </c>
      <c r="Q3044" t="s">
        <v>59</v>
      </c>
    </row>
    <row r="3045" spans="1:17" hidden="1" x14ac:dyDescent="0.25">
      <c r="A3045" t="s">
        <v>12275</v>
      </c>
      <c r="B3045" t="s">
        <v>12276</v>
      </c>
      <c r="C3045" s="1" t="str">
        <f t="shared" si="205"/>
        <v>21:0550</v>
      </c>
      <c r="D3045" s="1" t="str">
        <f t="shared" si="209"/>
        <v>21:0179</v>
      </c>
      <c r="E3045" t="s">
        <v>12277</v>
      </c>
      <c r="F3045" t="s">
        <v>12278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11641</v>
      </c>
      <c r="N3045">
        <v>164</v>
      </c>
      <c r="O3045" t="s">
        <v>2120</v>
      </c>
      <c r="P3045" t="s">
        <v>577</v>
      </c>
      <c r="Q3045" t="s">
        <v>88</v>
      </c>
    </row>
    <row r="3046" spans="1:17" hidden="1" x14ac:dyDescent="0.25">
      <c r="A3046" t="s">
        <v>12279</v>
      </c>
      <c r="B3046" t="s">
        <v>12280</v>
      </c>
      <c r="C3046" s="1" t="str">
        <f t="shared" si="205"/>
        <v>21:0550</v>
      </c>
      <c r="D3046" s="1" t="str">
        <f t="shared" si="209"/>
        <v>21:0179</v>
      </c>
      <c r="E3046" t="s">
        <v>12281</v>
      </c>
      <c r="F3046" t="s">
        <v>12282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11646</v>
      </c>
      <c r="N3046">
        <v>165</v>
      </c>
      <c r="O3046" t="s">
        <v>108</v>
      </c>
      <c r="P3046" t="s">
        <v>108</v>
      </c>
      <c r="Q3046" t="s">
        <v>108</v>
      </c>
    </row>
    <row r="3047" spans="1:17" hidden="1" x14ac:dyDescent="0.25">
      <c r="A3047" t="s">
        <v>12283</v>
      </c>
      <c r="B3047" t="s">
        <v>12284</v>
      </c>
      <c r="C3047" s="1" t="str">
        <f t="shared" si="205"/>
        <v>21:0550</v>
      </c>
      <c r="D3047" s="1" t="str">
        <f t="shared" si="209"/>
        <v>21:0179</v>
      </c>
      <c r="E3047" t="s">
        <v>12266</v>
      </c>
      <c r="F3047" t="s">
        <v>12285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11655</v>
      </c>
      <c r="N3047">
        <v>166</v>
      </c>
      <c r="O3047" t="s">
        <v>236</v>
      </c>
      <c r="P3047" t="s">
        <v>636</v>
      </c>
      <c r="Q3047" t="s">
        <v>46</v>
      </c>
    </row>
    <row r="3048" spans="1:17" hidden="1" x14ac:dyDescent="0.25">
      <c r="A3048" t="s">
        <v>12286</v>
      </c>
      <c r="B3048" t="s">
        <v>12287</v>
      </c>
      <c r="C3048" s="1" t="str">
        <f t="shared" si="205"/>
        <v>21:0550</v>
      </c>
      <c r="D3048" s="1" t="str">
        <f t="shared" si="209"/>
        <v>21:0179</v>
      </c>
      <c r="E3048" t="s">
        <v>12288</v>
      </c>
      <c r="F3048" t="s">
        <v>12289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11651</v>
      </c>
      <c r="N3048">
        <v>167</v>
      </c>
      <c r="O3048" t="s">
        <v>2120</v>
      </c>
      <c r="P3048" t="s">
        <v>2726</v>
      </c>
      <c r="Q3048" t="s">
        <v>23</v>
      </c>
    </row>
    <row r="3049" spans="1:17" hidden="1" x14ac:dyDescent="0.25">
      <c r="A3049" t="s">
        <v>12290</v>
      </c>
      <c r="B3049" t="s">
        <v>12291</v>
      </c>
      <c r="C3049" s="1" t="str">
        <f t="shared" si="205"/>
        <v>21:0550</v>
      </c>
      <c r="D3049" s="1" t="str">
        <f t="shared" si="209"/>
        <v>21:0179</v>
      </c>
      <c r="E3049" t="s">
        <v>12292</v>
      </c>
      <c r="F3049" t="s">
        <v>12293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11660</v>
      </c>
      <c r="N3049">
        <v>168</v>
      </c>
      <c r="O3049" t="s">
        <v>2379</v>
      </c>
      <c r="P3049" t="s">
        <v>863</v>
      </c>
      <c r="Q3049" t="s">
        <v>71</v>
      </c>
    </row>
    <row r="3050" spans="1:17" hidden="1" x14ac:dyDescent="0.25">
      <c r="A3050" t="s">
        <v>12294</v>
      </c>
      <c r="B3050" t="s">
        <v>12295</v>
      </c>
      <c r="C3050" s="1" t="str">
        <f t="shared" si="205"/>
        <v>21:0550</v>
      </c>
      <c r="D3050" s="1" t="str">
        <f t="shared" si="209"/>
        <v>21:0179</v>
      </c>
      <c r="E3050" t="s">
        <v>12296</v>
      </c>
      <c r="F3050" t="s">
        <v>12297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11665</v>
      </c>
      <c r="N3050">
        <v>169</v>
      </c>
      <c r="O3050" t="s">
        <v>2120</v>
      </c>
      <c r="P3050" t="s">
        <v>863</v>
      </c>
      <c r="Q3050" t="s">
        <v>198</v>
      </c>
    </row>
    <row r="3051" spans="1:17" hidden="1" x14ac:dyDescent="0.25">
      <c r="A3051" t="s">
        <v>12298</v>
      </c>
      <c r="B3051" t="s">
        <v>12299</v>
      </c>
      <c r="C3051" s="1" t="str">
        <f t="shared" si="205"/>
        <v>21:0550</v>
      </c>
      <c r="D3051" s="1" t="str">
        <f t="shared" si="209"/>
        <v>21:0179</v>
      </c>
      <c r="E3051" t="s">
        <v>12300</v>
      </c>
      <c r="F3051" t="s">
        <v>12301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11670</v>
      </c>
      <c r="N3051">
        <v>170</v>
      </c>
      <c r="O3051" t="s">
        <v>108</v>
      </c>
      <c r="P3051" t="s">
        <v>108</v>
      </c>
      <c r="Q3051" t="s">
        <v>108</v>
      </c>
    </row>
    <row r="3052" spans="1:17" hidden="1" x14ac:dyDescent="0.25">
      <c r="A3052" t="s">
        <v>12302</v>
      </c>
      <c r="B3052" t="s">
        <v>12303</v>
      </c>
      <c r="C3052" s="1" t="str">
        <f t="shared" si="205"/>
        <v>21:0550</v>
      </c>
      <c r="D3052" s="1" t="str">
        <f t="shared" si="209"/>
        <v>21:0179</v>
      </c>
      <c r="E3052" t="s">
        <v>12304</v>
      </c>
      <c r="F3052" t="s">
        <v>12305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11675</v>
      </c>
      <c r="N3052">
        <v>171</v>
      </c>
      <c r="O3052" t="s">
        <v>108</v>
      </c>
      <c r="P3052" t="s">
        <v>108</v>
      </c>
      <c r="Q3052" t="s">
        <v>108</v>
      </c>
    </row>
    <row r="3053" spans="1:17" hidden="1" x14ac:dyDescent="0.25">
      <c r="A3053" t="s">
        <v>12306</v>
      </c>
      <c r="B3053" t="s">
        <v>12307</v>
      </c>
      <c r="C3053" s="1" t="str">
        <f t="shared" si="205"/>
        <v>21:0550</v>
      </c>
      <c r="D3053" s="1" t="str">
        <f t="shared" si="209"/>
        <v>21:0179</v>
      </c>
      <c r="E3053" t="s">
        <v>12308</v>
      </c>
      <c r="F3053" t="s">
        <v>12309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11689</v>
      </c>
      <c r="N3053">
        <v>172</v>
      </c>
      <c r="O3053" t="s">
        <v>630</v>
      </c>
      <c r="P3053" t="s">
        <v>397</v>
      </c>
      <c r="Q3053" t="s">
        <v>93</v>
      </c>
    </row>
    <row r="3054" spans="1:17" hidden="1" x14ac:dyDescent="0.25">
      <c r="A3054" t="s">
        <v>12310</v>
      </c>
      <c r="B3054" t="s">
        <v>12311</v>
      </c>
      <c r="C3054" s="1" t="str">
        <f t="shared" si="205"/>
        <v>21:0550</v>
      </c>
      <c r="D3054" s="1" t="str">
        <f>HYPERLINK("http://geochem.nrcan.gc.ca/cdogs/content/svy/svy_e.htm", "")</f>
        <v/>
      </c>
      <c r="G3054" s="1" t="str">
        <f>HYPERLINK("http://geochem.nrcan.gc.ca/cdogs/content/cr_/cr_00072_e.htm", "72")</f>
        <v>72</v>
      </c>
      <c r="J3054" t="s">
        <v>11703</v>
      </c>
      <c r="K3054" t="s">
        <v>11704</v>
      </c>
      <c r="L3054">
        <v>9</v>
      </c>
      <c r="M3054" t="s">
        <v>11705</v>
      </c>
      <c r="N3054">
        <v>173</v>
      </c>
      <c r="O3054" t="s">
        <v>607</v>
      </c>
      <c r="P3054" t="s">
        <v>2212</v>
      </c>
      <c r="Q3054" t="s">
        <v>52</v>
      </c>
    </row>
    <row r="3055" spans="1:17" hidden="1" x14ac:dyDescent="0.25">
      <c r="A3055" t="s">
        <v>12312</v>
      </c>
      <c r="B3055" t="s">
        <v>12313</v>
      </c>
      <c r="C3055" s="1" t="str">
        <f t="shared" si="205"/>
        <v>21:0550</v>
      </c>
      <c r="D3055" s="1" t="str">
        <f t="shared" ref="D3055:D3062" si="212">HYPERLINK("http://geochem.nrcan.gc.ca/cdogs/content/svy/svy210179_e.htm", "21:0179")</f>
        <v>21:0179</v>
      </c>
      <c r="E3055" t="s">
        <v>12314</v>
      </c>
      <c r="F3055" t="s">
        <v>12315</v>
      </c>
      <c r="H3055">
        <v>53.956516000000001</v>
      </c>
      <c r="I3055">
        <v>-123.5911065</v>
      </c>
      <c r="J3055" s="1" t="str">
        <f t="shared" ref="J3055:J3062" si="213">HYPERLINK("http://geochem.nrcan.gc.ca/cdogs/content/kwd/kwd020018_e.htm", "Fluid (stream)")</f>
        <v>Fluid (stream)</v>
      </c>
      <c r="K3055" s="1" t="str">
        <f t="shared" ref="K3055:K3062" si="214">HYPERLINK("http://geochem.nrcan.gc.ca/cdogs/content/kwd/kwd080007_e.htm", "Untreated Water")</f>
        <v>Untreated Water</v>
      </c>
      <c r="L3055">
        <v>9</v>
      </c>
      <c r="M3055" t="s">
        <v>11694</v>
      </c>
      <c r="N3055">
        <v>174</v>
      </c>
      <c r="O3055" t="s">
        <v>2379</v>
      </c>
      <c r="P3055" t="s">
        <v>231</v>
      </c>
      <c r="Q3055" t="s">
        <v>1528</v>
      </c>
    </row>
    <row r="3056" spans="1:17" hidden="1" x14ac:dyDescent="0.25">
      <c r="A3056" t="s">
        <v>12316</v>
      </c>
      <c r="B3056" t="s">
        <v>12317</v>
      </c>
      <c r="C3056" s="1" t="str">
        <f t="shared" si="205"/>
        <v>21:0550</v>
      </c>
      <c r="D3056" s="1" t="str">
        <f t="shared" si="212"/>
        <v>21:0179</v>
      </c>
      <c r="E3056" t="s">
        <v>12318</v>
      </c>
      <c r="F3056" t="s">
        <v>12319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11700</v>
      </c>
      <c r="N3056">
        <v>175</v>
      </c>
      <c r="O3056" t="s">
        <v>2120</v>
      </c>
      <c r="P3056" t="s">
        <v>51</v>
      </c>
      <c r="Q3056" t="s">
        <v>1528</v>
      </c>
    </row>
    <row r="3057" spans="1:17" hidden="1" x14ac:dyDescent="0.25">
      <c r="A3057" t="s">
        <v>12320</v>
      </c>
      <c r="B3057" t="s">
        <v>12321</v>
      </c>
      <c r="C3057" s="1" t="str">
        <f t="shared" si="205"/>
        <v>21:0550</v>
      </c>
      <c r="D3057" s="1" t="str">
        <f t="shared" si="212"/>
        <v>21:0179</v>
      </c>
      <c r="E3057" t="s">
        <v>12322</v>
      </c>
      <c r="F3057" t="s">
        <v>12323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11710</v>
      </c>
      <c r="N3057">
        <v>176</v>
      </c>
      <c r="O3057" t="s">
        <v>12324</v>
      </c>
      <c r="P3057" t="s">
        <v>631</v>
      </c>
      <c r="Q3057" t="s">
        <v>35</v>
      </c>
    </row>
    <row r="3058" spans="1:17" hidden="1" x14ac:dyDescent="0.25">
      <c r="A3058" t="s">
        <v>12325</v>
      </c>
      <c r="B3058" t="s">
        <v>12326</v>
      </c>
      <c r="C3058" s="1" t="str">
        <f t="shared" si="205"/>
        <v>21:0550</v>
      </c>
      <c r="D3058" s="1" t="str">
        <f t="shared" si="212"/>
        <v>21:0179</v>
      </c>
      <c r="E3058" t="s">
        <v>12327</v>
      </c>
      <c r="F3058" t="s">
        <v>12328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11715</v>
      </c>
      <c r="N3058">
        <v>177</v>
      </c>
      <c r="O3058" t="s">
        <v>108</v>
      </c>
      <c r="P3058" t="s">
        <v>108</v>
      </c>
      <c r="Q3058" t="s">
        <v>108</v>
      </c>
    </row>
    <row r="3059" spans="1:17" hidden="1" x14ac:dyDescent="0.25">
      <c r="A3059" t="s">
        <v>12329</v>
      </c>
      <c r="B3059" t="s">
        <v>12330</v>
      </c>
      <c r="C3059" s="1" t="str">
        <f t="shared" si="205"/>
        <v>21:0550</v>
      </c>
      <c r="D3059" s="1" t="str">
        <f t="shared" si="212"/>
        <v>21:0179</v>
      </c>
      <c r="E3059" t="s">
        <v>12331</v>
      </c>
      <c r="F3059" t="s">
        <v>12332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11720</v>
      </c>
      <c r="N3059">
        <v>178</v>
      </c>
      <c r="O3059" t="s">
        <v>108</v>
      </c>
      <c r="P3059" t="s">
        <v>108</v>
      </c>
      <c r="Q3059" t="s">
        <v>108</v>
      </c>
    </row>
    <row r="3060" spans="1:17" hidden="1" x14ac:dyDescent="0.25">
      <c r="A3060" t="s">
        <v>12333</v>
      </c>
      <c r="B3060" t="s">
        <v>12334</v>
      </c>
      <c r="C3060" s="1" t="str">
        <f t="shared" si="205"/>
        <v>21:0550</v>
      </c>
      <c r="D3060" s="1" t="str">
        <f t="shared" si="212"/>
        <v>21:0179</v>
      </c>
      <c r="E3060" t="s">
        <v>12335</v>
      </c>
      <c r="F3060" t="s">
        <v>12336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11725</v>
      </c>
      <c r="N3060">
        <v>179</v>
      </c>
      <c r="O3060" t="s">
        <v>108</v>
      </c>
      <c r="P3060" t="s">
        <v>108</v>
      </c>
      <c r="Q3060" t="s">
        <v>108</v>
      </c>
    </row>
    <row r="3061" spans="1:17" hidden="1" x14ac:dyDescent="0.25">
      <c r="A3061" t="s">
        <v>12337</v>
      </c>
      <c r="B3061" t="s">
        <v>12338</v>
      </c>
      <c r="C3061" s="1" t="str">
        <f t="shared" si="205"/>
        <v>21:0550</v>
      </c>
      <c r="D3061" s="1" t="str">
        <f t="shared" si="212"/>
        <v>21:0179</v>
      </c>
      <c r="E3061" t="s">
        <v>12339</v>
      </c>
      <c r="F3061" t="s">
        <v>12340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11730</v>
      </c>
      <c r="N3061">
        <v>180</v>
      </c>
      <c r="O3061" t="s">
        <v>11795</v>
      </c>
      <c r="P3061" t="s">
        <v>391</v>
      </c>
      <c r="Q3061" t="s">
        <v>59</v>
      </c>
    </row>
    <row r="3062" spans="1:17" hidden="1" x14ac:dyDescent="0.25">
      <c r="A3062" t="s">
        <v>12341</v>
      </c>
      <c r="B3062" t="s">
        <v>12342</v>
      </c>
      <c r="C3062" s="1" t="str">
        <f t="shared" si="205"/>
        <v>21:0550</v>
      </c>
      <c r="D3062" s="1" t="str">
        <f t="shared" si="212"/>
        <v>21:0179</v>
      </c>
      <c r="E3062" t="s">
        <v>12343</v>
      </c>
      <c r="F3062" t="s">
        <v>12344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11636</v>
      </c>
      <c r="N3062">
        <v>181</v>
      </c>
      <c r="O3062" t="s">
        <v>2120</v>
      </c>
      <c r="P3062" t="s">
        <v>2943</v>
      </c>
      <c r="Q3062" t="s">
        <v>103</v>
      </c>
    </row>
    <row r="3063" spans="1:17" hidden="1" x14ac:dyDescent="0.25">
      <c r="A3063" t="s">
        <v>12345</v>
      </c>
      <c r="B3063" t="s">
        <v>12346</v>
      </c>
      <c r="C3063" s="1" t="str">
        <f t="shared" si="205"/>
        <v>21:0550</v>
      </c>
      <c r="D3063" s="1" t="str">
        <f>HYPERLINK("http://geochem.nrcan.gc.ca/cdogs/content/svy/svy_e.htm", "")</f>
        <v/>
      </c>
      <c r="G3063" s="1" t="str">
        <f>HYPERLINK("http://geochem.nrcan.gc.ca/cdogs/content/cr_/cr_00073_e.htm", "73")</f>
        <v>73</v>
      </c>
      <c r="J3063" t="s">
        <v>11703</v>
      </c>
      <c r="K3063" t="s">
        <v>11704</v>
      </c>
      <c r="L3063">
        <v>10</v>
      </c>
      <c r="M3063" t="s">
        <v>11705</v>
      </c>
      <c r="N3063">
        <v>182</v>
      </c>
      <c r="O3063" t="s">
        <v>576</v>
      </c>
      <c r="P3063" t="s">
        <v>2943</v>
      </c>
      <c r="Q3063" t="s">
        <v>71</v>
      </c>
    </row>
    <row r="3064" spans="1:17" hidden="1" x14ac:dyDescent="0.25">
      <c r="A3064" t="s">
        <v>12347</v>
      </c>
      <c r="B3064" t="s">
        <v>12348</v>
      </c>
      <c r="C3064" s="1" t="str">
        <f t="shared" si="205"/>
        <v>21:0550</v>
      </c>
      <c r="D3064" s="1" t="str">
        <f t="shared" ref="D3064:D3088" si="215">HYPERLINK("http://geochem.nrcan.gc.ca/cdogs/content/svy/svy210179_e.htm", "21:0179")</f>
        <v>21:0179</v>
      </c>
      <c r="E3064" t="s">
        <v>12349</v>
      </c>
      <c r="F3064" t="s">
        <v>12350</v>
      </c>
      <c r="H3064">
        <v>53.956764300000003</v>
      </c>
      <c r="I3064">
        <v>-123.2304992</v>
      </c>
      <c r="J3064" s="1" t="str">
        <f t="shared" ref="J3064:J3088" si="216">HYPERLINK("http://geochem.nrcan.gc.ca/cdogs/content/kwd/kwd020018_e.htm", "Fluid (stream)")</f>
        <v>Fluid (stream)</v>
      </c>
      <c r="K3064" s="1" t="str">
        <f t="shared" ref="K3064:K3088" si="217">HYPERLINK("http://geochem.nrcan.gc.ca/cdogs/content/kwd/kwd080007_e.htm", "Untreated Water")</f>
        <v>Untreated Water</v>
      </c>
      <c r="L3064">
        <v>10</v>
      </c>
      <c r="M3064" t="s">
        <v>11641</v>
      </c>
      <c r="N3064">
        <v>183</v>
      </c>
      <c r="O3064" t="s">
        <v>8982</v>
      </c>
      <c r="P3064" t="s">
        <v>1631</v>
      </c>
      <c r="Q3064" t="s">
        <v>35</v>
      </c>
    </row>
    <row r="3065" spans="1:17" hidden="1" x14ac:dyDescent="0.25">
      <c r="A3065" t="s">
        <v>12351</v>
      </c>
      <c r="B3065" t="s">
        <v>12352</v>
      </c>
      <c r="C3065" s="1" t="str">
        <f t="shared" si="205"/>
        <v>21:0550</v>
      </c>
      <c r="D3065" s="1" t="str">
        <f t="shared" si="215"/>
        <v>21:0179</v>
      </c>
      <c r="E3065" t="s">
        <v>12353</v>
      </c>
      <c r="F3065" t="s">
        <v>12354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11646</v>
      </c>
      <c r="N3065">
        <v>184</v>
      </c>
      <c r="O3065" t="s">
        <v>512</v>
      </c>
      <c r="P3065" t="s">
        <v>602</v>
      </c>
      <c r="Q3065" t="s">
        <v>215</v>
      </c>
    </row>
    <row r="3066" spans="1:17" hidden="1" x14ac:dyDescent="0.25">
      <c r="A3066" t="s">
        <v>12355</v>
      </c>
      <c r="B3066" t="s">
        <v>12356</v>
      </c>
      <c r="C3066" s="1" t="str">
        <f t="shared" si="205"/>
        <v>21:0550</v>
      </c>
      <c r="D3066" s="1" t="str">
        <f t="shared" si="215"/>
        <v>21:0179</v>
      </c>
      <c r="E3066" t="s">
        <v>12357</v>
      </c>
      <c r="F3066" t="s">
        <v>12358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11651</v>
      </c>
      <c r="N3066">
        <v>185</v>
      </c>
      <c r="O3066" t="s">
        <v>113</v>
      </c>
      <c r="P3066" t="s">
        <v>513</v>
      </c>
      <c r="Q3066" t="s">
        <v>52</v>
      </c>
    </row>
    <row r="3067" spans="1:17" hidden="1" x14ac:dyDescent="0.25">
      <c r="A3067" t="s">
        <v>12359</v>
      </c>
      <c r="B3067" t="s">
        <v>12360</v>
      </c>
      <c r="C3067" s="1" t="str">
        <f t="shared" si="205"/>
        <v>21:0550</v>
      </c>
      <c r="D3067" s="1" t="str">
        <f t="shared" si="215"/>
        <v>21:0179</v>
      </c>
      <c r="E3067" t="s">
        <v>12361</v>
      </c>
      <c r="F3067" t="s">
        <v>12362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11660</v>
      </c>
      <c r="N3067">
        <v>186</v>
      </c>
      <c r="O3067" t="s">
        <v>4148</v>
      </c>
      <c r="P3067" t="s">
        <v>391</v>
      </c>
      <c r="Q3067" t="s">
        <v>59</v>
      </c>
    </row>
    <row r="3068" spans="1:17" hidden="1" x14ac:dyDescent="0.25">
      <c r="A3068" t="s">
        <v>12363</v>
      </c>
      <c r="B3068" t="s">
        <v>12364</v>
      </c>
      <c r="C3068" s="1" t="str">
        <f t="shared" si="205"/>
        <v>21:0550</v>
      </c>
      <c r="D3068" s="1" t="str">
        <f t="shared" si="215"/>
        <v>21:0179</v>
      </c>
      <c r="E3068" t="s">
        <v>12365</v>
      </c>
      <c r="F3068" t="s">
        <v>12366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11665</v>
      </c>
      <c r="N3068">
        <v>187</v>
      </c>
      <c r="O3068" t="s">
        <v>11795</v>
      </c>
      <c r="P3068" t="s">
        <v>391</v>
      </c>
      <c r="Q3068" t="s">
        <v>522</v>
      </c>
    </row>
    <row r="3069" spans="1:17" hidden="1" x14ac:dyDescent="0.25">
      <c r="A3069" t="s">
        <v>12367</v>
      </c>
      <c r="B3069" t="s">
        <v>12368</v>
      </c>
      <c r="C3069" s="1" t="str">
        <f t="shared" si="205"/>
        <v>21:0550</v>
      </c>
      <c r="D3069" s="1" t="str">
        <f t="shared" si="215"/>
        <v>21:0179</v>
      </c>
      <c r="E3069" t="s">
        <v>12369</v>
      </c>
      <c r="F3069" t="s">
        <v>12370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11670</v>
      </c>
      <c r="N3069">
        <v>188</v>
      </c>
      <c r="O3069" t="s">
        <v>108</v>
      </c>
      <c r="P3069" t="s">
        <v>108</v>
      </c>
      <c r="Q3069" t="s">
        <v>108</v>
      </c>
    </row>
    <row r="3070" spans="1:17" hidden="1" x14ac:dyDescent="0.25">
      <c r="A3070" t="s">
        <v>12371</v>
      </c>
      <c r="B3070" t="s">
        <v>12372</v>
      </c>
      <c r="C3070" s="1" t="str">
        <f t="shared" si="205"/>
        <v>21:0550</v>
      </c>
      <c r="D3070" s="1" t="str">
        <f t="shared" si="215"/>
        <v>21:0179</v>
      </c>
      <c r="E3070" t="s">
        <v>12373</v>
      </c>
      <c r="F3070" t="s">
        <v>12374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11680</v>
      </c>
      <c r="N3070">
        <v>189</v>
      </c>
      <c r="O3070" t="s">
        <v>12375</v>
      </c>
      <c r="P3070" t="s">
        <v>631</v>
      </c>
      <c r="Q3070" t="s">
        <v>392</v>
      </c>
    </row>
    <row r="3071" spans="1:17" hidden="1" x14ac:dyDescent="0.25">
      <c r="A3071" t="s">
        <v>12376</v>
      </c>
      <c r="B3071" t="s">
        <v>12377</v>
      </c>
      <c r="C3071" s="1" t="str">
        <f t="shared" si="205"/>
        <v>21:0550</v>
      </c>
      <c r="D3071" s="1" t="str">
        <f t="shared" si="215"/>
        <v>21:0179</v>
      </c>
      <c r="E3071" t="s">
        <v>12373</v>
      </c>
      <c r="F3071" t="s">
        <v>12378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11684</v>
      </c>
      <c r="N3071">
        <v>190</v>
      </c>
      <c r="O3071" t="s">
        <v>8982</v>
      </c>
      <c r="P3071" t="s">
        <v>1598</v>
      </c>
      <c r="Q3071" t="s">
        <v>392</v>
      </c>
    </row>
    <row r="3072" spans="1:17" hidden="1" x14ac:dyDescent="0.25">
      <c r="A3072" t="s">
        <v>12379</v>
      </c>
      <c r="B3072" t="s">
        <v>12380</v>
      </c>
      <c r="C3072" s="1" t="str">
        <f t="shared" si="205"/>
        <v>21:0550</v>
      </c>
      <c r="D3072" s="1" t="str">
        <f t="shared" si="215"/>
        <v>21:0179</v>
      </c>
      <c r="E3072" t="s">
        <v>12381</v>
      </c>
      <c r="F3072" t="s">
        <v>12382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11675</v>
      </c>
      <c r="N3072">
        <v>191</v>
      </c>
      <c r="O3072" t="s">
        <v>593</v>
      </c>
      <c r="P3072" t="s">
        <v>863</v>
      </c>
      <c r="Q3072" t="s">
        <v>59</v>
      </c>
    </row>
    <row r="3073" spans="1:17" hidden="1" x14ac:dyDescent="0.25">
      <c r="A3073" t="s">
        <v>12383</v>
      </c>
      <c r="B3073" t="s">
        <v>12384</v>
      </c>
      <c r="C3073" s="1" t="str">
        <f t="shared" si="205"/>
        <v>21:0550</v>
      </c>
      <c r="D3073" s="1" t="str">
        <f t="shared" si="215"/>
        <v>21:0179</v>
      </c>
      <c r="E3073" t="s">
        <v>12385</v>
      </c>
      <c r="F3073" t="s">
        <v>12386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11689</v>
      </c>
      <c r="N3073">
        <v>192</v>
      </c>
      <c r="O3073" t="s">
        <v>12387</v>
      </c>
      <c r="P3073" t="s">
        <v>1631</v>
      </c>
      <c r="Q3073" t="s">
        <v>522</v>
      </c>
    </row>
    <row r="3074" spans="1:17" hidden="1" x14ac:dyDescent="0.25">
      <c r="A3074" t="s">
        <v>12388</v>
      </c>
      <c r="B3074" t="s">
        <v>12389</v>
      </c>
      <c r="C3074" s="1" t="str">
        <f t="shared" ref="C3074:C3137" si="218">HYPERLINK("http://geochem.nrcan.gc.ca/cdogs/content/bdl/bdl210550_e.htm", "21:0550")</f>
        <v>21:0550</v>
      </c>
      <c r="D3074" s="1" t="str">
        <f t="shared" si="215"/>
        <v>21:0179</v>
      </c>
      <c r="E3074" t="s">
        <v>12390</v>
      </c>
      <c r="F3074" t="s">
        <v>12391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11694</v>
      </c>
      <c r="N3074">
        <v>193</v>
      </c>
      <c r="O3074" t="s">
        <v>10710</v>
      </c>
      <c r="P3074" t="s">
        <v>391</v>
      </c>
      <c r="Q3074" t="s">
        <v>392</v>
      </c>
    </row>
    <row r="3075" spans="1:17" hidden="1" x14ac:dyDescent="0.25">
      <c r="A3075" t="s">
        <v>12392</v>
      </c>
      <c r="B3075" t="s">
        <v>12393</v>
      </c>
      <c r="C3075" s="1" t="str">
        <f t="shared" si="218"/>
        <v>21:0550</v>
      </c>
      <c r="D3075" s="1" t="str">
        <f t="shared" si="215"/>
        <v>21:0179</v>
      </c>
      <c r="E3075" t="s">
        <v>12394</v>
      </c>
      <c r="F3075" t="s">
        <v>12395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11700</v>
      </c>
      <c r="N3075">
        <v>194</v>
      </c>
      <c r="O3075" t="s">
        <v>12375</v>
      </c>
      <c r="P3075" t="s">
        <v>636</v>
      </c>
      <c r="Q3075" t="s">
        <v>392</v>
      </c>
    </row>
    <row r="3076" spans="1:17" hidden="1" x14ac:dyDescent="0.25">
      <c r="A3076" t="s">
        <v>12396</v>
      </c>
      <c r="B3076" t="s">
        <v>12397</v>
      </c>
      <c r="C3076" s="1" t="str">
        <f t="shared" si="218"/>
        <v>21:0550</v>
      </c>
      <c r="D3076" s="1" t="str">
        <f t="shared" si="215"/>
        <v>21:0179</v>
      </c>
      <c r="E3076" t="s">
        <v>12398</v>
      </c>
      <c r="F3076" t="s">
        <v>12399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11710</v>
      </c>
      <c r="N3076">
        <v>195</v>
      </c>
      <c r="O3076" t="s">
        <v>108</v>
      </c>
      <c r="P3076" t="s">
        <v>108</v>
      </c>
      <c r="Q3076" t="s">
        <v>108</v>
      </c>
    </row>
    <row r="3077" spans="1:17" hidden="1" x14ac:dyDescent="0.25">
      <c r="A3077" t="s">
        <v>12400</v>
      </c>
      <c r="B3077" t="s">
        <v>12401</v>
      </c>
      <c r="C3077" s="1" t="str">
        <f t="shared" si="218"/>
        <v>21:0550</v>
      </c>
      <c r="D3077" s="1" t="str">
        <f t="shared" si="215"/>
        <v>21:0179</v>
      </c>
      <c r="E3077" t="s">
        <v>12402</v>
      </c>
      <c r="F3077" t="s">
        <v>12403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11715</v>
      </c>
      <c r="N3077">
        <v>196</v>
      </c>
      <c r="O3077" t="s">
        <v>108</v>
      </c>
      <c r="P3077" t="s">
        <v>108</v>
      </c>
      <c r="Q3077" t="s">
        <v>108</v>
      </c>
    </row>
    <row r="3078" spans="1:17" hidden="1" x14ac:dyDescent="0.25">
      <c r="A3078" t="s">
        <v>12404</v>
      </c>
      <c r="B3078" t="s">
        <v>12405</v>
      </c>
      <c r="C3078" s="1" t="str">
        <f t="shared" si="218"/>
        <v>21:0550</v>
      </c>
      <c r="D3078" s="1" t="str">
        <f t="shared" si="215"/>
        <v>21:0179</v>
      </c>
      <c r="E3078" t="s">
        <v>12406</v>
      </c>
      <c r="F3078" t="s">
        <v>12407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11720</v>
      </c>
      <c r="N3078">
        <v>197</v>
      </c>
      <c r="O3078" t="s">
        <v>108</v>
      </c>
      <c r="P3078" t="s">
        <v>108</v>
      </c>
      <c r="Q3078" t="s">
        <v>108</v>
      </c>
    </row>
    <row r="3079" spans="1:17" hidden="1" x14ac:dyDescent="0.25">
      <c r="A3079" t="s">
        <v>12408</v>
      </c>
      <c r="B3079" t="s">
        <v>12409</v>
      </c>
      <c r="C3079" s="1" t="str">
        <f t="shared" si="218"/>
        <v>21:0550</v>
      </c>
      <c r="D3079" s="1" t="str">
        <f t="shared" si="215"/>
        <v>21:0179</v>
      </c>
      <c r="E3079" t="s">
        <v>12410</v>
      </c>
      <c r="F3079" t="s">
        <v>12411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11725</v>
      </c>
      <c r="N3079">
        <v>198</v>
      </c>
      <c r="O3079" t="s">
        <v>108</v>
      </c>
      <c r="P3079" t="s">
        <v>108</v>
      </c>
      <c r="Q3079" t="s">
        <v>108</v>
      </c>
    </row>
    <row r="3080" spans="1:17" hidden="1" x14ac:dyDescent="0.25">
      <c r="A3080" t="s">
        <v>12412</v>
      </c>
      <c r="B3080" t="s">
        <v>12413</v>
      </c>
      <c r="C3080" s="1" t="str">
        <f t="shared" si="218"/>
        <v>21:0550</v>
      </c>
      <c r="D3080" s="1" t="str">
        <f t="shared" si="215"/>
        <v>21:0179</v>
      </c>
      <c r="E3080" t="s">
        <v>12343</v>
      </c>
      <c r="F3080" t="s">
        <v>12414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11655</v>
      </c>
      <c r="N3080">
        <v>199</v>
      </c>
      <c r="O3080" t="s">
        <v>12415</v>
      </c>
      <c r="P3080" t="s">
        <v>2212</v>
      </c>
      <c r="Q3080" t="s">
        <v>46</v>
      </c>
    </row>
    <row r="3081" spans="1:17" hidden="1" x14ac:dyDescent="0.25">
      <c r="A3081" t="s">
        <v>12416</v>
      </c>
      <c r="B3081" t="s">
        <v>12417</v>
      </c>
      <c r="C3081" s="1" t="str">
        <f t="shared" si="218"/>
        <v>21:0550</v>
      </c>
      <c r="D3081" s="1" t="str">
        <f t="shared" si="215"/>
        <v>21:0179</v>
      </c>
      <c r="E3081" t="s">
        <v>12418</v>
      </c>
      <c r="F3081" t="s">
        <v>12419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11730</v>
      </c>
      <c r="N3081">
        <v>200</v>
      </c>
      <c r="O3081" t="s">
        <v>113</v>
      </c>
      <c r="P3081" t="s">
        <v>45</v>
      </c>
      <c r="Q3081" t="s">
        <v>93</v>
      </c>
    </row>
    <row r="3082" spans="1:17" hidden="1" x14ac:dyDescent="0.25">
      <c r="A3082" t="s">
        <v>12420</v>
      </c>
      <c r="B3082" t="s">
        <v>12421</v>
      </c>
      <c r="C3082" s="1" t="str">
        <f t="shared" si="218"/>
        <v>21:0550</v>
      </c>
      <c r="D3082" s="1" t="str">
        <f t="shared" si="215"/>
        <v>21:0179</v>
      </c>
      <c r="E3082" t="s">
        <v>12422</v>
      </c>
      <c r="F3082" t="s">
        <v>12423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11636</v>
      </c>
      <c r="N3082">
        <v>201</v>
      </c>
      <c r="O3082" t="s">
        <v>2120</v>
      </c>
      <c r="P3082" t="s">
        <v>863</v>
      </c>
      <c r="Q3082" t="s">
        <v>59</v>
      </c>
    </row>
    <row r="3083" spans="1:17" hidden="1" x14ac:dyDescent="0.25">
      <c r="A3083" t="s">
        <v>12424</v>
      </c>
      <c r="B3083" t="s">
        <v>12425</v>
      </c>
      <c r="C3083" s="1" t="str">
        <f t="shared" si="218"/>
        <v>21:0550</v>
      </c>
      <c r="D3083" s="1" t="str">
        <f t="shared" si="215"/>
        <v>21:0179</v>
      </c>
      <c r="E3083" t="s">
        <v>12426</v>
      </c>
      <c r="F3083" t="s">
        <v>12427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11641</v>
      </c>
      <c r="N3083">
        <v>202</v>
      </c>
      <c r="O3083" t="s">
        <v>113</v>
      </c>
      <c r="P3083" t="s">
        <v>226</v>
      </c>
      <c r="Q3083" t="s">
        <v>35</v>
      </c>
    </row>
    <row r="3084" spans="1:17" hidden="1" x14ac:dyDescent="0.25">
      <c r="A3084" t="s">
        <v>12428</v>
      </c>
      <c r="B3084" t="s">
        <v>12429</v>
      </c>
      <c r="C3084" s="1" t="str">
        <f t="shared" si="218"/>
        <v>21:0550</v>
      </c>
      <c r="D3084" s="1" t="str">
        <f t="shared" si="215"/>
        <v>21:0179</v>
      </c>
      <c r="E3084" t="s">
        <v>12430</v>
      </c>
      <c r="F3084" t="s">
        <v>12431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11646</v>
      </c>
      <c r="N3084">
        <v>203</v>
      </c>
      <c r="O3084" t="s">
        <v>630</v>
      </c>
      <c r="P3084" t="s">
        <v>356</v>
      </c>
      <c r="Q3084" t="s">
        <v>59</v>
      </c>
    </row>
    <row r="3085" spans="1:17" hidden="1" x14ac:dyDescent="0.25">
      <c r="A3085" t="s">
        <v>12432</v>
      </c>
      <c r="B3085" t="s">
        <v>12433</v>
      </c>
      <c r="C3085" s="1" t="str">
        <f t="shared" si="218"/>
        <v>21:0550</v>
      </c>
      <c r="D3085" s="1" t="str">
        <f t="shared" si="215"/>
        <v>21:0179</v>
      </c>
      <c r="E3085" t="s">
        <v>12434</v>
      </c>
      <c r="F3085" t="s">
        <v>12435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11651</v>
      </c>
      <c r="N3085">
        <v>204</v>
      </c>
      <c r="O3085" t="s">
        <v>113</v>
      </c>
      <c r="P3085" t="s">
        <v>77</v>
      </c>
      <c r="Q3085" t="s">
        <v>23</v>
      </c>
    </row>
    <row r="3086" spans="1:17" hidden="1" x14ac:dyDescent="0.25">
      <c r="A3086" t="s">
        <v>12436</v>
      </c>
      <c r="B3086" t="s">
        <v>12437</v>
      </c>
      <c r="C3086" s="1" t="str">
        <f t="shared" si="218"/>
        <v>21:0550</v>
      </c>
      <c r="D3086" s="1" t="str">
        <f t="shared" si="215"/>
        <v>21:0179</v>
      </c>
      <c r="E3086" t="s">
        <v>12438</v>
      </c>
      <c r="F3086" t="s">
        <v>12439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11660</v>
      </c>
      <c r="N3086">
        <v>205</v>
      </c>
      <c r="O3086" t="s">
        <v>630</v>
      </c>
      <c r="P3086" t="s">
        <v>70</v>
      </c>
      <c r="Q3086" t="s">
        <v>35</v>
      </c>
    </row>
    <row r="3087" spans="1:17" hidden="1" x14ac:dyDescent="0.25">
      <c r="A3087" t="s">
        <v>12440</v>
      </c>
      <c r="B3087" t="s">
        <v>12441</v>
      </c>
      <c r="C3087" s="1" t="str">
        <f t="shared" si="218"/>
        <v>21:0550</v>
      </c>
      <c r="D3087" s="1" t="str">
        <f t="shared" si="215"/>
        <v>21:0179</v>
      </c>
      <c r="E3087" t="s">
        <v>12442</v>
      </c>
      <c r="F3087" t="s">
        <v>12443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11665</v>
      </c>
      <c r="N3087">
        <v>206</v>
      </c>
      <c r="O3087" t="s">
        <v>630</v>
      </c>
      <c r="P3087" t="s">
        <v>356</v>
      </c>
      <c r="Q3087" t="s">
        <v>29</v>
      </c>
    </row>
    <row r="3088" spans="1:17" hidden="1" x14ac:dyDescent="0.25">
      <c r="A3088" t="s">
        <v>12444</v>
      </c>
      <c r="B3088" t="s">
        <v>12445</v>
      </c>
      <c r="C3088" s="1" t="str">
        <f t="shared" si="218"/>
        <v>21:0550</v>
      </c>
      <c r="D3088" s="1" t="str">
        <f t="shared" si="215"/>
        <v>21:0179</v>
      </c>
      <c r="E3088" t="s">
        <v>12422</v>
      </c>
      <c r="F3088" t="s">
        <v>12446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11655</v>
      </c>
      <c r="N3088">
        <v>207</v>
      </c>
      <c r="O3088" t="s">
        <v>2379</v>
      </c>
      <c r="P3088" t="s">
        <v>65</v>
      </c>
      <c r="Q3088" t="s">
        <v>59</v>
      </c>
    </row>
    <row r="3089" spans="1:17" hidden="1" x14ac:dyDescent="0.25">
      <c r="A3089" t="s">
        <v>12447</v>
      </c>
      <c r="B3089" t="s">
        <v>12448</v>
      </c>
      <c r="C3089" s="1" t="str">
        <f t="shared" si="218"/>
        <v>21:0550</v>
      </c>
      <c r="D3089" s="1" t="str">
        <f>HYPERLINK("http://geochem.nrcan.gc.ca/cdogs/content/svy/svy_e.htm", "")</f>
        <v/>
      </c>
      <c r="G3089" s="1" t="str">
        <f>HYPERLINK("http://geochem.nrcan.gc.ca/cdogs/content/cr_/cr_00072_e.htm", "72")</f>
        <v>72</v>
      </c>
      <c r="J3089" t="s">
        <v>11703</v>
      </c>
      <c r="K3089" t="s">
        <v>11704</v>
      </c>
      <c r="L3089">
        <v>11</v>
      </c>
      <c r="M3089" t="s">
        <v>11705</v>
      </c>
      <c r="N3089">
        <v>208</v>
      </c>
      <c r="O3089" t="s">
        <v>3027</v>
      </c>
      <c r="P3089" t="s">
        <v>34</v>
      </c>
      <c r="Q3089" t="s">
        <v>29</v>
      </c>
    </row>
    <row r="3090" spans="1:17" hidden="1" x14ac:dyDescent="0.25">
      <c r="A3090" t="s">
        <v>12449</v>
      </c>
      <c r="B3090" t="s">
        <v>12450</v>
      </c>
      <c r="C3090" s="1" t="str">
        <f t="shared" si="218"/>
        <v>21:0550</v>
      </c>
      <c r="D3090" s="1" t="str">
        <f t="shared" ref="D3090:D3107" si="219">HYPERLINK("http://geochem.nrcan.gc.ca/cdogs/content/svy/svy210179_e.htm", "21:0179")</f>
        <v>21:0179</v>
      </c>
      <c r="E3090" t="s">
        <v>12451</v>
      </c>
      <c r="F3090" t="s">
        <v>12452</v>
      </c>
      <c r="H3090">
        <v>53.434609399999999</v>
      </c>
      <c r="I3090">
        <v>-123.06766709999999</v>
      </c>
      <c r="J3090" s="1" t="str">
        <f t="shared" ref="J3090:J3107" si="220">HYPERLINK("http://geochem.nrcan.gc.ca/cdogs/content/kwd/kwd020018_e.htm", "Fluid (stream)")</f>
        <v>Fluid (stream)</v>
      </c>
      <c r="K3090" s="1" t="str">
        <f t="shared" ref="K3090:K3107" si="221">HYPERLINK("http://geochem.nrcan.gc.ca/cdogs/content/kwd/kwd080007_e.htm", "Untreated Water")</f>
        <v>Untreated Water</v>
      </c>
      <c r="L3090">
        <v>11</v>
      </c>
      <c r="M3090" t="s">
        <v>11670</v>
      </c>
      <c r="N3090">
        <v>209</v>
      </c>
      <c r="O3090" t="s">
        <v>512</v>
      </c>
      <c r="P3090" t="s">
        <v>231</v>
      </c>
      <c r="Q3090" t="s">
        <v>93</v>
      </c>
    </row>
    <row r="3091" spans="1:17" hidden="1" x14ac:dyDescent="0.25">
      <c r="A3091" t="s">
        <v>12453</v>
      </c>
      <c r="B3091" t="s">
        <v>12454</v>
      </c>
      <c r="C3091" s="1" t="str">
        <f t="shared" si="218"/>
        <v>21:0550</v>
      </c>
      <c r="D3091" s="1" t="str">
        <f t="shared" si="219"/>
        <v>21:0179</v>
      </c>
      <c r="E3091" t="s">
        <v>12455</v>
      </c>
      <c r="F3091" t="s">
        <v>12456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11675</v>
      </c>
      <c r="N3091">
        <v>210</v>
      </c>
      <c r="O3091" t="s">
        <v>3027</v>
      </c>
      <c r="P3091" t="s">
        <v>397</v>
      </c>
      <c r="Q3091" t="s">
        <v>103</v>
      </c>
    </row>
    <row r="3092" spans="1:17" hidden="1" x14ac:dyDescent="0.25">
      <c r="A3092" t="s">
        <v>12457</v>
      </c>
      <c r="B3092" t="s">
        <v>12458</v>
      </c>
      <c r="C3092" s="1" t="str">
        <f t="shared" si="218"/>
        <v>21:0550</v>
      </c>
      <c r="D3092" s="1" t="str">
        <f t="shared" si="219"/>
        <v>21:0179</v>
      </c>
      <c r="E3092" t="s">
        <v>12459</v>
      </c>
      <c r="F3092" t="s">
        <v>12460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11680</v>
      </c>
      <c r="N3092">
        <v>211</v>
      </c>
      <c r="O3092" t="s">
        <v>11795</v>
      </c>
      <c r="P3092" t="s">
        <v>1631</v>
      </c>
      <c r="Q3092" t="s">
        <v>29</v>
      </c>
    </row>
    <row r="3093" spans="1:17" hidden="1" x14ac:dyDescent="0.25">
      <c r="A3093" t="s">
        <v>12461</v>
      </c>
      <c r="B3093" t="s">
        <v>12462</v>
      </c>
      <c r="C3093" s="1" t="str">
        <f t="shared" si="218"/>
        <v>21:0550</v>
      </c>
      <c r="D3093" s="1" t="str">
        <f t="shared" si="219"/>
        <v>21:0179</v>
      </c>
      <c r="E3093" t="s">
        <v>12459</v>
      </c>
      <c r="F3093" t="s">
        <v>12463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11684</v>
      </c>
      <c r="N3093">
        <v>212</v>
      </c>
      <c r="O3093" t="s">
        <v>1812</v>
      </c>
      <c r="P3093" t="s">
        <v>2726</v>
      </c>
      <c r="Q3093" t="s">
        <v>522</v>
      </c>
    </row>
    <row r="3094" spans="1:17" hidden="1" x14ac:dyDescent="0.25">
      <c r="A3094" t="s">
        <v>12464</v>
      </c>
      <c r="B3094" t="s">
        <v>12465</v>
      </c>
      <c r="C3094" s="1" t="str">
        <f t="shared" si="218"/>
        <v>21:0550</v>
      </c>
      <c r="D3094" s="1" t="str">
        <f t="shared" si="219"/>
        <v>21:0179</v>
      </c>
      <c r="E3094" t="s">
        <v>12466</v>
      </c>
      <c r="F3094" t="s">
        <v>12467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11689</v>
      </c>
      <c r="N3094">
        <v>213</v>
      </c>
      <c r="O3094" t="s">
        <v>2120</v>
      </c>
      <c r="P3094" t="s">
        <v>45</v>
      </c>
      <c r="Q3094" t="s">
        <v>46</v>
      </c>
    </row>
    <row r="3095" spans="1:17" hidden="1" x14ac:dyDescent="0.25">
      <c r="A3095" t="s">
        <v>12468</v>
      </c>
      <c r="B3095" t="s">
        <v>12469</v>
      </c>
      <c r="C3095" s="1" t="str">
        <f t="shared" si="218"/>
        <v>21:0550</v>
      </c>
      <c r="D3095" s="1" t="str">
        <f t="shared" si="219"/>
        <v>21:0179</v>
      </c>
      <c r="E3095" t="s">
        <v>12470</v>
      </c>
      <c r="F3095" t="s">
        <v>12471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11694</v>
      </c>
      <c r="N3095">
        <v>214</v>
      </c>
      <c r="O3095" t="s">
        <v>113</v>
      </c>
      <c r="P3095" t="s">
        <v>51</v>
      </c>
      <c r="Q3095" t="s">
        <v>198</v>
      </c>
    </row>
    <row r="3096" spans="1:17" hidden="1" x14ac:dyDescent="0.25">
      <c r="A3096" t="s">
        <v>12472</v>
      </c>
      <c r="B3096" t="s">
        <v>12473</v>
      </c>
      <c r="C3096" s="1" t="str">
        <f t="shared" si="218"/>
        <v>21:0550</v>
      </c>
      <c r="D3096" s="1" t="str">
        <f t="shared" si="219"/>
        <v>21:0179</v>
      </c>
      <c r="E3096" t="s">
        <v>12474</v>
      </c>
      <c r="F3096" t="s">
        <v>12475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11700</v>
      </c>
      <c r="N3096">
        <v>215</v>
      </c>
      <c r="O3096" t="s">
        <v>2379</v>
      </c>
      <c r="P3096" t="s">
        <v>231</v>
      </c>
      <c r="Q3096" t="s">
        <v>52</v>
      </c>
    </row>
    <row r="3097" spans="1:17" hidden="1" x14ac:dyDescent="0.25">
      <c r="A3097" t="s">
        <v>12476</v>
      </c>
      <c r="B3097" t="s">
        <v>12477</v>
      </c>
      <c r="C3097" s="1" t="str">
        <f t="shared" si="218"/>
        <v>21:0550</v>
      </c>
      <c r="D3097" s="1" t="str">
        <f t="shared" si="219"/>
        <v>21:0179</v>
      </c>
      <c r="E3097" t="s">
        <v>12478</v>
      </c>
      <c r="F3097" t="s">
        <v>12479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11710</v>
      </c>
      <c r="N3097">
        <v>216</v>
      </c>
      <c r="O3097" t="s">
        <v>2379</v>
      </c>
      <c r="P3097" t="s">
        <v>184</v>
      </c>
      <c r="Q3097" t="s">
        <v>46</v>
      </c>
    </row>
    <row r="3098" spans="1:17" hidden="1" x14ac:dyDescent="0.25">
      <c r="A3098" t="s">
        <v>12480</v>
      </c>
      <c r="B3098" t="s">
        <v>12481</v>
      </c>
      <c r="C3098" s="1" t="str">
        <f t="shared" si="218"/>
        <v>21:0550</v>
      </c>
      <c r="D3098" s="1" t="str">
        <f t="shared" si="219"/>
        <v>21:0179</v>
      </c>
      <c r="E3098" t="s">
        <v>12482</v>
      </c>
      <c r="F3098" t="s">
        <v>12483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11715</v>
      </c>
      <c r="N3098">
        <v>217</v>
      </c>
      <c r="O3098" t="s">
        <v>607</v>
      </c>
      <c r="P3098" t="s">
        <v>1391</v>
      </c>
      <c r="Q3098" t="s">
        <v>29</v>
      </c>
    </row>
    <row r="3099" spans="1:17" hidden="1" x14ac:dyDescent="0.25">
      <c r="A3099" t="s">
        <v>12484</v>
      </c>
      <c r="B3099" t="s">
        <v>12485</v>
      </c>
      <c r="C3099" s="1" t="str">
        <f t="shared" si="218"/>
        <v>21:0550</v>
      </c>
      <c r="D3099" s="1" t="str">
        <f t="shared" si="219"/>
        <v>21:0179</v>
      </c>
      <c r="E3099" t="s">
        <v>12486</v>
      </c>
      <c r="F3099" t="s">
        <v>12487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11720</v>
      </c>
      <c r="N3099">
        <v>218</v>
      </c>
      <c r="O3099" t="s">
        <v>607</v>
      </c>
      <c r="P3099" t="s">
        <v>51</v>
      </c>
      <c r="Q3099" t="s">
        <v>392</v>
      </c>
    </row>
    <row r="3100" spans="1:17" hidden="1" x14ac:dyDescent="0.25">
      <c r="A3100" t="s">
        <v>12488</v>
      </c>
      <c r="B3100" t="s">
        <v>12489</v>
      </c>
      <c r="C3100" s="1" t="str">
        <f t="shared" si="218"/>
        <v>21:0550</v>
      </c>
      <c r="D3100" s="1" t="str">
        <f t="shared" si="219"/>
        <v>21:0179</v>
      </c>
      <c r="E3100" t="s">
        <v>12490</v>
      </c>
      <c r="F3100" t="s">
        <v>12491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11725</v>
      </c>
      <c r="N3100">
        <v>219</v>
      </c>
      <c r="O3100" t="s">
        <v>113</v>
      </c>
      <c r="P3100" t="s">
        <v>148</v>
      </c>
      <c r="Q3100" t="s">
        <v>189</v>
      </c>
    </row>
    <row r="3101" spans="1:17" hidden="1" x14ac:dyDescent="0.25">
      <c r="A3101" t="s">
        <v>12492</v>
      </c>
      <c r="B3101" t="s">
        <v>12493</v>
      </c>
      <c r="C3101" s="1" t="str">
        <f t="shared" si="218"/>
        <v>21:0550</v>
      </c>
      <c r="D3101" s="1" t="str">
        <f t="shared" si="219"/>
        <v>21:0179</v>
      </c>
      <c r="E3101" t="s">
        <v>12494</v>
      </c>
      <c r="F3101" t="s">
        <v>12495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11730</v>
      </c>
      <c r="N3101">
        <v>220</v>
      </c>
      <c r="O3101" t="s">
        <v>5563</v>
      </c>
      <c r="P3101" t="s">
        <v>231</v>
      </c>
      <c r="Q3101" t="s">
        <v>93</v>
      </c>
    </row>
    <row r="3102" spans="1:17" hidden="1" x14ac:dyDescent="0.25">
      <c r="A3102" t="s">
        <v>12496</v>
      </c>
      <c r="B3102" t="s">
        <v>12497</v>
      </c>
      <c r="C3102" s="1" t="str">
        <f t="shared" si="218"/>
        <v>21:0550</v>
      </c>
      <c r="D3102" s="1" t="str">
        <f t="shared" si="219"/>
        <v>21:0179</v>
      </c>
      <c r="E3102" t="s">
        <v>12498</v>
      </c>
      <c r="F3102" t="s">
        <v>12499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11636</v>
      </c>
      <c r="N3102">
        <v>221</v>
      </c>
      <c r="O3102" t="s">
        <v>113</v>
      </c>
      <c r="P3102" t="s">
        <v>386</v>
      </c>
      <c r="Q3102" t="s">
        <v>93</v>
      </c>
    </row>
    <row r="3103" spans="1:17" hidden="1" x14ac:dyDescent="0.25">
      <c r="A3103" t="s">
        <v>12500</v>
      </c>
      <c r="B3103" t="s">
        <v>12501</v>
      </c>
      <c r="C3103" s="1" t="str">
        <f t="shared" si="218"/>
        <v>21:0550</v>
      </c>
      <c r="D3103" s="1" t="str">
        <f t="shared" si="219"/>
        <v>21:0179</v>
      </c>
      <c r="E3103" t="s">
        <v>12502</v>
      </c>
      <c r="F3103" t="s">
        <v>12503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11641</v>
      </c>
      <c r="N3103">
        <v>222</v>
      </c>
      <c r="O3103" t="s">
        <v>5563</v>
      </c>
      <c r="P3103" t="s">
        <v>843</v>
      </c>
      <c r="Q3103" t="s">
        <v>59</v>
      </c>
    </row>
    <row r="3104" spans="1:17" hidden="1" x14ac:dyDescent="0.25">
      <c r="A3104" t="s">
        <v>12504</v>
      </c>
      <c r="B3104" t="s">
        <v>12505</v>
      </c>
      <c r="C3104" s="1" t="str">
        <f t="shared" si="218"/>
        <v>21:0550</v>
      </c>
      <c r="D3104" s="1" t="str">
        <f t="shared" si="219"/>
        <v>21:0179</v>
      </c>
      <c r="E3104" t="s">
        <v>12498</v>
      </c>
      <c r="F3104" t="s">
        <v>12506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11655</v>
      </c>
      <c r="N3104">
        <v>223</v>
      </c>
      <c r="O3104" t="s">
        <v>108</v>
      </c>
      <c r="P3104" t="s">
        <v>108</v>
      </c>
      <c r="Q3104" t="s">
        <v>108</v>
      </c>
    </row>
    <row r="3105" spans="1:17" hidden="1" x14ac:dyDescent="0.25">
      <c r="A3105" t="s">
        <v>12507</v>
      </c>
      <c r="B3105" t="s">
        <v>12508</v>
      </c>
      <c r="C3105" s="1" t="str">
        <f t="shared" si="218"/>
        <v>21:0550</v>
      </c>
      <c r="D3105" s="1" t="str">
        <f t="shared" si="219"/>
        <v>21:0179</v>
      </c>
      <c r="E3105" t="s">
        <v>12509</v>
      </c>
      <c r="F3105" t="s">
        <v>12510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11646</v>
      </c>
      <c r="N3105">
        <v>224</v>
      </c>
      <c r="O3105" t="s">
        <v>113</v>
      </c>
      <c r="P3105" t="s">
        <v>1631</v>
      </c>
      <c r="Q3105" t="s">
        <v>29</v>
      </c>
    </row>
    <row r="3106" spans="1:17" hidden="1" x14ac:dyDescent="0.25">
      <c r="A3106" t="s">
        <v>12511</v>
      </c>
      <c r="B3106" t="s">
        <v>12512</v>
      </c>
      <c r="C3106" s="1" t="str">
        <f t="shared" si="218"/>
        <v>21:0550</v>
      </c>
      <c r="D3106" s="1" t="str">
        <f t="shared" si="219"/>
        <v>21:0179</v>
      </c>
      <c r="E3106" t="s">
        <v>12513</v>
      </c>
      <c r="F3106" t="s">
        <v>12514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11651</v>
      </c>
      <c r="N3106">
        <v>225</v>
      </c>
      <c r="O3106" t="s">
        <v>576</v>
      </c>
      <c r="P3106" t="s">
        <v>407</v>
      </c>
      <c r="Q3106" t="s">
        <v>59</v>
      </c>
    </row>
    <row r="3107" spans="1:17" hidden="1" x14ac:dyDescent="0.25">
      <c r="A3107" t="s">
        <v>12515</v>
      </c>
      <c r="B3107" t="s">
        <v>12516</v>
      </c>
      <c r="C3107" s="1" t="str">
        <f t="shared" si="218"/>
        <v>21:0550</v>
      </c>
      <c r="D3107" s="1" t="str">
        <f t="shared" si="219"/>
        <v>21:0179</v>
      </c>
      <c r="E3107" t="s">
        <v>12517</v>
      </c>
      <c r="F3107" t="s">
        <v>12518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11660</v>
      </c>
      <c r="N3107">
        <v>226</v>
      </c>
      <c r="O3107" t="s">
        <v>108</v>
      </c>
      <c r="P3107" t="s">
        <v>108</v>
      </c>
      <c r="Q3107" t="s">
        <v>108</v>
      </c>
    </row>
    <row r="3108" spans="1:17" hidden="1" x14ac:dyDescent="0.25">
      <c r="A3108" t="s">
        <v>12519</v>
      </c>
      <c r="B3108" t="s">
        <v>12520</v>
      </c>
      <c r="C3108" s="1" t="str">
        <f t="shared" si="218"/>
        <v>21:0550</v>
      </c>
      <c r="D3108" s="1" t="str">
        <f>HYPERLINK("http://geochem.nrcan.gc.ca/cdogs/content/svy/svy_e.htm", "")</f>
        <v/>
      </c>
      <c r="G3108" s="1" t="str">
        <f>HYPERLINK("http://geochem.nrcan.gc.ca/cdogs/content/cr_/cr_00073_e.htm", "73")</f>
        <v>73</v>
      </c>
      <c r="J3108" t="s">
        <v>11703</v>
      </c>
      <c r="K3108" t="s">
        <v>11704</v>
      </c>
      <c r="L3108">
        <v>12</v>
      </c>
      <c r="M3108" t="s">
        <v>11705</v>
      </c>
      <c r="N3108">
        <v>227</v>
      </c>
      <c r="O3108" t="s">
        <v>576</v>
      </c>
      <c r="P3108" t="s">
        <v>2212</v>
      </c>
      <c r="Q3108" t="s">
        <v>59</v>
      </c>
    </row>
    <row r="3109" spans="1:17" hidden="1" x14ac:dyDescent="0.25">
      <c r="A3109" t="s">
        <v>12521</v>
      </c>
      <c r="B3109" t="s">
        <v>12522</v>
      </c>
      <c r="C3109" s="1" t="str">
        <f t="shared" si="218"/>
        <v>21:0550</v>
      </c>
      <c r="D3109" s="1" t="str">
        <f t="shared" ref="D3109:D3137" si="222">HYPERLINK("http://geochem.nrcan.gc.ca/cdogs/content/svy/svy210179_e.htm", "21:0179")</f>
        <v>21:0179</v>
      </c>
      <c r="E3109" t="s">
        <v>12523</v>
      </c>
      <c r="F3109" t="s">
        <v>12524</v>
      </c>
      <c r="H3109">
        <v>53.411526000000002</v>
      </c>
      <c r="I3109">
        <v>-123.4316944</v>
      </c>
      <c r="J3109" s="1" t="str">
        <f t="shared" ref="J3109:J3137" si="223">HYPERLINK("http://geochem.nrcan.gc.ca/cdogs/content/kwd/kwd020018_e.htm", "Fluid (stream)")</f>
        <v>Fluid (stream)</v>
      </c>
      <c r="K3109" s="1" t="str">
        <f t="shared" ref="K3109:K3137" si="224">HYPERLINK("http://geochem.nrcan.gc.ca/cdogs/content/kwd/kwd080007_e.htm", "Untreated Water")</f>
        <v>Untreated Water</v>
      </c>
      <c r="L3109">
        <v>12</v>
      </c>
      <c r="M3109" t="s">
        <v>11665</v>
      </c>
      <c r="N3109">
        <v>228</v>
      </c>
      <c r="O3109" t="s">
        <v>113</v>
      </c>
      <c r="P3109" t="s">
        <v>82</v>
      </c>
      <c r="Q3109" t="s">
        <v>71</v>
      </c>
    </row>
    <row r="3110" spans="1:17" hidden="1" x14ac:dyDescent="0.25">
      <c r="A3110" t="s">
        <v>12525</v>
      </c>
      <c r="B3110" t="s">
        <v>12526</v>
      </c>
      <c r="C3110" s="1" t="str">
        <f t="shared" si="218"/>
        <v>21:0550</v>
      </c>
      <c r="D3110" s="1" t="str">
        <f t="shared" si="222"/>
        <v>21:0179</v>
      </c>
      <c r="E3110" t="s">
        <v>12527</v>
      </c>
      <c r="F3110" t="s">
        <v>12528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11670</v>
      </c>
      <c r="N3110">
        <v>229</v>
      </c>
      <c r="O3110" t="s">
        <v>113</v>
      </c>
      <c r="P3110" t="s">
        <v>51</v>
      </c>
      <c r="Q3110" t="s">
        <v>46</v>
      </c>
    </row>
    <row r="3111" spans="1:17" hidden="1" x14ac:dyDescent="0.25">
      <c r="A3111" t="s">
        <v>12529</v>
      </c>
      <c r="B3111" t="s">
        <v>12530</v>
      </c>
      <c r="C3111" s="1" t="str">
        <f t="shared" si="218"/>
        <v>21:0550</v>
      </c>
      <c r="D3111" s="1" t="str">
        <f t="shared" si="222"/>
        <v>21:0179</v>
      </c>
      <c r="E3111" t="s">
        <v>12531</v>
      </c>
      <c r="F3111" t="s">
        <v>12532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11675</v>
      </c>
      <c r="N3111">
        <v>230</v>
      </c>
      <c r="O3111" t="s">
        <v>113</v>
      </c>
      <c r="P3111" t="s">
        <v>70</v>
      </c>
      <c r="Q3111" t="s">
        <v>103</v>
      </c>
    </row>
    <row r="3112" spans="1:17" hidden="1" x14ac:dyDescent="0.25">
      <c r="A3112" t="s">
        <v>12533</v>
      </c>
      <c r="B3112" t="s">
        <v>12534</v>
      </c>
      <c r="C3112" s="1" t="str">
        <f t="shared" si="218"/>
        <v>21:0550</v>
      </c>
      <c r="D3112" s="1" t="str">
        <f t="shared" si="222"/>
        <v>21:0179</v>
      </c>
      <c r="E3112" t="s">
        <v>12535</v>
      </c>
      <c r="F3112" t="s">
        <v>12536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11689</v>
      </c>
      <c r="N3112">
        <v>231</v>
      </c>
      <c r="O3112" t="s">
        <v>113</v>
      </c>
      <c r="P3112" t="s">
        <v>102</v>
      </c>
      <c r="Q3112" t="s">
        <v>93</v>
      </c>
    </row>
    <row r="3113" spans="1:17" hidden="1" x14ac:dyDescent="0.25">
      <c r="A3113" t="s">
        <v>12537</v>
      </c>
      <c r="B3113" t="s">
        <v>12538</v>
      </c>
      <c r="C3113" s="1" t="str">
        <f t="shared" si="218"/>
        <v>21:0550</v>
      </c>
      <c r="D3113" s="1" t="str">
        <f t="shared" si="222"/>
        <v>21:0179</v>
      </c>
      <c r="E3113" t="s">
        <v>12539</v>
      </c>
      <c r="F3113" t="s">
        <v>12540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11694</v>
      </c>
      <c r="N3113">
        <v>232</v>
      </c>
      <c r="O3113" t="s">
        <v>113</v>
      </c>
      <c r="P3113" t="s">
        <v>58</v>
      </c>
      <c r="Q3113" t="s">
        <v>215</v>
      </c>
    </row>
    <row r="3114" spans="1:17" hidden="1" x14ac:dyDescent="0.25">
      <c r="A3114" t="s">
        <v>12541</v>
      </c>
      <c r="B3114" t="s">
        <v>12542</v>
      </c>
      <c r="C3114" s="1" t="str">
        <f t="shared" si="218"/>
        <v>21:0550</v>
      </c>
      <c r="D3114" s="1" t="str">
        <f t="shared" si="222"/>
        <v>21:0179</v>
      </c>
      <c r="E3114" t="s">
        <v>12543</v>
      </c>
      <c r="F3114" t="s">
        <v>12544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11700</v>
      </c>
      <c r="N3114">
        <v>233</v>
      </c>
      <c r="O3114" t="s">
        <v>2120</v>
      </c>
      <c r="P3114" t="s">
        <v>612</v>
      </c>
      <c r="Q3114" t="s">
        <v>198</v>
      </c>
    </row>
    <row r="3115" spans="1:17" hidden="1" x14ac:dyDescent="0.25">
      <c r="A3115" t="s">
        <v>12545</v>
      </c>
      <c r="B3115" t="s">
        <v>12546</v>
      </c>
      <c r="C3115" s="1" t="str">
        <f t="shared" si="218"/>
        <v>21:0550</v>
      </c>
      <c r="D3115" s="1" t="str">
        <f t="shared" si="222"/>
        <v>21:0179</v>
      </c>
      <c r="E3115" t="s">
        <v>12547</v>
      </c>
      <c r="F3115" t="s">
        <v>12548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11710</v>
      </c>
      <c r="N3115">
        <v>234</v>
      </c>
      <c r="O3115" t="s">
        <v>3027</v>
      </c>
      <c r="P3115" t="s">
        <v>356</v>
      </c>
      <c r="Q3115" t="s">
        <v>103</v>
      </c>
    </row>
    <row r="3116" spans="1:17" hidden="1" x14ac:dyDescent="0.25">
      <c r="A3116" t="s">
        <v>12549</v>
      </c>
      <c r="B3116" t="s">
        <v>12550</v>
      </c>
      <c r="C3116" s="1" t="str">
        <f t="shared" si="218"/>
        <v>21:0550</v>
      </c>
      <c r="D3116" s="1" t="str">
        <f t="shared" si="222"/>
        <v>21:0179</v>
      </c>
      <c r="E3116" t="s">
        <v>12551</v>
      </c>
      <c r="F3116" t="s">
        <v>12552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11715</v>
      </c>
      <c r="N3116">
        <v>235</v>
      </c>
      <c r="O3116" t="s">
        <v>108</v>
      </c>
      <c r="P3116" t="s">
        <v>108</v>
      </c>
      <c r="Q3116" t="s">
        <v>108</v>
      </c>
    </row>
    <row r="3117" spans="1:17" hidden="1" x14ac:dyDescent="0.25">
      <c r="A3117" t="s">
        <v>12553</v>
      </c>
      <c r="B3117" t="s">
        <v>12554</v>
      </c>
      <c r="C3117" s="1" t="str">
        <f t="shared" si="218"/>
        <v>21:0550</v>
      </c>
      <c r="D3117" s="1" t="str">
        <f t="shared" si="222"/>
        <v>21:0179</v>
      </c>
      <c r="E3117" t="s">
        <v>12555</v>
      </c>
      <c r="F3117" t="s">
        <v>12556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11720</v>
      </c>
      <c r="N3117">
        <v>236</v>
      </c>
      <c r="O3117" t="s">
        <v>512</v>
      </c>
      <c r="P3117" t="s">
        <v>1227</v>
      </c>
      <c r="Q3117" t="s">
        <v>103</v>
      </c>
    </row>
    <row r="3118" spans="1:17" hidden="1" x14ac:dyDescent="0.25">
      <c r="A3118" t="s">
        <v>12557</v>
      </c>
      <c r="B3118" t="s">
        <v>12558</v>
      </c>
      <c r="C3118" s="1" t="str">
        <f t="shared" si="218"/>
        <v>21:0550</v>
      </c>
      <c r="D3118" s="1" t="str">
        <f t="shared" si="222"/>
        <v>21:0179</v>
      </c>
      <c r="E3118" t="s">
        <v>12559</v>
      </c>
      <c r="F3118" t="s">
        <v>12560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11725</v>
      </c>
      <c r="N3118">
        <v>237</v>
      </c>
      <c r="O3118" t="s">
        <v>607</v>
      </c>
      <c r="P3118" t="s">
        <v>1222</v>
      </c>
      <c r="Q3118" t="s">
        <v>398</v>
      </c>
    </row>
    <row r="3119" spans="1:17" hidden="1" x14ac:dyDescent="0.25">
      <c r="A3119" t="s">
        <v>12561</v>
      </c>
      <c r="B3119" t="s">
        <v>12562</v>
      </c>
      <c r="C3119" s="1" t="str">
        <f t="shared" si="218"/>
        <v>21:0550</v>
      </c>
      <c r="D3119" s="1" t="str">
        <f t="shared" si="222"/>
        <v>21:0179</v>
      </c>
      <c r="E3119" t="s">
        <v>12563</v>
      </c>
      <c r="F3119" t="s">
        <v>12564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11730</v>
      </c>
      <c r="N3119">
        <v>238</v>
      </c>
      <c r="O3119" t="s">
        <v>108</v>
      </c>
      <c r="P3119" t="s">
        <v>108</v>
      </c>
      <c r="Q3119" t="s">
        <v>108</v>
      </c>
    </row>
    <row r="3120" spans="1:17" hidden="1" x14ac:dyDescent="0.25">
      <c r="A3120" t="s">
        <v>12565</v>
      </c>
      <c r="B3120" t="s">
        <v>12566</v>
      </c>
      <c r="C3120" s="1" t="str">
        <f t="shared" si="218"/>
        <v>21:0550</v>
      </c>
      <c r="D3120" s="1" t="str">
        <f t="shared" si="222"/>
        <v>21:0179</v>
      </c>
      <c r="E3120" t="s">
        <v>12567</v>
      </c>
      <c r="F3120" t="s">
        <v>12568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11680</v>
      </c>
      <c r="N3120">
        <v>239</v>
      </c>
      <c r="O3120" t="s">
        <v>2379</v>
      </c>
      <c r="P3120" t="s">
        <v>45</v>
      </c>
      <c r="Q3120" t="s">
        <v>522</v>
      </c>
    </row>
    <row r="3121" spans="1:17" hidden="1" x14ac:dyDescent="0.25">
      <c r="A3121" t="s">
        <v>12569</v>
      </c>
      <c r="B3121" t="s">
        <v>12570</v>
      </c>
      <c r="C3121" s="1" t="str">
        <f t="shared" si="218"/>
        <v>21:0550</v>
      </c>
      <c r="D3121" s="1" t="str">
        <f t="shared" si="222"/>
        <v>21:0179</v>
      </c>
      <c r="E3121" t="s">
        <v>12567</v>
      </c>
      <c r="F3121" t="s">
        <v>12571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11684</v>
      </c>
      <c r="N3121">
        <v>240</v>
      </c>
      <c r="O3121" t="s">
        <v>113</v>
      </c>
      <c r="P3121" t="s">
        <v>70</v>
      </c>
      <c r="Q3121" t="s">
        <v>35</v>
      </c>
    </row>
    <row r="3122" spans="1:17" hidden="1" x14ac:dyDescent="0.25">
      <c r="A3122" t="s">
        <v>12572</v>
      </c>
      <c r="B3122" t="s">
        <v>12573</v>
      </c>
      <c r="C3122" s="1" t="str">
        <f t="shared" si="218"/>
        <v>21:0550</v>
      </c>
      <c r="D3122" s="1" t="str">
        <f t="shared" si="222"/>
        <v>21:0179</v>
      </c>
      <c r="E3122" t="s">
        <v>12574</v>
      </c>
      <c r="F3122" t="s">
        <v>12575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11636</v>
      </c>
      <c r="N3122">
        <v>241</v>
      </c>
      <c r="O3122" t="s">
        <v>113</v>
      </c>
      <c r="P3122" t="s">
        <v>2943</v>
      </c>
      <c r="Q3122" t="s">
        <v>93</v>
      </c>
    </row>
    <row r="3123" spans="1:17" hidden="1" x14ac:dyDescent="0.25">
      <c r="A3123" t="s">
        <v>12576</v>
      </c>
      <c r="B3123" t="s">
        <v>12577</v>
      </c>
      <c r="C3123" s="1" t="str">
        <f t="shared" si="218"/>
        <v>21:0550</v>
      </c>
      <c r="D3123" s="1" t="str">
        <f t="shared" si="222"/>
        <v>21:0179</v>
      </c>
      <c r="E3123" t="s">
        <v>12578</v>
      </c>
      <c r="F3123" t="s">
        <v>12579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11641</v>
      </c>
      <c r="N3123">
        <v>242</v>
      </c>
      <c r="O3123" t="s">
        <v>2379</v>
      </c>
      <c r="P3123" t="s">
        <v>77</v>
      </c>
      <c r="Q3123" t="s">
        <v>2822</v>
      </c>
    </row>
    <row r="3124" spans="1:17" hidden="1" x14ac:dyDescent="0.25">
      <c r="A3124" t="s">
        <v>12580</v>
      </c>
      <c r="B3124" t="s">
        <v>12581</v>
      </c>
      <c r="C3124" s="1" t="str">
        <f t="shared" si="218"/>
        <v>21:0550</v>
      </c>
      <c r="D3124" s="1" t="str">
        <f t="shared" si="222"/>
        <v>21:0179</v>
      </c>
      <c r="E3124" t="s">
        <v>12582</v>
      </c>
      <c r="F3124" t="s">
        <v>12583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11646</v>
      </c>
      <c r="N3124">
        <v>243</v>
      </c>
      <c r="O3124" t="s">
        <v>3590</v>
      </c>
      <c r="P3124" t="s">
        <v>843</v>
      </c>
      <c r="Q3124" t="s">
        <v>522</v>
      </c>
    </row>
    <row r="3125" spans="1:17" hidden="1" x14ac:dyDescent="0.25">
      <c r="A3125" t="s">
        <v>12584</v>
      </c>
      <c r="B3125" t="s">
        <v>12585</v>
      </c>
      <c r="C3125" s="1" t="str">
        <f t="shared" si="218"/>
        <v>21:0550</v>
      </c>
      <c r="D3125" s="1" t="str">
        <f t="shared" si="222"/>
        <v>21:0179</v>
      </c>
      <c r="E3125" t="s">
        <v>12586</v>
      </c>
      <c r="F3125" t="s">
        <v>12587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11651</v>
      </c>
      <c r="N3125">
        <v>244</v>
      </c>
      <c r="O3125" t="s">
        <v>512</v>
      </c>
      <c r="P3125" t="s">
        <v>436</v>
      </c>
      <c r="Q3125" t="s">
        <v>59</v>
      </c>
    </row>
    <row r="3126" spans="1:17" hidden="1" x14ac:dyDescent="0.25">
      <c r="A3126" t="s">
        <v>12588</v>
      </c>
      <c r="B3126" t="s">
        <v>12589</v>
      </c>
      <c r="C3126" s="1" t="str">
        <f t="shared" si="218"/>
        <v>21:0550</v>
      </c>
      <c r="D3126" s="1" t="str">
        <f t="shared" si="222"/>
        <v>21:0179</v>
      </c>
      <c r="E3126" t="s">
        <v>12590</v>
      </c>
      <c r="F3126" t="s">
        <v>12591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11660</v>
      </c>
      <c r="N3126">
        <v>245</v>
      </c>
      <c r="O3126" t="s">
        <v>512</v>
      </c>
      <c r="P3126" t="s">
        <v>2333</v>
      </c>
      <c r="Q3126" t="s">
        <v>198</v>
      </c>
    </row>
    <row r="3127" spans="1:17" hidden="1" x14ac:dyDescent="0.25">
      <c r="A3127" t="s">
        <v>12592</v>
      </c>
      <c r="B3127" t="s">
        <v>12593</v>
      </c>
      <c r="C3127" s="1" t="str">
        <f t="shared" si="218"/>
        <v>21:0550</v>
      </c>
      <c r="D3127" s="1" t="str">
        <f t="shared" si="222"/>
        <v>21:0179</v>
      </c>
      <c r="E3127" t="s">
        <v>12594</v>
      </c>
      <c r="F3127" t="s">
        <v>12595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11665</v>
      </c>
      <c r="N3127">
        <v>246</v>
      </c>
      <c r="O3127" t="s">
        <v>2379</v>
      </c>
      <c r="P3127" t="s">
        <v>583</v>
      </c>
      <c r="Q3127" t="s">
        <v>103</v>
      </c>
    </row>
    <row r="3128" spans="1:17" hidden="1" x14ac:dyDescent="0.25">
      <c r="A3128" t="s">
        <v>12596</v>
      </c>
      <c r="B3128" t="s">
        <v>12597</v>
      </c>
      <c r="C3128" s="1" t="str">
        <f t="shared" si="218"/>
        <v>21:0550</v>
      </c>
      <c r="D3128" s="1" t="str">
        <f t="shared" si="222"/>
        <v>21:0179</v>
      </c>
      <c r="E3128" t="s">
        <v>12598</v>
      </c>
      <c r="F3128" t="s">
        <v>12599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11670</v>
      </c>
      <c r="N3128">
        <v>247</v>
      </c>
      <c r="O3128" t="s">
        <v>512</v>
      </c>
      <c r="P3128" t="s">
        <v>22</v>
      </c>
      <c r="Q3128" t="s">
        <v>35</v>
      </c>
    </row>
    <row r="3129" spans="1:17" hidden="1" x14ac:dyDescent="0.25">
      <c r="A3129" t="s">
        <v>12600</v>
      </c>
      <c r="B3129" t="s">
        <v>12601</v>
      </c>
      <c r="C3129" s="1" t="str">
        <f t="shared" si="218"/>
        <v>21:0550</v>
      </c>
      <c r="D3129" s="1" t="str">
        <f t="shared" si="222"/>
        <v>21:0179</v>
      </c>
      <c r="E3129" t="s">
        <v>12602</v>
      </c>
      <c r="F3129" t="s">
        <v>12603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11675</v>
      </c>
      <c r="N3129">
        <v>248</v>
      </c>
      <c r="O3129" t="s">
        <v>593</v>
      </c>
      <c r="P3129" t="s">
        <v>631</v>
      </c>
      <c r="Q3129" t="s">
        <v>59</v>
      </c>
    </row>
    <row r="3130" spans="1:17" hidden="1" x14ac:dyDescent="0.25">
      <c r="A3130" t="s">
        <v>12604</v>
      </c>
      <c r="B3130" t="s">
        <v>12605</v>
      </c>
      <c r="C3130" s="1" t="str">
        <f t="shared" si="218"/>
        <v>21:0550</v>
      </c>
      <c r="D3130" s="1" t="str">
        <f t="shared" si="222"/>
        <v>21:0179</v>
      </c>
      <c r="E3130" t="s">
        <v>12574</v>
      </c>
      <c r="F3130" t="s">
        <v>12606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11655</v>
      </c>
      <c r="N3130">
        <v>249</v>
      </c>
      <c r="O3130" t="s">
        <v>512</v>
      </c>
      <c r="P3130" t="s">
        <v>658</v>
      </c>
      <c r="Q3130" t="s">
        <v>365</v>
      </c>
    </row>
    <row r="3131" spans="1:17" hidden="1" x14ac:dyDescent="0.25">
      <c r="A3131" t="s">
        <v>12607</v>
      </c>
      <c r="B3131" t="s">
        <v>12608</v>
      </c>
      <c r="C3131" s="1" t="str">
        <f t="shared" si="218"/>
        <v>21:0550</v>
      </c>
      <c r="D3131" s="1" t="str">
        <f t="shared" si="222"/>
        <v>21:0179</v>
      </c>
      <c r="E3131" t="s">
        <v>12609</v>
      </c>
      <c r="F3131" t="s">
        <v>12610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11689</v>
      </c>
      <c r="N3131">
        <v>250</v>
      </c>
      <c r="O3131" t="s">
        <v>2379</v>
      </c>
      <c r="P3131" t="s">
        <v>226</v>
      </c>
      <c r="Q3131" t="s">
        <v>215</v>
      </c>
    </row>
    <row r="3132" spans="1:17" hidden="1" x14ac:dyDescent="0.25">
      <c r="A3132" t="s">
        <v>12611</v>
      </c>
      <c r="B3132" t="s">
        <v>12612</v>
      </c>
      <c r="C3132" s="1" t="str">
        <f t="shared" si="218"/>
        <v>21:0550</v>
      </c>
      <c r="D3132" s="1" t="str">
        <f t="shared" si="222"/>
        <v>21:0179</v>
      </c>
      <c r="E3132" t="s">
        <v>12613</v>
      </c>
      <c r="F3132" t="s">
        <v>12614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11694</v>
      </c>
      <c r="N3132">
        <v>251</v>
      </c>
      <c r="O3132" t="s">
        <v>2379</v>
      </c>
      <c r="P3132" t="s">
        <v>356</v>
      </c>
      <c r="Q3132" t="s">
        <v>29</v>
      </c>
    </row>
    <row r="3133" spans="1:17" hidden="1" x14ac:dyDescent="0.25">
      <c r="A3133" t="s">
        <v>12615</v>
      </c>
      <c r="B3133" t="s">
        <v>12616</v>
      </c>
      <c r="C3133" s="1" t="str">
        <f t="shared" si="218"/>
        <v>21:0550</v>
      </c>
      <c r="D3133" s="1" t="str">
        <f t="shared" si="222"/>
        <v>21:0179</v>
      </c>
      <c r="E3133" t="s">
        <v>12617</v>
      </c>
      <c r="F3133" t="s">
        <v>12618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11700</v>
      </c>
      <c r="N3133">
        <v>252</v>
      </c>
      <c r="O3133" t="s">
        <v>2120</v>
      </c>
      <c r="P3133" t="s">
        <v>1209</v>
      </c>
      <c r="Q3133" t="s">
        <v>93</v>
      </c>
    </row>
    <row r="3134" spans="1:17" hidden="1" x14ac:dyDescent="0.25">
      <c r="A3134" t="s">
        <v>12619</v>
      </c>
      <c r="B3134" t="s">
        <v>12620</v>
      </c>
      <c r="C3134" s="1" t="str">
        <f t="shared" si="218"/>
        <v>21:0550</v>
      </c>
      <c r="D3134" s="1" t="str">
        <f t="shared" si="222"/>
        <v>21:0179</v>
      </c>
      <c r="E3134" t="s">
        <v>12621</v>
      </c>
      <c r="F3134" t="s">
        <v>12622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11710</v>
      </c>
      <c r="N3134">
        <v>253</v>
      </c>
      <c r="O3134" t="s">
        <v>2379</v>
      </c>
      <c r="P3134" t="s">
        <v>407</v>
      </c>
      <c r="Q3134" t="s">
        <v>215</v>
      </c>
    </row>
    <row r="3135" spans="1:17" hidden="1" x14ac:dyDescent="0.25">
      <c r="A3135" t="s">
        <v>12623</v>
      </c>
      <c r="B3135" t="s">
        <v>12624</v>
      </c>
      <c r="C3135" s="1" t="str">
        <f t="shared" si="218"/>
        <v>21:0550</v>
      </c>
      <c r="D3135" s="1" t="str">
        <f t="shared" si="222"/>
        <v>21:0179</v>
      </c>
      <c r="E3135" t="s">
        <v>12625</v>
      </c>
      <c r="F3135" t="s">
        <v>12626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11715</v>
      </c>
      <c r="N3135">
        <v>254</v>
      </c>
      <c r="O3135" t="s">
        <v>630</v>
      </c>
      <c r="P3135" t="s">
        <v>658</v>
      </c>
      <c r="Q3135" t="s">
        <v>198</v>
      </c>
    </row>
    <row r="3136" spans="1:17" hidden="1" x14ac:dyDescent="0.25">
      <c r="A3136" t="s">
        <v>12627</v>
      </c>
      <c r="B3136" t="s">
        <v>12628</v>
      </c>
      <c r="C3136" s="1" t="str">
        <f t="shared" si="218"/>
        <v>21:0550</v>
      </c>
      <c r="D3136" s="1" t="str">
        <f t="shared" si="222"/>
        <v>21:0179</v>
      </c>
      <c r="E3136" t="s">
        <v>12629</v>
      </c>
      <c r="F3136" t="s">
        <v>12630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11720</v>
      </c>
      <c r="N3136">
        <v>255</v>
      </c>
      <c r="O3136" t="s">
        <v>512</v>
      </c>
      <c r="P3136" t="s">
        <v>1631</v>
      </c>
      <c r="Q3136" t="s">
        <v>23</v>
      </c>
    </row>
    <row r="3137" spans="1:17" hidden="1" x14ac:dyDescent="0.25">
      <c r="A3137" t="s">
        <v>12631</v>
      </c>
      <c r="B3137" t="s">
        <v>12632</v>
      </c>
      <c r="C3137" s="1" t="str">
        <f t="shared" si="218"/>
        <v>21:0550</v>
      </c>
      <c r="D3137" s="1" t="str">
        <f t="shared" si="222"/>
        <v>21:0179</v>
      </c>
      <c r="E3137" t="s">
        <v>12633</v>
      </c>
      <c r="F3137" t="s">
        <v>12634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11725</v>
      </c>
      <c r="N3137">
        <v>256</v>
      </c>
      <c r="O3137" t="s">
        <v>2379</v>
      </c>
      <c r="P3137" t="s">
        <v>102</v>
      </c>
      <c r="Q3137" t="s">
        <v>88</v>
      </c>
    </row>
    <row r="3138" spans="1:17" hidden="1" x14ac:dyDescent="0.25">
      <c r="A3138" t="s">
        <v>12635</v>
      </c>
      <c r="B3138" t="s">
        <v>12636</v>
      </c>
      <c r="C3138" s="1" t="str">
        <f t="shared" ref="C3138:C3201" si="225">HYPERLINK("http://geochem.nrcan.gc.ca/cdogs/content/bdl/bdl210550_e.htm", "21:0550")</f>
        <v>21:0550</v>
      </c>
      <c r="D3138" s="1" t="str">
        <f>HYPERLINK("http://geochem.nrcan.gc.ca/cdogs/content/svy/svy_e.htm", "")</f>
        <v/>
      </c>
      <c r="G3138" s="1" t="str">
        <f>HYPERLINK("http://geochem.nrcan.gc.ca/cdogs/content/cr_/cr_00071_e.htm", "71")</f>
        <v>71</v>
      </c>
      <c r="J3138" t="s">
        <v>11703</v>
      </c>
      <c r="K3138" t="s">
        <v>11704</v>
      </c>
      <c r="L3138">
        <v>13</v>
      </c>
      <c r="M3138" t="s">
        <v>11705</v>
      </c>
      <c r="N3138">
        <v>257</v>
      </c>
      <c r="O3138" t="s">
        <v>607</v>
      </c>
      <c r="P3138" t="s">
        <v>1209</v>
      </c>
      <c r="Q3138" t="s">
        <v>189</v>
      </c>
    </row>
    <row r="3139" spans="1:17" hidden="1" x14ac:dyDescent="0.25">
      <c r="A3139" t="s">
        <v>12637</v>
      </c>
      <c r="B3139" t="s">
        <v>12638</v>
      </c>
      <c r="C3139" s="1" t="str">
        <f t="shared" si="225"/>
        <v>21:0550</v>
      </c>
      <c r="D3139" s="1" t="str">
        <f>HYPERLINK("http://geochem.nrcan.gc.ca/cdogs/content/svy/svy210179_e.htm", "21:0179")</f>
        <v>21:0179</v>
      </c>
      <c r="E3139" t="s">
        <v>12639</v>
      </c>
      <c r="F3139" t="s">
        <v>12640</v>
      </c>
      <c r="H3139">
        <v>53.7044785</v>
      </c>
      <c r="I3139">
        <v>-123.7982051</v>
      </c>
      <c r="J3139" s="1" t="str">
        <f>HYPERLINK("http://geochem.nrcan.gc.ca/cdogs/content/kwd/kwd020018_e.htm", "Fluid (stream)")</f>
        <v>Fluid (stream)</v>
      </c>
      <c r="K3139" s="1" t="str">
        <f>HYPERLINK("http://geochem.nrcan.gc.ca/cdogs/content/kwd/kwd080007_e.htm", "Untreated Water")</f>
        <v>Untreated Water</v>
      </c>
      <c r="L3139">
        <v>13</v>
      </c>
      <c r="M3139" t="s">
        <v>11680</v>
      </c>
      <c r="N3139">
        <v>258</v>
      </c>
      <c r="O3139" t="s">
        <v>582</v>
      </c>
      <c r="P3139" t="s">
        <v>356</v>
      </c>
      <c r="Q3139" t="s">
        <v>71</v>
      </c>
    </row>
    <row r="3140" spans="1:17" hidden="1" x14ac:dyDescent="0.25">
      <c r="A3140" t="s">
        <v>12641</v>
      </c>
      <c r="B3140" t="s">
        <v>12642</v>
      </c>
      <c r="C3140" s="1" t="str">
        <f t="shared" si="225"/>
        <v>21:0550</v>
      </c>
      <c r="D3140" s="1" t="str">
        <f>HYPERLINK("http://geochem.nrcan.gc.ca/cdogs/content/svy/svy210179_e.htm", "21:0179")</f>
        <v>21:0179</v>
      </c>
      <c r="E3140" t="s">
        <v>12639</v>
      </c>
      <c r="F3140" t="s">
        <v>12643</v>
      </c>
      <c r="H3140">
        <v>53.7044785</v>
      </c>
      <c r="I3140">
        <v>-123.7982051</v>
      </c>
      <c r="J3140" s="1" t="str">
        <f>HYPERLINK("http://geochem.nrcan.gc.ca/cdogs/content/kwd/kwd020018_e.htm", "Fluid (stream)")</f>
        <v>Fluid (stream)</v>
      </c>
      <c r="K3140" s="1" t="str">
        <f>HYPERLINK("http://geochem.nrcan.gc.ca/cdogs/content/kwd/kwd080007_e.htm", "Untreated Water")</f>
        <v>Untreated Water</v>
      </c>
      <c r="L3140">
        <v>13</v>
      </c>
      <c r="M3140" t="s">
        <v>11684</v>
      </c>
      <c r="N3140">
        <v>259</v>
      </c>
      <c r="O3140" t="s">
        <v>1812</v>
      </c>
      <c r="P3140" t="s">
        <v>45</v>
      </c>
      <c r="Q3140" t="s">
        <v>59</v>
      </c>
    </row>
    <row r="3141" spans="1:17" hidden="1" x14ac:dyDescent="0.25">
      <c r="A3141" t="s">
        <v>12644</v>
      </c>
      <c r="B3141" t="s">
        <v>12645</v>
      </c>
      <c r="C3141" s="1" t="str">
        <f t="shared" si="225"/>
        <v>21:0550</v>
      </c>
      <c r="D3141" s="1" t="str">
        <f>HYPERLINK("http://geochem.nrcan.gc.ca/cdogs/content/svy/svy210179_e.htm", "21:0179")</f>
        <v>21:0179</v>
      </c>
      <c r="E3141" t="s">
        <v>12646</v>
      </c>
      <c r="F3141" t="s">
        <v>12647</v>
      </c>
      <c r="H3141">
        <v>53.700653299999999</v>
      </c>
      <c r="I3141">
        <v>-123.79081619999999</v>
      </c>
      <c r="J3141" s="1" t="str">
        <f>HYPERLINK("http://geochem.nrcan.gc.ca/cdogs/content/kwd/kwd020018_e.htm", "Fluid (stream)")</f>
        <v>Fluid (stream)</v>
      </c>
      <c r="K3141" s="1" t="str">
        <f>HYPERLINK("http://geochem.nrcan.gc.ca/cdogs/content/kwd/kwd080007_e.htm", "Untreated Water")</f>
        <v>Untreated Water</v>
      </c>
      <c r="L3141">
        <v>13</v>
      </c>
      <c r="M3141" t="s">
        <v>11730</v>
      </c>
      <c r="N3141">
        <v>260</v>
      </c>
      <c r="O3141" t="s">
        <v>11795</v>
      </c>
      <c r="P3141" t="s">
        <v>356</v>
      </c>
      <c r="Q3141" t="s">
        <v>71</v>
      </c>
    </row>
    <row r="3142" spans="1:17" hidden="1" x14ac:dyDescent="0.25">
      <c r="A3142" t="s">
        <v>12648</v>
      </c>
      <c r="B3142" t="s">
        <v>12649</v>
      </c>
      <c r="C3142" s="1" t="str">
        <f t="shared" si="225"/>
        <v>21:0550</v>
      </c>
      <c r="D3142" s="1" t="str">
        <f>HYPERLINK("http://geochem.nrcan.gc.ca/cdogs/content/svy/svy210179_e.htm", "21:0179")</f>
        <v>21:0179</v>
      </c>
      <c r="E3142" t="s">
        <v>12650</v>
      </c>
      <c r="F3142" t="s">
        <v>12651</v>
      </c>
      <c r="H3142">
        <v>53.742036300000002</v>
      </c>
      <c r="I3142">
        <v>-123.7786718</v>
      </c>
      <c r="J3142" s="1" t="str">
        <f>HYPERLINK("http://geochem.nrcan.gc.ca/cdogs/content/kwd/kwd020018_e.htm", "Fluid (stream)")</f>
        <v>Fluid (stream)</v>
      </c>
      <c r="K3142" s="1" t="str">
        <f>HYPERLINK("http://geochem.nrcan.gc.ca/cdogs/content/kwd/kwd080007_e.htm", "Untreated Water")</f>
        <v>Untreated Water</v>
      </c>
      <c r="L3142">
        <v>14</v>
      </c>
      <c r="M3142" t="s">
        <v>11636</v>
      </c>
      <c r="N3142">
        <v>261</v>
      </c>
      <c r="O3142" t="s">
        <v>113</v>
      </c>
      <c r="P3142" t="s">
        <v>863</v>
      </c>
      <c r="Q3142" t="s">
        <v>71</v>
      </c>
    </row>
    <row r="3143" spans="1:17" hidden="1" x14ac:dyDescent="0.25">
      <c r="A3143" t="s">
        <v>12652</v>
      </c>
      <c r="B3143" t="s">
        <v>12653</v>
      </c>
      <c r="C3143" s="1" t="str">
        <f t="shared" si="225"/>
        <v>21:0550</v>
      </c>
      <c r="D3143" s="1" t="str">
        <f>HYPERLINK("http://geochem.nrcan.gc.ca/cdogs/content/svy/svy210179_e.htm", "21:0179")</f>
        <v>21:0179</v>
      </c>
      <c r="E3143" t="s">
        <v>12654</v>
      </c>
      <c r="F3143" t="s">
        <v>12655</v>
      </c>
      <c r="H3143">
        <v>53.7413089</v>
      </c>
      <c r="I3143">
        <v>-123.7688327</v>
      </c>
      <c r="J3143" s="1" t="str">
        <f>HYPERLINK("http://geochem.nrcan.gc.ca/cdogs/content/kwd/kwd020018_e.htm", "Fluid (stream)")</f>
        <v>Fluid (stream)</v>
      </c>
      <c r="K3143" s="1" t="str">
        <f>HYPERLINK("http://geochem.nrcan.gc.ca/cdogs/content/kwd/kwd080007_e.htm", "Untreated Water")</f>
        <v>Untreated Water</v>
      </c>
      <c r="L3143">
        <v>14</v>
      </c>
      <c r="M3143" t="s">
        <v>11641</v>
      </c>
      <c r="N3143">
        <v>262</v>
      </c>
      <c r="O3143" t="s">
        <v>2379</v>
      </c>
      <c r="P3143" t="s">
        <v>58</v>
      </c>
      <c r="Q3143" t="s">
        <v>149</v>
      </c>
    </row>
    <row r="3144" spans="1:17" hidden="1" x14ac:dyDescent="0.25">
      <c r="A3144" t="s">
        <v>12656</v>
      </c>
      <c r="B3144" t="s">
        <v>12657</v>
      </c>
      <c r="C3144" s="1" t="str">
        <f t="shared" si="225"/>
        <v>21:0550</v>
      </c>
      <c r="D3144" s="1" t="str">
        <f>HYPERLINK("http://geochem.nrcan.gc.ca/cdogs/content/svy/svy_e.htm", "")</f>
        <v/>
      </c>
      <c r="G3144" s="1" t="str">
        <f>HYPERLINK("http://geochem.nrcan.gc.ca/cdogs/content/cr_/cr_00073_e.htm", "73")</f>
        <v>73</v>
      </c>
      <c r="J3144" t="s">
        <v>11703</v>
      </c>
      <c r="K3144" t="s">
        <v>11704</v>
      </c>
      <c r="L3144">
        <v>14</v>
      </c>
      <c r="M3144" t="s">
        <v>11705</v>
      </c>
      <c r="N3144">
        <v>263</v>
      </c>
      <c r="O3144" t="s">
        <v>3027</v>
      </c>
      <c r="P3144" t="s">
        <v>2212</v>
      </c>
      <c r="Q3144" t="s">
        <v>392</v>
      </c>
    </row>
    <row r="3145" spans="1:17" hidden="1" x14ac:dyDescent="0.25">
      <c r="A3145" t="s">
        <v>12658</v>
      </c>
      <c r="B3145" t="s">
        <v>12659</v>
      </c>
      <c r="C3145" s="1" t="str">
        <f t="shared" si="225"/>
        <v>21:0550</v>
      </c>
      <c r="D3145" s="1" t="str">
        <f t="shared" ref="D3145:D3171" si="226">HYPERLINK("http://geochem.nrcan.gc.ca/cdogs/content/svy/svy210179_e.htm", "21:0179")</f>
        <v>21:0179</v>
      </c>
      <c r="E3145" t="s">
        <v>12650</v>
      </c>
      <c r="F3145" t="s">
        <v>12660</v>
      </c>
      <c r="H3145">
        <v>53.742036300000002</v>
      </c>
      <c r="I3145">
        <v>-123.7786718</v>
      </c>
      <c r="J3145" s="1" t="str">
        <f t="shared" ref="J3145:J3171" si="227">HYPERLINK("http://geochem.nrcan.gc.ca/cdogs/content/kwd/kwd020018_e.htm", "Fluid (stream)")</f>
        <v>Fluid (stream)</v>
      </c>
      <c r="K3145" s="1" t="str">
        <f t="shared" ref="K3145:K3171" si="228">HYPERLINK("http://geochem.nrcan.gc.ca/cdogs/content/kwd/kwd080007_e.htm", "Untreated Water")</f>
        <v>Untreated Water</v>
      </c>
      <c r="L3145">
        <v>14</v>
      </c>
      <c r="M3145" t="s">
        <v>11655</v>
      </c>
      <c r="N3145">
        <v>264</v>
      </c>
      <c r="O3145" t="s">
        <v>113</v>
      </c>
      <c r="P3145" t="s">
        <v>45</v>
      </c>
      <c r="Q3145" t="s">
        <v>215</v>
      </c>
    </row>
    <row r="3146" spans="1:17" hidden="1" x14ac:dyDescent="0.25">
      <c r="A3146" t="s">
        <v>12661</v>
      </c>
      <c r="B3146" t="s">
        <v>12662</v>
      </c>
      <c r="C3146" s="1" t="str">
        <f t="shared" si="225"/>
        <v>21:0550</v>
      </c>
      <c r="D3146" s="1" t="str">
        <f t="shared" si="226"/>
        <v>21:0179</v>
      </c>
      <c r="E3146" t="s">
        <v>12663</v>
      </c>
      <c r="F3146" t="s">
        <v>12664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11646</v>
      </c>
      <c r="N3146">
        <v>265</v>
      </c>
      <c r="O3146" t="s">
        <v>512</v>
      </c>
      <c r="P3146" t="s">
        <v>1209</v>
      </c>
      <c r="Q3146" t="s">
        <v>198</v>
      </c>
    </row>
    <row r="3147" spans="1:17" hidden="1" x14ac:dyDescent="0.25">
      <c r="A3147" t="s">
        <v>12665</v>
      </c>
      <c r="B3147" t="s">
        <v>12666</v>
      </c>
      <c r="C3147" s="1" t="str">
        <f t="shared" si="225"/>
        <v>21:0550</v>
      </c>
      <c r="D3147" s="1" t="str">
        <f t="shared" si="226"/>
        <v>21:0179</v>
      </c>
      <c r="E3147" t="s">
        <v>12667</v>
      </c>
      <c r="F3147" t="s">
        <v>12668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11651</v>
      </c>
      <c r="N3147">
        <v>266</v>
      </c>
      <c r="O3147" t="s">
        <v>576</v>
      </c>
      <c r="P3147" t="s">
        <v>28</v>
      </c>
      <c r="Q3147" t="s">
        <v>46</v>
      </c>
    </row>
    <row r="3148" spans="1:17" hidden="1" x14ac:dyDescent="0.25">
      <c r="A3148" t="s">
        <v>12669</v>
      </c>
      <c r="B3148" t="s">
        <v>12670</v>
      </c>
      <c r="C3148" s="1" t="str">
        <f t="shared" si="225"/>
        <v>21:0550</v>
      </c>
      <c r="D3148" s="1" t="str">
        <f t="shared" si="226"/>
        <v>21:0179</v>
      </c>
      <c r="E3148" t="s">
        <v>12671</v>
      </c>
      <c r="F3148" t="s">
        <v>12672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11660</v>
      </c>
      <c r="N3148">
        <v>267</v>
      </c>
      <c r="O3148" t="s">
        <v>1812</v>
      </c>
      <c r="P3148" t="s">
        <v>1209</v>
      </c>
      <c r="Q3148" t="s">
        <v>103</v>
      </c>
    </row>
    <row r="3149" spans="1:17" hidden="1" x14ac:dyDescent="0.25">
      <c r="A3149" t="s">
        <v>12673</v>
      </c>
      <c r="B3149" t="s">
        <v>12674</v>
      </c>
      <c r="C3149" s="1" t="str">
        <f t="shared" si="225"/>
        <v>21:0550</v>
      </c>
      <c r="D3149" s="1" t="str">
        <f t="shared" si="226"/>
        <v>21:0179</v>
      </c>
      <c r="E3149" t="s">
        <v>12675</v>
      </c>
      <c r="F3149" t="s">
        <v>12676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11665</v>
      </c>
      <c r="N3149">
        <v>268</v>
      </c>
      <c r="O3149" t="s">
        <v>11795</v>
      </c>
      <c r="P3149" t="s">
        <v>1222</v>
      </c>
      <c r="Q3149" t="s">
        <v>29</v>
      </c>
    </row>
    <row r="3150" spans="1:17" hidden="1" x14ac:dyDescent="0.25">
      <c r="A3150" t="s">
        <v>12677</v>
      </c>
      <c r="B3150" t="s">
        <v>12678</v>
      </c>
      <c r="C3150" s="1" t="str">
        <f t="shared" si="225"/>
        <v>21:0550</v>
      </c>
      <c r="D3150" s="1" t="str">
        <f t="shared" si="226"/>
        <v>21:0179</v>
      </c>
      <c r="E3150" t="s">
        <v>12679</v>
      </c>
      <c r="F3150" t="s">
        <v>12680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11670</v>
      </c>
      <c r="N3150">
        <v>269</v>
      </c>
      <c r="O3150" t="s">
        <v>108</v>
      </c>
      <c r="P3150" t="s">
        <v>108</v>
      </c>
      <c r="Q3150" t="s">
        <v>108</v>
      </c>
    </row>
    <row r="3151" spans="1:17" hidden="1" x14ac:dyDescent="0.25">
      <c r="A3151" t="s">
        <v>12681</v>
      </c>
      <c r="B3151" t="s">
        <v>12682</v>
      </c>
      <c r="C3151" s="1" t="str">
        <f t="shared" si="225"/>
        <v>21:0550</v>
      </c>
      <c r="D3151" s="1" t="str">
        <f t="shared" si="226"/>
        <v>21:0179</v>
      </c>
      <c r="E3151" t="s">
        <v>12683</v>
      </c>
      <c r="F3151" t="s">
        <v>12684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11675</v>
      </c>
      <c r="N3151">
        <v>270</v>
      </c>
      <c r="O3151" t="s">
        <v>2379</v>
      </c>
      <c r="P3151" t="s">
        <v>1631</v>
      </c>
      <c r="Q3151" t="s">
        <v>46</v>
      </c>
    </row>
    <row r="3152" spans="1:17" hidden="1" x14ac:dyDescent="0.25">
      <c r="A3152" t="s">
        <v>12685</v>
      </c>
      <c r="B3152" t="s">
        <v>12686</v>
      </c>
      <c r="C3152" s="1" t="str">
        <f t="shared" si="225"/>
        <v>21:0550</v>
      </c>
      <c r="D3152" s="1" t="str">
        <f t="shared" si="226"/>
        <v>21:0179</v>
      </c>
      <c r="E3152" t="s">
        <v>12687</v>
      </c>
      <c r="F3152" t="s">
        <v>12688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11689</v>
      </c>
      <c r="N3152">
        <v>271</v>
      </c>
      <c r="O3152" t="s">
        <v>630</v>
      </c>
      <c r="P3152" t="s">
        <v>636</v>
      </c>
      <c r="Q3152" t="s">
        <v>198</v>
      </c>
    </row>
    <row r="3153" spans="1:17" hidden="1" x14ac:dyDescent="0.25">
      <c r="A3153" t="s">
        <v>12689</v>
      </c>
      <c r="B3153" t="s">
        <v>12690</v>
      </c>
      <c r="C3153" s="1" t="str">
        <f t="shared" si="225"/>
        <v>21:0550</v>
      </c>
      <c r="D3153" s="1" t="str">
        <f t="shared" si="226"/>
        <v>21:0179</v>
      </c>
      <c r="E3153" t="s">
        <v>12691</v>
      </c>
      <c r="F3153" t="s">
        <v>12692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11694</v>
      </c>
      <c r="N3153">
        <v>272</v>
      </c>
      <c r="O3153" t="s">
        <v>630</v>
      </c>
      <c r="P3153" t="s">
        <v>636</v>
      </c>
      <c r="Q3153" t="s">
        <v>103</v>
      </c>
    </row>
    <row r="3154" spans="1:17" hidden="1" x14ac:dyDescent="0.25">
      <c r="A3154" t="s">
        <v>12693</v>
      </c>
      <c r="B3154" t="s">
        <v>12694</v>
      </c>
      <c r="C3154" s="1" t="str">
        <f t="shared" si="225"/>
        <v>21:0550</v>
      </c>
      <c r="D3154" s="1" t="str">
        <f t="shared" si="226"/>
        <v>21:0179</v>
      </c>
      <c r="E3154" t="s">
        <v>12695</v>
      </c>
      <c r="F3154" t="s">
        <v>12696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11700</v>
      </c>
      <c r="N3154">
        <v>273</v>
      </c>
      <c r="O3154" t="s">
        <v>113</v>
      </c>
      <c r="P3154" t="s">
        <v>602</v>
      </c>
      <c r="Q3154" t="s">
        <v>189</v>
      </c>
    </row>
    <row r="3155" spans="1:17" hidden="1" x14ac:dyDescent="0.25">
      <c r="A3155" t="s">
        <v>12697</v>
      </c>
      <c r="B3155" t="s">
        <v>12698</v>
      </c>
      <c r="C3155" s="1" t="str">
        <f t="shared" si="225"/>
        <v>21:0550</v>
      </c>
      <c r="D3155" s="1" t="str">
        <f t="shared" si="226"/>
        <v>21:0179</v>
      </c>
      <c r="E3155" t="s">
        <v>12699</v>
      </c>
      <c r="F3155" t="s">
        <v>12700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11710</v>
      </c>
      <c r="N3155">
        <v>274</v>
      </c>
      <c r="O3155" t="s">
        <v>630</v>
      </c>
      <c r="P3155" t="s">
        <v>2212</v>
      </c>
      <c r="Q3155" t="s">
        <v>46</v>
      </c>
    </row>
    <row r="3156" spans="1:17" hidden="1" x14ac:dyDescent="0.25">
      <c r="A3156" t="s">
        <v>12701</v>
      </c>
      <c r="B3156" t="s">
        <v>12702</v>
      </c>
      <c r="C3156" s="1" t="str">
        <f t="shared" si="225"/>
        <v>21:0550</v>
      </c>
      <c r="D3156" s="1" t="str">
        <f t="shared" si="226"/>
        <v>21:0179</v>
      </c>
      <c r="E3156" t="s">
        <v>12703</v>
      </c>
      <c r="F3156" t="s">
        <v>12704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11715</v>
      </c>
      <c r="N3156">
        <v>275</v>
      </c>
      <c r="O3156" t="s">
        <v>2379</v>
      </c>
      <c r="P3156" t="s">
        <v>436</v>
      </c>
      <c r="Q3156" t="s">
        <v>46</v>
      </c>
    </row>
    <row r="3157" spans="1:17" hidden="1" x14ac:dyDescent="0.25">
      <c r="A3157" t="s">
        <v>12705</v>
      </c>
      <c r="B3157" t="s">
        <v>12706</v>
      </c>
      <c r="C3157" s="1" t="str">
        <f t="shared" si="225"/>
        <v>21:0550</v>
      </c>
      <c r="D3157" s="1" t="str">
        <f t="shared" si="226"/>
        <v>21:0179</v>
      </c>
      <c r="E3157" t="s">
        <v>12707</v>
      </c>
      <c r="F3157" t="s">
        <v>12708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11680</v>
      </c>
      <c r="N3157">
        <v>276</v>
      </c>
      <c r="O3157" t="s">
        <v>630</v>
      </c>
      <c r="P3157" t="s">
        <v>1209</v>
      </c>
      <c r="Q3157" t="s">
        <v>215</v>
      </c>
    </row>
    <row r="3158" spans="1:17" hidden="1" x14ac:dyDescent="0.25">
      <c r="A3158" t="s">
        <v>12709</v>
      </c>
      <c r="B3158" t="s">
        <v>12710</v>
      </c>
      <c r="C3158" s="1" t="str">
        <f t="shared" si="225"/>
        <v>21:0550</v>
      </c>
      <c r="D3158" s="1" t="str">
        <f t="shared" si="226"/>
        <v>21:0179</v>
      </c>
      <c r="E3158" t="s">
        <v>12707</v>
      </c>
      <c r="F3158" t="s">
        <v>12711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11684</v>
      </c>
      <c r="N3158">
        <v>277</v>
      </c>
      <c r="O3158" t="s">
        <v>5563</v>
      </c>
      <c r="P3158" t="s">
        <v>1209</v>
      </c>
      <c r="Q3158" t="s">
        <v>93</v>
      </c>
    </row>
    <row r="3159" spans="1:17" hidden="1" x14ac:dyDescent="0.25">
      <c r="A3159" t="s">
        <v>12712</v>
      </c>
      <c r="B3159" t="s">
        <v>12713</v>
      </c>
      <c r="C3159" s="1" t="str">
        <f t="shared" si="225"/>
        <v>21:0550</v>
      </c>
      <c r="D3159" s="1" t="str">
        <f t="shared" si="226"/>
        <v>21:0179</v>
      </c>
      <c r="E3159" t="s">
        <v>12714</v>
      </c>
      <c r="F3159" t="s">
        <v>12715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11720</v>
      </c>
      <c r="N3159">
        <v>278</v>
      </c>
      <c r="O3159" t="s">
        <v>576</v>
      </c>
      <c r="P3159" t="s">
        <v>65</v>
      </c>
      <c r="Q3159" t="s">
        <v>52</v>
      </c>
    </row>
    <row r="3160" spans="1:17" hidden="1" x14ac:dyDescent="0.25">
      <c r="A3160" t="s">
        <v>12716</v>
      </c>
      <c r="B3160" t="s">
        <v>12717</v>
      </c>
      <c r="C3160" s="1" t="str">
        <f t="shared" si="225"/>
        <v>21:0550</v>
      </c>
      <c r="D3160" s="1" t="str">
        <f t="shared" si="226"/>
        <v>21:0179</v>
      </c>
      <c r="E3160" t="s">
        <v>12718</v>
      </c>
      <c r="F3160" t="s">
        <v>12719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11725</v>
      </c>
      <c r="N3160">
        <v>279</v>
      </c>
      <c r="O3160" t="s">
        <v>10120</v>
      </c>
      <c r="P3160" t="s">
        <v>40</v>
      </c>
      <c r="Q3160" t="s">
        <v>103</v>
      </c>
    </row>
    <row r="3161" spans="1:17" hidden="1" x14ac:dyDescent="0.25">
      <c r="A3161" t="s">
        <v>12720</v>
      </c>
      <c r="B3161" t="s">
        <v>12721</v>
      </c>
      <c r="C3161" s="1" t="str">
        <f t="shared" si="225"/>
        <v>21:0550</v>
      </c>
      <c r="D3161" s="1" t="str">
        <f t="shared" si="226"/>
        <v>21:0179</v>
      </c>
      <c r="E3161" t="s">
        <v>12722</v>
      </c>
      <c r="F3161" t="s">
        <v>12723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11730</v>
      </c>
      <c r="N3161">
        <v>280</v>
      </c>
      <c r="O3161" t="s">
        <v>5563</v>
      </c>
      <c r="P3161" t="s">
        <v>58</v>
      </c>
      <c r="Q3161" t="s">
        <v>215</v>
      </c>
    </row>
    <row r="3162" spans="1:17" hidden="1" x14ac:dyDescent="0.25">
      <c r="A3162" t="s">
        <v>12724</v>
      </c>
      <c r="B3162" t="s">
        <v>12725</v>
      </c>
      <c r="C3162" s="1" t="str">
        <f t="shared" si="225"/>
        <v>21:0550</v>
      </c>
      <c r="D3162" s="1" t="str">
        <f t="shared" si="226"/>
        <v>21:0179</v>
      </c>
      <c r="E3162" t="s">
        <v>12726</v>
      </c>
      <c r="F3162" t="s">
        <v>12727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12728</v>
      </c>
      <c r="N3162">
        <v>281</v>
      </c>
      <c r="O3162" t="s">
        <v>113</v>
      </c>
      <c r="P3162" t="s">
        <v>863</v>
      </c>
      <c r="Q3162" t="s">
        <v>198</v>
      </c>
    </row>
    <row r="3163" spans="1:17" hidden="1" x14ac:dyDescent="0.25">
      <c r="A3163" t="s">
        <v>12729</v>
      </c>
      <c r="B3163" t="s">
        <v>12730</v>
      </c>
      <c r="C3163" s="1" t="str">
        <f t="shared" si="225"/>
        <v>21:0550</v>
      </c>
      <c r="D3163" s="1" t="str">
        <f t="shared" si="226"/>
        <v>21:0179</v>
      </c>
      <c r="E3163" t="s">
        <v>12731</v>
      </c>
      <c r="F3163" t="s">
        <v>12732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11641</v>
      </c>
      <c r="N3163">
        <v>282</v>
      </c>
      <c r="O3163" t="s">
        <v>512</v>
      </c>
      <c r="P3163" t="s">
        <v>82</v>
      </c>
      <c r="Q3163" t="s">
        <v>52</v>
      </c>
    </row>
    <row r="3164" spans="1:17" hidden="1" x14ac:dyDescent="0.25">
      <c r="A3164" t="s">
        <v>12733</v>
      </c>
      <c r="B3164" t="s">
        <v>12734</v>
      </c>
      <c r="C3164" s="1" t="str">
        <f t="shared" si="225"/>
        <v>21:0550</v>
      </c>
      <c r="D3164" s="1" t="str">
        <f t="shared" si="226"/>
        <v>21:0179</v>
      </c>
      <c r="E3164" t="s">
        <v>12735</v>
      </c>
      <c r="F3164" t="s">
        <v>12736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11646</v>
      </c>
      <c r="N3164">
        <v>283</v>
      </c>
      <c r="O3164" t="s">
        <v>108</v>
      </c>
      <c r="P3164" t="s">
        <v>108</v>
      </c>
      <c r="Q3164" t="s">
        <v>108</v>
      </c>
    </row>
    <row r="3165" spans="1:17" hidden="1" x14ac:dyDescent="0.25">
      <c r="A3165" t="s">
        <v>12737</v>
      </c>
      <c r="B3165" t="s">
        <v>12738</v>
      </c>
      <c r="C3165" s="1" t="str">
        <f t="shared" si="225"/>
        <v>21:0550</v>
      </c>
      <c r="D3165" s="1" t="str">
        <f t="shared" si="226"/>
        <v>21:0179</v>
      </c>
      <c r="E3165" t="s">
        <v>12739</v>
      </c>
      <c r="F3165" t="s">
        <v>12740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11651</v>
      </c>
      <c r="N3165">
        <v>284</v>
      </c>
      <c r="O3165" t="s">
        <v>3027</v>
      </c>
      <c r="P3165" t="s">
        <v>148</v>
      </c>
      <c r="Q3165" t="s">
        <v>149</v>
      </c>
    </row>
    <row r="3166" spans="1:17" hidden="1" x14ac:dyDescent="0.25">
      <c r="A3166" t="s">
        <v>12741</v>
      </c>
      <c r="B3166" t="s">
        <v>12742</v>
      </c>
      <c r="C3166" s="1" t="str">
        <f t="shared" si="225"/>
        <v>21:0550</v>
      </c>
      <c r="D3166" s="1" t="str">
        <f t="shared" si="226"/>
        <v>21:0179</v>
      </c>
      <c r="E3166" t="s">
        <v>12743</v>
      </c>
      <c r="F3166" t="s">
        <v>12744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11660</v>
      </c>
      <c r="N3166">
        <v>285</v>
      </c>
      <c r="O3166" t="s">
        <v>108</v>
      </c>
      <c r="P3166" t="s">
        <v>108</v>
      </c>
      <c r="Q3166" t="s">
        <v>108</v>
      </c>
    </row>
    <row r="3167" spans="1:17" hidden="1" x14ac:dyDescent="0.25">
      <c r="A3167" t="s">
        <v>12745</v>
      </c>
      <c r="B3167" t="s">
        <v>12746</v>
      </c>
      <c r="C3167" s="1" t="str">
        <f t="shared" si="225"/>
        <v>21:0550</v>
      </c>
      <c r="D3167" s="1" t="str">
        <f t="shared" si="226"/>
        <v>21:0179</v>
      </c>
      <c r="E3167" t="s">
        <v>12747</v>
      </c>
      <c r="F3167" t="s">
        <v>12748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11665</v>
      </c>
      <c r="N3167">
        <v>286</v>
      </c>
      <c r="O3167" t="s">
        <v>512</v>
      </c>
      <c r="P3167" t="s">
        <v>148</v>
      </c>
      <c r="Q3167" t="s">
        <v>149</v>
      </c>
    </row>
    <row r="3168" spans="1:17" hidden="1" x14ac:dyDescent="0.25">
      <c r="A3168" t="s">
        <v>12749</v>
      </c>
      <c r="B3168" t="s">
        <v>12750</v>
      </c>
      <c r="C3168" s="1" t="str">
        <f t="shared" si="225"/>
        <v>21:0550</v>
      </c>
      <c r="D3168" s="1" t="str">
        <f t="shared" si="226"/>
        <v>21:0179</v>
      </c>
      <c r="E3168" t="s">
        <v>12726</v>
      </c>
      <c r="F3168" t="s">
        <v>12751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12752</v>
      </c>
      <c r="N3168">
        <v>287</v>
      </c>
      <c r="O3168" t="s">
        <v>593</v>
      </c>
      <c r="P3168" t="s">
        <v>397</v>
      </c>
      <c r="Q3168" t="s">
        <v>93</v>
      </c>
    </row>
    <row r="3169" spans="1:17" hidden="1" x14ac:dyDescent="0.25">
      <c r="A3169" t="s">
        <v>12753</v>
      </c>
      <c r="B3169" t="s">
        <v>12754</v>
      </c>
      <c r="C3169" s="1" t="str">
        <f t="shared" si="225"/>
        <v>21:0550</v>
      </c>
      <c r="D3169" s="1" t="str">
        <f t="shared" si="226"/>
        <v>21:0179</v>
      </c>
      <c r="E3169" t="s">
        <v>12726</v>
      </c>
      <c r="F3169" t="s">
        <v>12755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12756</v>
      </c>
      <c r="N3169">
        <v>288</v>
      </c>
      <c r="O3169" t="s">
        <v>593</v>
      </c>
      <c r="P3169" t="s">
        <v>863</v>
      </c>
      <c r="Q3169" t="s">
        <v>23</v>
      </c>
    </row>
    <row r="3170" spans="1:17" hidden="1" x14ac:dyDescent="0.25">
      <c r="A3170" t="s">
        <v>12757</v>
      </c>
      <c r="B3170" t="s">
        <v>12758</v>
      </c>
      <c r="C3170" s="1" t="str">
        <f t="shared" si="225"/>
        <v>21:0550</v>
      </c>
      <c r="D3170" s="1" t="str">
        <f t="shared" si="226"/>
        <v>21:0179</v>
      </c>
      <c r="E3170" t="s">
        <v>12759</v>
      </c>
      <c r="F3170" t="s">
        <v>12760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11670</v>
      </c>
      <c r="N3170">
        <v>289</v>
      </c>
      <c r="O3170" t="s">
        <v>607</v>
      </c>
      <c r="P3170" t="s">
        <v>1631</v>
      </c>
      <c r="Q3170" t="s">
        <v>103</v>
      </c>
    </row>
    <row r="3171" spans="1:17" hidden="1" x14ac:dyDescent="0.25">
      <c r="A3171" t="s">
        <v>12761</v>
      </c>
      <c r="B3171" t="s">
        <v>12762</v>
      </c>
      <c r="C3171" s="1" t="str">
        <f t="shared" si="225"/>
        <v>21:0550</v>
      </c>
      <c r="D3171" s="1" t="str">
        <f t="shared" si="226"/>
        <v>21:0179</v>
      </c>
      <c r="E3171" t="s">
        <v>12763</v>
      </c>
      <c r="F3171" t="s">
        <v>12764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11675</v>
      </c>
      <c r="N3171">
        <v>290</v>
      </c>
      <c r="O3171" t="s">
        <v>1812</v>
      </c>
      <c r="P3171" t="s">
        <v>631</v>
      </c>
      <c r="Q3171" t="s">
        <v>103</v>
      </c>
    </row>
    <row r="3172" spans="1:17" hidden="1" x14ac:dyDescent="0.25">
      <c r="A3172" t="s">
        <v>12765</v>
      </c>
      <c r="B3172" t="s">
        <v>12766</v>
      </c>
      <c r="C3172" s="1" t="str">
        <f t="shared" si="225"/>
        <v>21:0550</v>
      </c>
      <c r="D3172" s="1" t="str">
        <f>HYPERLINK("http://geochem.nrcan.gc.ca/cdogs/content/svy/svy_e.htm", "")</f>
        <v/>
      </c>
      <c r="G3172" s="1" t="str">
        <f>HYPERLINK("http://geochem.nrcan.gc.ca/cdogs/content/cr_/cr_00071_e.htm", "71")</f>
        <v>71</v>
      </c>
      <c r="J3172" t="s">
        <v>11703</v>
      </c>
      <c r="K3172" t="s">
        <v>11704</v>
      </c>
      <c r="L3172">
        <v>15</v>
      </c>
      <c r="M3172" t="s">
        <v>11705</v>
      </c>
      <c r="N3172">
        <v>291</v>
      </c>
      <c r="O3172" t="s">
        <v>3590</v>
      </c>
      <c r="P3172" t="s">
        <v>1515</v>
      </c>
      <c r="Q3172" t="s">
        <v>46</v>
      </c>
    </row>
    <row r="3173" spans="1:17" hidden="1" x14ac:dyDescent="0.25">
      <c r="A3173" t="s">
        <v>12767</v>
      </c>
      <c r="B3173" t="s">
        <v>12768</v>
      </c>
      <c r="C3173" s="1" t="str">
        <f t="shared" si="225"/>
        <v>21:0550</v>
      </c>
      <c r="D3173" s="1" t="str">
        <f t="shared" ref="D3173:D3193" si="229">HYPERLINK("http://geochem.nrcan.gc.ca/cdogs/content/svy/svy210179_e.htm", "21:0179")</f>
        <v>21:0179</v>
      </c>
      <c r="E3173" t="s">
        <v>12769</v>
      </c>
      <c r="F3173" t="s">
        <v>12770</v>
      </c>
      <c r="H3173">
        <v>53.435099399999999</v>
      </c>
      <c r="I3173">
        <v>-123.8382318</v>
      </c>
      <c r="J3173" s="1" t="str">
        <f t="shared" ref="J3173:J3193" si="230">HYPERLINK("http://geochem.nrcan.gc.ca/cdogs/content/kwd/kwd020018_e.htm", "Fluid (stream)")</f>
        <v>Fluid (stream)</v>
      </c>
      <c r="K3173" s="1" t="str">
        <f t="shared" ref="K3173:K3193" si="231">HYPERLINK("http://geochem.nrcan.gc.ca/cdogs/content/kwd/kwd080007_e.htm", "Untreated Water")</f>
        <v>Untreated Water</v>
      </c>
      <c r="L3173">
        <v>15</v>
      </c>
      <c r="M3173" t="s">
        <v>11689</v>
      </c>
      <c r="N3173">
        <v>292</v>
      </c>
      <c r="O3173" t="s">
        <v>2120</v>
      </c>
      <c r="P3173" t="s">
        <v>82</v>
      </c>
      <c r="Q3173" t="s">
        <v>88</v>
      </c>
    </row>
    <row r="3174" spans="1:17" hidden="1" x14ac:dyDescent="0.25">
      <c r="A3174" t="s">
        <v>12771</v>
      </c>
      <c r="B3174" t="s">
        <v>12772</v>
      </c>
      <c r="C3174" s="1" t="str">
        <f t="shared" si="225"/>
        <v>21:0550</v>
      </c>
      <c r="D3174" s="1" t="str">
        <f t="shared" si="229"/>
        <v>21:0179</v>
      </c>
      <c r="E3174" t="s">
        <v>12773</v>
      </c>
      <c r="F3174" t="s">
        <v>12774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11694</v>
      </c>
      <c r="N3174">
        <v>293</v>
      </c>
      <c r="O3174" t="s">
        <v>593</v>
      </c>
      <c r="P3174" t="s">
        <v>356</v>
      </c>
      <c r="Q3174" t="s">
        <v>59</v>
      </c>
    </row>
    <row r="3175" spans="1:17" hidden="1" x14ac:dyDescent="0.25">
      <c r="A3175" t="s">
        <v>12775</v>
      </c>
      <c r="B3175" t="s">
        <v>12776</v>
      </c>
      <c r="C3175" s="1" t="str">
        <f t="shared" si="225"/>
        <v>21:0550</v>
      </c>
      <c r="D3175" s="1" t="str">
        <f t="shared" si="229"/>
        <v>21:0179</v>
      </c>
      <c r="E3175" t="s">
        <v>12777</v>
      </c>
      <c r="F3175" t="s">
        <v>12778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11700</v>
      </c>
      <c r="N3175">
        <v>294</v>
      </c>
      <c r="O3175" t="s">
        <v>576</v>
      </c>
      <c r="P3175" t="s">
        <v>1598</v>
      </c>
      <c r="Q3175" t="s">
        <v>189</v>
      </c>
    </row>
    <row r="3176" spans="1:17" hidden="1" x14ac:dyDescent="0.25">
      <c r="A3176" t="s">
        <v>12779</v>
      </c>
      <c r="B3176" t="s">
        <v>12780</v>
      </c>
      <c r="C3176" s="1" t="str">
        <f t="shared" si="225"/>
        <v>21:0550</v>
      </c>
      <c r="D3176" s="1" t="str">
        <f t="shared" si="229"/>
        <v>21:0179</v>
      </c>
      <c r="E3176" t="s">
        <v>12781</v>
      </c>
      <c r="F3176" t="s">
        <v>12782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11710</v>
      </c>
      <c r="N3176">
        <v>295</v>
      </c>
      <c r="O3176" t="s">
        <v>108</v>
      </c>
      <c r="P3176" t="s">
        <v>108</v>
      </c>
      <c r="Q3176" t="s">
        <v>108</v>
      </c>
    </row>
    <row r="3177" spans="1:17" hidden="1" x14ac:dyDescent="0.25">
      <c r="A3177" t="s">
        <v>12783</v>
      </c>
      <c r="B3177" t="s">
        <v>12784</v>
      </c>
      <c r="C3177" s="1" t="str">
        <f t="shared" si="225"/>
        <v>21:0550</v>
      </c>
      <c r="D3177" s="1" t="str">
        <f t="shared" si="229"/>
        <v>21:0179</v>
      </c>
      <c r="E3177" t="s">
        <v>12785</v>
      </c>
      <c r="F3177" t="s">
        <v>12786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11715</v>
      </c>
      <c r="N3177">
        <v>296</v>
      </c>
      <c r="O3177" t="s">
        <v>4148</v>
      </c>
      <c r="P3177" t="s">
        <v>658</v>
      </c>
      <c r="Q3177" t="s">
        <v>365</v>
      </c>
    </row>
    <row r="3178" spans="1:17" hidden="1" x14ac:dyDescent="0.25">
      <c r="A3178" t="s">
        <v>12787</v>
      </c>
      <c r="B3178" t="s">
        <v>12788</v>
      </c>
      <c r="C3178" s="1" t="str">
        <f t="shared" si="225"/>
        <v>21:0550</v>
      </c>
      <c r="D3178" s="1" t="str">
        <f t="shared" si="229"/>
        <v>21:0179</v>
      </c>
      <c r="E3178" t="s">
        <v>12789</v>
      </c>
      <c r="F3178" t="s">
        <v>12790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11720</v>
      </c>
      <c r="N3178">
        <v>297</v>
      </c>
      <c r="O3178" t="s">
        <v>1812</v>
      </c>
      <c r="P3178" t="s">
        <v>843</v>
      </c>
      <c r="Q3178" t="s">
        <v>52</v>
      </c>
    </row>
    <row r="3179" spans="1:17" hidden="1" x14ac:dyDescent="0.25">
      <c r="A3179" t="s">
        <v>12791</v>
      </c>
      <c r="B3179" t="s">
        <v>12792</v>
      </c>
      <c r="C3179" s="1" t="str">
        <f t="shared" si="225"/>
        <v>21:0550</v>
      </c>
      <c r="D3179" s="1" t="str">
        <f t="shared" si="229"/>
        <v>21:0179</v>
      </c>
      <c r="E3179" t="s">
        <v>12793</v>
      </c>
      <c r="F3179" t="s">
        <v>12794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11725</v>
      </c>
      <c r="N3179">
        <v>298</v>
      </c>
      <c r="O3179" t="s">
        <v>3827</v>
      </c>
      <c r="P3179" t="s">
        <v>391</v>
      </c>
      <c r="Q3179" t="s">
        <v>29</v>
      </c>
    </row>
    <row r="3180" spans="1:17" hidden="1" x14ac:dyDescent="0.25">
      <c r="A3180" t="s">
        <v>12795</v>
      </c>
      <c r="B3180" t="s">
        <v>12796</v>
      </c>
      <c r="C3180" s="1" t="str">
        <f t="shared" si="225"/>
        <v>21:0550</v>
      </c>
      <c r="D3180" s="1" t="str">
        <f t="shared" si="229"/>
        <v>21:0179</v>
      </c>
      <c r="E3180" t="s">
        <v>12797</v>
      </c>
      <c r="F3180" t="s">
        <v>12798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11730</v>
      </c>
      <c r="N3180">
        <v>299</v>
      </c>
      <c r="O3180" t="s">
        <v>3827</v>
      </c>
      <c r="P3180" t="s">
        <v>1631</v>
      </c>
      <c r="Q3180" t="s">
        <v>29</v>
      </c>
    </row>
    <row r="3181" spans="1:17" hidden="1" x14ac:dyDescent="0.25">
      <c r="A3181" t="s">
        <v>12799</v>
      </c>
      <c r="B3181" t="s">
        <v>12800</v>
      </c>
      <c r="C3181" s="1" t="str">
        <f t="shared" si="225"/>
        <v>21:0550</v>
      </c>
      <c r="D3181" s="1" t="str">
        <f t="shared" si="229"/>
        <v>21:0179</v>
      </c>
      <c r="E3181" t="s">
        <v>12801</v>
      </c>
      <c r="F3181" t="s">
        <v>12802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12803</v>
      </c>
      <c r="N3181">
        <v>300</v>
      </c>
      <c r="O3181" t="s">
        <v>10710</v>
      </c>
      <c r="P3181" t="s">
        <v>3107</v>
      </c>
      <c r="Q3181" t="s">
        <v>522</v>
      </c>
    </row>
    <row r="3182" spans="1:17" hidden="1" x14ac:dyDescent="0.25">
      <c r="A3182" t="s">
        <v>12804</v>
      </c>
      <c r="B3182" t="s">
        <v>12805</v>
      </c>
      <c r="C3182" s="1" t="str">
        <f t="shared" si="225"/>
        <v>21:0550</v>
      </c>
      <c r="D3182" s="1" t="str">
        <f t="shared" si="229"/>
        <v>21:0179</v>
      </c>
      <c r="E3182" t="s">
        <v>12806</v>
      </c>
      <c r="F3182" t="s">
        <v>12807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12728</v>
      </c>
      <c r="N3182">
        <v>301</v>
      </c>
      <c r="O3182" t="s">
        <v>630</v>
      </c>
      <c r="P3182" t="s">
        <v>1631</v>
      </c>
      <c r="Q3182" t="s">
        <v>198</v>
      </c>
    </row>
    <row r="3183" spans="1:17" hidden="1" x14ac:dyDescent="0.25">
      <c r="A3183" t="s">
        <v>12808</v>
      </c>
      <c r="B3183" t="s">
        <v>12809</v>
      </c>
      <c r="C3183" s="1" t="str">
        <f t="shared" si="225"/>
        <v>21:0550</v>
      </c>
      <c r="D3183" s="1" t="str">
        <f t="shared" si="229"/>
        <v>21:0179</v>
      </c>
      <c r="E3183" t="s">
        <v>12810</v>
      </c>
      <c r="F3183" t="s">
        <v>12811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11641</v>
      </c>
      <c r="N3183">
        <v>302</v>
      </c>
      <c r="O3183" t="s">
        <v>138</v>
      </c>
      <c r="P3183" t="s">
        <v>631</v>
      </c>
      <c r="Q3183" t="s">
        <v>59</v>
      </c>
    </row>
    <row r="3184" spans="1:17" hidden="1" x14ac:dyDescent="0.25">
      <c r="A3184" t="s">
        <v>12812</v>
      </c>
      <c r="B3184" t="s">
        <v>12813</v>
      </c>
      <c r="C3184" s="1" t="str">
        <f t="shared" si="225"/>
        <v>21:0550</v>
      </c>
      <c r="D3184" s="1" t="str">
        <f t="shared" si="229"/>
        <v>21:0179</v>
      </c>
      <c r="E3184" t="s">
        <v>12814</v>
      </c>
      <c r="F3184" t="s">
        <v>12815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11646</v>
      </c>
      <c r="N3184">
        <v>303</v>
      </c>
      <c r="O3184" t="s">
        <v>108</v>
      </c>
      <c r="P3184" t="s">
        <v>108</v>
      </c>
      <c r="Q3184" t="s">
        <v>108</v>
      </c>
    </row>
    <row r="3185" spans="1:17" hidden="1" x14ac:dyDescent="0.25">
      <c r="A3185" t="s">
        <v>12816</v>
      </c>
      <c r="B3185" t="s">
        <v>12817</v>
      </c>
      <c r="C3185" s="1" t="str">
        <f t="shared" si="225"/>
        <v>21:0550</v>
      </c>
      <c r="D3185" s="1" t="str">
        <f t="shared" si="229"/>
        <v>21:0179</v>
      </c>
      <c r="E3185" t="s">
        <v>12818</v>
      </c>
      <c r="F3185" t="s">
        <v>12819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11651</v>
      </c>
      <c r="N3185">
        <v>304</v>
      </c>
      <c r="O3185" t="s">
        <v>11795</v>
      </c>
      <c r="P3185" t="s">
        <v>1515</v>
      </c>
      <c r="Q3185" t="s">
        <v>29</v>
      </c>
    </row>
    <row r="3186" spans="1:17" hidden="1" x14ac:dyDescent="0.25">
      <c r="A3186" t="s">
        <v>12820</v>
      </c>
      <c r="B3186" t="s">
        <v>12821</v>
      </c>
      <c r="C3186" s="1" t="str">
        <f t="shared" si="225"/>
        <v>21:0550</v>
      </c>
      <c r="D3186" s="1" t="str">
        <f t="shared" si="229"/>
        <v>21:0179</v>
      </c>
      <c r="E3186" t="s">
        <v>12822</v>
      </c>
      <c r="F3186" t="s">
        <v>12823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11660</v>
      </c>
      <c r="N3186">
        <v>305</v>
      </c>
      <c r="O3186" t="s">
        <v>108</v>
      </c>
      <c r="P3186" t="s">
        <v>108</v>
      </c>
      <c r="Q3186" t="s">
        <v>108</v>
      </c>
    </row>
    <row r="3187" spans="1:17" hidden="1" x14ac:dyDescent="0.25">
      <c r="A3187" t="s">
        <v>12824</v>
      </c>
      <c r="B3187" t="s">
        <v>12825</v>
      </c>
      <c r="C3187" s="1" t="str">
        <f t="shared" si="225"/>
        <v>21:0550</v>
      </c>
      <c r="D3187" s="1" t="str">
        <f t="shared" si="229"/>
        <v>21:0179</v>
      </c>
      <c r="E3187" t="s">
        <v>12826</v>
      </c>
      <c r="F3187" t="s">
        <v>12827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11665</v>
      </c>
      <c r="N3187">
        <v>306</v>
      </c>
      <c r="O3187" t="s">
        <v>113</v>
      </c>
      <c r="P3187" t="s">
        <v>148</v>
      </c>
      <c r="Q3187" t="s">
        <v>59</v>
      </c>
    </row>
    <row r="3188" spans="1:17" hidden="1" x14ac:dyDescent="0.25">
      <c r="A3188" t="s">
        <v>12828</v>
      </c>
      <c r="B3188" t="s">
        <v>12829</v>
      </c>
      <c r="C3188" s="1" t="str">
        <f t="shared" si="225"/>
        <v>21:0550</v>
      </c>
      <c r="D3188" s="1" t="str">
        <f t="shared" si="229"/>
        <v>21:0179</v>
      </c>
      <c r="E3188" t="s">
        <v>12830</v>
      </c>
      <c r="F3188" t="s">
        <v>12831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11670</v>
      </c>
      <c r="N3188">
        <v>307</v>
      </c>
      <c r="O3188" t="s">
        <v>630</v>
      </c>
      <c r="P3188" t="s">
        <v>262</v>
      </c>
      <c r="Q3188" t="s">
        <v>35</v>
      </c>
    </row>
    <row r="3189" spans="1:17" hidden="1" x14ac:dyDescent="0.25">
      <c r="A3189" t="s">
        <v>12832</v>
      </c>
      <c r="B3189" t="s">
        <v>12833</v>
      </c>
      <c r="C3189" s="1" t="str">
        <f t="shared" si="225"/>
        <v>21:0550</v>
      </c>
      <c r="D3189" s="1" t="str">
        <f t="shared" si="229"/>
        <v>21:0179</v>
      </c>
      <c r="E3189" t="s">
        <v>12806</v>
      </c>
      <c r="F3189" t="s">
        <v>12834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12752</v>
      </c>
      <c r="N3189">
        <v>308</v>
      </c>
      <c r="O3189" t="s">
        <v>236</v>
      </c>
      <c r="P3189" t="s">
        <v>34</v>
      </c>
      <c r="Q3189" t="s">
        <v>23</v>
      </c>
    </row>
    <row r="3190" spans="1:17" hidden="1" x14ac:dyDescent="0.25">
      <c r="A3190" t="s">
        <v>12835</v>
      </c>
      <c r="B3190" t="s">
        <v>12836</v>
      </c>
      <c r="C3190" s="1" t="str">
        <f t="shared" si="225"/>
        <v>21:0550</v>
      </c>
      <c r="D3190" s="1" t="str">
        <f t="shared" si="229"/>
        <v>21:0179</v>
      </c>
      <c r="E3190" t="s">
        <v>12806</v>
      </c>
      <c r="F3190" t="s">
        <v>12837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12756</v>
      </c>
      <c r="N3190">
        <v>309</v>
      </c>
      <c r="O3190" t="s">
        <v>236</v>
      </c>
      <c r="P3190" t="s">
        <v>583</v>
      </c>
      <c r="Q3190" t="s">
        <v>35</v>
      </c>
    </row>
    <row r="3191" spans="1:17" hidden="1" x14ac:dyDescent="0.25">
      <c r="A3191" t="s">
        <v>12838</v>
      </c>
      <c r="B3191" t="s">
        <v>12839</v>
      </c>
      <c r="C3191" s="1" t="str">
        <f t="shared" si="225"/>
        <v>21:0550</v>
      </c>
      <c r="D3191" s="1" t="str">
        <f t="shared" si="229"/>
        <v>21:0179</v>
      </c>
      <c r="E3191" t="s">
        <v>12840</v>
      </c>
      <c r="F3191" t="s">
        <v>12841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11675</v>
      </c>
      <c r="N3191">
        <v>310</v>
      </c>
      <c r="O3191" t="s">
        <v>113</v>
      </c>
      <c r="P3191" t="s">
        <v>82</v>
      </c>
      <c r="Q3191" t="s">
        <v>23</v>
      </c>
    </row>
    <row r="3192" spans="1:17" hidden="1" x14ac:dyDescent="0.25">
      <c r="A3192" t="s">
        <v>12842</v>
      </c>
      <c r="B3192" t="s">
        <v>12843</v>
      </c>
      <c r="C3192" s="1" t="str">
        <f t="shared" si="225"/>
        <v>21:0550</v>
      </c>
      <c r="D3192" s="1" t="str">
        <f t="shared" si="229"/>
        <v>21:0179</v>
      </c>
      <c r="E3192" t="s">
        <v>12844</v>
      </c>
      <c r="F3192" t="s">
        <v>12845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11689</v>
      </c>
      <c r="N3192">
        <v>311</v>
      </c>
      <c r="O3192" t="s">
        <v>2379</v>
      </c>
      <c r="P3192" t="s">
        <v>45</v>
      </c>
      <c r="Q3192" t="s">
        <v>29</v>
      </c>
    </row>
    <row r="3193" spans="1:17" hidden="1" x14ac:dyDescent="0.25">
      <c r="A3193" t="s">
        <v>12846</v>
      </c>
      <c r="B3193" t="s">
        <v>12847</v>
      </c>
      <c r="C3193" s="1" t="str">
        <f t="shared" si="225"/>
        <v>21:0550</v>
      </c>
      <c r="D3193" s="1" t="str">
        <f t="shared" si="229"/>
        <v>21:0179</v>
      </c>
      <c r="E3193" t="s">
        <v>12848</v>
      </c>
      <c r="F3193" t="s">
        <v>12849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11694</v>
      </c>
      <c r="N3193">
        <v>312</v>
      </c>
      <c r="O3193" t="s">
        <v>576</v>
      </c>
      <c r="P3193" t="s">
        <v>51</v>
      </c>
      <c r="Q3193" t="s">
        <v>71</v>
      </c>
    </row>
    <row r="3194" spans="1:17" hidden="1" x14ac:dyDescent="0.25">
      <c r="A3194" t="s">
        <v>12850</v>
      </c>
      <c r="B3194" t="s">
        <v>12851</v>
      </c>
      <c r="C3194" s="1" t="str">
        <f t="shared" si="225"/>
        <v>21:0550</v>
      </c>
      <c r="D3194" s="1" t="str">
        <f>HYPERLINK("http://geochem.nrcan.gc.ca/cdogs/content/svy/svy_e.htm", "")</f>
        <v/>
      </c>
      <c r="G3194" s="1" t="str">
        <f>HYPERLINK("http://geochem.nrcan.gc.ca/cdogs/content/cr_/cr_00073_e.htm", "73")</f>
        <v>73</v>
      </c>
      <c r="J3194" t="s">
        <v>11703</v>
      </c>
      <c r="K3194" t="s">
        <v>11704</v>
      </c>
      <c r="L3194">
        <v>16</v>
      </c>
      <c r="M3194" t="s">
        <v>11705</v>
      </c>
      <c r="N3194">
        <v>313</v>
      </c>
      <c r="O3194" t="s">
        <v>3027</v>
      </c>
      <c r="P3194" t="s">
        <v>2212</v>
      </c>
      <c r="Q3194" t="s">
        <v>59</v>
      </c>
    </row>
    <row r="3195" spans="1:17" hidden="1" x14ac:dyDescent="0.25">
      <c r="A3195" t="s">
        <v>12852</v>
      </c>
      <c r="B3195" t="s">
        <v>12853</v>
      </c>
      <c r="C3195" s="1" t="str">
        <f t="shared" si="225"/>
        <v>21:0550</v>
      </c>
      <c r="D3195" s="1" t="str">
        <f t="shared" ref="D3195:D3206" si="232">HYPERLINK("http://geochem.nrcan.gc.ca/cdogs/content/svy/svy210179_e.htm", "21:0179")</f>
        <v>21:0179</v>
      </c>
      <c r="E3195" t="s">
        <v>12854</v>
      </c>
      <c r="F3195" t="s">
        <v>12855</v>
      </c>
      <c r="H3195">
        <v>53.715589299999998</v>
      </c>
      <c r="I3195">
        <v>-123.56397939999999</v>
      </c>
      <c r="J3195" s="1" t="str">
        <f t="shared" ref="J3195:J3206" si="233">HYPERLINK("http://geochem.nrcan.gc.ca/cdogs/content/kwd/kwd020018_e.htm", "Fluid (stream)")</f>
        <v>Fluid (stream)</v>
      </c>
      <c r="K3195" s="1" t="str">
        <f t="shared" ref="K3195:K3206" si="234">HYPERLINK("http://geochem.nrcan.gc.ca/cdogs/content/kwd/kwd080007_e.htm", "Untreated Water")</f>
        <v>Untreated Water</v>
      </c>
      <c r="L3195">
        <v>16</v>
      </c>
      <c r="M3195" t="s">
        <v>11700</v>
      </c>
      <c r="N3195">
        <v>314</v>
      </c>
      <c r="O3195" t="s">
        <v>512</v>
      </c>
      <c r="P3195" t="s">
        <v>863</v>
      </c>
      <c r="Q3195" t="s">
        <v>215</v>
      </c>
    </row>
    <row r="3196" spans="1:17" hidden="1" x14ac:dyDescent="0.25">
      <c r="A3196" t="s">
        <v>12856</v>
      </c>
      <c r="B3196" t="s">
        <v>12857</v>
      </c>
      <c r="C3196" s="1" t="str">
        <f t="shared" si="225"/>
        <v>21:0550</v>
      </c>
      <c r="D3196" s="1" t="str">
        <f t="shared" si="232"/>
        <v>21:0179</v>
      </c>
      <c r="E3196" t="s">
        <v>12858</v>
      </c>
      <c r="F3196" t="s">
        <v>12859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11710</v>
      </c>
      <c r="N3196">
        <v>315</v>
      </c>
      <c r="O3196" t="s">
        <v>236</v>
      </c>
      <c r="P3196" t="s">
        <v>863</v>
      </c>
      <c r="Q3196" t="s">
        <v>71</v>
      </c>
    </row>
    <row r="3197" spans="1:17" hidden="1" x14ac:dyDescent="0.25">
      <c r="A3197" t="s">
        <v>12860</v>
      </c>
      <c r="B3197" t="s">
        <v>12861</v>
      </c>
      <c r="C3197" s="1" t="str">
        <f t="shared" si="225"/>
        <v>21:0550</v>
      </c>
      <c r="D3197" s="1" t="str">
        <f t="shared" si="232"/>
        <v>21:0179</v>
      </c>
      <c r="E3197" t="s">
        <v>12862</v>
      </c>
      <c r="F3197" t="s">
        <v>12863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11715</v>
      </c>
      <c r="N3197">
        <v>316</v>
      </c>
      <c r="O3197" t="s">
        <v>2120</v>
      </c>
      <c r="P3197" t="s">
        <v>2212</v>
      </c>
      <c r="Q3197" t="s">
        <v>171</v>
      </c>
    </row>
    <row r="3198" spans="1:17" hidden="1" x14ac:dyDescent="0.25">
      <c r="A3198" t="s">
        <v>12864</v>
      </c>
      <c r="B3198" t="s">
        <v>12865</v>
      </c>
      <c r="C3198" s="1" t="str">
        <f t="shared" si="225"/>
        <v>21:0550</v>
      </c>
      <c r="D3198" s="1" t="str">
        <f t="shared" si="232"/>
        <v>21:0179</v>
      </c>
      <c r="E3198" t="s">
        <v>12866</v>
      </c>
      <c r="F3198" t="s">
        <v>12867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11720</v>
      </c>
      <c r="N3198">
        <v>317</v>
      </c>
      <c r="O3198" t="s">
        <v>113</v>
      </c>
      <c r="P3198" t="s">
        <v>1252</v>
      </c>
      <c r="Q3198" t="s">
        <v>171</v>
      </c>
    </row>
    <row r="3199" spans="1:17" hidden="1" x14ac:dyDescent="0.25">
      <c r="A3199" t="s">
        <v>12868</v>
      </c>
      <c r="B3199" t="s">
        <v>12869</v>
      </c>
      <c r="C3199" s="1" t="str">
        <f t="shared" si="225"/>
        <v>21:0550</v>
      </c>
      <c r="D3199" s="1" t="str">
        <f t="shared" si="232"/>
        <v>21:0179</v>
      </c>
      <c r="E3199" t="s">
        <v>12870</v>
      </c>
      <c r="F3199" t="s">
        <v>12871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11725</v>
      </c>
      <c r="N3199">
        <v>318</v>
      </c>
      <c r="O3199" t="s">
        <v>11795</v>
      </c>
      <c r="P3199" t="s">
        <v>391</v>
      </c>
      <c r="Q3199" t="s">
        <v>59</v>
      </c>
    </row>
    <row r="3200" spans="1:17" hidden="1" x14ac:dyDescent="0.25">
      <c r="A3200" t="s">
        <v>12872</v>
      </c>
      <c r="B3200" t="s">
        <v>12873</v>
      </c>
      <c r="C3200" s="1" t="str">
        <f t="shared" si="225"/>
        <v>21:0550</v>
      </c>
      <c r="D3200" s="1" t="str">
        <f t="shared" si="232"/>
        <v>21:0179</v>
      </c>
      <c r="E3200" t="s">
        <v>12874</v>
      </c>
      <c r="F3200" t="s">
        <v>12875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11730</v>
      </c>
      <c r="N3200">
        <v>319</v>
      </c>
      <c r="O3200" t="s">
        <v>576</v>
      </c>
      <c r="P3200" t="s">
        <v>34</v>
      </c>
      <c r="Q3200" t="s">
        <v>149</v>
      </c>
    </row>
    <row r="3201" spans="1:17" hidden="1" x14ac:dyDescent="0.25">
      <c r="A3201" t="s">
        <v>12876</v>
      </c>
      <c r="B3201" t="s">
        <v>12877</v>
      </c>
      <c r="C3201" s="1" t="str">
        <f t="shared" si="225"/>
        <v>21:0550</v>
      </c>
      <c r="D3201" s="1" t="str">
        <f t="shared" si="232"/>
        <v>21:0179</v>
      </c>
      <c r="E3201" t="s">
        <v>12878</v>
      </c>
      <c r="F3201" t="s">
        <v>12879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12803</v>
      </c>
      <c r="N3201">
        <v>320</v>
      </c>
      <c r="O3201" t="s">
        <v>576</v>
      </c>
      <c r="P3201" t="s">
        <v>1252</v>
      </c>
      <c r="Q3201" t="s">
        <v>189</v>
      </c>
    </row>
    <row r="3202" spans="1:17" hidden="1" x14ac:dyDescent="0.25">
      <c r="A3202" t="s">
        <v>12880</v>
      </c>
      <c r="B3202" t="s">
        <v>12881</v>
      </c>
      <c r="C3202" s="1" t="str">
        <f t="shared" ref="C3202:C3265" si="235">HYPERLINK("http://geochem.nrcan.gc.ca/cdogs/content/bdl/bdl210550_e.htm", "21:0550")</f>
        <v>21:0550</v>
      </c>
      <c r="D3202" s="1" t="str">
        <f t="shared" si="232"/>
        <v>21:0179</v>
      </c>
      <c r="E3202" t="s">
        <v>12882</v>
      </c>
      <c r="F3202" t="s">
        <v>12883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11636</v>
      </c>
      <c r="N3202">
        <v>321</v>
      </c>
      <c r="O3202" t="s">
        <v>113</v>
      </c>
      <c r="P3202" t="s">
        <v>391</v>
      </c>
      <c r="Q3202" t="s">
        <v>215</v>
      </c>
    </row>
    <row r="3203" spans="1:17" hidden="1" x14ac:dyDescent="0.25">
      <c r="A3203" t="s">
        <v>12884</v>
      </c>
      <c r="B3203" t="s">
        <v>12885</v>
      </c>
      <c r="C3203" s="1" t="str">
        <f t="shared" si="235"/>
        <v>21:0550</v>
      </c>
      <c r="D3203" s="1" t="str">
        <f t="shared" si="232"/>
        <v>21:0179</v>
      </c>
      <c r="E3203" t="s">
        <v>12886</v>
      </c>
      <c r="F3203" t="s">
        <v>12887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11641</v>
      </c>
      <c r="N3203">
        <v>322</v>
      </c>
      <c r="O3203" t="s">
        <v>2379</v>
      </c>
      <c r="P3203" t="s">
        <v>407</v>
      </c>
      <c r="Q3203" t="s">
        <v>149</v>
      </c>
    </row>
    <row r="3204" spans="1:17" hidden="1" x14ac:dyDescent="0.25">
      <c r="A3204" t="s">
        <v>12888</v>
      </c>
      <c r="B3204" t="s">
        <v>12889</v>
      </c>
      <c r="C3204" s="1" t="str">
        <f t="shared" si="235"/>
        <v>21:0550</v>
      </c>
      <c r="D3204" s="1" t="str">
        <f t="shared" si="232"/>
        <v>21:0179</v>
      </c>
      <c r="E3204" t="s">
        <v>12890</v>
      </c>
      <c r="F3204" t="s">
        <v>12891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11646</v>
      </c>
      <c r="N3204">
        <v>323</v>
      </c>
      <c r="O3204" t="s">
        <v>108</v>
      </c>
      <c r="P3204" t="s">
        <v>108</v>
      </c>
      <c r="Q3204" t="s">
        <v>108</v>
      </c>
    </row>
    <row r="3205" spans="1:17" hidden="1" x14ac:dyDescent="0.25">
      <c r="A3205" t="s">
        <v>12892</v>
      </c>
      <c r="B3205" t="s">
        <v>12893</v>
      </c>
      <c r="C3205" s="1" t="str">
        <f t="shared" si="235"/>
        <v>21:0550</v>
      </c>
      <c r="D3205" s="1" t="str">
        <f t="shared" si="232"/>
        <v>21:0179</v>
      </c>
      <c r="E3205" t="s">
        <v>12894</v>
      </c>
      <c r="F3205" t="s">
        <v>12895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11651</v>
      </c>
      <c r="N3205">
        <v>324</v>
      </c>
      <c r="O3205" t="s">
        <v>113</v>
      </c>
      <c r="P3205" t="s">
        <v>391</v>
      </c>
      <c r="Q3205" t="s">
        <v>93</v>
      </c>
    </row>
    <row r="3206" spans="1:17" hidden="1" x14ac:dyDescent="0.25">
      <c r="A3206" t="s">
        <v>12896</v>
      </c>
      <c r="B3206" t="s">
        <v>12897</v>
      </c>
      <c r="C3206" s="1" t="str">
        <f t="shared" si="235"/>
        <v>21:0550</v>
      </c>
      <c r="D3206" s="1" t="str">
        <f t="shared" si="232"/>
        <v>21:0179</v>
      </c>
      <c r="E3206" t="s">
        <v>12898</v>
      </c>
      <c r="F3206" t="s">
        <v>12899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11660</v>
      </c>
      <c r="N3206">
        <v>325</v>
      </c>
      <c r="O3206" t="s">
        <v>1812</v>
      </c>
      <c r="P3206" t="s">
        <v>602</v>
      </c>
      <c r="Q3206" t="s">
        <v>52</v>
      </c>
    </row>
    <row r="3207" spans="1:17" hidden="1" x14ac:dyDescent="0.25">
      <c r="A3207" t="s">
        <v>12900</v>
      </c>
      <c r="B3207" t="s">
        <v>12901</v>
      </c>
      <c r="C3207" s="1" t="str">
        <f t="shared" si="235"/>
        <v>21:0550</v>
      </c>
      <c r="D3207" s="1" t="str">
        <f>HYPERLINK("http://geochem.nrcan.gc.ca/cdogs/content/svy/svy_e.htm", "")</f>
        <v/>
      </c>
      <c r="G3207" s="1" t="str">
        <f>HYPERLINK("http://geochem.nrcan.gc.ca/cdogs/content/cr_/cr_00073_e.htm", "73")</f>
        <v>73</v>
      </c>
      <c r="J3207" t="s">
        <v>11703</v>
      </c>
      <c r="K3207" t="s">
        <v>11704</v>
      </c>
      <c r="L3207">
        <v>17</v>
      </c>
      <c r="M3207" t="s">
        <v>11705</v>
      </c>
      <c r="N3207">
        <v>326</v>
      </c>
      <c r="O3207" t="s">
        <v>3027</v>
      </c>
      <c r="P3207" t="s">
        <v>577</v>
      </c>
      <c r="Q3207" t="s">
        <v>93</v>
      </c>
    </row>
    <row r="3208" spans="1:17" hidden="1" x14ac:dyDescent="0.25">
      <c r="A3208" t="s">
        <v>12902</v>
      </c>
      <c r="B3208" t="s">
        <v>12903</v>
      </c>
      <c r="C3208" s="1" t="str">
        <f t="shared" si="235"/>
        <v>21:0550</v>
      </c>
      <c r="D3208" s="1" t="str">
        <f t="shared" ref="D3208:D3236" si="236">HYPERLINK("http://geochem.nrcan.gc.ca/cdogs/content/svy/svy210179_e.htm", "21:0179")</f>
        <v>21:0179</v>
      </c>
      <c r="E3208" t="s">
        <v>12904</v>
      </c>
      <c r="F3208" t="s">
        <v>12905</v>
      </c>
      <c r="H3208">
        <v>53.647099699999998</v>
      </c>
      <c r="I3208">
        <v>-123.2796067</v>
      </c>
      <c r="J3208" s="1" t="str">
        <f t="shared" ref="J3208:J3236" si="237">HYPERLINK("http://geochem.nrcan.gc.ca/cdogs/content/kwd/kwd020018_e.htm", "Fluid (stream)")</f>
        <v>Fluid (stream)</v>
      </c>
      <c r="K3208" s="1" t="str">
        <f t="shared" ref="K3208:K3236" si="238">HYPERLINK("http://geochem.nrcan.gc.ca/cdogs/content/kwd/kwd080007_e.htm", "Untreated Water")</f>
        <v>Untreated Water</v>
      </c>
      <c r="L3208">
        <v>17</v>
      </c>
      <c r="M3208" t="s">
        <v>11665</v>
      </c>
      <c r="N3208">
        <v>327</v>
      </c>
      <c r="O3208" t="s">
        <v>576</v>
      </c>
      <c r="P3208" t="s">
        <v>22</v>
      </c>
      <c r="Q3208" t="s">
        <v>103</v>
      </c>
    </row>
    <row r="3209" spans="1:17" hidden="1" x14ac:dyDescent="0.25">
      <c r="A3209" t="s">
        <v>12906</v>
      </c>
      <c r="B3209" t="s">
        <v>12907</v>
      </c>
      <c r="C3209" s="1" t="str">
        <f t="shared" si="235"/>
        <v>21:0550</v>
      </c>
      <c r="D3209" s="1" t="str">
        <f t="shared" si="236"/>
        <v>21:0179</v>
      </c>
      <c r="E3209" t="s">
        <v>12908</v>
      </c>
      <c r="F3209" t="s">
        <v>12909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11670</v>
      </c>
      <c r="N3209">
        <v>328</v>
      </c>
      <c r="O3209" t="s">
        <v>108</v>
      </c>
      <c r="P3209" t="s">
        <v>108</v>
      </c>
      <c r="Q3209" t="s">
        <v>108</v>
      </c>
    </row>
    <row r="3210" spans="1:17" hidden="1" x14ac:dyDescent="0.25">
      <c r="A3210" t="s">
        <v>12910</v>
      </c>
      <c r="B3210" t="s">
        <v>12911</v>
      </c>
      <c r="C3210" s="1" t="str">
        <f t="shared" si="235"/>
        <v>21:0550</v>
      </c>
      <c r="D3210" s="1" t="str">
        <f t="shared" si="236"/>
        <v>21:0179</v>
      </c>
      <c r="E3210" t="s">
        <v>12882</v>
      </c>
      <c r="F3210" t="s">
        <v>12912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11655</v>
      </c>
      <c r="N3210">
        <v>329</v>
      </c>
      <c r="O3210" t="s">
        <v>576</v>
      </c>
      <c r="P3210" t="s">
        <v>22</v>
      </c>
      <c r="Q3210" t="s">
        <v>29</v>
      </c>
    </row>
    <row r="3211" spans="1:17" hidden="1" x14ac:dyDescent="0.25">
      <c r="A3211" t="s">
        <v>12913</v>
      </c>
      <c r="B3211" t="s">
        <v>12914</v>
      </c>
      <c r="C3211" s="1" t="str">
        <f t="shared" si="235"/>
        <v>21:0550</v>
      </c>
      <c r="D3211" s="1" t="str">
        <f t="shared" si="236"/>
        <v>21:0179</v>
      </c>
      <c r="E3211" t="s">
        <v>12915</v>
      </c>
      <c r="F3211" t="s">
        <v>12916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11675</v>
      </c>
      <c r="N3211">
        <v>330</v>
      </c>
      <c r="O3211" t="s">
        <v>3027</v>
      </c>
      <c r="P3211" t="s">
        <v>397</v>
      </c>
      <c r="Q3211" t="s">
        <v>522</v>
      </c>
    </row>
    <row r="3212" spans="1:17" hidden="1" x14ac:dyDescent="0.25">
      <c r="A3212" t="s">
        <v>12917</v>
      </c>
      <c r="B3212" t="s">
        <v>12918</v>
      </c>
      <c r="C3212" s="1" t="str">
        <f t="shared" si="235"/>
        <v>21:0550</v>
      </c>
      <c r="D3212" s="1" t="str">
        <f t="shared" si="236"/>
        <v>21:0179</v>
      </c>
      <c r="E3212" t="s">
        <v>12919</v>
      </c>
      <c r="F3212" t="s">
        <v>12920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11689</v>
      </c>
      <c r="N3212">
        <v>331</v>
      </c>
      <c r="O3212" t="s">
        <v>1812</v>
      </c>
      <c r="P3212" t="s">
        <v>617</v>
      </c>
      <c r="Q3212" t="s">
        <v>398</v>
      </c>
    </row>
    <row r="3213" spans="1:17" hidden="1" x14ac:dyDescent="0.25">
      <c r="A3213" t="s">
        <v>12921</v>
      </c>
      <c r="B3213" t="s">
        <v>12922</v>
      </c>
      <c r="C3213" s="1" t="str">
        <f t="shared" si="235"/>
        <v>21:0550</v>
      </c>
      <c r="D3213" s="1" t="str">
        <f t="shared" si="236"/>
        <v>21:0179</v>
      </c>
      <c r="E3213" t="s">
        <v>12923</v>
      </c>
      <c r="F3213" t="s">
        <v>12924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11694</v>
      </c>
      <c r="N3213">
        <v>332</v>
      </c>
      <c r="O3213" t="s">
        <v>1812</v>
      </c>
      <c r="P3213" t="s">
        <v>2031</v>
      </c>
      <c r="Q3213" t="s">
        <v>103</v>
      </c>
    </row>
    <row r="3214" spans="1:17" hidden="1" x14ac:dyDescent="0.25">
      <c r="A3214" t="s">
        <v>12925</v>
      </c>
      <c r="B3214" t="s">
        <v>12926</v>
      </c>
      <c r="C3214" s="1" t="str">
        <f t="shared" si="235"/>
        <v>21:0550</v>
      </c>
      <c r="D3214" s="1" t="str">
        <f t="shared" si="236"/>
        <v>21:0179</v>
      </c>
      <c r="E3214" t="s">
        <v>12927</v>
      </c>
      <c r="F3214" t="s">
        <v>12928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11700</v>
      </c>
      <c r="N3214">
        <v>333</v>
      </c>
      <c r="O3214" t="s">
        <v>113</v>
      </c>
      <c r="P3214" t="s">
        <v>22</v>
      </c>
      <c r="Q3214" t="s">
        <v>103</v>
      </c>
    </row>
    <row r="3215" spans="1:17" hidden="1" x14ac:dyDescent="0.25">
      <c r="A3215" t="s">
        <v>12929</v>
      </c>
      <c r="B3215" t="s">
        <v>12930</v>
      </c>
      <c r="C3215" s="1" t="str">
        <f t="shared" si="235"/>
        <v>21:0550</v>
      </c>
      <c r="D3215" s="1" t="str">
        <f t="shared" si="236"/>
        <v>21:0179</v>
      </c>
      <c r="E3215" t="s">
        <v>12931</v>
      </c>
      <c r="F3215" t="s">
        <v>12932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11710</v>
      </c>
      <c r="N3215">
        <v>334</v>
      </c>
      <c r="O3215" t="s">
        <v>630</v>
      </c>
      <c r="P3215" t="s">
        <v>513</v>
      </c>
      <c r="Q3215" t="s">
        <v>103</v>
      </c>
    </row>
    <row r="3216" spans="1:17" hidden="1" x14ac:dyDescent="0.25">
      <c r="A3216" t="s">
        <v>12933</v>
      </c>
      <c r="B3216" t="s">
        <v>12934</v>
      </c>
      <c r="C3216" s="1" t="str">
        <f t="shared" si="235"/>
        <v>21:0550</v>
      </c>
      <c r="D3216" s="1" t="str">
        <f t="shared" si="236"/>
        <v>21:0179</v>
      </c>
      <c r="E3216" t="s">
        <v>12935</v>
      </c>
      <c r="F3216" t="s">
        <v>12936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11715</v>
      </c>
      <c r="N3216">
        <v>335</v>
      </c>
      <c r="O3216" t="s">
        <v>5563</v>
      </c>
      <c r="P3216" t="s">
        <v>843</v>
      </c>
      <c r="Q3216" t="s">
        <v>103</v>
      </c>
    </row>
    <row r="3217" spans="1:17" hidden="1" x14ac:dyDescent="0.25">
      <c r="A3217" t="s">
        <v>12937</v>
      </c>
      <c r="B3217" t="s">
        <v>12938</v>
      </c>
      <c r="C3217" s="1" t="str">
        <f t="shared" si="235"/>
        <v>21:0550</v>
      </c>
      <c r="D3217" s="1" t="str">
        <f t="shared" si="236"/>
        <v>21:0179</v>
      </c>
      <c r="E3217" t="s">
        <v>12939</v>
      </c>
      <c r="F3217" t="s">
        <v>12940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11720</v>
      </c>
      <c r="N3217">
        <v>336</v>
      </c>
      <c r="O3217" t="s">
        <v>2379</v>
      </c>
      <c r="P3217" t="s">
        <v>513</v>
      </c>
      <c r="Q3217" t="s">
        <v>59</v>
      </c>
    </row>
    <row r="3218" spans="1:17" hidden="1" x14ac:dyDescent="0.25">
      <c r="A3218" t="s">
        <v>12941</v>
      </c>
      <c r="B3218" t="s">
        <v>12942</v>
      </c>
      <c r="C3218" s="1" t="str">
        <f t="shared" si="235"/>
        <v>21:0550</v>
      </c>
      <c r="D3218" s="1" t="str">
        <f t="shared" si="236"/>
        <v>21:0179</v>
      </c>
      <c r="E3218" t="s">
        <v>12943</v>
      </c>
      <c r="F3218" t="s">
        <v>12944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11725</v>
      </c>
      <c r="N3218">
        <v>337</v>
      </c>
      <c r="O3218" t="s">
        <v>113</v>
      </c>
      <c r="P3218" t="s">
        <v>513</v>
      </c>
      <c r="Q3218" t="s">
        <v>29</v>
      </c>
    </row>
    <row r="3219" spans="1:17" hidden="1" x14ac:dyDescent="0.25">
      <c r="A3219" t="s">
        <v>12945</v>
      </c>
      <c r="B3219" t="s">
        <v>12946</v>
      </c>
      <c r="C3219" s="1" t="str">
        <f t="shared" si="235"/>
        <v>21:0550</v>
      </c>
      <c r="D3219" s="1" t="str">
        <f t="shared" si="236"/>
        <v>21:0179</v>
      </c>
      <c r="E3219" t="s">
        <v>12947</v>
      </c>
      <c r="F3219" t="s">
        <v>12948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11680</v>
      </c>
      <c r="N3219">
        <v>338</v>
      </c>
      <c r="O3219" t="s">
        <v>113</v>
      </c>
      <c r="P3219" t="s">
        <v>397</v>
      </c>
      <c r="Q3219" t="s">
        <v>103</v>
      </c>
    </row>
    <row r="3220" spans="1:17" hidden="1" x14ac:dyDescent="0.25">
      <c r="A3220" t="s">
        <v>12949</v>
      </c>
      <c r="B3220" t="s">
        <v>12950</v>
      </c>
      <c r="C3220" s="1" t="str">
        <f t="shared" si="235"/>
        <v>21:0550</v>
      </c>
      <c r="D3220" s="1" t="str">
        <f t="shared" si="236"/>
        <v>21:0179</v>
      </c>
      <c r="E3220" t="s">
        <v>12947</v>
      </c>
      <c r="F3220" t="s">
        <v>12951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11684</v>
      </c>
      <c r="N3220">
        <v>339</v>
      </c>
      <c r="O3220" t="s">
        <v>113</v>
      </c>
      <c r="P3220" t="s">
        <v>843</v>
      </c>
      <c r="Q3220" t="s">
        <v>23</v>
      </c>
    </row>
    <row r="3221" spans="1:17" hidden="1" x14ac:dyDescent="0.25">
      <c r="A3221" t="s">
        <v>12952</v>
      </c>
      <c r="B3221" t="s">
        <v>12953</v>
      </c>
      <c r="C3221" s="1" t="str">
        <f t="shared" si="235"/>
        <v>21:0550</v>
      </c>
      <c r="D3221" s="1" t="str">
        <f t="shared" si="236"/>
        <v>21:0179</v>
      </c>
      <c r="E3221" t="s">
        <v>12954</v>
      </c>
      <c r="F3221" t="s">
        <v>12955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11730</v>
      </c>
      <c r="N3221">
        <v>340</v>
      </c>
      <c r="O3221" t="s">
        <v>630</v>
      </c>
      <c r="P3221" t="s">
        <v>513</v>
      </c>
      <c r="Q3221" t="s">
        <v>46</v>
      </c>
    </row>
    <row r="3222" spans="1:17" hidden="1" x14ac:dyDescent="0.25">
      <c r="A3222" t="s">
        <v>12956</v>
      </c>
      <c r="B3222" t="s">
        <v>12957</v>
      </c>
      <c r="C3222" s="1" t="str">
        <f t="shared" si="235"/>
        <v>21:0550</v>
      </c>
      <c r="D3222" s="1" t="str">
        <f t="shared" si="236"/>
        <v>21:0179</v>
      </c>
      <c r="E3222" t="s">
        <v>12958</v>
      </c>
      <c r="F3222" t="s">
        <v>12959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11636</v>
      </c>
      <c r="N3222">
        <v>341</v>
      </c>
      <c r="O3222" t="s">
        <v>113</v>
      </c>
      <c r="P3222" t="s">
        <v>391</v>
      </c>
      <c r="Q3222" t="s">
        <v>23</v>
      </c>
    </row>
    <row r="3223" spans="1:17" hidden="1" x14ac:dyDescent="0.25">
      <c r="A3223" t="s">
        <v>12960</v>
      </c>
      <c r="B3223" t="s">
        <v>12961</v>
      </c>
      <c r="C3223" s="1" t="str">
        <f t="shared" si="235"/>
        <v>21:0550</v>
      </c>
      <c r="D3223" s="1" t="str">
        <f t="shared" si="236"/>
        <v>21:0179</v>
      </c>
      <c r="E3223" t="s">
        <v>12962</v>
      </c>
      <c r="F3223" t="s">
        <v>12963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11641</v>
      </c>
      <c r="N3223">
        <v>342</v>
      </c>
      <c r="O3223" t="s">
        <v>630</v>
      </c>
      <c r="P3223" t="s">
        <v>34</v>
      </c>
      <c r="Q3223" t="s">
        <v>59</v>
      </c>
    </row>
    <row r="3224" spans="1:17" hidden="1" x14ac:dyDescent="0.25">
      <c r="A3224" t="s">
        <v>12964</v>
      </c>
      <c r="B3224" t="s">
        <v>12965</v>
      </c>
      <c r="C3224" s="1" t="str">
        <f t="shared" si="235"/>
        <v>21:0550</v>
      </c>
      <c r="D3224" s="1" t="str">
        <f t="shared" si="236"/>
        <v>21:0179</v>
      </c>
      <c r="E3224" t="s">
        <v>12966</v>
      </c>
      <c r="F3224" t="s">
        <v>12967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11646</v>
      </c>
      <c r="N3224">
        <v>343</v>
      </c>
      <c r="O3224" t="s">
        <v>607</v>
      </c>
      <c r="P3224" t="s">
        <v>28</v>
      </c>
      <c r="Q3224" t="s">
        <v>392</v>
      </c>
    </row>
    <row r="3225" spans="1:17" hidden="1" x14ac:dyDescent="0.25">
      <c r="A3225" t="s">
        <v>12968</v>
      </c>
      <c r="B3225" t="s">
        <v>12969</v>
      </c>
      <c r="C3225" s="1" t="str">
        <f t="shared" si="235"/>
        <v>21:0550</v>
      </c>
      <c r="D3225" s="1" t="str">
        <f t="shared" si="236"/>
        <v>21:0179</v>
      </c>
      <c r="E3225" t="s">
        <v>12970</v>
      </c>
      <c r="F3225" t="s">
        <v>12971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11680</v>
      </c>
      <c r="N3225">
        <v>344</v>
      </c>
      <c r="O3225" t="s">
        <v>113</v>
      </c>
      <c r="P3225" t="s">
        <v>45</v>
      </c>
      <c r="Q3225" t="s">
        <v>29</v>
      </c>
    </row>
    <row r="3226" spans="1:17" hidden="1" x14ac:dyDescent="0.25">
      <c r="A3226" t="s">
        <v>12972</v>
      </c>
      <c r="B3226" t="s">
        <v>12973</v>
      </c>
      <c r="C3226" s="1" t="str">
        <f t="shared" si="235"/>
        <v>21:0550</v>
      </c>
      <c r="D3226" s="1" t="str">
        <f t="shared" si="236"/>
        <v>21:0179</v>
      </c>
      <c r="E3226" t="s">
        <v>12970</v>
      </c>
      <c r="F3226" t="s">
        <v>12974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11684</v>
      </c>
      <c r="N3226">
        <v>345</v>
      </c>
      <c r="O3226" t="s">
        <v>113</v>
      </c>
      <c r="P3226" t="s">
        <v>45</v>
      </c>
      <c r="Q3226" t="s">
        <v>29</v>
      </c>
    </row>
    <row r="3227" spans="1:17" hidden="1" x14ac:dyDescent="0.25">
      <c r="A3227" t="s">
        <v>12975</v>
      </c>
      <c r="B3227" t="s">
        <v>12976</v>
      </c>
      <c r="C3227" s="1" t="str">
        <f t="shared" si="235"/>
        <v>21:0550</v>
      </c>
      <c r="D3227" s="1" t="str">
        <f t="shared" si="236"/>
        <v>21:0179</v>
      </c>
      <c r="E3227" t="s">
        <v>12977</v>
      </c>
      <c r="F3227" t="s">
        <v>12978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11651</v>
      </c>
      <c r="N3227">
        <v>346</v>
      </c>
      <c r="O3227" t="s">
        <v>108</v>
      </c>
      <c r="P3227" t="s">
        <v>108</v>
      </c>
      <c r="Q3227" t="s">
        <v>108</v>
      </c>
    </row>
    <row r="3228" spans="1:17" hidden="1" x14ac:dyDescent="0.25">
      <c r="A3228" t="s">
        <v>12979</v>
      </c>
      <c r="B3228" t="s">
        <v>12980</v>
      </c>
      <c r="C3228" s="1" t="str">
        <f t="shared" si="235"/>
        <v>21:0550</v>
      </c>
      <c r="D3228" s="1" t="str">
        <f t="shared" si="236"/>
        <v>21:0179</v>
      </c>
      <c r="E3228" t="s">
        <v>12981</v>
      </c>
      <c r="F3228" t="s">
        <v>12982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11660</v>
      </c>
      <c r="N3228">
        <v>347</v>
      </c>
      <c r="O3228" t="s">
        <v>108</v>
      </c>
      <c r="P3228" t="s">
        <v>108</v>
      </c>
      <c r="Q3228" t="s">
        <v>108</v>
      </c>
    </row>
    <row r="3229" spans="1:17" hidden="1" x14ac:dyDescent="0.25">
      <c r="A3229" t="s">
        <v>12983</v>
      </c>
      <c r="B3229" t="s">
        <v>12984</v>
      </c>
      <c r="C3229" s="1" t="str">
        <f t="shared" si="235"/>
        <v>21:0550</v>
      </c>
      <c r="D3229" s="1" t="str">
        <f t="shared" si="236"/>
        <v>21:0179</v>
      </c>
      <c r="E3229" t="s">
        <v>12958</v>
      </c>
      <c r="F3229" t="s">
        <v>12985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11655</v>
      </c>
      <c r="N3229">
        <v>348</v>
      </c>
      <c r="O3229" t="s">
        <v>2379</v>
      </c>
      <c r="P3229" t="s">
        <v>262</v>
      </c>
      <c r="Q3229" t="s">
        <v>392</v>
      </c>
    </row>
    <row r="3230" spans="1:17" hidden="1" x14ac:dyDescent="0.25">
      <c r="A3230" t="s">
        <v>12986</v>
      </c>
      <c r="B3230" t="s">
        <v>12987</v>
      </c>
      <c r="C3230" s="1" t="str">
        <f t="shared" si="235"/>
        <v>21:0550</v>
      </c>
      <c r="D3230" s="1" t="str">
        <f t="shared" si="236"/>
        <v>21:0179</v>
      </c>
      <c r="E3230" t="s">
        <v>12988</v>
      </c>
      <c r="F3230" t="s">
        <v>12989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11665</v>
      </c>
      <c r="N3230">
        <v>349</v>
      </c>
      <c r="O3230" t="s">
        <v>576</v>
      </c>
      <c r="P3230" t="s">
        <v>2333</v>
      </c>
      <c r="Q3230" t="s">
        <v>365</v>
      </c>
    </row>
    <row r="3231" spans="1:17" hidden="1" x14ac:dyDescent="0.25">
      <c r="A3231" t="s">
        <v>12990</v>
      </c>
      <c r="B3231" t="s">
        <v>12991</v>
      </c>
      <c r="C3231" s="1" t="str">
        <f t="shared" si="235"/>
        <v>21:0550</v>
      </c>
      <c r="D3231" s="1" t="str">
        <f t="shared" si="236"/>
        <v>21:0179</v>
      </c>
      <c r="E3231" t="s">
        <v>12992</v>
      </c>
      <c r="F3231" t="s">
        <v>12993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11670</v>
      </c>
      <c r="N3231">
        <v>350</v>
      </c>
      <c r="O3231" t="s">
        <v>593</v>
      </c>
      <c r="P3231" t="s">
        <v>70</v>
      </c>
      <c r="Q3231" t="s">
        <v>392</v>
      </c>
    </row>
    <row r="3232" spans="1:17" hidden="1" x14ac:dyDescent="0.25">
      <c r="A3232" t="s">
        <v>12994</v>
      </c>
      <c r="B3232" t="s">
        <v>12995</v>
      </c>
      <c r="C3232" s="1" t="str">
        <f t="shared" si="235"/>
        <v>21:0550</v>
      </c>
      <c r="D3232" s="1" t="str">
        <f t="shared" si="236"/>
        <v>21:0179</v>
      </c>
      <c r="E3232" t="s">
        <v>12996</v>
      </c>
      <c r="F3232" t="s">
        <v>12997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11675</v>
      </c>
      <c r="N3232">
        <v>351</v>
      </c>
      <c r="O3232" t="s">
        <v>630</v>
      </c>
      <c r="P3232" t="s">
        <v>58</v>
      </c>
      <c r="Q3232" t="s">
        <v>392</v>
      </c>
    </row>
    <row r="3233" spans="1:17" hidden="1" x14ac:dyDescent="0.25">
      <c r="A3233" t="s">
        <v>12998</v>
      </c>
      <c r="B3233" t="s">
        <v>12999</v>
      </c>
      <c r="C3233" s="1" t="str">
        <f t="shared" si="235"/>
        <v>21:0550</v>
      </c>
      <c r="D3233" s="1" t="str">
        <f t="shared" si="236"/>
        <v>21:0179</v>
      </c>
      <c r="E3233" t="s">
        <v>13000</v>
      </c>
      <c r="F3233" t="s">
        <v>13001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11689</v>
      </c>
      <c r="N3233">
        <v>352</v>
      </c>
      <c r="O3233" t="s">
        <v>576</v>
      </c>
      <c r="P3233" t="s">
        <v>28</v>
      </c>
      <c r="Q3233" t="s">
        <v>392</v>
      </c>
    </row>
    <row r="3234" spans="1:17" hidden="1" x14ac:dyDescent="0.25">
      <c r="A3234" t="s">
        <v>13002</v>
      </c>
      <c r="B3234" t="s">
        <v>13003</v>
      </c>
      <c r="C3234" s="1" t="str">
        <f t="shared" si="235"/>
        <v>21:0550</v>
      </c>
      <c r="D3234" s="1" t="str">
        <f t="shared" si="236"/>
        <v>21:0179</v>
      </c>
      <c r="E3234" t="s">
        <v>13004</v>
      </c>
      <c r="F3234" t="s">
        <v>13005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11694</v>
      </c>
      <c r="N3234">
        <v>353</v>
      </c>
      <c r="O3234" t="s">
        <v>108</v>
      </c>
      <c r="P3234" t="s">
        <v>108</v>
      </c>
      <c r="Q3234" t="s">
        <v>108</v>
      </c>
    </row>
    <row r="3235" spans="1:17" hidden="1" x14ac:dyDescent="0.25">
      <c r="A3235" t="s">
        <v>13006</v>
      </c>
      <c r="B3235" t="s">
        <v>13007</v>
      </c>
      <c r="C3235" s="1" t="str">
        <f t="shared" si="235"/>
        <v>21:0550</v>
      </c>
      <c r="D3235" s="1" t="str">
        <f t="shared" si="236"/>
        <v>21:0179</v>
      </c>
      <c r="E3235" t="s">
        <v>13008</v>
      </c>
      <c r="F3235" t="s">
        <v>13009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11700</v>
      </c>
      <c r="N3235">
        <v>354</v>
      </c>
      <c r="O3235" t="s">
        <v>108</v>
      </c>
      <c r="P3235" t="s">
        <v>108</v>
      </c>
      <c r="Q3235" t="s">
        <v>108</v>
      </c>
    </row>
    <row r="3236" spans="1:17" hidden="1" x14ac:dyDescent="0.25">
      <c r="A3236" t="s">
        <v>13010</v>
      </c>
      <c r="B3236" t="s">
        <v>13011</v>
      </c>
      <c r="C3236" s="1" t="str">
        <f t="shared" si="235"/>
        <v>21:0550</v>
      </c>
      <c r="D3236" s="1" t="str">
        <f t="shared" si="236"/>
        <v>21:0179</v>
      </c>
      <c r="E3236" t="s">
        <v>13012</v>
      </c>
      <c r="F3236" t="s">
        <v>13013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11710</v>
      </c>
      <c r="N3236">
        <v>355</v>
      </c>
      <c r="O3236" t="s">
        <v>113</v>
      </c>
      <c r="P3236" t="s">
        <v>612</v>
      </c>
      <c r="Q3236" t="s">
        <v>23</v>
      </c>
    </row>
    <row r="3237" spans="1:17" hidden="1" x14ac:dyDescent="0.25">
      <c r="A3237" t="s">
        <v>13014</v>
      </c>
      <c r="B3237" t="s">
        <v>13015</v>
      </c>
      <c r="C3237" s="1" t="str">
        <f t="shared" si="235"/>
        <v>21:0550</v>
      </c>
      <c r="D3237" s="1" t="str">
        <f>HYPERLINK("http://geochem.nrcan.gc.ca/cdogs/content/svy/svy_e.htm", "")</f>
        <v/>
      </c>
      <c r="G3237" s="1" t="str">
        <f>HYPERLINK("http://geochem.nrcan.gc.ca/cdogs/content/cr_/cr_00072_e.htm", "72")</f>
        <v>72</v>
      </c>
      <c r="J3237" t="s">
        <v>11703</v>
      </c>
      <c r="K3237" t="s">
        <v>11704</v>
      </c>
      <c r="L3237">
        <v>18</v>
      </c>
      <c r="M3237" t="s">
        <v>11705</v>
      </c>
      <c r="N3237">
        <v>356</v>
      </c>
      <c r="O3237" t="s">
        <v>512</v>
      </c>
      <c r="P3237" t="s">
        <v>1515</v>
      </c>
      <c r="Q3237" t="s">
        <v>29</v>
      </c>
    </row>
    <row r="3238" spans="1:17" hidden="1" x14ac:dyDescent="0.25">
      <c r="A3238" t="s">
        <v>13016</v>
      </c>
      <c r="B3238" t="s">
        <v>13017</v>
      </c>
      <c r="C3238" s="1" t="str">
        <f t="shared" si="235"/>
        <v>21:0550</v>
      </c>
      <c r="D3238" s="1" t="str">
        <f t="shared" ref="D3238:D3253" si="239">HYPERLINK("http://geochem.nrcan.gc.ca/cdogs/content/svy/svy210179_e.htm", "21:0179")</f>
        <v>21:0179</v>
      </c>
      <c r="E3238" t="s">
        <v>13018</v>
      </c>
      <c r="F3238" t="s">
        <v>13019</v>
      </c>
      <c r="H3238">
        <v>53.638465600000004</v>
      </c>
      <c r="I3238">
        <v>-123.9229275</v>
      </c>
      <c r="J3238" s="1" t="str">
        <f t="shared" ref="J3238:J3253" si="240">HYPERLINK("http://geochem.nrcan.gc.ca/cdogs/content/kwd/kwd020018_e.htm", "Fluid (stream)")</f>
        <v>Fluid (stream)</v>
      </c>
      <c r="K3238" s="1" t="str">
        <f t="shared" ref="K3238:K3253" si="241">HYPERLINK("http://geochem.nrcan.gc.ca/cdogs/content/kwd/kwd080007_e.htm", "Untreated Water")</f>
        <v>Untreated Water</v>
      </c>
      <c r="L3238">
        <v>18</v>
      </c>
      <c r="M3238" t="s">
        <v>11715</v>
      </c>
      <c r="N3238">
        <v>357</v>
      </c>
      <c r="O3238" t="s">
        <v>59</v>
      </c>
      <c r="P3238" t="s">
        <v>436</v>
      </c>
      <c r="Q3238" t="s">
        <v>522</v>
      </c>
    </row>
    <row r="3239" spans="1:17" hidden="1" x14ac:dyDescent="0.25">
      <c r="A3239" t="s">
        <v>13020</v>
      </c>
      <c r="B3239" t="s">
        <v>13021</v>
      </c>
      <c r="C3239" s="1" t="str">
        <f t="shared" si="235"/>
        <v>21:0550</v>
      </c>
      <c r="D3239" s="1" t="str">
        <f t="shared" si="239"/>
        <v>21:0179</v>
      </c>
      <c r="E3239" t="s">
        <v>13022</v>
      </c>
      <c r="F3239" t="s">
        <v>13023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11720</v>
      </c>
      <c r="N3239">
        <v>358</v>
      </c>
      <c r="O3239" t="s">
        <v>2379</v>
      </c>
      <c r="P3239" t="s">
        <v>87</v>
      </c>
      <c r="Q3239" t="s">
        <v>29</v>
      </c>
    </row>
    <row r="3240" spans="1:17" hidden="1" x14ac:dyDescent="0.25">
      <c r="A3240" t="s">
        <v>13024</v>
      </c>
      <c r="B3240" t="s">
        <v>13025</v>
      </c>
      <c r="C3240" s="1" t="str">
        <f t="shared" si="235"/>
        <v>21:0550</v>
      </c>
      <c r="D3240" s="1" t="str">
        <f t="shared" si="239"/>
        <v>21:0179</v>
      </c>
      <c r="E3240" t="s">
        <v>13026</v>
      </c>
      <c r="F3240" t="s">
        <v>13027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11725</v>
      </c>
      <c r="N3240">
        <v>359</v>
      </c>
      <c r="O3240" t="s">
        <v>113</v>
      </c>
      <c r="P3240" t="s">
        <v>87</v>
      </c>
      <c r="Q3240" t="s">
        <v>198</v>
      </c>
    </row>
    <row r="3241" spans="1:17" hidden="1" x14ac:dyDescent="0.25">
      <c r="A3241" t="s">
        <v>13028</v>
      </c>
      <c r="B3241" t="s">
        <v>13029</v>
      </c>
      <c r="C3241" s="1" t="str">
        <f t="shared" si="235"/>
        <v>21:0550</v>
      </c>
      <c r="D3241" s="1" t="str">
        <f t="shared" si="239"/>
        <v>21:0179</v>
      </c>
      <c r="E3241" t="s">
        <v>13030</v>
      </c>
      <c r="F3241" t="s">
        <v>13031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11730</v>
      </c>
      <c r="N3241">
        <v>360</v>
      </c>
      <c r="O3241" t="s">
        <v>113</v>
      </c>
      <c r="P3241" t="s">
        <v>102</v>
      </c>
      <c r="Q3241" t="s">
        <v>29</v>
      </c>
    </row>
    <row r="3242" spans="1:17" hidden="1" x14ac:dyDescent="0.25">
      <c r="A3242" t="s">
        <v>13032</v>
      </c>
      <c r="B3242" t="s">
        <v>13033</v>
      </c>
      <c r="C3242" s="1" t="str">
        <f t="shared" si="235"/>
        <v>21:0550</v>
      </c>
      <c r="D3242" s="1" t="str">
        <f t="shared" si="239"/>
        <v>21:0179</v>
      </c>
      <c r="E3242" t="s">
        <v>13034</v>
      </c>
      <c r="F3242" t="s">
        <v>13035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11636</v>
      </c>
      <c r="N3242">
        <v>361</v>
      </c>
      <c r="O3242" t="s">
        <v>113</v>
      </c>
      <c r="P3242" t="s">
        <v>391</v>
      </c>
      <c r="Q3242" t="s">
        <v>59</v>
      </c>
    </row>
    <row r="3243" spans="1:17" hidden="1" x14ac:dyDescent="0.25">
      <c r="A3243" t="s">
        <v>13036</v>
      </c>
      <c r="B3243" t="s">
        <v>13037</v>
      </c>
      <c r="C3243" s="1" t="str">
        <f t="shared" si="235"/>
        <v>21:0550</v>
      </c>
      <c r="D3243" s="1" t="str">
        <f t="shared" si="239"/>
        <v>21:0179</v>
      </c>
      <c r="E3243" t="s">
        <v>13038</v>
      </c>
      <c r="F3243" t="s">
        <v>13039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11641</v>
      </c>
      <c r="N3243">
        <v>362</v>
      </c>
      <c r="O3243" t="s">
        <v>2379</v>
      </c>
      <c r="P3243" t="s">
        <v>58</v>
      </c>
      <c r="Q3243" t="s">
        <v>52</v>
      </c>
    </row>
    <row r="3244" spans="1:17" hidden="1" x14ac:dyDescent="0.25">
      <c r="A3244" t="s">
        <v>13040</v>
      </c>
      <c r="B3244" t="s">
        <v>13041</v>
      </c>
      <c r="C3244" s="1" t="str">
        <f t="shared" si="235"/>
        <v>21:0550</v>
      </c>
      <c r="D3244" s="1" t="str">
        <f t="shared" si="239"/>
        <v>21:0179</v>
      </c>
      <c r="E3244" t="s">
        <v>13042</v>
      </c>
      <c r="F3244" t="s">
        <v>13043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11646</v>
      </c>
      <c r="N3244">
        <v>363</v>
      </c>
      <c r="O3244" t="s">
        <v>593</v>
      </c>
      <c r="P3244" t="s">
        <v>77</v>
      </c>
      <c r="Q3244" t="s">
        <v>149</v>
      </c>
    </row>
    <row r="3245" spans="1:17" hidden="1" x14ac:dyDescent="0.25">
      <c r="A3245" t="s">
        <v>13044</v>
      </c>
      <c r="B3245" t="s">
        <v>13045</v>
      </c>
      <c r="C3245" s="1" t="str">
        <f t="shared" si="235"/>
        <v>21:0550</v>
      </c>
      <c r="D3245" s="1" t="str">
        <f t="shared" si="239"/>
        <v>21:0179</v>
      </c>
      <c r="E3245" t="s">
        <v>13046</v>
      </c>
      <c r="F3245" t="s">
        <v>13047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11651</v>
      </c>
      <c r="N3245">
        <v>364</v>
      </c>
      <c r="O3245" t="s">
        <v>11795</v>
      </c>
      <c r="P3245" t="s">
        <v>612</v>
      </c>
      <c r="Q3245" t="s">
        <v>52</v>
      </c>
    </row>
    <row r="3246" spans="1:17" hidden="1" x14ac:dyDescent="0.25">
      <c r="A3246" t="s">
        <v>13048</v>
      </c>
      <c r="B3246" t="s">
        <v>13049</v>
      </c>
      <c r="C3246" s="1" t="str">
        <f t="shared" si="235"/>
        <v>21:0550</v>
      </c>
      <c r="D3246" s="1" t="str">
        <f t="shared" si="239"/>
        <v>21:0179</v>
      </c>
      <c r="E3246" t="s">
        <v>13050</v>
      </c>
      <c r="F3246" t="s">
        <v>13051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11660</v>
      </c>
      <c r="N3246">
        <v>365</v>
      </c>
      <c r="O3246" t="s">
        <v>11795</v>
      </c>
      <c r="P3246" t="s">
        <v>2031</v>
      </c>
      <c r="Q3246" t="s">
        <v>71</v>
      </c>
    </row>
    <row r="3247" spans="1:17" hidden="1" x14ac:dyDescent="0.25">
      <c r="A3247" t="s">
        <v>13052</v>
      </c>
      <c r="B3247" t="s">
        <v>13053</v>
      </c>
      <c r="C3247" s="1" t="str">
        <f t="shared" si="235"/>
        <v>21:0550</v>
      </c>
      <c r="D3247" s="1" t="str">
        <f t="shared" si="239"/>
        <v>21:0179</v>
      </c>
      <c r="E3247" t="s">
        <v>13054</v>
      </c>
      <c r="F3247" t="s">
        <v>13055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11665</v>
      </c>
      <c r="N3247">
        <v>366</v>
      </c>
      <c r="O3247" t="s">
        <v>113</v>
      </c>
      <c r="P3247" t="s">
        <v>77</v>
      </c>
      <c r="Q3247" t="s">
        <v>2392</v>
      </c>
    </row>
    <row r="3248" spans="1:17" hidden="1" x14ac:dyDescent="0.25">
      <c r="A3248" t="s">
        <v>13056</v>
      </c>
      <c r="B3248" t="s">
        <v>13057</v>
      </c>
      <c r="C3248" s="1" t="str">
        <f t="shared" si="235"/>
        <v>21:0550</v>
      </c>
      <c r="D3248" s="1" t="str">
        <f t="shared" si="239"/>
        <v>21:0179</v>
      </c>
      <c r="E3248" t="s">
        <v>13058</v>
      </c>
      <c r="F3248" t="s">
        <v>13059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11670</v>
      </c>
      <c r="N3248">
        <v>367</v>
      </c>
      <c r="O3248" t="s">
        <v>113</v>
      </c>
      <c r="P3248" t="s">
        <v>148</v>
      </c>
      <c r="Q3248" t="s">
        <v>149</v>
      </c>
    </row>
    <row r="3249" spans="1:17" hidden="1" x14ac:dyDescent="0.25">
      <c r="A3249" t="s">
        <v>13060</v>
      </c>
      <c r="B3249" t="s">
        <v>13061</v>
      </c>
      <c r="C3249" s="1" t="str">
        <f t="shared" si="235"/>
        <v>21:0550</v>
      </c>
      <c r="D3249" s="1" t="str">
        <f t="shared" si="239"/>
        <v>21:0179</v>
      </c>
      <c r="E3249" t="s">
        <v>13062</v>
      </c>
      <c r="F3249" t="s">
        <v>13063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11675</v>
      </c>
      <c r="N3249">
        <v>368</v>
      </c>
      <c r="O3249" t="s">
        <v>2379</v>
      </c>
      <c r="P3249" t="s">
        <v>658</v>
      </c>
      <c r="Q3249" t="s">
        <v>198</v>
      </c>
    </row>
    <row r="3250" spans="1:17" hidden="1" x14ac:dyDescent="0.25">
      <c r="A3250" t="s">
        <v>13064</v>
      </c>
      <c r="B3250" t="s">
        <v>13065</v>
      </c>
      <c r="C3250" s="1" t="str">
        <f t="shared" si="235"/>
        <v>21:0550</v>
      </c>
      <c r="D3250" s="1" t="str">
        <f t="shared" si="239"/>
        <v>21:0179</v>
      </c>
      <c r="E3250" t="s">
        <v>13034</v>
      </c>
      <c r="F3250" t="s">
        <v>13066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11655</v>
      </c>
      <c r="N3250">
        <v>369</v>
      </c>
      <c r="O3250" t="s">
        <v>2379</v>
      </c>
      <c r="P3250" t="s">
        <v>577</v>
      </c>
      <c r="Q3250" t="s">
        <v>398</v>
      </c>
    </row>
    <row r="3251" spans="1:17" hidden="1" x14ac:dyDescent="0.25">
      <c r="A3251" t="s">
        <v>13067</v>
      </c>
      <c r="B3251" t="s">
        <v>13068</v>
      </c>
      <c r="C3251" s="1" t="str">
        <f t="shared" si="235"/>
        <v>21:0550</v>
      </c>
      <c r="D3251" s="1" t="str">
        <f t="shared" si="239"/>
        <v>21:0179</v>
      </c>
      <c r="E3251" t="s">
        <v>13069</v>
      </c>
      <c r="F3251" t="s">
        <v>13070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11689</v>
      </c>
      <c r="N3251">
        <v>370</v>
      </c>
      <c r="O3251" t="s">
        <v>108</v>
      </c>
      <c r="P3251" t="s">
        <v>108</v>
      </c>
      <c r="Q3251" t="s">
        <v>108</v>
      </c>
    </row>
    <row r="3252" spans="1:17" hidden="1" x14ac:dyDescent="0.25">
      <c r="A3252" t="s">
        <v>13071</v>
      </c>
      <c r="B3252" t="s">
        <v>13072</v>
      </c>
      <c r="C3252" s="1" t="str">
        <f t="shared" si="235"/>
        <v>21:0550</v>
      </c>
      <c r="D3252" s="1" t="str">
        <f t="shared" si="239"/>
        <v>21:0179</v>
      </c>
      <c r="E3252" t="s">
        <v>13073</v>
      </c>
      <c r="F3252" t="s">
        <v>13074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11694</v>
      </c>
      <c r="N3252">
        <v>371</v>
      </c>
      <c r="O3252" t="s">
        <v>5563</v>
      </c>
      <c r="P3252" t="s">
        <v>636</v>
      </c>
      <c r="Q3252" t="s">
        <v>365</v>
      </c>
    </row>
    <row r="3253" spans="1:17" hidden="1" x14ac:dyDescent="0.25">
      <c r="A3253" t="s">
        <v>13075</v>
      </c>
      <c r="B3253" t="s">
        <v>13076</v>
      </c>
      <c r="C3253" s="1" t="str">
        <f t="shared" si="235"/>
        <v>21:0550</v>
      </c>
      <c r="D3253" s="1" t="str">
        <f t="shared" si="239"/>
        <v>21:0179</v>
      </c>
      <c r="E3253" t="s">
        <v>13077</v>
      </c>
      <c r="F3253" t="s">
        <v>13078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11700</v>
      </c>
      <c r="N3253">
        <v>372</v>
      </c>
      <c r="O3253" t="s">
        <v>630</v>
      </c>
      <c r="P3253" t="s">
        <v>77</v>
      </c>
      <c r="Q3253" t="s">
        <v>103</v>
      </c>
    </row>
    <row r="3254" spans="1:17" hidden="1" x14ac:dyDescent="0.25">
      <c r="A3254" t="s">
        <v>13079</v>
      </c>
      <c r="B3254" t="s">
        <v>13080</v>
      </c>
      <c r="C3254" s="1" t="str">
        <f t="shared" si="235"/>
        <v>21:0550</v>
      </c>
      <c r="D3254" s="1" t="str">
        <f>HYPERLINK("http://geochem.nrcan.gc.ca/cdogs/content/svy/svy_e.htm", "")</f>
        <v/>
      </c>
      <c r="G3254" s="1" t="str">
        <f>HYPERLINK("http://geochem.nrcan.gc.ca/cdogs/content/cr_/cr_00073_e.htm", "73")</f>
        <v>73</v>
      </c>
      <c r="J3254" t="s">
        <v>11703</v>
      </c>
      <c r="K3254" t="s">
        <v>11704</v>
      </c>
      <c r="L3254">
        <v>19</v>
      </c>
      <c r="M3254" t="s">
        <v>11705</v>
      </c>
      <c r="N3254">
        <v>373</v>
      </c>
      <c r="O3254" t="s">
        <v>593</v>
      </c>
      <c r="P3254" t="s">
        <v>612</v>
      </c>
      <c r="Q3254" t="s">
        <v>52</v>
      </c>
    </row>
    <row r="3255" spans="1:17" hidden="1" x14ac:dyDescent="0.25">
      <c r="A3255" t="s">
        <v>13081</v>
      </c>
      <c r="B3255" t="s">
        <v>13082</v>
      </c>
      <c r="C3255" s="1" t="str">
        <f t="shared" si="235"/>
        <v>21:0550</v>
      </c>
      <c r="D3255" s="1" t="str">
        <f t="shared" ref="D3255:D3276" si="242">HYPERLINK("http://geochem.nrcan.gc.ca/cdogs/content/svy/svy210179_e.htm", "21:0179")</f>
        <v>21:0179</v>
      </c>
      <c r="E3255" t="s">
        <v>13083</v>
      </c>
      <c r="F3255" t="s">
        <v>13084</v>
      </c>
      <c r="H3255">
        <v>53.077280500000001</v>
      </c>
      <c r="I3255">
        <v>-123.0555482</v>
      </c>
      <c r="J3255" s="1" t="str">
        <f t="shared" ref="J3255:J3276" si="243">HYPERLINK("http://geochem.nrcan.gc.ca/cdogs/content/kwd/kwd020018_e.htm", "Fluid (stream)")</f>
        <v>Fluid (stream)</v>
      </c>
      <c r="K3255" s="1" t="str">
        <f t="shared" ref="K3255:K3276" si="244">HYPERLINK("http://geochem.nrcan.gc.ca/cdogs/content/kwd/kwd080007_e.htm", "Untreated Water")</f>
        <v>Untreated Water</v>
      </c>
      <c r="L3255">
        <v>19</v>
      </c>
      <c r="M3255" t="s">
        <v>11710</v>
      </c>
      <c r="N3255">
        <v>374</v>
      </c>
      <c r="O3255" t="s">
        <v>113</v>
      </c>
      <c r="P3255" t="s">
        <v>583</v>
      </c>
      <c r="Q3255" t="s">
        <v>52</v>
      </c>
    </row>
    <row r="3256" spans="1:17" hidden="1" x14ac:dyDescent="0.25">
      <c r="A3256" t="s">
        <v>13085</v>
      </c>
      <c r="B3256" t="s">
        <v>13086</v>
      </c>
      <c r="C3256" s="1" t="str">
        <f t="shared" si="235"/>
        <v>21:0550</v>
      </c>
      <c r="D3256" s="1" t="str">
        <f t="shared" si="242"/>
        <v>21:0179</v>
      </c>
      <c r="E3256" t="s">
        <v>13087</v>
      </c>
      <c r="F3256" t="s">
        <v>13088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11715</v>
      </c>
      <c r="N3256">
        <v>375</v>
      </c>
      <c r="O3256" t="s">
        <v>113</v>
      </c>
      <c r="P3256" t="s">
        <v>262</v>
      </c>
      <c r="Q3256" t="s">
        <v>215</v>
      </c>
    </row>
    <row r="3257" spans="1:17" hidden="1" x14ac:dyDescent="0.25">
      <c r="A3257" t="s">
        <v>13089</v>
      </c>
      <c r="B3257" t="s">
        <v>13090</v>
      </c>
      <c r="C3257" s="1" t="str">
        <f t="shared" si="235"/>
        <v>21:0550</v>
      </c>
      <c r="D3257" s="1" t="str">
        <f t="shared" si="242"/>
        <v>21:0179</v>
      </c>
      <c r="E3257" t="s">
        <v>13091</v>
      </c>
      <c r="F3257" t="s">
        <v>13092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11720</v>
      </c>
      <c r="N3257">
        <v>376</v>
      </c>
      <c r="O3257" t="s">
        <v>113</v>
      </c>
      <c r="P3257" t="s">
        <v>51</v>
      </c>
      <c r="Q3257" t="s">
        <v>46</v>
      </c>
    </row>
    <row r="3258" spans="1:17" hidden="1" x14ac:dyDescent="0.25">
      <c r="A3258" t="s">
        <v>13093</v>
      </c>
      <c r="B3258" t="s">
        <v>13094</v>
      </c>
      <c r="C3258" s="1" t="str">
        <f t="shared" si="235"/>
        <v>21:0550</v>
      </c>
      <c r="D3258" s="1" t="str">
        <f t="shared" si="242"/>
        <v>21:0179</v>
      </c>
      <c r="E3258" t="s">
        <v>13095</v>
      </c>
      <c r="F3258" t="s">
        <v>13096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11725</v>
      </c>
      <c r="N3258">
        <v>377</v>
      </c>
      <c r="O3258" t="s">
        <v>108</v>
      </c>
      <c r="P3258" t="s">
        <v>108</v>
      </c>
      <c r="Q3258" t="s">
        <v>108</v>
      </c>
    </row>
    <row r="3259" spans="1:17" hidden="1" x14ac:dyDescent="0.25">
      <c r="A3259" t="s">
        <v>13097</v>
      </c>
      <c r="B3259" t="s">
        <v>13098</v>
      </c>
      <c r="C3259" s="1" t="str">
        <f t="shared" si="235"/>
        <v>21:0550</v>
      </c>
      <c r="D3259" s="1" t="str">
        <f t="shared" si="242"/>
        <v>21:0179</v>
      </c>
      <c r="E3259" t="s">
        <v>13099</v>
      </c>
      <c r="F3259" t="s">
        <v>13100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11730</v>
      </c>
      <c r="N3259">
        <v>378</v>
      </c>
      <c r="O3259" t="s">
        <v>108</v>
      </c>
      <c r="P3259" t="s">
        <v>108</v>
      </c>
      <c r="Q3259" t="s">
        <v>108</v>
      </c>
    </row>
    <row r="3260" spans="1:17" hidden="1" x14ac:dyDescent="0.25">
      <c r="A3260" t="s">
        <v>13101</v>
      </c>
      <c r="B3260" t="s">
        <v>13102</v>
      </c>
      <c r="C3260" s="1" t="str">
        <f t="shared" si="235"/>
        <v>21:0550</v>
      </c>
      <c r="D3260" s="1" t="str">
        <f t="shared" si="242"/>
        <v>21:0179</v>
      </c>
      <c r="E3260" t="s">
        <v>13103</v>
      </c>
      <c r="F3260" t="s">
        <v>13104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11680</v>
      </c>
      <c r="N3260">
        <v>379</v>
      </c>
      <c r="O3260" t="s">
        <v>113</v>
      </c>
      <c r="P3260" t="s">
        <v>658</v>
      </c>
      <c r="Q3260" t="s">
        <v>23</v>
      </c>
    </row>
    <row r="3261" spans="1:17" hidden="1" x14ac:dyDescent="0.25">
      <c r="A3261" t="s">
        <v>13105</v>
      </c>
      <c r="B3261" t="s">
        <v>13106</v>
      </c>
      <c r="C3261" s="1" t="str">
        <f t="shared" si="235"/>
        <v>21:0550</v>
      </c>
      <c r="D3261" s="1" t="str">
        <f t="shared" si="242"/>
        <v>21:0179</v>
      </c>
      <c r="E3261" t="s">
        <v>13103</v>
      </c>
      <c r="F3261" t="s">
        <v>13107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11684</v>
      </c>
      <c r="N3261">
        <v>380</v>
      </c>
      <c r="O3261" t="s">
        <v>576</v>
      </c>
      <c r="P3261" t="s">
        <v>631</v>
      </c>
      <c r="Q3261" t="s">
        <v>29</v>
      </c>
    </row>
    <row r="3262" spans="1:17" hidden="1" x14ac:dyDescent="0.25">
      <c r="A3262" t="s">
        <v>13108</v>
      </c>
      <c r="B3262" t="s">
        <v>13109</v>
      </c>
      <c r="C3262" s="1" t="str">
        <f t="shared" si="235"/>
        <v>21:0550</v>
      </c>
      <c r="D3262" s="1" t="str">
        <f t="shared" si="242"/>
        <v>21:0179</v>
      </c>
      <c r="E3262" t="s">
        <v>13110</v>
      </c>
      <c r="F3262" t="s">
        <v>13111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11636</v>
      </c>
      <c r="N3262">
        <v>381</v>
      </c>
      <c r="O3262" t="s">
        <v>2120</v>
      </c>
      <c r="P3262" t="s">
        <v>391</v>
      </c>
      <c r="Q3262" t="s">
        <v>46</v>
      </c>
    </row>
    <row r="3263" spans="1:17" hidden="1" x14ac:dyDescent="0.25">
      <c r="A3263" t="s">
        <v>13112</v>
      </c>
      <c r="B3263" t="s">
        <v>13113</v>
      </c>
      <c r="C3263" s="1" t="str">
        <f t="shared" si="235"/>
        <v>21:0550</v>
      </c>
      <c r="D3263" s="1" t="str">
        <f t="shared" si="242"/>
        <v>21:0179</v>
      </c>
      <c r="E3263" t="s">
        <v>13114</v>
      </c>
      <c r="F3263" t="s">
        <v>13115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11641</v>
      </c>
      <c r="N3263">
        <v>382</v>
      </c>
      <c r="O3263" t="s">
        <v>607</v>
      </c>
      <c r="P3263" t="s">
        <v>1631</v>
      </c>
      <c r="Q3263" t="s">
        <v>392</v>
      </c>
    </row>
    <row r="3264" spans="1:17" hidden="1" x14ac:dyDescent="0.25">
      <c r="A3264" t="s">
        <v>13116</v>
      </c>
      <c r="B3264" t="s">
        <v>13117</v>
      </c>
      <c r="C3264" s="1" t="str">
        <f t="shared" si="235"/>
        <v>21:0550</v>
      </c>
      <c r="D3264" s="1" t="str">
        <f t="shared" si="242"/>
        <v>21:0179</v>
      </c>
      <c r="E3264" t="s">
        <v>13118</v>
      </c>
      <c r="F3264" t="s">
        <v>13119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11646</v>
      </c>
      <c r="N3264">
        <v>383</v>
      </c>
      <c r="O3264" t="s">
        <v>113</v>
      </c>
      <c r="P3264" t="s">
        <v>583</v>
      </c>
      <c r="Q3264" t="s">
        <v>52</v>
      </c>
    </row>
    <row r="3265" spans="1:17" hidden="1" x14ac:dyDescent="0.25">
      <c r="A3265" t="s">
        <v>13120</v>
      </c>
      <c r="B3265" t="s">
        <v>13121</v>
      </c>
      <c r="C3265" s="1" t="str">
        <f t="shared" si="235"/>
        <v>21:0550</v>
      </c>
      <c r="D3265" s="1" t="str">
        <f t="shared" si="242"/>
        <v>21:0179</v>
      </c>
      <c r="E3265" t="s">
        <v>13122</v>
      </c>
      <c r="F3265" t="s">
        <v>13123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11651</v>
      </c>
      <c r="N3265">
        <v>384</v>
      </c>
      <c r="O3265" t="s">
        <v>113</v>
      </c>
      <c r="P3265" t="s">
        <v>513</v>
      </c>
      <c r="Q3265" t="s">
        <v>46</v>
      </c>
    </row>
    <row r="3266" spans="1:17" hidden="1" x14ac:dyDescent="0.25">
      <c r="A3266" t="s">
        <v>13124</v>
      </c>
      <c r="B3266" t="s">
        <v>13125</v>
      </c>
      <c r="C3266" s="1" t="str">
        <f t="shared" ref="C3266:C3329" si="245">HYPERLINK("http://geochem.nrcan.gc.ca/cdogs/content/bdl/bdl210550_e.htm", "21:0550")</f>
        <v>21:0550</v>
      </c>
      <c r="D3266" s="1" t="str">
        <f t="shared" si="242"/>
        <v>21:0179</v>
      </c>
      <c r="E3266" t="s">
        <v>13126</v>
      </c>
      <c r="F3266" t="s">
        <v>13127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11660</v>
      </c>
      <c r="N3266">
        <v>385</v>
      </c>
      <c r="O3266" t="s">
        <v>5563</v>
      </c>
      <c r="P3266" t="s">
        <v>2726</v>
      </c>
      <c r="Q3266" t="s">
        <v>29</v>
      </c>
    </row>
    <row r="3267" spans="1:17" hidden="1" x14ac:dyDescent="0.25">
      <c r="A3267" t="s">
        <v>13128</v>
      </c>
      <c r="B3267" t="s">
        <v>13129</v>
      </c>
      <c r="C3267" s="1" t="str">
        <f t="shared" si="245"/>
        <v>21:0550</v>
      </c>
      <c r="D3267" s="1" t="str">
        <f t="shared" si="242"/>
        <v>21:0179</v>
      </c>
      <c r="E3267" t="s">
        <v>13130</v>
      </c>
      <c r="F3267" t="s">
        <v>13131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11665</v>
      </c>
      <c r="N3267">
        <v>386</v>
      </c>
      <c r="O3267" t="s">
        <v>3027</v>
      </c>
      <c r="P3267" t="s">
        <v>1227</v>
      </c>
      <c r="Q3267" t="s">
        <v>29</v>
      </c>
    </row>
    <row r="3268" spans="1:17" hidden="1" x14ac:dyDescent="0.25">
      <c r="A3268" t="s">
        <v>13132</v>
      </c>
      <c r="B3268" t="s">
        <v>13133</v>
      </c>
      <c r="C3268" s="1" t="str">
        <f t="shared" si="245"/>
        <v>21:0550</v>
      </c>
      <c r="D3268" s="1" t="str">
        <f t="shared" si="242"/>
        <v>21:0179</v>
      </c>
      <c r="E3268" t="s">
        <v>13134</v>
      </c>
      <c r="F3268" t="s">
        <v>13135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11670</v>
      </c>
      <c r="N3268">
        <v>387</v>
      </c>
      <c r="O3268" t="s">
        <v>108</v>
      </c>
      <c r="P3268" t="s">
        <v>108</v>
      </c>
      <c r="Q3268" t="s">
        <v>108</v>
      </c>
    </row>
    <row r="3269" spans="1:17" hidden="1" x14ac:dyDescent="0.25">
      <c r="A3269" t="s">
        <v>13136</v>
      </c>
      <c r="B3269" t="s">
        <v>13137</v>
      </c>
      <c r="C3269" s="1" t="str">
        <f t="shared" si="245"/>
        <v>21:0550</v>
      </c>
      <c r="D3269" s="1" t="str">
        <f t="shared" si="242"/>
        <v>21:0179</v>
      </c>
      <c r="E3269" t="s">
        <v>13138</v>
      </c>
      <c r="F3269" t="s">
        <v>13139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11680</v>
      </c>
      <c r="N3269">
        <v>388</v>
      </c>
      <c r="O3269" t="s">
        <v>630</v>
      </c>
      <c r="P3269" t="s">
        <v>184</v>
      </c>
      <c r="Q3269" t="s">
        <v>215</v>
      </c>
    </row>
    <row r="3270" spans="1:17" hidden="1" x14ac:dyDescent="0.25">
      <c r="A3270" t="s">
        <v>13140</v>
      </c>
      <c r="B3270" t="s">
        <v>13141</v>
      </c>
      <c r="C3270" s="1" t="str">
        <f t="shared" si="245"/>
        <v>21:0550</v>
      </c>
      <c r="D3270" s="1" t="str">
        <f t="shared" si="242"/>
        <v>21:0179</v>
      </c>
      <c r="E3270" t="s">
        <v>13138</v>
      </c>
      <c r="F3270" t="s">
        <v>13142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11684</v>
      </c>
      <c r="N3270">
        <v>389</v>
      </c>
      <c r="O3270" t="s">
        <v>630</v>
      </c>
      <c r="P3270" t="s">
        <v>184</v>
      </c>
      <c r="Q3270" t="s">
        <v>215</v>
      </c>
    </row>
    <row r="3271" spans="1:17" hidden="1" x14ac:dyDescent="0.25">
      <c r="A3271" t="s">
        <v>13143</v>
      </c>
      <c r="B3271" t="s">
        <v>13144</v>
      </c>
      <c r="C3271" s="1" t="str">
        <f t="shared" si="245"/>
        <v>21:0550</v>
      </c>
      <c r="D3271" s="1" t="str">
        <f t="shared" si="242"/>
        <v>21:0179</v>
      </c>
      <c r="E3271" t="s">
        <v>13145</v>
      </c>
      <c r="F3271" t="s">
        <v>13146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11675</v>
      </c>
      <c r="N3271">
        <v>390</v>
      </c>
      <c r="O3271" t="s">
        <v>108</v>
      </c>
      <c r="P3271" t="s">
        <v>108</v>
      </c>
      <c r="Q3271" t="s">
        <v>108</v>
      </c>
    </row>
    <row r="3272" spans="1:17" hidden="1" x14ac:dyDescent="0.25">
      <c r="A3272" t="s">
        <v>13147</v>
      </c>
      <c r="B3272" t="s">
        <v>13148</v>
      </c>
      <c r="C3272" s="1" t="str">
        <f t="shared" si="245"/>
        <v>21:0550</v>
      </c>
      <c r="D3272" s="1" t="str">
        <f t="shared" si="242"/>
        <v>21:0179</v>
      </c>
      <c r="E3272" t="s">
        <v>13110</v>
      </c>
      <c r="F3272" t="s">
        <v>13149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11655</v>
      </c>
      <c r="N3272">
        <v>391</v>
      </c>
      <c r="O3272" t="s">
        <v>11795</v>
      </c>
      <c r="P3272" t="s">
        <v>28</v>
      </c>
      <c r="Q3272" t="s">
        <v>198</v>
      </c>
    </row>
    <row r="3273" spans="1:17" hidden="1" x14ac:dyDescent="0.25">
      <c r="A3273" t="s">
        <v>13150</v>
      </c>
      <c r="B3273" t="s">
        <v>13151</v>
      </c>
      <c r="C3273" s="1" t="str">
        <f t="shared" si="245"/>
        <v>21:0550</v>
      </c>
      <c r="D3273" s="1" t="str">
        <f t="shared" si="242"/>
        <v>21:0179</v>
      </c>
      <c r="E3273" t="s">
        <v>13152</v>
      </c>
      <c r="F3273" t="s">
        <v>13153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11689</v>
      </c>
      <c r="N3273">
        <v>392</v>
      </c>
      <c r="O3273" t="s">
        <v>593</v>
      </c>
      <c r="P3273" t="s">
        <v>28</v>
      </c>
      <c r="Q3273" t="s">
        <v>46</v>
      </c>
    </row>
    <row r="3274" spans="1:17" hidden="1" x14ac:dyDescent="0.25">
      <c r="A3274" t="s">
        <v>13154</v>
      </c>
      <c r="B3274" t="s">
        <v>13155</v>
      </c>
      <c r="C3274" s="1" t="str">
        <f t="shared" si="245"/>
        <v>21:0550</v>
      </c>
      <c r="D3274" s="1" t="str">
        <f t="shared" si="242"/>
        <v>21:0179</v>
      </c>
      <c r="E3274" t="s">
        <v>13156</v>
      </c>
      <c r="F3274" t="s">
        <v>13157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11694</v>
      </c>
      <c r="N3274">
        <v>393</v>
      </c>
      <c r="O3274" t="s">
        <v>11795</v>
      </c>
      <c r="P3274" t="s">
        <v>87</v>
      </c>
      <c r="Q3274" t="s">
        <v>46</v>
      </c>
    </row>
    <row r="3275" spans="1:17" hidden="1" x14ac:dyDescent="0.25">
      <c r="A3275" t="s">
        <v>13158</v>
      </c>
      <c r="B3275" t="s">
        <v>13159</v>
      </c>
      <c r="C3275" s="1" t="str">
        <f t="shared" si="245"/>
        <v>21:0550</v>
      </c>
      <c r="D3275" s="1" t="str">
        <f t="shared" si="242"/>
        <v>21:0179</v>
      </c>
      <c r="E3275" t="s">
        <v>13160</v>
      </c>
      <c r="F3275" t="s">
        <v>13161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11700</v>
      </c>
      <c r="N3275">
        <v>394</v>
      </c>
      <c r="O3275" t="s">
        <v>108</v>
      </c>
      <c r="P3275" t="s">
        <v>108</v>
      </c>
      <c r="Q3275" t="s">
        <v>108</v>
      </c>
    </row>
    <row r="3276" spans="1:17" hidden="1" x14ac:dyDescent="0.25">
      <c r="A3276" t="s">
        <v>13162</v>
      </c>
      <c r="B3276" t="s">
        <v>13163</v>
      </c>
      <c r="C3276" s="1" t="str">
        <f t="shared" si="245"/>
        <v>21:0550</v>
      </c>
      <c r="D3276" s="1" t="str">
        <f t="shared" si="242"/>
        <v>21:0179</v>
      </c>
      <c r="E3276" t="s">
        <v>13164</v>
      </c>
      <c r="F3276" t="s">
        <v>13165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11710</v>
      </c>
      <c r="N3276">
        <v>395</v>
      </c>
      <c r="O3276" t="s">
        <v>4148</v>
      </c>
      <c r="P3276" t="s">
        <v>226</v>
      </c>
      <c r="Q3276" t="s">
        <v>23</v>
      </c>
    </row>
    <row r="3277" spans="1:17" hidden="1" x14ac:dyDescent="0.25">
      <c r="A3277" t="s">
        <v>13166</v>
      </c>
      <c r="B3277" t="s">
        <v>13167</v>
      </c>
      <c r="C3277" s="1" t="str">
        <f t="shared" si="245"/>
        <v>21:0550</v>
      </c>
      <c r="D3277" s="1" t="str">
        <f>HYPERLINK("http://geochem.nrcan.gc.ca/cdogs/content/svy/svy_e.htm", "")</f>
        <v/>
      </c>
      <c r="G3277" s="1" t="str">
        <f>HYPERLINK("http://geochem.nrcan.gc.ca/cdogs/content/cr_/cr_00073_e.htm", "73")</f>
        <v>73</v>
      </c>
      <c r="J3277" t="s">
        <v>11703</v>
      </c>
      <c r="K3277" t="s">
        <v>11704</v>
      </c>
      <c r="L3277">
        <v>20</v>
      </c>
      <c r="M3277" t="s">
        <v>11705</v>
      </c>
      <c r="N3277">
        <v>396</v>
      </c>
      <c r="O3277" t="s">
        <v>3027</v>
      </c>
      <c r="P3277" t="s">
        <v>863</v>
      </c>
      <c r="Q3277" t="s">
        <v>71</v>
      </c>
    </row>
    <row r="3278" spans="1:17" hidden="1" x14ac:dyDescent="0.25">
      <c r="A3278" t="s">
        <v>13168</v>
      </c>
      <c r="B3278" t="s">
        <v>13169</v>
      </c>
      <c r="C3278" s="1" t="str">
        <f t="shared" si="245"/>
        <v>21:0550</v>
      </c>
      <c r="D3278" s="1" t="str">
        <f t="shared" ref="D3278:D3293" si="246">HYPERLINK("http://geochem.nrcan.gc.ca/cdogs/content/svy/svy210179_e.htm", "21:0179")</f>
        <v>21:0179</v>
      </c>
      <c r="E3278" t="s">
        <v>13170</v>
      </c>
      <c r="F3278" t="s">
        <v>13171</v>
      </c>
      <c r="H3278">
        <v>53.381459100000001</v>
      </c>
      <c r="I3278">
        <v>-123.6834071</v>
      </c>
      <c r="J3278" s="1" t="str">
        <f t="shared" ref="J3278:J3293" si="247">HYPERLINK("http://geochem.nrcan.gc.ca/cdogs/content/kwd/kwd020018_e.htm", "Fluid (stream)")</f>
        <v>Fluid (stream)</v>
      </c>
      <c r="K3278" s="1" t="str">
        <f t="shared" ref="K3278:K3293" si="248">HYPERLINK("http://geochem.nrcan.gc.ca/cdogs/content/kwd/kwd080007_e.htm", "Untreated Water")</f>
        <v>Untreated Water</v>
      </c>
      <c r="L3278">
        <v>20</v>
      </c>
      <c r="M3278" t="s">
        <v>11715</v>
      </c>
      <c r="N3278">
        <v>397</v>
      </c>
      <c r="O3278" t="s">
        <v>113</v>
      </c>
      <c r="P3278" t="s">
        <v>184</v>
      </c>
      <c r="Q3278" t="s">
        <v>198</v>
      </c>
    </row>
    <row r="3279" spans="1:17" hidden="1" x14ac:dyDescent="0.25">
      <c r="A3279" t="s">
        <v>13172</v>
      </c>
      <c r="B3279" t="s">
        <v>13173</v>
      </c>
      <c r="C3279" s="1" t="str">
        <f t="shared" si="245"/>
        <v>21:0550</v>
      </c>
      <c r="D3279" s="1" t="str">
        <f t="shared" si="246"/>
        <v>21:0179</v>
      </c>
      <c r="E3279" t="s">
        <v>13174</v>
      </c>
      <c r="F3279" t="s">
        <v>13175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11720</v>
      </c>
      <c r="N3279">
        <v>398</v>
      </c>
      <c r="O3279" t="s">
        <v>630</v>
      </c>
      <c r="P3279" t="s">
        <v>70</v>
      </c>
      <c r="Q3279" t="s">
        <v>392</v>
      </c>
    </row>
    <row r="3280" spans="1:17" hidden="1" x14ac:dyDescent="0.25">
      <c r="A3280" t="s">
        <v>13176</v>
      </c>
      <c r="B3280" t="s">
        <v>13177</v>
      </c>
      <c r="C3280" s="1" t="str">
        <f t="shared" si="245"/>
        <v>21:0550</v>
      </c>
      <c r="D3280" s="1" t="str">
        <f t="shared" si="246"/>
        <v>21:0179</v>
      </c>
      <c r="E3280" t="s">
        <v>13178</v>
      </c>
      <c r="F3280" t="s">
        <v>13179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11725</v>
      </c>
      <c r="N3280">
        <v>399</v>
      </c>
      <c r="O3280" t="s">
        <v>113</v>
      </c>
      <c r="P3280" t="s">
        <v>148</v>
      </c>
      <c r="Q3280" t="s">
        <v>215</v>
      </c>
    </row>
    <row r="3281" spans="1:17" hidden="1" x14ac:dyDescent="0.25">
      <c r="A3281" t="s">
        <v>13180</v>
      </c>
      <c r="B3281" t="s">
        <v>13181</v>
      </c>
      <c r="C3281" s="1" t="str">
        <f t="shared" si="245"/>
        <v>21:0550</v>
      </c>
      <c r="D3281" s="1" t="str">
        <f t="shared" si="246"/>
        <v>21:0179</v>
      </c>
      <c r="E3281" t="s">
        <v>13182</v>
      </c>
      <c r="F3281" t="s">
        <v>13183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11730</v>
      </c>
      <c r="N3281">
        <v>400</v>
      </c>
      <c r="O3281" t="s">
        <v>512</v>
      </c>
      <c r="P3281" t="s">
        <v>148</v>
      </c>
      <c r="Q3281" t="s">
        <v>103</v>
      </c>
    </row>
    <row r="3282" spans="1:17" hidden="1" x14ac:dyDescent="0.25">
      <c r="A3282" t="s">
        <v>13184</v>
      </c>
      <c r="B3282" t="s">
        <v>13185</v>
      </c>
      <c r="C3282" s="1" t="str">
        <f t="shared" si="245"/>
        <v>21:0550</v>
      </c>
      <c r="D3282" s="1" t="str">
        <f t="shared" si="246"/>
        <v>21:0179</v>
      </c>
      <c r="E3282" t="s">
        <v>13186</v>
      </c>
      <c r="F3282" t="s">
        <v>13187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11636</v>
      </c>
      <c r="N3282">
        <v>401</v>
      </c>
      <c r="O3282" t="s">
        <v>2120</v>
      </c>
      <c r="P3282" t="s">
        <v>2212</v>
      </c>
      <c r="Q3282" t="s">
        <v>103</v>
      </c>
    </row>
    <row r="3283" spans="1:17" hidden="1" x14ac:dyDescent="0.25">
      <c r="A3283" t="s">
        <v>13188</v>
      </c>
      <c r="B3283" t="s">
        <v>13189</v>
      </c>
      <c r="C3283" s="1" t="str">
        <f t="shared" si="245"/>
        <v>21:0550</v>
      </c>
      <c r="D3283" s="1" t="str">
        <f t="shared" si="246"/>
        <v>21:0179</v>
      </c>
      <c r="E3283" t="s">
        <v>13190</v>
      </c>
      <c r="F3283" t="s">
        <v>13191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11641</v>
      </c>
      <c r="N3283">
        <v>402</v>
      </c>
      <c r="O3283" t="s">
        <v>2379</v>
      </c>
      <c r="P3283" t="s">
        <v>65</v>
      </c>
      <c r="Q3283" t="s">
        <v>23</v>
      </c>
    </row>
    <row r="3284" spans="1:17" hidden="1" x14ac:dyDescent="0.25">
      <c r="A3284" t="s">
        <v>13192</v>
      </c>
      <c r="B3284" t="s">
        <v>13193</v>
      </c>
      <c r="C3284" s="1" t="str">
        <f t="shared" si="245"/>
        <v>21:0550</v>
      </c>
      <c r="D3284" s="1" t="str">
        <f t="shared" si="246"/>
        <v>21:0179</v>
      </c>
      <c r="E3284" t="s">
        <v>13186</v>
      </c>
      <c r="F3284" t="s">
        <v>13194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11655</v>
      </c>
      <c r="N3284">
        <v>403</v>
      </c>
      <c r="O3284" t="s">
        <v>11695</v>
      </c>
      <c r="P3284" t="s">
        <v>1631</v>
      </c>
      <c r="Q3284" t="s">
        <v>392</v>
      </c>
    </row>
    <row r="3285" spans="1:17" hidden="1" x14ac:dyDescent="0.25">
      <c r="A3285" t="s">
        <v>13195</v>
      </c>
      <c r="B3285" t="s">
        <v>13196</v>
      </c>
      <c r="C3285" s="1" t="str">
        <f t="shared" si="245"/>
        <v>21:0550</v>
      </c>
      <c r="D3285" s="1" t="str">
        <f t="shared" si="246"/>
        <v>21:0179</v>
      </c>
      <c r="E3285" t="s">
        <v>13197</v>
      </c>
      <c r="F3285" t="s">
        <v>13198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11646</v>
      </c>
      <c r="N3285">
        <v>404</v>
      </c>
      <c r="O3285" t="s">
        <v>113</v>
      </c>
      <c r="P3285" t="s">
        <v>87</v>
      </c>
      <c r="Q3285" t="s">
        <v>46</v>
      </c>
    </row>
    <row r="3286" spans="1:17" hidden="1" x14ac:dyDescent="0.25">
      <c r="A3286" t="s">
        <v>13199</v>
      </c>
      <c r="B3286" t="s">
        <v>13200</v>
      </c>
      <c r="C3286" s="1" t="str">
        <f t="shared" si="245"/>
        <v>21:0550</v>
      </c>
      <c r="D3286" s="1" t="str">
        <f t="shared" si="246"/>
        <v>21:0179</v>
      </c>
      <c r="E3286" t="s">
        <v>13201</v>
      </c>
      <c r="F3286" t="s">
        <v>13202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11651</v>
      </c>
      <c r="N3286">
        <v>405</v>
      </c>
      <c r="O3286" t="s">
        <v>113</v>
      </c>
      <c r="P3286" t="s">
        <v>82</v>
      </c>
      <c r="Q3286" t="s">
        <v>138</v>
      </c>
    </row>
    <row r="3287" spans="1:17" hidden="1" x14ac:dyDescent="0.25">
      <c r="A3287" t="s">
        <v>13203</v>
      </c>
      <c r="B3287" t="s">
        <v>13204</v>
      </c>
      <c r="C3287" s="1" t="str">
        <f t="shared" si="245"/>
        <v>21:0550</v>
      </c>
      <c r="D3287" s="1" t="str">
        <f t="shared" si="246"/>
        <v>21:0179</v>
      </c>
      <c r="E3287" t="s">
        <v>13205</v>
      </c>
      <c r="F3287" t="s">
        <v>13206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11660</v>
      </c>
      <c r="N3287">
        <v>406</v>
      </c>
      <c r="O3287" t="s">
        <v>113</v>
      </c>
      <c r="P3287" t="s">
        <v>843</v>
      </c>
      <c r="Q3287" t="s">
        <v>398</v>
      </c>
    </row>
    <row r="3288" spans="1:17" hidden="1" x14ac:dyDescent="0.25">
      <c r="A3288" t="s">
        <v>13207</v>
      </c>
      <c r="B3288" t="s">
        <v>13208</v>
      </c>
      <c r="C3288" s="1" t="str">
        <f t="shared" si="245"/>
        <v>21:0550</v>
      </c>
      <c r="D3288" s="1" t="str">
        <f t="shared" si="246"/>
        <v>21:0179</v>
      </c>
      <c r="E3288" t="s">
        <v>13209</v>
      </c>
      <c r="F3288" t="s">
        <v>13210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11665</v>
      </c>
      <c r="N3288">
        <v>407</v>
      </c>
      <c r="O3288" t="s">
        <v>3027</v>
      </c>
      <c r="P3288" t="s">
        <v>1222</v>
      </c>
      <c r="Q3288" t="s">
        <v>398</v>
      </c>
    </row>
    <row r="3289" spans="1:17" hidden="1" x14ac:dyDescent="0.25">
      <c r="A3289" t="s">
        <v>13211</v>
      </c>
      <c r="B3289" t="s">
        <v>13212</v>
      </c>
      <c r="C3289" s="1" t="str">
        <f t="shared" si="245"/>
        <v>21:0550</v>
      </c>
      <c r="D3289" s="1" t="str">
        <f t="shared" si="246"/>
        <v>21:0179</v>
      </c>
      <c r="E3289" t="s">
        <v>13213</v>
      </c>
      <c r="F3289" t="s">
        <v>13214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11680</v>
      </c>
      <c r="N3289">
        <v>408</v>
      </c>
      <c r="O3289" t="s">
        <v>3027</v>
      </c>
      <c r="P3289" t="s">
        <v>436</v>
      </c>
      <c r="Q3289" t="s">
        <v>653</v>
      </c>
    </row>
    <row r="3290" spans="1:17" hidden="1" x14ac:dyDescent="0.25">
      <c r="A3290" t="s">
        <v>13215</v>
      </c>
      <c r="B3290" t="s">
        <v>13216</v>
      </c>
      <c r="C3290" s="1" t="str">
        <f t="shared" si="245"/>
        <v>21:0550</v>
      </c>
      <c r="D3290" s="1" t="str">
        <f t="shared" si="246"/>
        <v>21:0179</v>
      </c>
      <c r="E3290" t="s">
        <v>13213</v>
      </c>
      <c r="F3290" t="s">
        <v>13217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11684</v>
      </c>
      <c r="N3290">
        <v>409</v>
      </c>
      <c r="O3290" t="s">
        <v>3027</v>
      </c>
      <c r="P3290" t="s">
        <v>2212</v>
      </c>
      <c r="Q3290" t="s">
        <v>3475</v>
      </c>
    </row>
    <row r="3291" spans="1:17" hidden="1" x14ac:dyDescent="0.25">
      <c r="A3291" t="s">
        <v>13218</v>
      </c>
      <c r="B3291" t="s">
        <v>13219</v>
      </c>
      <c r="C3291" s="1" t="str">
        <f t="shared" si="245"/>
        <v>21:0550</v>
      </c>
      <c r="D3291" s="1" t="str">
        <f t="shared" si="246"/>
        <v>21:0179</v>
      </c>
      <c r="E3291" t="s">
        <v>13220</v>
      </c>
      <c r="F3291" t="s">
        <v>13221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11670</v>
      </c>
      <c r="N3291">
        <v>410</v>
      </c>
      <c r="O3291" t="s">
        <v>2120</v>
      </c>
      <c r="P3291" t="s">
        <v>356</v>
      </c>
      <c r="Q3291" t="s">
        <v>71</v>
      </c>
    </row>
    <row r="3292" spans="1:17" hidden="1" x14ac:dyDescent="0.25">
      <c r="A3292" t="s">
        <v>13222</v>
      </c>
      <c r="B3292" t="s">
        <v>13223</v>
      </c>
      <c r="C3292" s="1" t="str">
        <f t="shared" si="245"/>
        <v>21:0550</v>
      </c>
      <c r="D3292" s="1" t="str">
        <f t="shared" si="246"/>
        <v>21:0179</v>
      </c>
      <c r="E3292" t="s">
        <v>13224</v>
      </c>
      <c r="F3292" t="s">
        <v>13225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11675</v>
      </c>
      <c r="N3292">
        <v>411</v>
      </c>
      <c r="O3292" t="s">
        <v>10710</v>
      </c>
      <c r="P3292" t="s">
        <v>397</v>
      </c>
      <c r="Q3292" t="s">
        <v>35</v>
      </c>
    </row>
    <row r="3293" spans="1:17" hidden="1" x14ac:dyDescent="0.25">
      <c r="A3293" t="s">
        <v>13226</v>
      </c>
      <c r="B3293" t="s">
        <v>13227</v>
      </c>
      <c r="C3293" s="1" t="str">
        <f t="shared" si="245"/>
        <v>21:0550</v>
      </c>
      <c r="D3293" s="1" t="str">
        <f t="shared" si="246"/>
        <v>21:0179</v>
      </c>
      <c r="E3293" t="s">
        <v>13228</v>
      </c>
      <c r="F3293" t="s">
        <v>13229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11689</v>
      </c>
      <c r="N3293">
        <v>412</v>
      </c>
      <c r="O3293" t="s">
        <v>2379</v>
      </c>
      <c r="P3293" t="s">
        <v>58</v>
      </c>
      <c r="Q3293" t="s">
        <v>71</v>
      </c>
    </row>
    <row r="3294" spans="1:17" hidden="1" x14ac:dyDescent="0.25">
      <c r="A3294" t="s">
        <v>13230</v>
      </c>
      <c r="B3294" t="s">
        <v>13231</v>
      </c>
      <c r="C3294" s="1" t="str">
        <f t="shared" si="245"/>
        <v>21:0550</v>
      </c>
      <c r="D3294" s="1" t="str">
        <f>HYPERLINK("http://geochem.nrcan.gc.ca/cdogs/content/svy/svy_e.htm", "")</f>
        <v/>
      </c>
      <c r="G3294" s="1" t="str">
        <f>HYPERLINK("http://geochem.nrcan.gc.ca/cdogs/content/cr_/cr_00072_e.htm", "72")</f>
        <v>72</v>
      </c>
      <c r="J3294" t="s">
        <v>11703</v>
      </c>
      <c r="K3294" t="s">
        <v>11704</v>
      </c>
      <c r="L3294">
        <v>21</v>
      </c>
      <c r="M3294" t="s">
        <v>11705</v>
      </c>
      <c r="N3294">
        <v>413</v>
      </c>
      <c r="O3294" t="s">
        <v>607</v>
      </c>
      <c r="P3294" t="s">
        <v>70</v>
      </c>
      <c r="Q3294" t="s">
        <v>46</v>
      </c>
    </row>
    <row r="3295" spans="1:17" hidden="1" x14ac:dyDescent="0.25">
      <c r="A3295" t="s">
        <v>13232</v>
      </c>
      <c r="B3295" t="s">
        <v>13233</v>
      </c>
      <c r="C3295" s="1" t="str">
        <f t="shared" si="245"/>
        <v>21:0550</v>
      </c>
      <c r="D3295" s="1" t="str">
        <f t="shared" ref="D3295:D3310" si="249">HYPERLINK("http://geochem.nrcan.gc.ca/cdogs/content/svy/svy210179_e.htm", "21:0179")</f>
        <v>21:0179</v>
      </c>
      <c r="E3295" t="s">
        <v>13234</v>
      </c>
      <c r="F3295" t="s">
        <v>13235</v>
      </c>
      <c r="H3295">
        <v>53.948633700000002</v>
      </c>
      <c r="I3295">
        <v>-123.01849110000001</v>
      </c>
      <c r="J3295" s="1" t="str">
        <f t="shared" ref="J3295:J3310" si="250">HYPERLINK("http://geochem.nrcan.gc.ca/cdogs/content/kwd/kwd020018_e.htm", "Fluid (stream)")</f>
        <v>Fluid (stream)</v>
      </c>
      <c r="K3295" s="1" t="str">
        <f t="shared" ref="K3295:K3310" si="251">HYPERLINK("http://geochem.nrcan.gc.ca/cdogs/content/kwd/kwd080007_e.htm", "Untreated Water")</f>
        <v>Untreated Water</v>
      </c>
      <c r="L3295">
        <v>21</v>
      </c>
      <c r="M3295" t="s">
        <v>11694</v>
      </c>
      <c r="N3295">
        <v>414</v>
      </c>
      <c r="O3295" t="s">
        <v>113</v>
      </c>
      <c r="P3295" t="s">
        <v>102</v>
      </c>
      <c r="Q3295" t="s">
        <v>189</v>
      </c>
    </row>
    <row r="3296" spans="1:17" hidden="1" x14ac:dyDescent="0.25">
      <c r="A3296" t="s">
        <v>13236</v>
      </c>
      <c r="B3296" t="s">
        <v>13237</v>
      </c>
      <c r="C3296" s="1" t="str">
        <f t="shared" si="245"/>
        <v>21:0550</v>
      </c>
      <c r="D3296" s="1" t="str">
        <f t="shared" si="249"/>
        <v>21:0179</v>
      </c>
      <c r="E3296" t="s">
        <v>13238</v>
      </c>
      <c r="F3296" t="s">
        <v>13239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11700</v>
      </c>
      <c r="N3296">
        <v>415</v>
      </c>
      <c r="O3296" t="s">
        <v>2379</v>
      </c>
      <c r="P3296" t="s">
        <v>356</v>
      </c>
      <c r="Q3296" t="s">
        <v>35</v>
      </c>
    </row>
    <row r="3297" spans="1:17" hidden="1" x14ac:dyDescent="0.25">
      <c r="A3297" t="s">
        <v>13240</v>
      </c>
      <c r="B3297" t="s">
        <v>13241</v>
      </c>
      <c r="C3297" s="1" t="str">
        <f t="shared" si="245"/>
        <v>21:0550</v>
      </c>
      <c r="D3297" s="1" t="str">
        <f t="shared" si="249"/>
        <v>21:0179</v>
      </c>
      <c r="E3297" t="s">
        <v>13242</v>
      </c>
      <c r="F3297" t="s">
        <v>13243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11710</v>
      </c>
      <c r="N3297">
        <v>416</v>
      </c>
      <c r="O3297" t="s">
        <v>512</v>
      </c>
      <c r="P3297" t="s">
        <v>602</v>
      </c>
      <c r="Q3297" t="s">
        <v>5130</v>
      </c>
    </row>
    <row r="3298" spans="1:17" hidden="1" x14ac:dyDescent="0.25">
      <c r="A3298" t="s">
        <v>13244</v>
      </c>
      <c r="B3298" t="s">
        <v>13245</v>
      </c>
      <c r="C3298" s="1" t="str">
        <f t="shared" si="245"/>
        <v>21:0550</v>
      </c>
      <c r="D3298" s="1" t="str">
        <f t="shared" si="249"/>
        <v>21:0179</v>
      </c>
      <c r="E3298" t="s">
        <v>13246</v>
      </c>
      <c r="F3298" t="s">
        <v>13247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11715</v>
      </c>
      <c r="N3298">
        <v>417</v>
      </c>
      <c r="O3298" t="s">
        <v>630</v>
      </c>
      <c r="P3298" t="s">
        <v>513</v>
      </c>
      <c r="Q3298" t="s">
        <v>653</v>
      </c>
    </row>
    <row r="3299" spans="1:17" hidden="1" x14ac:dyDescent="0.25">
      <c r="A3299" t="s">
        <v>13248</v>
      </c>
      <c r="B3299" t="s">
        <v>13249</v>
      </c>
      <c r="C3299" s="1" t="str">
        <f t="shared" si="245"/>
        <v>21:0550</v>
      </c>
      <c r="D3299" s="1" t="str">
        <f t="shared" si="249"/>
        <v>21:0179</v>
      </c>
      <c r="E3299" t="s">
        <v>13250</v>
      </c>
      <c r="F3299" t="s">
        <v>13251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11720</v>
      </c>
      <c r="N3299">
        <v>418</v>
      </c>
      <c r="O3299" t="s">
        <v>2379</v>
      </c>
      <c r="P3299" t="s">
        <v>40</v>
      </c>
      <c r="Q3299" t="s">
        <v>653</v>
      </c>
    </row>
    <row r="3300" spans="1:17" hidden="1" x14ac:dyDescent="0.25">
      <c r="A3300" t="s">
        <v>13252</v>
      </c>
      <c r="B3300" t="s">
        <v>13253</v>
      </c>
      <c r="C3300" s="1" t="str">
        <f t="shared" si="245"/>
        <v>21:0550</v>
      </c>
      <c r="D3300" s="1" t="str">
        <f t="shared" si="249"/>
        <v>21:0179</v>
      </c>
      <c r="E3300" t="s">
        <v>13254</v>
      </c>
      <c r="F3300" t="s">
        <v>13255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11725</v>
      </c>
      <c r="N3300">
        <v>419</v>
      </c>
      <c r="O3300" t="s">
        <v>113</v>
      </c>
      <c r="P3300" t="s">
        <v>58</v>
      </c>
      <c r="Q3300" t="s">
        <v>59</v>
      </c>
    </row>
    <row r="3301" spans="1:17" hidden="1" x14ac:dyDescent="0.25">
      <c r="A3301" t="s">
        <v>13256</v>
      </c>
      <c r="B3301" t="s">
        <v>13257</v>
      </c>
      <c r="C3301" s="1" t="str">
        <f t="shared" si="245"/>
        <v>21:0550</v>
      </c>
      <c r="D3301" s="1" t="str">
        <f t="shared" si="249"/>
        <v>21:0179</v>
      </c>
      <c r="E3301" t="s">
        <v>13258</v>
      </c>
      <c r="F3301" t="s">
        <v>13259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11730</v>
      </c>
      <c r="N3301">
        <v>420</v>
      </c>
      <c r="O3301" t="s">
        <v>2120</v>
      </c>
      <c r="P3301" t="s">
        <v>77</v>
      </c>
      <c r="Q3301" t="s">
        <v>103</v>
      </c>
    </row>
    <row r="3302" spans="1:17" hidden="1" x14ac:dyDescent="0.25">
      <c r="A3302" t="s">
        <v>13260</v>
      </c>
      <c r="B3302" t="s">
        <v>13261</v>
      </c>
      <c r="C3302" s="1" t="str">
        <f t="shared" si="245"/>
        <v>21:0550</v>
      </c>
      <c r="D3302" s="1" t="str">
        <f t="shared" si="249"/>
        <v>21:0179</v>
      </c>
      <c r="E3302" t="s">
        <v>13262</v>
      </c>
      <c r="F3302" t="s">
        <v>13263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12728</v>
      </c>
      <c r="N3302">
        <v>421</v>
      </c>
      <c r="O3302" t="s">
        <v>113</v>
      </c>
      <c r="P3302" t="s">
        <v>1515</v>
      </c>
      <c r="Q3302" t="s">
        <v>103</v>
      </c>
    </row>
    <row r="3303" spans="1:17" hidden="1" x14ac:dyDescent="0.25">
      <c r="A3303" t="s">
        <v>13264</v>
      </c>
      <c r="B3303" t="s">
        <v>13265</v>
      </c>
      <c r="C3303" s="1" t="str">
        <f t="shared" si="245"/>
        <v>21:0550</v>
      </c>
      <c r="D3303" s="1" t="str">
        <f t="shared" si="249"/>
        <v>21:0179</v>
      </c>
      <c r="E3303" t="s">
        <v>13266</v>
      </c>
      <c r="F3303" t="s">
        <v>13267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11641</v>
      </c>
      <c r="N3303">
        <v>422</v>
      </c>
      <c r="O3303" t="s">
        <v>576</v>
      </c>
      <c r="P3303" t="s">
        <v>22</v>
      </c>
      <c r="Q3303" t="s">
        <v>29</v>
      </c>
    </row>
    <row r="3304" spans="1:17" hidden="1" x14ac:dyDescent="0.25">
      <c r="A3304" t="s">
        <v>13268</v>
      </c>
      <c r="B3304" t="s">
        <v>13269</v>
      </c>
      <c r="C3304" s="1" t="str">
        <f t="shared" si="245"/>
        <v>21:0550</v>
      </c>
      <c r="D3304" s="1" t="str">
        <f t="shared" si="249"/>
        <v>21:0179</v>
      </c>
      <c r="E3304" t="s">
        <v>13270</v>
      </c>
      <c r="F3304" t="s">
        <v>13271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11646</v>
      </c>
      <c r="N3304">
        <v>423</v>
      </c>
      <c r="O3304" t="s">
        <v>10710</v>
      </c>
      <c r="P3304" t="s">
        <v>2943</v>
      </c>
      <c r="Q3304" t="s">
        <v>59</v>
      </c>
    </row>
    <row r="3305" spans="1:17" hidden="1" x14ac:dyDescent="0.25">
      <c r="A3305" t="s">
        <v>13272</v>
      </c>
      <c r="B3305" t="s">
        <v>13273</v>
      </c>
      <c r="C3305" s="1" t="str">
        <f t="shared" si="245"/>
        <v>21:0550</v>
      </c>
      <c r="D3305" s="1" t="str">
        <f t="shared" si="249"/>
        <v>21:0179</v>
      </c>
      <c r="E3305" t="s">
        <v>13274</v>
      </c>
      <c r="F3305" t="s">
        <v>13275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11651</v>
      </c>
      <c r="N3305">
        <v>424</v>
      </c>
      <c r="O3305" t="s">
        <v>593</v>
      </c>
      <c r="P3305" t="s">
        <v>22</v>
      </c>
      <c r="Q3305" t="s">
        <v>46</v>
      </c>
    </row>
    <row r="3306" spans="1:17" hidden="1" x14ac:dyDescent="0.25">
      <c r="A3306" t="s">
        <v>13276</v>
      </c>
      <c r="B3306" t="s">
        <v>13277</v>
      </c>
      <c r="C3306" s="1" t="str">
        <f t="shared" si="245"/>
        <v>21:0550</v>
      </c>
      <c r="D3306" s="1" t="str">
        <f t="shared" si="249"/>
        <v>21:0179</v>
      </c>
      <c r="E3306" t="s">
        <v>13278</v>
      </c>
      <c r="F3306" t="s">
        <v>13279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11660</v>
      </c>
      <c r="N3306">
        <v>425</v>
      </c>
      <c r="O3306" t="s">
        <v>113</v>
      </c>
      <c r="P3306" t="s">
        <v>58</v>
      </c>
      <c r="Q3306" t="s">
        <v>93</v>
      </c>
    </row>
    <row r="3307" spans="1:17" hidden="1" x14ac:dyDescent="0.25">
      <c r="A3307" t="s">
        <v>13280</v>
      </c>
      <c r="B3307" t="s">
        <v>13281</v>
      </c>
      <c r="C3307" s="1" t="str">
        <f t="shared" si="245"/>
        <v>21:0550</v>
      </c>
      <c r="D3307" s="1" t="str">
        <f t="shared" si="249"/>
        <v>21:0179</v>
      </c>
      <c r="E3307" t="s">
        <v>13262</v>
      </c>
      <c r="F3307" t="s">
        <v>13282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12752</v>
      </c>
      <c r="N3307">
        <v>426</v>
      </c>
      <c r="O3307" t="s">
        <v>2379</v>
      </c>
      <c r="P3307" t="s">
        <v>87</v>
      </c>
      <c r="Q3307" t="s">
        <v>88</v>
      </c>
    </row>
    <row r="3308" spans="1:17" hidden="1" x14ac:dyDescent="0.25">
      <c r="A3308" t="s">
        <v>13283</v>
      </c>
      <c r="B3308" t="s">
        <v>13284</v>
      </c>
      <c r="C3308" s="1" t="str">
        <f t="shared" si="245"/>
        <v>21:0550</v>
      </c>
      <c r="D3308" s="1" t="str">
        <f t="shared" si="249"/>
        <v>21:0179</v>
      </c>
      <c r="E3308" t="s">
        <v>13262</v>
      </c>
      <c r="F3308" t="s">
        <v>13285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12756</v>
      </c>
      <c r="N3308">
        <v>427</v>
      </c>
      <c r="O3308" t="s">
        <v>2379</v>
      </c>
      <c r="P3308" t="s">
        <v>87</v>
      </c>
      <c r="Q3308" t="s">
        <v>171</v>
      </c>
    </row>
    <row r="3309" spans="1:17" hidden="1" x14ac:dyDescent="0.25">
      <c r="A3309" t="s">
        <v>13286</v>
      </c>
      <c r="B3309" t="s">
        <v>13287</v>
      </c>
      <c r="C3309" s="1" t="str">
        <f t="shared" si="245"/>
        <v>21:0550</v>
      </c>
      <c r="D3309" s="1" t="str">
        <f t="shared" si="249"/>
        <v>21:0179</v>
      </c>
      <c r="E3309" t="s">
        <v>13288</v>
      </c>
      <c r="F3309" t="s">
        <v>13289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11665</v>
      </c>
      <c r="N3309">
        <v>428</v>
      </c>
      <c r="O3309" t="s">
        <v>113</v>
      </c>
      <c r="P3309" t="s">
        <v>148</v>
      </c>
      <c r="Q3309" t="s">
        <v>138</v>
      </c>
    </row>
    <row r="3310" spans="1:17" hidden="1" x14ac:dyDescent="0.25">
      <c r="A3310" t="s">
        <v>13290</v>
      </c>
      <c r="B3310" t="s">
        <v>13291</v>
      </c>
      <c r="C3310" s="1" t="str">
        <f t="shared" si="245"/>
        <v>21:0550</v>
      </c>
      <c r="D3310" s="1" t="str">
        <f t="shared" si="249"/>
        <v>21:0179</v>
      </c>
      <c r="E3310" t="s">
        <v>13292</v>
      </c>
      <c r="F3310" t="s">
        <v>13293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11670</v>
      </c>
      <c r="N3310">
        <v>429</v>
      </c>
      <c r="O3310" t="s">
        <v>236</v>
      </c>
      <c r="P3310" t="s">
        <v>436</v>
      </c>
      <c r="Q3310" t="s">
        <v>93</v>
      </c>
    </row>
    <row r="3311" spans="1:17" hidden="1" x14ac:dyDescent="0.25">
      <c r="A3311" t="s">
        <v>13294</v>
      </c>
      <c r="B3311" t="s">
        <v>13295</v>
      </c>
      <c r="C3311" s="1" t="str">
        <f t="shared" si="245"/>
        <v>21:0550</v>
      </c>
      <c r="D3311" s="1" t="str">
        <f>HYPERLINK("http://geochem.nrcan.gc.ca/cdogs/content/svy/svy_e.htm", "")</f>
        <v/>
      </c>
      <c r="G3311" s="1" t="str">
        <f>HYPERLINK("http://geochem.nrcan.gc.ca/cdogs/content/cr_/cr_00071_e.htm", "71")</f>
        <v>71</v>
      </c>
      <c r="J3311" t="s">
        <v>11703</v>
      </c>
      <c r="K3311" t="s">
        <v>11704</v>
      </c>
      <c r="L3311">
        <v>22</v>
      </c>
      <c r="M3311" t="s">
        <v>11705</v>
      </c>
      <c r="N3311">
        <v>430</v>
      </c>
      <c r="O3311" t="s">
        <v>512</v>
      </c>
      <c r="P3311" t="s">
        <v>602</v>
      </c>
      <c r="Q3311" t="s">
        <v>59</v>
      </c>
    </row>
    <row r="3312" spans="1:17" hidden="1" x14ac:dyDescent="0.25">
      <c r="A3312" t="s">
        <v>13296</v>
      </c>
      <c r="B3312" t="s">
        <v>13297</v>
      </c>
      <c r="C3312" s="1" t="str">
        <f t="shared" si="245"/>
        <v>21:0550</v>
      </c>
      <c r="D3312" s="1" t="str">
        <f t="shared" ref="D3312:D3324" si="252">HYPERLINK("http://geochem.nrcan.gc.ca/cdogs/content/svy/svy210179_e.htm", "21:0179")</f>
        <v>21:0179</v>
      </c>
      <c r="E3312" t="s">
        <v>13298</v>
      </c>
      <c r="F3312" t="s">
        <v>13299</v>
      </c>
      <c r="H3312">
        <v>53.781455999999999</v>
      </c>
      <c r="I3312">
        <v>-123.9867352</v>
      </c>
      <c r="J3312" s="1" t="str">
        <f t="shared" ref="J3312:J3324" si="253">HYPERLINK("http://geochem.nrcan.gc.ca/cdogs/content/kwd/kwd020018_e.htm", "Fluid (stream)")</f>
        <v>Fluid (stream)</v>
      </c>
      <c r="K3312" s="1" t="str">
        <f t="shared" ref="K3312:K3324" si="254">HYPERLINK("http://geochem.nrcan.gc.ca/cdogs/content/kwd/kwd080007_e.htm", "Untreated Water")</f>
        <v>Untreated Water</v>
      </c>
      <c r="L3312">
        <v>22</v>
      </c>
      <c r="M3312" t="s">
        <v>11675</v>
      </c>
      <c r="N3312">
        <v>431</v>
      </c>
      <c r="O3312" t="s">
        <v>11795</v>
      </c>
      <c r="P3312" t="s">
        <v>2031</v>
      </c>
      <c r="Q3312" t="s">
        <v>29</v>
      </c>
    </row>
    <row r="3313" spans="1:17" hidden="1" x14ac:dyDescent="0.25">
      <c r="A3313" t="s">
        <v>13300</v>
      </c>
      <c r="B3313" t="s">
        <v>13301</v>
      </c>
      <c r="C3313" s="1" t="str">
        <f t="shared" si="245"/>
        <v>21:0550</v>
      </c>
      <c r="D3313" s="1" t="str">
        <f t="shared" si="252"/>
        <v>21:0179</v>
      </c>
      <c r="E3313" t="s">
        <v>13302</v>
      </c>
      <c r="F3313" t="s">
        <v>13303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11689</v>
      </c>
      <c r="N3313">
        <v>432</v>
      </c>
      <c r="O3313" t="s">
        <v>113</v>
      </c>
      <c r="P3313" t="s">
        <v>148</v>
      </c>
      <c r="Q3313" t="s">
        <v>2948</v>
      </c>
    </row>
    <row r="3314" spans="1:17" hidden="1" x14ac:dyDescent="0.25">
      <c r="A3314" t="s">
        <v>13304</v>
      </c>
      <c r="B3314" t="s">
        <v>13305</v>
      </c>
      <c r="C3314" s="1" t="str">
        <f t="shared" si="245"/>
        <v>21:0550</v>
      </c>
      <c r="D3314" s="1" t="str">
        <f t="shared" si="252"/>
        <v>21:0179</v>
      </c>
      <c r="E3314" t="s">
        <v>13306</v>
      </c>
      <c r="F3314" t="s">
        <v>13307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11694</v>
      </c>
      <c r="N3314">
        <v>433</v>
      </c>
      <c r="O3314" t="s">
        <v>108</v>
      </c>
      <c r="P3314" t="s">
        <v>108</v>
      </c>
      <c r="Q3314" t="s">
        <v>108</v>
      </c>
    </row>
    <row r="3315" spans="1:17" hidden="1" x14ac:dyDescent="0.25">
      <c r="A3315" t="s">
        <v>13308</v>
      </c>
      <c r="B3315" t="s">
        <v>13309</v>
      </c>
      <c r="C3315" s="1" t="str">
        <f t="shared" si="245"/>
        <v>21:0550</v>
      </c>
      <c r="D3315" s="1" t="str">
        <f t="shared" si="252"/>
        <v>21:0179</v>
      </c>
      <c r="E3315" t="s">
        <v>13310</v>
      </c>
      <c r="F3315" t="s">
        <v>13311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11700</v>
      </c>
      <c r="N3315">
        <v>434</v>
      </c>
      <c r="O3315" t="s">
        <v>10710</v>
      </c>
      <c r="P3315" t="s">
        <v>58</v>
      </c>
      <c r="Q3315" t="s">
        <v>103</v>
      </c>
    </row>
    <row r="3316" spans="1:17" hidden="1" x14ac:dyDescent="0.25">
      <c r="A3316" t="s">
        <v>13312</v>
      </c>
      <c r="B3316" t="s">
        <v>13313</v>
      </c>
      <c r="C3316" s="1" t="str">
        <f t="shared" si="245"/>
        <v>21:0550</v>
      </c>
      <c r="D3316" s="1" t="str">
        <f t="shared" si="252"/>
        <v>21:0179</v>
      </c>
      <c r="E3316" t="s">
        <v>13314</v>
      </c>
      <c r="F3316" t="s">
        <v>13315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11710</v>
      </c>
      <c r="N3316">
        <v>435</v>
      </c>
      <c r="O3316" t="s">
        <v>1812</v>
      </c>
      <c r="P3316" t="s">
        <v>70</v>
      </c>
      <c r="Q3316" t="s">
        <v>215</v>
      </c>
    </row>
    <row r="3317" spans="1:17" hidden="1" x14ac:dyDescent="0.25">
      <c r="A3317" t="s">
        <v>13316</v>
      </c>
      <c r="B3317" t="s">
        <v>13317</v>
      </c>
      <c r="C3317" s="1" t="str">
        <f t="shared" si="245"/>
        <v>21:0550</v>
      </c>
      <c r="D3317" s="1" t="str">
        <f t="shared" si="252"/>
        <v>21:0179</v>
      </c>
      <c r="E3317" t="s">
        <v>13318</v>
      </c>
      <c r="F3317" t="s">
        <v>13319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11715</v>
      </c>
      <c r="N3317">
        <v>436</v>
      </c>
      <c r="O3317" t="s">
        <v>582</v>
      </c>
      <c r="P3317" t="s">
        <v>22</v>
      </c>
      <c r="Q3317" t="s">
        <v>71</v>
      </c>
    </row>
    <row r="3318" spans="1:17" hidden="1" x14ac:dyDescent="0.25">
      <c r="A3318" t="s">
        <v>13320</v>
      </c>
      <c r="B3318" t="s">
        <v>13321</v>
      </c>
      <c r="C3318" s="1" t="str">
        <f t="shared" si="245"/>
        <v>21:0550</v>
      </c>
      <c r="D3318" s="1" t="str">
        <f t="shared" si="252"/>
        <v>21:0179</v>
      </c>
      <c r="E3318" t="s">
        <v>13322</v>
      </c>
      <c r="F3318" t="s">
        <v>13323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11720</v>
      </c>
      <c r="N3318">
        <v>437</v>
      </c>
      <c r="O3318" t="s">
        <v>3027</v>
      </c>
      <c r="P3318" t="s">
        <v>231</v>
      </c>
      <c r="Q3318" t="s">
        <v>88</v>
      </c>
    </row>
    <row r="3319" spans="1:17" hidden="1" x14ac:dyDescent="0.25">
      <c r="A3319" t="s">
        <v>13324</v>
      </c>
      <c r="B3319" t="s">
        <v>13325</v>
      </c>
      <c r="C3319" s="1" t="str">
        <f t="shared" si="245"/>
        <v>21:0550</v>
      </c>
      <c r="D3319" s="1" t="str">
        <f t="shared" si="252"/>
        <v>21:0179</v>
      </c>
      <c r="E3319" t="s">
        <v>13326</v>
      </c>
      <c r="F3319" t="s">
        <v>13327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11725</v>
      </c>
      <c r="N3319">
        <v>438</v>
      </c>
      <c r="O3319" t="s">
        <v>10710</v>
      </c>
      <c r="P3319" t="s">
        <v>2212</v>
      </c>
      <c r="Q3319" t="s">
        <v>93</v>
      </c>
    </row>
    <row r="3320" spans="1:17" hidden="1" x14ac:dyDescent="0.25">
      <c r="A3320" t="s">
        <v>13328</v>
      </c>
      <c r="B3320" t="s">
        <v>13329</v>
      </c>
      <c r="C3320" s="1" t="str">
        <f t="shared" si="245"/>
        <v>21:0550</v>
      </c>
      <c r="D3320" s="1" t="str">
        <f t="shared" si="252"/>
        <v>21:0179</v>
      </c>
      <c r="E3320" t="s">
        <v>13330</v>
      </c>
      <c r="F3320" t="s">
        <v>13331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11730</v>
      </c>
      <c r="N3320">
        <v>439</v>
      </c>
      <c r="O3320" t="s">
        <v>236</v>
      </c>
      <c r="P3320" t="s">
        <v>2212</v>
      </c>
      <c r="Q3320" t="s">
        <v>71</v>
      </c>
    </row>
    <row r="3321" spans="1:17" hidden="1" x14ac:dyDescent="0.25">
      <c r="A3321" t="s">
        <v>13332</v>
      </c>
      <c r="B3321" t="s">
        <v>13333</v>
      </c>
      <c r="C3321" s="1" t="str">
        <f t="shared" si="245"/>
        <v>21:0550</v>
      </c>
      <c r="D3321" s="1" t="str">
        <f t="shared" si="252"/>
        <v>21:0179</v>
      </c>
      <c r="E3321" t="s">
        <v>13334</v>
      </c>
      <c r="F3321" t="s">
        <v>13335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12803</v>
      </c>
      <c r="N3321">
        <v>440</v>
      </c>
      <c r="O3321" t="s">
        <v>593</v>
      </c>
      <c r="P3321" t="s">
        <v>1209</v>
      </c>
      <c r="Q3321" t="s">
        <v>189</v>
      </c>
    </row>
    <row r="3322" spans="1:17" hidden="1" x14ac:dyDescent="0.25">
      <c r="A3322" t="s">
        <v>13336</v>
      </c>
      <c r="B3322" t="s">
        <v>13337</v>
      </c>
      <c r="C3322" s="1" t="str">
        <f t="shared" si="245"/>
        <v>21:0550</v>
      </c>
      <c r="D3322" s="1" t="str">
        <f t="shared" si="252"/>
        <v>21:0179</v>
      </c>
      <c r="E3322" t="s">
        <v>13338</v>
      </c>
      <c r="F3322" t="s">
        <v>13339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12728</v>
      </c>
      <c r="N3322">
        <v>441</v>
      </c>
      <c r="O3322" t="s">
        <v>2120</v>
      </c>
      <c r="P3322" t="s">
        <v>407</v>
      </c>
      <c r="Q3322" t="s">
        <v>93</v>
      </c>
    </row>
    <row r="3323" spans="1:17" hidden="1" x14ac:dyDescent="0.25">
      <c r="A3323" t="s">
        <v>13340</v>
      </c>
      <c r="B3323" t="s">
        <v>13341</v>
      </c>
      <c r="C3323" s="1" t="str">
        <f t="shared" si="245"/>
        <v>21:0550</v>
      </c>
      <c r="D3323" s="1" t="str">
        <f t="shared" si="252"/>
        <v>21:0179</v>
      </c>
      <c r="E3323" t="s">
        <v>13342</v>
      </c>
      <c r="F3323" t="s">
        <v>13343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11641</v>
      </c>
      <c r="N3323">
        <v>442</v>
      </c>
      <c r="O3323" t="s">
        <v>2120</v>
      </c>
      <c r="P3323" t="s">
        <v>2726</v>
      </c>
      <c r="Q3323" t="s">
        <v>23</v>
      </c>
    </row>
    <row r="3324" spans="1:17" hidden="1" x14ac:dyDescent="0.25">
      <c r="A3324" t="s">
        <v>13344</v>
      </c>
      <c r="B3324" t="s">
        <v>13345</v>
      </c>
      <c r="C3324" s="1" t="str">
        <f t="shared" si="245"/>
        <v>21:0550</v>
      </c>
      <c r="D3324" s="1" t="str">
        <f t="shared" si="252"/>
        <v>21:0179</v>
      </c>
      <c r="E3324" t="s">
        <v>13346</v>
      </c>
      <c r="F3324" t="s">
        <v>13347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11646</v>
      </c>
      <c r="N3324">
        <v>443</v>
      </c>
      <c r="O3324" t="s">
        <v>2120</v>
      </c>
      <c r="P3324" t="s">
        <v>34</v>
      </c>
      <c r="Q3324" t="s">
        <v>93</v>
      </c>
    </row>
    <row r="3325" spans="1:17" hidden="1" x14ac:dyDescent="0.25">
      <c r="A3325" t="s">
        <v>13348</v>
      </c>
      <c r="B3325" t="s">
        <v>13349</v>
      </c>
      <c r="C3325" s="1" t="str">
        <f t="shared" si="245"/>
        <v>21:0550</v>
      </c>
      <c r="D3325" s="1" t="str">
        <f>HYPERLINK("http://geochem.nrcan.gc.ca/cdogs/content/svy/svy_e.htm", "")</f>
        <v/>
      </c>
      <c r="G3325" s="1" t="str">
        <f>HYPERLINK("http://geochem.nrcan.gc.ca/cdogs/content/cr_/cr_00072_e.htm", "72")</f>
        <v>72</v>
      </c>
      <c r="J3325" t="s">
        <v>11703</v>
      </c>
      <c r="K3325" t="s">
        <v>11704</v>
      </c>
      <c r="L3325">
        <v>23</v>
      </c>
      <c r="M3325" t="s">
        <v>11705</v>
      </c>
      <c r="N3325">
        <v>444</v>
      </c>
      <c r="O3325" t="s">
        <v>3027</v>
      </c>
      <c r="P3325" t="s">
        <v>22</v>
      </c>
      <c r="Q3325" t="s">
        <v>398</v>
      </c>
    </row>
    <row r="3326" spans="1:17" hidden="1" x14ac:dyDescent="0.25">
      <c r="A3326" t="s">
        <v>13350</v>
      </c>
      <c r="B3326" t="s">
        <v>13351</v>
      </c>
      <c r="C3326" s="1" t="str">
        <f t="shared" si="245"/>
        <v>21:0550</v>
      </c>
      <c r="D3326" s="1" t="str">
        <f t="shared" ref="D3326:D3344" si="255">HYPERLINK("http://geochem.nrcan.gc.ca/cdogs/content/svy/svy210179_e.htm", "21:0179")</f>
        <v>21:0179</v>
      </c>
      <c r="E3326" t="s">
        <v>13352</v>
      </c>
      <c r="F3326" t="s">
        <v>13353</v>
      </c>
      <c r="H3326">
        <v>53.2801233</v>
      </c>
      <c r="I3326">
        <v>-123.273667</v>
      </c>
      <c r="J3326" s="1" t="str">
        <f t="shared" ref="J3326:J3344" si="256">HYPERLINK("http://geochem.nrcan.gc.ca/cdogs/content/kwd/kwd020018_e.htm", "Fluid (stream)")</f>
        <v>Fluid (stream)</v>
      </c>
      <c r="K3326" s="1" t="str">
        <f t="shared" ref="K3326:K3344" si="257">HYPERLINK("http://geochem.nrcan.gc.ca/cdogs/content/kwd/kwd080007_e.htm", "Untreated Water")</f>
        <v>Untreated Water</v>
      </c>
      <c r="L3326">
        <v>23</v>
      </c>
      <c r="M3326" t="s">
        <v>11651</v>
      </c>
      <c r="N3326">
        <v>445</v>
      </c>
      <c r="O3326" t="s">
        <v>1812</v>
      </c>
      <c r="P3326" t="s">
        <v>1515</v>
      </c>
      <c r="Q3326" t="s">
        <v>59</v>
      </c>
    </row>
    <row r="3327" spans="1:17" hidden="1" x14ac:dyDescent="0.25">
      <c r="A3327" t="s">
        <v>13354</v>
      </c>
      <c r="B3327" t="s">
        <v>13355</v>
      </c>
      <c r="C3327" s="1" t="str">
        <f t="shared" si="245"/>
        <v>21:0550</v>
      </c>
      <c r="D3327" s="1" t="str">
        <f t="shared" si="255"/>
        <v>21:0179</v>
      </c>
      <c r="E3327" t="s">
        <v>13356</v>
      </c>
      <c r="F3327" t="s">
        <v>13357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11660</v>
      </c>
      <c r="N3327">
        <v>446</v>
      </c>
      <c r="O3327" t="s">
        <v>593</v>
      </c>
      <c r="P3327" t="s">
        <v>391</v>
      </c>
      <c r="Q3327" t="s">
        <v>59</v>
      </c>
    </row>
    <row r="3328" spans="1:17" hidden="1" x14ac:dyDescent="0.25">
      <c r="A3328" t="s">
        <v>13358</v>
      </c>
      <c r="B3328" t="s">
        <v>13359</v>
      </c>
      <c r="C3328" s="1" t="str">
        <f t="shared" si="245"/>
        <v>21:0550</v>
      </c>
      <c r="D3328" s="1" t="str">
        <f t="shared" si="255"/>
        <v>21:0179</v>
      </c>
      <c r="E3328" t="s">
        <v>13360</v>
      </c>
      <c r="F3328" t="s">
        <v>13361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11665</v>
      </c>
      <c r="N3328">
        <v>447</v>
      </c>
      <c r="O3328" t="s">
        <v>2120</v>
      </c>
      <c r="P3328" t="s">
        <v>2943</v>
      </c>
      <c r="Q3328" t="s">
        <v>23</v>
      </c>
    </row>
    <row r="3329" spans="1:17" hidden="1" x14ac:dyDescent="0.25">
      <c r="A3329" t="s">
        <v>13362</v>
      </c>
      <c r="B3329" t="s">
        <v>13363</v>
      </c>
      <c r="C3329" s="1" t="str">
        <f t="shared" si="245"/>
        <v>21:0550</v>
      </c>
      <c r="D3329" s="1" t="str">
        <f t="shared" si="255"/>
        <v>21:0179</v>
      </c>
      <c r="E3329" t="s">
        <v>13364</v>
      </c>
      <c r="F3329" t="s">
        <v>13365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11670</v>
      </c>
      <c r="N3329">
        <v>448</v>
      </c>
      <c r="O3329" t="s">
        <v>576</v>
      </c>
      <c r="P3329" t="s">
        <v>1515</v>
      </c>
      <c r="Q3329" t="s">
        <v>189</v>
      </c>
    </row>
    <row r="3330" spans="1:17" hidden="1" x14ac:dyDescent="0.25">
      <c r="A3330" t="s">
        <v>13366</v>
      </c>
      <c r="B3330" t="s">
        <v>13367</v>
      </c>
      <c r="C3330" s="1" t="str">
        <f t="shared" ref="C3330:C3393" si="258">HYPERLINK("http://geochem.nrcan.gc.ca/cdogs/content/bdl/bdl210550_e.htm", "21:0550")</f>
        <v>21:0550</v>
      </c>
      <c r="D3330" s="1" t="str">
        <f t="shared" si="255"/>
        <v>21:0179</v>
      </c>
      <c r="E3330" t="s">
        <v>13368</v>
      </c>
      <c r="F3330" t="s">
        <v>13369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11675</v>
      </c>
      <c r="N3330">
        <v>449</v>
      </c>
      <c r="O3330" t="s">
        <v>630</v>
      </c>
      <c r="P3330" t="s">
        <v>612</v>
      </c>
      <c r="Q3330" t="s">
        <v>103</v>
      </c>
    </row>
    <row r="3331" spans="1:17" hidden="1" x14ac:dyDescent="0.25">
      <c r="A3331" t="s">
        <v>13370</v>
      </c>
      <c r="B3331" t="s">
        <v>13371</v>
      </c>
      <c r="C3331" s="1" t="str">
        <f t="shared" si="258"/>
        <v>21:0550</v>
      </c>
      <c r="D3331" s="1" t="str">
        <f t="shared" si="255"/>
        <v>21:0179</v>
      </c>
      <c r="E3331" t="s">
        <v>13338</v>
      </c>
      <c r="F3331" t="s">
        <v>13372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12752</v>
      </c>
      <c r="N3331">
        <v>450</v>
      </c>
      <c r="O3331" t="s">
        <v>3027</v>
      </c>
      <c r="P3331" t="s">
        <v>2726</v>
      </c>
      <c r="Q3331" t="s">
        <v>35</v>
      </c>
    </row>
    <row r="3332" spans="1:17" hidden="1" x14ac:dyDescent="0.25">
      <c r="A3332" t="s">
        <v>13373</v>
      </c>
      <c r="B3332" t="s">
        <v>13374</v>
      </c>
      <c r="C3332" s="1" t="str">
        <f t="shared" si="258"/>
        <v>21:0550</v>
      </c>
      <c r="D3332" s="1" t="str">
        <f t="shared" si="255"/>
        <v>21:0179</v>
      </c>
      <c r="E3332" t="s">
        <v>13338</v>
      </c>
      <c r="F3332" t="s">
        <v>13375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12756</v>
      </c>
      <c r="N3332">
        <v>451</v>
      </c>
      <c r="O3332" t="s">
        <v>3027</v>
      </c>
      <c r="P3332" t="s">
        <v>391</v>
      </c>
      <c r="Q3332" t="s">
        <v>59</v>
      </c>
    </row>
    <row r="3333" spans="1:17" hidden="1" x14ac:dyDescent="0.25">
      <c r="A3333" t="s">
        <v>13376</v>
      </c>
      <c r="B3333" t="s">
        <v>13377</v>
      </c>
      <c r="C3333" s="1" t="str">
        <f t="shared" si="258"/>
        <v>21:0550</v>
      </c>
      <c r="D3333" s="1" t="str">
        <f t="shared" si="255"/>
        <v>21:0179</v>
      </c>
      <c r="E3333" t="s">
        <v>13378</v>
      </c>
      <c r="F3333" t="s">
        <v>13379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11689</v>
      </c>
      <c r="N3333">
        <v>452</v>
      </c>
      <c r="O3333" t="s">
        <v>11795</v>
      </c>
      <c r="P3333" t="s">
        <v>1631</v>
      </c>
      <c r="Q3333" t="s">
        <v>35</v>
      </c>
    </row>
    <row r="3334" spans="1:17" hidden="1" x14ac:dyDescent="0.25">
      <c r="A3334" t="s">
        <v>13380</v>
      </c>
      <c r="B3334" t="s">
        <v>13381</v>
      </c>
      <c r="C3334" s="1" t="str">
        <f t="shared" si="258"/>
        <v>21:0550</v>
      </c>
      <c r="D3334" s="1" t="str">
        <f t="shared" si="255"/>
        <v>21:0179</v>
      </c>
      <c r="E3334" t="s">
        <v>13382</v>
      </c>
      <c r="F3334" t="s">
        <v>13383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11694</v>
      </c>
      <c r="N3334">
        <v>453</v>
      </c>
      <c r="O3334" t="s">
        <v>108</v>
      </c>
      <c r="P3334" t="s">
        <v>108</v>
      </c>
      <c r="Q3334" t="s">
        <v>108</v>
      </c>
    </row>
    <row r="3335" spans="1:17" hidden="1" x14ac:dyDescent="0.25">
      <c r="A3335" t="s">
        <v>13384</v>
      </c>
      <c r="B3335" t="s">
        <v>13385</v>
      </c>
      <c r="C3335" s="1" t="str">
        <f t="shared" si="258"/>
        <v>21:0550</v>
      </c>
      <c r="D3335" s="1" t="str">
        <f t="shared" si="255"/>
        <v>21:0179</v>
      </c>
      <c r="E3335" t="s">
        <v>13386</v>
      </c>
      <c r="F3335" t="s">
        <v>13387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11700</v>
      </c>
      <c r="N3335">
        <v>454</v>
      </c>
      <c r="O3335" t="s">
        <v>2120</v>
      </c>
      <c r="P3335" t="s">
        <v>1515</v>
      </c>
      <c r="Q3335" t="s">
        <v>103</v>
      </c>
    </row>
    <row r="3336" spans="1:17" hidden="1" x14ac:dyDescent="0.25">
      <c r="A3336" t="s">
        <v>13388</v>
      </c>
      <c r="B3336" t="s">
        <v>13389</v>
      </c>
      <c r="C3336" s="1" t="str">
        <f t="shared" si="258"/>
        <v>21:0550</v>
      </c>
      <c r="D3336" s="1" t="str">
        <f t="shared" si="255"/>
        <v>21:0179</v>
      </c>
      <c r="E3336" t="s">
        <v>13390</v>
      </c>
      <c r="F3336" t="s">
        <v>13391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11710</v>
      </c>
      <c r="N3336">
        <v>455</v>
      </c>
      <c r="O3336" t="s">
        <v>2120</v>
      </c>
      <c r="P3336" t="s">
        <v>2212</v>
      </c>
      <c r="Q3336" t="s">
        <v>103</v>
      </c>
    </row>
    <row r="3337" spans="1:17" hidden="1" x14ac:dyDescent="0.25">
      <c r="A3337" t="s">
        <v>13392</v>
      </c>
      <c r="B3337" t="s">
        <v>13393</v>
      </c>
      <c r="C3337" s="1" t="str">
        <f t="shared" si="258"/>
        <v>21:0550</v>
      </c>
      <c r="D3337" s="1" t="str">
        <f t="shared" si="255"/>
        <v>21:0179</v>
      </c>
      <c r="E3337" t="s">
        <v>13394</v>
      </c>
      <c r="F3337" t="s">
        <v>13395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11715</v>
      </c>
      <c r="N3337">
        <v>456</v>
      </c>
      <c r="O3337" t="s">
        <v>113</v>
      </c>
      <c r="P3337" t="s">
        <v>407</v>
      </c>
      <c r="Q3337" t="s">
        <v>198</v>
      </c>
    </row>
    <row r="3338" spans="1:17" hidden="1" x14ac:dyDescent="0.25">
      <c r="A3338" t="s">
        <v>13396</v>
      </c>
      <c r="B3338" t="s">
        <v>13397</v>
      </c>
      <c r="C3338" s="1" t="str">
        <f t="shared" si="258"/>
        <v>21:0550</v>
      </c>
      <c r="D3338" s="1" t="str">
        <f t="shared" si="255"/>
        <v>21:0179</v>
      </c>
      <c r="E3338" t="s">
        <v>13398</v>
      </c>
      <c r="F3338" t="s">
        <v>13399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11720</v>
      </c>
      <c r="N3338">
        <v>457</v>
      </c>
      <c r="O3338" t="s">
        <v>2120</v>
      </c>
      <c r="P3338" t="s">
        <v>1222</v>
      </c>
      <c r="Q3338" t="s">
        <v>93</v>
      </c>
    </row>
    <row r="3339" spans="1:17" hidden="1" x14ac:dyDescent="0.25">
      <c r="A3339" t="s">
        <v>13400</v>
      </c>
      <c r="B3339" t="s">
        <v>13401</v>
      </c>
      <c r="C3339" s="1" t="str">
        <f t="shared" si="258"/>
        <v>21:0550</v>
      </c>
      <c r="D3339" s="1" t="str">
        <f t="shared" si="255"/>
        <v>21:0179</v>
      </c>
      <c r="E3339" t="s">
        <v>13402</v>
      </c>
      <c r="F3339" t="s">
        <v>13403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11725</v>
      </c>
      <c r="N3339">
        <v>458</v>
      </c>
      <c r="O3339" t="s">
        <v>113</v>
      </c>
      <c r="P3339" t="s">
        <v>1515</v>
      </c>
      <c r="Q3339" t="s">
        <v>103</v>
      </c>
    </row>
    <row r="3340" spans="1:17" hidden="1" x14ac:dyDescent="0.25">
      <c r="A3340" t="s">
        <v>13404</v>
      </c>
      <c r="B3340" t="s">
        <v>13405</v>
      </c>
      <c r="C3340" s="1" t="str">
        <f t="shared" si="258"/>
        <v>21:0550</v>
      </c>
      <c r="D3340" s="1" t="str">
        <f t="shared" si="255"/>
        <v>21:0179</v>
      </c>
      <c r="E3340" t="s">
        <v>13406</v>
      </c>
      <c r="F3340" t="s">
        <v>13407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11730</v>
      </c>
      <c r="N3340">
        <v>459</v>
      </c>
      <c r="O3340" t="s">
        <v>512</v>
      </c>
      <c r="P3340" t="s">
        <v>391</v>
      </c>
      <c r="Q3340" t="s">
        <v>103</v>
      </c>
    </row>
    <row r="3341" spans="1:17" hidden="1" x14ac:dyDescent="0.25">
      <c r="A3341" t="s">
        <v>13408</v>
      </c>
      <c r="B3341" t="s">
        <v>13409</v>
      </c>
      <c r="C3341" s="1" t="str">
        <f t="shared" si="258"/>
        <v>21:0550</v>
      </c>
      <c r="D3341" s="1" t="str">
        <f t="shared" si="255"/>
        <v>21:0179</v>
      </c>
      <c r="E3341" t="s">
        <v>13410</v>
      </c>
      <c r="F3341" t="s">
        <v>13411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12803</v>
      </c>
      <c r="N3341">
        <v>460</v>
      </c>
      <c r="O3341" t="s">
        <v>2120</v>
      </c>
      <c r="P3341" t="s">
        <v>407</v>
      </c>
      <c r="Q3341" t="s">
        <v>198</v>
      </c>
    </row>
    <row r="3342" spans="1:17" hidden="1" x14ac:dyDescent="0.25">
      <c r="A3342" t="s">
        <v>13412</v>
      </c>
      <c r="B3342" t="s">
        <v>13413</v>
      </c>
      <c r="C3342" s="1" t="str">
        <f t="shared" si="258"/>
        <v>21:0550</v>
      </c>
      <c r="D3342" s="1" t="str">
        <f t="shared" si="255"/>
        <v>21:0179</v>
      </c>
      <c r="E3342" t="s">
        <v>13414</v>
      </c>
      <c r="F3342" t="s">
        <v>13415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11636</v>
      </c>
      <c r="N3342">
        <v>461</v>
      </c>
      <c r="O3342" t="s">
        <v>113</v>
      </c>
      <c r="P3342" t="s">
        <v>863</v>
      </c>
      <c r="Q3342" t="s">
        <v>23</v>
      </c>
    </row>
    <row r="3343" spans="1:17" hidden="1" x14ac:dyDescent="0.25">
      <c r="A3343" t="s">
        <v>13416</v>
      </c>
      <c r="B3343" t="s">
        <v>13417</v>
      </c>
      <c r="C3343" s="1" t="str">
        <f t="shared" si="258"/>
        <v>21:0550</v>
      </c>
      <c r="D3343" s="1" t="str">
        <f t="shared" si="255"/>
        <v>21:0179</v>
      </c>
      <c r="E3343" t="s">
        <v>13418</v>
      </c>
      <c r="F3343" t="s">
        <v>13419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11641</v>
      </c>
      <c r="N3343">
        <v>462</v>
      </c>
      <c r="O3343" t="s">
        <v>108</v>
      </c>
      <c r="P3343" t="s">
        <v>108</v>
      </c>
      <c r="Q3343" t="s">
        <v>108</v>
      </c>
    </row>
    <row r="3344" spans="1:17" hidden="1" x14ac:dyDescent="0.25">
      <c r="A3344" t="s">
        <v>13420</v>
      </c>
      <c r="B3344" t="s">
        <v>13421</v>
      </c>
      <c r="C3344" s="1" t="str">
        <f t="shared" si="258"/>
        <v>21:0550</v>
      </c>
      <c r="D3344" s="1" t="str">
        <f t="shared" si="255"/>
        <v>21:0179</v>
      </c>
      <c r="E3344" t="s">
        <v>13422</v>
      </c>
      <c r="F3344" t="s">
        <v>13423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11646</v>
      </c>
      <c r="N3344">
        <v>463</v>
      </c>
      <c r="O3344" t="s">
        <v>113</v>
      </c>
      <c r="P3344" t="s">
        <v>1227</v>
      </c>
      <c r="Q3344" t="s">
        <v>103</v>
      </c>
    </row>
    <row r="3345" spans="1:17" hidden="1" x14ac:dyDescent="0.25">
      <c r="A3345" t="s">
        <v>13424</v>
      </c>
      <c r="B3345" t="s">
        <v>13425</v>
      </c>
      <c r="C3345" s="1" t="str">
        <f t="shared" si="258"/>
        <v>21:0550</v>
      </c>
      <c r="D3345" s="1" t="str">
        <f>HYPERLINK("http://geochem.nrcan.gc.ca/cdogs/content/svy/svy_e.htm", "")</f>
        <v/>
      </c>
      <c r="G3345" s="1" t="str">
        <f>HYPERLINK("http://geochem.nrcan.gc.ca/cdogs/content/cr_/cr_00071_e.htm", "71")</f>
        <v>71</v>
      </c>
      <c r="J3345" t="s">
        <v>11703</v>
      </c>
      <c r="K3345" t="s">
        <v>11704</v>
      </c>
      <c r="L3345">
        <v>24</v>
      </c>
      <c r="M3345" t="s">
        <v>11705</v>
      </c>
      <c r="N3345">
        <v>464</v>
      </c>
      <c r="O3345" t="s">
        <v>512</v>
      </c>
      <c r="P3345" t="s">
        <v>386</v>
      </c>
      <c r="Q3345" t="s">
        <v>198</v>
      </c>
    </row>
    <row r="3346" spans="1:17" hidden="1" x14ac:dyDescent="0.25">
      <c r="A3346" t="s">
        <v>13426</v>
      </c>
      <c r="B3346" t="s">
        <v>13427</v>
      </c>
      <c r="C3346" s="1" t="str">
        <f t="shared" si="258"/>
        <v>21:0550</v>
      </c>
      <c r="D3346" s="1" t="str">
        <f t="shared" ref="D3346:D3370" si="259">HYPERLINK("http://geochem.nrcan.gc.ca/cdogs/content/svy/svy210179_e.htm", "21:0179")</f>
        <v>21:0179</v>
      </c>
      <c r="E3346" t="s">
        <v>13428</v>
      </c>
      <c r="F3346" t="s">
        <v>13429</v>
      </c>
      <c r="H3346">
        <v>53.224164100000003</v>
      </c>
      <c r="I3346">
        <v>-123.3433067</v>
      </c>
      <c r="J3346" s="1" t="str">
        <f t="shared" ref="J3346:J3370" si="260">HYPERLINK("http://geochem.nrcan.gc.ca/cdogs/content/kwd/kwd020018_e.htm", "Fluid (stream)")</f>
        <v>Fluid (stream)</v>
      </c>
      <c r="K3346" s="1" t="str">
        <f t="shared" ref="K3346:K3370" si="261">HYPERLINK("http://geochem.nrcan.gc.ca/cdogs/content/kwd/kwd080007_e.htm", "Untreated Water")</f>
        <v>Untreated Water</v>
      </c>
      <c r="L3346">
        <v>24</v>
      </c>
      <c r="M3346" t="s">
        <v>11651</v>
      </c>
      <c r="N3346">
        <v>465</v>
      </c>
      <c r="O3346" t="s">
        <v>108</v>
      </c>
      <c r="P3346" t="s">
        <v>108</v>
      </c>
      <c r="Q3346" t="s">
        <v>108</v>
      </c>
    </row>
    <row r="3347" spans="1:17" hidden="1" x14ac:dyDescent="0.25">
      <c r="A3347" t="s">
        <v>13430</v>
      </c>
      <c r="B3347" t="s">
        <v>13431</v>
      </c>
      <c r="C3347" s="1" t="str">
        <f t="shared" si="258"/>
        <v>21:0550</v>
      </c>
      <c r="D3347" s="1" t="str">
        <f t="shared" si="259"/>
        <v>21:0179</v>
      </c>
      <c r="E3347" t="s">
        <v>13432</v>
      </c>
      <c r="F3347" t="s">
        <v>13433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11660</v>
      </c>
      <c r="N3347">
        <v>466</v>
      </c>
      <c r="O3347" t="s">
        <v>3027</v>
      </c>
      <c r="P3347" t="s">
        <v>1515</v>
      </c>
      <c r="Q3347" t="s">
        <v>392</v>
      </c>
    </row>
    <row r="3348" spans="1:17" hidden="1" x14ac:dyDescent="0.25">
      <c r="A3348" t="s">
        <v>13434</v>
      </c>
      <c r="B3348" t="s">
        <v>13435</v>
      </c>
      <c r="C3348" s="1" t="str">
        <f t="shared" si="258"/>
        <v>21:0550</v>
      </c>
      <c r="D3348" s="1" t="str">
        <f t="shared" si="259"/>
        <v>21:0179</v>
      </c>
      <c r="E3348" t="s">
        <v>13436</v>
      </c>
      <c r="F3348" t="s">
        <v>13437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11680</v>
      </c>
      <c r="N3348">
        <v>467</v>
      </c>
      <c r="O3348" t="s">
        <v>593</v>
      </c>
      <c r="P3348" t="s">
        <v>843</v>
      </c>
      <c r="Q3348" t="s">
        <v>59</v>
      </c>
    </row>
    <row r="3349" spans="1:17" hidden="1" x14ac:dyDescent="0.25">
      <c r="A3349" t="s">
        <v>13438</v>
      </c>
      <c r="B3349" t="s">
        <v>13439</v>
      </c>
      <c r="C3349" s="1" t="str">
        <f t="shared" si="258"/>
        <v>21:0550</v>
      </c>
      <c r="D3349" s="1" t="str">
        <f t="shared" si="259"/>
        <v>21:0179</v>
      </c>
      <c r="E3349" t="s">
        <v>13436</v>
      </c>
      <c r="F3349" t="s">
        <v>13440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11684</v>
      </c>
      <c r="N3349">
        <v>468</v>
      </c>
      <c r="O3349" t="s">
        <v>3590</v>
      </c>
      <c r="P3349" t="s">
        <v>1391</v>
      </c>
      <c r="Q3349" t="s">
        <v>35</v>
      </c>
    </row>
    <row r="3350" spans="1:17" hidden="1" x14ac:dyDescent="0.25">
      <c r="A3350" t="s">
        <v>13441</v>
      </c>
      <c r="B3350" t="s">
        <v>13442</v>
      </c>
      <c r="C3350" s="1" t="str">
        <f t="shared" si="258"/>
        <v>21:0550</v>
      </c>
      <c r="D3350" s="1" t="str">
        <f t="shared" si="259"/>
        <v>21:0179</v>
      </c>
      <c r="E3350" t="s">
        <v>13443</v>
      </c>
      <c r="F3350" t="s">
        <v>13444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11665</v>
      </c>
      <c r="N3350">
        <v>469</v>
      </c>
      <c r="O3350" t="s">
        <v>236</v>
      </c>
      <c r="P3350" t="s">
        <v>1631</v>
      </c>
      <c r="Q3350" t="s">
        <v>522</v>
      </c>
    </row>
    <row r="3351" spans="1:17" hidden="1" x14ac:dyDescent="0.25">
      <c r="A3351" t="s">
        <v>13445</v>
      </c>
      <c r="B3351" t="s">
        <v>13446</v>
      </c>
      <c r="C3351" s="1" t="str">
        <f t="shared" si="258"/>
        <v>21:0550</v>
      </c>
      <c r="D3351" s="1" t="str">
        <f t="shared" si="259"/>
        <v>21:0179</v>
      </c>
      <c r="E3351" t="s">
        <v>13447</v>
      </c>
      <c r="F3351" t="s">
        <v>13448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11670</v>
      </c>
      <c r="N3351">
        <v>470</v>
      </c>
      <c r="O3351" t="s">
        <v>630</v>
      </c>
      <c r="P3351" t="s">
        <v>34</v>
      </c>
      <c r="Q3351" t="s">
        <v>35</v>
      </c>
    </row>
    <row r="3352" spans="1:17" hidden="1" x14ac:dyDescent="0.25">
      <c r="A3352" t="s">
        <v>13449</v>
      </c>
      <c r="B3352" t="s">
        <v>13450</v>
      </c>
      <c r="C3352" s="1" t="str">
        <f t="shared" si="258"/>
        <v>21:0550</v>
      </c>
      <c r="D3352" s="1" t="str">
        <f t="shared" si="259"/>
        <v>21:0179</v>
      </c>
      <c r="E3352" t="s">
        <v>13451</v>
      </c>
      <c r="F3352" t="s">
        <v>13452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11675</v>
      </c>
      <c r="N3352">
        <v>471</v>
      </c>
      <c r="O3352" t="s">
        <v>2379</v>
      </c>
      <c r="P3352" t="s">
        <v>1598</v>
      </c>
      <c r="Q3352" t="s">
        <v>71</v>
      </c>
    </row>
    <row r="3353" spans="1:17" hidden="1" x14ac:dyDescent="0.25">
      <c r="A3353" t="s">
        <v>13453</v>
      </c>
      <c r="B3353" t="s">
        <v>13454</v>
      </c>
      <c r="C3353" s="1" t="str">
        <f t="shared" si="258"/>
        <v>21:0550</v>
      </c>
      <c r="D3353" s="1" t="str">
        <f t="shared" si="259"/>
        <v>21:0179</v>
      </c>
      <c r="E3353" t="s">
        <v>13455</v>
      </c>
      <c r="F3353" t="s">
        <v>13456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11689</v>
      </c>
      <c r="N3353">
        <v>472</v>
      </c>
      <c r="O3353" t="s">
        <v>108</v>
      </c>
      <c r="P3353" t="s">
        <v>108</v>
      </c>
      <c r="Q3353" t="s">
        <v>108</v>
      </c>
    </row>
    <row r="3354" spans="1:17" hidden="1" x14ac:dyDescent="0.25">
      <c r="A3354" t="s">
        <v>13457</v>
      </c>
      <c r="B3354" t="s">
        <v>13458</v>
      </c>
      <c r="C3354" s="1" t="str">
        <f t="shared" si="258"/>
        <v>21:0550</v>
      </c>
      <c r="D3354" s="1" t="str">
        <f t="shared" si="259"/>
        <v>21:0179</v>
      </c>
      <c r="E3354" t="s">
        <v>13414</v>
      </c>
      <c r="F3354" t="s">
        <v>13459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11655</v>
      </c>
      <c r="N3354">
        <v>473</v>
      </c>
      <c r="O3354" t="s">
        <v>236</v>
      </c>
      <c r="P3354" t="s">
        <v>407</v>
      </c>
      <c r="Q3354" t="s">
        <v>365</v>
      </c>
    </row>
    <row r="3355" spans="1:17" hidden="1" x14ac:dyDescent="0.25">
      <c r="A3355" t="s">
        <v>13460</v>
      </c>
      <c r="B3355" t="s">
        <v>13461</v>
      </c>
      <c r="C3355" s="1" t="str">
        <f t="shared" si="258"/>
        <v>21:0550</v>
      </c>
      <c r="D3355" s="1" t="str">
        <f t="shared" si="259"/>
        <v>21:0179</v>
      </c>
      <c r="E3355" t="s">
        <v>13462</v>
      </c>
      <c r="F3355" t="s">
        <v>13463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11694</v>
      </c>
      <c r="N3355">
        <v>474</v>
      </c>
      <c r="O3355" t="s">
        <v>138</v>
      </c>
      <c r="P3355" t="s">
        <v>391</v>
      </c>
      <c r="Q3355" t="s">
        <v>522</v>
      </c>
    </row>
    <row r="3356" spans="1:17" hidden="1" x14ac:dyDescent="0.25">
      <c r="A3356" t="s">
        <v>13464</v>
      </c>
      <c r="B3356" t="s">
        <v>13465</v>
      </c>
      <c r="C3356" s="1" t="str">
        <f t="shared" si="258"/>
        <v>21:0550</v>
      </c>
      <c r="D3356" s="1" t="str">
        <f t="shared" si="259"/>
        <v>21:0179</v>
      </c>
      <c r="E3356" t="s">
        <v>13466</v>
      </c>
      <c r="F3356" t="s">
        <v>13467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11700</v>
      </c>
      <c r="N3356">
        <v>475</v>
      </c>
      <c r="O3356" t="s">
        <v>11795</v>
      </c>
      <c r="P3356" t="s">
        <v>631</v>
      </c>
      <c r="Q3356" t="s">
        <v>35</v>
      </c>
    </row>
    <row r="3357" spans="1:17" hidden="1" x14ac:dyDescent="0.25">
      <c r="A3357" t="s">
        <v>13468</v>
      </c>
      <c r="B3357" t="s">
        <v>13469</v>
      </c>
      <c r="C3357" s="1" t="str">
        <f t="shared" si="258"/>
        <v>21:0550</v>
      </c>
      <c r="D3357" s="1" t="str">
        <f t="shared" si="259"/>
        <v>21:0179</v>
      </c>
      <c r="E3357" t="s">
        <v>13470</v>
      </c>
      <c r="F3357" t="s">
        <v>13471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11710</v>
      </c>
      <c r="N3357">
        <v>476</v>
      </c>
      <c r="O3357" t="s">
        <v>630</v>
      </c>
      <c r="P3357" t="s">
        <v>1209</v>
      </c>
      <c r="Q3357" t="s">
        <v>46</v>
      </c>
    </row>
    <row r="3358" spans="1:17" hidden="1" x14ac:dyDescent="0.25">
      <c r="A3358" t="s">
        <v>13472</v>
      </c>
      <c r="B3358" t="s">
        <v>13473</v>
      </c>
      <c r="C3358" s="1" t="str">
        <f t="shared" si="258"/>
        <v>21:0550</v>
      </c>
      <c r="D3358" s="1" t="str">
        <f t="shared" si="259"/>
        <v>21:0179</v>
      </c>
      <c r="E3358" t="s">
        <v>13474</v>
      </c>
      <c r="F3358" t="s">
        <v>13475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11715</v>
      </c>
      <c r="N3358">
        <v>477</v>
      </c>
      <c r="O3358" t="s">
        <v>108</v>
      </c>
      <c r="P3358" t="s">
        <v>108</v>
      </c>
      <c r="Q3358" t="s">
        <v>108</v>
      </c>
    </row>
    <row r="3359" spans="1:17" hidden="1" x14ac:dyDescent="0.25">
      <c r="A3359" t="s">
        <v>13476</v>
      </c>
      <c r="B3359" t="s">
        <v>13477</v>
      </c>
      <c r="C3359" s="1" t="str">
        <f t="shared" si="258"/>
        <v>21:0550</v>
      </c>
      <c r="D3359" s="1" t="str">
        <f t="shared" si="259"/>
        <v>21:0179</v>
      </c>
      <c r="E3359" t="s">
        <v>13478</v>
      </c>
      <c r="F3359" t="s">
        <v>13479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11720</v>
      </c>
      <c r="N3359">
        <v>478</v>
      </c>
      <c r="O3359" t="s">
        <v>113</v>
      </c>
      <c r="P3359" t="s">
        <v>397</v>
      </c>
      <c r="Q3359" t="s">
        <v>93</v>
      </c>
    </row>
    <row r="3360" spans="1:17" hidden="1" x14ac:dyDescent="0.25">
      <c r="A3360" t="s">
        <v>13480</v>
      </c>
      <c r="B3360" t="s">
        <v>13481</v>
      </c>
      <c r="C3360" s="1" t="str">
        <f t="shared" si="258"/>
        <v>21:0550</v>
      </c>
      <c r="D3360" s="1" t="str">
        <f t="shared" si="259"/>
        <v>21:0179</v>
      </c>
      <c r="E3360" t="s">
        <v>13482</v>
      </c>
      <c r="F3360" t="s">
        <v>13483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11725</v>
      </c>
      <c r="N3360">
        <v>479</v>
      </c>
      <c r="O3360" t="s">
        <v>2120</v>
      </c>
      <c r="P3360" t="s">
        <v>58</v>
      </c>
      <c r="Q3360" t="s">
        <v>52</v>
      </c>
    </row>
    <row r="3361" spans="1:17" hidden="1" x14ac:dyDescent="0.25">
      <c r="A3361" t="s">
        <v>13484</v>
      </c>
      <c r="B3361" t="s">
        <v>13485</v>
      </c>
      <c r="C3361" s="1" t="str">
        <f t="shared" si="258"/>
        <v>21:0550</v>
      </c>
      <c r="D3361" s="1" t="str">
        <f t="shared" si="259"/>
        <v>21:0179</v>
      </c>
      <c r="E3361" t="s">
        <v>13486</v>
      </c>
      <c r="F3361" t="s">
        <v>13487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11730</v>
      </c>
      <c r="N3361">
        <v>480</v>
      </c>
      <c r="O3361" t="s">
        <v>113</v>
      </c>
      <c r="P3361" t="s">
        <v>58</v>
      </c>
      <c r="Q3361" t="s">
        <v>93</v>
      </c>
    </row>
    <row r="3362" spans="1:17" hidden="1" x14ac:dyDescent="0.25">
      <c r="A3362" t="s">
        <v>13488</v>
      </c>
      <c r="B3362" t="s">
        <v>13489</v>
      </c>
      <c r="C3362" s="1" t="str">
        <f t="shared" si="258"/>
        <v>21:0550</v>
      </c>
      <c r="D3362" s="1" t="str">
        <f t="shared" si="259"/>
        <v>21:0179</v>
      </c>
      <c r="E3362" t="s">
        <v>13490</v>
      </c>
      <c r="F3362" t="s">
        <v>13491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11636</v>
      </c>
      <c r="N3362">
        <v>481</v>
      </c>
      <c r="O3362" t="s">
        <v>113</v>
      </c>
      <c r="P3362" t="s">
        <v>2943</v>
      </c>
      <c r="Q3362" t="s">
        <v>46</v>
      </c>
    </row>
    <row r="3363" spans="1:17" hidden="1" x14ac:dyDescent="0.25">
      <c r="A3363" t="s">
        <v>13492</v>
      </c>
      <c r="B3363" t="s">
        <v>13493</v>
      </c>
      <c r="C3363" s="1" t="str">
        <f t="shared" si="258"/>
        <v>21:0550</v>
      </c>
      <c r="D3363" s="1" t="str">
        <f t="shared" si="259"/>
        <v>21:0179</v>
      </c>
      <c r="E3363" t="s">
        <v>13494</v>
      </c>
      <c r="F3363" t="s">
        <v>13495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11641</v>
      </c>
      <c r="N3363">
        <v>482</v>
      </c>
      <c r="O3363" t="s">
        <v>10710</v>
      </c>
      <c r="P3363" t="s">
        <v>391</v>
      </c>
      <c r="Q3363" t="s">
        <v>23</v>
      </c>
    </row>
    <row r="3364" spans="1:17" hidden="1" x14ac:dyDescent="0.25">
      <c r="A3364" t="s">
        <v>13496</v>
      </c>
      <c r="B3364" t="s">
        <v>13497</v>
      </c>
      <c r="C3364" s="1" t="str">
        <f t="shared" si="258"/>
        <v>21:0550</v>
      </c>
      <c r="D3364" s="1" t="str">
        <f t="shared" si="259"/>
        <v>21:0179</v>
      </c>
      <c r="E3364" t="s">
        <v>13498</v>
      </c>
      <c r="F3364" t="s">
        <v>13499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11646</v>
      </c>
      <c r="N3364">
        <v>483</v>
      </c>
      <c r="O3364" t="s">
        <v>512</v>
      </c>
      <c r="P3364" t="s">
        <v>231</v>
      </c>
      <c r="Q3364" t="s">
        <v>171</v>
      </c>
    </row>
    <row r="3365" spans="1:17" hidden="1" x14ac:dyDescent="0.25">
      <c r="A3365" t="s">
        <v>13500</v>
      </c>
      <c r="B3365" t="s">
        <v>13501</v>
      </c>
      <c r="C3365" s="1" t="str">
        <f t="shared" si="258"/>
        <v>21:0550</v>
      </c>
      <c r="D3365" s="1" t="str">
        <f t="shared" si="259"/>
        <v>21:0179</v>
      </c>
      <c r="E3365" t="s">
        <v>13502</v>
      </c>
      <c r="F3365" t="s">
        <v>13503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11651</v>
      </c>
      <c r="N3365">
        <v>484</v>
      </c>
      <c r="O3365" t="s">
        <v>108</v>
      </c>
      <c r="P3365" t="s">
        <v>108</v>
      </c>
      <c r="Q3365" t="s">
        <v>108</v>
      </c>
    </row>
    <row r="3366" spans="1:17" hidden="1" x14ac:dyDescent="0.25">
      <c r="A3366" t="s">
        <v>13504</v>
      </c>
      <c r="B3366" t="s">
        <v>13505</v>
      </c>
      <c r="C3366" s="1" t="str">
        <f t="shared" si="258"/>
        <v>21:0550</v>
      </c>
      <c r="D3366" s="1" t="str">
        <f t="shared" si="259"/>
        <v>21:0179</v>
      </c>
      <c r="E3366" t="s">
        <v>13506</v>
      </c>
      <c r="F3366" t="s">
        <v>13507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11660</v>
      </c>
      <c r="N3366">
        <v>485</v>
      </c>
      <c r="O3366" t="s">
        <v>108</v>
      </c>
      <c r="P3366" t="s">
        <v>108</v>
      </c>
      <c r="Q3366" t="s">
        <v>108</v>
      </c>
    </row>
    <row r="3367" spans="1:17" hidden="1" x14ac:dyDescent="0.25">
      <c r="A3367" t="s">
        <v>13508</v>
      </c>
      <c r="B3367" t="s">
        <v>13509</v>
      </c>
      <c r="C3367" s="1" t="str">
        <f t="shared" si="258"/>
        <v>21:0550</v>
      </c>
      <c r="D3367" s="1" t="str">
        <f t="shared" si="259"/>
        <v>21:0179</v>
      </c>
      <c r="E3367" t="s">
        <v>13510</v>
      </c>
      <c r="F3367" t="s">
        <v>13511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11665</v>
      </c>
      <c r="N3367">
        <v>486</v>
      </c>
      <c r="O3367" t="s">
        <v>113</v>
      </c>
      <c r="P3367" t="s">
        <v>34</v>
      </c>
      <c r="Q3367" t="s">
        <v>52</v>
      </c>
    </row>
    <row r="3368" spans="1:17" hidden="1" x14ac:dyDescent="0.25">
      <c r="A3368" t="s">
        <v>13512</v>
      </c>
      <c r="B3368" t="s">
        <v>13513</v>
      </c>
      <c r="C3368" s="1" t="str">
        <f t="shared" si="258"/>
        <v>21:0550</v>
      </c>
      <c r="D3368" s="1" t="str">
        <f t="shared" si="259"/>
        <v>21:0179</v>
      </c>
      <c r="E3368" t="s">
        <v>13514</v>
      </c>
      <c r="F3368" t="s">
        <v>13515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11670</v>
      </c>
      <c r="N3368">
        <v>487</v>
      </c>
      <c r="O3368" t="s">
        <v>108</v>
      </c>
      <c r="P3368" t="s">
        <v>108</v>
      </c>
      <c r="Q3368" t="s">
        <v>108</v>
      </c>
    </row>
    <row r="3369" spans="1:17" hidden="1" x14ac:dyDescent="0.25">
      <c r="A3369" t="s">
        <v>13516</v>
      </c>
      <c r="B3369" t="s">
        <v>13517</v>
      </c>
      <c r="C3369" s="1" t="str">
        <f t="shared" si="258"/>
        <v>21:0550</v>
      </c>
      <c r="D3369" s="1" t="str">
        <f t="shared" si="259"/>
        <v>21:0179</v>
      </c>
      <c r="E3369" t="s">
        <v>13518</v>
      </c>
      <c r="F3369" t="s">
        <v>13519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11675</v>
      </c>
      <c r="N3369">
        <v>488</v>
      </c>
      <c r="O3369" t="s">
        <v>2120</v>
      </c>
      <c r="P3369" t="s">
        <v>2031</v>
      </c>
      <c r="Q3369" t="s">
        <v>103</v>
      </c>
    </row>
    <row r="3370" spans="1:17" hidden="1" x14ac:dyDescent="0.25">
      <c r="A3370" t="s">
        <v>13520</v>
      </c>
      <c r="B3370" t="s">
        <v>13521</v>
      </c>
      <c r="C3370" s="1" t="str">
        <f t="shared" si="258"/>
        <v>21:0550</v>
      </c>
      <c r="D3370" s="1" t="str">
        <f t="shared" si="259"/>
        <v>21:0179</v>
      </c>
      <c r="E3370" t="s">
        <v>13522</v>
      </c>
      <c r="F3370" t="s">
        <v>13523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11689</v>
      </c>
      <c r="N3370">
        <v>489</v>
      </c>
      <c r="O3370" t="s">
        <v>512</v>
      </c>
      <c r="P3370" t="s">
        <v>1631</v>
      </c>
      <c r="Q3370" t="s">
        <v>59</v>
      </c>
    </row>
    <row r="3371" spans="1:17" hidden="1" x14ac:dyDescent="0.25">
      <c r="A3371" t="s">
        <v>13524</v>
      </c>
      <c r="B3371" t="s">
        <v>13525</v>
      </c>
      <c r="C3371" s="1" t="str">
        <f t="shared" si="258"/>
        <v>21:0550</v>
      </c>
      <c r="D3371" s="1" t="str">
        <f>HYPERLINK("http://geochem.nrcan.gc.ca/cdogs/content/svy/svy_e.htm", "")</f>
        <v/>
      </c>
      <c r="G3371" s="1" t="str">
        <f>HYPERLINK("http://geochem.nrcan.gc.ca/cdogs/content/cr_/cr_00072_e.htm", "72")</f>
        <v>72</v>
      </c>
      <c r="J3371" t="s">
        <v>11703</v>
      </c>
      <c r="K3371" t="s">
        <v>11704</v>
      </c>
      <c r="L3371">
        <v>25</v>
      </c>
      <c r="M3371" t="s">
        <v>11705</v>
      </c>
      <c r="N3371">
        <v>490</v>
      </c>
      <c r="O3371" t="s">
        <v>2379</v>
      </c>
      <c r="P3371" t="s">
        <v>577</v>
      </c>
      <c r="Q3371" t="s">
        <v>522</v>
      </c>
    </row>
    <row r="3372" spans="1:17" hidden="1" x14ac:dyDescent="0.25">
      <c r="A3372" t="s">
        <v>13526</v>
      </c>
      <c r="B3372" t="s">
        <v>13527</v>
      </c>
      <c r="C3372" s="1" t="str">
        <f t="shared" si="258"/>
        <v>21:0550</v>
      </c>
      <c r="D3372" s="1" t="str">
        <f t="shared" ref="D3372:D3387" si="262">HYPERLINK("http://geochem.nrcan.gc.ca/cdogs/content/svy/svy210179_e.htm", "21:0179")</f>
        <v>21:0179</v>
      </c>
      <c r="E3372" t="s">
        <v>13528</v>
      </c>
      <c r="F3372" t="s">
        <v>13529</v>
      </c>
      <c r="H3372">
        <v>53.754280000000001</v>
      </c>
      <c r="I3372">
        <v>-123.51094310000001</v>
      </c>
      <c r="J3372" s="1" t="str">
        <f t="shared" ref="J3372:J3387" si="263">HYPERLINK("http://geochem.nrcan.gc.ca/cdogs/content/kwd/kwd020018_e.htm", "Fluid (stream)")</f>
        <v>Fluid (stream)</v>
      </c>
      <c r="K3372" s="1" t="str">
        <f t="shared" ref="K3372:K3387" si="264">HYPERLINK("http://geochem.nrcan.gc.ca/cdogs/content/kwd/kwd080007_e.htm", "Untreated Water")</f>
        <v>Untreated Water</v>
      </c>
      <c r="L3372">
        <v>25</v>
      </c>
      <c r="M3372" t="s">
        <v>11694</v>
      </c>
      <c r="N3372">
        <v>491</v>
      </c>
      <c r="O3372" t="s">
        <v>113</v>
      </c>
      <c r="P3372" t="s">
        <v>2212</v>
      </c>
      <c r="Q3372" t="s">
        <v>93</v>
      </c>
    </row>
    <row r="3373" spans="1:17" hidden="1" x14ac:dyDescent="0.25">
      <c r="A3373" t="s">
        <v>13530</v>
      </c>
      <c r="B3373" t="s">
        <v>13531</v>
      </c>
      <c r="C3373" s="1" t="str">
        <f t="shared" si="258"/>
        <v>21:0550</v>
      </c>
      <c r="D3373" s="1" t="str">
        <f t="shared" si="262"/>
        <v>21:0179</v>
      </c>
      <c r="E3373" t="s">
        <v>13532</v>
      </c>
      <c r="F3373" t="s">
        <v>13533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11700</v>
      </c>
      <c r="N3373">
        <v>492</v>
      </c>
      <c r="O3373" t="s">
        <v>5563</v>
      </c>
      <c r="P3373" t="s">
        <v>843</v>
      </c>
      <c r="Q3373" t="s">
        <v>88</v>
      </c>
    </row>
    <row r="3374" spans="1:17" hidden="1" x14ac:dyDescent="0.25">
      <c r="A3374" t="s">
        <v>13534</v>
      </c>
      <c r="B3374" t="s">
        <v>13535</v>
      </c>
      <c r="C3374" s="1" t="str">
        <f t="shared" si="258"/>
        <v>21:0550</v>
      </c>
      <c r="D3374" s="1" t="str">
        <f t="shared" si="262"/>
        <v>21:0179</v>
      </c>
      <c r="E3374" t="s">
        <v>13536</v>
      </c>
      <c r="F3374" t="s">
        <v>13537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11710</v>
      </c>
      <c r="N3374">
        <v>493</v>
      </c>
      <c r="O3374" t="s">
        <v>607</v>
      </c>
      <c r="P3374" t="s">
        <v>583</v>
      </c>
      <c r="Q3374" t="s">
        <v>143</v>
      </c>
    </row>
    <row r="3375" spans="1:17" hidden="1" x14ac:dyDescent="0.25">
      <c r="A3375" t="s">
        <v>13538</v>
      </c>
      <c r="B3375" t="s">
        <v>13539</v>
      </c>
      <c r="C3375" s="1" t="str">
        <f t="shared" si="258"/>
        <v>21:0550</v>
      </c>
      <c r="D3375" s="1" t="str">
        <f t="shared" si="262"/>
        <v>21:0179</v>
      </c>
      <c r="E3375" t="s">
        <v>13490</v>
      </c>
      <c r="F3375" t="s">
        <v>13540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11655</v>
      </c>
      <c r="N3375">
        <v>494</v>
      </c>
      <c r="O3375" t="s">
        <v>630</v>
      </c>
      <c r="P3375" t="s">
        <v>583</v>
      </c>
      <c r="Q3375" t="s">
        <v>138</v>
      </c>
    </row>
    <row r="3376" spans="1:17" hidden="1" x14ac:dyDescent="0.25">
      <c r="A3376" t="s">
        <v>13541</v>
      </c>
      <c r="B3376" t="s">
        <v>13542</v>
      </c>
      <c r="C3376" s="1" t="str">
        <f t="shared" si="258"/>
        <v>21:0550</v>
      </c>
      <c r="D3376" s="1" t="str">
        <f t="shared" si="262"/>
        <v>21:0179</v>
      </c>
      <c r="E3376" t="s">
        <v>13543</v>
      </c>
      <c r="F3376" t="s">
        <v>13544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11680</v>
      </c>
      <c r="N3376">
        <v>495</v>
      </c>
      <c r="O3376" t="s">
        <v>113</v>
      </c>
      <c r="P3376" t="s">
        <v>577</v>
      </c>
      <c r="Q3376" t="s">
        <v>29</v>
      </c>
    </row>
    <row r="3377" spans="1:17" hidden="1" x14ac:dyDescent="0.25">
      <c r="A3377" t="s">
        <v>13545</v>
      </c>
      <c r="B3377" t="s">
        <v>13546</v>
      </c>
      <c r="C3377" s="1" t="str">
        <f t="shared" si="258"/>
        <v>21:0550</v>
      </c>
      <c r="D3377" s="1" t="str">
        <f t="shared" si="262"/>
        <v>21:0179</v>
      </c>
      <c r="E3377" t="s">
        <v>13543</v>
      </c>
      <c r="F3377" t="s">
        <v>13547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11684</v>
      </c>
      <c r="N3377">
        <v>496</v>
      </c>
      <c r="O3377" t="s">
        <v>2379</v>
      </c>
      <c r="P3377" t="s">
        <v>2031</v>
      </c>
      <c r="Q3377" t="s">
        <v>71</v>
      </c>
    </row>
    <row r="3378" spans="1:17" hidden="1" x14ac:dyDescent="0.25">
      <c r="A3378" t="s">
        <v>13548</v>
      </c>
      <c r="B3378" t="s">
        <v>13549</v>
      </c>
      <c r="C3378" s="1" t="str">
        <f t="shared" si="258"/>
        <v>21:0550</v>
      </c>
      <c r="D3378" s="1" t="str">
        <f t="shared" si="262"/>
        <v>21:0179</v>
      </c>
      <c r="E3378" t="s">
        <v>13550</v>
      </c>
      <c r="F3378" t="s">
        <v>13551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11715</v>
      </c>
      <c r="N3378">
        <v>497</v>
      </c>
      <c r="O3378" t="s">
        <v>108</v>
      </c>
      <c r="P3378" t="s">
        <v>108</v>
      </c>
      <c r="Q3378" t="s">
        <v>108</v>
      </c>
    </row>
    <row r="3379" spans="1:17" hidden="1" x14ac:dyDescent="0.25">
      <c r="A3379" t="s">
        <v>13552</v>
      </c>
      <c r="B3379" t="s">
        <v>13553</v>
      </c>
      <c r="C3379" s="1" t="str">
        <f t="shared" si="258"/>
        <v>21:0550</v>
      </c>
      <c r="D3379" s="1" t="str">
        <f t="shared" si="262"/>
        <v>21:0179</v>
      </c>
      <c r="E3379" t="s">
        <v>13554</v>
      </c>
      <c r="F3379" t="s">
        <v>13555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11720</v>
      </c>
      <c r="N3379">
        <v>498</v>
      </c>
      <c r="O3379" t="s">
        <v>12375</v>
      </c>
      <c r="P3379" t="s">
        <v>386</v>
      </c>
      <c r="Q3379" t="s">
        <v>29</v>
      </c>
    </row>
    <row r="3380" spans="1:17" hidden="1" x14ac:dyDescent="0.25">
      <c r="A3380" t="s">
        <v>13556</v>
      </c>
      <c r="B3380" t="s">
        <v>13557</v>
      </c>
      <c r="C3380" s="1" t="str">
        <f t="shared" si="258"/>
        <v>21:0550</v>
      </c>
      <c r="D3380" s="1" t="str">
        <f t="shared" si="262"/>
        <v>21:0179</v>
      </c>
      <c r="E3380" t="s">
        <v>13558</v>
      </c>
      <c r="F3380" t="s">
        <v>13559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11725</v>
      </c>
      <c r="N3380">
        <v>499</v>
      </c>
      <c r="O3380" t="s">
        <v>3827</v>
      </c>
      <c r="P3380" t="s">
        <v>658</v>
      </c>
      <c r="Q3380" t="s">
        <v>23</v>
      </c>
    </row>
    <row r="3381" spans="1:17" hidden="1" x14ac:dyDescent="0.25">
      <c r="A3381" t="s">
        <v>13560</v>
      </c>
      <c r="B3381" t="s">
        <v>13561</v>
      </c>
      <c r="C3381" s="1" t="str">
        <f t="shared" si="258"/>
        <v>21:0550</v>
      </c>
      <c r="D3381" s="1" t="str">
        <f t="shared" si="262"/>
        <v>21:0179</v>
      </c>
      <c r="E3381" t="s">
        <v>13562</v>
      </c>
      <c r="F3381" t="s">
        <v>13563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11730</v>
      </c>
      <c r="N3381">
        <v>500</v>
      </c>
      <c r="O3381" t="s">
        <v>12415</v>
      </c>
      <c r="P3381" t="s">
        <v>1598</v>
      </c>
      <c r="Q3381" t="s">
        <v>29</v>
      </c>
    </row>
    <row r="3382" spans="1:17" hidden="1" x14ac:dyDescent="0.25">
      <c r="A3382" t="s">
        <v>13564</v>
      </c>
      <c r="B3382" t="s">
        <v>13565</v>
      </c>
      <c r="C3382" s="1" t="str">
        <f t="shared" si="258"/>
        <v>21:0550</v>
      </c>
      <c r="D3382" s="1" t="str">
        <f t="shared" si="262"/>
        <v>21:0179</v>
      </c>
      <c r="E3382" t="s">
        <v>13566</v>
      </c>
      <c r="F3382" t="s">
        <v>13567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11636</v>
      </c>
      <c r="N3382">
        <v>501</v>
      </c>
      <c r="O3382" t="s">
        <v>113</v>
      </c>
      <c r="P3382" t="s">
        <v>386</v>
      </c>
      <c r="Q3382" t="s">
        <v>215</v>
      </c>
    </row>
    <row r="3383" spans="1:17" hidden="1" x14ac:dyDescent="0.25">
      <c r="A3383" t="s">
        <v>13568</v>
      </c>
      <c r="B3383" t="s">
        <v>13569</v>
      </c>
      <c r="C3383" s="1" t="str">
        <f t="shared" si="258"/>
        <v>21:0550</v>
      </c>
      <c r="D3383" s="1" t="str">
        <f t="shared" si="262"/>
        <v>21:0179</v>
      </c>
      <c r="E3383" t="s">
        <v>13570</v>
      </c>
      <c r="F3383" t="s">
        <v>13571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11641</v>
      </c>
      <c r="N3383">
        <v>502</v>
      </c>
      <c r="O3383" t="s">
        <v>108</v>
      </c>
      <c r="P3383" t="s">
        <v>108</v>
      </c>
      <c r="Q3383" t="s">
        <v>108</v>
      </c>
    </row>
    <row r="3384" spans="1:17" hidden="1" x14ac:dyDescent="0.25">
      <c r="A3384" t="s">
        <v>13572</v>
      </c>
      <c r="B3384" t="s">
        <v>13573</v>
      </c>
      <c r="C3384" s="1" t="str">
        <f t="shared" si="258"/>
        <v>21:0550</v>
      </c>
      <c r="D3384" s="1" t="str">
        <f t="shared" si="262"/>
        <v>21:0179</v>
      </c>
      <c r="E3384" t="s">
        <v>13574</v>
      </c>
      <c r="F3384" t="s">
        <v>13575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11646</v>
      </c>
      <c r="N3384">
        <v>503</v>
      </c>
      <c r="O3384" t="s">
        <v>108</v>
      </c>
      <c r="P3384" t="s">
        <v>108</v>
      </c>
      <c r="Q3384" t="s">
        <v>108</v>
      </c>
    </row>
    <row r="3385" spans="1:17" hidden="1" x14ac:dyDescent="0.25">
      <c r="A3385" t="s">
        <v>13576</v>
      </c>
      <c r="B3385" t="s">
        <v>13577</v>
      </c>
      <c r="C3385" s="1" t="str">
        <f t="shared" si="258"/>
        <v>21:0550</v>
      </c>
      <c r="D3385" s="1" t="str">
        <f t="shared" si="262"/>
        <v>21:0179</v>
      </c>
      <c r="E3385" t="s">
        <v>13566</v>
      </c>
      <c r="F3385" t="s">
        <v>13578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11655</v>
      </c>
      <c r="N3385">
        <v>504</v>
      </c>
      <c r="O3385" t="s">
        <v>108</v>
      </c>
      <c r="P3385" t="s">
        <v>108</v>
      </c>
      <c r="Q3385" t="s">
        <v>108</v>
      </c>
    </row>
    <row r="3386" spans="1:17" hidden="1" x14ac:dyDescent="0.25">
      <c r="A3386" t="s">
        <v>13579</v>
      </c>
      <c r="B3386" t="s">
        <v>13580</v>
      </c>
      <c r="C3386" s="1" t="str">
        <f t="shared" si="258"/>
        <v>21:0550</v>
      </c>
      <c r="D3386" s="1" t="str">
        <f t="shared" si="262"/>
        <v>21:0179</v>
      </c>
      <c r="E3386" t="s">
        <v>13581</v>
      </c>
      <c r="F3386" t="s">
        <v>13582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11651</v>
      </c>
      <c r="N3386">
        <v>505</v>
      </c>
      <c r="O3386" t="s">
        <v>113</v>
      </c>
      <c r="P3386" t="s">
        <v>77</v>
      </c>
      <c r="Q3386" t="s">
        <v>103</v>
      </c>
    </row>
    <row r="3387" spans="1:17" hidden="1" x14ac:dyDescent="0.25">
      <c r="A3387" t="s">
        <v>13583</v>
      </c>
      <c r="B3387" t="s">
        <v>13584</v>
      </c>
      <c r="C3387" s="1" t="str">
        <f t="shared" si="258"/>
        <v>21:0550</v>
      </c>
      <c r="D3387" s="1" t="str">
        <f t="shared" si="262"/>
        <v>21:0179</v>
      </c>
      <c r="E3387" t="s">
        <v>13585</v>
      </c>
      <c r="F3387" t="s">
        <v>13586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11660</v>
      </c>
      <c r="N3387">
        <v>506</v>
      </c>
      <c r="O3387" t="s">
        <v>113</v>
      </c>
      <c r="P3387" t="s">
        <v>45</v>
      </c>
      <c r="Q3387" t="s">
        <v>71</v>
      </c>
    </row>
    <row r="3388" spans="1:17" hidden="1" x14ac:dyDescent="0.25">
      <c r="A3388" t="s">
        <v>13587</v>
      </c>
      <c r="B3388" t="s">
        <v>13588</v>
      </c>
      <c r="C3388" s="1" t="str">
        <f t="shared" si="258"/>
        <v>21:0550</v>
      </c>
      <c r="D3388" s="1" t="str">
        <f>HYPERLINK("http://geochem.nrcan.gc.ca/cdogs/content/svy/svy_e.htm", "")</f>
        <v/>
      </c>
      <c r="G3388" s="1" t="str">
        <f>HYPERLINK("http://geochem.nrcan.gc.ca/cdogs/content/cr_/cr_00071_e.htm", "71")</f>
        <v>71</v>
      </c>
      <c r="J3388" t="s">
        <v>11703</v>
      </c>
      <c r="K3388" t="s">
        <v>11704</v>
      </c>
      <c r="L3388">
        <v>26</v>
      </c>
      <c r="M3388" t="s">
        <v>11705</v>
      </c>
      <c r="N3388">
        <v>507</v>
      </c>
      <c r="O3388" t="s">
        <v>576</v>
      </c>
      <c r="P3388" t="s">
        <v>2943</v>
      </c>
      <c r="Q3388" t="s">
        <v>35</v>
      </c>
    </row>
    <row r="3389" spans="1:17" hidden="1" x14ac:dyDescent="0.25">
      <c r="A3389" t="s">
        <v>13589</v>
      </c>
      <c r="B3389" t="s">
        <v>13590</v>
      </c>
      <c r="C3389" s="1" t="str">
        <f t="shared" si="258"/>
        <v>21:0550</v>
      </c>
      <c r="D3389" s="1" t="str">
        <f t="shared" ref="D3389:D3407" si="265">HYPERLINK("http://geochem.nrcan.gc.ca/cdogs/content/svy/svy210179_e.htm", "21:0179")</f>
        <v>21:0179</v>
      </c>
      <c r="E3389" t="s">
        <v>13591</v>
      </c>
      <c r="F3389" t="s">
        <v>13592</v>
      </c>
      <c r="H3389">
        <v>53.729402499999999</v>
      </c>
      <c r="I3389">
        <v>-123.4250452</v>
      </c>
      <c r="J3389" s="1" t="str">
        <f t="shared" ref="J3389:J3407" si="266">HYPERLINK("http://geochem.nrcan.gc.ca/cdogs/content/kwd/kwd020018_e.htm", "Fluid (stream)")</f>
        <v>Fluid (stream)</v>
      </c>
      <c r="K3389" s="1" t="str">
        <f t="shared" ref="K3389:K3407" si="267">HYPERLINK("http://geochem.nrcan.gc.ca/cdogs/content/kwd/kwd080007_e.htm", "Untreated Water")</f>
        <v>Untreated Water</v>
      </c>
      <c r="L3389">
        <v>26</v>
      </c>
      <c r="M3389" t="s">
        <v>11665</v>
      </c>
      <c r="N3389">
        <v>508</v>
      </c>
      <c r="O3389" t="s">
        <v>630</v>
      </c>
      <c r="P3389" t="s">
        <v>13593</v>
      </c>
      <c r="Q3389" t="s">
        <v>93</v>
      </c>
    </row>
    <row r="3390" spans="1:17" hidden="1" x14ac:dyDescent="0.25">
      <c r="A3390" t="s">
        <v>13594</v>
      </c>
      <c r="B3390" t="s">
        <v>13595</v>
      </c>
      <c r="C3390" s="1" t="str">
        <f t="shared" si="258"/>
        <v>21:0550</v>
      </c>
      <c r="D3390" s="1" t="str">
        <f t="shared" si="265"/>
        <v>21:0179</v>
      </c>
      <c r="E3390" t="s">
        <v>13596</v>
      </c>
      <c r="F3390" t="s">
        <v>13597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11670</v>
      </c>
      <c r="N3390">
        <v>509</v>
      </c>
      <c r="O3390" t="s">
        <v>113</v>
      </c>
      <c r="P3390" t="s">
        <v>397</v>
      </c>
      <c r="Q3390" t="s">
        <v>35</v>
      </c>
    </row>
    <row r="3391" spans="1:17" hidden="1" x14ac:dyDescent="0.25">
      <c r="A3391" t="s">
        <v>13598</v>
      </c>
      <c r="B3391" t="s">
        <v>13599</v>
      </c>
      <c r="C3391" s="1" t="str">
        <f t="shared" si="258"/>
        <v>21:0550</v>
      </c>
      <c r="D3391" s="1" t="str">
        <f t="shared" si="265"/>
        <v>21:0179</v>
      </c>
      <c r="E3391" t="s">
        <v>13600</v>
      </c>
      <c r="F3391" t="s">
        <v>13601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11675</v>
      </c>
      <c r="N3391">
        <v>510</v>
      </c>
      <c r="O3391" t="s">
        <v>108</v>
      </c>
      <c r="P3391" t="s">
        <v>108</v>
      </c>
      <c r="Q3391" t="s">
        <v>108</v>
      </c>
    </row>
    <row r="3392" spans="1:17" hidden="1" x14ac:dyDescent="0.25">
      <c r="A3392" t="s">
        <v>13602</v>
      </c>
      <c r="B3392" t="s">
        <v>13603</v>
      </c>
      <c r="C3392" s="1" t="str">
        <f t="shared" si="258"/>
        <v>21:0550</v>
      </c>
      <c r="D3392" s="1" t="str">
        <f t="shared" si="265"/>
        <v>21:0179</v>
      </c>
      <c r="E3392" t="s">
        <v>13604</v>
      </c>
      <c r="F3392" t="s">
        <v>13605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11689</v>
      </c>
      <c r="N3392">
        <v>511</v>
      </c>
      <c r="O3392" t="s">
        <v>108</v>
      </c>
      <c r="P3392" t="s">
        <v>108</v>
      </c>
      <c r="Q3392" t="s">
        <v>108</v>
      </c>
    </row>
    <row r="3393" spans="1:17" hidden="1" x14ac:dyDescent="0.25">
      <c r="A3393" t="s">
        <v>13606</v>
      </c>
      <c r="B3393" t="s">
        <v>13607</v>
      </c>
      <c r="C3393" s="1" t="str">
        <f t="shared" si="258"/>
        <v>21:0550</v>
      </c>
      <c r="D3393" s="1" t="str">
        <f t="shared" si="265"/>
        <v>21:0179</v>
      </c>
      <c r="E3393" t="s">
        <v>13608</v>
      </c>
      <c r="F3393" t="s">
        <v>13609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11694</v>
      </c>
      <c r="N3393">
        <v>512</v>
      </c>
      <c r="O3393" t="s">
        <v>108</v>
      </c>
      <c r="P3393" t="s">
        <v>108</v>
      </c>
      <c r="Q3393" t="s">
        <v>108</v>
      </c>
    </row>
    <row r="3394" spans="1:17" hidden="1" x14ac:dyDescent="0.25">
      <c r="A3394" t="s">
        <v>13610</v>
      </c>
      <c r="B3394" t="s">
        <v>13611</v>
      </c>
      <c r="C3394" s="1" t="str">
        <f t="shared" ref="C3394:C3457" si="268">HYPERLINK("http://geochem.nrcan.gc.ca/cdogs/content/bdl/bdl210550_e.htm", "21:0550")</f>
        <v>21:0550</v>
      </c>
      <c r="D3394" s="1" t="str">
        <f t="shared" si="265"/>
        <v>21:0179</v>
      </c>
      <c r="E3394" t="s">
        <v>13612</v>
      </c>
      <c r="F3394" t="s">
        <v>13613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11700</v>
      </c>
      <c r="N3394">
        <v>513</v>
      </c>
      <c r="O3394" t="s">
        <v>1812</v>
      </c>
      <c r="P3394" t="s">
        <v>1631</v>
      </c>
      <c r="Q3394" t="s">
        <v>522</v>
      </c>
    </row>
    <row r="3395" spans="1:17" hidden="1" x14ac:dyDescent="0.25">
      <c r="A3395" t="s">
        <v>13614</v>
      </c>
      <c r="B3395" t="s">
        <v>13615</v>
      </c>
      <c r="C3395" s="1" t="str">
        <f t="shared" si="268"/>
        <v>21:0550</v>
      </c>
      <c r="D3395" s="1" t="str">
        <f t="shared" si="265"/>
        <v>21:0179</v>
      </c>
      <c r="E3395" t="s">
        <v>13616</v>
      </c>
      <c r="F3395" t="s">
        <v>13617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11710</v>
      </c>
      <c r="N3395">
        <v>514</v>
      </c>
      <c r="O3395" t="s">
        <v>113</v>
      </c>
      <c r="P3395" t="s">
        <v>631</v>
      </c>
      <c r="Q3395" t="s">
        <v>93</v>
      </c>
    </row>
    <row r="3396" spans="1:17" hidden="1" x14ac:dyDescent="0.25">
      <c r="A3396" t="s">
        <v>13618</v>
      </c>
      <c r="B3396" t="s">
        <v>13619</v>
      </c>
      <c r="C3396" s="1" t="str">
        <f t="shared" si="268"/>
        <v>21:0550</v>
      </c>
      <c r="D3396" s="1" t="str">
        <f t="shared" si="265"/>
        <v>21:0179</v>
      </c>
      <c r="E3396" t="s">
        <v>13620</v>
      </c>
      <c r="F3396" t="s">
        <v>13621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11680</v>
      </c>
      <c r="N3396">
        <v>515</v>
      </c>
      <c r="O3396" t="s">
        <v>3027</v>
      </c>
      <c r="P3396" t="s">
        <v>1222</v>
      </c>
      <c r="Q3396" t="s">
        <v>46</v>
      </c>
    </row>
    <row r="3397" spans="1:17" hidden="1" x14ac:dyDescent="0.25">
      <c r="A3397" t="s">
        <v>13622</v>
      </c>
      <c r="B3397" t="s">
        <v>13623</v>
      </c>
      <c r="C3397" s="1" t="str">
        <f t="shared" si="268"/>
        <v>21:0550</v>
      </c>
      <c r="D3397" s="1" t="str">
        <f t="shared" si="265"/>
        <v>21:0179</v>
      </c>
      <c r="E3397" t="s">
        <v>13620</v>
      </c>
      <c r="F3397" t="s">
        <v>13624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11684</v>
      </c>
      <c r="N3397">
        <v>516</v>
      </c>
      <c r="O3397" t="s">
        <v>1812</v>
      </c>
      <c r="P3397" t="s">
        <v>513</v>
      </c>
      <c r="Q3397" t="s">
        <v>198</v>
      </c>
    </row>
    <row r="3398" spans="1:17" hidden="1" x14ac:dyDescent="0.25">
      <c r="A3398" t="s">
        <v>13625</v>
      </c>
      <c r="B3398" t="s">
        <v>13626</v>
      </c>
      <c r="C3398" s="1" t="str">
        <f t="shared" si="268"/>
        <v>21:0550</v>
      </c>
      <c r="D3398" s="1" t="str">
        <f t="shared" si="265"/>
        <v>21:0179</v>
      </c>
      <c r="E3398" t="s">
        <v>13627</v>
      </c>
      <c r="F3398" t="s">
        <v>13628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11715</v>
      </c>
      <c r="N3398">
        <v>517</v>
      </c>
      <c r="O3398" t="s">
        <v>630</v>
      </c>
      <c r="P3398" t="s">
        <v>583</v>
      </c>
      <c r="Q3398" t="s">
        <v>198</v>
      </c>
    </row>
    <row r="3399" spans="1:17" hidden="1" x14ac:dyDescent="0.25">
      <c r="A3399" t="s">
        <v>13629</v>
      </c>
      <c r="B3399" t="s">
        <v>13630</v>
      </c>
      <c r="C3399" s="1" t="str">
        <f t="shared" si="268"/>
        <v>21:0550</v>
      </c>
      <c r="D3399" s="1" t="str">
        <f t="shared" si="265"/>
        <v>21:0179</v>
      </c>
      <c r="E3399" t="s">
        <v>13631</v>
      </c>
      <c r="F3399" t="s">
        <v>13632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11720</v>
      </c>
      <c r="N3399">
        <v>518</v>
      </c>
      <c r="O3399" t="s">
        <v>113</v>
      </c>
      <c r="P3399" t="s">
        <v>87</v>
      </c>
      <c r="Q3399" t="s">
        <v>189</v>
      </c>
    </row>
    <row r="3400" spans="1:17" hidden="1" x14ac:dyDescent="0.25">
      <c r="A3400" t="s">
        <v>13633</v>
      </c>
      <c r="B3400" t="s">
        <v>13634</v>
      </c>
      <c r="C3400" s="1" t="str">
        <f t="shared" si="268"/>
        <v>21:0550</v>
      </c>
      <c r="D3400" s="1" t="str">
        <f t="shared" si="265"/>
        <v>21:0179</v>
      </c>
      <c r="E3400" t="s">
        <v>13635</v>
      </c>
      <c r="F3400" t="s">
        <v>13636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11725</v>
      </c>
      <c r="N3400">
        <v>519</v>
      </c>
      <c r="O3400" t="s">
        <v>108</v>
      </c>
      <c r="P3400" t="s">
        <v>108</v>
      </c>
      <c r="Q3400" t="s">
        <v>108</v>
      </c>
    </row>
    <row r="3401" spans="1:17" hidden="1" x14ac:dyDescent="0.25">
      <c r="A3401" t="s">
        <v>13637</v>
      </c>
      <c r="B3401" t="s">
        <v>13638</v>
      </c>
      <c r="C3401" s="1" t="str">
        <f t="shared" si="268"/>
        <v>21:0550</v>
      </c>
      <c r="D3401" s="1" t="str">
        <f t="shared" si="265"/>
        <v>21:0179</v>
      </c>
      <c r="E3401" t="s">
        <v>13639</v>
      </c>
      <c r="F3401" t="s">
        <v>13640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11730</v>
      </c>
      <c r="N3401">
        <v>520</v>
      </c>
      <c r="O3401" t="s">
        <v>113</v>
      </c>
      <c r="P3401" t="s">
        <v>28</v>
      </c>
      <c r="Q3401" t="s">
        <v>215</v>
      </c>
    </row>
    <row r="3402" spans="1:17" hidden="1" x14ac:dyDescent="0.25">
      <c r="A3402" t="s">
        <v>13641</v>
      </c>
      <c r="B3402" t="s">
        <v>13642</v>
      </c>
      <c r="C3402" s="1" t="str">
        <f t="shared" si="268"/>
        <v>21:0550</v>
      </c>
      <c r="D3402" s="1" t="str">
        <f t="shared" si="265"/>
        <v>21:0179</v>
      </c>
      <c r="E3402" t="s">
        <v>13643</v>
      </c>
      <c r="F3402" t="s">
        <v>13644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12728</v>
      </c>
      <c r="N3402">
        <v>521</v>
      </c>
      <c r="O3402" t="s">
        <v>113</v>
      </c>
      <c r="P3402" t="s">
        <v>386</v>
      </c>
      <c r="Q3402" t="s">
        <v>71</v>
      </c>
    </row>
    <row r="3403" spans="1:17" hidden="1" x14ac:dyDescent="0.25">
      <c r="A3403" t="s">
        <v>13645</v>
      </c>
      <c r="B3403" t="s">
        <v>13646</v>
      </c>
      <c r="C3403" s="1" t="str">
        <f t="shared" si="268"/>
        <v>21:0550</v>
      </c>
      <c r="D3403" s="1" t="str">
        <f t="shared" si="265"/>
        <v>21:0179</v>
      </c>
      <c r="E3403" t="s">
        <v>13647</v>
      </c>
      <c r="F3403" t="s">
        <v>13648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11641</v>
      </c>
      <c r="N3403">
        <v>522</v>
      </c>
      <c r="O3403" t="s">
        <v>4148</v>
      </c>
      <c r="P3403" t="s">
        <v>407</v>
      </c>
      <c r="Q3403" t="s">
        <v>103</v>
      </c>
    </row>
    <row r="3404" spans="1:17" hidden="1" x14ac:dyDescent="0.25">
      <c r="A3404" t="s">
        <v>13649</v>
      </c>
      <c r="B3404" t="s">
        <v>13650</v>
      </c>
      <c r="C3404" s="1" t="str">
        <f t="shared" si="268"/>
        <v>21:0550</v>
      </c>
      <c r="D3404" s="1" t="str">
        <f t="shared" si="265"/>
        <v>21:0179</v>
      </c>
      <c r="E3404" t="s">
        <v>13651</v>
      </c>
      <c r="F3404" t="s">
        <v>13652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11646</v>
      </c>
      <c r="N3404">
        <v>523</v>
      </c>
      <c r="O3404" t="s">
        <v>630</v>
      </c>
      <c r="P3404" t="s">
        <v>1252</v>
      </c>
      <c r="Q3404" t="s">
        <v>93</v>
      </c>
    </row>
    <row r="3405" spans="1:17" hidden="1" x14ac:dyDescent="0.25">
      <c r="A3405" t="s">
        <v>13653</v>
      </c>
      <c r="B3405" t="s">
        <v>13654</v>
      </c>
      <c r="C3405" s="1" t="str">
        <f t="shared" si="268"/>
        <v>21:0550</v>
      </c>
      <c r="D3405" s="1" t="str">
        <f t="shared" si="265"/>
        <v>21:0179</v>
      </c>
      <c r="E3405" t="s">
        <v>13655</v>
      </c>
      <c r="F3405" t="s">
        <v>13656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11651</v>
      </c>
      <c r="N3405">
        <v>524</v>
      </c>
      <c r="O3405" t="s">
        <v>11795</v>
      </c>
      <c r="P3405" t="s">
        <v>843</v>
      </c>
      <c r="Q3405" t="s">
        <v>35</v>
      </c>
    </row>
    <row r="3406" spans="1:17" hidden="1" x14ac:dyDescent="0.25">
      <c r="A3406" t="s">
        <v>13657</v>
      </c>
      <c r="B3406" t="s">
        <v>13658</v>
      </c>
      <c r="C3406" s="1" t="str">
        <f t="shared" si="268"/>
        <v>21:0550</v>
      </c>
      <c r="D3406" s="1" t="str">
        <f t="shared" si="265"/>
        <v>21:0179</v>
      </c>
      <c r="E3406" t="s">
        <v>13659</v>
      </c>
      <c r="F3406" t="s">
        <v>13660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11660</v>
      </c>
      <c r="N3406">
        <v>525</v>
      </c>
      <c r="O3406" t="s">
        <v>108</v>
      </c>
      <c r="P3406" t="s">
        <v>108</v>
      </c>
      <c r="Q3406" t="s">
        <v>108</v>
      </c>
    </row>
    <row r="3407" spans="1:17" hidden="1" x14ac:dyDescent="0.25">
      <c r="A3407" t="s">
        <v>13661</v>
      </c>
      <c r="B3407" t="s">
        <v>13662</v>
      </c>
      <c r="C3407" s="1" t="str">
        <f t="shared" si="268"/>
        <v>21:0550</v>
      </c>
      <c r="D3407" s="1" t="str">
        <f t="shared" si="265"/>
        <v>21:0179</v>
      </c>
      <c r="E3407" t="s">
        <v>13663</v>
      </c>
      <c r="F3407" t="s">
        <v>13664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11665</v>
      </c>
      <c r="N3407">
        <v>526</v>
      </c>
      <c r="O3407" t="s">
        <v>607</v>
      </c>
      <c r="P3407" t="s">
        <v>1631</v>
      </c>
      <c r="Q3407" t="s">
        <v>35</v>
      </c>
    </row>
    <row r="3408" spans="1:17" hidden="1" x14ac:dyDescent="0.25">
      <c r="A3408" t="s">
        <v>13665</v>
      </c>
      <c r="B3408" t="s">
        <v>13666</v>
      </c>
      <c r="C3408" s="1" t="str">
        <f t="shared" si="268"/>
        <v>21:0550</v>
      </c>
      <c r="D3408" s="1" t="str">
        <f>HYPERLINK("http://geochem.nrcan.gc.ca/cdogs/content/svy/svy_e.htm", "")</f>
        <v/>
      </c>
      <c r="G3408" s="1" t="str">
        <f>HYPERLINK("http://geochem.nrcan.gc.ca/cdogs/content/cr_/cr_00073_e.htm", "73")</f>
        <v>73</v>
      </c>
      <c r="J3408" t="s">
        <v>11703</v>
      </c>
      <c r="K3408" t="s">
        <v>11704</v>
      </c>
      <c r="L3408">
        <v>27</v>
      </c>
      <c r="M3408" t="s">
        <v>11705</v>
      </c>
      <c r="N3408">
        <v>527</v>
      </c>
      <c r="O3408" t="s">
        <v>512</v>
      </c>
      <c r="P3408" t="s">
        <v>863</v>
      </c>
      <c r="Q3408" t="s">
        <v>103</v>
      </c>
    </row>
    <row r="3409" spans="1:17" hidden="1" x14ac:dyDescent="0.25">
      <c r="A3409" t="s">
        <v>13667</v>
      </c>
      <c r="B3409" t="s">
        <v>13668</v>
      </c>
      <c r="C3409" s="1" t="str">
        <f t="shared" si="268"/>
        <v>21:0550</v>
      </c>
      <c r="D3409" s="1" t="str">
        <f t="shared" ref="D3409:D3426" si="269">HYPERLINK("http://geochem.nrcan.gc.ca/cdogs/content/svy/svy210179_e.htm", "21:0179")</f>
        <v>21:0179</v>
      </c>
      <c r="E3409" t="s">
        <v>13669</v>
      </c>
      <c r="F3409" t="s">
        <v>13670</v>
      </c>
      <c r="H3409">
        <v>53.0607598</v>
      </c>
      <c r="I3409">
        <v>-123.997195</v>
      </c>
      <c r="J3409" s="1" t="str">
        <f t="shared" ref="J3409:J3426" si="270">HYPERLINK("http://geochem.nrcan.gc.ca/cdogs/content/kwd/kwd020018_e.htm", "Fluid (stream)")</f>
        <v>Fluid (stream)</v>
      </c>
      <c r="K3409" s="1" t="str">
        <f t="shared" ref="K3409:K3426" si="271">HYPERLINK("http://geochem.nrcan.gc.ca/cdogs/content/kwd/kwd080007_e.htm", "Untreated Water")</f>
        <v>Untreated Water</v>
      </c>
      <c r="L3409">
        <v>27</v>
      </c>
      <c r="M3409" t="s">
        <v>11670</v>
      </c>
      <c r="N3409">
        <v>528</v>
      </c>
      <c r="O3409" t="s">
        <v>113</v>
      </c>
      <c r="P3409" t="s">
        <v>617</v>
      </c>
      <c r="Q3409" t="s">
        <v>93</v>
      </c>
    </row>
    <row r="3410" spans="1:17" hidden="1" x14ac:dyDescent="0.25">
      <c r="A3410" t="s">
        <v>13671</v>
      </c>
      <c r="B3410" t="s">
        <v>13672</v>
      </c>
      <c r="C3410" s="1" t="str">
        <f t="shared" si="268"/>
        <v>21:0550</v>
      </c>
      <c r="D3410" s="1" t="str">
        <f t="shared" si="269"/>
        <v>21:0179</v>
      </c>
      <c r="E3410" t="s">
        <v>13673</v>
      </c>
      <c r="F3410" t="s">
        <v>13674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11675</v>
      </c>
      <c r="N3410">
        <v>529</v>
      </c>
      <c r="O3410" t="s">
        <v>2379</v>
      </c>
      <c r="P3410" t="s">
        <v>1631</v>
      </c>
      <c r="Q3410" t="s">
        <v>23</v>
      </c>
    </row>
    <row r="3411" spans="1:17" hidden="1" x14ac:dyDescent="0.25">
      <c r="A3411" t="s">
        <v>13675</v>
      </c>
      <c r="B3411" t="s">
        <v>13676</v>
      </c>
      <c r="C3411" s="1" t="str">
        <f t="shared" si="268"/>
        <v>21:0550</v>
      </c>
      <c r="D3411" s="1" t="str">
        <f t="shared" si="269"/>
        <v>21:0179</v>
      </c>
      <c r="E3411" t="s">
        <v>13677</v>
      </c>
      <c r="F3411" t="s">
        <v>13678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11689</v>
      </c>
      <c r="N3411">
        <v>530</v>
      </c>
      <c r="O3411" t="s">
        <v>108</v>
      </c>
      <c r="P3411" t="s">
        <v>108</v>
      </c>
      <c r="Q3411" t="s">
        <v>108</v>
      </c>
    </row>
    <row r="3412" spans="1:17" hidden="1" x14ac:dyDescent="0.25">
      <c r="A3412" t="s">
        <v>13679</v>
      </c>
      <c r="B3412" t="s">
        <v>13680</v>
      </c>
      <c r="C3412" s="1" t="str">
        <f t="shared" si="268"/>
        <v>21:0550</v>
      </c>
      <c r="D3412" s="1" t="str">
        <f t="shared" si="269"/>
        <v>21:0179</v>
      </c>
      <c r="E3412" t="s">
        <v>13643</v>
      </c>
      <c r="F3412" t="s">
        <v>13681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12756</v>
      </c>
      <c r="N3412">
        <v>531</v>
      </c>
      <c r="O3412" t="s">
        <v>2120</v>
      </c>
      <c r="P3412" t="s">
        <v>617</v>
      </c>
      <c r="Q3412" t="s">
        <v>59</v>
      </c>
    </row>
    <row r="3413" spans="1:17" hidden="1" x14ac:dyDescent="0.25">
      <c r="A3413" t="s">
        <v>13682</v>
      </c>
      <c r="B3413" t="s">
        <v>13683</v>
      </c>
      <c r="C3413" s="1" t="str">
        <f t="shared" si="268"/>
        <v>21:0550</v>
      </c>
      <c r="D3413" s="1" t="str">
        <f t="shared" si="269"/>
        <v>21:0179</v>
      </c>
      <c r="E3413" t="s">
        <v>13643</v>
      </c>
      <c r="F3413" t="s">
        <v>13684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12752</v>
      </c>
      <c r="N3413">
        <v>532</v>
      </c>
      <c r="O3413" t="s">
        <v>2120</v>
      </c>
      <c r="P3413" t="s">
        <v>2726</v>
      </c>
      <c r="Q3413" t="s">
        <v>59</v>
      </c>
    </row>
    <row r="3414" spans="1:17" hidden="1" x14ac:dyDescent="0.25">
      <c r="A3414" t="s">
        <v>13685</v>
      </c>
      <c r="B3414" t="s">
        <v>13686</v>
      </c>
      <c r="C3414" s="1" t="str">
        <f t="shared" si="268"/>
        <v>21:0550</v>
      </c>
      <c r="D3414" s="1" t="str">
        <f t="shared" si="269"/>
        <v>21:0179</v>
      </c>
      <c r="E3414" t="s">
        <v>13687</v>
      </c>
      <c r="F3414" t="s">
        <v>13688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11694</v>
      </c>
      <c r="N3414">
        <v>533</v>
      </c>
      <c r="O3414" t="s">
        <v>2120</v>
      </c>
      <c r="P3414" t="s">
        <v>617</v>
      </c>
      <c r="Q3414" t="s">
        <v>365</v>
      </c>
    </row>
    <row r="3415" spans="1:17" hidden="1" x14ac:dyDescent="0.25">
      <c r="A3415" t="s">
        <v>13689</v>
      </c>
      <c r="B3415" t="s">
        <v>13690</v>
      </c>
      <c r="C3415" s="1" t="str">
        <f t="shared" si="268"/>
        <v>21:0550</v>
      </c>
      <c r="D3415" s="1" t="str">
        <f t="shared" si="269"/>
        <v>21:0179</v>
      </c>
      <c r="E3415" t="s">
        <v>13691</v>
      </c>
      <c r="F3415" t="s">
        <v>13692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11700</v>
      </c>
      <c r="N3415">
        <v>534</v>
      </c>
      <c r="O3415" t="s">
        <v>108</v>
      </c>
      <c r="P3415" t="s">
        <v>108</v>
      </c>
      <c r="Q3415" t="s">
        <v>108</v>
      </c>
    </row>
    <row r="3416" spans="1:17" hidden="1" x14ac:dyDescent="0.25">
      <c r="A3416" t="s">
        <v>13693</v>
      </c>
      <c r="B3416" t="s">
        <v>13694</v>
      </c>
      <c r="C3416" s="1" t="str">
        <f t="shared" si="268"/>
        <v>21:0550</v>
      </c>
      <c r="D3416" s="1" t="str">
        <f t="shared" si="269"/>
        <v>21:0179</v>
      </c>
      <c r="E3416" t="s">
        <v>13695</v>
      </c>
      <c r="F3416" t="s">
        <v>13696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11710</v>
      </c>
      <c r="N3416">
        <v>535</v>
      </c>
      <c r="O3416" t="s">
        <v>108</v>
      </c>
      <c r="P3416" t="s">
        <v>108</v>
      </c>
      <c r="Q3416" t="s">
        <v>108</v>
      </c>
    </row>
    <row r="3417" spans="1:17" hidden="1" x14ac:dyDescent="0.25">
      <c r="A3417" t="s">
        <v>13697</v>
      </c>
      <c r="B3417" t="s">
        <v>13698</v>
      </c>
      <c r="C3417" s="1" t="str">
        <f t="shared" si="268"/>
        <v>21:0550</v>
      </c>
      <c r="D3417" s="1" t="str">
        <f t="shared" si="269"/>
        <v>21:0179</v>
      </c>
      <c r="E3417" t="s">
        <v>13699</v>
      </c>
      <c r="F3417" t="s">
        <v>13700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11715</v>
      </c>
      <c r="N3417">
        <v>536</v>
      </c>
      <c r="O3417" t="s">
        <v>113</v>
      </c>
      <c r="P3417" t="s">
        <v>1209</v>
      </c>
      <c r="Q3417" t="s">
        <v>23</v>
      </c>
    </row>
    <row r="3418" spans="1:17" hidden="1" x14ac:dyDescent="0.25">
      <c r="A3418" t="s">
        <v>13701</v>
      </c>
      <c r="B3418" t="s">
        <v>13702</v>
      </c>
      <c r="C3418" s="1" t="str">
        <f t="shared" si="268"/>
        <v>21:0550</v>
      </c>
      <c r="D3418" s="1" t="str">
        <f t="shared" si="269"/>
        <v>21:0179</v>
      </c>
      <c r="E3418" t="s">
        <v>13703</v>
      </c>
      <c r="F3418" t="s">
        <v>13704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11720</v>
      </c>
      <c r="N3418">
        <v>537</v>
      </c>
      <c r="O3418" t="s">
        <v>2379</v>
      </c>
      <c r="P3418" t="s">
        <v>386</v>
      </c>
      <c r="Q3418" t="s">
        <v>103</v>
      </c>
    </row>
    <row r="3419" spans="1:17" hidden="1" x14ac:dyDescent="0.25">
      <c r="A3419" t="s">
        <v>13705</v>
      </c>
      <c r="B3419" t="s">
        <v>13706</v>
      </c>
      <c r="C3419" s="1" t="str">
        <f t="shared" si="268"/>
        <v>21:0550</v>
      </c>
      <c r="D3419" s="1" t="str">
        <f t="shared" si="269"/>
        <v>21:0179</v>
      </c>
      <c r="E3419" t="s">
        <v>13707</v>
      </c>
      <c r="F3419" t="s">
        <v>13708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11725</v>
      </c>
      <c r="N3419">
        <v>538</v>
      </c>
      <c r="O3419" t="s">
        <v>113</v>
      </c>
      <c r="P3419" t="s">
        <v>863</v>
      </c>
      <c r="Q3419" t="s">
        <v>29</v>
      </c>
    </row>
    <row r="3420" spans="1:17" hidden="1" x14ac:dyDescent="0.25">
      <c r="A3420" t="s">
        <v>13709</v>
      </c>
      <c r="B3420" t="s">
        <v>13710</v>
      </c>
      <c r="C3420" s="1" t="str">
        <f t="shared" si="268"/>
        <v>21:0550</v>
      </c>
      <c r="D3420" s="1" t="str">
        <f t="shared" si="269"/>
        <v>21:0179</v>
      </c>
      <c r="E3420" t="s">
        <v>13711</v>
      </c>
      <c r="F3420" t="s">
        <v>13712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11730</v>
      </c>
      <c r="N3420">
        <v>539</v>
      </c>
      <c r="O3420" t="s">
        <v>2120</v>
      </c>
      <c r="P3420" t="s">
        <v>2333</v>
      </c>
      <c r="Q3420" t="s">
        <v>198</v>
      </c>
    </row>
    <row r="3421" spans="1:17" hidden="1" x14ac:dyDescent="0.25">
      <c r="A3421" t="s">
        <v>13713</v>
      </c>
      <c r="B3421" t="s">
        <v>13714</v>
      </c>
      <c r="C3421" s="1" t="str">
        <f t="shared" si="268"/>
        <v>21:0550</v>
      </c>
      <c r="D3421" s="1" t="str">
        <f t="shared" si="269"/>
        <v>21:0179</v>
      </c>
      <c r="E3421" t="s">
        <v>13715</v>
      </c>
      <c r="F3421" t="s">
        <v>13716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12803</v>
      </c>
      <c r="N3421">
        <v>540</v>
      </c>
      <c r="O3421" t="s">
        <v>113</v>
      </c>
      <c r="P3421" t="s">
        <v>356</v>
      </c>
      <c r="Q3421" t="s">
        <v>215</v>
      </c>
    </row>
    <row r="3422" spans="1:17" hidden="1" x14ac:dyDescent="0.25">
      <c r="A3422" t="s">
        <v>13717</v>
      </c>
      <c r="B3422" t="s">
        <v>13718</v>
      </c>
      <c r="C3422" s="1" t="str">
        <f t="shared" si="268"/>
        <v>21:0550</v>
      </c>
      <c r="D3422" s="1" t="str">
        <f t="shared" si="269"/>
        <v>21:0179</v>
      </c>
      <c r="E3422" t="s">
        <v>13719</v>
      </c>
      <c r="F3422" t="s">
        <v>13720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11636</v>
      </c>
      <c r="N3422">
        <v>541</v>
      </c>
      <c r="O3422" t="s">
        <v>113</v>
      </c>
      <c r="P3422" t="s">
        <v>386</v>
      </c>
      <c r="Q3422" t="s">
        <v>198</v>
      </c>
    </row>
    <row r="3423" spans="1:17" hidden="1" x14ac:dyDescent="0.25">
      <c r="A3423" t="s">
        <v>13721</v>
      </c>
      <c r="B3423" t="s">
        <v>13722</v>
      </c>
      <c r="C3423" s="1" t="str">
        <f t="shared" si="268"/>
        <v>21:0550</v>
      </c>
      <c r="D3423" s="1" t="str">
        <f t="shared" si="269"/>
        <v>21:0179</v>
      </c>
      <c r="E3423" t="s">
        <v>13723</v>
      </c>
      <c r="F3423" t="s">
        <v>13724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11641</v>
      </c>
      <c r="N3423">
        <v>542</v>
      </c>
      <c r="O3423" t="s">
        <v>108</v>
      </c>
      <c r="P3423" t="s">
        <v>108</v>
      </c>
      <c r="Q3423" t="s">
        <v>108</v>
      </c>
    </row>
    <row r="3424" spans="1:17" hidden="1" x14ac:dyDescent="0.25">
      <c r="A3424" t="s">
        <v>13725</v>
      </c>
      <c r="B3424" t="s">
        <v>13726</v>
      </c>
      <c r="C3424" s="1" t="str">
        <f t="shared" si="268"/>
        <v>21:0550</v>
      </c>
      <c r="D3424" s="1" t="str">
        <f t="shared" si="269"/>
        <v>21:0179</v>
      </c>
      <c r="E3424" t="s">
        <v>13727</v>
      </c>
      <c r="F3424" t="s">
        <v>13728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11646</v>
      </c>
      <c r="N3424">
        <v>543</v>
      </c>
      <c r="O3424" t="s">
        <v>2379</v>
      </c>
      <c r="P3424" t="s">
        <v>34</v>
      </c>
      <c r="Q3424" t="s">
        <v>103</v>
      </c>
    </row>
    <row r="3425" spans="1:17" hidden="1" x14ac:dyDescent="0.25">
      <c r="A3425" t="s">
        <v>13729</v>
      </c>
      <c r="B3425" t="s">
        <v>13730</v>
      </c>
      <c r="C3425" s="1" t="str">
        <f t="shared" si="268"/>
        <v>21:0550</v>
      </c>
      <c r="D3425" s="1" t="str">
        <f t="shared" si="269"/>
        <v>21:0179</v>
      </c>
      <c r="E3425" t="s">
        <v>13731</v>
      </c>
      <c r="F3425" t="s">
        <v>13732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11651</v>
      </c>
      <c r="N3425">
        <v>544</v>
      </c>
      <c r="O3425" t="s">
        <v>108</v>
      </c>
      <c r="P3425" t="s">
        <v>108</v>
      </c>
      <c r="Q3425" t="s">
        <v>108</v>
      </c>
    </row>
    <row r="3426" spans="1:17" hidden="1" x14ac:dyDescent="0.25">
      <c r="A3426" t="s">
        <v>13733</v>
      </c>
      <c r="B3426" t="s">
        <v>13734</v>
      </c>
      <c r="C3426" s="1" t="str">
        <f t="shared" si="268"/>
        <v>21:0550</v>
      </c>
      <c r="D3426" s="1" t="str">
        <f t="shared" si="269"/>
        <v>21:0179</v>
      </c>
      <c r="E3426" t="s">
        <v>13735</v>
      </c>
      <c r="F3426" t="s">
        <v>13736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11660</v>
      </c>
      <c r="N3426">
        <v>545</v>
      </c>
      <c r="O3426" t="s">
        <v>108</v>
      </c>
      <c r="P3426" t="s">
        <v>108</v>
      </c>
      <c r="Q3426" t="s">
        <v>108</v>
      </c>
    </row>
    <row r="3427" spans="1:17" hidden="1" x14ac:dyDescent="0.25">
      <c r="A3427" t="s">
        <v>13737</v>
      </c>
      <c r="B3427" t="s">
        <v>13738</v>
      </c>
      <c r="C3427" s="1" t="str">
        <f t="shared" si="268"/>
        <v>21:0550</v>
      </c>
      <c r="D3427" s="1" t="str">
        <f>HYPERLINK("http://geochem.nrcan.gc.ca/cdogs/content/svy/svy_e.htm", "")</f>
        <v/>
      </c>
      <c r="G3427" s="1" t="str">
        <f>HYPERLINK("http://geochem.nrcan.gc.ca/cdogs/content/cr_/cr_00071_e.htm", "71")</f>
        <v>71</v>
      </c>
      <c r="J3427" t="s">
        <v>11703</v>
      </c>
      <c r="K3427" t="s">
        <v>11704</v>
      </c>
      <c r="L3427">
        <v>28</v>
      </c>
      <c r="M3427" t="s">
        <v>11705</v>
      </c>
      <c r="N3427">
        <v>546</v>
      </c>
      <c r="O3427" t="s">
        <v>576</v>
      </c>
      <c r="P3427" t="s">
        <v>1252</v>
      </c>
      <c r="Q3427" t="s">
        <v>522</v>
      </c>
    </row>
    <row r="3428" spans="1:17" hidden="1" x14ac:dyDescent="0.25">
      <c r="A3428" t="s">
        <v>13739</v>
      </c>
      <c r="B3428" t="s">
        <v>13740</v>
      </c>
      <c r="C3428" s="1" t="str">
        <f t="shared" si="268"/>
        <v>21:0550</v>
      </c>
      <c r="D3428" s="1" t="str">
        <f t="shared" ref="D3428:D3456" si="272">HYPERLINK("http://geochem.nrcan.gc.ca/cdogs/content/svy/svy210179_e.htm", "21:0179")</f>
        <v>21:0179</v>
      </c>
      <c r="E3428" t="s">
        <v>13741</v>
      </c>
      <c r="F3428" t="s">
        <v>13742</v>
      </c>
      <c r="H3428">
        <v>53.025336899999999</v>
      </c>
      <c r="I3428">
        <v>-123.4050615</v>
      </c>
      <c r="J3428" s="1" t="str">
        <f t="shared" ref="J3428:J3456" si="273">HYPERLINK("http://geochem.nrcan.gc.ca/cdogs/content/kwd/kwd020018_e.htm", "Fluid (stream)")</f>
        <v>Fluid (stream)</v>
      </c>
      <c r="K3428" s="1" t="str">
        <f t="shared" ref="K3428:K3456" si="274">HYPERLINK("http://geochem.nrcan.gc.ca/cdogs/content/kwd/kwd080007_e.htm", "Untreated Water")</f>
        <v>Untreated Water</v>
      </c>
      <c r="L3428">
        <v>28</v>
      </c>
      <c r="M3428" t="s">
        <v>11665</v>
      </c>
      <c r="N3428">
        <v>547</v>
      </c>
      <c r="O3428" t="s">
        <v>576</v>
      </c>
      <c r="P3428" t="s">
        <v>1515</v>
      </c>
      <c r="Q3428" t="s">
        <v>52</v>
      </c>
    </row>
    <row r="3429" spans="1:17" hidden="1" x14ac:dyDescent="0.25">
      <c r="A3429" t="s">
        <v>13743</v>
      </c>
      <c r="B3429" t="s">
        <v>13744</v>
      </c>
      <c r="C3429" s="1" t="str">
        <f t="shared" si="268"/>
        <v>21:0550</v>
      </c>
      <c r="D3429" s="1" t="str">
        <f t="shared" si="272"/>
        <v>21:0179</v>
      </c>
      <c r="E3429" t="s">
        <v>13719</v>
      </c>
      <c r="F3429" t="s">
        <v>13745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11655</v>
      </c>
      <c r="N3429">
        <v>548</v>
      </c>
      <c r="O3429" t="s">
        <v>108</v>
      </c>
      <c r="P3429" t="s">
        <v>108</v>
      </c>
      <c r="Q3429" t="s">
        <v>108</v>
      </c>
    </row>
    <row r="3430" spans="1:17" hidden="1" x14ac:dyDescent="0.25">
      <c r="A3430" t="s">
        <v>13746</v>
      </c>
      <c r="B3430" t="s">
        <v>13747</v>
      </c>
      <c r="C3430" s="1" t="str">
        <f t="shared" si="268"/>
        <v>21:0550</v>
      </c>
      <c r="D3430" s="1" t="str">
        <f t="shared" si="272"/>
        <v>21:0179</v>
      </c>
      <c r="E3430" t="s">
        <v>13748</v>
      </c>
      <c r="F3430" t="s">
        <v>13749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11670</v>
      </c>
      <c r="N3430">
        <v>549</v>
      </c>
      <c r="O3430" t="s">
        <v>113</v>
      </c>
      <c r="P3430" t="s">
        <v>391</v>
      </c>
      <c r="Q3430" t="s">
        <v>29</v>
      </c>
    </row>
    <row r="3431" spans="1:17" hidden="1" x14ac:dyDescent="0.25">
      <c r="A3431" t="s">
        <v>13750</v>
      </c>
      <c r="B3431" t="s">
        <v>13751</v>
      </c>
      <c r="C3431" s="1" t="str">
        <f t="shared" si="268"/>
        <v>21:0550</v>
      </c>
      <c r="D3431" s="1" t="str">
        <f t="shared" si="272"/>
        <v>21:0179</v>
      </c>
      <c r="E3431" t="s">
        <v>13752</v>
      </c>
      <c r="F3431" t="s">
        <v>13753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11675</v>
      </c>
      <c r="N3431">
        <v>550</v>
      </c>
      <c r="O3431" t="s">
        <v>2379</v>
      </c>
      <c r="P3431" t="s">
        <v>2943</v>
      </c>
      <c r="Q3431" t="s">
        <v>198</v>
      </c>
    </row>
    <row r="3432" spans="1:17" hidden="1" x14ac:dyDescent="0.25">
      <c r="A3432" t="s">
        <v>13754</v>
      </c>
      <c r="B3432" t="s">
        <v>13755</v>
      </c>
      <c r="C3432" s="1" t="str">
        <f t="shared" si="268"/>
        <v>21:0550</v>
      </c>
      <c r="D3432" s="1" t="str">
        <f t="shared" si="272"/>
        <v>21:0179</v>
      </c>
      <c r="E3432" t="s">
        <v>13756</v>
      </c>
      <c r="F3432" t="s">
        <v>13757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11680</v>
      </c>
      <c r="N3432">
        <v>551</v>
      </c>
      <c r="O3432" t="s">
        <v>630</v>
      </c>
      <c r="P3432" t="s">
        <v>583</v>
      </c>
      <c r="Q3432" t="s">
        <v>71</v>
      </c>
    </row>
    <row r="3433" spans="1:17" hidden="1" x14ac:dyDescent="0.25">
      <c r="A3433" t="s">
        <v>13758</v>
      </c>
      <c r="B3433" t="s">
        <v>13759</v>
      </c>
      <c r="C3433" s="1" t="str">
        <f t="shared" si="268"/>
        <v>21:0550</v>
      </c>
      <c r="D3433" s="1" t="str">
        <f t="shared" si="272"/>
        <v>21:0179</v>
      </c>
      <c r="E3433" t="s">
        <v>13756</v>
      </c>
      <c r="F3433" t="s">
        <v>13760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11684</v>
      </c>
      <c r="N3433">
        <v>552</v>
      </c>
      <c r="O3433" t="s">
        <v>2379</v>
      </c>
      <c r="P3433" t="s">
        <v>513</v>
      </c>
      <c r="Q3433" t="s">
        <v>71</v>
      </c>
    </row>
    <row r="3434" spans="1:17" hidden="1" x14ac:dyDescent="0.25">
      <c r="A3434" t="s">
        <v>13761</v>
      </c>
      <c r="B3434" t="s">
        <v>13762</v>
      </c>
      <c r="C3434" s="1" t="str">
        <f t="shared" si="268"/>
        <v>21:0550</v>
      </c>
      <c r="D3434" s="1" t="str">
        <f t="shared" si="272"/>
        <v>21:0179</v>
      </c>
      <c r="E3434" t="s">
        <v>13763</v>
      </c>
      <c r="F3434" t="s">
        <v>13764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11689</v>
      </c>
      <c r="N3434">
        <v>553</v>
      </c>
      <c r="O3434" t="s">
        <v>113</v>
      </c>
      <c r="P3434" t="s">
        <v>880</v>
      </c>
      <c r="Q3434" t="s">
        <v>88</v>
      </c>
    </row>
    <row r="3435" spans="1:17" hidden="1" x14ac:dyDescent="0.25">
      <c r="A3435" t="s">
        <v>13765</v>
      </c>
      <c r="B3435" t="s">
        <v>13766</v>
      </c>
      <c r="C3435" s="1" t="str">
        <f t="shared" si="268"/>
        <v>21:0550</v>
      </c>
      <c r="D3435" s="1" t="str">
        <f t="shared" si="272"/>
        <v>21:0179</v>
      </c>
      <c r="E3435" t="s">
        <v>13767</v>
      </c>
      <c r="F3435" t="s">
        <v>13768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11694</v>
      </c>
      <c r="N3435">
        <v>554</v>
      </c>
      <c r="O3435" t="s">
        <v>8982</v>
      </c>
      <c r="P3435" t="s">
        <v>391</v>
      </c>
      <c r="Q3435" t="s">
        <v>392</v>
      </c>
    </row>
    <row r="3436" spans="1:17" hidden="1" x14ac:dyDescent="0.25">
      <c r="A3436" t="s">
        <v>13769</v>
      </c>
      <c r="B3436" t="s">
        <v>13770</v>
      </c>
      <c r="C3436" s="1" t="str">
        <f t="shared" si="268"/>
        <v>21:0550</v>
      </c>
      <c r="D3436" s="1" t="str">
        <f t="shared" si="272"/>
        <v>21:0179</v>
      </c>
      <c r="E3436" t="s">
        <v>13771</v>
      </c>
      <c r="F3436" t="s">
        <v>13772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11700</v>
      </c>
      <c r="N3436">
        <v>555</v>
      </c>
      <c r="O3436" t="s">
        <v>108</v>
      </c>
      <c r="P3436" t="s">
        <v>108</v>
      </c>
      <c r="Q3436" t="s">
        <v>108</v>
      </c>
    </row>
    <row r="3437" spans="1:17" hidden="1" x14ac:dyDescent="0.25">
      <c r="A3437" t="s">
        <v>13773</v>
      </c>
      <c r="B3437" t="s">
        <v>13774</v>
      </c>
      <c r="C3437" s="1" t="str">
        <f t="shared" si="268"/>
        <v>21:0550</v>
      </c>
      <c r="D3437" s="1" t="str">
        <f t="shared" si="272"/>
        <v>21:0179</v>
      </c>
      <c r="E3437" t="s">
        <v>13775</v>
      </c>
      <c r="F3437" t="s">
        <v>13776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11710</v>
      </c>
      <c r="N3437">
        <v>556</v>
      </c>
      <c r="O3437" t="s">
        <v>108</v>
      </c>
      <c r="P3437" t="s">
        <v>108</v>
      </c>
      <c r="Q3437" t="s">
        <v>108</v>
      </c>
    </row>
    <row r="3438" spans="1:17" hidden="1" x14ac:dyDescent="0.25">
      <c r="A3438" t="s">
        <v>13777</v>
      </c>
      <c r="B3438" t="s">
        <v>13778</v>
      </c>
      <c r="C3438" s="1" t="str">
        <f t="shared" si="268"/>
        <v>21:0550</v>
      </c>
      <c r="D3438" s="1" t="str">
        <f t="shared" si="272"/>
        <v>21:0179</v>
      </c>
      <c r="E3438" t="s">
        <v>13779</v>
      </c>
      <c r="F3438" t="s">
        <v>13780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11715</v>
      </c>
      <c r="N3438">
        <v>557</v>
      </c>
      <c r="O3438" t="s">
        <v>108</v>
      </c>
      <c r="P3438" t="s">
        <v>108</v>
      </c>
      <c r="Q3438" t="s">
        <v>108</v>
      </c>
    </row>
    <row r="3439" spans="1:17" hidden="1" x14ac:dyDescent="0.25">
      <c r="A3439" t="s">
        <v>13781</v>
      </c>
      <c r="B3439" t="s">
        <v>13782</v>
      </c>
      <c r="C3439" s="1" t="str">
        <f t="shared" si="268"/>
        <v>21:0550</v>
      </c>
      <c r="D3439" s="1" t="str">
        <f t="shared" si="272"/>
        <v>21:0179</v>
      </c>
      <c r="E3439" t="s">
        <v>13783</v>
      </c>
      <c r="F3439" t="s">
        <v>13784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11720</v>
      </c>
      <c r="N3439">
        <v>558</v>
      </c>
      <c r="O3439" t="s">
        <v>108</v>
      </c>
      <c r="P3439" t="s">
        <v>108</v>
      </c>
      <c r="Q3439" t="s">
        <v>108</v>
      </c>
    </row>
    <row r="3440" spans="1:17" hidden="1" x14ac:dyDescent="0.25">
      <c r="A3440" t="s">
        <v>13785</v>
      </c>
      <c r="B3440" t="s">
        <v>13786</v>
      </c>
      <c r="C3440" s="1" t="str">
        <f t="shared" si="268"/>
        <v>21:0550</v>
      </c>
      <c r="D3440" s="1" t="str">
        <f t="shared" si="272"/>
        <v>21:0179</v>
      </c>
      <c r="E3440" t="s">
        <v>13787</v>
      </c>
      <c r="F3440" t="s">
        <v>13788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11725</v>
      </c>
      <c r="N3440">
        <v>559</v>
      </c>
      <c r="O3440" t="s">
        <v>1812</v>
      </c>
      <c r="P3440" t="s">
        <v>636</v>
      </c>
      <c r="Q3440" t="s">
        <v>392</v>
      </c>
    </row>
    <row r="3441" spans="1:17" hidden="1" x14ac:dyDescent="0.25">
      <c r="A3441" t="s">
        <v>13789</v>
      </c>
      <c r="B3441" t="s">
        <v>13790</v>
      </c>
      <c r="C3441" s="1" t="str">
        <f t="shared" si="268"/>
        <v>21:0550</v>
      </c>
      <c r="D3441" s="1" t="str">
        <f t="shared" si="272"/>
        <v>21:0179</v>
      </c>
      <c r="E3441" t="s">
        <v>13791</v>
      </c>
      <c r="F3441" t="s">
        <v>13792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11730</v>
      </c>
      <c r="N3441">
        <v>560</v>
      </c>
      <c r="O3441" t="s">
        <v>512</v>
      </c>
      <c r="P3441" t="s">
        <v>1631</v>
      </c>
      <c r="Q3441" t="s">
        <v>103</v>
      </c>
    </row>
    <row r="3442" spans="1:17" hidden="1" x14ac:dyDescent="0.25">
      <c r="A3442" t="s">
        <v>13793</v>
      </c>
      <c r="B3442" t="s">
        <v>13794</v>
      </c>
      <c r="C3442" s="1" t="str">
        <f t="shared" si="268"/>
        <v>21:0550</v>
      </c>
      <c r="D3442" s="1" t="str">
        <f t="shared" si="272"/>
        <v>21:0179</v>
      </c>
      <c r="E3442" t="s">
        <v>13795</v>
      </c>
      <c r="F3442" t="s">
        <v>13796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11636</v>
      </c>
      <c r="N3442">
        <v>561</v>
      </c>
      <c r="O3442" t="s">
        <v>113</v>
      </c>
      <c r="P3442" t="s">
        <v>391</v>
      </c>
      <c r="Q3442" t="s">
        <v>93</v>
      </c>
    </row>
    <row r="3443" spans="1:17" hidden="1" x14ac:dyDescent="0.25">
      <c r="A3443" t="s">
        <v>13797</v>
      </c>
      <c r="B3443" t="s">
        <v>13798</v>
      </c>
      <c r="C3443" s="1" t="str">
        <f t="shared" si="268"/>
        <v>21:0550</v>
      </c>
      <c r="D3443" s="1" t="str">
        <f t="shared" si="272"/>
        <v>21:0179</v>
      </c>
      <c r="E3443" t="s">
        <v>13799</v>
      </c>
      <c r="F3443" t="s">
        <v>13800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11641</v>
      </c>
      <c r="N3443">
        <v>562</v>
      </c>
      <c r="O3443" t="s">
        <v>113</v>
      </c>
      <c r="P3443" t="s">
        <v>602</v>
      </c>
      <c r="Q3443" t="s">
        <v>71</v>
      </c>
    </row>
    <row r="3444" spans="1:17" hidden="1" x14ac:dyDescent="0.25">
      <c r="A3444" t="s">
        <v>13801</v>
      </c>
      <c r="B3444" t="s">
        <v>13802</v>
      </c>
      <c r="C3444" s="1" t="str">
        <f t="shared" si="268"/>
        <v>21:0550</v>
      </c>
      <c r="D3444" s="1" t="str">
        <f t="shared" si="272"/>
        <v>21:0179</v>
      </c>
      <c r="E3444" t="s">
        <v>13803</v>
      </c>
      <c r="F3444" t="s">
        <v>13804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11646</v>
      </c>
      <c r="N3444">
        <v>563</v>
      </c>
      <c r="O3444" t="s">
        <v>113</v>
      </c>
      <c r="P3444" t="s">
        <v>70</v>
      </c>
      <c r="Q3444" t="s">
        <v>171</v>
      </c>
    </row>
    <row r="3445" spans="1:17" hidden="1" x14ac:dyDescent="0.25">
      <c r="A3445" t="s">
        <v>13805</v>
      </c>
      <c r="B3445" t="s">
        <v>13806</v>
      </c>
      <c r="C3445" s="1" t="str">
        <f t="shared" si="268"/>
        <v>21:0550</v>
      </c>
      <c r="D3445" s="1" t="str">
        <f t="shared" si="272"/>
        <v>21:0179</v>
      </c>
      <c r="E3445" t="s">
        <v>13807</v>
      </c>
      <c r="F3445" t="s">
        <v>13808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11651</v>
      </c>
      <c r="N3445">
        <v>564</v>
      </c>
      <c r="O3445" t="s">
        <v>512</v>
      </c>
      <c r="P3445" t="s">
        <v>391</v>
      </c>
      <c r="Q3445" t="s">
        <v>59</v>
      </c>
    </row>
    <row r="3446" spans="1:17" hidden="1" x14ac:dyDescent="0.25">
      <c r="A3446" t="s">
        <v>13809</v>
      </c>
      <c r="B3446" t="s">
        <v>13810</v>
      </c>
      <c r="C3446" s="1" t="str">
        <f t="shared" si="268"/>
        <v>21:0550</v>
      </c>
      <c r="D3446" s="1" t="str">
        <f t="shared" si="272"/>
        <v>21:0179</v>
      </c>
      <c r="E3446" t="s">
        <v>13811</v>
      </c>
      <c r="F3446" t="s">
        <v>13812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11660</v>
      </c>
      <c r="N3446">
        <v>565</v>
      </c>
      <c r="O3446" t="s">
        <v>113</v>
      </c>
      <c r="P3446" t="s">
        <v>28</v>
      </c>
      <c r="Q3446" t="s">
        <v>103</v>
      </c>
    </row>
    <row r="3447" spans="1:17" hidden="1" x14ac:dyDescent="0.25">
      <c r="A3447" t="s">
        <v>13813</v>
      </c>
      <c r="B3447" t="s">
        <v>13814</v>
      </c>
      <c r="C3447" s="1" t="str">
        <f t="shared" si="268"/>
        <v>21:0550</v>
      </c>
      <c r="D3447" s="1" t="str">
        <f t="shared" si="272"/>
        <v>21:0179</v>
      </c>
      <c r="E3447" t="s">
        <v>13815</v>
      </c>
      <c r="F3447" t="s">
        <v>13816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11680</v>
      </c>
      <c r="N3447">
        <v>566</v>
      </c>
      <c r="O3447" t="s">
        <v>2379</v>
      </c>
      <c r="P3447" t="s">
        <v>513</v>
      </c>
      <c r="Q3447" t="s">
        <v>46</v>
      </c>
    </row>
    <row r="3448" spans="1:17" hidden="1" x14ac:dyDescent="0.25">
      <c r="A3448" t="s">
        <v>13817</v>
      </c>
      <c r="B3448" t="s">
        <v>13818</v>
      </c>
      <c r="C3448" s="1" t="str">
        <f t="shared" si="268"/>
        <v>21:0550</v>
      </c>
      <c r="D3448" s="1" t="str">
        <f t="shared" si="272"/>
        <v>21:0179</v>
      </c>
      <c r="E3448" t="s">
        <v>13815</v>
      </c>
      <c r="F3448" t="s">
        <v>13819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11684</v>
      </c>
      <c r="N3448">
        <v>567</v>
      </c>
      <c r="O3448" t="s">
        <v>113</v>
      </c>
      <c r="P3448" t="s">
        <v>513</v>
      </c>
      <c r="Q3448" t="s">
        <v>23</v>
      </c>
    </row>
    <row r="3449" spans="1:17" hidden="1" x14ac:dyDescent="0.25">
      <c r="A3449" t="s">
        <v>13820</v>
      </c>
      <c r="B3449" t="s">
        <v>13821</v>
      </c>
      <c r="C3449" s="1" t="str">
        <f t="shared" si="268"/>
        <v>21:0550</v>
      </c>
      <c r="D3449" s="1" t="str">
        <f t="shared" si="272"/>
        <v>21:0179</v>
      </c>
      <c r="E3449" t="s">
        <v>13822</v>
      </c>
      <c r="F3449" t="s">
        <v>13823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11665</v>
      </c>
      <c r="N3449">
        <v>568</v>
      </c>
      <c r="O3449" t="s">
        <v>593</v>
      </c>
      <c r="P3449" t="s">
        <v>391</v>
      </c>
      <c r="Q3449" t="s">
        <v>29</v>
      </c>
    </row>
    <row r="3450" spans="1:17" hidden="1" x14ac:dyDescent="0.25">
      <c r="A3450" t="s">
        <v>13824</v>
      </c>
      <c r="B3450" t="s">
        <v>13825</v>
      </c>
      <c r="C3450" s="1" t="str">
        <f t="shared" si="268"/>
        <v>21:0550</v>
      </c>
      <c r="D3450" s="1" t="str">
        <f t="shared" si="272"/>
        <v>21:0179</v>
      </c>
      <c r="E3450" t="s">
        <v>13826</v>
      </c>
      <c r="F3450" t="s">
        <v>13827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11670</v>
      </c>
      <c r="N3450">
        <v>569</v>
      </c>
      <c r="O3450" t="s">
        <v>512</v>
      </c>
      <c r="P3450" t="s">
        <v>2726</v>
      </c>
      <c r="Q3450" t="s">
        <v>93</v>
      </c>
    </row>
    <row r="3451" spans="1:17" hidden="1" x14ac:dyDescent="0.25">
      <c r="A3451" t="s">
        <v>13828</v>
      </c>
      <c r="B3451" t="s">
        <v>13829</v>
      </c>
      <c r="C3451" s="1" t="str">
        <f t="shared" si="268"/>
        <v>21:0550</v>
      </c>
      <c r="D3451" s="1" t="str">
        <f t="shared" si="272"/>
        <v>21:0179</v>
      </c>
      <c r="E3451" t="s">
        <v>13830</v>
      </c>
      <c r="F3451" t="s">
        <v>13831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11675</v>
      </c>
      <c r="N3451">
        <v>570</v>
      </c>
      <c r="O3451" t="s">
        <v>2120</v>
      </c>
      <c r="P3451" t="s">
        <v>1391</v>
      </c>
      <c r="Q3451" t="s">
        <v>71</v>
      </c>
    </row>
    <row r="3452" spans="1:17" hidden="1" x14ac:dyDescent="0.25">
      <c r="A3452" t="s">
        <v>13832</v>
      </c>
      <c r="B3452" t="s">
        <v>13833</v>
      </c>
      <c r="C3452" s="1" t="str">
        <f t="shared" si="268"/>
        <v>21:0550</v>
      </c>
      <c r="D3452" s="1" t="str">
        <f t="shared" si="272"/>
        <v>21:0179</v>
      </c>
      <c r="E3452" t="s">
        <v>13834</v>
      </c>
      <c r="F3452" t="s">
        <v>13835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11689</v>
      </c>
      <c r="N3452">
        <v>571</v>
      </c>
      <c r="O3452" t="s">
        <v>512</v>
      </c>
      <c r="P3452" t="s">
        <v>1391</v>
      </c>
      <c r="Q3452" t="s">
        <v>23</v>
      </c>
    </row>
    <row r="3453" spans="1:17" hidden="1" x14ac:dyDescent="0.25">
      <c r="A3453" t="s">
        <v>13836</v>
      </c>
      <c r="B3453" t="s">
        <v>13837</v>
      </c>
      <c r="C3453" s="1" t="str">
        <f t="shared" si="268"/>
        <v>21:0550</v>
      </c>
      <c r="D3453" s="1" t="str">
        <f t="shared" si="272"/>
        <v>21:0179</v>
      </c>
      <c r="E3453" t="s">
        <v>13838</v>
      </c>
      <c r="F3453" t="s">
        <v>13839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11694</v>
      </c>
      <c r="N3453">
        <v>572</v>
      </c>
      <c r="O3453" t="s">
        <v>113</v>
      </c>
      <c r="P3453" t="s">
        <v>397</v>
      </c>
      <c r="Q3453" t="s">
        <v>103</v>
      </c>
    </row>
    <row r="3454" spans="1:17" hidden="1" x14ac:dyDescent="0.25">
      <c r="A3454" t="s">
        <v>13840</v>
      </c>
      <c r="B3454" t="s">
        <v>13841</v>
      </c>
      <c r="C3454" s="1" t="str">
        <f t="shared" si="268"/>
        <v>21:0550</v>
      </c>
      <c r="D3454" s="1" t="str">
        <f t="shared" si="272"/>
        <v>21:0179</v>
      </c>
      <c r="E3454" t="s">
        <v>13795</v>
      </c>
      <c r="F3454" t="s">
        <v>13842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11655</v>
      </c>
      <c r="N3454">
        <v>573</v>
      </c>
      <c r="O3454" t="s">
        <v>113</v>
      </c>
      <c r="P3454" t="s">
        <v>391</v>
      </c>
      <c r="Q3454" t="s">
        <v>23</v>
      </c>
    </row>
    <row r="3455" spans="1:17" hidden="1" x14ac:dyDescent="0.25">
      <c r="A3455" t="s">
        <v>13843</v>
      </c>
      <c r="B3455" t="s">
        <v>13844</v>
      </c>
      <c r="C3455" s="1" t="str">
        <f t="shared" si="268"/>
        <v>21:0550</v>
      </c>
      <c r="D3455" s="1" t="str">
        <f t="shared" si="272"/>
        <v>21:0179</v>
      </c>
      <c r="E3455" t="s">
        <v>13845</v>
      </c>
      <c r="F3455" t="s">
        <v>13846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11700</v>
      </c>
      <c r="N3455">
        <v>574</v>
      </c>
      <c r="O3455" t="s">
        <v>113</v>
      </c>
      <c r="P3455" t="s">
        <v>658</v>
      </c>
      <c r="Q3455" t="s">
        <v>23</v>
      </c>
    </row>
    <row r="3456" spans="1:17" hidden="1" x14ac:dyDescent="0.25">
      <c r="A3456" t="s">
        <v>13847</v>
      </c>
      <c r="B3456" t="s">
        <v>13848</v>
      </c>
      <c r="C3456" s="1" t="str">
        <f t="shared" si="268"/>
        <v>21:0550</v>
      </c>
      <c r="D3456" s="1" t="str">
        <f t="shared" si="272"/>
        <v>21:0179</v>
      </c>
      <c r="E3456" t="s">
        <v>13849</v>
      </c>
      <c r="F3456" t="s">
        <v>13850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11710</v>
      </c>
      <c r="N3456">
        <v>575</v>
      </c>
      <c r="O3456" t="s">
        <v>11795</v>
      </c>
      <c r="P3456" t="s">
        <v>658</v>
      </c>
      <c r="Q3456" t="s">
        <v>522</v>
      </c>
    </row>
    <row r="3457" spans="1:17" hidden="1" x14ac:dyDescent="0.25">
      <c r="A3457" t="s">
        <v>13851</v>
      </c>
      <c r="B3457" t="s">
        <v>13852</v>
      </c>
      <c r="C3457" s="1" t="str">
        <f t="shared" si="268"/>
        <v>21:0550</v>
      </c>
      <c r="D3457" s="1" t="str">
        <f>HYPERLINK("http://geochem.nrcan.gc.ca/cdogs/content/svy/svy_e.htm", "")</f>
        <v/>
      </c>
      <c r="G3457" s="1" t="str">
        <f>HYPERLINK("http://geochem.nrcan.gc.ca/cdogs/content/cr_/cr_00073_e.htm", "73")</f>
        <v>73</v>
      </c>
      <c r="J3457" t="s">
        <v>11703</v>
      </c>
      <c r="K3457" t="s">
        <v>11704</v>
      </c>
      <c r="L3457">
        <v>29</v>
      </c>
      <c r="M3457" t="s">
        <v>11705</v>
      </c>
      <c r="N3457">
        <v>576</v>
      </c>
      <c r="O3457" t="s">
        <v>630</v>
      </c>
      <c r="P3457" t="s">
        <v>2726</v>
      </c>
      <c r="Q3457" t="s">
        <v>29</v>
      </c>
    </row>
    <row r="3458" spans="1:17" hidden="1" x14ac:dyDescent="0.25">
      <c r="A3458" t="s">
        <v>13853</v>
      </c>
      <c r="B3458" t="s">
        <v>13854</v>
      </c>
      <c r="C3458" s="1" t="str">
        <f t="shared" ref="C3458:C3519" si="275">HYPERLINK("http://geochem.nrcan.gc.ca/cdogs/content/bdl/bdl210550_e.htm", "21:0550")</f>
        <v>21:0550</v>
      </c>
      <c r="D3458" s="1" t="str">
        <f t="shared" ref="D3458:D3480" si="276">HYPERLINK("http://geochem.nrcan.gc.ca/cdogs/content/svy/svy210179_e.htm", "21:0179")</f>
        <v>21:0179</v>
      </c>
      <c r="E3458" t="s">
        <v>13855</v>
      </c>
      <c r="F3458" t="s">
        <v>13856</v>
      </c>
      <c r="H3458">
        <v>53.089906999999997</v>
      </c>
      <c r="I3458">
        <v>-123.773982</v>
      </c>
      <c r="J3458" s="1" t="str">
        <f t="shared" ref="J3458:J3480" si="277">HYPERLINK("http://geochem.nrcan.gc.ca/cdogs/content/kwd/kwd020018_e.htm", "Fluid (stream)")</f>
        <v>Fluid (stream)</v>
      </c>
      <c r="K3458" s="1" t="str">
        <f t="shared" ref="K3458:K3480" si="278">HYPERLINK("http://geochem.nrcan.gc.ca/cdogs/content/kwd/kwd080007_e.htm", "Untreated Water")</f>
        <v>Untreated Water</v>
      </c>
      <c r="L3458">
        <v>29</v>
      </c>
      <c r="M3458" t="s">
        <v>11715</v>
      </c>
      <c r="N3458">
        <v>577</v>
      </c>
      <c r="O3458" t="s">
        <v>113</v>
      </c>
      <c r="P3458" t="s">
        <v>386</v>
      </c>
      <c r="Q3458" t="s">
        <v>71</v>
      </c>
    </row>
    <row r="3459" spans="1:17" hidden="1" x14ac:dyDescent="0.25">
      <c r="A3459" t="s">
        <v>13857</v>
      </c>
      <c r="B3459" t="s">
        <v>13858</v>
      </c>
      <c r="C3459" s="1" t="str">
        <f t="shared" si="275"/>
        <v>21:0550</v>
      </c>
      <c r="D3459" s="1" t="str">
        <f t="shared" si="276"/>
        <v>21:0179</v>
      </c>
      <c r="E3459" t="s">
        <v>13859</v>
      </c>
      <c r="F3459" t="s">
        <v>13860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11720</v>
      </c>
      <c r="N3459">
        <v>578</v>
      </c>
      <c r="O3459" t="s">
        <v>2120</v>
      </c>
      <c r="P3459" t="s">
        <v>631</v>
      </c>
      <c r="Q3459" t="s">
        <v>522</v>
      </c>
    </row>
    <row r="3460" spans="1:17" hidden="1" x14ac:dyDescent="0.25">
      <c r="A3460" t="s">
        <v>13861</v>
      </c>
      <c r="B3460" t="s">
        <v>13862</v>
      </c>
      <c r="C3460" s="1" t="str">
        <f t="shared" si="275"/>
        <v>21:0550</v>
      </c>
      <c r="D3460" s="1" t="str">
        <f t="shared" si="276"/>
        <v>21:0179</v>
      </c>
      <c r="E3460" t="s">
        <v>13863</v>
      </c>
      <c r="F3460" t="s">
        <v>13864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11725</v>
      </c>
      <c r="N3460">
        <v>579</v>
      </c>
      <c r="O3460" t="s">
        <v>113</v>
      </c>
      <c r="P3460" t="s">
        <v>2943</v>
      </c>
      <c r="Q3460" t="s">
        <v>522</v>
      </c>
    </row>
    <row r="3461" spans="1:17" hidden="1" x14ac:dyDescent="0.25">
      <c r="A3461" t="s">
        <v>13865</v>
      </c>
      <c r="B3461" t="s">
        <v>13866</v>
      </c>
      <c r="C3461" s="1" t="str">
        <f t="shared" si="275"/>
        <v>21:0550</v>
      </c>
      <c r="D3461" s="1" t="str">
        <f t="shared" si="276"/>
        <v>21:0179</v>
      </c>
      <c r="E3461" t="s">
        <v>13867</v>
      </c>
      <c r="F3461" t="s">
        <v>13868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11730</v>
      </c>
      <c r="N3461">
        <v>580</v>
      </c>
      <c r="O3461" t="s">
        <v>113</v>
      </c>
      <c r="P3461" t="s">
        <v>612</v>
      </c>
      <c r="Q3461" t="s">
        <v>29</v>
      </c>
    </row>
    <row r="3462" spans="1:17" hidden="1" x14ac:dyDescent="0.25">
      <c r="A3462" t="s">
        <v>13869</v>
      </c>
      <c r="B3462" t="s">
        <v>13870</v>
      </c>
      <c r="C3462" s="1" t="str">
        <f t="shared" si="275"/>
        <v>21:0550</v>
      </c>
      <c r="D3462" s="1" t="str">
        <f t="shared" si="276"/>
        <v>21:0179</v>
      </c>
      <c r="E3462" t="s">
        <v>13871</v>
      </c>
      <c r="F3462" t="s">
        <v>13872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11636</v>
      </c>
      <c r="N3462">
        <v>581</v>
      </c>
      <c r="O3462" t="s">
        <v>2120</v>
      </c>
      <c r="P3462" t="s">
        <v>1252</v>
      </c>
      <c r="Q3462" t="s">
        <v>46</v>
      </c>
    </row>
    <row r="3463" spans="1:17" hidden="1" x14ac:dyDescent="0.25">
      <c r="A3463" t="s">
        <v>13873</v>
      </c>
      <c r="B3463" t="s">
        <v>13874</v>
      </c>
      <c r="C3463" s="1" t="str">
        <f t="shared" si="275"/>
        <v>21:0550</v>
      </c>
      <c r="D3463" s="1" t="str">
        <f t="shared" si="276"/>
        <v>21:0179</v>
      </c>
      <c r="E3463" t="s">
        <v>13875</v>
      </c>
      <c r="F3463" t="s">
        <v>13876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11641</v>
      </c>
      <c r="N3463">
        <v>582</v>
      </c>
      <c r="O3463" t="s">
        <v>8982</v>
      </c>
      <c r="P3463" t="s">
        <v>843</v>
      </c>
      <c r="Q3463" t="s">
        <v>29</v>
      </c>
    </row>
    <row r="3464" spans="1:17" hidden="1" x14ac:dyDescent="0.25">
      <c r="A3464" t="s">
        <v>13877</v>
      </c>
      <c r="B3464" t="s">
        <v>13878</v>
      </c>
      <c r="C3464" s="1" t="str">
        <f t="shared" si="275"/>
        <v>21:0550</v>
      </c>
      <c r="D3464" s="1" t="str">
        <f t="shared" si="276"/>
        <v>21:0179</v>
      </c>
      <c r="E3464" t="s">
        <v>13879</v>
      </c>
      <c r="F3464" t="s">
        <v>13880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11646</v>
      </c>
      <c r="N3464">
        <v>583</v>
      </c>
      <c r="O3464" t="s">
        <v>113</v>
      </c>
      <c r="P3464" t="s">
        <v>226</v>
      </c>
      <c r="Q3464" t="s">
        <v>103</v>
      </c>
    </row>
    <row r="3465" spans="1:17" hidden="1" x14ac:dyDescent="0.25">
      <c r="A3465" t="s">
        <v>13881</v>
      </c>
      <c r="B3465" t="s">
        <v>13882</v>
      </c>
      <c r="C3465" s="1" t="str">
        <f t="shared" si="275"/>
        <v>21:0550</v>
      </c>
      <c r="D3465" s="1" t="str">
        <f t="shared" si="276"/>
        <v>21:0179</v>
      </c>
      <c r="E3465" t="s">
        <v>13883</v>
      </c>
      <c r="F3465" t="s">
        <v>13884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11651</v>
      </c>
      <c r="N3465">
        <v>584</v>
      </c>
      <c r="O3465" t="s">
        <v>108</v>
      </c>
      <c r="P3465" t="s">
        <v>108</v>
      </c>
      <c r="Q3465" t="s">
        <v>108</v>
      </c>
    </row>
    <row r="3466" spans="1:17" hidden="1" x14ac:dyDescent="0.25">
      <c r="A3466" t="s">
        <v>13885</v>
      </c>
      <c r="B3466" t="s">
        <v>13886</v>
      </c>
      <c r="C3466" s="1" t="str">
        <f t="shared" si="275"/>
        <v>21:0550</v>
      </c>
      <c r="D3466" s="1" t="str">
        <f t="shared" si="276"/>
        <v>21:0179</v>
      </c>
      <c r="E3466" t="s">
        <v>13887</v>
      </c>
      <c r="F3466" t="s">
        <v>13888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11660</v>
      </c>
      <c r="N3466">
        <v>585</v>
      </c>
      <c r="O3466" t="s">
        <v>2120</v>
      </c>
      <c r="P3466" t="s">
        <v>184</v>
      </c>
      <c r="Q3466" t="s">
        <v>35</v>
      </c>
    </row>
    <row r="3467" spans="1:17" hidden="1" x14ac:dyDescent="0.25">
      <c r="A3467" t="s">
        <v>13889</v>
      </c>
      <c r="B3467" t="s">
        <v>13890</v>
      </c>
      <c r="C3467" s="1" t="str">
        <f t="shared" si="275"/>
        <v>21:0550</v>
      </c>
      <c r="D3467" s="1" t="str">
        <f t="shared" si="276"/>
        <v>21:0179</v>
      </c>
      <c r="E3467" t="s">
        <v>13871</v>
      </c>
      <c r="F3467" t="s">
        <v>13891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11655</v>
      </c>
      <c r="N3467">
        <v>586</v>
      </c>
      <c r="O3467" t="s">
        <v>2379</v>
      </c>
      <c r="P3467" t="s">
        <v>231</v>
      </c>
      <c r="Q3467" t="s">
        <v>103</v>
      </c>
    </row>
    <row r="3468" spans="1:17" hidden="1" x14ac:dyDescent="0.25">
      <c r="A3468" t="s">
        <v>13892</v>
      </c>
      <c r="B3468" t="s">
        <v>13893</v>
      </c>
      <c r="C3468" s="1" t="str">
        <f t="shared" si="275"/>
        <v>21:0550</v>
      </c>
      <c r="D3468" s="1" t="str">
        <f t="shared" si="276"/>
        <v>21:0179</v>
      </c>
      <c r="E3468" t="s">
        <v>13894</v>
      </c>
      <c r="F3468" t="s">
        <v>13895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11665</v>
      </c>
      <c r="N3468">
        <v>587</v>
      </c>
      <c r="O3468" t="s">
        <v>108</v>
      </c>
      <c r="P3468" t="s">
        <v>108</v>
      </c>
      <c r="Q3468" t="s">
        <v>108</v>
      </c>
    </row>
    <row r="3469" spans="1:17" hidden="1" x14ac:dyDescent="0.25">
      <c r="A3469" t="s">
        <v>13896</v>
      </c>
      <c r="B3469" t="s">
        <v>13897</v>
      </c>
      <c r="C3469" s="1" t="str">
        <f t="shared" si="275"/>
        <v>21:0550</v>
      </c>
      <c r="D3469" s="1" t="str">
        <f t="shared" si="276"/>
        <v>21:0179</v>
      </c>
      <c r="E3469" t="s">
        <v>13898</v>
      </c>
      <c r="F3469" t="s">
        <v>13899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11670</v>
      </c>
      <c r="N3469">
        <v>588</v>
      </c>
      <c r="O3469" t="s">
        <v>2379</v>
      </c>
      <c r="P3469" t="s">
        <v>1631</v>
      </c>
      <c r="Q3469" t="s">
        <v>103</v>
      </c>
    </row>
    <row r="3470" spans="1:17" hidden="1" x14ac:dyDescent="0.25">
      <c r="A3470" t="s">
        <v>13900</v>
      </c>
      <c r="B3470" t="s">
        <v>13901</v>
      </c>
      <c r="C3470" s="1" t="str">
        <f t="shared" si="275"/>
        <v>21:0550</v>
      </c>
      <c r="D3470" s="1" t="str">
        <f t="shared" si="276"/>
        <v>21:0179</v>
      </c>
      <c r="E3470" t="s">
        <v>13902</v>
      </c>
      <c r="F3470" t="s">
        <v>13903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11675</v>
      </c>
      <c r="N3470">
        <v>589</v>
      </c>
      <c r="O3470" t="s">
        <v>108</v>
      </c>
      <c r="P3470" t="s">
        <v>108</v>
      </c>
      <c r="Q3470" t="s">
        <v>108</v>
      </c>
    </row>
    <row r="3471" spans="1:17" hidden="1" x14ac:dyDescent="0.25">
      <c r="A3471" t="s">
        <v>13904</v>
      </c>
      <c r="B3471" t="s">
        <v>13905</v>
      </c>
      <c r="C3471" s="1" t="str">
        <f t="shared" si="275"/>
        <v>21:0550</v>
      </c>
      <c r="D3471" s="1" t="str">
        <f t="shared" si="276"/>
        <v>21:0179</v>
      </c>
      <c r="E3471" t="s">
        <v>13906</v>
      </c>
      <c r="F3471" t="s">
        <v>13907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11689</v>
      </c>
      <c r="N3471">
        <v>590</v>
      </c>
      <c r="O3471" t="s">
        <v>593</v>
      </c>
      <c r="P3471" t="s">
        <v>2943</v>
      </c>
      <c r="Q3471" t="s">
        <v>59</v>
      </c>
    </row>
    <row r="3472" spans="1:17" hidden="1" x14ac:dyDescent="0.25">
      <c r="A3472" t="s">
        <v>13908</v>
      </c>
      <c r="B3472" t="s">
        <v>13909</v>
      </c>
      <c r="C3472" s="1" t="str">
        <f t="shared" si="275"/>
        <v>21:0550</v>
      </c>
      <c r="D3472" s="1" t="str">
        <f t="shared" si="276"/>
        <v>21:0179</v>
      </c>
      <c r="E3472" t="s">
        <v>13910</v>
      </c>
      <c r="F3472" t="s">
        <v>13911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11680</v>
      </c>
      <c r="N3472">
        <v>591</v>
      </c>
      <c r="O3472" t="s">
        <v>3027</v>
      </c>
      <c r="P3472" t="s">
        <v>2943</v>
      </c>
      <c r="Q3472" t="s">
        <v>59</v>
      </c>
    </row>
    <row r="3473" spans="1:17" hidden="1" x14ac:dyDescent="0.25">
      <c r="A3473" t="s">
        <v>13912</v>
      </c>
      <c r="B3473" t="s">
        <v>13913</v>
      </c>
      <c r="C3473" s="1" t="str">
        <f t="shared" si="275"/>
        <v>21:0550</v>
      </c>
      <c r="D3473" s="1" t="str">
        <f t="shared" si="276"/>
        <v>21:0179</v>
      </c>
      <c r="E3473" t="s">
        <v>13910</v>
      </c>
      <c r="F3473" t="s">
        <v>13914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11684</v>
      </c>
      <c r="N3473">
        <v>592</v>
      </c>
      <c r="O3473" t="s">
        <v>512</v>
      </c>
      <c r="P3473" t="s">
        <v>13915</v>
      </c>
      <c r="Q3473" t="s">
        <v>23</v>
      </c>
    </row>
    <row r="3474" spans="1:17" hidden="1" x14ac:dyDescent="0.25">
      <c r="A3474" t="s">
        <v>13916</v>
      </c>
      <c r="B3474" t="s">
        <v>13917</v>
      </c>
      <c r="C3474" s="1" t="str">
        <f t="shared" si="275"/>
        <v>21:0550</v>
      </c>
      <c r="D3474" s="1" t="str">
        <f t="shared" si="276"/>
        <v>21:0179</v>
      </c>
      <c r="E3474" t="s">
        <v>13918</v>
      </c>
      <c r="F3474" t="s">
        <v>13919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11694</v>
      </c>
      <c r="N3474">
        <v>593</v>
      </c>
      <c r="O3474" t="s">
        <v>108</v>
      </c>
      <c r="P3474" t="s">
        <v>108</v>
      </c>
      <c r="Q3474" t="s">
        <v>108</v>
      </c>
    </row>
    <row r="3475" spans="1:17" hidden="1" x14ac:dyDescent="0.25">
      <c r="A3475" t="s">
        <v>13920</v>
      </c>
      <c r="B3475" t="s">
        <v>13921</v>
      </c>
      <c r="C3475" s="1" t="str">
        <f t="shared" si="275"/>
        <v>21:0550</v>
      </c>
      <c r="D3475" s="1" t="str">
        <f t="shared" si="276"/>
        <v>21:0179</v>
      </c>
      <c r="E3475" t="s">
        <v>13922</v>
      </c>
      <c r="F3475" t="s">
        <v>13923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11700</v>
      </c>
      <c r="N3475">
        <v>594</v>
      </c>
      <c r="O3475" t="s">
        <v>113</v>
      </c>
      <c r="P3475" t="s">
        <v>2943</v>
      </c>
      <c r="Q3475" t="s">
        <v>71</v>
      </c>
    </row>
    <row r="3476" spans="1:17" hidden="1" x14ac:dyDescent="0.25">
      <c r="A3476" t="s">
        <v>13924</v>
      </c>
      <c r="B3476" t="s">
        <v>13925</v>
      </c>
      <c r="C3476" s="1" t="str">
        <f t="shared" si="275"/>
        <v>21:0550</v>
      </c>
      <c r="D3476" s="1" t="str">
        <f t="shared" si="276"/>
        <v>21:0179</v>
      </c>
      <c r="E3476" t="s">
        <v>13926</v>
      </c>
      <c r="F3476" t="s">
        <v>13927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11710</v>
      </c>
      <c r="N3476">
        <v>595</v>
      </c>
      <c r="O3476" t="s">
        <v>113</v>
      </c>
      <c r="P3476" t="s">
        <v>2943</v>
      </c>
      <c r="Q3476" t="s">
        <v>365</v>
      </c>
    </row>
    <row r="3477" spans="1:17" hidden="1" x14ac:dyDescent="0.25">
      <c r="A3477" t="s">
        <v>13928</v>
      </c>
      <c r="B3477" t="s">
        <v>13929</v>
      </c>
      <c r="C3477" s="1" t="str">
        <f t="shared" si="275"/>
        <v>21:0550</v>
      </c>
      <c r="D3477" s="1" t="str">
        <f t="shared" si="276"/>
        <v>21:0179</v>
      </c>
      <c r="E3477" t="s">
        <v>13930</v>
      </c>
      <c r="F3477" t="s">
        <v>13931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11715</v>
      </c>
      <c r="N3477">
        <v>596</v>
      </c>
      <c r="O3477" t="s">
        <v>108</v>
      </c>
      <c r="P3477" t="s">
        <v>108</v>
      </c>
      <c r="Q3477" t="s">
        <v>108</v>
      </c>
    </row>
    <row r="3478" spans="1:17" hidden="1" x14ac:dyDescent="0.25">
      <c r="A3478" t="s">
        <v>13932</v>
      </c>
      <c r="B3478" t="s">
        <v>13933</v>
      </c>
      <c r="C3478" s="1" t="str">
        <f t="shared" si="275"/>
        <v>21:0550</v>
      </c>
      <c r="D3478" s="1" t="str">
        <f t="shared" si="276"/>
        <v>21:0179</v>
      </c>
      <c r="E3478" t="s">
        <v>13934</v>
      </c>
      <c r="F3478" t="s">
        <v>13935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11720</v>
      </c>
      <c r="N3478">
        <v>597</v>
      </c>
      <c r="O3478" t="s">
        <v>113</v>
      </c>
      <c r="P3478" t="s">
        <v>231</v>
      </c>
      <c r="Q3478" t="s">
        <v>171</v>
      </c>
    </row>
    <row r="3479" spans="1:17" hidden="1" x14ac:dyDescent="0.25">
      <c r="A3479" t="s">
        <v>13936</v>
      </c>
      <c r="B3479" t="s">
        <v>13937</v>
      </c>
      <c r="C3479" s="1" t="str">
        <f t="shared" si="275"/>
        <v>21:0550</v>
      </c>
      <c r="D3479" s="1" t="str">
        <f t="shared" si="276"/>
        <v>21:0179</v>
      </c>
      <c r="E3479" t="s">
        <v>13938</v>
      </c>
      <c r="F3479" t="s">
        <v>13939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11725</v>
      </c>
      <c r="N3479">
        <v>598</v>
      </c>
      <c r="O3479" t="s">
        <v>113</v>
      </c>
      <c r="P3479" t="s">
        <v>34</v>
      </c>
      <c r="Q3479" t="s">
        <v>149</v>
      </c>
    </row>
    <row r="3480" spans="1:17" hidden="1" x14ac:dyDescent="0.25">
      <c r="A3480" t="s">
        <v>13940</v>
      </c>
      <c r="B3480" t="s">
        <v>13941</v>
      </c>
      <c r="C3480" s="1" t="str">
        <f t="shared" si="275"/>
        <v>21:0550</v>
      </c>
      <c r="D3480" s="1" t="str">
        <f t="shared" si="276"/>
        <v>21:0179</v>
      </c>
      <c r="E3480" t="s">
        <v>13942</v>
      </c>
      <c r="F3480" t="s">
        <v>13943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11730</v>
      </c>
      <c r="N3480">
        <v>599</v>
      </c>
      <c r="O3480" t="s">
        <v>108</v>
      </c>
      <c r="P3480" t="s">
        <v>108</v>
      </c>
      <c r="Q3480" t="s">
        <v>108</v>
      </c>
    </row>
    <row r="3481" spans="1:17" hidden="1" x14ac:dyDescent="0.25">
      <c r="A3481" t="s">
        <v>13944</v>
      </c>
      <c r="B3481" t="s">
        <v>13945</v>
      </c>
      <c r="C3481" s="1" t="str">
        <f t="shared" si="275"/>
        <v>21:0550</v>
      </c>
      <c r="D3481" s="1" t="str">
        <f>HYPERLINK("http://geochem.nrcan.gc.ca/cdogs/content/svy/svy_e.htm", "")</f>
        <v/>
      </c>
      <c r="G3481" s="1" t="str">
        <f>HYPERLINK("http://geochem.nrcan.gc.ca/cdogs/content/cr_/cr_00071_e.htm", "71")</f>
        <v>71</v>
      </c>
      <c r="J3481" t="s">
        <v>11703</v>
      </c>
      <c r="K3481" t="s">
        <v>11704</v>
      </c>
      <c r="L3481">
        <v>30</v>
      </c>
      <c r="M3481" t="s">
        <v>11705</v>
      </c>
      <c r="N3481">
        <v>600</v>
      </c>
      <c r="O3481" t="s">
        <v>2379</v>
      </c>
      <c r="P3481" t="s">
        <v>1515</v>
      </c>
      <c r="Q3481" t="s">
        <v>103</v>
      </c>
    </row>
    <row r="3482" spans="1:17" hidden="1" x14ac:dyDescent="0.25">
      <c r="A3482" t="s">
        <v>13946</v>
      </c>
      <c r="B3482" t="s">
        <v>13947</v>
      </c>
      <c r="C3482" s="1" t="str">
        <f t="shared" si="275"/>
        <v>21:0550</v>
      </c>
      <c r="D3482" s="1" t="str">
        <f>HYPERLINK("http://geochem.nrcan.gc.ca/cdogs/content/svy/svy210179_e.htm", "21:0179")</f>
        <v>21:0179</v>
      </c>
      <c r="E3482" t="s">
        <v>13948</v>
      </c>
      <c r="F3482" t="s">
        <v>13949</v>
      </c>
      <c r="H3482">
        <v>53.1544837</v>
      </c>
      <c r="I3482">
        <v>-123.7011155</v>
      </c>
      <c r="J3482" s="1" t="str">
        <f>HYPERLINK("http://geochem.nrcan.gc.ca/cdogs/content/kwd/kwd020018_e.htm", "Fluid (stream)")</f>
        <v>Fluid (stream)</v>
      </c>
      <c r="K3482" s="1" t="str">
        <f>HYPERLINK("http://geochem.nrcan.gc.ca/cdogs/content/kwd/kwd080007_e.htm", "Untreated Water")</f>
        <v>Untreated Water</v>
      </c>
      <c r="L3482">
        <v>31</v>
      </c>
      <c r="M3482" t="s">
        <v>11636</v>
      </c>
      <c r="N3482">
        <v>601</v>
      </c>
      <c r="O3482" t="s">
        <v>113</v>
      </c>
      <c r="P3482" t="s">
        <v>1515</v>
      </c>
      <c r="Q3482" t="s">
        <v>189</v>
      </c>
    </row>
    <row r="3483" spans="1:17" hidden="1" x14ac:dyDescent="0.25">
      <c r="A3483" t="s">
        <v>13950</v>
      </c>
      <c r="B3483" t="s">
        <v>13951</v>
      </c>
      <c r="C3483" s="1" t="str">
        <f t="shared" si="275"/>
        <v>21:0550</v>
      </c>
      <c r="D3483" s="1" t="str">
        <f>HYPERLINK("http://geochem.nrcan.gc.ca/cdogs/content/svy/svy210179_e.htm", "21:0179")</f>
        <v>21:0179</v>
      </c>
      <c r="E3483" t="s">
        <v>13952</v>
      </c>
      <c r="F3483" t="s">
        <v>13953</v>
      </c>
      <c r="H3483">
        <v>53.042368099999997</v>
      </c>
      <c r="I3483">
        <v>-123.88394839999999</v>
      </c>
      <c r="J3483" s="1" t="str">
        <f>HYPERLINK("http://geochem.nrcan.gc.ca/cdogs/content/kwd/kwd020018_e.htm", "Fluid (stream)")</f>
        <v>Fluid (stream)</v>
      </c>
      <c r="K3483" s="1" t="str">
        <f>HYPERLINK("http://geochem.nrcan.gc.ca/cdogs/content/kwd/kwd080007_e.htm", "Untreated Water")</f>
        <v>Untreated Water</v>
      </c>
      <c r="L3483">
        <v>31</v>
      </c>
      <c r="M3483" t="s">
        <v>11641</v>
      </c>
      <c r="N3483">
        <v>602</v>
      </c>
      <c r="O3483" t="s">
        <v>113</v>
      </c>
      <c r="P3483" t="s">
        <v>13954</v>
      </c>
      <c r="Q3483" t="s">
        <v>198</v>
      </c>
    </row>
    <row r="3484" spans="1:17" hidden="1" x14ac:dyDescent="0.25">
      <c r="A3484" t="s">
        <v>13955</v>
      </c>
      <c r="B3484" t="s">
        <v>13956</v>
      </c>
      <c r="C3484" s="1" t="str">
        <f t="shared" si="275"/>
        <v>21:0550</v>
      </c>
      <c r="D3484" s="1" t="str">
        <f>HYPERLINK("http://geochem.nrcan.gc.ca/cdogs/content/svy/svy210179_e.htm", "21:0179")</f>
        <v>21:0179</v>
      </c>
      <c r="E3484" t="s">
        <v>13957</v>
      </c>
      <c r="F3484" t="s">
        <v>13958</v>
      </c>
      <c r="H3484">
        <v>53.066792599999999</v>
      </c>
      <c r="I3484">
        <v>-123.7997764</v>
      </c>
      <c r="J3484" s="1" t="str">
        <f>HYPERLINK("http://geochem.nrcan.gc.ca/cdogs/content/kwd/kwd020018_e.htm", "Fluid (stream)")</f>
        <v>Fluid (stream)</v>
      </c>
      <c r="K3484" s="1" t="str">
        <f>HYPERLINK("http://geochem.nrcan.gc.ca/cdogs/content/kwd/kwd080007_e.htm", "Untreated Water")</f>
        <v>Untreated Water</v>
      </c>
      <c r="L3484">
        <v>31</v>
      </c>
      <c r="M3484" t="s">
        <v>11646</v>
      </c>
      <c r="N3484">
        <v>603</v>
      </c>
      <c r="O3484" t="s">
        <v>108</v>
      </c>
      <c r="P3484" t="s">
        <v>108</v>
      </c>
      <c r="Q3484" t="s">
        <v>108</v>
      </c>
    </row>
    <row r="3485" spans="1:17" hidden="1" x14ac:dyDescent="0.25">
      <c r="A3485" t="s">
        <v>13959</v>
      </c>
      <c r="B3485" t="s">
        <v>13960</v>
      </c>
      <c r="C3485" s="1" t="str">
        <f t="shared" si="275"/>
        <v>21:0550</v>
      </c>
      <c r="D3485" s="1" t="str">
        <f>HYPERLINK("http://geochem.nrcan.gc.ca/cdogs/content/svy/svy210179_e.htm", "21:0179")</f>
        <v>21:0179</v>
      </c>
      <c r="E3485" t="s">
        <v>13948</v>
      </c>
      <c r="F3485" t="s">
        <v>13961</v>
      </c>
      <c r="H3485">
        <v>53.1544837</v>
      </c>
      <c r="I3485">
        <v>-123.7011155</v>
      </c>
      <c r="J3485" s="1" t="str">
        <f>HYPERLINK("http://geochem.nrcan.gc.ca/cdogs/content/kwd/kwd020018_e.htm", "Fluid (stream)")</f>
        <v>Fluid (stream)</v>
      </c>
      <c r="K3485" s="1" t="str">
        <f>HYPERLINK("http://geochem.nrcan.gc.ca/cdogs/content/kwd/kwd080007_e.htm", "Untreated Water")</f>
        <v>Untreated Water</v>
      </c>
      <c r="L3485">
        <v>31</v>
      </c>
      <c r="M3485" t="s">
        <v>11655</v>
      </c>
      <c r="N3485">
        <v>604</v>
      </c>
      <c r="O3485" t="s">
        <v>113</v>
      </c>
      <c r="P3485" t="s">
        <v>636</v>
      </c>
      <c r="Q3485" t="s">
        <v>103</v>
      </c>
    </row>
    <row r="3486" spans="1:17" hidden="1" x14ac:dyDescent="0.25">
      <c r="A3486" t="s">
        <v>13962</v>
      </c>
      <c r="B3486" t="s">
        <v>13963</v>
      </c>
      <c r="C3486" s="1" t="str">
        <f t="shared" si="275"/>
        <v>21:0550</v>
      </c>
      <c r="D3486" s="1" t="str">
        <f>HYPERLINK("http://geochem.nrcan.gc.ca/cdogs/content/svy/svy_e.htm", "")</f>
        <v/>
      </c>
      <c r="G3486" s="1" t="str">
        <f>HYPERLINK("http://geochem.nrcan.gc.ca/cdogs/content/cr_/cr_00072_e.htm", "72")</f>
        <v>72</v>
      </c>
      <c r="J3486" t="s">
        <v>11703</v>
      </c>
      <c r="K3486" t="s">
        <v>11704</v>
      </c>
      <c r="L3486">
        <v>31</v>
      </c>
      <c r="M3486" t="s">
        <v>11705</v>
      </c>
      <c r="N3486">
        <v>605</v>
      </c>
      <c r="O3486" t="s">
        <v>607</v>
      </c>
      <c r="P3486" t="s">
        <v>612</v>
      </c>
      <c r="Q3486" t="s">
        <v>149</v>
      </c>
    </row>
    <row r="3487" spans="1:17" hidden="1" x14ac:dyDescent="0.25">
      <c r="A3487" t="s">
        <v>13964</v>
      </c>
      <c r="B3487" t="s">
        <v>13965</v>
      </c>
      <c r="C3487" s="1" t="str">
        <f t="shared" si="275"/>
        <v>21:0550</v>
      </c>
      <c r="D3487" s="1" t="str">
        <f t="shared" ref="D3487:D3513" si="279">HYPERLINK("http://geochem.nrcan.gc.ca/cdogs/content/svy/svy210179_e.htm", "21:0179")</f>
        <v>21:0179</v>
      </c>
      <c r="E3487" t="s">
        <v>13966</v>
      </c>
      <c r="F3487" t="s">
        <v>13967</v>
      </c>
      <c r="H3487">
        <v>53.141164099999997</v>
      </c>
      <c r="I3487">
        <v>-123.7622806</v>
      </c>
      <c r="J3487" s="1" t="str">
        <f t="shared" ref="J3487:J3513" si="280">HYPERLINK("http://geochem.nrcan.gc.ca/cdogs/content/kwd/kwd020018_e.htm", "Fluid (stream)")</f>
        <v>Fluid (stream)</v>
      </c>
      <c r="K3487" s="1" t="str">
        <f t="shared" ref="K3487:K3513" si="281">HYPERLINK("http://geochem.nrcan.gc.ca/cdogs/content/kwd/kwd080007_e.htm", "Untreated Water")</f>
        <v>Untreated Water</v>
      </c>
      <c r="L3487">
        <v>31</v>
      </c>
      <c r="M3487" t="s">
        <v>11651</v>
      </c>
      <c r="N3487">
        <v>606</v>
      </c>
      <c r="O3487" t="s">
        <v>108</v>
      </c>
      <c r="P3487" t="s">
        <v>108</v>
      </c>
      <c r="Q3487" t="s">
        <v>108</v>
      </c>
    </row>
    <row r="3488" spans="1:17" hidden="1" x14ac:dyDescent="0.25">
      <c r="A3488" t="s">
        <v>13968</v>
      </c>
      <c r="B3488" t="s">
        <v>13969</v>
      </c>
      <c r="C3488" s="1" t="str">
        <f t="shared" si="275"/>
        <v>21:0550</v>
      </c>
      <c r="D3488" s="1" t="str">
        <f t="shared" si="279"/>
        <v>21:0179</v>
      </c>
      <c r="E3488" t="s">
        <v>13970</v>
      </c>
      <c r="F3488" t="s">
        <v>13971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11660</v>
      </c>
      <c r="N3488">
        <v>607</v>
      </c>
      <c r="O3488" t="s">
        <v>512</v>
      </c>
      <c r="P3488" t="s">
        <v>13972</v>
      </c>
      <c r="Q3488" t="s">
        <v>93</v>
      </c>
    </row>
    <row r="3489" spans="1:17" hidden="1" x14ac:dyDescent="0.25">
      <c r="A3489" t="s">
        <v>13973</v>
      </c>
      <c r="B3489" t="s">
        <v>13974</v>
      </c>
      <c r="C3489" s="1" t="str">
        <f t="shared" si="275"/>
        <v>21:0550</v>
      </c>
      <c r="D3489" s="1" t="str">
        <f t="shared" si="279"/>
        <v>21:0179</v>
      </c>
      <c r="E3489" t="s">
        <v>13975</v>
      </c>
      <c r="F3489" t="s">
        <v>13976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11665</v>
      </c>
      <c r="N3489">
        <v>608</v>
      </c>
      <c r="O3489" t="s">
        <v>108</v>
      </c>
      <c r="P3489" t="s">
        <v>108</v>
      </c>
      <c r="Q3489" t="s">
        <v>108</v>
      </c>
    </row>
    <row r="3490" spans="1:17" hidden="1" x14ac:dyDescent="0.25">
      <c r="A3490" t="s">
        <v>13977</v>
      </c>
      <c r="B3490" t="s">
        <v>13978</v>
      </c>
      <c r="C3490" s="1" t="str">
        <f t="shared" si="275"/>
        <v>21:0550</v>
      </c>
      <c r="D3490" s="1" t="str">
        <f t="shared" si="279"/>
        <v>21:0179</v>
      </c>
      <c r="E3490" t="s">
        <v>13979</v>
      </c>
      <c r="F3490" t="s">
        <v>13980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11670</v>
      </c>
      <c r="N3490">
        <v>609</v>
      </c>
      <c r="O3490" t="s">
        <v>2379</v>
      </c>
      <c r="P3490" t="s">
        <v>13981</v>
      </c>
      <c r="Q3490" t="s">
        <v>35</v>
      </c>
    </row>
    <row r="3491" spans="1:17" hidden="1" x14ac:dyDescent="0.25">
      <c r="A3491" t="s">
        <v>13982</v>
      </c>
      <c r="B3491" t="s">
        <v>13983</v>
      </c>
      <c r="C3491" s="1" t="str">
        <f t="shared" si="275"/>
        <v>21:0550</v>
      </c>
      <c r="D3491" s="1" t="str">
        <f t="shared" si="279"/>
        <v>21:0179</v>
      </c>
      <c r="E3491" t="s">
        <v>13984</v>
      </c>
      <c r="F3491" t="s">
        <v>13985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11675</v>
      </c>
      <c r="N3491">
        <v>610</v>
      </c>
      <c r="O3491" t="s">
        <v>113</v>
      </c>
      <c r="P3491" t="s">
        <v>13986</v>
      </c>
      <c r="Q3491" t="s">
        <v>103</v>
      </c>
    </row>
    <row r="3492" spans="1:17" hidden="1" x14ac:dyDescent="0.25">
      <c r="A3492" t="s">
        <v>13987</v>
      </c>
      <c r="B3492" t="s">
        <v>13988</v>
      </c>
      <c r="C3492" s="1" t="str">
        <f t="shared" si="275"/>
        <v>21:0550</v>
      </c>
      <c r="D3492" s="1" t="str">
        <f t="shared" si="279"/>
        <v>21:0179</v>
      </c>
      <c r="E3492" t="s">
        <v>13989</v>
      </c>
      <c r="F3492" t="s">
        <v>13990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11689</v>
      </c>
      <c r="N3492">
        <v>611</v>
      </c>
      <c r="O3492" t="s">
        <v>113</v>
      </c>
      <c r="P3492" t="s">
        <v>22</v>
      </c>
      <c r="Q3492" t="s">
        <v>103</v>
      </c>
    </row>
    <row r="3493" spans="1:17" hidden="1" x14ac:dyDescent="0.25">
      <c r="A3493" t="s">
        <v>13991</v>
      </c>
      <c r="B3493" t="s">
        <v>13992</v>
      </c>
      <c r="C3493" s="1" t="str">
        <f t="shared" si="275"/>
        <v>21:0550</v>
      </c>
      <c r="D3493" s="1" t="str">
        <f t="shared" si="279"/>
        <v>21:0179</v>
      </c>
      <c r="E3493" t="s">
        <v>13993</v>
      </c>
      <c r="F3493" t="s">
        <v>13994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11680</v>
      </c>
      <c r="N3493">
        <v>612</v>
      </c>
      <c r="O3493" t="s">
        <v>2379</v>
      </c>
      <c r="P3493" t="s">
        <v>13995</v>
      </c>
      <c r="Q3493" t="s">
        <v>29</v>
      </c>
    </row>
    <row r="3494" spans="1:17" hidden="1" x14ac:dyDescent="0.25">
      <c r="A3494" t="s">
        <v>13996</v>
      </c>
      <c r="B3494" t="s">
        <v>13997</v>
      </c>
      <c r="C3494" s="1" t="str">
        <f t="shared" si="275"/>
        <v>21:0550</v>
      </c>
      <c r="D3494" s="1" t="str">
        <f t="shared" si="279"/>
        <v>21:0179</v>
      </c>
      <c r="E3494" t="s">
        <v>13993</v>
      </c>
      <c r="F3494" t="s">
        <v>13998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11684</v>
      </c>
      <c r="N3494">
        <v>613</v>
      </c>
      <c r="O3494" t="s">
        <v>2379</v>
      </c>
      <c r="P3494" t="s">
        <v>436</v>
      </c>
      <c r="Q3494" t="s">
        <v>198</v>
      </c>
    </row>
    <row r="3495" spans="1:17" hidden="1" x14ac:dyDescent="0.25">
      <c r="A3495" t="s">
        <v>13999</v>
      </c>
      <c r="B3495" t="s">
        <v>14000</v>
      </c>
      <c r="C3495" s="1" t="str">
        <f t="shared" si="275"/>
        <v>21:0550</v>
      </c>
      <c r="D3495" s="1" t="str">
        <f t="shared" si="279"/>
        <v>21:0179</v>
      </c>
      <c r="E3495" t="s">
        <v>14001</v>
      </c>
      <c r="F3495" t="s">
        <v>14002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11694</v>
      </c>
      <c r="N3495">
        <v>614</v>
      </c>
      <c r="O3495" t="s">
        <v>113</v>
      </c>
      <c r="P3495" t="s">
        <v>436</v>
      </c>
      <c r="Q3495" t="s">
        <v>52</v>
      </c>
    </row>
    <row r="3496" spans="1:17" hidden="1" x14ac:dyDescent="0.25">
      <c r="A3496" t="s">
        <v>14003</v>
      </c>
      <c r="B3496" t="s">
        <v>14004</v>
      </c>
      <c r="C3496" s="1" t="str">
        <f t="shared" si="275"/>
        <v>21:0550</v>
      </c>
      <c r="D3496" s="1" t="str">
        <f t="shared" si="279"/>
        <v>21:0179</v>
      </c>
      <c r="E3496" t="s">
        <v>14005</v>
      </c>
      <c r="F3496" t="s">
        <v>14006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11700</v>
      </c>
      <c r="N3496">
        <v>615</v>
      </c>
      <c r="O3496" t="s">
        <v>113</v>
      </c>
      <c r="P3496" t="s">
        <v>14007</v>
      </c>
      <c r="Q3496" t="s">
        <v>149</v>
      </c>
    </row>
    <row r="3497" spans="1:17" hidden="1" x14ac:dyDescent="0.25">
      <c r="A3497" t="s">
        <v>14008</v>
      </c>
      <c r="B3497" t="s">
        <v>14009</v>
      </c>
      <c r="C3497" s="1" t="str">
        <f t="shared" si="275"/>
        <v>21:0550</v>
      </c>
      <c r="D3497" s="1" t="str">
        <f t="shared" si="279"/>
        <v>21:0179</v>
      </c>
      <c r="E3497" t="s">
        <v>14010</v>
      </c>
      <c r="F3497" t="s">
        <v>14011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11710</v>
      </c>
      <c r="N3497">
        <v>616</v>
      </c>
      <c r="O3497" t="s">
        <v>2379</v>
      </c>
      <c r="P3497" t="s">
        <v>65</v>
      </c>
      <c r="Q3497" t="s">
        <v>392</v>
      </c>
    </row>
    <row r="3498" spans="1:17" hidden="1" x14ac:dyDescent="0.25">
      <c r="A3498" t="s">
        <v>14012</v>
      </c>
      <c r="B3498" t="s">
        <v>14013</v>
      </c>
      <c r="C3498" s="1" t="str">
        <f t="shared" si="275"/>
        <v>21:0550</v>
      </c>
      <c r="D3498" s="1" t="str">
        <f t="shared" si="279"/>
        <v>21:0179</v>
      </c>
      <c r="E3498" t="s">
        <v>14014</v>
      </c>
      <c r="F3498" t="s">
        <v>14015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11715</v>
      </c>
      <c r="N3498">
        <v>617</v>
      </c>
      <c r="O3498" t="s">
        <v>1812</v>
      </c>
      <c r="P3498" t="s">
        <v>391</v>
      </c>
      <c r="Q3498" t="s">
        <v>29</v>
      </c>
    </row>
    <row r="3499" spans="1:17" hidden="1" x14ac:dyDescent="0.25">
      <c r="A3499" t="s">
        <v>14016</v>
      </c>
      <c r="B3499" t="s">
        <v>14017</v>
      </c>
      <c r="C3499" s="1" t="str">
        <f t="shared" si="275"/>
        <v>21:0550</v>
      </c>
      <c r="D3499" s="1" t="str">
        <f t="shared" si="279"/>
        <v>21:0179</v>
      </c>
      <c r="E3499" t="s">
        <v>14018</v>
      </c>
      <c r="F3499" t="s">
        <v>14019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11720</v>
      </c>
      <c r="N3499">
        <v>618</v>
      </c>
      <c r="O3499" t="s">
        <v>3027</v>
      </c>
      <c r="P3499" t="s">
        <v>2943</v>
      </c>
      <c r="Q3499" t="s">
        <v>29</v>
      </c>
    </row>
    <row r="3500" spans="1:17" hidden="1" x14ac:dyDescent="0.25">
      <c r="A3500" t="s">
        <v>14020</v>
      </c>
      <c r="B3500" t="s">
        <v>14021</v>
      </c>
      <c r="C3500" s="1" t="str">
        <f t="shared" si="275"/>
        <v>21:0550</v>
      </c>
      <c r="D3500" s="1" t="str">
        <f t="shared" si="279"/>
        <v>21:0179</v>
      </c>
      <c r="E3500" t="s">
        <v>14022</v>
      </c>
      <c r="F3500" t="s">
        <v>14023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11725</v>
      </c>
      <c r="N3500">
        <v>619</v>
      </c>
      <c r="O3500" t="s">
        <v>2379</v>
      </c>
      <c r="P3500" t="s">
        <v>2943</v>
      </c>
      <c r="Q3500" t="s">
        <v>93</v>
      </c>
    </row>
    <row r="3501" spans="1:17" hidden="1" x14ac:dyDescent="0.25">
      <c r="A3501" t="s">
        <v>14024</v>
      </c>
      <c r="B3501" t="s">
        <v>14025</v>
      </c>
      <c r="C3501" s="1" t="str">
        <f t="shared" si="275"/>
        <v>21:0550</v>
      </c>
      <c r="D3501" s="1" t="str">
        <f t="shared" si="279"/>
        <v>21:0179</v>
      </c>
      <c r="E3501" t="s">
        <v>14026</v>
      </c>
      <c r="F3501" t="s">
        <v>14027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11730</v>
      </c>
      <c r="N3501">
        <v>620</v>
      </c>
      <c r="O3501" t="s">
        <v>2379</v>
      </c>
      <c r="P3501" t="s">
        <v>2943</v>
      </c>
      <c r="Q3501" t="s">
        <v>93</v>
      </c>
    </row>
    <row r="3502" spans="1:17" hidden="1" x14ac:dyDescent="0.25">
      <c r="A3502" t="s">
        <v>14028</v>
      </c>
      <c r="B3502" t="s">
        <v>14029</v>
      </c>
      <c r="C3502" s="1" t="str">
        <f t="shared" si="275"/>
        <v>21:0550</v>
      </c>
      <c r="D3502" s="1" t="str">
        <f t="shared" si="279"/>
        <v>21:0179</v>
      </c>
      <c r="E3502" t="s">
        <v>14030</v>
      </c>
      <c r="F3502" t="s">
        <v>14031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11636</v>
      </c>
      <c r="N3502">
        <v>621</v>
      </c>
      <c r="O3502" t="s">
        <v>113</v>
      </c>
      <c r="P3502" t="s">
        <v>14007</v>
      </c>
      <c r="Q3502" t="s">
        <v>52</v>
      </c>
    </row>
    <row r="3503" spans="1:17" hidden="1" x14ac:dyDescent="0.25">
      <c r="A3503" t="s">
        <v>14032</v>
      </c>
      <c r="B3503" t="s">
        <v>14033</v>
      </c>
      <c r="C3503" s="1" t="str">
        <f t="shared" si="275"/>
        <v>21:0550</v>
      </c>
      <c r="D3503" s="1" t="str">
        <f t="shared" si="279"/>
        <v>21:0179</v>
      </c>
      <c r="E3503" t="s">
        <v>14034</v>
      </c>
      <c r="F3503" t="s">
        <v>14035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11641</v>
      </c>
      <c r="N3503">
        <v>622</v>
      </c>
      <c r="O3503" t="s">
        <v>593</v>
      </c>
      <c r="P3503" t="s">
        <v>1209</v>
      </c>
      <c r="Q3503" t="s">
        <v>198</v>
      </c>
    </row>
    <row r="3504" spans="1:17" hidden="1" x14ac:dyDescent="0.25">
      <c r="A3504" t="s">
        <v>14036</v>
      </c>
      <c r="B3504" t="s">
        <v>14037</v>
      </c>
      <c r="C3504" s="1" t="str">
        <f t="shared" si="275"/>
        <v>21:0550</v>
      </c>
      <c r="D3504" s="1" t="str">
        <f t="shared" si="279"/>
        <v>21:0179</v>
      </c>
      <c r="E3504" t="s">
        <v>14038</v>
      </c>
      <c r="F3504" t="s">
        <v>14039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11646</v>
      </c>
      <c r="N3504">
        <v>623</v>
      </c>
      <c r="O3504" t="s">
        <v>236</v>
      </c>
      <c r="P3504" t="s">
        <v>880</v>
      </c>
      <c r="Q3504" t="s">
        <v>103</v>
      </c>
    </row>
    <row r="3505" spans="1:17" hidden="1" x14ac:dyDescent="0.25">
      <c r="A3505" t="s">
        <v>14040</v>
      </c>
      <c r="B3505" t="s">
        <v>14041</v>
      </c>
      <c r="C3505" s="1" t="str">
        <f t="shared" si="275"/>
        <v>21:0550</v>
      </c>
      <c r="D3505" s="1" t="str">
        <f t="shared" si="279"/>
        <v>21:0179</v>
      </c>
      <c r="E3505" t="s">
        <v>14042</v>
      </c>
      <c r="F3505" t="s">
        <v>14043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11651</v>
      </c>
      <c r="N3505">
        <v>624</v>
      </c>
      <c r="O3505" t="s">
        <v>2120</v>
      </c>
      <c r="P3505" t="s">
        <v>880</v>
      </c>
      <c r="Q3505" t="s">
        <v>103</v>
      </c>
    </row>
    <row r="3506" spans="1:17" hidden="1" x14ac:dyDescent="0.25">
      <c r="A3506" t="s">
        <v>14044</v>
      </c>
      <c r="B3506" t="s">
        <v>14045</v>
      </c>
      <c r="C3506" s="1" t="str">
        <f t="shared" si="275"/>
        <v>21:0550</v>
      </c>
      <c r="D3506" s="1" t="str">
        <f t="shared" si="279"/>
        <v>21:0179</v>
      </c>
      <c r="E3506" t="s">
        <v>14046</v>
      </c>
      <c r="F3506" t="s">
        <v>14047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11660</v>
      </c>
      <c r="N3506">
        <v>625</v>
      </c>
      <c r="O3506" t="s">
        <v>113</v>
      </c>
      <c r="P3506" t="s">
        <v>1631</v>
      </c>
      <c r="Q3506" t="s">
        <v>29</v>
      </c>
    </row>
    <row r="3507" spans="1:17" hidden="1" x14ac:dyDescent="0.25">
      <c r="A3507" t="s">
        <v>14048</v>
      </c>
      <c r="B3507" t="s">
        <v>14049</v>
      </c>
      <c r="C3507" s="1" t="str">
        <f t="shared" si="275"/>
        <v>21:0550</v>
      </c>
      <c r="D3507" s="1" t="str">
        <f t="shared" si="279"/>
        <v>21:0179</v>
      </c>
      <c r="E3507" t="s">
        <v>14050</v>
      </c>
      <c r="F3507" t="s">
        <v>14051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11665</v>
      </c>
      <c r="N3507">
        <v>626</v>
      </c>
      <c r="O3507" t="s">
        <v>113</v>
      </c>
      <c r="P3507" t="s">
        <v>513</v>
      </c>
      <c r="Q3507" t="s">
        <v>52</v>
      </c>
    </row>
    <row r="3508" spans="1:17" hidden="1" x14ac:dyDescent="0.25">
      <c r="A3508" t="s">
        <v>14052</v>
      </c>
      <c r="B3508" t="s">
        <v>14053</v>
      </c>
      <c r="C3508" s="1" t="str">
        <f t="shared" si="275"/>
        <v>21:0550</v>
      </c>
      <c r="D3508" s="1" t="str">
        <f t="shared" si="279"/>
        <v>21:0179</v>
      </c>
      <c r="E3508" t="s">
        <v>14030</v>
      </c>
      <c r="F3508" t="s">
        <v>14054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11655</v>
      </c>
      <c r="N3508">
        <v>627</v>
      </c>
      <c r="O3508" t="s">
        <v>2120</v>
      </c>
      <c r="P3508" t="s">
        <v>658</v>
      </c>
      <c r="Q3508" t="s">
        <v>198</v>
      </c>
    </row>
    <row r="3509" spans="1:17" hidden="1" x14ac:dyDescent="0.25">
      <c r="A3509" t="s">
        <v>14055</v>
      </c>
      <c r="B3509" t="s">
        <v>14056</v>
      </c>
      <c r="C3509" s="1" t="str">
        <f t="shared" si="275"/>
        <v>21:0550</v>
      </c>
      <c r="D3509" s="1" t="str">
        <f t="shared" si="279"/>
        <v>21:0179</v>
      </c>
      <c r="E3509" t="s">
        <v>14057</v>
      </c>
      <c r="F3509" t="s">
        <v>14058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11670</v>
      </c>
      <c r="N3509">
        <v>628</v>
      </c>
      <c r="O3509" t="s">
        <v>630</v>
      </c>
      <c r="P3509" t="s">
        <v>262</v>
      </c>
      <c r="Q3509" t="s">
        <v>71</v>
      </c>
    </row>
    <row r="3510" spans="1:17" hidden="1" x14ac:dyDescent="0.25">
      <c r="A3510" t="s">
        <v>14059</v>
      </c>
      <c r="B3510" t="s">
        <v>14060</v>
      </c>
      <c r="C3510" s="1" t="str">
        <f t="shared" si="275"/>
        <v>21:0550</v>
      </c>
      <c r="D3510" s="1" t="str">
        <f t="shared" si="279"/>
        <v>21:0179</v>
      </c>
      <c r="E3510" t="s">
        <v>14061</v>
      </c>
      <c r="F3510" t="s">
        <v>14062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11675</v>
      </c>
      <c r="N3510">
        <v>629</v>
      </c>
      <c r="O3510" t="s">
        <v>2379</v>
      </c>
      <c r="P3510" t="s">
        <v>14063</v>
      </c>
      <c r="Q3510" t="s">
        <v>215</v>
      </c>
    </row>
    <row r="3511" spans="1:17" hidden="1" x14ac:dyDescent="0.25">
      <c r="A3511" t="s">
        <v>14064</v>
      </c>
      <c r="B3511" t="s">
        <v>14065</v>
      </c>
      <c r="C3511" s="1" t="str">
        <f t="shared" si="275"/>
        <v>21:0550</v>
      </c>
      <c r="D3511" s="1" t="str">
        <f t="shared" si="279"/>
        <v>21:0179</v>
      </c>
      <c r="E3511" t="s">
        <v>14066</v>
      </c>
      <c r="F3511" t="s">
        <v>14067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11689</v>
      </c>
      <c r="N3511">
        <v>630</v>
      </c>
      <c r="O3511" t="s">
        <v>3027</v>
      </c>
      <c r="P3511" t="s">
        <v>70</v>
      </c>
      <c r="Q3511" t="s">
        <v>198</v>
      </c>
    </row>
    <row r="3512" spans="1:17" hidden="1" x14ac:dyDescent="0.25">
      <c r="A3512" t="s">
        <v>14068</v>
      </c>
      <c r="B3512" t="s">
        <v>14069</v>
      </c>
      <c r="C3512" s="1" t="str">
        <f t="shared" si="275"/>
        <v>21:0550</v>
      </c>
      <c r="D3512" s="1" t="str">
        <f t="shared" si="279"/>
        <v>21:0179</v>
      </c>
      <c r="E3512" t="s">
        <v>14070</v>
      </c>
      <c r="F3512" t="s">
        <v>14071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11694</v>
      </c>
      <c r="N3512">
        <v>631</v>
      </c>
      <c r="O3512" t="s">
        <v>12375</v>
      </c>
      <c r="P3512" t="s">
        <v>1209</v>
      </c>
      <c r="Q3512" t="s">
        <v>29</v>
      </c>
    </row>
    <row r="3513" spans="1:17" hidden="1" x14ac:dyDescent="0.25">
      <c r="A3513" t="s">
        <v>14072</v>
      </c>
      <c r="B3513" t="s">
        <v>14073</v>
      </c>
      <c r="C3513" s="1" t="str">
        <f t="shared" si="275"/>
        <v>21:0550</v>
      </c>
      <c r="D3513" s="1" t="str">
        <f t="shared" si="279"/>
        <v>21:0179</v>
      </c>
      <c r="E3513" t="s">
        <v>14074</v>
      </c>
      <c r="F3513" t="s">
        <v>14075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11700</v>
      </c>
      <c r="N3513">
        <v>632</v>
      </c>
      <c r="O3513" t="s">
        <v>236</v>
      </c>
      <c r="P3513" t="s">
        <v>1227</v>
      </c>
      <c r="Q3513" t="s">
        <v>215</v>
      </c>
    </row>
    <row r="3514" spans="1:17" hidden="1" x14ac:dyDescent="0.25">
      <c r="A3514" t="s">
        <v>14076</v>
      </c>
      <c r="B3514" t="s">
        <v>14077</v>
      </c>
      <c r="C3514" s="1" t="str">
        <f t="shared" si="275"/>
        <v>21:0550</v>
      </c>
      <c r="D3514" s="1" t="str">
        <f>HYPERLINK("http://geochem.nrcan.gc.ca/cdogs/content/svy/svy_e.htm", "")</f>
        <v/>
      </c>
      <c r="G3514" s="1" t="str">
        <f>HYPERLINK("http://geochem.nrcan.gc.ca/cdogs/content/cr_/cr_00073_e.htm", "73")</f>
        <v>73</v>
      </c>
      <c r="J3514" t="s">
        <v>11703</v>
      </c>
      <c r="K3514" t="s">
        <v>11704</v>
      </c>
      <c r="L3514">
        <v>32</v>
      </c>
      <c r="M3514" t="s">
        <v>11705</v>
      </c>
      <c r="N3514">
        <v>633</v>
      </c>
      <c r="O3514" t="s">
        <v>5563</v>
      </c>
      <c r="P3514" t="s">
        <v>14078</v>
      </c>
      <c r="Q3514" t="s">
        <v>189</v>
      </c>
    </row>
    <row r="3515" spans="1:17" hidden="1" x14ac:dyDescent="0.25">
      <c r="A3515" t="s">
        <v>14079</v>
      </c>
      <c r="B3515" t="s">
        <v>14080</v>
      </c>
      <c r="C3515" s="1" t="str">
        <f t="shared" si="275"/>
        <v>21:0550</v>
      </c>
      <c r="D3515" s="1" t="str">
        <f>HYPERLINK("http://geochem.nrcan.gc.ca/cdogs/content/svy/svy210179_e.htm", "21:0179")</f>
        <v>21:0179</v>
      </c>
      <c r="E3515" t="s">
        <v>14081</v>
      </c>
      <c r="F3515" t="s">
        <v>14082</v>
      </c>
      <c r="H3515">
        <v>53.586581500000001</v>
      </c>
      <c r="I3515">
        <v>-123.8834178</v>
      </c>
      <c r="J3515" s="1" t="str">
        <f t="shared" ref="J3515:J3529" si="282">HYPERLINK("http://geochem.nrcan.gc.ca/cdogs/content/kwd/kwd020018_e.htm", "Fluid (stream)")</f>
        <v>Fluid (stream)</v>
      </c>
      <c r="K3515" s="1" t="str">
        <f t="shared" ref="K3515:K3529" si="283">HYPERLINK("http://geochem.nrcan.gc.ca/cdogs/content/kwd/kwd080007_e.htm", "Untreated Water")</f>
        <v>Untreated Water</v>
      </c>
      <c r="L3515">
        <v>32</v>
      </c>
      <c r="M3515" t="s">
        <v>11710</v>
      </c>
      <c r="N3515">
        <v>634</v>
      </c>
      <c r="O3515" t="s">
        <v>113</v>
      </c>
      <c r="P3515" t="s">
        <v>14063</v>
      </c>
      <c r="Q3515" t="s">
        <v>215</v>
      </c>
    </row>
    <row r="3516" spans="1:17" hidden="1" x14ac:dyDescent="0.25">
      <c r="A3516" t="s">
        <v>14083</v>
      </c>
      <c r="B3516" t="s">
        <v>14084</v>
      </c>
      <c r="C3516" s="1" t="str">
        <f t="shared" si="275"/>
        <v>21:0550</v>
      </c>
      <c r="D3516" s="1" t="str">
        <f>HYPERLINK("http://geochem.nrcan.gc.ca/cdogs/content/svy/svy210179_e.htm", "21:0179")</f>
        <v>21:0179</v>
      </c>
      <c r="E3516" t="s">
        <v>14085</v>
      </c>
      <c r="F3516" t="s">
        <v>14086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11715</v>
      </c>
      <c r="N3516">
        <v>635</v>
      </c>
      <c r="O3516" t="s">
        <v>2120</v>
      </c>
      <c r="P3516" t="s">
        <v>40</v>
      </c>
      <c r="Q3516" t="s">
        <v>71</v>
      </c>
    </row>
    <row r="3517" spans="1:17" hidden="1" x14ac:dyDescent="0.25">
      <c r="A3517" t="s">
        <v>14087</v>
      </c>
      <c r="B3517" t="s">
        <v>14088</v>
      </c>
      <c r="C3517" s="1" t="str">
        <f t="shared" si="275"/>
        <v>21:0550</v>
      </c>
      <c r="D3517" s="1" t="str">
        <f>HYPERLINK("http://geochem.nrcan.gc.ca/cdogs/content/svy/svy210179_e.htm", "21:0179")</f>
        <v>21:0179</v>
      </c>
      <c r="E3517" t="s">
        <v>14089</v>
      </c>
      <c r="F3517" t="s">
        <v>14090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11720</v>
      </c>
      <c r="N3517">
        <v>636</v>
      </c>
      <c r="O3517" t="s">
        <v>2379</v>
      </c>
      <c r="P3517" t="s">
        <v>3363</v>
      </c>
      <c r="Q3517" t="s">
        <v>149</v>
      </c>
    </row>
    <row r="3518" spans="1:17" hidden="1" x14ac:dyDescent="0.25">
      <c r="A3518" t="s">
        <v>14091</v>
      </c>
      <c r="B3518" t="s">
        <v>14092</v>
      </c>
      <c r="C3518" s="1" t="str">
        <f t="shared" si="275"/>
        <v>21:0550</v>
      </c>
      <c r="D3518" s="1" t="str">
        <f>HYPERLINK("http://geochem.nrcan.gc.ca/cdogs/content/svy/svy210179_e.htm", "21:0179")</f>
        <v>21:0179</v>
      </c>
      <c r="E3518" t="s">
        <v>14093</v>
      </c>
      <c r="F3518" t="s">
        <v>14094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11680</v>
      </c>
      <c r="N3518">
        <v>637</v>
      </c>
      <c r="O3518" t="s">
        <v>2120</v>
      </c>
      <c r="P3518" t="s">
        <v>148</v>
      </c>
      <c r="Q3518" t="s">
        <v>149</v>
      </c>
    </row>
    <row r="3519" spans="1:17" hidden="1" x14ac:dyDescent="0.25">
      <c r="A3519" t="s">
        <v>14095</v>
      </c>
      <c r="B3519" t="s">
        <v>14096</v>
      </c>
      <c r="C3519" s="1" t="str">
        <f t="shared" si="275"/>
        <v>21:0550</v>
      </c>
      <c r="D3519" s="1" t="str">
        <f>HYPERLINK("http://geochem.nrcan.gc.ca/cdogs/content/svy/svy210179_e.htm", "21:0179")</f>
        <v>21:0179</v>
      </c>
      <c r="E3519" t="s">
        <v>14093</v>
      </c>
      <c r="F3519" t="s">
        <v>14097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11684</v>
      </c>
      <c r="N3519">
        <v>638</v>
      </c>
      <c r="O3519" t="s">
        <v>2120</v>
      </c>
      <c r="P3519" t="s">
        <v>148</v>
      </c>
      <c r="Q3519" t="s">
        <v>143</v>
      </c>
    </row>
    <row r="3520" spans="1:17" hidden="1" x14ac:dyDescent="0.25">
      <c r="A3520" t="s">
        <v>14098</v>
      </c>
      <c r="B3520" t="s">
        <v>14099</v>
      </c>
      <c r="C3520" s="1" t="str">
        <f t="shared" ref="C3520:C3583" si="284">HYPERLINK("http://geochem.nrcan.gc.ca/cdogs/content/bdl/bdl210552_e.htm", "21:0552")</f>
        <v>21:0552</v>
      </c>
      <c r="D3520" s="1" t="str">
        <f t="shared" ref="D3520:D3529" si="285">HYPERLINK("http://geochem.nrcan.gc.ca/cdogs/content/svy/svy210180_e.htm", "21:0180")</f>
        <v>21:0180</v>
      </c>
      <c r="E3520" t="s">
        <v>14100</v>
      </c>
      <c r="F3520" t="s">
        <v>14101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11636</v>
      </c>
      <c r="N3520">
        <v>1</v>
      </c>
      <c r="O3520" t="s">
        <v>225</v>
      </c>
      <c r="P3520" t="s">
        <v>2726</v>
      </c>
      <c r="Q3520" t="s">
        <v>71</v>
      </c>
    </row>
    <row r="3521" spans="1:17" hidden="1" x14ac:dyDescent="0.25">
      <c r="A3521" t="s">
        <v>14102</v>
      </c>
      <c r="B3521" t="s">
        <v>14103</v>
      </c>
      <c r="C3521" s="1" t="str">
        <f t="shared" si="284"/>
        <v>21:0552</v>
      </c>
      <c r="D3521" s="1" t="str">
        <f t="shared" si="285"/>
        <v>21:0180</v>
      </c>
      <c r="E3521" t="s">
        <v>14104</v>
      </c>
      <c r="F3521" t="s">
        <v>14105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11641</v>
      </c>
      <c r="N3521">
        <v>2</v>
      </c>
      <c r="O3521" t="s">
        <v>7333</v>
      </c>
      <c r="P3521" t="s">
        <v>1227</v>
      </c>
      <c r="Q3521" t="s">
        <v>46</v>
      </c>
    </row>
    <row r="3522" spans="1:17" hidden="1" x14ac:dyDescent="0.25">
      <c r="A3522" t="s">
        <v>14106</v>
      </c>
      <c r="B3522" t="s">
        <v>14107</v>
      </c>
      <c r="C3522" s="1" t="str">
        <f t="shared" si="284"/>
        <v>21:0552</v>
      </c>
      <c r="D3522" s="1" t="str">
        <f t="shared" si="285"/>
        <v>21:0180</v>
      </c>
      <c r="E3522" t="s">
        <v>14108</v>
      </c>
      <c r="F3522" t="s">
        <v>14109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11646</v>
      </c>
      <c r="N3522">
        <v>3</v>
      </c>
      <c r="O3522" t="s">
        <v>551</v>
      </c>
      <c r="P3522" t="s">
        <v>148</v>
      </c>
      <c r="Q3522" t="s">
        <v>46</v>
      </c>
    </row>
    <row r="3523" spans="1:17" hidden="1" x14ac:dyDescent="0.25">
      <c r="A3523" t="s">
        <v>14110</v>
      </c>
      <c r="B3523" t="s">
        <v>14111</v>
      </c>
      <c r="C3523" s="1" t="str">
        <f t="shared" si="284"/>
        <v>21:0552</v>
      </c>
      <c r="D3523" s="1" t="str">
        <f t="shared" si="285"/>
        <v>21:0180</v>
      </c>
      <c r="E3523" t="s">
        <v>14112</v>
      </c>
      <c r="F3523" t="s">
        <v>14113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11651</v>
      </c>
      <c r="N3523">
        <v>4</v>
      </c>
      <c r="O3523" t="s">
        <v>370</v>
      </c>
      <c r="P3523" t="s">
        <v>148</v>
      </c>
      <c r="Q3523" t="s">
        <v>103</v>
      </c>
    </row>
    <row r="3524" spans="1:17" hidden="1" x14ac:dyDescent="0.25">
      <c r="A3524" t="s">
        <v>14114</v>
      </c>
      <c r="B3524" t="s">
        <v>14115</v>
      </c>
      <c r="C3524" s="1" t="str">
        <f t="shared" si="284"/>
        <v>21:0552</v>
      </c>
      <c r="D3524" s="1" t="str">
        <f t="shared" si="285"/>
        <v>21:0180</v>
      </c>
      <c r="E3524" t="s">
        <v>14116</v>
      </c>
      <c r="F3524" t="s">
        <v>14117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11660</v>
      </c>
      <c r="N3524">
        <v>5</v>
      </c>
      <c r="O3524" t="s">
        <v>220</v>
      </c>
      <c r="P3524" t="s">
        <v>148</v>
      </c>
      <c r="Q3524" t="s">
        <v>52</v>
      </c>
    </row>
    <row r="3525" spans="1:17" hidden="1" x14ac:dyDescent="0.25">
      <c r="A3525" t="s">
        <v>14118</v>
      </c>
      <c r="B3525" t="s">
        <v>14119</v>
      </c>
      <c r="C3525" s="1" t="str">
        <f t="shared" si="284"/>
        <v>21:0552</v>
      </c>
      <c r="D3525" s="1" t="str">
        <f t="shared" si="285"/>
        <v>21:0180</v>
      </c>
      <c r="E3525" t="s">
        <v>14120</v>
      </c>
      <c r="F3525" t="s">
        <v>14121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11665</v>
      </c>
      <c r="N3525">
        <v>6</v>
      </c>
      <c r="O3525" t="s">
        <v>370</v>
      </c>
      <c r="P3525" t="s">
        <v>148</v>
      </c>
      <c r="Q3525" t="s">
        <v>103</v>
      </c>
    </row>
    <row r="3526" spans="1:17" hidden="1" x14ac:dyDescent="0.25">
      <c r="A3526" t="s">
        <v>14122</v>
      </c>
      <c r="B3526" t="s">
        <v>14123</v>
      </c>
      <c r="C3526" s="1" t="str">
        <f t="shared" si="284"/>
        <v>21:0552</v>
      </c>
      <c r="D3526" s="1" t="str">
        <f t="shared" si="285"/>
        <v>21:0180</v>
      </c>
      <c r="E3526" t="s">
        <v>14124</v>
      </c>
      <c r="F3526" t="s">
        <v>14125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11670</v>
      </c>
      <c r="N3526">
        <v>7</v>
      </c>
      <c r="O3526" t="s">
        <v>370</v>
      </c>
      <c r="P3526" t="s">
        <v>148</v>
      </c>
      <c r="Q3526" t="s">
        <v>29</v>
      </c>
    </row>
    <row r="3527" spans="1:17" hidden="1" x14ac:dyDescent="0.25">
      <c r="A3527" t="s">
        <v>14126</v>
      </c>
      <c r="B3527" t="s">
        <v>14127</v>
      </c>
      <c r="C3527" s="1" t="str">
        <f t="shared" si="284"/>
        <v>21:0552</v>
      </c>
      <c r="D3527" s="1" t="str">
        <f t="shared" si="285"/>
        <v>21:0180</v>
      </c>
      <c r="E3527" t="s">
        <v>14128</v>
      </c>
      <c r="F3527" t="s">
        <v>14129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11675</v>
      </c>
      <c r="N3527">
        <v>8</v>
      </c>
      <c r="O3527" t="s">
        <v>1771</v>
      </c>
      <c r="P3527" t="s">
        <v>148</v>
      </c>
      <c r="Q3527" t="s">
        <v>88</v>
      </c>
    </row>
    <row r="3528" spans="1:17" hidden="1" x14ac:dyDescent="0.25">
      <c r="A3528" t="s">
        <v>14130</v>
      </c>
      <c r="B3528" t="s">
        <v>14131</v>
      </c>
      <c r="C3528" s="1" t="str">
        <f t="shared" si="284"/>
        <v>21:0552</v>
      </c>
      <c r="D3528" s="1" t="str">
        <f t="shared" si="285"/>
        <v>21:0180</v>
      </c>
      <c r="E3528" t="s">
        <v>14132</v>
      </c>
      <c r="F3528" t="s">
        <v>14133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11689</v>
      </c>
      <c r="N3528">
        <v>9</v>
      </c>
      <c r="O3528" t="s">
        <v>21</v>
      </c>
      <c r="P3528" t="s">
        <v>148</v>
      </c>
      <c r="Q3528" t="s">
        <v>52</v>
      </c>
    </row>
    <row r="3529" spans="1:17" hidden="1" x14ac:dyDescent="0.25">
      <c r="A3529" t="s">
        <v>14134</v>
      </c>
      <c r="B3529" t="s">
        <v>14135</v>
      </c>
      <c r="C3529" s="1" t="str">
        <f t="shared" si="284"/>
        <v>21:0552</v>
      </c>
      <c r="D3529" s="1" t="str">
        <f t="shared" si="285"/>
        <v>21:0180</v>
      </c>
      <c r="E3529" t="s">
        <v>14136</v>
      </c>
      <c r="F3529" t="s">
        <v>14137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11694</v>
      </c>
      <c r="N3529">
        <v>10</v>
      </c>
      <c r="O3529" t="s">
        <v>21</v>
      </c>
      <c r="P3529" t="s">
        <v>148</v>
      </c>
      <c r="Q3529" t="s">
        <v>149</v>
      </c>
    </row>
    <row r="3530" spans="1:17" hidden="1" x14ac:dyDescent="0.25">
      <c r="A3530" t="s">
        <v>14138</v>
      </c>
      <c r="B3530" t="s">
        <v>14139</v>
      </c>
      <c r="C3530" s="1" t="str">
        <f t="shared" si="284"/>
        <v>21:0552</v>
      </c>
      <c r="D3530" s="1" t="str">
        <f>HYPERLINK("http://geochem.nrcan.gc.ca/cdogs/content/svy/svy_e.htm", "")</f>
        <v/>
      </c>
      <c r="G3530" s="1" t="str">
        <f>HYPERLINK("http://geochem.nrcan.gc.ca/cdogs/content/cr_/cr_00071_e.htm", "71")</f>
        <v>71</v>
      </c>
      <c r="J3530" t="s">
        <v>11703</v>
      </c>
      <c r="K3530" t="s">
        <v>11704</v>
      </c>
      <c r="L3530">
        <v>1</v>
      </c>
      <c r="M3530" t="s">
        <v>11705</v>
      </c>
      <c r="N3530">
        <v>11</v>
      </c>
      <c r="O3530" t="s">
        <v>5641</v>
      </c>
      <c r="P3530" t="s">
        <v>843</v>
      </c>
      <c r="Q3530" t="s">
        <v>71</v>
      </c>
    </row>
    <row r="3531" spans="1:17" hidden="1" x14ac:dyDescent="0.25">
      <c r="A3531" t="s">
        <v>14140</v>
      </c>
      <c r="B3531" t="s">
        <v>14141</v>
      </c>
      <c r="C3531" s="1" t="str">
        <f t="shared" si="284"/>
        <v>21:0552</v>
      </c>
      <c r="D3531" s="1" t="str">
        <f t="shared" ref="D3531:D3547" si="286">HYPERLINK("http://geochem.nrcan.gc.ca/cdogs/content/svy/svy210180_e.htm", "21:0180")</f>
        <v>21:0180</v>
      </c>
      <c r="E3531" t="s">
        <v>14100</v>
      </c>
      <c r="F3531" t="s">
        <v>14142</v>
      </c>
      <c r="H3531">
        <v>53.8707262</v>
      </c>
      <c r="I3531">
        <v>-120.33269660000001</v>
      </c>
      <c r="J3531" s="1" t="str">
        <f t="shared" ref="J3531:J3547" si="287">HYPERLINK("http://geochem.nrcan.gc.ca/cdogs/content/kwd/kwd020018_e.htm", "Fluid (stream)")</f>
        <v>Fluid (stream)</v>
      </c>
      <c r="K3531" s="1" t="str">
        <f t="shared" ref="K3531:K3547" si="288">HYPERLINK("http://geochem.nrcan.gc.ca/cdogs/content/kwd/kwd080007_e.htm", "Untreated Water")</f>
        <v>Untreated Water</v>
      </c>
      <c r="L3531">
        <v>1</v>
      </c>
      <c r="M3531" t="s">
        <v>11655</v>
      </c>
      <c r="N3531">
        <v>12</v>
      </c>
      <c r="O3531" t="s">
        <v>220</v>
      </c>
      <c r="P3531" t="s">
        <v>148</v>
      </c>
      <c r="Q3531" t="s">
        <v>189</v>
      </c>
    </row>
    <row r="3532" spans="1:17" hidden="1" x14ac:dyDescent="0.25">
      <c r="A3532" t="s">
        <v>14143</v>
      </c>
      <c r="B3532" t="s">
        <v>14144</v>
      </c>
      <c r="C3532" s="1" t="str">
        <f t="shared" si="284"/>
        <v>21:0552</v>
      </c>
      <c r="D3532" s="1" t="str">
        <f t="shared" si="286"/>
        <v>21:0180</v>
      </c>
      <c r="E3532" t="s">
        <v>14145</v>
      </c>
      <c r="F3532" t="s">
        <v>14146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11700</v>
      </c>
      <c r="N3532">
        <v>13</v>
      </c>
      <c r="O3532" t="s">
        <v>1599</v>
      </c>
      <c r="P3532" t="s">
        <v>148</v>
      </c>
      <c r="Q3532" t="s">
        <v>35</v>
      </c>
    </row>
    <row r="3533" spans="1:17" hidden="1" x14ac:dyDescent="0.25">
      <c r="A3533" t="s">
        <v>14147</v>
      </c>
      <c r="B3533" t="s">
        <v>14148</v>
      </c>
      <c r="C3533" s="1" t="str">
        <f t="shared" si="284"/>
        <v>21:0552</v>
      </c>
      <c r="D3533" s="1" t="str">
        <f t="shared" si="286"/>
        <v>21:0180</v>
      </c>
      <c r="E3533" t="s">
        <v>14149</v>
      </c>
      <c r="F3533" t="s">
        <v>14150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11710</v>
      </c>
      <c r="N3533">
        <v>14</v>
      </c>
      <c r="O3533" t="s">
        <v>588</v>
      </c>
      <c r="P3533" t="s">
        <v>148</v>
      </c>
      <c r="Q3533" t="s">
        <v>198</v>
      </c>
    </row>
    <row r="3534" spans="1:17" hidden="1" x14ac:dyDescent="0.25">
      <c r="A3534" t="s">
        <v>14151</v>
      </c>
      <c r="B3534" t="s">
        <v>14152</v>
      </c>
      <c r="C3534" s="1" t="str">
        <f t="shared" si="284"/>
        <v>21:0552</v>
      </c>
      <c r="D3534" s="1" t="str">
        <f t="shared" si="286"/>
        <v>21:0180</v>
      </c>
      <c r="E3534" t="s">
        <v>14153</v>
      </c>
      <c r="F3534" t="s">
        <v>14154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11715</v>
      </c>
      <c r="N3534">
        <v>15</v>
      </c>
      <c r="O3534" t="s">
        <v>57</v>
      </c>
      <c r="P3534" t="s">
        <v>148</v>
      </c>
      <c r="Q3534" t="s">
        <v>93</v>
      </c>
    </row>
    <row r="3535" spans="1:17" hidden="1" x14ac:dyDescent="0.25">
      <c r="A3535" t="s">
        <v>14155</v>
      </c>
      <c r="B3535" t="s">
        <v>14156</v>
      </c>
      <c r="C3535" s="1" t="str">
        <f t="shared" si="284"/>
        <v>21:0552</v>
      </c>
      <c r="D3535" s="1" t="str">
        <f t="shared" si="286"/>
        <v>21:0180</v>
      </c>
      <c r="E3535" t="s">
        <v>14157</v>
      </c>
      <c r="F3535" t="s">
        <v>14158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11720</v>
      </c>
      <c r="N3535">
        <v>16</v>
      </c>
      <c r="O3535" t="s">
        <v>7174</v>
      </c>
      <c r="P3535" t="s">
        <v>148</v>
      </c>
      <c r="Q3535" t="s">
        <v>29</v>
      </c>
    </row>
    <row r="3536" spans="1:17" hidden="1" x14ac:dyDescent="0.25">
      <c r="A3536" t="s">
        <v>14159</v>
      </c>
      <c r="B3536" t="s">
        <v>14160</v>
      </c>
      <c r="C3536" s="1" t="str">
        <f t="shared" si="284"/>
        <v>21:0552</v>
      </c>
      <c r="D3536" s="1" t="str">
        <f t="shared" si="286"/>
        <v>21:0180</v>
      </c>
      <c r="E3536" t="s">
        <v>14161</v>
      </c>
      <c r="F3536" t="s">
        <v>14162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11725</v>
      </c>
      <c r="N3536">
        <v>17</v>
      </c>
      <c r="O3536" t="s">
        <v>3027</v>
      </c>
      <c r="P3536" t="s">
        <v>148</v>
      </c>
      <c r="Q3536" t="s">
        <v>103</v>
      </c>
    </row>
    <row r="3537" spans="1:17" hidden="1" x14ac:dyDescent="0.25">
      <c r="A3537" t="s">
        <v>14163</v>
      </c>
      <c r="B3537" t="s">
        <v>14164</v>
      </c>
      <c r="C3537" s="1" t="str">
        <f t="shared" si="284"/>
        <v>21:0552</v>
      </c>
      <c r="D3537" s="1" t="str">
        <f t="shared" si="286"/>
        <v>21:0180</v>
      </c>
      <c r="E3537" t="s">
        <v>14165</v>
      </c>
      <c r="F3537" t="s">
        <v>14166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11730</v>
      </c>
      <c r="N3537">
        <v>18</v>
      </c>
      <c r="O3537" t="s">
        <v>10120</v>
      </c>
      <c r="P3537" t="s">
        <v>148</v>
      </c>
      <c r="Q3537" t="s">
        <v>71</v>
      </c>
    </row>
    <row r="3538" spans="1:17" hidden="1" x14ac:dyDescent="0.25">
      <c r="A3538" t="s">
        <v>14167</v>
      </c>
      <c r="B3538" t="s">
        <v>14168</v>
      </c>
      <c r="C3538" s="1" t="str">
        <f t="shared" si="284"/>
        <v>21:0552</v>
      </c>
      <c r="D3538" s="1" t="str">
        <f t="shared" si="286"/>
        <v>21:0180</v>
      </c>
      <c r="E3538" t="s">
        <v>14169</v>
      </c>
      <c r="F3538" t="s">
        <v>14170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11680</v>
      </c>
      <c r="N3538">
        <v>19</v>
      </c>
      <c r="O3538" t="s">
        <v>5563</v>
      </c>
      <c r="P3538" t="s">
        <v>87</v>
      </c>
      <c r="Q3538" t="s">
        <v>29</v>
      </c>
    </row>
    <row r="3539" spans="1:17" hidden="1" x14ac:dyDescent="0.25">
      <c r="A3539" t="s">
        <v>14171</v>
      </c>
      <c r="B3539" t="s">
        <v>14172</v>
      </c>
      <c r="C3539" s="1" t="str">
        <f t="shared" si="284"/>
        <v>21:0552</v>
      </c>
      <c r="D3539" s="1" t="str">
        <f t="shared" si="286"/>
        <v>21:0180</v>
      </c>
      <c r="E3539" t="s">
        <v>14169</v>
      </c>
      <c r="F3539" t="s">
        <v>14173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11684</v>
      </c>
      <c r="N3539">
        <v>20</v>
      </c>
      <c r="O3539" t="s">
        <v>8423</v>
      </c>
      <c r="P3539" t="s">
        <v>87</v>
      </c>
      <c r="Q3539" t="s">
        <v>59</v>
      </c>
    </row>
    <row r="3540" spans="1:17" hidden="1" x14ac:dyDescent="0.25">
      <c r="A3540" t="s">
        <v>14174</v>
      </c>
      <c r="B3540" t="s">
        <v>14175</v>
      </c>
      <c r="C3540" s="1" t="str">
        <f t="shared" si="284"/>
        <v>21:0552</v>
      </c>
      <c r="D3540" s="1" t="str">
        <f t="shared" si="286"/>
        <v>21:0180</v>
      </c>
      <c r="E3540" t="s">
        <v>14176</v>
      </c>
      <c r="F3540" t="s">
        <v>14177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11636</v>
      </c>
      <c r="N3540">
        <v>21</v>
      </c>
      <c r="O3540" t="s">
        <v>64</v>
      </c>
      <c r="P3540" t="s">
        <v>1391</v>
      </c>
      <c r="Q3540" t="s">
        <v>46</v>
      </c>
    </row>
    <row r="3541" spans="1:17" hidden="1" x14ac:dyDescent="0.25">
      <c r="A3541" t="s">
        <v>14178</v>
      </c>
      <c r="B3541" t="s">
        <v>14179</v>
      </c>
      <c r="C3541" s="1" t="str">
        <f t="shared" si="284"/>
        <v>21:0552</v>
      </c>
      <c r="D3541" s="1" t="str">
        <f t="shared" si="286"/>
        <v>21:0180</v>
      </c>
      <c r="E3541" t="s">
        <v>14180</v>
      </c>
      <c r="F3541" t="s">
        <v>14181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11680</v>
      </c>
      <c r="N3541">
        <v>22</v>
      </c>
      <c r="O3541" t="s">
        <v>3032</v>
      </c>
      <c r="P3541" t="s">
        <v>77</v>
      </c>
      <c r="Q3541" t="s">
        <v>59</v>
      </c>
    </row>
    <row r="3542" spans="1:17" hidden="1" x14ac:dyDescent="0.25">
      <c r="A3542" t="s">
        <v>14182</v>
      </c>
      <c r="B3542" t="s">
        <v>14183</v>
      </c>
      <c r="C3542" s="1" t="str">
        <f t="shared" si="284"/>
        <v>21:0552</v>
      </c>
      <c r="D3542" s="1" t="str">
        <f t="shared" si="286"/>
        <v>21:0180</v>
      </c>
      <c r="E3542" t="s">
        <v>14180</v>
      </c>
      <c r="F3542" t="s">
        <v>14184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11684</v>
      </c>
      <c r="N3542">
        <v>23</v>
      </c>
      <c r="O3542" t="s">
        <v>6252</v>
      </c>
      <c r="P3542" t="s">
        <v>82</v>
      </c>
      <c r="Q3542" t="s">
        <v>23</v>
      </c>
    </row>
    <row r="3543" spans="1:17" hidden="1" x14ac:dyDescent="0.25">
      <c r="A3543" t="s">
        <v>14185</v>
      </c>
      <c r="B3543" t="s">
        <v>14186</v>
      </c>
      <c r="C3543" s="1" t="str">
        <f t="shared" si="284"/>
        <v>21:0552</v>
      </c>
      <c r="D3543" s="1" t="str">
        <f t="shared" si="286"/>
        <v>21:0180</v>
      </c>
      <c r="E3543" t="s">
        <v>14187</v>
      </c>
      <c r="F3543" t="s">
        <v>14188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11641</v>
      </c>
      <c r="N3543">
        <v>24</v>
      </c>
      <c r="O3543" t="s">
        <v>2120</v>
      </c>
      <c r="P3543" t="s">
        <v>87</v>
      </c>
      <c r="Q3543" t="s">
        <v>198</v>
      </c>
    </row>
    <row r="3544" spans="1:17" hidden="1" x14ac:dyDescent="0.25">
      <c r="A3544" t="s">
        <v>14189</v>
      </c>
      <c r="B3544" t="s">
        <v>14190</v>
      </c>
      <c r="C3544" s="1" t="str">
        <f t="shared" si="284"/>
        <v>21:0552</v>
      </c>
      <c r="D3544" s="1" t="str">
        <f t="shared" si="286"/>
        <v>21:0180</v>
      </c>
      <c r="E3544" t="s">
        <v>14176</v>
      </c>
      <c r="F3544" t="s">
        <v>14191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11655</v>
      </c>
      <c r="N3544">
        <v>25</v>
      </c>
      <c r="O3544" t="s">
        <v>101</v>
      </c>
      <c r="P3544" t="s">
        <v>356</v>
      </c>
      <c r="Q3544" t="s">
        <v>93</v>
      </c>
    </row>
    <row r="3545" spans="1:17" hidden="1" x14ac:dyDescent="0.25">
      <c r="A3545" t="s">
        <v>14192</v>
      </c>
      <c r="B3545" t="s">
        <v>14193</v>
      </c>
      <c r="C3545" s="1" t="str">
        <f t="shared" si="284"/>
        <v>21:0552</v>
      </c>
      <c r="D3545" s="1" t="str">
        <f t="shared" si="286"/>
        <v>21:0180</v>
      </c>
      <c r="E3545" t="s">
        <v>14194</v>
      </c>
      <c r="F3545" t="s">
        <v>14195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11646</v>
      </c>
      <c r="N3545">
        <v>26</v>
      </c>
      <c r="O3545" t="s">
        <v>158</v>
      </c>
      <c r="P3545" t="s">
        <v>148</v>
      </c>
      <c r="Q3545" t="s">
        <v>29</v>
      </c>
    </row>
    <row r="3546" spans="1:17" hidden="1" x14ac:dyDescent="0.25">
      <c r="A3546" t="s">
        <v>14196</v>
      </c>
      <c r="B3546" t="s">
        <v>14197</v>
      </c>
      <c r="C3546" s="1" t="str">
        <f t="shared" si="284"/>
        <v>21:0552</v>
      </c>
      <c r="D3546" s="1" t="str">
        <f t="shared" si="286"/>
        <v>21:0180</v>
      </c>
      <c r="E3546" t="s">
        <v>14198</v>
      </c>
      <c r="F3546" t="s">
        <v>14199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11651</v>
      </c>
      <c r="N3546">
        <v>27</v>
      </c>
      <c r="O3546" t="s">
        <v>21</v>
      </c>
      <c r="P3546" t="s">
        <v>102</v>
      </c>
      <c r="Q3546" t="s">
        <v>71</v>
      </c>
    </row>
    <row r="3547" spans="1:17" hidden="1" x14ac:dyDescent="0.25">
      <c r="A3547" t="s">
        <v>14200</v>
      </c>
      <c r="B3547" t="s">
        <v>14201</v>
      </c>
      <c r="C3547" s="1" t="str">
        <f t="shared" si="284"/>
        <v>21:0552</v>
      </c>
      <c r="D3547" s="1" t="str">
        <f t="shared" si="286"/>
        <v>21:0180</v>
      </c>
      <c r="E3547" t="s">
        <v>14202</v>
      </c>
      <c r="F3547" t="s">
        <v>14203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11660</v>
      </c>
      <c r="N3547">
        <v>28</v>
      </c>
      <c r="O3547" t="s">
        <v>225</v>
      </c>
      <c r="P3547" t="s">
        <v>148</v>
      </c>
      <c r="Q3547" t="s">
        <v>46</v>
      </c>
    </row>
    <row r="3548" spans="1:17" hidden="1" x14ac:dyDescent="0.25">
      <c r="A3548" t="s">
        <v>14204</v>
      </c>
      <c r="B3548" t="s">
        <v>14205</v>
      </c>
      <c r="C3548" s="1" t="str">
        <f t="shared" si="284"/>
        <v>21:0552</v>
      </c>
      <c r="D3548" s="1" t="str">
        <f>HYPERLINK("http://geochem.nrcan.gc.ca/cdogs/content/svy/svy_e.htm", "")</f>
        <v/>
      </c>
      <c r="G3548" s="1" t="str">
        <f>HYPERLINK("http://geochem.nrcan.gc.ca/cdogs/content/cr_/cr_00072_e.htm", "72")</f>
        <v>72</v>
      </c>
      <c r="J3548" t="s">
        <v>11703</v>
      </c>
      <c r="K3548" t="s">
        <v>11704</v>
      </c>
      <c r="L3548">
        <v>2</v>
      </c>
      <c r="M3548" t="s">
        <v>11705</v>
      </c>
      <c r="N3548">
        <v>29</v>
      </c>
      <c r="O3548" t="s">
        <v>3560</v>
      </c>
      <c r="P3548" t="s">
        <v>356</v>
      </c>
      <c r="Q3548" t="s">
        <v>198</v>
      </c>
    </row>
    <row r="3549" spans="1:17" hidden="1" x14ac:dyDescent="0.25">
      <c r="A3549" t="s">
        <v>14206</v>
      </c>
      <c r="B3549" t="s">
        <v>14207</v>
      </c>
      <c r="C3549" s="1" t="str">
        <f t="shared" si="284"/>
        <v>21:0552</v>
      </c>
      <c r="D3549" s="1" t="str">
        <f t="shared" ref="D3549:D3561" si="289">HYPERLINK("http://geochem.nrcan.gc.ca/cdogs/content/svy/svy210180_e.htm", "21:0180")</f>
        <v>21:0180</v>
      </c>
      <c r="E3549" t="s">
        <v>14208</v>
      </c>
      <c r="F3549" t="s">
        <v>14209</v>
      </c>
      <c r="H3549">
        <v>53.957169399999998</v>
      </c>
      <c r="I3549">
        <v>-120.9611002</v>
      </c>
      <c r="J3549" s="1" t="str">
        <f t="shared" ref="J3549:J3561" si="290">HYPERLINK("http://geochem.nrcan.gc.ca/cdogs/content/kwd/kwd020018_e.htm", "Fluid (stream)")</f>
        <v>Fluid (stream)</v>
      </c>
      <c r="K3549" s="1" t="str">
        <f t="shared" ref="K3549:K3561" si="291">HYPERLINK("http://geochem.nrcan.gc.ca/cdogs/content/kwd/kwd080007_e.htm", "Untreated Water")</f>
        <v>Untreated Water</v>
      </c>
      <c r="L3549">
        <v>2</v>
      </c>
      <c r="M3549" t="s">
        <v>11665</v>
      </c>
      <c r="N3549">
        <v>30</v>
      </c>
      <c r="O3549" t="s">
        <v>21</v>
      </c>
      <c r="P3549" t="s">
        <v>148</v>
      </c>
      <c r="Q3549" t="s">
        <v>198</v>
      </c>
    </row>
    <row r="3550" spans="1:17" hidden="1" x14ac:dyDescent="0.25">
      <c r="A3550" t="s">
        <v>14210</v>
      </c>
      <c r="B3550" t="s">
        <v>14211</v>
      </c>
      <c r="C3550" s="1" t="str">
        <f t="shared" si="284"/>
        <v>21:0552</v>
      </c>
      <c r="D3550" s="1" t="str">
        <f t="shared" si="289"/>
        <v>21:0180</v>
      </c>
      <c r="E3550" t="s">
        <v>14212</v>
      </c>
      <c r="F3550" t="s">
        <v>14213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11670</v>
      </c>
      <c r="N3550">
        <v>31</v>
      </c>
      <c r="O3550" t="s">
        <v>5563</v>
      </c>
      <c r="P3550" t="s">
        <v>148</v>
      </c>
      <c r="Q3550" t="s">
        <v>198</v>
      </c>
    </row>
    <row r="3551" spans="1:17" hidden="1" x14ac:dyDescent="0.25">
      <c r="A3551" t="s">
        <v>14214</v>
      </c>
      <c r="B3551" t="s">
        <v>14215</v>
      </c>
      <c r="C3551" s="1" t="str">
        <f t="shared" si="284"/>
        <v>21:0552</v>
      </c>
      <c r="D3551" s="1" t="str">
        <f t="shared" si="289"/>
        <v>21:0180</v>
      </c>
      <c r="E3551" t="s">
        <v>14216</v>
      </c>
      <c r="F3551" t="s">
        <v>14217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11675</v>
      </c>
      <c r="N3551">
        <v>32</v>
      </c>
      <c r="O3551" t="s">
        <v>3532</v>
      </c>
      <c r="P3551" t="s">
        <v>148</v>
      </c>
      <c r="Q3551" t="s">
        <v>29</v>
      </c>
    </row>
    <row r="3552" spans="1:17" hidden="1" x14ac:dyDescent="0.25">
      <c r="A3552" t="s">
        <v>14218</v>
      </c>
      <c r="B3552" t="s">
        <v>14219</v>
      </c>
      <c r="C3552" s="1" t="str">
        <f t="shared" si="284"/>
        <v>21:0552</v>
      </c>
      <c r="D3552" s="1" t="str">
        <f t="shared" si="289"/>
        <v>21:0180</v>
      </c>
      <c r="E3552" t="s">
        <v>14220</v>
      </c>
      <c r="F3552" t="s">
        <v>14221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11689</v>
      </c>
      <c r="N3552">
        <v>33</v>
      </c>
      <c r="O3552" t="s">
        <v>9521</v>
      </c>
      <c r="P3552" t="s">
        <v>148</v>
      </c>
      <c r="Q3552" t="s">
        <v>59</v>
      </c>
    </row>
    <row r="3553" spans="1:17" hidden="1" x14ac:dyDescent="0.25">
      <c r="A3553" t="s">
        <v>14222</v>
      </c>
      <c r="B3553" t="s">
        <v>14223</v>
      </c>
      <c r="C3553" s="1" t="str">
        <f t="shared" si="284"/>
        <v>21:0552</v>
      </c>
      <c r="D3553" s="1" t="str">
        <f t="shared" si="289"/>
        <v>21:0180</v>
      </c>
      <c r="E3553" t="s">
        <v>14224</v>
      </c>
      <c r="F3553" t="s">
        <v>14225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11694</v>
      </c>
      <c r="N3553">
        <v>34</v>
      </c>
      <c r="O3553" t="s">
        <v>6252</v>
      </c>
      <c r="P3553" t="s">
        <v>87</v>
      </c>
      <c r="Q3553" t="s">
        <v>59</v>
      </c>
    </row>
    <row r="3554" spans="1:17" hidden="1" x14ac:dyDescent="0.25">
      <c r="A3554" t="s">
        <v>14226</v>
      </c>
      <c r="B3554" t="s">
        <v>14227</v>
      </c>
      <c r="C3554" s="1" t="str">
        <f t="shared" si="284"/>
        <v>21:0552</v>
      </c>
      <c r="D3554" s="1" t="str">
        <f t="shared" si="289"/>
        <v>21:0180</v>
      </c>
      <c r="E3554" t="s">
        <v>14228</v>
      </c>
      <c r="F3554" t="s">
        <v>14229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11700</v>
      </c>
      <c r="N3554">
        <v>35</v>
      </c>
      <c r="O3554" t="s">
        <v>225</v>
      </c>
      <c r="P3554" t="s">
        <v>148</v>
      </c>
      <c r="Q3554" t="s">
        <v>29</v>
      </c>
    </row>
    <row r="3555" spans="1:17" hidden="1" x14ac:dyDescent="0.25">
      <c r="A3555" t="s">
        <v>14230</v>
      </c>
      <c r="B3555" t="s">
        <v>14231</v>
      </c>
      <c r="C3555" s="1" t="str">
        <f t="shared" si="284"/>
        <v>21:0552</v>
      </c>
      <c r="D3555" s="1" t="str">
        <f t="shared" si="289"/>
        <v>21:0180</v>
      </c>
      <c r="E3555" t="s">
        <v>14232</v>
      </c>
      <c r="F3555" t="s">
        <v>14233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11710</v>
      </c>
      <c r="N3555">
        <v>36</v>
      </c>
      <c r="O3555" t="s">
        <v>1597</v>
      </c>
      <c r="P3555" t="s">
        <v>148</v>
      </c>
      <c r="Q3555" t="s">
        <v>392</v>
      </c>
    </row>
    <row r="3556" spans="1:17" hidden="1" x14ac:dyDescent="0.25">
      <c r="A3556" t="s">
        <v>14234</v>
      </c>
      <c r="B3556" t="s">
        <v>14235</v>
      </c>
      <c r="C3556" s="1" t="str">
        <f t="shared" si="284"/>
        <v>21:0552</v>
      </c>
      <c r="D3556" s="1" t="str">
        <f t="shared" si="289"/>
        <v>21:0180</v>
      </c>
      <c r="E3556" t="s">
        <v>14236</v>
      </c>
      <c r="F3556" t="s">
        <v>14237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11715</v>
      </c>
      <c r="N3556">
        <v>37</v>
      </c>
      <c r="O3556" t="s">
        <v>588</v>
      </c>
      <c r="P3556" t="s">
        <v>148</v>
      </c>
      <c r="Q3556" t="s">
        <v>35</v>
      </c>
    </row>
    <row r="3557" spans="1:17" hidden="1" x14ac:dyDescent="0.25">
      <c r="A3557" t="s">
        <v>14238</v>
      </c>
      <c r="B3557" t="s">
        <v>14239</v>
      </c>
      <c r="C3557" s="1" t="str">
        <f t="shared" si="284"/>
        <v>21:0552</v>
      </c>
      <c r="D3557" s="1" t="str">
        <f t="shared" si="289"/>
        <v>21:0180</v>
      </c>
      <c r="E3557" t="s">
        <v>14240</v>
      </c>
      <c r="F3557" t="s">
        <v>14241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11720</v>
      </c>
      <c r="N3557">
        <v>38</v>
      </c>
      <c r="O3557" t="s">
        <v>8423</v>
      </c>
      <c r="P3557" t="s">
        <v>40</v>
      </c>
      <c r="Q3557" t="s">
        <v>198</v>
      </c>
    </row>
    <row r="3558" spans="1:17" hidden="1" x14ac:dyDescent="0.25">
      <c r="A3558" t="s">
        <v>14242</v>
      </c>
      <c r="B3558" t="s">
        <v>14243</v>
      </c>
      <c r="C3558" s="1" t="str">
        <f t="shared" si="284"/>
        <v>21:0552</v>
      </c>
      <c r="D3558" s="1" t="str">
        <f t="shared" si="289"/>
        <v>21:0180</v>
      </c>
      <c r="E3558" t="s">
        <v>14244</v>
      </c>
      <c r="F3558" t="s">
        <v>14245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11725</v>
      </c>
      <c r="N3558">
        <v>39</v>
      </c>
      <c r="O3558" t="s">
        <v>576</v>
      </c>
      <c r="P3558" t="s">
        <v>87</v>
      </c>
      <c r="Q3558" t="s">
        <v>103</v>
      </c>
    </row>
    <row r="3559" spans="1:17" hidden="1" x14ac:dyDescent="0.25">
      <c r="A3559" t="s">
        <v>14246</v>
      </c>
      <c r="B3559" t="s">
        <v>14247</v>
      </c>
      <c r="C3559" s="1" t="str">
        <f t="shared" si="284"/>
        <v>21:0552</v>
      </c>
      <c r="D3559" s="1" t="str">
        <f t="shared" si="289"/>
        <v>21:0180</v>
      </c>
      <c r="E3559" t="s">
        <v>14248</v>
      </c>
      <c r="F3559" t="s">
        <v>14249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11730</v>
      </c>
      <c r="N3559">
        <v>40</v>
      </c>
      <c r="O3559" t="s">
        <v>14250</v>
      </c>
      <c r="P3559" t="s">
        <v>148</v>
      </c>
      <c r="Q3559" t="s">
        <v>198</v>
      </c>
    </row>
    <row r="3560" spans="1:17" hidden="1" x14ac:dyDescent="0.25">
      <c r="A3560" t="s">
        <v>14251</v>
      </c>
      <c r="B3560" t="s">
        <v>14252</v>
      </c>
      <c r="C3560" s="1" t="str">
        <f t="shared" si="284"/>
        <v>21:0552</v>
      </c>
      <c r="D3560" s="1" t="str">
        <f t="shared" si="289"/>
        <v>21:0180</v>
      </c>
      <c r="E3560" t="s">
        <v>14253</v>
      </c>
      <c r="F3560" t="s">
        <v>14254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11636</v>
      </c>
      <c r="N3560">
        <v>41</v>
      </c>
      <c r="O3560" t="s">
        <v>220</v>
      </c>
      <c r="P3560" t="s">
        <v>1391</v>
      </c>
      <c r="Q3560" t="s">
        <v>93</v>
      </c>
    </row>
    <row r="3561" spans="1:17" hidden="1" x14ac:dyDescent="0.25">
      <c r="A3561" t="s">
        <v>14255</v>
      </c>
      <c r="B3561" t="s">
        <v>14256</v>
      </c>
      <c r="C3561" s="1" t="str">
        <f t="shared" si="284"/>
        <v>21:0552</v>
      </c>
      <c r="D3561" s="1" t="str">
        <f t="shared" si="289"/>
        <v>21:0180</v>
      </c>
      <c r="E3561" t="s">
        <v>14257</v>
      </c>
      <c r="F3561" t="s">
        <v>14258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11641</v>
      </c>
      <c r="N3561">
        <v>42</v>
      </c>
      <c r="O3561" t="s">
        <v>2379</v>
      </c>
      <c r="P3561" t="s">
        <v>148</v>
      </c>
      <c r="Q3561" t="s">
        <v>198</v>
      </c>
    </row>
    <row r="3562" spans="1:17" hidden="1" x14ac:dyDescent="0.25">
      <c r="A3562" t="s">
        <v>14259</v>
      </c>
      <c r="B3562" t="s">
        <v>14260</v>
      </c>
      <c r="C3562" s="1" t="str">
        <f t="shared" si="284"/>
        <v>21:0552</v>
      </c>
      <c r="D3562" s="1" t="str">
        <f>HYPERLINK("http://geochem.nrcan.gc.ca/cdogs/content/svy/svy_e.htm", "")</f>
        <v/>
      </c>
      <c r="G3562" s="1" t="str">
        <f>HYPERLINK("http://geochem.nrcan.gc.ca/cdogs/content/cr_/cr_00072_e.htm", "72")</f>
        <v>72</v>
      </c>
      <c r="J3562" t="s">
        <v>11703</v>
      </c>
      <c r="K3562" t="s">
        <v>11704</v>
      </c>
      <c r="L3562">
        <v>3</v>
      </c>
      <c r="M3562" t="s">
        <v>11705</v>
      </c>
      <c r="N3562">
        <v>43</v>
      </c>
      <c r="O3562" t="s">
        <v>327</v>
      </c>
      <c r="P3562" t="s">
        <v>386</v>
      </c>
      <c r="Q3562" t="s">
        <v>93</v>
      </c>
    </row>
    <row r="3563" spans="1:17" hidden="1" x14ac:dyDescent="0.25">
      <c r="A3563" t="s">
        <v>14261</v>
      </c>
      <c r="B3563" t="s">
        <v>14262</v>
      </c>
      <c r="C3563" s="1" t="str">
        <f t="shared" si="284"/>
        <v>21:0552</v>
      </c>
      <c r="D3563" s="1" t="str">
        <f t="shared" ref="D3563:D3588" si="292">HYPERLINK("http://geochem.nrcan.gc.ca/cdogs/content/svy/svy210180_e.htm", "21:0180")</f>
        <v>21:0180</v>
      </c>
      <c r="E3563" t="s">
        <v>14263</v>
      </c>
      <c r="F3563" t="s">
        <v>14264</v>
      </c>
      <c r="H3563">
        <v>53.529395999999998</v>
      </c>
      <c r="I3563">
        <v>-120.73031930000001</v>
      </c>
      <c r="J3563" s="1" t="str">
        <f t="shared" ref="J3563:J3588" si="293">HYPERLINK("http://geochem.nrcan.gc.ca/cdogs/content/kwd/kwd020018_e.htm", "Fluid (stream)")</f>
        <v>Fluid (stream)</v>
      </c>
      <c r="K3563" s="1" t="str">
        <f t="shared" ref="K3563:K3588" si="294">HYPERLINK("http://geochem.nrcan.gc.ca/cdogs/content/kwd/kwd080007_e.htm", "Untreated Water")</f>
        <v>Untreated Water</v>
      </c>
      <c r="L3563">
        <v>3</v>
      </c>
      <c r="M3563" t="s">
        <v>11646</v>
      </c>
      <c r="N3563">
        <v>44</v>
      </c>
      <c r="O3563" t="s">
        <v>64</v>
      </c>
      <c r="P3563" t="s">
        <v>148</v>
      </c>
      <c r="Q3563" t="s">
        <v>189</v>
      </c>
    </row>
    <row r="3564" spans="1:17" hidden="1" x14ac:dyDescent="0.25">
      <c r="A3564" t="s">
        <v>14265</v>
      </c>
      <c r="B3564" t="s">
        <v>14266</v>
      </c>
      <c r="C3564" s="1" t="str">
        <f t="shared" si="284"/>
        <v>21:0552</v>
      </c>
      <c r="D3564" s="1" t="str">
        <f t="shared" si="292"/>
        <v>21:0180</v>
      </c>
      <c r="E3564" t="s">
        <v>14267</v>
      </c>
      <c r="F3564" t="s">
        <v>14268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11680</v>
      </c>
      <c r="N3564">
        <v>45</v>
      </c>
      <c r="O3564" t="s">
        <v>21</v>
      </c>
      <c r="P3564" t="s">
        <v>184</v>
      </c>
      <c r="Q3564" t="s">
        <v>198</v>
      </c>
    </row>
    <row r="3565" spans="1:17" hidden="1" x14ac:dyDescent="0.25">
      <c r="A3565" t="s">
        <v>14269</v>
      </c>
      <c r="B3565" t="s">
        <v>14270</v>
      </c>
      <c r="C3565" s="1" t="str">
        <f t="shared" si="284"/>
        <v>21:0552</v>
      </c>
      <c r="D3565" s="1" t="str">
        <f t="shared" si="292"/>
        <v>21:0180</v>
      </c>
      <c r="E3565" t="s">
        <v>14267</v>
      </c>
      <c r="F3565" t="s">
        <v>14271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11684</v>
      </c>
      <c r="N3565">
        <v>46</v>
      </c>
      <c r="O3565" t="s">
        <v>220</v>
      </c>
      <c r="P3565" t="s">
        <v>82</v>
      </c>
      <c r="Q3565" t="s">
        <v>93</v>
      </c>
    </row>
    <row r="3566" spans="1:17" hidden="1" x14ac:dyDescent="0.25">
      <c r="A3566" t="s">
        <v>14272</v>
      </c>
      <c r="B3566" t="s">
        <v>14273</v>
      </c>
      <c r="C3566" s="1" t="str">
        <f t="shared" si="284"/>
        <v>21:0552</v>
      </c>
      <c r="D3566" s="1" t="str">
        <f t="shared" si="292"/>
        <v>21:0180</v>
      </c>
      <c r="E3566" t="s">
        <v>14274</v>
      </c>
      <c r="F3566" t="s">
        <v>14275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11651</v>
      </c>
      <c r="N3566">
        <v>47</v>
      </c>
      <c r="O3566" t="s">
        <v>14276</v>
      </c>
      <c r="P3566" t="s">
        <v>82</v>
      </c>
      <c r="Q3566" t="s">
        <v>29</v>
      </c>
    </row>
    <row r="3567" spans="1:17" hidden="1" x14ac:dyDescent="0.25">
      <c r="A3567" t="s">
        <v>14277</v>
      </c>
      <c r="B3567" t="s">
        <v>14278</v>
      </c>
      <c r="C3567" s="1" t="str">
        <f t="shared" si="284"/>
        <v>21:0552</v>
      </c>
      <c r="D3567" s="1" t="str">
        <f t="shared" si="292"/>
        <v>21:0180</v>
      </c>
      <c r="E3567" t="s">
        <v>14279</v>
      </c>
      <c r="F3567" t="s">
        <v>14280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11660</v>
      </c>
      <c r="N3567">
        <v>48</v>
      </c>
      <c r="O3567" t="s">
        <v>158</v>
      </c>
      <c r="P3567" t="s">
        <v>148</v>
      </c>
      <c r="Q3567" t="s">
        <v>189</v>
      </c>
    </row>
    <row r="3568" spans="1:17" hidden="1" x14ac:dyDescent="0.25">
      <c r="A3568" t="s">
        <v>14281</v>
      </c>
      <c r="B3568" t="s">
        <v>14282</v>
      </c>
      <c r="C3568" s="1" t="str">
        <f t="shared" si="284"/>
        <v>21:0552</v>
      </c>
      <c r="D3568" s="1" t="str">
        <f t="shared" si="292"/>
        <v>21:0180</v>
      </c>
      <c r="E3568" t="s">
        <v>14283</v>
      </c>
      <c r="F3568" t="s">
        <v>14284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11665</v>
      </c>
      <c r="N3568">
        <v>49</v>
      </c>
      <c r="O3568" t="s">
        <v>3672</v>
      </c>
      <c r="P3568" t="s">
        <v>148</v>
      </c>
      <c r="Q3568" t="s">
        <v>215</v>
      </c>
    </row>
    <row r="3569" spans="1:17" hidden="1" x14ac:dyDescent="0.25">
      <c r="A3569" t="s">
        <v>14285</v>
      </c>
      <c r="B3569" t="s">
        <v>14286</v>
      </c>
      <c r="C3569" s="1" t="str">
        <f t="shared" si="284"/>
        <v>21:0552</v>
      </c>
      <c r="D3569" s="1" t="str">
        <f t="shared" si="292"/>
        <v>21:0180</v>
      </c>
      <c r="E3569" t="s">
        <v>14253</v>
      </c>
      <c r="F3569" t="s">
        <v>14287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11655</v>
      </c>
      <c r="N3569">
        <v>50</v>
      </c>
      <c r="O3569" t="s">
        <v>57</v>
      </c>
      <c r="P3569" t="s">
        <v>148</v>
      </c>
      <c r="Q3569" t="s">
        <v>52</v>
      </c>
    </row>
    <row r="3570" spans="1:17" hidden="1" x14ac:dyDescent="0.25">
      <c r="A3570" t="s">
        <v>14288</v>
      </c>
      <c r="B3570" t="s">
        <v>14289</v>
      </c>
      <c r="C3570" s="1" t="str">
        <f t="shared" si="284"/>
        <v>21:0552</v>
      </c>
      <c r="D3570" s="1" t="str">
        <f t="shared" si="292"/>
        <v>21:0180</v>
      </c>
      <c r="E3570" t="s">
        <v>14290</v>
      </c>
      <c r="F3570" t="s">
        <v>14291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11670</v>
      </c>
      <c r="N3570">
        <v>51</v>
      </c>
      <c r="O3570" t="s">
        <v>21</v>
      </c>
      <c r="P3570" t="s">
        <v>148</v>
      </c>
      <c r="Q3570" t="s">
        <v>215</v>
      </c>
    </row>
    <row r="3571" spans="1:17" hidden="1" x14ac:dyDescent="0.25">
      <c r="A3571" t="s">
        <v>14292</v>
      </c>
      <c r="B3571" t="s">
        <v>14293</v>
      </c>
      <c r="C3571" s="1" t="str">
        <f t="shared" si="284"/>
        <v>21:0552</v>
      </c>
      <c r="D3571" s="1" t="str">
        <f t="shared" si="292"/>
        <v>21:0180</v>
      </c>
      <c r="E3571" t="s">
        <v>14294</v>
      </c>
      <c r="F3571" t="s">
        <v>14295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11675</v>
      </c>
      <c r="N3571">
        <v>52</v>
      </c>
      <c r="O3571" t="s">
        <v>21</v>
      </c>
      <c r="P3571" t="s">
        <v>148</v>
      </c>
      <c r="Q3571" t="s">
        <v>143</v>
      </c>
    </row>
    <row r="3572" spans="1:17" hidden="1" x14ac:dyDescent="0.25">
      <c r="A3572" t="s">
        <v>14296</v>
      </c>
      <c r="B3572" t="s">
        <v>14297</v>
      </c>
      <c r="C3572" s="1" t="str">
        <f t="shared" si="284"/>
        <v>21:0552</v>
      </c>
      <c r="D3572" s="1" t="str">
        <f t="shared" si="292"/>
        <v>21:0180</v>
      </c>
      <c r="E3572" t="s">
        <v>14298</v>
      </c>
      <c r="F3572" t="s">
        <v>14299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11689</v>
      </c>
      <c r="N3572">
        <v>53</v>
      </c>
      <c r="O3572" t="s">
        <v>225</v>
      </c>
      <c r="P3572" t="s">
        <v>148</v>
      </c>
      <c r="Q3572" t="s">
        <v>149</v>
      </c>
    </row>
    <row r="3573" spans="1:17" hidden="1" x14ac:dyDescent="0.25">
      <c r="A3573" t="s">
        <v>14300</v>
      </c>
      <c r="B3573" t="s">
        <v>14301</v>
      </c>
      <c r="C3573" s="1" t="str">
        <f t="shared" si="284"/>
        <v>21:0552</v>
      </c>
      <c r="D3573" s="1" t="str">
        <f t="shared" si="292"/>
        <v>21:0180</v>
      </c>
      <c r="E3573" t="s">
        <v>14302</v>
      </c>
      <c r="F3573" t="s">
        <v>14303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11694</v>
      </c>
      <c r="N3573">
        <v>54</v>
      </c>
      <c r="O3573" t="s">
        <v>64</v>
      </c>
      <c r="P3573" t="s">
        <v>148</v>
      </c>
      <c r="Q3573" t="s">
        <v>88</v>
      </c>
    </row>
    <row r="3574" spans="1:17" hidden="1" x14ac:dyDescent="0.25">
      <c r="A3574" t="s">
        <v>14304</v>
      </c>
      <c r="B3574" t="s">
        <v>14305</v>
      </c>
      <c r="C3574" s="1" t="str">
        <f t="shared" si="284"/>
        <v>21:0552</v>
      </c>
      <c r="D3574" s="1" t="str">
        <f t="shared" si="292"/>
        <v>21:0180</v>
      </c>
      <c r="E3574" t="s">
        <v>14306</v>
      </c>
      <c r="F3574" t="s">
        <v>14307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11700</v>
      </c>
      <c r="N3574">
        <v>55</v>
      </c>
      <c r="O3574" t="s">
        <v>551</v>
      </c>
      <c r="P3574" t="s">
        <v>148</v>
      </c>
      <c r="Q3574" t="s">
        <v>149</v>
      </c>
    </row>
    <row r="3575" spans="1:17" hidden="1" x14ac:dyDescent="0.25">
      <c r="A3575" t="s">
        <v>14308</v>
      </c>
      <c r="B3575" t="s">
        <v>14309</v>
      </c>
      <c r="C3575" s="1" t="str">
        <f t="shared" si="284"/>
        <v>21:0552</v>
      </c>
      <c r="D3575" s="1" t="str">
        <f t="shared" si="292"/>
        <v>21:0180</v>
      </c>
      <c r="E3575" t="s">
        <v>14310</v>
      </c>
      <c r="F3575" t="s">
        <v>14311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11710</v>
      </c>
      <c r="N3575">
        <v>56</v>
      </c>
      <c r="O3575" t="s">
        <v>225</v>
      </c>
      <c r="P3575" t="s">
        <v>148</v>
      </c>
      <c r="Q3575" t="s">
        <v>71</v>
      </c>
    </row>
    <row r="3576" spans="1:17" hidden="1" x14ac:dyDescent="0.25">
      <c r="A3576" t="s">
        <v>14312</v>
      </c>
      <c r="B3576" t="s">
        <v>14313</v>
      </c>
      <c r="C3576" s="1" t="str">
        <f t="shared" si="284"/>
        <v>21:0552</v>
      </c>
      <c r="D3576" s="1" t="str">
        <f t="shared" si="292"/>
        <v>21:0180</v>
      </c>
      <c r="E3576" t="s">
        <v>14314</v>
      </c>
      <c r="F3576" t="s">
        <v>14315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11715</v>
      </c>
      <c r="N3576">
        <v>57</v>
      </c>
      <c r="O3576" t="s">
        <v>1597</v>
      </c>
      <c r="P3576" t="s">
        <v>148</v>
      </c>
      <c r="Q3576" t="s">
        <v>198</v>
      </c>
    </row>
    <row r="3577" spans="1:17" hidden="1" x14ac:dyDescent="0.25">
      <c r="A3577" t="s">
        <v>14316</v>
      </c>
      <c r="B3577" t="s">
        <v>14317</v>
      </c>
      <c r="C3577" s="1" t="str">
        <f t="shared" si="284"/>
        <v>21:0552</v>
      </c>
      <c r="D3577" s="1" t="str">
        <f t="shared" si="292"/>
        <v>21:0180</v>
      </c>
      <c r="E3577" t="s">
        <v>14318</v>
      </c>
      <c r="F3577" t="s">
        <v>14319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11720</v>
      </c>
      <c r="N3577">
        <v>58</v>
      </c>
      <c r="O3577" t="s">
        <v>113</v>
      </c>
      <c r="P3577" t="s">
        <v>148</v>
      </c>
      <c r="Q3577" t="s">
        <v>23</v>
      </c>
    </row>
    <row r="3578" spans="1:17" hidden="1" x14ac:dyDescent="0.25">
      <c r="A3578" t="s">
        <v>14320</v>
      </c>
      <c r="B3578" t="s">
        <v>14321</v>
      </c>
      <c r="C3578" s="1" t="str">
        <f t="shared" si="284"/>
        <v>21:0552</v>
      </c>
      <c r="D3578" s="1" t="str">
        <f t="shared" si="292"/>
        <v>21:0180</v>
      </c>
      <c r="E3578" t="s">
        <v>14322</v>
      </c>
      <c r="F3578" t="s">
        <v>14323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11725</v>
      </c>
      <c r="N3578">
        <v>59</v>
      </c>
      <c r="O3578" t="s">
        <v>10345</v>
      </c>
      <c r="P3578" t="s">
        <v>148</v>
      </c>
      <c r="Q3578" t="s">
        <v>59</v>
      </c>
    </row>
    <row r="3579" spans="1:17" hidden="1" x14ac:dyDescent="0.25">
      <c r="A3579" t="s">
        <v>14324</v>
      </c>
      <c r="B3579" t="s">
        <v>14325</v>
      </c>
      <c r="C3579" s="1" t="str">
        <f t="shared" si="284"/>
        <v>21:0552</v>
      </c>
      <c r="D3579" s="1" t="str">
        <f t="shared" si="292"/>
        <v>21:0180</v>
      </c>
      <c r="E3579" t="s">
        <v>14326</v>
      </c>
      <c r="F3579" t="s">
        <v>14327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11730</v>
      </c>
      <c r="N3579">
        <v>60</v>
      </c>
      <c r="O3579" t="s">
        <v>113</v>
      </c>
      <c r="P3579" t="s">
        <v>148</v>
      </c>
      <c r="Q3579" t="s">
        <v>103</v>
      </c>
    </row>
    <row r="3580" spans="1:17" hidden="1" x14ac:dyDescent="0.25">
      <c r="A3580" t="s">
        <v>14328</v>
      </c>
      <c r="B3580" t="s">
        <v>14329</v>
      </c>
      <c r="C3580" s="1" t="str">
        <f t="shared" si="284"/>
        <v>21:0552</v>
      </c>
      <c r="D3580" s="1" t="str">
        <f t="shared" si="292"/>
        <v>21:0180</v>
      </c>
      <c r="E3580" t="s">
        <v>14330</v>
      </c>
      <c r="F3580" t="s">
        <v>14331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11636</v>
      </c>
      <c r="N3580">
        <v>61</v>
      </c>
      <c r="O3580" t="s">
        <v>220</v>
      </c>
      <c r="P3580" t="s">
        <v>391</v>
      </c>
      <c r="Q3580" t="s">
        <v>71</v>
      </c>
    </row>
    <row r="3581" spans="1:17" hidden="1" x14ac:dyDescent="0.25">
      <c r="A3581" t="s">
        <v>14332</v>
      </c>
      <c r="B3581" t="s">
        <v>14333</v>
      </c>
      <c r="C3581" s="1" t="str">
        <f t="shared" si="284"/>
        <v>21:0552</v>
      </c>
      <c r="D3581" s="1" t="str">
        <f t="shared" si="292"/>
        <v>21:0180</v>
      </c>
      <c r="E3581" t="s">
        <v>14334</v>
      </c>
      <c r="F3581" t="s">
        <v>14335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11680</v>
      </c>
      <c r="N3581">
        <v>62</v>
      </c>
      <c r="O3581" t="s">
        <v>588</v>
      </c>
      <c r="P3581" t="s">
        <v>148</v>
      </c>
      <c r="Q3581" t="s">
        <v>29</v>
      </c>
    </row>
    <row r="3582" spans="1:17" hidden="1" x14ac:dyDescent="0.25">
      <c r="A3582" t="s">
        <v>14336</v>
      </c>
      <c r="B3582" t="s">
        <v>14337</v>
      </c>
      <c r="C3582" s="1" t="str">
        <f t="shared" si="284"/>
        <v>21:0552</v>
      </c>
      <c r="D3582" s="1" t="str">
        <f t="shared" si="292"/>
        <v>21:0180</v>
      </c>
      <c r="E3582" t="s">
        <v>14334</v>
      </c>
      <c r="F3582" t="s">
        <v>14338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11684</v>
      </c>
      <c r="N3582">
        <v>63</v>
      </c>
      <c r="O3582" t="s">
        <v>588</v>
      </c>
      <c r="P3582" t="s">
        <v>148</v>
      </c>
      <c r="Q3582" t="s">
        <v>46</v>
      </c>
    </row>
    <row r="3583" spans="1:17" hidden="1" x14ac:dyDescent="0.25">
      <c r="A3583" t="s">
        <v>14339</v>
      </c>
      <c r="B3583" t="s">
        <v>14340</v>
      </c>
      <c r="C3583" s="1" t="str">
        <f t="shared" si="284"/>
        <v>21:0552</v>
      </c>
      <c r="D3583" s="1" t="str">
        <f t="shared" si="292"/>
        <v>21:0180</v>
      </c>
      <c r="E3583" t="s">
        <v>14341</v>
      </c>
      <c r="F3583" t="s">
        <v>14342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11641</v>
      </c>
      <c r="N3583">
        <v>64</v>
      </c>
      <c r="O3583" t="s">
        <v>21</v>
      </c>
      <c r="P3583" t="s">
        <v>148</v>
      </c>
      <c r="Q3583" t="s">
        <v>93</v>
      </c>
    </row>
    <row r="3584" spans="1:17" hidden="1" x14ac:dyDescent="0.25">
      <c r="A3584" t="s">
        <v>14343</v>
      </c>
      <c r="B3584" t="s">
        <v>14344</v>
      </c>
      <c r="C3584" s="1" t="str">
        <f t="shared" ref="C3584:C3647" si="295">HYPERLINK("http://geochem.nrcan.gc.ca/cdogs/content/bdl/bdl210552_e.htm", "21:0552")</f>
        <v>21:0552</v>
      </c>
      <c r="D3584" s="1" t="str">
        <f t="shared" si="292"/>
        <v>21:0180</v>
      </c>
      <c r="E3584" t="s">
        <v>14345</v>
      </c>
      <c r="F3584" t="s">
        <v>14346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11646</v>
      </c>
      <c r="N3584">
        <v>65</v>
      </c>
      <c r="O3584" t="s">
        <v>21</v>
      </c>
      <c r="P3584" t="s">
        <v>148</v>
      </c>
      <c r="Q3584" t="s">
        <v>171</v>
      </c>
    </row>
    <row r="3585" spans="1:17" hidden="1" x14ac:dyDescent="0.25">
      <c r="A3585" t="s">
        <v>14347</v>
      </c>
      <c r="B3585" t="s">
        <v>14348</v>
      </c>
      <c r="C3585" s="1" t="str">
        <f t="shared" si="295"/>
        <v>21:0552</v>
      </c>
      <c r="D3585" s="1" t="str">
        <f t="shared" si="292"/>
        <v>21:0180</v>
      </c>
      <c r="E3585" t="s">
        <v>14330</v>
      </c>
      <c r="F3585" t="s">
        <v>14349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11655</v>
      </c>
      <c r="N3585">
        <v>66</v>
      </c>
      <c r="O3585" t="s">
        <v>21</v>
      </c>
      <c r="P3585" t="s">
        <v>148</v>
      </c>
      <c r="Q3585" t="s">
        <v>2948</v>
      </c>
    </row>
    <row r="3586" spans="1:17" hidden="1" x14ac:dyDescent="0.25">
      <c r="A3586" t="s">
        <v>14350</v>
      </c>
      <c r="B3586" t="s">
        <v>14351</v>
      </c>
      <c r="C3586" s="1" t="str">
        <f t="shared" si="295"/>
        <v>21:0552</v>
      </c>
      <c r="D3586" s="1" t="str">
        <f t="shared" si="292"/>
        <v>21:0180</v>
      </c>
      <c r="E3586" t="s">
        <v>14352</v>
      </c>
      <c r="F3586" t="s">
        <v>14353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11651</v>
      </c>
      <c r="N3586">
        <v>67</v>
      </c>
      <c r="O3586" t="s">
        <v>652</v>
      </c>
      <c r="P3586" t="s">
        <v>148</v>
      </c>
      <c r="Q3586" t="s">
        <v>46</v>
      </c>
    </row>
    <row r="3587" spans="1:17" hidden="1" x14ac:dyDescent="0.25">
      <c r="A3587" t="s">
        <v>14354</v>
      </c>
      <c r="B3587" t="s">
        <v>14355</v>
      </c>
      <c r="C3587" s="1" t="str">
        <f t="shared" si="295"/>
        <v>21:0552</v>
      </c>
      <c r="D3587" s="1" t="str">
        <f t="shared" si="292"/>
        <v>21:0180</v>
      </c>
      <c r="E3587" t="s">
        <v>14356</v>
      </c>
      <c r="F3587" t="s">
        <v>14357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11660</v>
      </c>
      <c r="N3587">
        <v>68</v>
      </c>
      <c r="O3587" t="s">
        <v>21</v>
      </c>
      <c r="P3587" t="s">
        <v>148</v>
      </c>
      <c r="Q3587" t="s">
        <v>171</v>
      </c>
    </row>
    <row r="3588" spans="1:17" hidden="1" x14ac:dyDescent="0.25">
      <c r="A3588" t="s">
        <v>14358</v>
      </c>
      <c r="B3588" t="s">
        <v>14359</v>
      </c>
      <c r="C3588" s="1" t="str">
        <f t="shared" si="295"/>
        <v>21:0552</v>
      </c>
      <c r="D3588" s="1" t="str">
        <f t="shared" si="292"/>
        <v>21:0180</v>
      </c>
      <c r="E3588" t="s">
        <v>14360</v>
      </c>
      <c r="F3588" t="s">
        <v>14361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11665</v>
      </c>
      <c r="N3588">
        <v>69</v>
      </c>
      <c r="O3588" t="s">
        <v>370</v>
      </c>
      <c r="P3588" t="s">
        <v>148</v>
      </c>
      <c r="Q3588" t="s">
        <v>71</v>
      </c>
    </row>
    <row r="3589" spans="1:17" hidden="1" x14ac:dyDescent="0.25">
      <c r="A3589" t="s">
        <v>14362</v>
      </c>
      <c r="B3589" t="s">
        <v>14363</v>
      </c>
      <c r="C3589" s="1" t="str">
        <f t="shared" si="295"/>
        <v>21:0552</v>
      </c>
      <c r="D3589" s="1" t="str">
        <f>HYPERLINK("http://geochem.nrcan.gc.ca/cdogs/content/svy/svy_e.htm", "")</f>
        <v/>
      </c>
      <c r="G3589" s="1" t="str">
        <f>HYPERLINK("http://geochem.nrcan.gc.ca/cdogs/content/cr_/cr_00071_e.htm", "71")</f>
        <v>71</v>
      </c>
      <c r="J3589" t="s">
        <v>11703</v>
      </c>
      <c r="K3589" t="s">
        <v>11704</v>
      </c>
      <c r="L3589">
        <v>4</v>
      </c>
      <c r="M3589" t="s">
        <v>11705</v>
      </c>
      <c r="N3589">
        <v>70</v>
      </c>
      <c r="O3589" t="s">
        <v>4378</v>
      </c>
      <c r="P3589" t="s">
        <v>1515</v>
      </c>
      <c r="Q3589" t="s">
        <v>71</v>
      </c>
    </row>
    <row r="3590" spans="1:17" hidden="1" x14ac:dyDescent="0.25">
      <c r="A3590" t="s">
        <v>14364</v>
      </c>
      <c r="B3590" t="s">
        <v>14365</v>
      </c>
      <c r="C3590" s="1" t="str">
        <f t="shared" si="295"/>
        <v>21:0552</v>
      </c>
      <c r="D3590" s="1" t="str">
        <f t="shared" ref="D3590:D3601" si="296">HYPERLINK("http://geochem.nrcan.gc.ca/cdogs/content/svy/svy210180_e.htm", "21:0180")</f>
        <v>21:0180</v>
      </c>
      <c r="E3590" t="s">
        <v>14366</v>
      </c>
      <c r="F3590" t="s">
        <v>14367</v>
      </c>
      <c r="H3590">
        <v>53.874694699999999</v>
      </c>
      <c r="I3590">
        <v>-120.3437952</v>
      </c>
      <c r="J3590" s="1" t="str">
        <f t="shared" ref="J3590:J3601" si="297">HYPERLINK("http://geochem.nrcan.gc.ca/cdogs/content/kwd/kwd020018_e.htm", "Fluid (stream)")</f>
        <v>Fluid (stream)</v>
      </c>
      <c r="K3590" s="1" t="str">
        <f t="shared" ref="K3590:K3601" si="298">HYPERLINK("http://geochem.nrcan.gc.ca/cdogs/content/kwd/kwd080007_e.htm", "Untreated Water")</f>
        <v>Untreated Water</v>
      </c>
      <c r="L3590">
        <v>4</v>
      </c>
      <c r="M3590" t="s">
        <v>11670</v>
      </c>
      <c r="N3590">
        <v>71</v>
      </c>
      <c r="O3590" t="s">
        <v>5641</v>
      </c>
      <c r="P3590" t="s">
        <v>148</v>
      </c>
      <c r="Q3590" t="s">
        <v>93</v>
      </c>
    </row>
    <row r="3591" spans="1:17" hidden="1" x14ac:dyDescent="0.25">
      <c r="A3591" t="s">
        <v>14368</v>
      </c>
      <c r="B3591" t="s">
        <v>14369</v>
      </c>
      <c r="C3591" s="1" t="str">
        <f t="shared" si="295"/>
        <v>21:0552</v>
      </c>
      <c r="D3591" s="1" t="str">
        <f t="shared" si="296"/>
        <v>21:0180</v>
      </c>
      <c r="E3591" t="s">
        <v>14370</v>
      </c>
      <c r="F3591" t="s">
        <v>14371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11675</v>
      </c>
      <c r="N3591">
        <v>72</v>
      </c>
      <c r="O3591" t="s">
        <v>2129</v>
      </c>
      <c r="P3591" t="s">
        <v>231</v>
      </c>
      <c r="Q3591" t="s">
        <v>71</v>
      </c>
    </row>
    <row r="3592" spans="1:17" hidden="1" x14ac:dyDescent="0.25">
      <c r="A3592" t="s">
        <v>14372</v>
      </c>
      <c r="B3592" t="s">
        <v>14373</v>
      </c>
      <c r="C3592" s="1" t="str">
        <f t="shared" si="295"/>
        <v>21:0552</v>
      </c>
      <c r="D3592" s="1" t="str">
        <f t="shared" si="296"/>
        <v>21:0180</v>
      </c>
      <c r="E3592" t="s">
        <v>14374</v>
      </c>
      <c r="F3592" t="s">
        <v>14375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11689</v>
      </c>
      <c r="N3592">
        <v>73</v>
      </c>
      <c r="O3592" t="s">
        <v>9517</v>
      </c>
      <c r="P3592" t="s">
        <v>102</v>
      </c>
      <c r="Q3592" t="s">
        <v>23</v>
      </c>
    </row>
    <row r="3593" spans="1:17" hidden="1" x14ac:dyDescent="0.25">
      <c r="A3593" t="s">
        <v>14376</v>
      </c>
      <c r="B3593" t="s">
        <v>14377</v>
      </c>
      <c r="C3593" s="1" t="str">
        <f t="shared" si="295"/>
        <v>21:0552</v>
      </c>
      <c r="D3593" s="1" t="str">
        <f t="shared" si="296"/>
        <v>21:0180</v>
      </c>
      <c r="E3593" t="s">
        <v>14378</v>
      </c>
      <c r="F3593" t="s">
        <v>14379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11694</v>
      </c>
      <c r="N3593">
        <v>74</v>
      </c>
      <c r="O3593" t="s">
        <v>21</v>
      </c>
      <c r="P3593" t="s">
        <v>148</v>
      </c>
      <c r="Q3593" t="s">
        <v>149</v>
      </c>
    </row>
    <row r="3594" spans="1:17" hidden="1" x14ac:dyDescent="0.25">
      <c r="A3594" t="s">
        <v>14380</v>
      </c>
      <c r="B3594" t="s">
        <v>14381</v>
      </c>
      <c r="C3594" s="1" t="str">
        <f t="shared" si="295"/>
        <v>21:0552</v>
      </c>
      <c r="D3594" s="1" t="str">
        <f t="shared" si="296"/>
        <v>21:0180</v>
      </c>
      <c r="E3594" t="s">
        <v>14382</v>
      </c>
      <c r="F3594" t="s">
        <v>14383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11700</v>
      </c>
      <c r="N3594">
        <v>75</v>
      </c>
      <c r="O3594" t="s">
        <v>1597</v>
      </c>
      <c r="P3594" t="s">
        <v>148</v>
      </c>
      <c r="Q3594" t="s">
        <v>46</v>
      </c>
    </row>
    <row r="3595" spans="1:17" hidden="1" x14ac:dyDescent="0.25">
      <c r="A3595" t="s">
        <v>14384</v>
      </c>
      <c r="B3595" t="s">
        <v>14385</v>
      </c>
      <c r="C3595" s="1" t="str">
        <f t="shared" si="295"/>
        <v>21:0552</v>
      </c>
      <c r="D3595" s="1" t="str">
        <f t="shared" si="296"/>
        <v>21:0180</v>
      </c>
      <c r="E3595" t="s">
        <v>14386</v>
      </c>
      <c r="F3595" t="s">
        <v>14387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11710</v>
      </c>
      <c r="N3595">
        <v>76</v>
      </c>
      <c r="O3595" t="s">
        <v>593</v>
      </c>
      <c r="P3595" t="s">
        <v>226</v>
      </c>
      <c r="Q3595" t="s">
        <v>103</v>
      </c>
    </row>
    <row r="3596" spans="1:17" hidden="1" x14ac:dyDescent="0.25">
      <c r="A3596" t="s">
        <v>14388</v>
      </c>
      <c r="B3596" t="s">
        <v>14389</v>
      </c>
      <c r="C3596" s="1" t="str">
        <f t="shared" si="295"/>
        <v>21:0552</v>
      </c>
      <c r="D3596" s="1" t="str">
        <f t="shared" si="296"/>
        <v>21:0180</v>
      </c>
      <c r="E3596" t="s">
        <v>14390</v>
      </c>
      <c r="F3596" t="s">
        <v>14391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11715</v>
      </c>
      <c r="N3596">
        <v>77</v>
      </c>
      <c r="O3596" t="s">
        <v>225</v>
      </c>
      <c r="P3596" t="s">
        <v>148</v>
      </c>
      <c r="Q3596" t="s">
        <v>46</v>
      </c>
    </row>
    <row r="3597" spans="1:17" hidden="1" x14ac:dyDescent="0.25">
      <c r="A3597" t="s">
        <v>14392</v>
      </c>
      <c r="B3597" t="s">
        <v>14393</v>
      </c>
      <c r="C3597" s="1" t="str">
        <f t="shared" si="295"/>
        <v>21:0552</v>
      </c>
      <c r="D3597" s="1" t="str">
        <f t="shared" si="296"/>
        <v>21:0180</v>
      </c>
      <c r="E3597" t="s">
        <v>14394</v>
      </c>
      <c r="F3597" t="s">
        <v>14395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11720</v>
      </c>
      <c r="N3597">
        <v>78</v>
      </c>
      <c r="O3597" t="s">
        <v>21</v>
      </c>
      <c r="P3597" t="s">
        <v>148</v>
      </c>
      <c r="Q3597" t="s">
        <v>189</v>
      </c>
    </row>
    <row r="3598" spans="1:17" hidden="1" x14ac:dyDescent="0.25">
      <c r="A3598" t="s">
        <v>14396</v>
      </c>
      <c r="B3598" t="s">
        <v>14397</v>
      </c>
      <c r="C3598" s="1" t="str">
        <f t="shared" si="295"/>
        <v>21:0552</v>
      </c>
      <c r="D3598" s="1" t="str">
        <f t="shared" si="296"/>
        <v>21:0180</v>
      </c>
      <c r="E3598" t="s">
        <v>14398</v>
      </c>
      <c r="F3598" t="s">
        <v>14399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11725</v>
      </c>
      <c r="N3598">
        <v>79</v>
      </c>
      <c r="O3598" t="s">
        <v>21</v>
      </c>
      <c r="P3598" t="s">
        <v>148</v>
      </c>
      <c r="Q3598" t="s">
        <v>88</v>
      </c>
    </row>
    <row r="3599" spans="1:17" hidden="1" x14ac:dyDescent="0.25">
      <c r="A3599" t="s">
        <v>14400</v>
      </c>
      <c r="B3599" t="s">
        <v>14401</v>
      </c>
      <c r="C3599" s="1" t="str">
        <f t="shared" si="295"/>
        <v>21:0552</v>
      </c>
      <c r="D3599" s="1" t="str">
        <f t="shared" si="296"/>
        <v>21:0180</v>
      </c>
      <c r="E3599" t="s">
        <v>14402</v>
      </c>
      <c r="F3599" t="s">
        <v>14403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11730</v>
      </c>
      <c r="N3599">
        <v>80</v>
      </c>
      <c r="O3599" t="s">
        <v>21</v>
      </c>
      <c r="P3599" t="s">
        <v>148</v>
      </c>
      <c r="Q3599" t="s">
        <v>2948</v>
      </c>
    </row>
    <row r="3600" spans="1:17" hidden="1" x14ac:dyDescent="0.25">
      <c r="A3600" t="s">
        <v>14404</v>
      </c>
      <c r="B3600" t="s">
        <v>14405</v>
      </c>
      <c r="C3600" s="1" t="str">
        <f t="shared" si="295"/>
        <v>21:0552</v>
      </c>
      <c r="D3600" s="1" t="str">
        <f t="shared" si="296"/>
        <v>21:0180</v>
      </c>
      <c r="E3600" t="s">
        <v>14406</v>
      </c>
      <c r="F3600" t="s">
        <v>14407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11636</v>
      </c>
      <c r="N3600">
        <v>81</v>
      </c>
      <c r="O3600" t="s">
        <v>21</v>
      </c>
      <c r="P3600" t="s">
        <v>2726</v>
      </c>
      <c r="Q3600" t="s">
        <v>71</v>
      </c>
    </row>
    <row r="3601" spans="1:17" hidden="1" x14ac:dyDescent="0.25">
      <c r="A3601" t="s">
        <v>14408</v>
      </c>
      <c r="B3601" t="s">
        <v>14409</v>
      </c>
      <c r="C3601" s="1" t="str">
        <f t="shared" si="295"/>
        <v>21:0552</v>
      </c>
      <c r="D3601" s="1" t="str">
        <f t="shared" si="296"/>
        <v>21:0180</v>
      </c>
      <c r="E3601" t="s">
        <v>14410</v>
      </c>
      <c r="F3601" t="s">
        <v>14411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11641</v>
      </c>
      <c r="N3601">
        <v>82</v>
      </c>
      <c r="O3601" t="s">
        <v>21</v>
      </c>
      <c r="P3601" t="s">
        <v>148</v>
      </c>
      <c r="Q3601" t="s">
        <v>3836</v>
      </c>
    </row>
    <row r="3602" spans="1:17" hidden="1" x14ac:dyDescent="0.25">
      <c r="A3602" t="s">
        <v>14412</v>
      </c>
      <c r="B3602" t="s">
        <v>14413</v>
      </c>
      <c r="C3602" s="1" t="str">
        <f t="shared" si="295"/>
        <v>21:0552</v>
      </c>
      <c r="D3602" s="1" t="str">
        <f>HYPERLINK("http://geochem.nrcan.gc.ca/cdogs/content/svy/svy_e.htm", "")</f>
        <v/>
      </c>
      <c r="G3602" s="1" t="str">
        <f>HYPERLINK("http://geochem.nrcan.gc.ca/cdogs/content/cr_/cr_00071_e.htm", "71")</f>
        <v>71</v>
      </c>
      <c r="J3602" t="s">
        <v>11703</v>
      </c>
      <c r="K3602" t="s">
        <v>11704</v>
      </c>
      <c r="L3602">
        <v>5</v>
      </c>
      <c r="M3602" t="s">
        <v>11705</v>
      </c>
      <c r="N3602">
        <v>83</v>
      </c>
      <c r="O3602" t="s">
        <v>57</v>
      </c>
      <c r="P3602" t="s">
        <v>262</v>
      </c>
      <c r="Q3602" t="s">
        <v>23</v>
      </c>
    </row>
    <row r="3603" spans="1:17" hidden="1" x14ac:dyDescent="0.25">
      <c r="A3603" t="s">
        <v>14414</v>
      </c>
      <c r="B3603" t="s">
        <v>14415</v>
      </c>
      <c r="C3603" s="1" t="str">
        <f t="shared" si="295"/>
        <v>21:0552</v>
      </c>
      <c r="D3603" s="1" t="str">
        <f t="shared" ref="D3603:D3630" si="299">HYPERLINK("http://geochem.nrcan.gc.ca/cdogs/content/svy/svy210180_e.htm", "21:0180")</f>
        <v>21:0180</v>
      </c>
      <c r="E3603" t="s">
        <v>14406</v>
      </c>
      <c r="F3603" t="s">
        <v>14416</v>
      </c>
      <c r="H3603">
        <v>53.995535400000001</v>
      </c>
      <c r="I3603">
        <v>-120.9809638</v>
      </c>
      <c r="J3603" s="1" t="str">
        <f t="shared" ref="J3603:J3630" si="300">HYPERLINK("http://geochem.nrcan.gc.ca/cdogs/content/kwd/kwd020018_e.htm", "Fluid (stream)")</f>
        <v>Fluid (stream)</v>
      </c>
      <c r="K3603" s="1" t="str">
        <f t="shared" ref="K3603:K3630" si="301">HYPERLINK("http://geochem.nrcan.gc.ca/cdogs/content/kwd/kwd080007_e.htm", "Untreated Water")</f>
        <v>Untreated Water</v>
      </c>
      <c r="L3603">
        <v>5</v>
      </c>
      <c r="M3603" t="s">
        <v>11655</v>
      </c>
      <c r="N3603">
        <v>84</v>
      </c>
      <c r="O3603" t="s">
        <v>652</v>
      </c>
      <c r="P3603" t="s">
        <v>148</v>
      </c>
      <c r="Q3603" t="s">
        <v>23</v>
      </c>
    </row>
    <row r="3604" spans="1:17" hidden="1" x14ac:dyDescent="0.25">
      <c r="A3604" t="s">
        <v>14417</v>
      </c>
      <c r="B3604" t="s">
        <v>14418</v>
      </c>
      <c r="C3604" s="1" t="str">
        <f t="shared" si="295"/>
        <v>21:0552</v>
      </c>
      <c r="D3604" s="1" t="str">
        <f t="shared" si="299"/>
        <v>21:0180</v>
      </c>
      <c r="E3604" t="s">
        <v>14419</v>
      </c>
      <c r="F3604" t="s">
        <v>14420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11646</v>
      </c>
      <c r="N3604">
        <v>85</v>
      </c>
      <c r="O3604" t="s">
        <v>8423</v>
      </c>
      <c r="P3604" t="s">
        <v>148</v>
      </c>
      <c r="Q3604" t="s">
        <v>522</v>
      </c>
    </row>
    <row r="3605" spans="1:17" hidden="1" x14ac:dyDescent="0.25">
      <c r="A3605" t="s">
        <v>14421</v>
      </c>
      <c r="B3605" t="s">
        <v>14422</v>
      </c>
      <c r="C3605" s="1" t="str">
        <f t="shared" si="295"/>
        <v>21:0552</v>
      </c>
      <c r="D3605" s="1" t="str">
        <f t="shared" si="299"/>
        <v>21:0180</v>
      </c>
      <c r="E3605" t="s">
        <v>14423</v>
      </c>
      <c r="F3605" t="s">
        <v>14424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11651</v>
      </c>
      <c r="N3605">
        <v>86</v>
      </c>
      <c r="O3605" t="s">
        <v>1818</v>
      </c>
      <c r="P3605" t="s">
        <v>148</v>
      </c>
      <c r="Q3605" t="s">
        <v>198</v>
      </c>
    </row>
    <row r="3606" spans="1:17" hidden="1" x14ac:dyDescent="0.25">
      <c r="A3606" t="s">
        <v>14425</v>
      </c>
      <c r="B3606" t="s">
        <v>14426</v>
      </c>
      <c r="C3606" s="1" t="str">
        <f t="shared" si="295"/>
        <v>21:0552</v>
      </c>
      <c r="D3606" s="1" t="str">
        <f t="shared" si="299"/>
        <v>21:0180</v>
      </c>
      <c r="E3606" t="s">
        <v>14427</v>
      </c>
      <c r="F3606" t="s">
        <v>14428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11660</v>
      </c>
      <c r="N3606">
        <v>87</v>
      </c>
      <c r="O3606" t="s">
        <v>1597</v>
      </c>
      <c r="P3606" t="s">
        <v>148</v>
      </c>
      <c r="Q3606" t="s">
        <v>198</v>
      </c>
    </row>
    <row r="3607" spans="1:17" hidden="1" x14ac:dyDescent="0.25">
      <c r="A3607" t="s">
        <v>14429</v>
      </c>
      <c r="B3607" t="s">
        <v>14430</v>
      </c>
      <c r="C3607" s="1" t="str">
        <f t="shared" si="295"/>
        <v>21:0552</v>
      </c>
      <c r="D3607" s="1" t="str">
        <f t="shared" si="299"/>
        <v>21:0180</v>
      </c>
      <c r="E3607" t="s">
        <v>14431</v>
      </c>
      <c r="F3607" t="s">
        <v>14432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11665</v>
      </c>
      <c r="N3607">
        <v>88</v>
      </c>
      <c r="O3607" t="s">
        <v>21</v>
      </c>
      <c r="P3607" t="s">
        <v>148</v>
      </c>
      <c r="Q3607" t="s">
        <v>52</v>
      </c>
    </row>
    <row r="3608" spans="1:17" hidden="1" x14ac:dyDescent="0.25">
      <c r="A3608" t="s">
        <v>14433</v>
      </c>
      <c r="B3608" t="s">
        <v>14434</v>
      </c>
      <c r="C3608" s="1" t="str">
        <f t="shared" si="295"/>
        <v>21:0552</v>
      </c>
      <c r="D3608" s="1" t="str">
        <f t="shared" si="299"/>
        <v>21:0180</v>
      </c>
      <c r="E3608" t="s">
        <v>14435</v>
      </c>
      <c r="F3608" t="s">
        <v>14436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11680</v>
      </c>
      <c r="N3608">
        <v>89</v>
      </c>
      <c r="O3608" t="s">
        <v>2379</v>
      </c>
      <c r="P3608" t="s">
        <v>148</v>
      </c>
      <c r="Q3608" t="s">
        <v>59</v>
      </c>
    </row>
    <row r="3609" spans="1:17" hidden="1" x14ac:dyDescent="0.25">
      <c r="A3609" t="s">
        <v>14437</v>
      </c>
      <c r="B3609" t="s">
        <v>14438</v>
      </c>
      <c r="C3609" s="1" t="str">
        <f t="shared" si="295"/>
        <v>21:0552</v>
      </c>
      <c r="D3609" s="1" t="str">
        <f t="shared" si="299"/>
        <v>21:0180</v>
      </c>
      <c r="E3609" t="s">
        <v>14435</v>
      </c>
      <c r="F3609" t="s">
        <v>14439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11684</v>
      </c>
      <c r="N3609">
        <v>90</v>
      </c>
      <c r="O3609" t="s">
        <v>4378</v>
      </c>
      <c r="P3609" t="s">
        <v>148</v>
      </c>
      <c r="Q3609" t="s">
        <v>59</v>
      </c>
    </row>
    <row r="3610" spans="1:17" hidden="1" x14ac:dyDescent="0.25">
      <c r="A3610" t="s">
        <v>14440</v>
      </c>
      <c r="B3610" t="s">
        <v>14441</v>
      </c>
      <c r="C3610" s="1" t="str">
        <f t="shared" si="295"/>
        <v>21:0552</v>
      </c>
      <c r="D3610" s="1" t="str">
        <f t="shared" si="299"/>
        <v>21:0180</v>
      </c>
      <c r="E3610" t="s">
        <v>14442</v>
      </c>
      <c r="F3610" t="s">
        <v>14443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11670</v>
      </c>
      <c r="N3610">
        <v>91</v>
      </c>
      <c r="O3610" t="s">
        <v>2418</v>
      </c>
      <c r="P3610" t="s">
        <v>148</v>
      </c>
      <c r="Q3610" t="s">
        <v>365</v>
      </c>
    </row>
    <row r="3611" spans="1:17" hidden="1" x14ac:dyDescent="0.25">
      <c r="A3611" t="s">
        <v>14444</v>
      </c>
      <c r="B3611" t="s">
        <v>14445</v>
      </c>
      <c r="C3611" s="1" t="str">
        <f t="shared" si="295"/>
        <v>21:0552</v>
      </c>
      <c r="D3611" s="1" t="str">
        <f t="shared" si="299"/>
        <v>21:0180</v>
      </c>
      <c r="E3611" t="s">
        <v>14446</v>
      </c>
      <c r="F3611" t="s">
        <v>14447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11675</v>
      </c>
      <c r="N3611">
        <v>92</v>
      </c>
      <c r="O3611" t="s">
        <v>1812</v>
      </c>
      <c r="P3611" t="s">
        <v>148</v>
      </c>
      <c r="Q3611" t="s">
        <v>522</v>
      </c>
    </row>
    <row r="3612" spans="1:17" hidden="1" x14ac:dyDescent="0.25">
      <c r="A3612" t="s">
        <v>14448</v>
      </c>
      <c r="B3612" t="s">
        <v>14449</v>
      </c>
      <c r="C3612" s="1" t="str">
        <f t="shared" si="295"/>
        <v>21:0552</v>
      </c>
      <c r="D3612" s="1" t="str">
        <f t="shared" si="299"/>
        <v>21:0180</v>
      </c>
      <c r="E3612" t="s">
        <v>14450</v>
      </c>
      <c r="F3612" t="s">
        <v>14451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11689</v>
      </c>
      <c r="N3612">
        <v>93</v>
      </c>
      <c r="O3612" t="s">
        <v>652</v>
      </c>
      <c r="P3612" t="s">
        <v>148</v>
      </c>
      <c r="Q3612" t="s">
        <v>35</v>
      </c>
    </row>
    <row r="3613" spans="1:17" hidden="1" x14ac:dyDescent="0.25">
      <c r="A3613" t="s">
        <v>14452</v>
      </c>
      <c r="B3613" t="s">
        <v>14453</v>
      </c>
      <c r="C3613" s="1" t="str">
        <f t="shared" si="295"/>
        <v>21:0552</v>
      </c>
      <c r="D3613" s="1" t="str">
        <f t="shared" si="299"/>
        <v>21:0180</v>
      </c>
      <c r="E3613" t="s">
        <v>14454</v>
      </c>
      <c r="F3613" t="s">
        <v>14455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11694</v>
      </c>
      <c r="N3613">
        <v>94</v>
      </c>
      <c r="O3613" t="s">
        <v>5641</v>
      </c>
      <c r="P3613" t="s">
        <v>148</v>
      </c>
      <c r="Q3613" t="s">
        <v>59</v>
      </c>
    </row>
    <row r="3614" spans="1:17" hidden="1" x14ac:dyDescent="0.25">
      <c r="A3614" t="s">
        <v>14456</v>
      </c>
      <c r="B3614" t="s">
        <v>14457</v>
      </c>
      <c r="C3614" s="1" t="str">
        <f t="shared" si="295"/>
        <v>21:0552</v>
      </c>
      <c r="D3614" s="1" t="str">
        <f t="shared" si="299"/>
        <v>21:0180</v>
      </c>
      <c r="E3614" t="s">
        <v>14458</v>
      </c>
      <c r="F3614" t="s">
        <v>14459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11700</v>
      </c>
      <c r="N3614">
        <v>95</v>
      </c>
      <c r="O3614" t="s">
        <v>4378</v>
      </c>
      <c r="P3614" t="s">
        <v>148</v>
      </c>
      <c r="Q3614" t="s">
        <v>392</v>
      </c>
    </row>
    <row r="3615" spans="1:17" hidden="1" x14ac:dyDescent="0.25">
      <c r="A3615" t="s">
        <v>14460</v>
      </c>
      <c r="B3615" t="s">
        <v>14461</v>
      </c>
      <c r="C3615" s="1" t="str">
        <f t="shared" si="295"/>
        <v>21:0552</v>
      </c>
      <c r="D3615" s="1" t="str">
        <f t="shared" si="299"/>
        <v>21:0180</v>
      </c>
      <c r="E3615" t="s">
        <v>14462</v>
      </c>
      <c r="F3615" t="s">
        <v>14463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11710</v>
      </c>
      <c r="N3615">
        <v>96</v>
      </c>
      <c r="O3615" t="s">
        <v>1818</v>
      </c>
      <c r="P3615" t="s">
        <v>148</v>
      </c>
      <c r="Q3615" t="s">
        <v>35</v>
      </c>
    </row>
    <row r="3616" spans="1:17" hidden="1" x14ac:dyDescent="0.25">
      <c r="A3616" t="s">
        <v>14464</v>
      </c>
      <c r="B3616" t="s">
        <v>14465</v>
      </c>
      <c r="C3616" s="1" t="str">
        <f t="shared" si="295"/>
        <v>21:0552</v>
      </c>
      <c r="D3616" s="1" t="str">
        <f t="shared" si="299"/>
        <v>21:0180</v>
      </c>
      <c r="E3616" t="s">
        <v>14466</v>
      </c>
      <c r="F3616" t="s">
        <v>14467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11715</v>
      </c>
      <c r="N3616">
        <v>97</v>
      </c>
      <c r="O3616" t="s">
        <v>1771</v>
      </c>
      <c r="P3616" t="s">
        <v>148</v>
      </c>
      <c r="Q3616" t="s">
        <v>29</v>
      </c>
    </row>
    <row r="3617" spans="1:17" hidden="1" x14ac:dyDescent="0.25">
      <c r="A3617" t="s">
        <v>14468</v>
      </c>
      <c r="B3617" t="s">
        <v>14469</v>
      </c>
      <c r="C3617" s="1" t="str">
        <f t="shared" si="295"/>
        <v>21:0552</v>
      </c>
      <c r="D3617" s="1" t="str">
        <f t="shared" si="299"/>
        <v>21:0180</v>
      </c>
      <c r="E3617" t="s">
        <v>14470</v>
      </c>
      <c r="F3617" t="s">
        <v>14471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11720</v>
      </c>
      <c r="N3617">
        <v>98</v>
      </c>
      <c r="O3617" t="s">
        <v>21</v>
      </c>
      <c r="P3617" t="s">
        <v>148</v>
      </c>
      <c r="Q3617" t="s">
        <v>198</v>
      </c>
    </row>
    <row r="3618" spans="1:17" hidden="1" x14ac:dyDescent="0.25">
      <c r="A3618" t="s">
        <v>14472</v>
      </c>
      <c r="B3618" t="s">
        <v>14473</v>
      </c>
      <c r="C3618" s="1" t="str">
        <f t="shared" si="295"/>
        <v>21:0552</v>
      </c>
      <c r="D3618" s="1" t="str">
        <f t="shared" si="299"/>
        <v>21:0180</v>
      </c>
      <c r="E3618" t="s">
        <v>14474</v>
      </c>
      <c r="F3618" t="s">
        <v>14475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11725</v>
      </c>
      <c r="N3618">
        <v>99</v>
      </c>
      <c r="O3618" t="s">
        <v>21</v>
      </c>
      <c r="P3618" t="s">
        <v>148</v>
      </c>
      <c r="Q3618" t="s">
        <v>103</v>
      </c>
    </row>
    <row r="3619" spans="1:17" hidden="1" x14ac:dyDescent="0.25">
      <c r="A3619" t="s">
        <v>14476</v>
      </c>
      <c r="B3619" t="s">
        <v>14477</v>
      </c>
      <c r="C3619" s="1" t="str">
        <f t="shared" si="295"/>
        <v>21:0552</v>
      </c>
      <c r="D3619" s="1" t="str">
        <f t="shared" si="299"/>
        <v>21:0180</v>
      </c>
      <c r="E3619" t="s">
        <v>14478</v>
      </c>
      <c r="F3619" t="s">
        <v>14479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11730</v>
      </c>
      <c r="N3619">
        <v>100</v>
      </c>
      <c r="O3619" t="s">
        <v>21</v>
      </c>
      <c r="P3619" t="s">
        <v>148</v>
      </c>
      <c r="Q3619" t="s">
        <v>71</v>
      </c>
    </row>
    <row r="3620" spans="1:17" hidden="1" x14ac:dyDescent="0.25">
      <c r="A3620" t="s">
        <v>14480</v>
      </c>
      <c r="B3620" t="s">
        <v>14481</v>
      </c>
      <c r="C3620" s="1" t="str">
        <f t="shared" si="295"/>
        <v>21:0552</v>
      </c>
      <c r="D3620" s="1" t="str">
        <f t="shared" si="299"/>
        <v>21:0180</v>
      </c>
      <c r="E3620" t="s">
        <v>14482</v>
      </c>
      <c r="F3620" t="s">
        <v>14483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11636</v>
      </c>
      <c r="N3620">
        <v>101</v>
      </c>
      <c r="O3620" t="s">
        <v>225</v>
      </c>
      <c r="P3620" t="s">
        <v>34</v>
      </c>
      <c r="Q3620" t="s">
        <v>23</v>
      </c>
    </row>
    <row r="3621" spans="1:17" hidden="1" x14ac:dyDescent="0.25">
      <c r="A3621" t="s">
        <v>14484</v>
      </c>
      <c r="B3621" t="s">
        <v>14485</v>
      </c>
      <c r="C3621" s="1" t="str">
        <f t="shared" si="295"/>
        <v>21:0552</v>
      </c>
      <c r="D3621" s="1" t="str">
        <f t="shared" si="299"/>
        <v>21:0180</v>
      </c>
      <c r="E3621" t="s">
        <v>14486</v>
      </c>
      <c r="F3621" t="s">
        <v>14487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11641</v>
      </c>
      <c r="N3621">
        <v>102</v>
      </c>
      <c r="O3621" t="s">
        <v>7174</v>
      </c>
      <c r="P3621" t="s">
        <v>148</v>
      </c>
      <c r="Q3621" t="s">
        <v>29</v>
      </c>
    </row>
    <row r="3622" spans="1:17" hidden="1" x14ac:dyDescent="0.25">
      <c r="A3622" t="s">
        <v>14488</v>
      </c>
      <c r="B3622" t="s">
        <v>14489</v>
      </c>
      <c r="C3622" s="1" t="str">
        <f t="shared" si="295"/>
        <v>21:0552</v>
      </c>
      <c r="D3622" s="1" t="str">
        <f t="shared" si="299"/>
        <v>21:0180</v>
      </c>
      <c r="E3622" t="s">
        <v>14490</v>
      </c>
      <c r="F3622" t="s">
        <v>14491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11646</v>
      </c>
      <c r="N3622">
        <v>103</v>
      </c>
      <c r="O3622" t="s">
        <v>2418</v>
      </c>
      <c r="P3622" t="s">
        <v>148</v>
      </c>
      <c r="Q3622" t="s">
        <v>198</v>
      </c>
    </row>
    <row r="3623" spans="1:17" hidden="1" x14ac:dyDescent="0.25">
      <c r="A3623" t="s">
        <v>14492</v>
      </c>
      <c r="B3623" t="s">
        <v>14493</v>
      </c>
      <c r="C3623" s="1" t="str">
        <f t="shared" si="295"/>
        <v>21:0552</v>
      </c>
      <c r="D3623" s="1" t="str">
        <f t="shared" si="299"/>
        <v>21:0180</v>
      </c>
      <c r="E3623" t="s">
        <v>14494</v>
      </c>
      <c r="F3623" t="s">
        <v>14495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11651</v>
      </c>
      <c r="N3623">
        <v>104</v>
      </c>
      <c r="O3623" t="s">
        <v>14276</v>
      </c>
      <c r="P3623" t="s">
        <v>148</v>
      </c>
      <c r="Q3623" t="s">
        <v>23</v>
      </c>
    </row>
    <row r="3624" spans="1:17" hidden="1" x14ac:dyDescent="0.25">
      <c r="A3624" t="s">
        <v>14496</v>
      </c>
      <c r="B3624" t="s">
        <v>14497</v>
      </c>
      <c r="C3624" s="1" t="str">
        <f t="shared" si="295"/>
        <v>21:0552</v>
      </c>
      <c r="D3624" s="1" t="str">
        <f t="shared" si="299"/>
        <v>21:0180</v>
      </c>
      <c r="E3624" t="s">
        <v>14498</v>
      </c>
      <c r="F3624" t="s">
        <v>14499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11660</v>
      </c>
      <c r="N3624">
        <v>105</v>
      </c>
      <c r="O3624" t="s">
        <v>701</v>
      </c>
      <c r="P3624" t="s">
        <v>148</v>
      </c>
      <c r="Q3624" t="s">
        <v>46</v>
      </c>
    </row>
    <row r="3625" spans="1:17" hidden="1" x14ac:dyDescent="0.25">
      <c r="A3625" t="s">
        <v>14500</v>
      </c>
      <c r="B3625" t="s">
        <v>14501</v>
      </c>
      <c r="C3625" s="1" t="str">
        <f t="shared" si="295"/>
        <v>21:0552</v>
      </c>
      <c r="D3625" s="1" t="str">
        <f t="shared" si="299"/>
        <v>21:0180</v>
      </c>
      <c r="E3625" t="s">
        <v>14502</v>
      </c>
      <c r="F3625" t="s">
        <v>14503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11665</v>
      </c>
      <c r="N3625">
        <v>106</v>
      </c>
      <c r="O3625" t="s">
        <v>5793</v>
      </c>
      <c r="P3625" t="s">
        <v>148</v>
      </c>
      <c r="Q3625" t="s">
        <v>23</v>
      </c>
    </row>
    <row r="3626" spans="1:17" hidden="1" x14ac:dyDescent="0.25">
      <c r="A3626" t="s">
        <v>14504</v>
      </c>
      <c r="B3626" t="s">
        <v>14505</v>
      </c>
      <c r="C3626" s="1" t="str">
        <f t="shared" si="295"/>
        <v>21:0552</v>
      </c>
      <c r="D3626" s="1" t="str">
        <f t="shared" si="299"/>
        <v>21:0180</v>
      </c>
      <c r="E3626" t="s">
        <v>14506</v>
      </c>
      <c r="F3626" t="s">
        <v>14507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11670</v>
      </c>
      <c r="N3626">
        <v>107</v>
      </c>
      <c r="O3626" t="s">
        <v>14508</v>
      </c>
      <c r="P3626" t="s">
        <v>148</v>
      </c>
      <c r="Q3626" t="s">
        <v>103</v>
      </c>
    </row>
    <row r="3627" spans="1:17" hidden="1" x14ac:dyDescent="0.25">
      <c r="A3627" t="s">
        <v>14509</v>
      </c>
      <c r="B3627" t="s">
        <v>14510</v>
      </c>
      <c r="C3627" s="1" t="str">
        <f t="shared" si="295"/>
        <v>21:0552</v>
      </c>
      <c r="D3627" s="1" t="str">
        <f t="shared" si="299"/>
        <v>21:0180</v>
      </c>
      <c r="E3627" t="s">
        <v>14511</v>
      </c>
      <c r="F3627" t="s">
        <v>14512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11675</v>
      </c>
      <c r="N3627">
        <v>108</v>
      </c>
      <c r="O3627" t="s">
        <v>1597</v>
      </c>
      <c r="P3627" t="s">
        <v>148</v>
      </c>
      <c r="Q3627" t="s">
        <v>198</v>
      </c>
    </row>
    <row r="3628" spans="1:17" hidden="1" x14ac:dyDescent="0.25">
      <c r="A3628" t="s">
        <v>14513</v>
      </c>
      <c r="B3628" t="s">
        <v>14514</v>
      </c>
      <c r="C3628" s="1" t="str">
        <f t="shared" si="295"/>
        <v>21:0552</v>
      </c>
      <c r="D3628" s="1" t="str">
        <f t="shared" si="299"/>
        <v>21:0180</v>
      </c>
      <c r="E3628" t="s">
        <v>14482</v>
      </c>
      <c r="F3628" t="s">
        <v>14515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11655</v>
      </c>
      <c r="N3628">
        <v>109</v>
      </c>
      <c r="O3628" t="s">
        <v>1599</v>
      </c>
      <c r="P3628" t="s">
        <v>148</v>
      </c>
      <c r="Q3628" t="s">
        <v>392</v>
      </c>
    </row>
    <row r="3629" spans="1:17" hidden="1" x14ac:dyDescent="0.25">
      <c r="A3629" t="s">
        <v>14516</v>
      </c>
      <c r="B3629" t="s">
        <v>14517</v>
      </c>
      <c r="C3629" s="1" t="str">
        <f t="shared" si="295"/>
        <v>21:0552</v>
      </c>
      <c r="D3629" s="1" t="str">
        <f t="shared" si="299"/>
        <v>21:0180</v>
      </c>
      <c r="E3629" t="s">
        <v>14518</v>
      </c>
      <c r="F3629" t="s">
        <v>14519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11689</v>
      </c>
      <c r="N3629">
        <v>110</v>
      </c>
      <c r="O3629" t="s">
        <v>10145</v>
      </c>
      <c r="P3629" t="s">
        <v>77</v>
      </c>
      <c r="Q3629" t="s">
        <v>365</v>
      </c>
    </row>
    <row r="3630" spans="1:17" hidden="1" x14ac:dyDescent="0.25">
      <c r="A3630" t="s">
        <v>14520</v>
      </c>
      <c r="B3630" t="s">
        <v>14521</v>
      </c>
      <c r="C3630" s="1" t="str">
        <f t="shared" si="295"/>
        <v>21:0552</v>
      </c>
      <c r="D3630" s="1" t="str">
        <f t="shared" si="299"/>
        <v>21:0180</v>
      </c>
      <c r="E3630" t="s">
        <v>14522</v>
      </c>
      <c r="F3630" t="s">
        <v>14523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11694</v>
      </c>
      <c r="N3630">
        <v>111</v>
      </c>
      <c r="O3630" t="s">
        <v>154</v>
      </c>
      <c r="P3630" t="s">
        <v>148</v>
      </c>
      <c r="Q3630" t="s">
        <v>46</v>
      </c>
    </row>
    <row r="3631" spans="1:17" hidden="1" x14ac:dyDescent="0.25">
      <c r="A3631" t="s">
        <v>14524</v>
      </c>
      <c r="B3631" t="s">
        <v>14525</v>
      </c>
      <c r="C3631" s="1" t="str">
        <f t="shared" si="295"/>
        <v>21:0552</v>
      </c>
      <c r="D3631" s="1" t="str">
        <f>HYPERLINK("http://geochem.nrcan.gc.ca/cdogs/content/svy/svy_e.htm", "")</f>
        <v/>
      </c>
      <c r="G3631" s="1" t="str">
        <f>HYPERLINK("http://geochem.nrcan.gc.ca/cdogs/content/cr_/cr_00073_e.htm", "73")</f>
        <v>73</v>
      </c>
      <c r="J3631" t="s">
        <v>11703</v>
      </c>
      <c r="K3631" t="s">
        <v>11704</v>
      </c>
      <c r="L3631">
        <v>6</v>
      </c>
      <c r="M3631" t="s">
        <v>11705</v>
      </c>
      <c r="N3631">
        <v>112</v>
      </c>
      <c r="O3631" t="s">
        <v>9517</v>
      </c>
      <c r="P3631" t="s">
        <v>34</v>
      </c>
      <c r="Q3631" t="s">
        <v>29</v>
      </c>
    </row>
    <row r="3632" spans="1:17" hidden="1" x14ac:dyDescent="0.25">
      <c r="A3632" t="s">
        <v>14526</v>
      </c>
      <c r="B3632" t="s">
        <v>14527</v>
      </c>
      <c r="C3632" s="1" t="str">
        <f t="shared" si="295"/>
        <v>21:0552</v>
      </c>
      <c r="D3632" s="1" t="str">
        <f t="shared" ref="D3632:D3657" si="302">HYPERLINK("http://geochem.nrcan.gc.ca/cdogs/content/svy/svy210180_e.htm", "21:0180")</f>
        <v>21:0180</v>
      </c>
      <c r="E3632" t="s">
        <v>14528</v>
      </c>
      <c r="F3632" t="s">
        <v>14529</v>
      </c>
      <c r="H3632">
        <v>53.593111</v>
      </c>
      <c r="I3632">
        <v>-120.6966931</v>
      </c>
      <c r="J3632" s="1" t="str">
        <f t="shared" ref="J3632:J3657" si="303">HYPERLINK("http://geochem.nrcan.gc.ca/cdogs/content/kwd/kwd020018_e.htm", "Fluid (stream)")</f>
        <v>Fluid (stream)</v>
      </c>
      <c r="K3632" s="1" t="str">
        <f t="shared" ref="K3632:K3657" si="304">HYPERLINK("http://geochem.nrcan.gc.ca/cdogs/content/kwd/kwd080007_e.htm", "Untreated Water")</f>
        <v>Untreated Water</v>
      </c>
      <c r="L3632">
        <v>6</v>
      </c>
      <c r="M3632" t="s">
        <v>11700</v>
      </c>
      <c r="N3632">
        <v>113</v>
      </c>
      <c r="O3632" t="s">
        <v>108</v>
      </c>
      <c r="P3632" t="s">
        <v>108</v>
      </c>
      <c r="Q3632" t="s">
        <v>108</v>
      </c>
    </row>
    <row r="3633" spans="1:17" hidden="1" x14ac:dyDescent="0.25">
      <c r="A3633" t="s">
        <v>14530</v>
      </c>
      <c r="B3633" t="s">
        <v>14531</v>
      </c>
      <c r="C3633" s="1" t="str">
        <f t="shared" si="295"/>
        <v>21:0552</v>
      </c>
      <c r="D3633" s="1" t="str">
        <f t="shared" si="302"/>
        <v>21:0180</v>
      </c>
      <c r="E3633" t="s">
        <v>14532</v>
      </c>
      <c r="F3633" t="s">
        <v>14533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11710</v>
      </c>
      <c r="N3633">
        <v>114</v>
      </c>
      <c r="O3633" t="s">
        <v>576</v>
      </c>
      <c r="P3633" t="s">
        <v>148</v>
      </c>
      <c r="Q3633" t="s">
        <v>29</v>
      </c>
    </row>
    <row r="3634" spans="1:17" hidden="1" x14ac:dyDescent="0.25">
      <c r="A3634" t="s">
        <v>14534</v>
      </c>
      <c r="B3634" t="s">
        <v>14535</v>
      </c>
      <c r="C3634" s="1" t="str">
        <f t="shared" si="295"/>
        <v>21:0552</v>
      </c>
      <c r="D3634" s="1" t="str">
        <f t="shared" si="302"/>
        <v>21:0180</v>
      </c>
      <c r="E3634" t="s">
        <v>14536</v>
      </c>
      <c r="F3634" t="s">
        <v>14537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11715</v>
      </c>
      <c r="N3634">
        <v>115</v>
      </c>
      <c r="O3634" t="s">
        <v>1597</v>
      </c>
      <c r="P3634" t="s">
        <v>148</v>
      </c>
      <c r="Q3634" t="s">
        <v>35</v>
      </c>
    </row>
    <row r="3635" spans="1:17" hidden="1" x14ac:dyDescent="0.25">
      <c r="A3635" t="s">
        <v>14538</v>
      </c>
      <c r="B3635" t="s">
        <v>14539</v>
      </c>
      <c r="C3635" s="1" t="str">
        <f t="shared" si="295"/>
        <v>21:0552</v>
      </c>
      <c r="D3635" s="1" t="str">
        <f t="shared" si="302"/>
        <v>21:0180</v>
      </c>
      <c r="E3635" t="s">
        <v>14540</v>
      </c>
      <c r="F3635" t="s">
        <v>14541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11720</v>
      </c>
      <c r="N3635">
        <v>116</v>
      </c>
      <c r="O3635" t="s">
        <v>5563</v>
      </c>
      <c r="P3635" t="s">
        <v>148</v>
      </c>
      <c r="Q3635" t="s">
        <v>23</v>
      </c>
    </row>
    <row r="3636" spans="1:17" hidden="1" x14ac:dyDescent="0.25">
      <c r="A3636" t="s">
        <v>14542</v>
      </c>
      <c r="B3636" t="s">
        <v>14543</v>
      </c>
      <c r="C3636" s="1" t="str">
        <f t="shared" si="295"/>
        <v>21:0552</v>
      </c>
      <c r="D3636" s="1" t="str">
        <f t="shared" si="302"/>
        <v>21:0180</v>
      </c>
      <c r="E3636" t="s">
        <v>14544</v>
      </c>
      <c r="F3636" t="s">
        <v>14545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11725</v>
      </c>
      <c r="N3636">
        <v>117</v>
      </c>
      <c r="O3636" t="s">
        <v>21</v>
      </c>
      <c r="P3636" t="s">
        <v>148</v>
      </c>
      <c r="Q3636" t="s">
        <v>71</v>
      </c>
    </row>
    <row r="3637" spans="1:17" hidden="1" x14ac:dyDescent="0.25">
      <c r="A3637" t="s">
        <v>14546</v>
      </c>
      <c r="B3637" t="s">
        <v>14547</v>
      </c>
      <c r="C3637" s="1" t="str">
        <f t="shared" si="295"/>
        <v>21:0552</v>
      </c>
      <c r="D3637" s="1" t="str">
        <f t="shared" si="302"/>
        <v>21:0180</v>
      </c>
      <c r="E3637" t="s">
        <v>14548</v>
      </c>
      <c r="F3637" t="s">
        <v>14549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11730</v>
      </c>
      <c r="N3637">
        <v>118</v>
      </c>
      <c r="O3637" t="s">
        <v>21</v>
      </c>
      <c r="P3637" t="s">
        <v>148</v>
      </c>
      <c r="Q3637" t="s">
        <v>71</v>
      </c>
    </row>
    <row r="3638" spans="1:17" hidden="1" x14ac:dyDescent="0.25">
      <c r="A3638" t="s">
        <v>14550</v>
      </c>
      <c r="B3638" t="s">
        <v>14551</v>
      </c>
      <c r="C3638" s="1" t="str">
        <f t="shared" si="295"/>
        <v>21:0552</v>
      </c>
      <c r="D3638" s="1" t="str">
        <f t="shared" si="302"/>
        <v>21:0180</v>
      </c>
      <c r="E3638" t="s">
        <v>14552</v>
      </c>
      <c r="F3638" t="s">
        <v>14553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11680</v>
      </c>
      <c r="N3638">
        <v>119</v>
      </c>
      <c r="O3638" t="s">
        <v>2120</v>
      </c>
      <c r="P3638" t="s">
        <v>148</v>
      </c>
      <c r="Q3638" t="s">
        <v>398</v>
      </c>
    </row>
    <row r="3639" spans="1:17" hidden="1" x14ac:dyDescent="0.25">
      <c r="A3639" t="s">
        <v>14554</v>
      </c>
      <c r="B3639" t="s">
        <v>14555</v>
      </c>
      <c r="C3639" s="1" t="str">
        <f t="shared" si="295"/>
        <v>21:0552</v>
      </c>
      <c r="D3639" s="1" t="str">
        <f t="shared" si="302"/>
        <v>21:0180</v>
      </c>
      <c r="E3639" t="s">
        <v>14552</v>
      </c>
      <c r="F3639" t="s">
        <v>14556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11684</v>
      </c>
      <c r="N3639">
        <v>120</v>
      </c>
      <c r="O3639" t="s">
        <v>21</v>
      </c>
      <c r="P3639" t="s">
        <v>148</v>
      </c>
      <c r="Q3639" t="s">
        <v>653</v>
      </c>
    </row>
    <row r="3640" spans="1:17" hidden="1" x14ac:dyDescent="0.25">
      <c r="A3640" t="s">
        <v>14557</v>
      </c>
      <c r="B3640" t="s">
        <v>14558</v>
      </c>
      <c r="C3640" s="1" t="str">
        <f t="shared" si="295"/>
        <v>21:0552</v>
      </c>
      <c r="D3640" s="1" t="str">
        <f t="shared" si="302"/>
        <v>21:0180</v>
      </c>
      <c r="E3640" t="s">
        <v>14559</v>
      </c>
      <c r="F3640" t="s">
        <v>14560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11636</v>
      </c>
      <c r="N3640">
        <v>121</v>
      </c>
      <c r="O3640" t="s">
        <v>113</v>
      </c>
      <c r="P3640" t="s">
        <v>407</v>
      </c>
      <c r="Q3640" t="s">
        <v>71</v>
      </c>
    </row>
    <row r="3641" spans="1:17" hidden="1" x14ac:dyDescent="0.25">
      <c r="A3641" t="s">
        <v>14561</v>
      </c>
      <c r="B3641" t="s">
        <v>14562</v>
      </c>
      <c r="C3641" s="1" t="str">
        <f t="shared" si="295"/>
        <v>21:0552</v>
      </c>
      <c r="D3641" s="1" t="str">
        <f t="shared" si="302"/>
        <v>21:0180</v>
      </c>
      <c r="E3641" t="s">
        <v>14563</v>
      </c>
      <c r="F3641" t="s">
        <v>14564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11641</v>
      </c>
      <c r="N3641">
        <v>122</v>
      </c>
      <c r="O3641" t="s">
        <v>576</v>
      </c>
      <c r="P3641" t="s">
        <v>77</v>
      </c>
      <c r="Q3641" t="s">
        <v>103</v>
      </c>
    </row>
    <row r="3642" spans="1:17" hidden="1" x14ac:dyDescent="0.25">
      <c r="A3642" t="s">
        <v>14565</v>
      </c>
      <c r="B3642" t="s">
        <v>14566</v>
      </c>
      <c r="C3642" s="1" t="str">
        <f t="shared" si="295"/>
        <v>21:0552</v>
      </c>
      <c r="D3642" s="1" t="str">
        <f t="shared" si="302"/>
        <v>21:0180</v>
      </c>
      <c r="E3642" t="s">
        <v>14567</v>
      </c>
      <c r="F3642" t="s">
        <v>14568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11646</v>
      </c>
      <c r="N3642">
        <v>123</v>
      </c>
      <c r="O3642" t="s">
        <v>652</v>
      </c>
      <c r="P3642" t="s">
        <v>148</v>
      </c>
      <c r="Q3642" t="s">
        <v>71</v>
      </c>
    </row>
    <row r="3643" spans="1:17" hidden="1" x14ac:dyDescent="0.25">
      <c r="A3643" t="s">
        <v>14569</v>
      </c>
      <c r="B3643" t="s">
        <v>14570</v>
      </c>
      <c r="C3643" s="1" t="str">
        <f t="shared" si="295"/>
        <v>21:0552</v>
      </c>
      <c r="D3643" s="1" t="str">
        <f t="shared" si="302"/>
        <v>21:0180</v>
      </c>
      <c r="E3643" t="s">
        <v>14571</v>
      </c>
      <c r="F3643" t="s">
        <v>14572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11680</v>
      </c>
      <c r="N3643">
        <v>124</v>
      </c>
      <c r="O3643" t="s">
        <v>21</v>
      </c>
      <c r="P3643" t="s">
        <v>148</v>
      </c>
      <c r="Q3643" t="s">
        <v>171</v>
      </c>
    </row>
    <row r="3644" spans="1:17" hidden="1" x14ac:dyDescent="0.25">
      <c r="A3644" t="s">
        <v>14573</v>
      </c>
      <c r="B3644" t="s">
        <v>14574</v>
      </c>
      <c r="C3644" s="1" t="str">
        <f t="shared" si="295"/>
        <v>21:0552</v>
      </c>
      <c r="D3644" s="1" t="str">
        <f t="shared" si="302"/>
        <v>21:0180</v>
      </c>
      <c r="E3644" t="s">
        <v>14571</v>
      </c>
      <c r="F3644" t="s">
        <v>14575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11684</v>
      </c>
      <c r="N3644">
        <v>125</v>
      </c>
      <c r="O3644" t="s">
        <v>21</v>
      </c>
      <c r="P3644" t="s">
        <v>148</v>
      </c>
      <c r="Q3644" t="s">
        <v>171</v>
      </c>
    </row>
    <row r="3645" spans="1:17" hidden="1" x14ac:dyDescent="0.25">
      <c r="A3645" t="s">
        <v>14576</v>
      </c>
      <c r="B3645" t="s">
        <v>14577</v>
      </c>
      <c r="C3645" s="1" t="str">
        <f t="shared" si="295"/>
        <v>21:0552</v>
      </c>
      <c r="D3645" s="1" t="str">
        <f t="shared" si="302"/>
        <v>21:0180</v>
      </c>
      <c r="E3645" t="s">
        <v>14578</v>
      </c>
      <c r="F3645" t="s">
        <v>14579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11651</v>
      </c>
      <c r="N3645">
        <v>126</v>
      </c>
      <c r="O3645" t="s">
        <v>113</v>
      </c>
      <c r="P3645" t="s">
        <v>148</v>
      </c>
      <c r="Q3645" t="s">
        <v>93</v>
      </c>
    </row>
    <row r="3646" spans="1:17" hidden="1" x14ac:dyDescent="0.25">
      <c r="A3646" t="s">
        <v>14580</v>
      </c>
      <c r="B3646" t="s">
        <v>14581</v>
      </c>
      <c r="C3646" s="1" t="str">
        <f t="shared" si="295"/>
        <v>21:0552</v>
      </c>
      <c r="D3646" s="1" t="str">
        <f t="shared" si="302"/>
        <v>21:0180</v>
      </c>
      <c r="E3646" t="s">
        <v>14582</v>
      </c>
      <c r="F3646" t="s">
        <v>14583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11660</v>
      </c>
      <c r="N3646">
        <v>127</v>
      </c>
      <c r="O3646" t="s">
        <v>370</v>
      </c>
      <c r="P3646" t="s">
        <v>148</v>
      </c>
      <c r="Q3646" t="s">
        <v>52</v>
      </c>
    </row>
    <row r="3647" spans="1:17" hidden="1" x14ac:dyDescent="0.25">
      <c r="A3647" t="s">
        <v>14584</v>
      </c>
      <c r="B3647" t="s">
        <v>14585</v>
      </c>
      <c r="C3647" s="1" t="str">
        <f t="shared" si="295"/>
        <v>21:0552</v>
      </c>
      <c r="D3647" s="1" t="str">
        <f t="shared" si="302"/>
        <v>21:0180</v>
      </c>
      <c r="E3647" t="s">
        <v>14586</v>
      </c>
      <c r="F3647" t="s">
        <v>14587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11665</v>
      </c>
      <c r="N3647">
        <v>128</v>
      </c>
      <c r="O3647" t="s">
        <v>220</v>
      </c>
      <c r="P3647" t="s">
        <v>148</v>
      </c>
      <c r="Q3647" t="s">
        <v>52</v>
      </c>
    </row>
    <row r="3648" spans="1:17" hidden="1" x14ac:dyDescent="0.25">
      <c r="A3648" t="s">
        <v>14588</v>
      </c>
      <c r="B3648" t="s">
        <v>14589</v>
      </c>
      <c r="C3648" s="1" t="str">
        <f t="shared" ref="C3648:C3711" si="305">HYPERLINK("http://geochem.nrcan.gc.ca/cdogs/content/bdl/bdl210552_e.htm", "21:0552")</f>
        <v>21:0552</v>
      </c>
      <c r="D3648" s="1" t="str">
        <f t="shared" si="302"/>
        <v>21:0180</v>
      </c>
      <c r="E3648" t="s">
        <v>14559</v>
      </c>
      <c r="F3648" t="s">
        <v>14590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11655</v>
      </c>
      <c r="N3648">
        <v>129</v>
      </c>
      <c r="O3648" t="s">
        <v>3098</v>
      </c>
      <c r="P3648" t="s">
        <v>148</v>
      </c>
      <c r="Q3648" t="s">
        <v>71</v>
      </c>
    </row>
    <row r="3649" spans="1:17" hidden="1" x14ac:dyDescent="0.25">
      <c r="A3649" t="s">
        <v>14591</v>
      </c>
      <c r="B3649" t="s">
        <v>14592</v>
      </c>
      <c r="C3649" s="1" t="str">
        <f t="shared" si="305"/>
        <v>21:0552</v>
      </c>
      <c r="D3649" s="1" t="str">
        <f t="shared" si="302"/>
        <v>21:0180</v>
      </c>
      <c r="E3649" t="s">
        <v>14593</v>
      </c>
      <c r="F3649" t="s">
        <v>14594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11670</v>
      </c>
      <c r="N3649">
        <v>130</v>
      </c>
      <c r="O3649" t="s">
        <v>21</v>
      </c>
      <c r="P3649" t="s">
        <v>148</v>
      </c>
      <c r="Q3649" t="s">
        <v>171</v>
      </c>
    </row>
    <row r="3650" spans="1:17" hidden="1" x14ac:dyDescent="0.25">
      <c r="A3650" t="s">
        <v>14595</v>
      </c>
      <c r="B3650" t="s">
        <v>14596</v>
      </c>
      <c r="C3650" s="1" t="str">
        <f t="shared" si="305"/>
        <v>21:0552</v>
      </c>
      <c r="D3650" s="1" t="str">
        <f t="shared" si="302"/>
        <v>21:0180</v>
      </c>
      <c r="E3650" t="s">
        <v>14597</v>
      </c>
      <c r="F3650" t="s">
        <v>14598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11675</v>
      </c>
      <c r="N3650">
        <v>131</v>
      </c>
      <c r="O3650" t="s">
        <v>21</v>
      </c>
      <c r="P3650" t="s">
        <v>148</v>
      </c>
      <c r="Q3650" t="s">
        <v>143</v>
      </c>
    </row>
    <row r="3651" spans="1:17" hidden="1" x14ac:dyDescent="0.25">
      <c r="A3651" t="s">
        <v>14599</v>
      </c>
      <c r="B3651" t="s">
        <v>14600</v>
      </c>
      <c r="C3651" s="1" t="str">
        <f t="shared" si="305"/>
        <v>21:0552</v>
      </c>
      <c r="D3651" s="1" t="str">
        <f t="shared" si="302"/>
        <v>21:0180</v>
      </c>
      <c r="E3651" t="s">
        <v>14601</v>
      </c>
      <c r="F3651" t="s">
        <v>14602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11689</v>
      </c>
      <c r="N3651">
        <v>132</v>
      </c>
      <c r="O3651" t="s">
        <v>21</v>
      </c>
      <c r="P3651" t="s">
        <v>148</v>
      </c>
      <c r="Q3651" t="s">
        <v>138</v>
      </c>
    </row>
    <row r="3652" spans="1:17" hidden="1" x14ac:dyDescent="0.25">
      <c r="A3652" t="s">
        <v>14603</v>
      </c>
      <c r="B3652" t="s">
        <v>14604</v>
      </c>
      <c r="C3652" s="1" t="str">
        <f t="shared" si="305"/>
        <v>21:0552</v>
      </c>
      <c r="D3652" s="1" t="str">
        <f t="shared" si="302"/>
        <v>21:0180</v>
      </c>
      <c r="E3652" t="s">
        <v>14605</v>
      </c>
      <c r="F3652" t="s">
        <v>14606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11694</v>
      </c>
      <c r="N3652">
        <v>133</v>
      </c>
      <c r="O3652" t="s">
        <v>551</v>
      </c>
      <c r="P3652" t="s">
        <v>148</v>
      </c>
      <c r="Q3652" t="s">
        <v>52</v>
      </c>
    </row>
    <row r="3653" spans="1:17" hidden="1" x14ac:dyDescent="0.25">
      <c r="A3653" t="s">
        <v>14607</v>
      </c>
      <c r="B3653" t="s">
        <v>14608</v>
      </c>
      <c r="C3653" s="1" t="str">
        <f t="shared" si="305"/>
        <v>21:0552</v>
      </c>
      <c r="D3653" s="1" t="str">
        <f t="shared" si="302"/>
        <v>21:0180</v>
      </c>
      <c r="E3653" t="s">
        <v>14609</v>
      </c>
      <c r="F3653" t="s">
        <v>14610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11700</v>
      </c>
      <c r="N3653">
        <v>134</v>
      </c>
      <c r="O3653" t="s">
        <v>113</v>
      </c>
      <c r="P3653" t="s">
        <v>148</v>
      </c>
      <c r="Q3653" t="s">
        <v>149</v>
      </c>
    </row>
    <row r="3654" spans="1:17" hidden="1" x14ac:dyDescent="0.25">
      <c r="A3654" t="s">
        <v>14611</v>
      </c>
      <c r="B3654" t="s">
        <v>14612</v>
      </c>
      <c r="C3654" s="1" t="str">
        <f t="shared" si="305"/>
        <v>21:0552</v>
      </c>
      <c r="D3654" s="1" t="str">
        <f t="shared" si="302"/>
        <v>21:0180</v>
      </c>
      <c r="E3654" t="s">
        <v>14613</v>
      </c>
      <c r="F3654" t="s">
        <v>14614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11710</v>
      </c>
      <c r="N3654">
        <v>135</v>
      </c>
      <c r="O3654" t="s">
        <v>2379</v>
      </c>
      <c r="P3654" t="s">
        <v>148</v>
      </c>
      <c r="Q3654" t="s">
        <v>198</v>
      </c>
    </row>
    <row r="3655" spans="1:17" hidden="1" x14ac:dyDescent="0.25">
      <c r="A3655" t="s">
        <v>14615</v>
      </c>
      <c r="B3655" t="s">
        <v>14616</v>
      </c>
      <c r="C3655" s="1" t="str">
        <f t="shared" si="305"/>
        <v>21:0552</v>
      </c>
      <c r="D3655" s="1" t="str">
        <f t="shared" si="302"/>
        <v>21:0180</v>
      </c>
      <c r="E3655" t="s">
        <v>14617</v>
      </c>
      <c r="F3655" t="s">
        <v>14618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11715</v>
      </c>
      <c r="N3655">
        <v>136</v>
      </c>
      <c r="O3655" t="s">
        <v>3032</v>
      </c>
      <c r="P3655" t="s">
        <v>148</v>
      </c>
      <c r="Q3655" t="s">
        <v>198</v>
      </c>
    </row>
    <row r="3656" spans="1:17" hidden="1" x14ac:dyDescent="0.25">
      <c r="A3656" t="s">
        <v>14619</v>
      </c>
      <c r="B3656" t="s">
        <v>14620</v>
      </c>
      <c r="C3656" s="1" t="str">
        <f t="shared" si="305"/>
        <v>21:0552</v>
      </c>
      <c r="D3656" s="1" t="str">
        <f t="shared" si="302"/>
        <v>21:0180</v>
      </c>
      <c r="E3656" t="s">
        <v>14621</v>
      </c>
      <c r="F3656" t="s">
        <v>14622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11720</v>
      </c>
      <c r="N3656">
        <v>137</v>
      </c>
      <c r="O3656" t="s">
        <v>9521</v>
      </c>
      <c r="P3656" t="s">
        <v>148</v>
      </c>
      <c r="Q3656" t="s">
        <v>103</v>
      </c>
    </row>
    <row r="3657" spans="1:17" hidden="1" x14ac:dyDescent="0.25">
      <c r="A3657" t="s">
        <v>14623</v>
      </c>
      <c r="B3657" t="s">
        <v>14624</v>
      </c>
      <c r="C3657" s="1" t="str">
        <f t="shared" si="305"/>
        <v>21:0552</v>
      </c>
      <c r="D3657" s="1" t="str">
        <f t="shared" si="302"/>
        <v>21:0180</v>
      </c>
      <c r="E3657" t="s">
        <v>14625</v>
      </c>
      <c r="F3657" t="s">
        <v>14626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11725</v>
      </c>
      <c r="N3657">
        <v>138</v>
      </c>
      <c r="O3657" t="s">
        <v>21</v>
      </c>
      <c r="P3657" t="s">
        <v>148</v>
      </c>
      <c r="Q3657" t="s">
        <v>189</v>
      </c>
    </row>
    <row r="3658" spans="1:17" hidden="1" x14ac:dyDescent="0.25">
      <c r="A3658" t="s">
        <v>14627</v>
      </c>
      <c r="B3658" t="s">
        <v>14628</v>
      </c>
      <c r="C3658" s="1" t="str">
        <f t="shared" si="305"/>
        <v>21:0552</v>
      </c>
      <c r="D3658" s="1" t="str">
        <f>HYPERLINK("http://geochem.nrcan.gc.ca/cdogs/content/svy/svy_e.htm", "")</f>
        <v/>
      </c>
      <c r="G3658" s="1" t="str">
        <f>HYPERLINK("http://geochem.nrcan.gc.ca/cdogs/content/cr_/cr_00072_e.htm", "72")</f>
        <v>72</v>
      </c>
      <c r="J3658" t="s">
        <v>11703</v>
      </c>
      <c r="K3658" t="s">
        <v>11704</v>
      </c>
      <c r="L3658">
        <v>7</v>
      </c>
      <c r="M3658" t="s">
        <v>11705</v>
      </c>
      <c r="N3658">
        <v>139</v>
      </c>
      <c r="O3658" t="s">
        <v>10120</v>
      </c>
      <c r="P3658" t="s">
        <v>1209</v>
      </c>
      <c r="Q3658" t="s">
        <v>59</v>
      </c>
    </row>
    <row r="3659" spans="1:17" hidden="1" x14ac:dyDescent="0.25">
      <c r="A3659" t="s">
        <v>14629</v>
      </c>
      <c r="B3659" t="s">
        <v>14630</v>
      </c>
      <c r="C3659" s="1" t="str">
        <f t="shared" si="305"/>
        <v>21:0552</v>
      </c>
      <c r="D3659" s="1" t="str">
        <f t="shared" ref="D3659:D3678" si="306">HYPERLINK("http://geochem.nrcan.gc.ca/cdogs/content/svy/svy210180_e.htm", "21:0180")</f>
        <v>21:0180</v>
      </c>
      <c r="E3659" t="s">
        <v>14631</v>
      </c>
      <c r="F3659" t="s">
        <v>14632</v>
      </c>
      <c r="H3659">
        <v>53.036720899999999</v>
      </c>
      <c r="I3659">
        <v>-120.3989334</v>
      </c>
      <c r="J3659" s="1" t="str">
        <f t="shared" ref="J3659:J3678" si="307">HYPERLINK("http://geochem.nrcan.gc.ca/cdogs/content/kwd/kwd020018_e.htm", "Fluid (stream)")</f>
        <v>Fluid (stream)</v>
      </c>
      <c r="K3659" s="1" t="str">
        <f t="shared" ref="K3659:K3678" si="308">HYPERLINK("http://geochem.nrcan.gc.ca/cdogs/content/kwd/kwd080007_e.htm", "Untreated Water")</f>
        <v>Untreated Water</v>
      </c>
      <c r="L3659">
        <v>7</v>
      </c>
      <c r="M3659" t="s">
        <v>11730</v>
      </c>
      <c r="N3659">
        <v>140</v>
      </c>
      <c r="O3659" t="s">
        <v>512</v>
      </c>
      <c r="P3659" t="s">
        <v>148</v>
      </c>
      <c r="Q3659" t="s">
        <v>59</v>
      </c>
    </row>
    <row r="3660" spans="1:17" hidden="1" x14ac:dyDescent="0.25">
      <c r="A3660" t="s">
        <v>14633</v>
      </c>
      <c r="B3660" t="s">
        <v>14634</v>
      </c>
      <c r="C3660" s="1" t="str">
        <f t="shared" si="305"/>
        <v>21:0552</v>
      </c>
      <c r="D3660" s="1" t="str">
        <f t="shared" si="306"/>
        <v>21:0180</v>
      </c>
      <c r="E3660" t="s">
        <v>14635</v>
      </c>
      <c r="F3660" t="s">
        <v>14636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11636</v>
      </c>
      <c r="N3660">
        <v>141</v>
      </c>
      <c r="O3660" t="s">
        <v>220</v>
      </c>
      <c r="P3660" t="s">
        <v>843</v>
      </c>
      <c r="Q3660" t="s">
        <v>215</v>
      </c>
    </row>
    <row r="3661" spans="1:17" hidden="1" x14ac:dyDescent="0.25">
      <c r="A3661" t="s">
        <v>14637</v>
      </c>
      <c r="B3661" t="s">
        <v>14638</v>
      </c>
      <c r="C3661" s="1" t="str">
        <f t="shared" si="305"/>
        <v>21:0552</v>
      </c>
      <c r="D3661" s="1" t="str">
        <f t="shared" si="306"/>
        <v>21:0180</v>
      </c>
      <c r="E3661" t="s">
        <v>14639</v>
      </c>
      <c r="F3661" t="s">
        <v>14640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11641</v>
      </c>
      <c r="N3661">
        <v>142</v>
      </c>
      <c r="O3661" t="s">
        <v>64</v>
      </c>
      <c r="P3661" t="s">
        <v>148</v>
      </c>
      <c r="Q3661" t="s">
        <v>215</v>
      </c>
    </row>
    <row r="3662" spans="1:17" hidden="1" x14ac:dyDescent="0.25">
      <c r="A3662" t="s">
        <v>14641</v>
      </c>
      <c r="B3662" t="s">
        <v>14642</v>
      </c>
      <c r="C3662" s="1" t="str">
        <f t="shared" si="305"/>
        <v>21:0552</v>
      </c>
      <c r="D3662" s="1" t="str">
        <f t="shared" si="306"/>
        <v>21:0180</v>
      </c>
      <c r="E3662" t="s">
        <v>14643</v>
      </c>
      <c r="F3662" t="s">
        <v>14644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11646</v>
      </c>
      <c r="N3662">
        <v>143</v>
      </c>
      <c r="O3662" t="s">
        <v>1247</v>
      </c>
      <c r="P3662" t="s">
        <v>148</v>
      </c>
      <c r="Q3662" t="s">
        <v>215</v>
      </c>
    </row>
    <row r="3663" spans="1:17" hidden="1" x14ac:dyDescent="0.25">
      <c r="A3663" t="s">
        <v>14645</v>
      </c>
      <c r="B3663" t="s">
        <v>14646</v>
      </c>
      <c r="C3663" s="1" t="str">
        <f t="shared" si="305"/>
        <v>21:0552</v>
      </c>
      <c r="D3663" s="1" t="str">
        <f t="shared" si="306"/>
        <v>21:0180</v>
      </c>
      <c r="E3663" t="s">
        <v>14647</v>
      </c>
      <c r="F3663" t="s">
        <v>14648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11651</v>
      </c>
      <c r="N3663">
        <v>144</v>
      </c>
      <c r="O3663" t="s">
        <v>113</v>
      </c>
      <c r="P3663" t="s">
        <v>148</v>
      </c>
      <c r="Q3663" t="s">
        <v>23</v>
      </c>
    </row>
    <row r="3664" spans="1:17" hidden="1" x14ac:dyDescent="0.25">
      <c r="A3664" t="s">
        <v>14649</v>
      </c>
      <c r="B3664" t="s">
        <v>14650</v>
      </c>
      <c r="C3664" s="1" t="str">
        <f t="shared" si="305"/>
        <v>21:0552</v>
      </c>
      <c r="D3664" s="1" t="str">
        <f t="shared" si="306"/>
        <v>21:0180</v>
      </c>
      <c r="E3664" t="s">
        <v>14651</v>
      </c>
      <c r="F3664" t="s">
        <v>14652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11660</v>
      </c>
      <c r="N3664">
        <v>145</v>
      </c>
      <c r="O3664" t="s">
        <v>2418</v>
      </c>
      <c r="P3664" t="s">
        <v>148</v>
      </c>
      <c r="Q3664" t="s">
        <v>23</v>
      </c>
    </row>
    <row r="3665" spans="1:17" hidden="1" x14ac:dyDescent="0.25">
      <c r="A3665" t="s">
        <v>14653</v>
      </c>
      <c r="B3665" t="s">
        <v>14654</v>
      </c>
      <c r="C3665" s="1" t="str">
        <f t="shared" si="305"/>
        <v>21:0552</v>
      </c>
      <c r="D3665" s="1" t="str">
        <f t="shared" si="306"/>
        <v>21:0180</v>
      </c>
      <c r="E3665" t="s">
        <v>14655</v>
      </c>
      <c r="F3665" t="s">
        <v>14656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11665</v>
      </c>
      <c r="N3665">
        <v>146</v>
      </c>
      <c r="O3665" t="s">
        <v>3532</v>
      </c>
      <c r="P3665" t="s">
        <v>2943</v>
      </c>
      <c r="Q3665" t="s">
        <v>365</v>
      </c>
    </row>
    <row r="3666" spans="1:17" hidden="1" x14ac:dyDescent="0.25">
      <c r="A3666" t="s">
        <v>14657</v>
      </c>
      <c r="B3666" t="s">
        <v>14658</v>
      </c>
      <c r="C3666" s="1" t="str">
        <f t="shared" si="305"/>
        <v>21:0552</v>
      </c>
      <c r="D3666" s="1" t="str">
        <f t="shared" si="306"/>
        <v>21:0180</v>
      </c>
      <c r="E3666" t="s">
        <v>14659</v>
      </c>
      <c r="F3666" t="s">
        <v>14660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11670</v>
      </c>
      <c r="N3666">
        <v>147</v>
      </c>
      <c r="O3666" t="s">
        <v>64</v>
      </c>
      <c r="P3666" t="s">
        <v>87</v>
      </c>
      <c r="Q3666" t="s">
        <v>215</v>
      </c>
    </row>
    <row r="3667" spans="1:17" hidden="1" x14ac:dyDescent="0.25">
      <c r="A3667" t="s">
        <v>14661</v>
      </c>
      <c r="B3667" t="s">
        <v>14662</v>
      </c>
      <c r="C3667" s="1" t="str">
        <f t="shared" si="305"/>
        <v>21:0552</v>
      </c>
      <c r="D3667" s="1" t="str">
        <f t="shared" si="306"/>
        <v>21:0180</v>
      </c>
      <c r="E3667" t="s">
        <v>14635</v>
      </c>
      <c r="F3667" t="s">
        <v>14663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11655</v>
      </c>
      <c r="N3667">
        <v>148</v>
      </c>
      <c r="O3667" t="s">
        <v>4378</v>
      </c>
      <c r="P3667" t="s">
        <v>148</v>
      </c>
      <c r="Q3667" t="s">
        <v>29</v>
      </c>
    </row>
    <row r="3668" spans="1:17" hidden="1" x14ac:dyDescent="0.25">
      <c r="A3668" t="s">
        <v>14664</v>
      </c>
      <c r="B3668" t="s">
        <v>14665</v>
      </c>
      <c r="C3668" s="1" t="str">
        <f t="shared" si="305"/>
        <v>21:0552</v>
      </c>
      <c r="D3668" s="1" t="str">
        <f t="shared" si="306"/>
        <v>21:0180</v>
      </c>
      <c r="E3668" t="s">
        <v>14666</v>
      </c>
      <c r="F3668" t="s">
        <v>14667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11675</v>
      </c>
      <c r="N3668">
        <v>149</v>
      </c>
      <c r="O3668" t="s">
        <v>689</v>
      </c>
      <c r="P3668" t="s">
        <v>148</v>
      </c>
      <c r="Q3668" t="s">
        <v>59</v>
      </c>
    </row>
    <row r="3669" spans="1:17" hidden="1" x14ac:dyDescent="0.25">
      <c r="A3669" t="s">
        <v>14668</v>
      </c>
      <c r="B3669" t="s">
        <v>14669</v>
      </c>
      <c r="C3669" s="1" t="str">
        <f t="shared" si="305"/>
        <v>21:0552</v>
      </c>
      <c r="D3669" s="1" t="str">
        <f t="shared" si="306"/>
        <v>21:0180</v>
      </c>
      <c r="E3669" t="s">
        <v>14670</v>
      </c>
      <c r="F3669" t="s">
        <v>14671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11689</v>
      </c>
      <c r="N3669">
        <v>150</v>
      </c>
      <c r="O3669" t="s">
        <v>2418</v>
      </c>
      <c r="P3669" t="s">
        <v>148</v>
      </c>
      <c r="Q3669" t="s">
        <v>46</v>
      </c>
    </row>
    <row r="3670" spans="1:17" hidden="1" x14ac:dyDescent="0.25">
      <c r="A3670" t="s">
        <v>14672</v>
      </c>
      <c r="B3670" t="s">
        <v>14673</v>
      </c>
      <c r="C3670" s="1" t="str">
        <f t="shared" si="305"/>
        <v>21:0552</v>
      </c>
      <c r="D3670" s="1" t="str">
        <f t="shared" si="306"/>
        <v>21:0180</v>
      </c>
      <c r="E3670" t="s">
        <v>14674</v>
      </c>
      <c r="F3670" t="s">
        <v>14675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11694</v>
      </c>
      <c r="N3670">
        <v>151</v>
      </c>
      <c r="O3670" t="s">
        <v>2379</v>
      </c>
      <c r="P3670" t="s">
        <v>148</v>
      </c>
      <c r="Q3670" t="s">
        <v>93</v>
      </c>
    </row>
    <row r="3671" spans="1:17" hidden="1" x14ac:dyDescent="0.25">
      <c r="A3671" t="s">
        <v>14676</v>
      </c>
      <c r="B3671" t="s">
        <v>14677</v>
      </c>
      <c r="C3671" s="1" t="str">
        <f t="shared" si="305"/>
        <v>21:0552</v>
      </c>
      <c r="D3671" s="1" t="str">
        <f t="shared" si="306"/>
        <v>21:0180</v>
      </c>
      <c r="E3671" t="s">
        <v>14678</v>
      </c>
      <c r="F3671" t="s">
        <v>14679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11700</v>
      </c>
      <c r="N3671">
        <v>152</v>
      </c>
      <c r="O3671" t="s">
        <v>3032</v>
      </c>
      <c r="P3671" t="s">
        <v>148</v>
      </c>
      <c r="Q3671" t="s">
        <v>392</v>
      </c>
    </row>
    <row r="3672" spans="1:17" hidden="1" x14ac:dyDescent="0.25">
      <c r="A3672" t="s">
        <v>14680</v>
      </c>
      <c r="B3672" t="s">
        <v>14681</v>
      </c>
      <c r="C3672" s="1" t="str">
        <f t="shared" si="305"/>
        <v>21:0552</v>
      </c>
      <c r="D3672" s="1" t="str">
        <f t="shared" si="306"/>
        <v>21:0180</v>
      </c>
      <c r="E3672" t="s">
        <v>14682</v>
      </c>
      <c r="F3672" t="s">
        <v>14683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11680</v>
      </c>
      <c r="N3672">
        <v>153</v>
      </c>
      <c r="O3672" t="s">
        <v>311</v>
      </c>
      <c r="P3672" t="s">
        <v>148</v>
      </c>
      <c r="Q3672" t="s">
        <v>23</v>
      </c>
    </row>
    <row r="3673" spans="1:17" hidden="1" x14ac:dyDescent="0.25">
      <c r="A3673" t="s">
        <v>14684</v>
      </c>
      <c r="B3673" t="s">
        <v>14685</v>
      </c>
      <c r="C3673" s="1" t="str">
        <f t="shared" si="305"/>
        <v>21:0552</v>
      </c>
      <c r="D3673" s="1" t="str">
        <f t="shared" si="306"/>
        <v>21:0180</v>
      </c>
      <c r="E3673" t="s">
        <v>14682</v>
      </c>
      <c r="F3673" t="s">
        <v>14686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11684</v>
      </c>
      <c r="N3673">
        <v>154</v>
      </c>
      <c r="O3673" t="s">
        <v>1597</v>
      </c>
      <c r="P3673" t="s">
        <v>148</v>
      </c>
      <c r="Q3673" t="s">
        <v>23</v>
      </c>
    </row>
    <row r="3674" spans="1:17" hidden="1" x14ac:dyDescent="0.25">
      <c r="A3674" t="s">
        <v>14687</v>
      </c>
      <c r="B3674" t="s">
        <v>14688</v>
      </c>
      <c r="C3674" s="1" t="str">
        <f t="shared" si="305"/>
        <v>21:0552</v>
      </c>
      <c r="D3674" s="1" t="str">
        <f t="shared" si="306"/>
        <v>21:0180</v>
      </c>
      <c r="E3674" t="s">
        <v>14689</v>
      </c>
      <c r="F3674" t="s">
        <v>14690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11710</v>
      </c>
      <c r="N3674">
        <v>155</v>
      </c>
      <c r="O3674" t="s">
        <v>10120</v>
      </c>
      <c r="P3674" t="s">
        <v>148</v>
      </c>
      <c r="Q3674" t="s">
        <v>29</v>
      </c>
    </row>
    <row r="3675" spans="1:17" hidden="1" x14ac:dyDescent="0.25">
      <c r="A3675" t="s">
        <v>14691</v>
      </c>
      <c r="B3675" t="s">
        <v>14692</v>
      </c>
      <c r="C3675" s="1" t="str">
        <f t="shared" si="305"/>
        <v>21:0552</v>
      </c>
      <c r="D3675" s="1" t="str">
        <f t="shared" si="306"/>
        <v>21:0180</v>
      </c>
      <c r="E3675" t="s">
        <v>14693</v>
      </c>
      <c r="F3675" t="s">
        <v>14694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11715</v>
      </c>
      <c r="N3675">
        <v>156</v>
      </c>
      <c r="O3675" t="s">
        <v>1812</v>
      </c>
      <c r="P3675" t="s">
        <v>3107</v>
      </c>
      <c r="Q3675" t="s">
        <v>35</v>
      </c>
    </row>
    <row r="3676" spans="1:17" hidden="1" x14ac:dyDescent="0.25">
      <c r="A3676" t="s">
        <v>14695</v>
      </c>
      <c r="B3676" t="s">
        <v>14696</v>
      </c>
      <c r="C3676" s="1" t="str">
        <f t="shared" si="305"/>
        <v>21:0552</v>
      </c>
      <c r="D3676" s="1" t="str">
        <f t="shared" si="306"/>
        <v>21:0180</v>
      </c>
      <c r="E3676" t="s">
        <v>14697</v>
      </c>
      <c r="F3676" t="s">
        <v>14698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11720</v>
      </c>
      <c r="N3676">
        <v>157</v>
      </c>
      <c r="O3676" t="s">
        <v>9521</v>
      </c>
      <c r="P3676" t="s">
        <v>356</v>
      </c>
      <c r="Q3676" t="s">
        <v>35</v>
      </c>
    </row>
    <row r="3677" spans="1:17" hidden="1" x14ac:dyDescent="0.25">
      <c r="A3677" t="s">
        <v>14699</v>
      </c>
      <c r="B3677" t="s">
        <v>14700</v>
      </c>
      <c r="C3677" s="1" t="str">
        <f t="shared" si="305"/>
        <v>21:0552</v>
      </c>
      <c r="D3677" s="1" t="str">
        <f t="shared" si="306"/>
        <v>21:0180</v>
      </c>
      <c r="E3677" t="s">
        <v>14701</v>
      </c>
      <c r="F3677" t="s">
        <v>14702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11725</v>
      </c>
      <c r="N3677">
        <v>158</v>
      </c>
      <c r="O3677" t="s">
        <v>244</v>
      </c>
      <c r="P3677" t="s">
        <v>148</v>
      </c>
      <c r="Q3677" t="s">
        <v>171</v>
      </c>
    </row>
    <row r="3678" spans="1:17" hidden="1" x14ac:dyDescent="0.25">
      <c r="A3678" t="s">
        <v>14703</v>
      </c>
      <c r="B3678" t="s">
        <v>14704</v>
      </c>
      <c r="C3678" s="1" t="str">
        <f t="shared" si="305"/>
        <v>21:0552</v>
      </c>
      <c r="D3678" s="1" t="str">
        <f t="shared" si="306"/>
        <v>21:0180</v>
      </c>
      <c r="E3678" t="s">
        <v>14705</v>
      </c>
      <c r="F3678" t="s">
        <v>14706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11730</v>
      </c>
      <c r="N3678">
        <v>159</v>
      </c>
      <c r="O3678" t="s">
        <v>701</v>
      </c>
      <c r="P3678" t="s">
        <v>148</v>
      </c>
      <c r="Q3678" t="s">
        <v>392</v>
      </c>
    </row>
    <row r="3679" spans="1:17" hidden="1" x14ac:dyDescent="0.25">
      <c r="A3679" t="s">
        <v>14707</v>
      </c>
      <c r="B3679" t="s">
        <v>14708</v>
      </c>
      <c r="C3679" s="1" t="str">
        <f t="shared" si="305"/>
        <v>21:0552</v>
      </c>
      <c r="D3679" s="1" t="str">
        <f>HYPERLINK("http://geochem.nrcan.gc.ca/cdogs/content/svy/svy_e.htm", "")</f>
        <v/>
      </c>
      <c r="G3679" s="1" t="str">
        <f>HYPERLINK("http://geochem.nrcan.gc.ca/cdogs/content/cr_/cr_00071_e.htm", "71")</f>
        <v>71</v>
      </c>
      <c r="J3679" t="s">
        <v>11703</v>
      </c>
      <c r="K3679" t="s">
        <v>11704</v>
      </c>
      <c r="L3679">
        <v>8</v>
      </c>
      <c r="M3679" t="s">
        <v>11705</v>
      </c>
      <c r="N3679">
        <v>160</v>
      </c>
      <c r="O3679" t="s">
        <v>6091</v>
      </c>
      <c r="P3679" t="s">
        <v>1391</v>
      </c>
      <c r="Q3679" t="s">
        <v>93</v>
      </c>
    </row>
    <row r="3680" spans="1:17" hidden="1" x14ac:dyDescent="0.25">
      <c r="A3680" t="s">
        <v>14709</v>
      </c>
      <c r="B3680" t="s">
        <v>14710</v>
      </c>
      <c r="C3680" s="1" t="str">
        <f t="shared" si="305"/>
        <v>21:0552</v>
      </c>
      <c r="D3680" s="1" t="str">
        <f t="shared" ref="D3680:D3685" si="309">HYPERLINK("http://geochem.nrcan.gc.ca/cdogs/content/svy/svy210180_e.htm", "21:0180")</f>
        <v>21:0180</v>
      </c>
      <c r="E3680" t="s">
        <v>14711</v>
      </c>
      <c r="F3680" t="s">
        <v>14712</v>
      </c>
      <c r="H3680">
        <v>53.563860699999999</v>
      </c>
      <c r="I3680">
        <v>-120.6221345</v>
      </c>
      <c r="J3680" s="1" t="str">
        <f t="shared" ref="J3680:J3685" si="310">HYPERLINK("http://geochem.nrcan.gc.ca/cdogs/content/kwd/kwd020018_e.htm", "Fluid (stream)")</f>
        <v>Fluid (stream)</v>
      </c>
      <c r="K3680" s="1" t="str">
        <f t="shared" ref="K3680:K3685" si="311">HYPERLINK("http://geochem.nrcan.gc.ca/cdogs/content/kwd/kwd080007_e.htm", "Untreated Water")</f>
        <v>Untreated Water</v>
      </c>
      <c r="L3680">
        <v>9</v>
      </c>
      <c r="M3680" t="s">
        <v>11636</v>
      </c>
      <c r="N3680">
        <v>161</v>
      </c>
      <c r="O3680" t="s">
        <v>113</v>
      </c>
      <c r="P3680" t="s">
        <v>407</v>
      </c>
      <c r="Q3680" t="s">
        <v>198</v>
      </c>
    </row>
    <row r="3681" spans="1:17" hidden="1" x14ac:dyDescent="0.25">
      <c r="A3681" t="s">
        <v>14713</v>
      </c>
      <c r="B3681" t="s">
        <v>14714</v>
      </c>
      <c r="C3681" s="1" t="str">
        <f t="shared" si="305"/>
        <v>21:0552</v>
      </c>
      <c r="D3681" s="1" t="str">
        <f t="shared" si="309"/>
        <v>21:0180</v>
      </c>
      <c r="E3681" t="s">
        <v>14715</v>
      </c>
      <c r="F3681" t="s">
        <v>14716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11641</v>
      </c>
      <c r="N3681">
        <v>162</v>
      </c>
      <c r="O3681" t="s">
        <v>2120</v>
      </c>
      <c r="P3681" t="s">
        <v>148</v>
      </c>
      <c r="Q3681" t="s">
        <v>198</v>
      </c>
    </row>
    <row r="3682" spans="1:17" hidden="1" x14ac:dyDescent="0.25">
      <c r="A3682" t="s">
        <v>14717</v>
      </c>
      <c r="B3682" t="s">
        <v>14718</v>
      </c>
      <c r="C3682" s="1" t="str">
        <f t="shared" si="305"/>
        <v>21:0552</v>
      </c>
      <c r="D3682" s="1" t="str">
        <f t="shared" si="309"/>
        <v>21:0180</v>
      </c>
      <c r="E3682" t="s">
        <v>14719</v>
      </c>
      <c r="F3682" t="s">
        <v>14720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11646</v>
      </c>
      <c r="N3682">
        <v>163</v>
      </c>
      <c r="O3682" t="s">
        <v>2725</v>
      </c>
      <c r="P3682" t="s">
        <v>148</v>
      </c>
      <c r="Q3682" t="s">
        <v>35</v>
      </c>
    </row>
    <row r="3683" spans="1:17" hidden="1" x14ac:dyDescent="0.25">
      <c r="A3683" t="s">
        <v>14721</v>
      </c>
      <c r="B3683" t="s">
        <v>14722</v>
      </c>
      <c r="C3683" s="1" t="str">
        <f t="shared" si="305"/>
        <v>21:0552</v>
      </c>
      <c r="D3683" s="1" t="str">
        <f t="shared" si="309"/>
        <v>21:0180</v>
      </c>
      <c r="E3683" t="s">
        <v>14723</v>
      </c>
      <c r="F3683" t="s">
        <v>14724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11651</v>
      </c>
      <c r="N3683">
        <v>164</v>
      </c>
      <c r="O3683" t="s">
        <v>21</v>
      </c>
      <c r="P3683" t="s">
        <v>87</v>
      </c>
      <c r="Q3683" t="s">
        <v>71</v>
      </c>
    </row>
    <row r="3684" spans="1:17" hidden="1" x14ac:dyDescent="0.25">
      <c r="A3684" t="s">
        <v>14725</v>
      </c>
      <c r="B3684" t="s">
        <v>14726</v>
      </c>
      <c r="C3684" s="1" t="str">
        <f t="shared" si="305"/>
        <v>21:0552</v>
      </c>
      <c r="D3684" s="1" t="str">
        <f t="shared" si="309"/>
        <v>21:0180</v>
      </c>
      <c r="E3684" t="s">
        <v>14727</v>
      </c>
      <c r="F3684" t="s">
        <v>14728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11680</v>
      </c>
      <c r="N3684">
        <v>165</v>
      </c>
      <c r="O3684" t="s">
        <v>3027</v>
      </c>
      <c r="P3684" t="s">
        <v>148</v>
      </c>
      <c r="Q3684" t="s">
        <v>93</v>
      </c>
    </row>
    <row r="3685" spans="1:17" hidden="1" x14ac:dyDescent="0.25">
      <c r="A3685" t="s">
        <v>14729</v>
      </c>
      <c r="B3685" t="s">
        <v>14730</v>
      </c>
      <c r="C3685" s="1" t="str">
        <f t="shared" si="305"/>
        <v>21:0552</v>
      </c>
      <c r="D3685" s="1" t="str">
        <f t="shared" si="309"/>
        <v>21:0180</v>
      </c>
      <c r="E3685" t="s">
        <v>14727</v>
      </c>
      <c r="F3685" t="s">
        <v>14731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11684</v>
      </c>
      <c r="N3685">
        <v>166</v>
      </c>
      <c r="O3685" t="s">
        <v>14276</v>
      </c>
      <c r="P3685" t="s">
        <v>148</v>
      </c>
      <c r="Q3685" t="s">
        <v>29</v>
      </c>
    </row>
    <row r="3686" spans="1:17" hidden="1" x14ac:dyDescent="0.25">
      <c r="A3686" t="s">
        <v>14732</v>
      </c>
      <c r="B3686" t="s">
        <v>14733</v>
      </c>
      <c r="C3686" s="1" t="str">
        <f t="shared" si="305"/>
        <v>21:0552</v>
      </c>
      <c r="D3686" s="1" t="str">
        <f>HYPERLINK("http://geochem.nrcan.gc.ca/cdogs/content/svy/svy_e.htm", "")</f>
        <v/>
      </c>
      <c r="G3686" s="1" t="str">
        <f>HYPERLINK("http://geochem.nrcan.gc.ca/cdogs/content/cr_/cr_00072_e.htm", "72")</f>
        <v>72</v>
      </c>
      <c r="J3686" t="s">
        <v>11703</v>
      </c>
      <c r="K3686" t="s">
        <v>11704</v>
      </c>
      <c r="L3686">
        <v>9</v>
      </c>
      <c r="M3686" t="s">
        <v>11705</v>
      </c>
      <c r="N3686">
        <v>167</v>
      </c>
      <c r="O3686" t="s">
        <v>3655</v>
      </c>
      <c r="P3686" t="s">
        <v>1209</v>
      </c>
      <c r="Q3686" t="s">
        <v>93</v>
      </c>
    </row>
    <row r="3687" spans="1:17" hidden="1" x14ac:dyDescent="0.25">
      <c r="A3687" t="s">
        <v>14734</v>
      </c>
      <c r="B3687" t="s">
        <v>14735</v>
      </c>
      <c r="C3687" s="1" t="str">
        <f t="shared" si="305"/>
        <v>21:0552</v>
      </c>
      <c r="D3687" s="1" t="str">
        <f t="shared" ref="D3687:D3716" si="312">HYPERLINK("http://geochem.nrcan.gc.ca/cdogs/content/svy/svy210180_e.htm", "21:0180")</f>
        <v>21:0180</v>
      </c>
      <c r="E3687" t="s">
        <v>14736</v>
      </c>
      <c r="F3687" t="s">
        <v>14737</v>
      </c>
      <c r="H3687">
        <v>53.951095600000002</v>
      </c>
      <c r="I3687">
        <v>-120.8143563</v>
      </c>
      <c r="J3687" s="1" t="str">
        <f t="shared" ref="J3687:J3716" si="313">HYPERLINK("http://geochem.nrcan.gc.ca/cdogs/content/kwd/kwd020018_e.htm", "Fluid (stream)")</f>
        <v>Fluid (stream)</v>
      </c>
      <c r="K3687" s="1" t="str">
        <f t="shared" ref="K3687:K3716" si="314">HYPERLINK("http://geochem.nrcan.gc.ca/cdogs/content/kwd/kwd080007_e.htm", "Untreated Water")</f>
        <v>Untreated Water</v>
      </c>
      <c r="L3687">
        <v>9</v>
      </c>
      <c r="M3687" t="s">
        <v>11660</v>
      </c>
      <c r="N3687">
        <v>168</v>
      </c>
      <c r="O3687" t="s">
        <v>21</v>
      </c>
      <c r="P3687" t="s">
        <v>148</v>
      </c>
      <c r="Q3687" t="s">
        <v>103</v>
      </c>
    </row>
    <row r="3688" spans="1:17" hidden="1" x14ac:dyDescent="0.25">
      <c r="A3688" t="s">
        <v>14738</v>
      </c>
      <c r="B3688" t="s">
        <v>14739</v>
      </c>
      <c r="C3688" s="1" t="str">
        <f t="shared" si="305"/>
        <v>21:0552</v>
      </c>
      <c r="D3688" s="1" t="str">
        <f t="shared" si="312"/>
        <v>21:0180</v>
      </c>
      <c r="E3688" t="s">
        <v>14740</v>
      </c>
      <c r="F3688" t="s">
        <v>14741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11665</v>
      </c>
      <c r="N3688">
        <v>169</v>
      </c>
      <c r="O3688" t="s">
        <v>3089</v>
      </c>
      <c r="P3688" t="s">
        <v>148</v>
      </c>
      <c r="Q3688" t="s">
        <v>46</v>
      </c>
    </row>
    <row r="3689" spans="1:17" hidden="1" x14ac:dyDescent="0.25">
      <c r="A3689" t="s">
        <v>14742</v>
      </c>
      <c r="B3689" t="s">
        <v>14743</v>
      </c>
      <c r="C3689" s="1" t="str">
        <f t="shared" si="305"/>
        <v>21:0552</v>
      </c>
      <c r="D3689" s="1" t="str">
        <f t="shared" si="312"/>
        <v>21:0180</v>
      </c>
      <c r="E3689" t="s">
        <v>14711</v>
      </c>
      <c r="F3689" t="s">
        <v>14744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11655</v>
      </c>
      <c r="N3689">
        <v>170</v>
      </c>
      <c r="O3689" t="s">
        <v>5563</v>
      </c>
      <c r="P3689" t="s">
        <v>1391</v>
      </c>
      <c r="Q3689" t="s">
        <v>392</v>
      </c>
    </row>
    <row r="3690" spans="1:17" hidden="1" x14ac:dyDescent="0.25">
      <c r="A3690" t="s">
        <v>14745</v>
      </c>
      <c r="B3690" t="s">
        <v>14746</v>
      </c>
      <c r="C3690" s="1" t="str">
        <f t="shared" si="305"/>
        <v>21:0552</v>
      </c>
      <c r="D3690" s="1" t="str">
        <f t="shared" si="312"/>
        <v>21:0180</v>
      </c>
      <c r="E3690" t="s">
        <v>14747</v>
      </c>
      <c r="F3690" t="s">
        <v>14748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11670</v>
      </c>
      <c r="N3690">
        <v>171</v>
      </c>
      <c r="O3690" t="s">
        <v>236</v>
      </c>
      <c r="P3690" t="s">
        <v>82</v>
      </c>
      <c r="Q3690" t="s">
        <v>35</v>
      </c>
    </row>
    <row r="3691" spans="1:17" hidden="1" x14ac:dyDescent="0.25">
      <c r="A3691" t="s">
        <v>14749</v>
      </c>
      <c r="B3691" t="s">
        <v>14750</v>
      </c>
      <c r="C3691" s="1" t="str">
        <f t="shared" si="305"/>
        <v>21:0552</v>
      </c>
      <c r="D3691" s="1" t="str">
        <f t="shared" si="312"/>
        <v>21:0180</v>
      </c>
      <c r="E3691" t="s">
        <v>14751</v>
      </c>
      <c r="F3691" t="s">
        <v>14752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11675</v>
      </c>
      <c r="N3691">
        <v>172</v>
      </c>
      <c r="O3691" t="s">
        <v>1812</v>
      </c>
      <c r="P3691" t="s">
        <v>87</v>
      </c>
      <c r="Q3691" t="s">
        <v>392</v>
      </c>
    </row>
    <row r="3692" spans="1:17" hidden="1" x14ac:dyDescent="0.25">
      <c r="A3692" t="s">
        <v>14753</v>
      </c>
      <c r="B3692" t="s">
        <v>14754</v>
      </c>
      <c r="C3692" s="1" t="str">
        <f t="shared" si="305"/>
        <v>21:0552</v>
      </c>
      <c r="D3692" s="1" t="str">
        <f t="shared" si="312"/>
        <v>21:0180</v>
      </c>
      <c r="E3692" t="s">
        <v>14755</v>
      </c>
      <c r="F3692" t="s">
        <v>14756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11689</v>
      </c>
      <c r="N3692">
        <v>173</v>
      </c>
      <c r="O3692" t="s">
        <v>2257</v>
      </c>
      <c r="P3692" t="s">
        <v>148</v>
      </c>
      <c r="Q3692" t="s">
        <v>59</v>
      </c>
    </row>
    <row r="3693" spans="1:17" hidden="1" x14ac:dyDescent="0.25">
      <c r="A3693" t="s">
        <v>14757</v>
      </c>
      <c r="B3693" t="s">
        <v>14758</v>
      </c>
      <c r="C3693" s="1" t="str">
        <f t="shared" si="305"/>
        <v>21:0552</v>
      </c>
      <c r="D3693" s="1" t="str">
        <f t="shared" si="312"/>
        <v>21:0180</v>
      </c>
      <c r="E3693" t="s">
        <v>14759</v>
      </c>
      <c r="F3693" t="s">
        <v>14760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11694</v>
      </c>
      <c r="N3693">
        <v>174</v>
      </c>
      <c r="O3693" t="s">
        <v>11795</v>
      </c>
      <c r="P3693" t="s">
        <v>148</v>
      </c>
      <c r="Q3693" t="s">
        <v>398</v>
      </c>
    </row>
    <row r="3694" spans="1:17" hidden="1" x14ac:dyDescent="0.25">
      <c r="A3694" t="s">
        <v>14761</v>
      </c>
      <c r="B3694" t="s">
        <v>14762</v>
      </c>
      <c r="C3694" s="1" t="str">
        <f t="shared" si="305"/>
        <v>21:0552</v>
      </c>
      <c r="D3694" s="1" t="str">
        <f t="shared" si="312"/>
        <v>21:0180</v>
      </c>
      <c r="E3694" t="s">
        <v>14763</v>
      </c>
      <c r="F3694" t="s">
        <v>14764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11700</v>
      </c>
      <c r="N3694">
        <v>175</v>
      </c>
      <c r="O3694" t="s">
        <v>14765</v>
      </c>
      <c r="P3694" t="s">
        <v>148</v>
      </c>
      <c r="Q3694" t="s">
        <v>398</v>
      </c>
    </row>
    <row r="3695" spans="1:17" hidden="1" x14ac:dyDescent="0.25">
      <c r="A3695" t="s">
        <v>14766</v>
      </c>
      <c r="B3695" t="s">
        <v>14767</v>
      </c>
      <c r="C3695" s="1" t="str">
        <f t="shared" si="305"/>
        <v>21:0552</v>
      </c>
      <c r="D3695" s="1" t="str">
        <f t="shared" si="312"/>
        <v>21:0180</v>
      </c>
      <c r="E3695" t="s">
        <v>14768</v>
      </c>
      <c r="F3695" t="s">
        <v>14769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11710</v>
      </c>
      <c r="N3695">
        <v>176</v>
      </c>
      <c r="O3695" t="s">
        <v>582</v>
      </c>
      <c r="P3695" t="s">
        <v>4550</v>
      </c>
      <c r="Q3695" t="s">
        <v>398</v>
      </c>
    </row>
    <row r="3696" spans="1:17" hidden="1" x14ac:dyDescent="0.25">
      <c r="A3696" t="s">
        <v>14770</v>
      </c>
      <c r="B3696" t="s">
        <v>14771</v>
      </c>
      <c r="C3696" s="1" t="str">
        <f t="shared" si="305"/>
        <v>21:0552</v>
      </c>
      <c r="D3696" s="1" t="str">
        <f t="shared" si="312"/>
        <v>21:0180</v>
      </c>
      <c r="E3696" t="s">
        <v>14772</v>
      </c>
      <c r="F3696" t="s">
        <v>14773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11715</v>
      </c>
      <c r="N3696">
        <v>177</v>
      </c>
      <c r="O3696" t="s">
        <v>311</v>
      </c>
      <c r="P3696" t="s">
        <v>148</v>
      </c>
      <c r="Q3696" t="s">
        <v>93</v>
      </c>
    </row>
    <row r="3697" spans="1:17" hidden="1" x14ac:dyDescent="0.25">
      <c r="A3697" t="s">
        <v>14774</v>
      </c>
      <c r="B3697" t="s">
        <v>14775</v>
      </c>
      <c r="C3697" s="1" t="str">
        <f t="shared" si="305"/>
        <v>21:0552</v>
      </c>
      <c r="D3697" s="1" t="str">
        <f t="shared" si="312"/>
        <v>21:0180</v>
      </c>
      <c r="E3697" t="s">
        <v>14776</v>
      </c>
      <c r="F3697" t="s">
        <v>14777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11720</v>
      </c>
      <c r="N3697">
        <v>178</v>
      </c>
      <c r="O3697" t="s">
        <v>4378</v>
      </c>
      <c r="P3697" t="s">
        <v>148</v>
      </c>
      <c r="Q3697" t="s">
        <v>103</v>
      </c>
    </row>
    <row r="3698" spans="1:17" hidden="1" x14ac:dyDescent="0.25">
      <c r="A3698" t="s">
        <v>14778</v>
      </c>
      <c r="B3698" t="s">
        <v>14779</v>
      </c>
      <c r="C3698" s="1" t="str">
        <f t="shared" si="305"/>
        <v>21:0552</v>
      </c>
      <c r="D3698" s="1" t="str">
        <f t="shared" si="312"/>
        <v>21:0180</v>
      </c>
      <c r="E3698" t="s">
        <v>14780</v>
      </c>
      <c r="F3698" t="s">
        <v>14781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11725</v>
      </c>
      <c r="N3698">
        <v>179</v>
      </c>
      <c r="O3698" t="s">
        <v>64</v>
      </c>
      <c r="P3698" t="s">
        <v>148</v>
      </c>
      <c r="Q3698" t="s">
        <v>103</v>
      </c>
    </row>
    <row r="3699" spans="1:17" hidden="1" x14ac:dyDescent="0.25">
      <c r="A3699" t="s">
        <v>14782</v>
      </c>
      <c r="B3699" t="s">
        <v>14783</v>
      </c>
      <c r="C3699" s="1" t="str">
        <f t="shared" si="305"/>
        <v>21:0552</v>
      </c>
      <c r="D3699" s="1" t="str">
        <f t="shared" si="312"/>
        <v>21:0180</v>
      </c>
      <c r="E3699" t="s">
        <v>14784</v>
      </c>
      <c r="F3699" t="s">
        <v>14785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11730</v>
      </c>
      <c r="N3699">
        <v>180</v>
      </c>
      <c r="O3699" t="s">
        <v>158</v>
      </c>
      <c r="P3699" t="s">
        <v>148</v>
      </c>
      <c r="Q3699" t="s">
        <v>93</v>
      </c>
    </row>
    <row r="3700" spans="1:17" hidden="1" x14ac:dyDescent="0.25">
      <c r="A3700" t="s">
        <v>14786</v>
      </c>
      <c r="B3700" t="s">
        <v>14787</v>
      </c>
      <c r="C3700" s="1" t="str">
        <f t="shared" si="305"/>
        <v>21:0552</v>
      </c>
      <c r="D3700" s="1" t="str">
        <f t="shared" si="312"/>
        <v>21:0180</v>
      </c>
      <c r="E3700" t="s">
        <v>14788</v>
      </c>
      <c r="F3700" t="s">
        <v>14789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11636</v>
      </c>
      <c r="N3700">
        <v>181</v>
      </c>
      <c r="O3700" t="s">
        <v>158</v>
      </c>
      <c r="P3700" t="s">
        <v>2726</v>
      </c>
      <c r="Q3700" t="s">
        <v>71</v>
      </c>
    </row>
    <row r="3701" spans="1:17" hidden="1" x14ac:dyDescent="0.25">
      <c r="A3701" t="s">
        <v>14790</v>
      </c>
      <c r="B3701" t="s">
        <v>14791</v>
      </c>
      <c r="C3701" s="1" t="str">
        <f t="shared" si="305"/>
        <v>21:0552</v>
      </c>
      <c r="D3701" s="1" t="str">
        <f t="shared" si="312"/>
        <v>21:0180</v>
      </c>
      <c r="E3701" t="s">
        <v>14792</v>
      </c>
      <c r="F3701" t="s">
        <v>14793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11641</v>
      </c>
      <c r="N3701">
        <v>182</v>
      </c>
      <c r="O3701" t="s">
        <v>1818</v>
      </c>
      <c r="P3701" t="s">
        <v>148</v>
      </c>
      <c r="Q3701" t="s">
        <v>198</v>
      </c>
    </row>
    <row r="3702" spans="1:17" hidden="1" x14ac:dyDescent="0.25">
      <c r="A3702" t="s">
        <v>14794</v>
      </c>
      <c r="B3702" t="s">
        <v>14795</v>
      </c>
      <c r="C3702" s="1" t="str">
        <f t="shared" si="305"/>
        <v>21:0552</v>
      </c>
      <c r="D3702" s="1" t="str">
        <f t="shared" si="312"/>
        <v>21:0180</v>
      </c>
      <c r="E3702" t="s">
        <v>14796</v>
      </c>
      <c r="F3702" t="s">
        <v>14797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11646</v>
      </c>
      <c r="N3702">
        <v>183</v>
      </c>
      <c r="O3702" t="s">
        <v>64</v>
      </c>
      <c r="P3702" t="s">
        <v>40</v>
      </c>
      <c r="Q3702" t="s">
        <v>103</v>
      </c>
    </row>
    <row r="3703" spans="1:17" hidden="1" x14ac:dyDescent="0.25">
      <c r="A3703" t="s">
        <v>14798</v>
      </c>
      <c r="B3703" t="s">
        <v>14799</v>
      </c>
      <c r="C3703" s="1" t="str">
        <f t="shared" si="305"/>
        <v>21:0552</v>
      </c>
      <c r="D3703" s="1" t="str">
        <f t="shared" si="312"/>
        <v>21:0180</v>
      </c>
      <c r="E3703" t="s">
        <v>14800</v>
      </c>
      <c r="F3703" t="s">
        <v>14801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11651</v>
      </c>
      <c r="N3703">
        <v>184</v>
      </c>
      <c r="O3703" t="s">
        <v>2257</v>
      </c>
      <c r="P3703" t="s">
        <v>148</v>
      </c>
      <c r="Q3703" t="s">
        <v>35</v>
      </c>
    </row>
    <row r="3704" spans="1:17" hidden="1" x14ac:dyDescent="0.25">
      <c r="A3704" t="s">
        <v>14802</v>
      </c>
      <c r="B3704" t="s">
        <v>14803</v>
      </c>
      <c r="C3704" s="1" t="str">
        <f t="shared" si="305"/>
        <v>21:0552</v>
      </c>
      <c r="D3704" s="1" t="str">
        <f t="shared" si="312"/>
        <v>21:0180</v>
      </c>
      <c r="E3704" t="s">
        <v>14804</v>
      </c>
      <c r="F3704" t="s">
        <v>14805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11660</v>
      </c>
      <c r="N3704">
        <v>185</v>
      </c>
      <c r="O3704" t="s">
        <v>3376</v>
      </c>
      <c r="P3704" t="s">
        <v>51</v>
      </c>
      <c r="Q3704" t="s">
        <v>392</v>
      </c>
    </row>
    <row r="3705" spans="1:17" hidden="1" x14ac:dyDescent="0.25">
      <c r="A3705" t="s">
        <v>14806</v>
      </c>
      <c r="B3705" t="s">
        <v>14807</v>
      </c>
      <c r="C3705" s="1" t="str">
        <f t="shared" si="305"/>
        <v>21:0552</v>
      </c>
      <c r="D3705" s="1" t="str">
        <f t="shared" si="312"/>
        <v>21:0180</v>
      </c>
      <c r="E3705" t="s">
        <v>14808</v>
      </c>
      <c r="F3705" t="s">
        <v>14809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11665</v>
      </c>
      <c r="N3705">
        <v>186</v>
      </c>
      <c r="O3705" t="s">
        <v>154</v>
      </c>
      <c r="P3705" t="s">
        <v>148</v>
      </c>
      <c r="Q3705" t="s">
        <v>46</v>
      </c>
    </row>
    <row r="3706" spans="1:17" hidden="1" x14ac:dyDescent="0.25">
      <c r="A3706" t="s">
        <v>14810</v>
      </c>
      <c r="B3706" t="s">
        <v>14811</v>
      </c>
      <c r="C3706" s="1" t="str">
        <f t="shared" si="305"/>
        <v>21:0552</v>
      </c>
      <c r="D3706" s="1" t="str">
        <f t="shared" si="312"/>
        <v>21:0180</v>
      </c>
      <c r="E3706" t="s">
        <v>14812</v>
      </c>
      <c r="F3706" t="s">
        <v>14813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11670</v>
      </c>
      <c r="N3706">
        <v>187</v>
      </c>
      <c r="O3706" t="s">
        <v>158</v>
      </c>
      <c r="P3706" t="s">
        <v>82</v>
      </c>
      <c r="Q3706" t="s">
        <v>198</v>
      </c>
    </row>
    <row r="3707" spans="1:17" hidden="1" x14ac:dyDescent="0.25">
      <c r="A3707" t="s">
        <v>14814</v>
      </c>
      <c r="B3707" t="s">
        <v>14815</v>
      </c>
      <c r="C3707" s="1" t="str">
        <f t="shared" si="305"/>
        <v>21:0552</v>
      </c>
      <c r="D3707" s="1" t="str">
        <f t="shared" si="312"/>
        <v>21:0180</v>
      </c>
      <c r="E3707" t="s">
        <v>14816</v>
      </c>
      <c r="F3707" t="s">
        <v>14817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11675</v>
      </c>
      <c r="N3707">
        <v>188</v>
      </c>
      <c r="O3707" t="s">
        <v>21</v>
      </c>
      <c r="P3707" t="s">
        <v>148</v>
      </c>
      <c r="Q3707" t="s">
        <v>198</v>
      </c>
    </row>
    <row r="3708" spans="1:17" hidden="1" x14ac:dyDescent="0.25">
      <c r="A3708" t="s">
        <v>14818</v>
      </c>
      <c r="B3708" t="s">
        <v>14819</v>
      </c>
      <c r="C3708" s="1" t="str">
        <f t="shared" si="305"/>
        <v>21:0552</v>
      </c>
      <c r="D3708" s="1" t="str">
        <f t="shared" si="312"/>
        <v>21:0180</v>
      </c>
      <c r="E3708" t="s">
        <v>14820</v>
      </c>
      <c r="F3708" t="s">
        <v>14821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11689</v>
      </c>
      <c r="N3708">
        <v>189</v>
      </c>
      <c r="O3708" t="s">
        <v>108</v>
      </c>
      <c r="P3708" t="s">
        <v>108</v>
      </c>
      <c r="Q3708" t="s">
        <v>108</v>
      </c>
    </row>
    <row r="3709" spans="1:17" hidden="1" x14ac:dyDescent="0.25">
      <c r="A3709" t="s">
        <v>14822</v>
      </c>
      <c r="B3709" t="s">
        <v>14823</v>
      </c>
      <c r="C3709" s="1" t="str">
        <f t="shared" si="305"/>
        <v>21:0552</v>
      </c>
      <c r="D3709" s="1" t="str">
        <f t="shared" si="312"/>
        <v>21:0180</v>
      </c>
      <c r="E3709" t="s">
        <v>14824</v>
      </c>
      <c r="F3709" t="s">
        <v>14825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11680</v>
      </c>
      <c r="N3709">
        <v>190</v>
      </c>
      <c r="O3709" t="s">
        <v>113</v>
      </c>
      <c r="P3709" t="s">
        <v>148</v>
      </c>
      <c r="Q3709" t="s">
        <v>23</v>
      </c>
    </row>
    <row r="3710" spans="1:17" hidden="1" x14ac:dyDescent="0.25">
      <c r="A3710" t="s">
        <v>14826</v>
      </c>
      <c r="B3710" t="s">
        <v>14827</v>
      </c>
      <c r="C3710" s="1" t="str">
        <f t="shared" si="305"/>
        <v>21:0552</v>
      </c>
      <c r="D3710" s="1" t="str">
        <f t="shared" si="312"/>
        <v>21:0180</v>
      </c>
      <c r="E3710" t="s">
        <v>14824</v>
      </c>
      <c r="F3710" t="s">
        <v>14828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11684</v>
      </c>
      <c r="N3710">
        <v>191</v>
      </c>
      <c r="O3710" t="s">
        <v>588</v>
      </c>
      <c r="P3710" t="s">
        <v>87</v>
      </c>
      <c r="Q3710" t="s">
        <v>46</v>
      </c>
    </row>
    <row r="3711" spans="1:17" hidden="1" x14ac:dyDescent="0.25">
      <c r="A3711" t="s">
        <v>14829</v>
      </c>
      <c r="B3711" t="s">
        <v>14830</v>
      </c>
      <c r="C3711" s="1" t="str">
        <f t="shared" si="305"/>
        <v>21:0552</v>
      </c>
      <c r="D3711" s="1" t="str">
        <f t="shared" si="312"/>
        <v>21:0180</v>
      </c>
      <c r="E3711" t="s">
        <v>14831</v>
      </c>
      <c r="F3711" t="s">
        <v>14832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11694</v>
      </c>
      <c r="N3711">
        <v>192</v>
      </c>
      <c r="O3711" t="s">
        <v>64</v>
      </c>
      <c r="P3711" t="s">
        <v>148</v>
      </c>
      <c r="Q3711" t="s">
        <v>93</v>
      </c>
    </row>
    <row r="3712" spans="1:17" hidden="1" x14ac:dyDescent="0.25">
      <c r="A3712" t="s">
        <v>14833</v>
      </c>
      <c r="B3712" t="s">
        <v>14834</v>
      </c>
      <c r="C3712" s="1" t="str">
        <f t="shared" ref="C3712:C3775" si="315">HYPERLINK("http://geochem.nrcan.gc.ca/cdogs/content/bdl/bdl210552_e.htm", "21:0552")</f>
        <v>21:0552</v>
      </c>
      <c r="D3712" s="1" t="str">
        <f t="shared" si="312"/>
        <v>21:0180</v>
      </c>
      <c r="E3712" t="s">
        <v>14788</v>
      </c>
      <c r="F3712" t="s">
        <v>14835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11655</v>
      </c>
      <c r="N3712">
        <v>193</v>
      </c>
      <c r="O3712" t="s">
        <v>21</v>
      </c>
      <c r="P3712" t="s">
        <v>148</v>
      </c>
      <c r="Q3712" t="s">
        <v>93</v>
      </c>
    </row>
    <row r="3713" spans="1:17" hidden="1" x14ac:dyDescent="0.25">
      <c r="A3713" t="s">
        <v>14836</v>
      </c>
      <c r="B3713" t="s">
        <v>14837</v>
      </c>
      <c r="C3713" s="1" t="str">
        <f t="shared" si="315"/>
        <v>21:0552</v>
      </c>
      <c r="D3713" s="1" t="str">
        <f t="shared" si="312"/>
        <v>21:0180</v>
      </c>
      <c r="E3713" t="s">
        <v>14838</v>
      </c>
      <c r="F3713" t="s">
        <v>14839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11700</v>
      </c>
      <c r="N3713">
        <v>194</v>
      </c>
      <c r="O3713" t="s">
        <v>14840</v>
      </c>
      <c r="P3713" t="s">
        <v>356</v>
      </c>
      <c r="Q3713" t="s">
        <v>522</v>
      </c>
    </row>
    <row r="3714" spans="1:17" hidden="1" x14ac:dyDescent="0.25">
      <c r="A3714" t="s">
        <v>14841</v>
      </c>
      <c r="B3714" t="s">
        <v>14842</v>
      </c>
      <c r="C3714" s="1" t="str">
        <f t="shared" si="315"/>
        <v>21:0552</v>
      </c>
      <c r="D3714" s="1" t="str">
        <f t="shared" si="312"/>
        <v>21:0180</v>
      </c>
      <c r="E3714" t="s">
        <v>14843</v>
      </c>
      <c r="F3714" t="s">
        <v>14844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11710</v>
      </c>
      <c r="N3714">
        <v>195</v>
      </c>
      <c r="O3714" t="s">
        <v>652</v>
      </c>
      <c r="P3714" t="s">
        <v>148</v>
      </c>
      <c r="Q3714" t="s">
        <v>46</v>
      </c>
    </row>
    <row r="3715" spans="1:17" hidden="1" x14ac:dyDescent="0.25">
      <c r="A3715" t="s">
        <v>14845</v>
      </c>
      <c r="B3715" t="s">
        <v>14846</v>
      </c>
      <c r="C3715" s="1" t="str">
        <f t="shared" si="315"/>
        <v>21:0552</v>
      </c>
      <c r="D3715" s="1" t="str">
        <f t="shared" si="312"/>
        <v>21:0180</v>
      </c>
      <c r="E3715" t="s">
        <v>14847</v>
      </c>
      <c r="F3715" t="s">
        <v>14848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11715</v>
      </c>
      <c r="N3715">
        <v>196</v>
      </c>
      <c r="O3715" t="s">
        <v>10120</v>
      </c>
      <c r="P3715" t="s">
        <v>22</v>
      </c>
      <c r="Q3715" t="s">
        <v>35</v>
      </c>
    </row>
    <row r="3716" spans="1:17" hidden="1" x14ac:dyDescent="0.25">
      <c r="A3716" t="s">
        <v>14849</v>
      </c>
      <c r="B3716" t="s">
        <v>14850</v>
      </c>
      <c r="C3716" s="1" t="str">
        <f t="shared" si="315"/>
        <v>21:0552</v>
      </c>
      <c r="D3716" s="1" t="str">
        <f t="shared" si="312"/>
        <v>21:0180</v>
      </c>
      <c r="E3716" t="s">
        <v>14851</v>
      </c>
      <c r="F3716" t="s">
        <v>14852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11720</v>
      </c>
      <c r="N3716">
        <v>197</v>
      </c>
      <c r="O3716" t="s">
        <v>113</v>
      </c>
      <c r="P3716" t="s">
        <v>148</v>
      </c>
      <c r="Q3716" t="s">
        <v>59</v>
      </c>
    </row>
    <row r="3717" spans="1:17" hidden="1" x14ac:dyDescent="0.25">
      <c r="A3717" t="s">
        <v>14853</v>
      </c>
      <c r="B3717" t="s">
        <v>14854</v>
      </c>
      <c r="C3717" s="1" t="str">
        <f t="shared" si="315"/>
        <v>21:0552</v>
      </c>
      <c r="D3717" s="1" t="str">
        <f>HYPERLINK("http://geochem.nrcan.gc.ca/cdogs/content/svy/svy_e.htm", "")</f>
        <v/>
      </c>
      <c r="G3717" s="1" t="str">
        <f>HYPERLINK("http://geochem.nrcan.gc.ca/cdogs/content/cr_/cr_00073_e.htm", "73")</f>
        <v>73</v>
      </c>
      <c r="J3717" t="s">
        <v>11703</v>
      </c>
      <c r="K3717" t="s">
        <v>11704</v>
      </c>
      <c r="L3717">
        <v>10</v>
      </c>
      <c r="M3717" t="s">
        <v>11705</v>
      </c>
      <c r="N3717">
        <v>198</v>
      </c>
      <c r="O3717" t="s">
        <v>5563</v>
      </c>
      <c r="P3717" t="s">
        <v>577</v>
      </c>
      <c r="Q3717" t="s">
        <v>392</v>
      </c>
    </row>
    <row r="3718" spans="1:17" hidden="1" x14ac:dyDescent="0.25">
      <c r="A3718" t="s">
        <v>14855</v>
      </c>
      <c r="B3718" t="s">
        <v>14856</v>
      </c>
      <c r="C3718" s="1" t="str">
        <f t="shared" si="315"/>
        <v>21:0552</v>
      </c>
      <c r="D3718" s="1" t="str">
        <f>HYPERLINK("http://geochem.nrcan.gc.ca/cdogs/content/svy/svy210180_e.htm", "21:0180")</f>
        <v>21:0180</v>
      </c>
      <c r="E3718" t="s">
        <v>14857</v>
      </c>
      <c r="F3718" t="s">
        <v>14858</v>
      </c>
      <c r="H3718">
        <v>53.745846200000003</v>
      </c>
      <c r="I3718">
        <v>-120.7113469</v>
      </c>
      <c r="J3718" s="1" t="str">
        <f>HYPERLINK("http://geochem.nrcan.gc.ca/cdogs/content/kwd/kwd020018_e.htm", "Fluid (stream)")</f>
        <v>Fluid (stream)</v>
      </c>
      <c r="K3718" s="1" t="str">
        <f>HYPERLINK("http://geochem.nrcan.gc.ca/cdogs/content/kwd/kwd080007_e.htm", "Untreated Water")</f>
        <v>Untreated Water</v>
      </c>
      <c r="L3718">
        <v>10</v>
      </c>
      <c r="M3718" t="s">
        <v>11725</v>
      </c>
      <c r="N3718">
        <v>199</v>
      </c>
      <c r="O3718" t="s">
        <v>101</v>
      </c>
      <c r="P3718" t="s">
        <v>148</v>
      </c>
      <c r="Q3718" t="s">
        <v>59</v>
      </c>
    </row>
    <row r="3719" spans="1:17" hidden="1" x14ac:dyDescent="0.25">
      <c r="A3719" t="s">
        <v>14859</v>
      </c>
      <c r="B3719" t="s">
        <v>14860</v>
      </c>
      <c r="C3719" s="1" t="str">
        <f t="shared" si="315"/>
        <v>21:0552</v>
      </c>
      <c r="D3719" s="1" t="str">
        <f>HYPERLINK("http://geochem.nrcan.gc.ca/cdogs/content/svy/svy210180_e.htm", "21:0180")</f>
        <v>21:0180</v>
      </c>
      <c r="E3719" t="s">
        <v>14861</v>
      </c>
      <c r="F3719" t="s">
        <v>14862</v>
      </c>
      <c r="H3719">
        <v>53.772818700000002</v>
      </c>
      <c r="I3719">
        <v>-120.7460059</v>
      </c>
      <c r="J3719" s="1" t="str">
        <f>HYPERLINK("http://geochem.nrcan.gc.ca/cdogs/content/kwd/kwd020018_e.htm", "Fluid (stream)")</f>
        <v>Fluid (stream)</v>
      </c>
      <c r="K3719" s="1" t="str">
        <f>HYPERLINK("http://geochem.nrcan.gc.ca/cdogs/content/kwd/kwd080007_e.htm", "Untreated Water")</f>
        <v>Untreated Water</v>
      </c>
      <c r="L3719">
        <v>10</v>
      </c>
      <c r="M3719" t="s">
        <v>11730</v>
      </c>
      <c r="N3719">
        <v>200</v>
      </c>
      <c r="O3719" t="s">
        <v>21</v>
      </c>
      <c r="P3719" t="s">
        <v>148</v>
      </c>
      <c r="Q3719" t="s">
        <v>52</v>
      </c>
    </row>
    <row r="3720" spans="1:17" hidden="1" x14ac:dyDescent="0.25">
      <c r="A3720" t="s">
        <v>14863</v>
      </c>
      <c r="B3720" t="s">
        <v>14864</v>
      </c>
      <c r="C3720" s="1" t="str">
        <f t="shared" si="315"/>
        <v>21:0552</v>
      </c>
      <c r="D3720" s="1" t="str">
        <f>HYPERLINK("http://geochem.nrcan.gc.ca/cdogs/content/svy/svy210180_e.htm", "21:0180")</f>
        <v>21:0180</v>
      </c>
      <c r="E3720" t="s">
        <v>14865</v>
      </c>
      <c r="F3720" t="s">
        <v>14866</v>
      </c>
      <c r="H3720">
        <v>53.888171900000003</v>
      </c>
      <c r="I3720">
        <v>-120.51362570000001</v>
      </c>
      <c r="J3720" s="1" t="str">
        <f>HYPERLINK("http://geochem.nrcan.gc.ca/cdogs/content/kwd/kwd020018_e.htm", "Fluid (stream)")</f>
        <v>Fluid (stream)</v>
      </c>
      <c r="K3720" s="1" t="str">
        <f>HYPERLINK("http://geochem.nrcan.gc.ca/cdogs/content/kwd/kwd080007_e.htm", "Untreated Water")</f>
        <v>Untreated Water</v>
      </c>
      <c r="L3720">
        <v>11</v>
      </c>
      <c r="M3720" t="s">
        <v>11636</v>
      </c>
      <c r="N3720">
        <v>201</v>
      </c>
      <c r="O3720" t="s">
        <v>1818</v>
      </c>
      <c r="P3720" t="s">
        <v>2726</v>
      </c>
      <c r="Q3720" t="s">
        <v>71</v>
      </c>
    </row>
    <row r="3721" spans="1:17" hidden="1" x14ac:dyDescent="0.25">
      <c r="A3721" t="s">
        <v>14867</v>
      </c>
      <c r="B3721" t="s">
        <v>14868</v>
      </c>
      <c r="C3721" s="1" t="str">
        <f t="shared" si="315"/>
        <v>21:0552</v>
      </c>
      <c r="D3721" s="1" t="str">
        <f>HYPERLINK("http://geochem.nrcan.gc.ca/cdogs/content/svy/svy_e.htm", "")</f>
        <v/>
      </c>
      <c r="G3721" s="1" t="str">
        <f>HYPERLINK("http://geochem.nrcan.gc.ca/cdogs/content/cr_/cr_00072_e.htm", "72")</f>
        <v>72</v>
      </c>
      <c r="J3721" t="s">
        <v>11703</v>
      </c>
      <c r="K3721" t="s">
        <v>11704</v>
      </c>
      <c r="L3721">
        <v>11</v>
      </c>
      <c r="M3721" t="s">
        <v>11705</v>
      </c>
      <c r="N3721">
        <v>202</v>
      </c>
      <c r="O3721" t="s">
        <v>9521</v>
      </c>
      <c r="P3721" t="s">
        <v>583</v>
      </c>
      <c r="Q3721" t="s">
        <v>71</v>
      </c>
    </row>
    <row r="3722" spans="1:17" hidden="1" x14ac:dyDescent="0.25">
      <c r="A3722" t="s">
        <v>14869</v>
      </c>
      <c r="B3722" t="s">
        <v>14870</v>
      </c>
      <c r="C3722" s="1" t="str">
        <f t="shared" si="315"/>
        <v>21:0552</v>
      </c>
      <c r="D3722" s="1" t="str">
        <f t="shared" ref="D3722:D3746" si="316">HYPERLINK("http://geochem.nrcan.gc.ca/cdogs/content/svy/svy210180_e.htm", "21:0180")</f>
        <v>21:0180</v>
      </c>
      <c r="E3722" t="s">
        <v>14871</v>
      </c>
      <c r="F3722" t="s">
        <v>14872</v>
      </c>
      <c r="H3722">
        <v>53.831661799999999</v>
      </c>
      <c r="I3722">
        <v>-120.2668704</v>
      </c>
      <c r="J3722" s="1" t="str">
        <f t="shared" ref="J3722:J3746" si="317">HYPERLINK("http://geochem.nrcan.gc.ca/cdogs/content/kwd/kwd020018_e.htm", "Fluid (stream)")</f>
        <v>Fluid (stream)</v>
      </c>
      <c r="K3722" s="1" t="str">
        <f t="shared" ref="K3722:K3746" si="318">HYPERLINK("http://geochem.nrcan.gc.ca/cdogs/content/kwd/kwd080007_e.htm", "Untreated Water")</f>
        <v>Untreated Water</v>
      </c>
      <c r="L3722">
        <v>11</v>
      </c>
      <c r="M3722" t="s">
        <v>11641</v>
      </c>
      <c r="N3722">
        <v>203</v>
      </c>
      <c r="O3722" t="s">
        <v>551</v>
      </c>
      <c r="P3722" t="s">
        <v>148</v>
      </c>
      <c r="Q3722" t="s">
        <v>88</v>
      </c>
    </row>
    <row r="3723" spans="1:17" hidden="1" x14ac:dyDescent="0.25">
      <c r="A3723" t="s">
        <v>14873</v>
      </c>
      <c r="B3723" t="s">
        <v>14874</v>
      </c>
      <c r="C3723" s="1" t="str">
        <f t="shared" si="315"/>
        <v>21:0552</v>
      </c>
      <c r="D3723" s="1" t="str">
        <f t="shared" si="316"/>
        <v>21:0180</v>
      </c>
      <c r="E3723" t="s">
        <v>14875</v>
      </c>
      <c r="F3723" t="s">
        <v>14876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11680</v>
      </c>
      <c r="N3723">
        <v>204</v>
      </c>
      <c r="O3723" t="s">
        <v>220</v>
      </c>
      <c r="P3723" t="s">
        <v>148</v>
      </c>
      <c r="Q3723" t="s">
        <v>138</v>
      </c>
    </row>
    <row r="3724" spans="1:17" hidden="1" x14ac:dyDescent="0.25">
      <c r="A3724" t="s">
        <v>14877</v>
      </c>
      <c r="B3724" t="s">
        <v>14878</v>
      </c>
      <c r="C3724" s="1" t="str">
        <f t="shared" si="315"/>
        <v>21:0552</v>
      </c>
      <c r="D3724" s="1" t="str">
        <f t="shared" si="316"/>
        <v>21:0180</v>
      </c>
      <c r="E3724" t="s">
        <v>14875</v>
      </c>
      <c r="F3724" t="s">
        <v>14879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11684</v>
      </c>
      <c r="N3724">
        <v>205</v>
      </c>
      <c r="O3724" t="s">
        <v>220</v>
      </c>
      <c r="P3724" t="s">
        <v>148</v>
      </c>
      <c r="Q3724" t="s">
        <v>2366</v>
      </c>
    </row>
    <row r="3725" spans="1:17" hidden="1" x14ac:dyDescent="0.25">
      <c r="A3725" t="s">
        <v>14880</v>
      </c>
      <c r="B3725" t="s">
        <v>14881</v>
      </c>
      <c r="C3725" s="1" t="str">
        <f t="shared" si="315"/>
        <v>21:0552</v>
      </c>
      <c r="D3725" s="1" t="str">
        <f t="shared" si="316"/>
        <v>21:0180</v>
      </c>
      <c r="E3725" t="s">
        <v>14882</v>
      </c>
      <c r="F3725" t="s">
        <v>14883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11646</v>
      </c>
      <c r="N3725">
        <v>206</v>
      </c>
      <c r="O3725" t="s">
        <v>1597</v>
      </c>
      <c r="P3725" t="s">
        <v>148</v>
      </c>
      <c r="Q3725" t="s">
        <v>215</v>
      </c>
    </row>
    <row r="3726" spans="1:17" hidden="1" x14ac:dyDescent="0.25">
      <c r="A3726" t="s">
        <v>14884</v>
      </c>
      <c r="B3726" t="s">
        <v>14885</v>
      </c>
      <c r="C3726" s="1" t="str">
        <f t="shared" si="315"/>
        <v>21:0552</v>
      </c>
      <c r="D3726" s="1" t="str">
        <f t="shared" si="316"/>
        <v>21:0180</v>
      </c>
      <c r="E3726" t="s">
        <v>14886</v>
      </c>
      <c r="F3726" t="s">
        <v>14887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11651</v>
      </c>
      <c r="N3726">
        <v>207</v>
      </c>
      <c r="O3726" t="s">
        <v>1597</v>
      </c>
      <c r="P3726" t="s">
        <v>148</v>
      </c>
      <c r="Q3726" t="s">
        <v>215</v>
      </c>
    </row>
    <row r="3727" spans="1:17" hidden="1" x14ac:dyDescent="0.25">
      <c r="A3727" t="s">
        <v>14888</v>
      </c>
      <c r="B3727" t="s">
        <v>14889</v>
      </c>
      <c r="C3727" s="1" t="str">
        <f t="shared" si="315"/>
        <v>21:0552</v>
      </c>
      <c r="D3727" s="1" t="str">
        <f t="shared" si="316"/>
        <v>21:0180</v>
      </c>
      <c r="E3727" t="s">
        <v>14890</v>
      </c>
      <c r="F3727" t="s">
        <v>14891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11660</v>
      </c>
      <c r="N3727">
        <v>208</v>
      </c>
      <c r="O3727" t="s">
        <v>154</v>
      </c>
      <c r="P3727" t="s">
        <v>148</v>
      </c>
      <c r="Q3727" t="s">
        <v>71</v>
      </c>
    </row>
    <row r="3728" spans="1:17" hidden="1" x14ac:dyDescent="0.25">
      <c r="A3728" t="s">
        <v>14892</v>
      </c>
      <c r="B3728" t="s">
        <v>14893</v>
      </c>
      <c r="C3728" s="1" t="str">
        <f t="shared" si="315"/>
        <v>21:0552</v>
      </c>
      <c r="D3728" s="1" t="str">
        <f t="shared" si="316"/>
        <v>21:0180</v>
      </c>
      <c r="E3728" t="s">
        <v>14865</v>
      </c>
      <c r="F3728" t="s">
        <v>14894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11655</v>
      </c>
      <c r="N3728">
        <v>209</v>
      </c>
      <c r="O3728" t="s">
        <v>57</v>
      </c>
      <c r="P3728" t="s">
        <v>148</v>
      </c>
      <c r="Q3728" t="s">
        <v>23</v>
      </c>
    </row>
    <row r="3729" spans="1:17" hidden="1" x14ac:dyDescent="0.25">
      <c r="A3729" t="s">
        <v>14895</v>
      </c>
      <c r="B3729" t="s">
        <v>14896</v>
      </c>
      <c r="C3729" s="1" t="str">
        <f t="shared" si="315"/>
        <v>21:0552</v>
      </c>
      <c r="D3729" s="1" t="str">
        <f t="shared" si="316"/>
        <v>21:0180</v>
      </c>
      <c r="E3729" t="s">
        <v>14897</v>
      </c>
      <c r="F3729" t="s">
        <v>14898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11665</v>
      </c>
      <c r="N3729">
        <v>210</v>
      </c>
      <c r="O3729" t="s">
        <v>1597</v>
      </c>
      <c r="P3729" t="s">
        <v>148</v>
      </c>
      <c r="Q3729" t="s">
        <v>46</v>
      </c>
    </row>
    <row r="3730" spans="1:17" hidden="1" x14ac:dyDescent="0.25">
      <c r="A3730" t="s">
        <v>14899</v>
      </c>
      <c r="B3730" t="s">
        <v>14900</v>
      </c>
      <c r="C3730" s="1" t="str">
        <f t="shared" si="315"/>
        <v>21:0552</v>
      </c>
      <c r="D3730" s="1" t="str">
        <f t="shared" si="316"/>
        <v>21:0180</v>
      </c>
      <c r="E3730" t="s">
        <v>14901</v>
      </c>
      <c r="F3730" t="s">
        <v>14902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11670</v>
      </c>
      <c r="N3730">
        <v>211</v>
      </c>
      <c r="O3730" t="s">
        <v>21</v>
      </c>
      <c r="P3730" t="s">
        <v>148</v>
      </c>
      <c r="Q3730" t="s">
        <v>149</v>
      </c>
    </row>
    <row r="3731" spans="1:17" hidden="1" x14ac:dyDescent="0.25">
      <c r="A3731" t="s">
        <v>14903</v>
      </c>
      <c r="B3731" t="s">
        <v>14904</v>
      </c>
      <c r="C3731" s="1" t="str">
        <f t="shared" si="315"/>
        <v>21:0552</v>
      </c>
      <c r="D3731" s="1" t="str">
        <f t="shared" si="316"/>
        <v>21:0180</v>
      </c>
      <c r="E3731" t="s">
        <v>14905</v>
      </c>
      <c r="F3731" t="s">
        <v>14906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11675</v>
      </c>
      <c r="N3731">
        <v>212</v>
      </c>
      <c r="O3731" t="s">
        <v>76</v>
      </c>
      <c r="P3731" t="s">
        <v>148</v>
      </c>
      <c r="Q3731" t="s">
        <v>138</v>
      </c>
    </row>
    <row r="3732" spans="1:17" hidden="1" x14ac:dyDescent="0.25">
      <c r="A3732" t="s">
        <v>14907</v>
      </c>
      <c r="B3732" t="s">
        <v>14908</v>
      </c>
      <c r="C3732" s="1" t="str">
        <f t="shared" si="315"/>
        <v>21:0552</v>
      </c>
      <c r="D3732" s="1" t="str">
        <f t="shared" si="316"/>
        <v>21:0180</v>
      </c>
      <c r="E3732" t="s">
        <v>14909</v>
      </c>
      <c r="F3732" t="s">
        <v>14910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11689</v>
      </c>
      <c r="N3732">
        <v>213</v>
      </c>
      <c r="O3732" t="s">
        <v>76</v>
      </c>
      <c r="P3732" t="s">
        <v>148</v>
      </c>
      <c r="Q3732" t="s">
        <v>189</v>
      </c>
    </row>
    <row r="3733" spans="1:17" hidden="1" x14ac:dyDescent="0.25">
      <c r="A3733" t="s">
        <v>14911</v>
      </c>
      <c r="B3733" t="s">
        <v>14912</v>
      </c>
      <c r="C3733" s="1" t="str">
        <f t="shared" si="315"/>
        <v>21:0552</v>
      </c>
      <c r="D3733" s="1" t="str">
        <f t="shared" si="316"/>
        <v>21:0180</v>
      </c>
      <c r="E3733" t="s">
        <v>14913</v>
      </c>
      <c r="F3733" t="s">
        <v>14914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11694</v>
      </c>
      <c r="N3733">
        <v>214</v>
      </c>
      <c r="O3733" t="s">
        <v>5563</v>
      </c>
      <c r="P3733" t="s">
        <v>148</v>
      </c>
      <c r="Q3733" t="s">
        <v>29</v>
      </c>
    </row>
    <row r="3734" spans="1:17" hidden="1" x14ac:dyDescent="0.25">
      <c r="A3734" t="s">
        <v>14915</v>
      </c>
      <c r="B3734" t="s">
        <v>14916</v>
      </c>
      <c r="C3734" s="1" t="str">
        <f t="shared" si="315"/>
        <v>21:0552</v>
      </c>
      <c r="D3734" s="1" t="str">
        <f t="shared" si="316"/>
        <v>21:0180</v>
      </c>
      <c r="E3734" t="s">
        <v>14917</v>
      </c>
      <c r="F3734" t="s">
        <v>14918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11700</v>
      </c>
      <c r="N3734">
        <v>215</v>
      </c>
      <c r="O3734" t="s">
        <v>21</v>
      </c>
      <c r="P3734" t="s">
        <v>148</v>
      </c>
      <c r="Q3734" t="s">
        <v>1528</v>
      </c>
    </row>
    <row r="3735" spans="1:17" hidden="1" x14ac:dyDescent="0.25">
      <c r="A3735" t="s">
        <v>14919</v>
      </c>
      <c r="B3735" t="s">
        <v>14920</v>
      </c>
      <c r="C3735" s="1" t="str">
        <f t="shared" si="315"/>
        <v>21:0552</v>
      </c>
      <c r="D3735" s="1" t="str">
        <f t="shared" si="316"/>
        <v>21:0180</v>
      </c>
      <c r="E3735" t="s">
        <v>14921</v>
      </c>
      <c r="F3735" t="s">
        <v>14922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11710</v>
      </c>
      <c r="N3735">
        <v>216</v>
      </c>
      <c r="O3735" t="s">
        <v>225</v>
      </c>
      <c r="P3735" t="s">
        <v>148</v>
      </c>
      <c r="Q3735" t="s">
        <v>171</v>
      </c>
    </row>
    <row r="3736" spans="1:17" hidden="1" x14ac:dyDescent="0.25">
      <c r="A3736" t="s">
        <v>14923</v>
      </c>
      <c r="B3736" t="s">
        <v>14924</v>
      </c>
      <c r="C3736" s="1" t="str">
        <f t="shared" si="315"/>
        <v>21:0552</v>
      </c>
      <c r="D3736" s="1" t="str">
        <f t="shared" si="316"/>
        <v>21:0180</v>
      </c>
      <c r="E3736" t="s">
        <v>14925</v>
      </c>
      <c r="F3736" t="s">
        <v>14926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11715</v>
      </c>
      <c r="N3736">
        <v>217</v>
      </c>
      <c r="O3736" t="s">
        <v>1597</v>
      </c>
      <c r="P3736" t="s">
        <v>148</v>
      </c>
      <c r="Q3736" t="s">
        <v>189</v>
      </c>
    </row>
    <row r="3737" spans="1:17" hidden="1" x14ac:dyDescent="0.25">
      <c r="A3737" t="s">
        <v>14927</v>
      </c>
      <c r="B3737" t="s">
        <v>14928</v>
      </c>
      <c r="C3737" s="1" t="str">
        <f t="shared" si="315"/>
        <v>21:0552</v>
      </c>
      <c r="D3737" s="1" t="str">
        <f t="shared" si="316"/>
        <v>21:0180</v>
      </c>
      <c r="E3737" t="s">
        <v>14929</v>
      </c>
      <c r="F3737" t="s">
        <v>14930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11720</v>
      </c>
      <c r="N3737">
        <v>218</v>
      </c>
      <c r="O3737" t="s">
        <v>14276</v>
      </c>
      <c r="P3737" t="s">
        <v>148</v>
      </c>
      <c r="Q3737" t="s">
        <v>35</v>
      </c>
    </row>
    <row r="3738" spans="1:17" hidden="1" x14ac:dyDescent="0.25">
      <c r="A3738" t="s">
        <v>14931</v>
      </c>
      <c r="B3738" t="s">
        <v>14932</v>
      </c>
      <c r="C3738" s="1" t="str">
        <f t="shared" si="315"/>
        <v>21:0552</v>
      </c>
      <c r="D3738" s="1" t="str">
        <f t="shared" si="316"/>
        <v>21:0180</v>
      </c>
      <c r="E3738" t="s">
        <v>14933</v>
      </c>
      <c r="F3738" t="s">
        <v>14934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11725</v>
      </c>
      <c r="N3738">
        <v>219</v>
      </c>
      <c r="O3738" t="s">
        <v>2379</v>
      </c>
      <c r="P3738" t="s">
        <v>148</v>
      </c>
      <c r="Q3738" t="s">
        <v>29</v>
      </c>
    </row>
    <row r="3739" spans="1:17" hidden="1" x14ac:dyDescent="0.25">
      <c r="A3739" t="s">
        <v>14935</v>
      </c>
      <c r="B3739" t="s">
        <v>14936</v>
      </c>
      <c r="C3739" s="1" t="str">
        <f t="shared" si="315"/>
        <v>21:0552</v>
      </c>
      <c r="D3739" s="1" t="str">
        <f t="shared" si="316"/>
        <v>21:0180</v>
      </c>
      <c r="E3739" t="s">
        <v>14937</v>
      </c>
      <c r="F3739" t="s">
        <v>14938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11730</v>
      </c>
      <c r="N3739">
        <v>220</v>
      </c>
      <c r="O3739" t="s">
        <v>1771</v>
      </c>
      <c r="P3739" t="s">
        <v>356</v>
      </c>
      <c r="Q3739" t="s">
        <v>59</v>
      </c>
    </row>
    <row r="3740" spans="1:17" hidden="1" x14ac:dyDescent="0.25">
      <c r="A3740" t="s">
        <v>14939</v>
      </c>
      <c r="B3740" t="s">
        <v>14940</v>
      </c>
      <c r="C3740" s="1" t="str">
        <f t="shared" si="315"/>
        <v>21:0552</v>
      </c>
      <c r="D3740" s="1" t="str">
        <f t="shared" si="316"/>
        <v>21:0180</v>
      </c>
      <c r="E3740" t="s">
        <v>14941</v>
      </c>
      <c r="F3740" t="s">
        <v>14942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11636</v>
      </c>
      <c r="N3740">
        <v>221</v>
      </c>
      <c r="O3740" t="s">
        <v>154</v>
      </c>
      <c r="P3740" t="s">
        <v>2726</v>
      </c>
      <c r="Q3740" t="s">
        <v>71</v>
      </c>
    </row>
    <row r="3741" spans="1:17" hidden="1" x14ac:dyDescent="0.25">
      <c r="A3741" t="s">
        <v>14943</v>
      </c>
      <c r="B3741" t="s">
        <v>14944</v>
      </c>
      <c r="C3741" s="1" t="str">
        <f t="shared" si="315"/>
        <v>21:0552</v>
      </c>
      <c r="D3741" s="1" t="str">
        <f t="shared" si="316"/>
        <v>21:0180</v>
      </c>
      <c r="E3741" t="s">
        <v>14945</v>
      </c>
      <c r="F3741" t="s">
        <v>14946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11680</v>
      </c>
      <c r="N3741">
        <v>222</v>
      </c>
      <c r="O3741" t="s">
        <v>76</v>
      </c>
      <c r="P3741" t="s">
        <v>148</v>
      </c>
      <c r="Q3741" t="s">
        <v>198</v>
      </c>
    </row>
    <row r="3742" spans="1:17" hidden="1" x14ac:dyDescent="0.25">
      <c r="A3742" t="s">
        <v>14947</v>
      </c>
      <c r="B3742" t="s">
        <v>14948</v>
      </c>
      <c r="C3742" s="1" t="str">
        <f t="shared" si="315"/>
        <v>21:0552</v>
      </c>
      <c r="D3742" s="1" t="str">
        <f t="shared" si="316"/>
        <v>21:0180</v>
      </c>
      <c r="E3742" t="s">
        <v>14945</v>
      </c>
      <c r="F3742" t="s">
        <v>14949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11684</v>
      </c>
      <c r="N3742">
        <v>223</v>
      </c>
      <c r="O3742" t="s">
        <v>551</v>
      </c>
      <c r="P3742" t="s">
        <v>148</v>
      </c>
      <c r="Q3742" t="s">
        <v>103</v>
      </c>
    </row>
    <row r="3743" spans="1:17" hidden="1" x14ac:dyDescent="0.25">
      <c r="A3743" t="s">
        <v>14950</v>
      </c>
      <c r="B3743" t="s">
        <v>14951</v>
      </c>
      <c r="C3743" s="1" t="str">
        <f t="shared" si="315"/>
        <v>21:0552</v>
      </c>
      <c r="D3743" s="1" t="str">
        <f t="shared" si="316"/>
        <v>21:0180</v>
      </c>
      <c r="E3743" t="s">
        <v>14952</v>
      </c>
      <c r="F3743" t="s">
        <v>14953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11641</v>
      </c>
      <c r="N3743">
        <v>224</v>
      </c>
      <c r="O3743" t="s">
        <v>1818</v>
      </c>
      <c r="P3743" t="s">
        <v>148</v>
      </c>
      <c r="Q3743" t="s">
        <v>23</v>
      </c>
    </row>
    <row r="3744" spans="1:17" hidden="1" x14ac:dyDescent="0.25">
      <c r="A3744" t="s">
        <v>14954</v>
      </c>
      <c r="B3744" t="s">
        <v>14955</v>
      </c>
      <c r="C3744" s="1" t="str">
        <f t="shared" si="315"/>
        <v>21:0552</v>
      </c>
      <c r="D3744" s="1" t="str">
        <f t="shared" si="316"/>
        <v>21:0180</v>
      </c>
      <c r="E3744" t="s">
        <v>14956</v>
      </c>
      <c r="F3744" t="s">
        <v>14957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11646</v>
      </c>
      <c r="N3744">
        <v>225</v>
      </c>
      <c r="O3744" t="s">
        <v>2379</v>
      </c>
      <c r="P3744" t="s">
        <v>148</v>
      </c>
      <c r="Q3744" t="s">
        <v>46</v>
      </c>
    </row>
    <row r="3745" spans="1:17" hidden="1" x14ac:dyDescent="0.25">
      <c r="A3745" t="s">
        <v>14958</v>
      </c>
      <c r="B3745" t="s">
        <v>14959</v>
      </c>
      <c r="C3745" s="1" t="str">
        <f t="shared" si="315"/>
        <v>21:0552</v>
      </c>
      <c r="D3745" s="1" t="str">
        <f t="shared" si="316"/>
        <v>21:0180</v>
      </c>
      <c r="E3745" t="s">
        <v>14941</v>
      </c>
      <c r="F3745" t="s">
        <v>14960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11655</v>
      </c>
      <c r="N3745">
        <v>226</v>
      </c>
      <c r="O3745" t="s">
        <v>1597</v>
      </c>
      <c r="P3745" t="s">
        <v>148</v>
      </c>
      <c r="Q3745" t="s">
        <v>46</v>
      </c>
    </row>
    <row r="3746" spans="1:17" hidden="1" x14ac:dyDescent="0.25">
      <c r="A3746" t="s">
        <v>14961</v>
      </c>
      <c r="B3746" t="s">
        <v>14962</v>
      </c>
      <c r="C3746" s="1" t="str">
        <f t="shared" si="315"/>
        <v>21:0552</v>
      </c>
      <c r="D3746" s="1" t="str">
        <f t="shared" si="316"/>
        <v>21:0180</v>
      </c>
      <c r="E3746" t="s">
        <v>14963</v>
      </c>
      <c r="F3746" t="s">
        <v>14964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11651</v>
      </c>
      <c r="N3746">
        <v>227</v>
      </c>
      <c r="O3746" t="s">
        <v>607</v>
      </c>
      <c r="P3746" t="s">
        <v>148</v>
      </c>
      <c r="Q3746" t="s">
        <v>59</v>
      </c>
    </row>
    <row r="3747" spans="1:17" hidden="1" x14ac:dyDescent="0.25">
      <c r="A3747" t="s">
        <v>14965</v>
      </c>
      <c r="B3747" t="s">
        <v>14966</v>
      </c>
      <c r="C3747" s="1" t="str">
        <f t="shared" si="315"/>
        <v>21:0552</v>
      </c>
      <c r="D3747" s="1" t="str">
        <f>HYPERLINK("http://geochem.nrcan.gc.ca/cdogs/content/svy/svy_e.htm", "")</f>
        <v/>
      </c>
      <c r="G3747" s="1" t="str">
        <f>HYPERLINK("http://geochem.nrcan.gc.ca/cdogs/content/cr_/cr_00073_e.htm", "73")</f>
        <v>73</v>
      </c>
      <c r="J3747" t="s">
        <v>11703</v>
      </c>
      <c r="K3747" t="s">
        <v>11704</v>
      </c>
      <c r="L3747">
        <v>12</v>
      </c>
      <c r="M3747" t="s">
        <v>11705</v>
      </c>
      <c r="N3747">
        <v>228</v>
      </c>
      <c r="O3747" t="s">
        <v>3590</v>
      </c>
      <c r="P3747" t="s">
        <v>1209</v>
      </c>
      <c r="Q3747" t="s">
        <v>189</v>
      </c>
    </row>
    <row r="3748" spans="1:17" hidden="1" x14ac:dyDescent="0.25">
      <c r="A3748" t="s">
        <v>14967</v>
      </c>
      <c r="B3748" t="s">
        <v>14968</v>
      </c>
      <c r="C3748" s="1" t="str">
        <f t="shared" si="315"/>
        <v>21:0552</v>
      </c>
      <c r="D3748" s="1" t="str">
        <f t="shared" ref="D3748:D3771" si="319">HYPERLINK("http://geochem.nrcan.gc.ca/cdogs/content/svy/svy210180_e.htm", "21:0180")</f>
        <v>21:0180</v>
      </c>
      <c r="E3748" t="s">
        <v>14969</v>
      </c>
      <c r="F3748" t="s">
        <v>14970</v>
      </c>
      <c r="H3748">
        <v>53.834858400000002</v>
      </c>
      <c r="I3748">
        <v>-120.0054136</v>
      </c>
      <c r="J3748" s="1" t="str">
        <f t="shared" ref="J3748:J3771" si="320">HYPERLINK("http://geochem.nrcan.gc.ca/cdogs/content/kwd/kwd020018_e.htm", "Fluid (stream)")</f>
        <v>Fluid (stream)</v>
      </c>
      <c r="K3748" s="1" t="str">
        <f t="shared" ref="K3748:K3771" si="321">HYPERLINK("http://geochem.nrcan.gc.ca/cdogs/content/kwd/kwd080007_e.htm", "Untreated Water")</f>
        <v>Untreated Water</v>
      </c>
      <c r="L3748">
        <v>12</v>
      </c>
      <c r="M3748" t="s">
        <v>11660</v>
      </c>
      <c r="N3748">
        <v>229</v>
      </c>
      <c r="O3748" t="s">
        <v>667</v>
      </c>
      <c r="P3748" t="s">
        <v>87</v>
      </c>
      <c r="Q3748" t="s">
        <v>46</v>
      </c>
    </row>
    <row r="3749" spans="1:17" hidden="1" x14ac:dyDescent="0.25">
      <c r="A3749" t="s">
        <v>14971</v>
      </c>
      <c r="B3749" t="s">
        <v>14972</v>
      </c>
      <c r="C3749" s="1" t="str">
        <f t="shared" si="315"/>
        <v>21:0552</v>
      </c>
      <c r="D3749" s="1" t="str">
        <f t="shared" si="319"/>
        <v>21:0180</v>
      </c>
      <c r="E3749" t="s">
        <v>14973</v>
      </c>
      <c r="F3749" t="s">
        <v>14974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11665</v>
      </c>
      <c r="N3749">
        <v>230</v>
      </c>
      <c r="O3749" t="s">
        <v>730</v>
      </c>
      <c r="P3749" t="s">
        <v>148</v>
      </c>
      <c r="Q3749" t="s">
        <v>198</v>
      </c>
    </row>
    <row r="3750" spans="1:17" hidden="1" x14ac:dyDescent="0.25">
      <c r="A3750" t="s">
        <v>14975</v>
      </c>
      <c r="B3750" t="s">
        <v>14976</v>
      </c>
      <c r="C3750" s="1" t="str">
        <f t="shared" si="315"/>
        <v>21:0552</v>
      </c>
      <c r="D3750" s="1" t="str">
        <f t="shared" si="319"/>
        <v>21:0180</v>
      </c>
      <c r="E3750" t="s">
        <v>14977</v>
      </c>
      <c r="F3750" t="s">
        <v>14978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11670</v>
      </c>
      <c r="N3750">
        <v>231</v>
      </c>
      <c r="O3750" t="s">
        <v>588</v>
      </c>
      <c r="P3750" t="s">
        <v>148</v>
      </c>
      <c r="Q3750" t="s">
        <v>52</v>
      </c>
    </row>
    <row r="3751" spans="1:17" hidden="1" x14ac:dyDescent="0.25">
      <c r="A3751" t="s">
        <v>14979</v>
      </c>
      <c r="B3751" t="s">
        <v>14980</v>
      </c>
      <c r="C3751" s="1" t="str">
        <f t="shared" si="315"/>
        <v>21:0552</v>
      </c>
      <c r="D3751" s="1" t="str">
        <f t="shared" si="319"/>
        <v>21:0180</v>
      </c>
      <c r="E3751" t="s">
        <v>14981</v>
      </c>
      <c r="F3751" t="s">
        <v>14982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11675</v>
      </c>
      <c r="N3751">
        <v>232</v>
      </c>
      <c r="O3751" t="s">
        <v>225</v>
      </c>
      <c r="P3751" t="s">
        <v>148</v>
      </c>
      <c r="Q3751" t="s">
        <v>88</v>
      </c>
    </row>
    <row r="3752" spans="1:17" hidden="1" x14ac:dyDescent="0.25">
      <c r="A3752" t="s">
        <v>14983</v>
      </c>
      <c r="B3752" t="s">
        <v>14984</v>
      </c>
      <c r="C3752" s="1" t="str">
        <f t="shared" si="315"/>
        <v>21:0552</v>
      </c>
      <c r="D3752" s="1" t="str">
        <f t="shared" si="319"/>
        <v>21:0180</v>
      </c>
      <c r="E3752" t="s">
        <v>14985</v>
      </c>
      <c r="F3752" t="s">
        <v>14986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11689</v>
      </c>
      <c r="N3752">
        <v>233</v>
      </c>
      <c r="O3752" t="s">
        <v>21</v>
      </c>
      <c r="P3752" t="s">
        <v>148</v>
      </c>
      <c r="Q3752" t="s">
        <v>138</v>
      </c>
    </row>
    <row r="3753" spans="1:17" hidden="1" x14ac:dyDescent="0.25">
      <c r="A3753" t="s">
        <v>14987</v>
      </c>
      <c r="B3753" t="s">
        <v>14988</v>
      </c>
      <c r="C3753" s="1" t="str">
        <f t="shared" si="315"/>
        <v>21:0552</v>
      </c>
      <c r="D3753" s="1" t="str">
        <f t="shared" si="319"/>
        <v>21:0180</v>
      </c>
      <c r="E3753" t="s">
        <v>14989</v>
      </c>
      <c r="F3753" t="s">
        <v>14990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11694</v>
      </c>
      <c r="N3753">
        <v>234</v>
      </c>
      <c r="O3753" t="s">
        <v>1247</v>
      </c>
      <c r="P3753" t="s">
        <v>148</v>
      </c>
      <c r="Q3753" t="s">
        <v>71</v>
      </c>
    </row>
    <row r="3754" spans="1:17" hidden="1" x14ac:dyDescent="0.25">
      <c r="A3754" t="s">
        <v>14991</v>
      </c>
      <c r="B3754" t="s">
        <v>14992</v>
      </c>
      <c r="C3754" s="1" t="str">
        <f t="shared" si="315"/>
        <v>21:0552</v>
      </c>
      <c r="D3754" s="1" t="str">
        <f t="shared" si="319"/>
        <v>21:0180</v>
      </c>
      <c r="E3754" t="s">
        <v>14993</v>
      </c>
      <c r="F3754" t="s">
        <v>14994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11700</v>
      </c>
      <c r="N3754">
        <v>235</v>
      </c>
      <c r="O3754" t="s">
        <v>652</v>
      </c>
      <c r="P3754" t="s">
        <v>148</v>
      </c>
      <c r="Q3754" t="s">
        <v>93</v>
      </c>
    </row>
    <row r="3755" spans="1:17" hidden="1" x14ac:dyDescent="0.25">
      <c r="A3755" t="s">
        <v>14995</v>
      </c>
      <c r="B3755" t="s">
        <v>14996</v>
      </c>
      <c r="C3755" s="1" t="str">
        <f t="shared" si="315"/>
        <v>21:0552</v>
      </c>
      <c r="D3755" s="1" t="str">
        <f t="shared" si="319"/>
        <v>21:0180</v>
      </c>
      <c r="E3755" t="s">
        <v>14997</v>
      </c>
      <c r="F3755" t="s">
        <v>14998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11710</v>
      </c>
      <c r="N3755">
        <v>236</v>
      </c>
      <c r="O3755" t="s">
        <v>7333</v>
      </c>
      <c r="P3755" t="s">
        <v>226</v>
      </c>
      <c r="Q3755" t="s">
        <v>29</v>
      </c>
    </row>
    <row r="3756" spans="1:17" hidden="1" x14ac:dyDescent="0.25">
      <c r="A3756" t="s">
        <v>14999</v>
      </c>
      <c r="B3756" t="s">
        <v>15000</v>
      </c>
      <c r="C3756" s="1" t="str">
        <f t="shared" si="315"/>
        <v>21:0552</v>
      </c>
      <c r="D3756" s="1" t="str">
        <f t="shared" si="319"/>
        <v>21:0180</v>
      </c>
      <c r="E3756" t="s">
        <v>15001</v>
      </c>
      <c r="F3756" t="s">
        <v>15002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11715</v>
      </c>
      <c r="N3756">
        <v>237</v>
      </c>
      <c r="O3756" t="s">
        <v>113</v>
      </c>
      <c r="P3756" t="s">
        <v>231</v>
      </c>
      <c r="Q3756" t="s">
        <v>103</v>
      </c>
    </row>
    <row r="3757" spans="1:17" hidden="1" x14ac:dyDescent="0.25">
      <c r="A3757" t="s">
        <v>15003</v>
      </c>
      <c r="B3757" t="s">
        <v>15004</v>
      </c>
      <c r="C3757" s="1" t="str">
        <f t="shared" si="315"/>
        <v>21:0552</v>
      </c>
      <c r="D3757" s="1" t="str">
        <f t="shared" si="319"/>
        <v>21:0180</v>
      </c>
      <c r="E3757" t="s">
        <v>15005</v>
      </c>
      <c r="F3757" t="s">
        <v>15006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11720</v>
      </c>
      <c r="N3757">
        <v>238</v>
      </c>
      <c r="O3757" t="s">
        <v>1597</v>
      </c>
      <c r="P3757" t="s">
        <v>148</v>
      </c>
      <c r="Q3757" t="s">
        <v>103</v>
      </c>
    </row>
    <row r="3758" spans="1:17" hidden="1" x14ac:dyDescent="0.25">
      <c r="A3758" t="s">
        <v>15007</v>
      </c>
      <c r="B3758" t="s">
        <v>15008</v>
      </c>
      <c r="C3758" s="1" t="str">
        <f t="shared" si="315"/>
        <v>21:0552</v>
      </c>
      <c r="D3758" s="1" t="str">
        <f t="shared" si="319"/>
        <v>21:0180</v>
      </c>
      <c r="E3758" t="s">
        <v>15009</v>
      </c>
      <c r="F3758" t="s">
        <v>15010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11725</v>
      </c>
      <c r="N3758">
        <v>239</v>
      </c>
      <c r="O3758" t="s">
        <v>220</v>
      </c>
      <c r="P3758" t="s">
        <v>148</v>
      </c>
      <c r="Q3758" t="s">
        <v>52</v>
      </c>
    </row>
    <row r="3759" spans="1:17" hidden="1" x14ac:dyDescent="0.25">
      <c r="A3759" t="s">
        <v>15011</v>
      </c>
      <c r="B3759" t="s">
        <v>15012</v>
      </c>
      <c r="C3759" s="1" t="str">
        <f t="shared" si="315"/>
        <v>21:0552</v>
      </c>
      <c r="D3759" s="1" t="str">
        <f t="shared" si="319"/>
        <v>21:0180</v>
      </c>
      <c r="E3759" t="s">
        <v>15013</v>
      </c>
      <c r="F3759" t="s">
        <v>15014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11730</v>
      </c>
      <c r="N3759">
        <v>240</v>
      </c>
      <c r="O3759" t="s">
        <v>57</v>
      </c>
      <c r="P3759" t="s">
        <v>148</v>
      </c>
      <c r="Q3759" t="s">
        <v>93</v>
      </c>
    </row>
    <row r="3760" spans="1:17" hidden="1" x14ac:dyDescent="0.25">
      <c r="A3760" t="s">
        <v>15015</v>
      </c>
      <c r="B3760" t="s">
        <v>15016</v>
      </c>
      <c r="C3760" s="1" t="str">
        <f t="shared" si="315"/>
        <v>21:0552</v>
      </c>
      <c r="D3760" s="1" t="str">
        <f t="shared" si="319"/>
        <v>21:0180</v>
      </c>
      <c r="E3760" t="s">
        <v>15017</v>
      </c>
      <c r="F3760" t="s">
        <v>15018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11636</v>
      </c>
      <c r="N3760">
        <v>241</v>
      </c>
      <c r="O3760" t="s">
        <v>101</v>
      </c>
      <c r="P3760" t="s">
        <v>391</v>
      </c>
      <c r="Q3760" t="s">
        <v>71</v>
      </c>
    </row>
    <row r="3761" spans="1:17" hidden="1" x14ac:dyDescent="0.25">
      <c r="A3761" t="s">
        <v>15019</v>
      </c>
      <c r="B3761" t="s">
        <v>15020</v>
      </c>
      <c r="C3761" s="1" t="str">
        <f t="shared" si="315"/>
        <v>21:0552</v>
      </c>
      <c r="D3761" s="1" t="str">
        <f t="shared" si="319"/>
        <v>21:0180</v>
      </c>
      <c r="E3761" t="s">
        <v>15021</v>
      </c>
      <c r="F3761" t="s">
        <v>15022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11641</v>
      </c>
      <c r="N3761">
        <v>242</v>
      </c>
      <c r="O3761" t="s">
        <v>21</v>
      </c>
      <c r="P3761" t="s">
        <v>356</v>
      </c>
      <c r="Q3761" t="s">
        <v>189</v>
      </c>
    </row>
    <row r="3762" spans="1:17" hidden="1" x14ac:dyDescent="0.25">
      <c r="A3762" t="s">
        <v>15023</v>
      </c>
      <c r="B3762" t="s">
        <v>15024</v>
      </c>
      <c r="C3762" s="1" t="str">
        <f t="shared" si="315"/>
        <v>21:0552</v>
      </c>
      <c r="D3762" s="1" t="str">
        <f t="shared" si="319"/>
        <v>21:0180</v>
      </c>
      <c r="E3762" t="s">
        <v>15017</v>
      </c>
      <c r="F3762" t="s">
        <v>15025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11655</v>
      </c>
      <c r="N3762">
        <v>243</v>
      </c>
      <c r="O3762" t="s">
        <v>244</v>
      </c>
      <c r="P3762" t="s">
        <v>184</v>
      </c>
      <c r="Q3762" t="s">
        <v>52</v>
      </c>
    </row>
    <row r="3763" spans="1:17" hidden="1" x14ac:dyDescent="0.25">
      <c r="A3763" t="s">
        <v>15026</v>
      </c>
      <c r="B3763" t="s">
        <v>15027</v>
      </c>
      <c r="C3763" s="1" t="str">
        <f t="shared" si="315"/>
        <v>21:0552</v>
      </c>
      <c r="D3763" s="1" t="str">
        <f t="shared" si="319"/>
        <v>21:0180</v>
      </c>
      <c r="E3763" t="s">
        <v>15028</v>
      </c>
      <c r="F3763" t="s">
        <v>15029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11646</v>
      </c>
      <c r="N3763">
        <v>244</v>
      </c>
      <c r="O3763" t="s">
        <v>5563</v>
      </c>
      <c r="P3763" t="s">
        <v>148</v>
      </c>
      <c r="Q3763" t="s">
        <v>103</v>
      </c>
    </row>
    <row r="3764" spans="1:17" hidden="1" x14ac:dyDescent="0.25">
      <c r="A3764" t="s">
        <v>15030</v>
      </c>
      <c r="B3764" t="s">
        <v>15031</v>
      </c>
      <c r="C3764" s="1" t="str">
        <f t="shared" si="315"/>
        <v>21:0552</v>
      </c>
      <c r="D3764" s="1" t="str">
        <f t="shared" si="319"/>
        <v>21:0180</v>
      </c>
      <c r="E3764" t="s">
        <v>15032</v>
      </c>
      <c r="F3764" t="s">
        <v>15033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11651</v>
      </c>
      <c r="N3764">
        <v>245</v>
      </c>
      <c r="O3764" t="s">
        <v>225</v>
      </c>
      <c r="P3764" t="s">
        <v>102</v>
      </c>
      <c r="Q3764" t="s">
        <v>215</v>
      </c>
    </row>
    <row r="3765" spans="1:17" hidden="1" x14ac:dyDescent="0.25">
      <c r="A3765" t="s">
        <v>15034</v>
      </c>
      <c r="B3765" t="s">
        <v>15035</v>
      </c>
      <c r="C3765" s="1" t="str">
        <f t="shared" si="315"/>
        <v>21:0552</v>
      </c>
      <c r="D3765" s="1" t="str">
        <f t="shared" si="319"/>
        <v>21:0180</v>
      </c>
      <c r="E3765" t="s">
        <v>15036</v>
      </c>
      <c r="F3765" t="s">
        <v>15037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11660</v>
      </c>
      <c r="N3765">
        <v>246</v>
      </c>
      <c r="O3765" t="s">
        <v>244</v>
      </c>
      <c r="P3765" t="s">
        <v>148</v>
      </c>
      <c r="Q3765" t="s">
        <v>71</v>
      </c>
    </row>
    <row r="3766" spans="1:17" hidden="1" x14ac:dyDescent="0.25">
      <c r="A3766" t="s">
        <v>15038</v>
      </c>
      <c r="B3766" t="s">
        <v>15039</v>
      </c>
      <c r="C3766" s="1" t="str">
        <f t="shared" si="315"/>
        <v>21:0552</v>
      </c>
      <c r="D3766" s="1" t="str">
        <f t="shared" si="319"/>
        <v>21:0180</v>
      </c>
      <c r="E3766" t="s">
        <v>15040</v>
      </c>
      <c r="F3766" t="s">
        <v>15041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11665</v>
      </c>
      <c r="N3766">
        <v>247</v>
      </c>
      <c r="O3766" t="s">
        <v>244</v>
      </c>
      <c r="P3766" t="s">
        <v>148</v>
      </c>
      <c r="Q3766" t="s">
        <v>215</v>
      </c>
    </row>
    <row r="3767" spans="1:17" hidden="1" x14ac:dyDescent="0.25">
      <c r="A3767" t="s">
        <v>15042</v>
      </c>
      <c r="B3767" t="s">
        <v>15043</v>
      </c>
      <c r="C3767" s="1" t="str">
        <f t="shared" si="315"/>
        <v>21:0552</v>
      </c>
      <c r="D3767" s="1" t="str">
        <f t="shared" si="319"/>
        <v>21:0180</v>
      </c>
      <c r="E3767" t="s">
        <v>15044</v>
      </c>
      <c r="F3767" t="s">
        <v>15045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11670</v>
      </c>
      <c r="N3767">
        <v>248</v>
      </c>
      <c r="O3767" t="s">
        <v>21</v>
      </c>
      <c r="P3767" t="s">
        <v>148</v>
      </c>
      <c r="Q3767" t="s">
        <v>52</v>
      </c>
    </row>
    <row r="3768" spans="1:17" hidden="1" x14ac:dyDescent="0.25">
      <c r="A3768" t="s">
        <v>15046</v>
      </c>
      <c r="B3768" t="s">
        <v>15047</v>
      </c>
      <c r="C3768" s="1" t="str">
        <f t="shared" si="315"/>
        <v>21:0552</v>
      </c>
      <c r="D3768" s="1" t="str">
        <f t="shared" si="319"/>
        <v>21:0180</v>
      </c>
      <c r="E3768" t="s">
        <v>15048</v>
      </c>
      <c r="F3768" t="s">
        <v>15049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11675</v>
      </c>
      <c r="N3768">
        <v>249</v>
      </c>
      <c r="O3768" t="s">
        <v>101</v>
      </c>
      <c r="P3768" t="s">
        <v>148</v>
      </c>
      <c r="Q3768" t="s">
        <v>171</v>
      </c>
    </row>
    <row r="3769" spans="1:17" hidden="1" x14ac:dyDescent="0.25">
      <c r="A3769" t="s">
        <v>15050</v>
      </c>
      <c r="B3769" t="s">
        <v>15051</v>
      </c>
      <c r="C3769" s="1" t="str">
        <f t="shared" si="315"/>
        <v>21:0552</v>
      </c>
      <c r="D3769" s="1" t="str">
        <f t="shared" si="319"/>
        <v>21:0180</v>
      </c>
      <c r="E3769" t="s">
        <v>15052</v>
      </c>
      <c r="F3769" t="s">
        <v>15053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11689</v>
      </c>
      <c r="N3769">
        <v>250</v>
      </c>
      <c r="O3769" t="s">
        <v>21</v>
      </c>
      <c r="P3769" t="s">
        <v>148</v>
      </c>
      <c r="Q3769" t="s">
        <v>171</v>
      </c>
    </row>
    <row r="3770" spans="1:17" hidden="1" x14ac:dyDescent="0.25">
      <c r="A3770" t="s">
        <v>15054</v>
      </c>
      <c r="B3770" t="s">
        <v>15055</v>
      </c>
      <c r="C3770" s="1" t="str">
        <f t="shared" si="315"/>
        <v>21:0552</v>
      </c>
      <c r="D3770" s="1" t="str">
        <f t="shared" si="319"/>
        <v>21:0180</v>
      </c>
      <c r="E3770" t="s">
        <v>15056</v>
      </c>
      <c r="F3770" t="s">
        <v>15057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11680</v>
      </c>
      <c r="N3770">
        <v>251</v>
      </c>
      <c r="O3770" t="s">
        <v>21</v>
      </c>
      <c r="P3770" t="s">
        <v>87</v>
      </c>
      <c r="Q3770" t="s">
        <v>88</v>
      </c>
    </row>
    <row r="3771" spans="1:17" hidden="1" x14ac:dyDescent="0.25">
      <c r="A3771" t="s">
        <v>15058</v>
      </c>
      <c r="B3771" t="s">
        <v>15059</v>
      </c>
      <c r="C3771" s="1" t="str">
        <f t="shared" si="315"/>
        <v>21:0552</v>
      </c>
      <c r="D3771" s="1" t="str">
        <f t="shared" si="319"/>
        <v>21:0180</v>
      </c>
      <c r="E3771" t="s">
        <v>15056</v>
      </c>
      <c r="F3771" t="s">
        <v>15060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11684</v>
      </c>
      <c r="N3771">
        <v>252</v>
      </c>
      <c r="O3771" t="s">
        <v>21</v>
      </c>
      <c r="P3771" t="s">
        <v>231</v>
      </c>
      <c r="Q3771" t="s">
        <v>171</v>
      </c>
    </row>
    <row r="3772" spans="1:17" hidden="1" x14ac:dyDescent="0.25">
      <c r="A3772" t="s">
        <v>15061</v>
      </c>
      <c r="B3772" t="s">
        <v>15062</v>
      </c>
      <c r="C3772" s="1" t="str">
        <f t="shared" si="315"/>
        <v>21:0552</v>
      </c>
      <c r="D3772" s="1" t="str">
        <f>HYPERLINK("http://geochem.nrcan.gc.ca/cdogs/content/svy/svy_e.htm", "")</f>
        <v/>
      </c>
      <c r="G3772" s="1" t="str">
        <f>HYPERLINK("http://geochem.nrcan.gc.ca/cdogs/content/cr_/cr_00072_e.htm", "72")</f>
        <v>72</v>
      </c>
      <c r="J3772" t="s">
        <v>11703</v>
      </c>
      <c r="K3772" t="s">
        <v>11704</v>
      </c>
      <c r="L3772">
        <v>13</v>
      </c>
      <c r="M3772" t="s">
        <v>11705</v>
      </c>
      <c r="N3772">
        <v>253</v>
      </c>
      <c r="O3772" t="s">
        <v>5563</v>
      </c>
      <c r="P3772" t="s">
        <v>436</v>
      </c>
      <c r="Q3772" t="s">
        <v>46</v>
      </c>
    </row>
    <row r="3773" spans="1:17" hidden="1" x14ac:dyDescent="0.25">
      <c r="A3773" t="s">
        <v>15063</v>
      </c>
      <c r="B3773" t="s">
        <v>15064</v>
      </c>
      <c r="C3773" s="1" t="str">
        <f t="shared" si="315"/>
        <v>21:0552</v>
      </c>
      <c r="D3773" s="1" t="str">
        <f t="shared" ref="D3773:D3787" si="322">HYPERLINK("http://geochem.nrcan.gc.ca/cdogs/content/svy/svy210180_e.htm", "21:0180")</f>
        <v>21:0180</v>
      </c>
      <c r="E3773" t="s">
        <v>15065</v>
      </c>
      <c r="F3773" t="s">
        <v>15066</v>
      </c>
      <c r="H3773">
        <v>53.640172999999997</v>
      </c>
      <c r="I3773">
        <v>-120.166263</v>
      </c>
      <c r="J3773" s="1" t="str">
        <f t="shared" ref="J3773:J3787" si="323">HYPERLINK("http://geochem.nrcan.gc.ca/cdogs/content/kwd/kwd020018_e.htm", "Fluid (stream)")</f>
        <v>Fluid (stream)</v>
      </c>
      <c r="K3773" s="1" t="str">
        <f t="shared" ref="K3773:K3787" si="324">HYPERLINK("http://geochem.nrcan.gc.ca/cdogs/content/kwd/kwd080007_e.htm", "Untreated Water")</f>
        <v>Untreated Water</v>
      </c>
      <c r="L3773">
        <v>13</v>
      </c>
      <c r="M3773" t="s">
        <v>11694</v>
      </c>
      <c r="N3773">
        <v>254</v>
      </c>
      <c r="O3773" t="s">
        <v>8423</v>
      </c>
      <c r="P3773" t="s">
        <v>148</v>
      </c>
      <c r="Q3773" t="s">
        <v>46</v>
      </c>
    </row>
    <row r="3774" spans="1:17" hidden="1" x14ac:dyDescent="0.25">
      <c r="A3774" t="s">
        <v>15067</v>
      </c>
      <c r="B3774" t="s">
        <v>15068</v>
      </c>
      <c r="C3774" s="1" t="str">
        <f t="shared" si="315"/>
        <v>21:0552</v>
      </c>
      <c r="D3774" s="1" t="str">
        <f t="shared" si="322"/>
        <v>21:0180</v>
      </c>
      <c r="E3774" t="s">
        <v>15069</v>
      </c>
      <c r="F3774" t="s">
        <v>15070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11700</v>
      </c>
      <c r="N3774">
        <v>255</v>
      </c>
      <c r="O3774" t="s">
        <v>4148</v>
      </c>
      <c r="P3774" t="s">
        <v>148</v>
      </c>
      <c r="Q3774" t="s">
        <v>93</v>
      </c>
    </row>
    <row r="3775" spans="1:17" hidden="1" x14ac:dyDescent="0.25">
      <c r="A3775" t="s">
        <v>15071</v>
      </c>
      <c r="B3775" t="s">
        <v>15072</v>
      </c>
      <c r="C3775" s="1" t="str">
        <f t="shared" si="315"/>
        <v>21:0552</v>
      </c>
      <c r="D3775" s="1" t="str">
        <f t="shared" si="322"/>
        <v>21:0180</v>
      </c>
      <c r="E3775" t="s">
        <v>15073</v>
      </c>
      <c r="F3775" t="s">
        <v>15074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11710</v>
      </c>
      <c r="N3775">
        <v>256</v>
      </c>
      <c r="O3775" t="s">
        <v>370</v>
      </c>
      <c r="P3775" t="s">
        <v>87</v>
      </c>
      <c r="Q3775" t="s">
        <v>189</v>
      </c>
    </row>
    <row r="3776" spans="1:17" hidden="1" x14ac:dyDescent="0.25">
      <c r="A3776" t="s">
        <v>15075</v>
      </c>
      <c r="B3776" t="s">
        <v>15076</v>
      </c>
      <c r="C3776" s="1" t="str">
        <f t="shared" ref="C3776:C3839" si="325">HYPERLINK("http://geochem.nrcan.gc.ca/cdogs/content/bdl/bdl210552_e.htm", "21:0552")</f>
        <v>21:0552</v>
      </c>
      <c r="D3776" s="1" t="str">
        <f t="shared" si="322"/>
        <v>21:0180</v>
      </c>
      <c r="E3776" t="s">
        <v>15077</v>
      </c>
      <c r="F3776" t="s">
        <v>15078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11715</v>
      </c>
      <c r="N3776">
        <v>257</v>
      </c>
      <c r="O3776" t="s">
        <v>15079</v>
      </c>
      <c r="P3776" t="s">
        <v>148</v>
      </c>
      <c r="Q3776" t="s">
        <v>23</v>
      </c>
    </row>
    <row r="3777" spans="1:17" hidden="1" x14ac:dyDescent="0.25">
      <c r="A3777" t="s">
        <v>15080</v>
      </c>
      <c r="B3777" t="s">
        <v>15081</v>
      </c>
      <c r="C3777" s="1" t="str">
        <f t="shared" si="325"/>
        <v>21:0552</v>
      </c>
      <c r="D3777" s="1" t="str">
        <f t="shared" si="322"/>
        <v>21:0180</v>
      </c>
      <c r="E3777" t="s">
        <v>15082</v>
      </c>
      <c r="F3777" t="s">
        <v>15083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11720</v>
      </c>
      <c r="N3777">
        <v>258</v>
      </c>
      <c r="O3777" t="s">
        <v>5641</v>
      </c>
      <c r="P3777" t="s">
        <v>148</v>
      </c>
      <c r="Q3777" t="s">
        <v>23</v>
      </c>
    </row>
    <row r="3778" spans="1:17" hidden="1" x14ac:dyDescent="0.25">
      <c r="A3778" t="s">
        <v>15084</v>
      </c>
      <c r="B3778" t="s">
        <v>15085</v>
      </c>
      <c r="C3778" s="1" t="str">
        <f t="shared" si="325"/>
        <v>21:0552</v>
      </c>
      <c r="D3778" s="1" t="str">
        <f t="shared" si="322"/>
        <v>21:0180</v>
      </c>
      <c r="E3778" t="s">
        <v>15086</v>
      </c>
      <c r="F3778" t="s">
        <v>15087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11725</v>
      </c>
      <c r="N3778">
        <v>259</v>
      </c>
      <c r="O3778" t="s">
        <v>551</v>
      </c>
      <c r="P3778" t="s">
        <v>87</v>
      </c>
      <c r="Q3778" t="s">
        <v>103</v>
      </c>
    </row>
    <row r="3779" spans="1:17" hidden="1" x14ac:dyDescent="0.25">
      <c r="A3779" t="s">
        <v>15088</v>
      </c>
      <c r="B3779" t="s">
        <v>15089</v>
      </c>
      <c r="C3779" s="1" t="str">
        <f t="shared" si="325"/>
        <v>21:0552</v>
      </c>
      <c r="D3779" s="1" t="str">
        <f t="shared" si="322"/>
        <v>21:0180</v>
      </c>
      <c r="E3779" t="s">
        <v>15090</v>
      </c>
      <c r="F3779" t="s">
        <v>15091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11730</v>
      </c>
      <c r="N3779">
        <v>260</v>
      </c>
      <c r="O3779" t="s">
        <v>5802</v>
      </c>
      <c r="P3779" t="s">
        <v>231</v>
      </c>
      <c r="Q3779" t="s">
        <v>59</v>
      </c>
    </row>
    <row r="3780" spans="1:17" hidden="1" x14ac:dyDescent="0.25">
      <c r="A3780" t="s">
        <v>15092</v>
      </c>
      <c r="B3780" t="s">
        <v>15093</v>
      </c>
      <c r="C3780" s="1" t="str">
        <f t="shared" si="325"/>
        <v>21:0552</v>
      </c>
      <c r="D3780" s="1" t="str">
        <f t="shared" si="322"/>
        <v>21:0180</v>
      </c>
      <c r="E3780" t="s">
        <v>15094</v>
      </c>
      <c r="F3780" t="s">
        <v>15095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11636</v>
      </c>
      <c r="N3780">
        <v>261</v>
      </c>
      <c r="O3780" t="s">
        <v>21</v>
      </c>
      <c r="P3780" t="s">
        <v>843</v>
      </c>
      <c r="Q3780" t="s">
        <v>71</v>
      </c>
    </row>
    <row r="3781" spans="1:17" hidden="1" x14ac:dyDescent="0.25">
      <c r="A3781" t="s">
        <v>15096</v>
      </c>
      <c r="B3781" t="s">
        <v>15097</v>
      </c>
      <c r="C3781" s="1" t="str">
        <f t="shared" si="325"/>
        <v>21:0552</v>
      </c>
      <c r="D3781" s="1" t="str">
        <f t="shared" si="322"/>
        <v>21:0180</v>
      </c>
      <c r="E3781" t="s">
        <v>15098</v>
      </c>
      <c r="F3781" t="s">
        <v>15099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11641</v>
      </c>
      <c r="N3781">
        <v>262</v>
      </c>
      <c r="O3781" t="s">
        <v>2379</v>
      </c>
      <c r="P3781" t="s">
        <v>148</v>
      </c>
      <c r="Q3781" t="s">
        <v>23</v>
      </c>
    </row>
    <row r="3782" spans="1:17" hidden="1" x14ac:dyDescent="0.25">
      <c r="A3782" t="s">
        <v>15100</v>
      </c>
      <c r="B3782" t="s">
        <v>15101</v>
      </c>
      <c r="C3782" s="1" t="str">
        <f t="shared" si="325"/>
        <v>21:0552</v>
      </c>
      <c r="D3782" s="1" t="str">
        <f t="shared" si="322"/>
        <v>21:0180</v>
      </c>
      <c r="E3782" t="s">
        <v>15102</v>
      </c>
      <c r="F3782" t="s">
        <v>15103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11646</v>
      </c>
      <c r="N3782">
        <v>263</v>
      </c>
      <c r="O3782" t="s">
        <v>2418</v>
      </c>
      <c r="P3782" t="s">
        <v>87</v>
      </c>
      <c r="Q3782" t="s">
        <v>23</v>
      </c>
    </row>
    <row r="3783" spans="1:17" hidden="1" x14ac:dyDescent="0.25">
      <c r="A3783" t="s">
        <v>15104</v>
      </c>
      <c r="B3783" t="s">
        <v>15105</v>
      </c>
      <c r="C3783" s="1" t="str">
        <f t="shared" si="325"/>
        <v>21:0552</v>
      </c>
      <c r="D3783" s="1" t="str">
        <f t="shared" si="322"/>
        <v>21:0180</v>
      </c>
      <c r="E3783" t="s">
        <v>15106</v>
      </c>
      <c r="F3783" t="s">
        <v>15107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11651</v>
      </c>
      <c r="N3783">
        <v>264</v>
      </c>
      <c r="O3783" t="s">
        <v>652</v>
      </c>
      <c r="P3783" t="s">
        <v>148</v>
      </c>
      <c r="Q3783" t="s">
        <v>198</v>
      </c>
    </row>
    <row r="3784" spans="1:17" hidden="1" x14ac:dyDescent="0.25">
      <c r="A3784" t="s">
        <v>15108</v>
      </c>
      <c r="B3784" t="s">
        <v>15109</v>
      </c>
      <c r="C3784" s="1" t="str">
        <f t="shared" si="325"/>
        <v>21:0552</v>
      </c>
      <c r="D3784" s="1" t="str">
        <f t="shared" si="322"/>
        <v>21:0180</v>
      </c>
      <c r="E3784" t="s">
        <v>15110</v>
      </c>
      <c r="F3784" t="s">
        <v>15111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11660</v>
      </c>
      <c r="N3784">
        <v>265</v>
      </c>
      <c r="O3784" t="s">
        <v>5563</v>
      </c>
      <c r="P3784" t="s">
        <v>148</v>
      </c>
      <c r="Q3784" t="s">
        <v>198</v>
      </c>
    </row>
    <row r="3785" spans="1:17" hidden="1" x14ac:dyDescent="0.25">
      <c r="A3785" t="s">
        <v>15112</v>
      </c>
      <c r="B3785" t="s">
        <v>15113</v>
      </c>
      <c r="C3785" s="1" t="str">
        <f t="shared" si="325"/>
        <v>21:0552</v>
      </c>
      <c r="D3785" s="1" t="str">
        <f t="shared" si="322"/>
        <v>21:0180</v>
      </c>
      <c r="E3785" t="s">
        <v>15114</v>
      </c>
      <c r="F3785" t="s">
        <v>15115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11665</v>
      </c>
      <c r="N3785">
        <v>266</v>
      </c>
      <c r="O3785" t="s">
        <v>21</v>
      </c>
      <c r="P3785" t="s">
        <v>148</v>
      </c>
      <c r="Q3785" t="s">
        <v>71</v>
      </c>
    </row>
    <row r="3786" spans="1:17" hidden="1" x14ac:dyDescent="0.25">
      <c r="A3786" t="s">
        <v>15116</v>
      </c>
      <c r="B3786" t="s">
        <v>15117</v>
      </c>
      <c r="C3786" s="1" t="str">
        <f t="shared" si="325"/>
        <v>21:0552</v>
      </c>
      <c r="D3786" s="1" t="str">
        <f t="shared" si="322"/>
        <v>21:0180</v>
      </c>
      <c r="E3786" t="s">
        <v>15118</v>
      </c>
      <c r="F3786" t="s">
        <v>15119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11680</v>
      </c>
      <c r="N3786">
        <v>267</v>
      </c>
      <c r="O3786" t="s">
        <v>244</v>
      </c>
      <c r="P3786" t="s">
        <v>82</v>
      </c>
      <c r="Q3786" t="s">
        <v>103</v>
      </c>
    </row>
    <row r="3787" spans="1:17" hidden="1" x14ac:dyDescent="0.25">
      <c r="A3787" t="s">
        <v>15120</v>
      </c>
      <c r="B3787" t="s">
        <v>15121</v>
      </c>
      <c r="C3787" s="1" t="str">
        <f t="shared" si="325"/>
        <v>21:0552</v>
      </c>
      <c r="D3787" s="1" t="str">
        <f t="shared" si="322"/>
        <v>21:0180</v>
      </c>
      <c r="E3787" t="s">
        <v>15118</v>
      </c>
      <c r="F3787" t="s">
        <v>15122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11684</v>
      </c>
      <c r="N3787">
        <v>268</v>
      </c>
      <c r="O3787" t="s">
        <v>225</v>
      </c>
      <c r="P3787" t="s">
        <v>40</v>
      </c>
      <c r="Q3787" t="s">
        <v>71</v>
      </c>
    </row>
    <row r="3788" spans="1:17" hidden="1" x14ac:dyDescent="0.25">
      <c r="A3788" t="s">
        <v>15123</v>
      </c>
      <c r="B3788" t="s">
        <v>15124</v>
      </c>
      <c r="C3788" s="1" t="str">
        <f t="shared" si="325"/>
        <v>21:0552</v>
      </c>
      <c r="D3788" s="1" t="str">
        <f>HYPERLINK("http://geochem.nrcan.gc.ca/cdogs/content/svy/svy_e.htm", "")</f>
        <v/>
      </c>
      <c r="G3788" s="1" t="str">
        <f>HYPERLINK("http://geochem.nrcan.gc.ca/cdogs/content/cr_/cr_00073_e.htm", "73")</f>
        <v>73</v>
      </c>
      <c r="J3788" t="s">
        <v>11703</v>
      </c>
      <c r="K3788" t="s">
        <v>11704</v>
      </c>
      <c r="L3788">
        <v>14</v>
      </c>
      <c r="M3788" t="s">
        <v>11705</v>
      </c>
      <c r="N3788">
        <v>269</v>
      </c>
      <c r="O3788" t="s">
        <v>8423</v>
      </c>
      <c r="P3788" t="s">
        <v>22</v>
      </c>
      <c r="Q3788" t="s">
        <v>215</v>
      </c>
    </row>
    <row r="3789" spans="1:17" hidden="1" x14ac:dyDescent="0.25">
      <c r="A3789" t="s">
        <v>15125</v>
      </c>
      <c r="B3789" t="s">
        <v>15126</v>
      </c>
      <c r="C3789" s="1" t="str">
        <f t="shared" si="325"/>
        <v>21:0552</v>
      </c>
      <c r="D3789" s="1" t="str">
        <f t="shared" ref="D3789:D3818" si="326">HYPERLINK("http://geochem.nrcan.gc.ca/cdogs/content/svy/svy210180_e.htm", "21:0180")</f>
        <v>21:0180</v>
      </c>
      <c r="E3789" t="s">
        <v>15094</v>
      </c>
      <c r="F3789" t="s">
        <v>15127</v>
      </c>
      <c r="H3789">
        <v>53.539578400000003</v>
      </c>
      <c r="I3789">
        <v>-120.0971704</v>
      </c>
      <c r="J3789" s="1" t="str">
        <f t="shared" ref="J3789:J3818" si="327">HYPERLINK("http://geochem.nrcan.gc.ca/cdogs/content/kwd/kwd020018_e.htm", "Fluid (stream)")</f>
        <v>Fluid (stream)</v>
      </c>
      <c r="K3789" s="1" t="str">
        <f t="shared" ref="K3789:K3818" si="328">HYPERLINK("http://geochem.nrcan.gc.ca/cdogs/content/kwd/kwd080007_e.htm", "Untreated Water")</f>
        <v>Untreated Water</v>
      </c>
      <c r="L3789">
        <v>14</v>
      </c>
      <c r="M3789" t="s">
        <v>11655</v>
      </c>
      <c r="N3789">
        <v>270</v>
      </c>
      <c r="O3789" t="s">
        <v>576</v>
      </c>
      <c r="P3789" t="s">
        <v>82</v>
      </c>
      <c r="Q3789" t="s">
        <v>29</v>
      </c>
    </row>
    <row r="3790" spans="1:17" hidden="1" x14ac:dyDescent="0.25">
      <c r="A3790" t="s">
        <v>15128</v>
      </c>
      <c r="B3790" t="s">
        <v>15129</v>
      </c>
      <c r="C3790" s="1" t="str">
        <f t="shared" si="325"/>
        <v>21:0552</v>
      </c>
      <c r="D3790" s="1" t="str">
        <f t="shared" si="326"/>
        <v>21:0180</v>
      </c>
      <c r="E3790" t="s">
        <v>15130</v>
      </c>
      <c r="F3790" t="s">
        <v>15131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11670</v>
      </c>
      <c r="N3790">
        <v>271</v>
      </c>
      <c r="O3790" t="s">
        <v>3672</v>
      </c>
      <c r="P3790" t="s">
        <v>148</v>
      </c>
      <c r="Q3790" t="s">
        <v>29</v>
      </c>
    </row>
    <row r="3791" spans="1:17" hidden="1" x14ac:dyDescent="0.25">
      <c r="A3791" t="s">
        <v>15132</v>
      </c>
      <c r="B3791" t="s">
        <v>15133</v>
      </c>
      <c r="C3791" s="1" t="str">
        <f t="shared" si="325"/>
        <v>21:0552</v>
      </c>
      <c r="D3791" s="1" t="str">
        <f t="shared" si="326"/>
        <v>21:0180</v>
      </c>
      <c r="E3791" t="s">
        <v>15134</v>
      </c>
      <c r="F3791" t="s">
        <v>15135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11675</v>
      </c>
      <c r="N3791">
        <v>272</v>
      </c>
      <c r="O3791" t="s">
        <v>4148</v>
      </c>
      <c r="P3791" t="s">
        <v>148</v>
      </c>
      <c r="Q3791" t="s">
        <v>35</v>
      </c>
    </row>
    <row r="3792" spans="1:17" hidden="1" x14ac:dyDescent="0.25">
      <c r="A3792" t="s">
        <v>15136</v>
      </c>
      <c r="B3792" t="s">
        <v>15137</v>
      </c>
      <c r="C3792" s="1" t="str">
        <f t="shared" si="325"/>
        <v>21:0552</v>
      </c>
      <c r="D3792" s="1" t="str">
        <f t="shared" si="326"/>
        <v>21:0180</v>
      </c>
      <c r="E3792" t="s">
        <v>15138</v>
      </c>
      <c r="F3792" t="s">
        <v>15139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11689</v>
      </c>
      <c r="N3792">
        <v>273</v>
      </c>
      <c r="O3792" t="s">
        <v>1812</v>
      </c>
      <c r="P3792" t="s">
        <v>148</v>
      </c>
      <c r="Q3792" t="s">
        <v>35</v>
      </c>
    </row>
    <row r="3793" spans="1:17" hidden="1" x14ac:dyDescent="0.25">
      <c r="A3793" t="s">
        <v>15140</v>
      </c>
      <c r="B3793" t="s">
        <v>15141</v>
      </c>
      <c r="C3793" s="1" t="str">
        <f t="shared" si="325"/>
        <v>21:0552</v>
      </c>
      <c r="D3793" s="1" t="str">
        <f t="shared" si="326"/>
        <v>21:0180</v>
      </c>
      <c r="E3793" t="s">
        <v>15142</v>
      </c>
      <c r="F3793" t="s">
        <v>15143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11694</v>
      </c>
      <c r="N3793">
        <v>274</v>
      </c>
      <c r="O3793" t="s">
        <v>154</v>
      </c>
      <c r="P3793" t="s">
        <v>148</v>
      </c>
      <c r="Q3793" t="s">
        <v>198</v>
      </c>
    </row>
    <row r="3794" spans="1:17" hidden="1" x14ac:dyDescent="0.25">
      <c r="A3794" t="s">
        <v>15144</v>
      </c>
      <c r="B3794" t="s">
        <v>15145</v>
      </c>
      <c r="C3794" s="1" t="str">
        <f t="shared" si="325"/>
        <v>21:0552</v>
      </c>
      <c r="D3794" s="1" t="str">
        <f t="shared" si="326"/>
        <v>21:0180</v>
      </c>
      <c r="E3794" t="s">
        <v>15146</v>
      </c>
      <c r="F3794" t="s">
        <v>15147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11700</v>
      </c>
      <c r="N3794">
        <v>275</v>
      </c>
      <c r="O3794" t="s">
        <v>5563</v>
      </c>
      <c r="P3794" t="s">
        <v>148</v>
      </c>
      <c r="Q3794" t="s">
        <v>29</v>
      </c>
    </row>
    <row r="3795" spans="1:17" hidden="1" x14ac:dyDescent="0.25">
      <c r="A3795" t="s">
        <v>15148</v>
      </c>
      <c r="B3795" t="s">
        <v>15149</v>
      </c>
      <c r="C3795" s="1" t="str">
        <f t="shared" si="325"/>
        <v>21:0552</v>
      </c>
      <c r="D3795" s="1" t="str">
        <f t="shared" si="326"/>
        <v>21:0180</v>
      </c>
      <c r="E3795" t="s">
        <v>15150</v>
      </c>
      <c r="F3795" t="s">
        <v>15151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11710</v>
      </c>
      <c r="N3795">
        <v>276</v>
      </c>
      <c r="O3795" t="s">
        <v>64</v>
      </c>
      <c r="P3795" t="s">
        <v>148</v>
      </c>
      <c r="Q3795" t="s">
        <v>71</v>
      </c>
    </row>
    <row r="3796" spans="1:17" hidden="1" x14ac:dyDescent="0.25">
      <c r="A3796" t="s">
        <v>15152</v>
      </c>
      <c r="B3796" t="s">
        <v>15153</v>
      </c>
      <c r="C3796" s="1" t="str">
        <f t="shared" si="325"/>
        <v>21:0552</v>
      </c>
      <c r="D3796" s="1" t="str">
        <f t="shared" si="326"/>
        <v>21:0180</v>
      </c>
      <c r="E3796" t="s">
        <v>15154</v>
      </c>
      <c r="F3796" t="s">
        <v>15155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11715</v>
      </c>
      <c r="N3796">
        <v>277</v>
      </c>
      <c r="O3796" t="s">
        <v>21</v>
      </c>
      <c r="P3796" t="s">
        <v>148</v>
      </c>
      <c r="Q3796" t="s">
        <v>52</v>
      </c>
    </row>
    <row r="3797" spans="1:17" hidden="1" x14ac:dyDescent="0.25">
      <c r="A3797" t="s">
        <v>15156</v>
      </c>
      <c r="B3797" t="s">
        <v>15157</v>
      </c>
      <c r="C3797" s="1" t="str">
        <f t="shared" si="325"/>
        <v>21:0552</v>
      </c>
      <c r="D3797" s="1" t="str">
        <f t="shared" si="326"/>
        <v>21:0180</v>
      </c>
      <c r="E3797" t="s">
        <v>15158</v>
      </c>
      <c r="F3797" t="s">
        <v>15159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11720</v>
      </c>
      <c r="N3797">
        <v>278</v>
      </c>
      <c r="O3797" t="s">
        <v>21</v>
      </c>
      <c r="P3797" t="s">
        <v>148</v>
      </c>
      <c r="Q3797" t="s">
        <v>71</v>
      </c>
    </row>
    <row r="3798" spans="1:17" hidden="1" x14ac:dyDescent="0.25">
      <c r="A3798" t="s">
        <v>15160</v>
      </c>
      <c r="B3798" t="s">
        <v>15161</v>
      </c>
      <c r="C3798" s="1" t="str">
        <f t="shared" si="325"/>
        <v>21:0552</v>
      </c>
      <c r="D3798" s="1" t="str">
        <f t="shared" si="326"/>
        <v>21:0180</v>
      </c>
      <c r="E3798" t="s">
        <v>15162</v>
      </c>
      <c r="F3798" t="s">
        <v>15163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11725</v>
      </c>
      <c r="N3798">
        <v>279</v>
      </c>
      <c r="O3798" t="s">
        <v>244</v>
      </c>
      <c r="P3798" t="s">
        <v>148</v>
      </c>
      <c r="Q3798" t="s">
        <v>198</v>
      </c>
    </row>
    <row r="3799" spans="1:17" hidden="1" x14ac:dyDescent="0.25">
      <c r="A3799" t="s">
        <v>15164</v>
      </c>
      <c r="B3799" t="s">
        <v>15165</v>
      </c>
      <c r="C3799" s="1" t="str">
        <f t="shared" si="325"/>
        <v>21:0552</v>
      </c>
      <c r="D3799" s="1" t="str">
        <f t="shared" si="326"/>
        <v>21:0180</v>
      </c>
      <c r="E3799" t="s">
        <v>15166</v>
      </c>
      <c r="F3799" t="s">
        <v>15167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11730</v>
      </c>
      <c r="N3799">
        <v>280</v>
      </c>
      <c r="O3799" t="s">
        <v>21</v>
      </c>
      <c r="P3799" t="s">
        <v>148</v>
      </c>
      <c r="Q3799" t="s">
        <v>103</v>
      </c>
    </row>
    <row r="3800" spans="1:17" hidden="1" x14ac:dyDescent="0.25">
      <c r="A3800" t="s">
        <v>15168</v>
      </c>
      <c r="B3800" t="s">
        <v>15169</v>
      </c>
      <c r="C3800" s="1" t="str">
        <f t="shared" si="325"/>
        <v>21:0552</v>
      </c>
      <c r="D3800" s="1" t="str">
        <f t="shared" si="326"/>
        <v>21:0180</v>
      </c>
      <c r="E3800" t="s">
        <v>15170</v>
      </c>
      <c r="F3800" t="s">
        <v>15171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11636</v>
      </c>
      <c r="N3800">
        <v>281</v>
      </c>
      <c r="O3800" t="s">
        <v>220</v>
      </c>
      <c r="P3800" t="s">
        <v>34</v>
      </c>
      <c r="Q3800" t="s">
        <v>103</v>
      </c>
    </row>
    <row r="3801" spans="1:17" hidden="1" x14ac:dyDescent="0.25">
      <c r="A3801" t="s">
        <v>15172</v>
      </c>
      <c r="B3801" t="s">
        <v>15173</v>
      </c>
      <c r="C3801" s="1" t="str">
        <f t="shared" si="325"/>
        <v>21:0552</v>
      </c>
      <c r="D3801" s="1" t="str">
        <f t="shared" si="326"/>
        <v>21:0180</v>
      </c>
      <c r="E3801" t="s">
        <v>15174</v>
      </c>
      <c r="F3801" t="s">
        <v>15175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11641</v>
      </c>
      <c r="N3801">
        <v>282</v>
      </c>
      <c r="O3801" t="s">
        <v>225</v>
      </c>
      <c r="P3801" t="s">
        <v>148</v>
      </c>
      <c r="Q3801" t="s">
        <v>149</v>
      </c>
    </row>
    <row r="3802" spans="1:17" hidden="1" x14ac:dyDescent="0.25">
      <c r="A3802" t="s">
        <v>15176</v>
      </c>
      <c r="B3802" t="s">
        <v>15177</v>
      </c>
      <c r="C3802" s="1" t="str">
        <f t="shared" si="325"/>
        <v>21:0552</v>
      </c>
      <c r="D3802" s="1" t="str">
        <f t="shared" si="326"/>
        <v>21:0180</v>
      </c>
      <c r="E3802" t="s">
        <v>15178</v>
      </c>
      <c r="F3802" t="s">
        <v>15179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11680</v>
      </c>
      <c r="N3802">
        <v>283</v>
      </c>
      <c r="O3802" t="s">
        <v>225</v>
      </c>
      <c r="P3802" t="s">
        <v>148</v>
      </c>
      <c r="Q3802" t="s">
        <v>88</v>
      </c>
    </row>
    <row r="3803" spans="1:17" hidden="1" x14ac:dyDescent="0.25">
      <c r="A3803" t="s">
        <v>15180</v>
      </c>
      <c r="B3803" t="s">
        <v>15181</v>
      </c>
      <c r="C3803" s="1" t="str">
        <f t="shared" si="325"/>
        <v>21:0552</v>
      </c>
      <c r="D3803" s="1" t="str">
        <f t="shared" si="326"/>
        <v>21:0180</v>
      </c>
      <c r="E3803" t="s">
        <v>15178</v>
      </c>
      <c r="F3803" t="s">
        <v>15182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11684</v>
      </c>
      <c r="N3803">
        <v>284</v>
      </c>
      <c r="O3803" t="s">
        <v>244</v>
      </c>
      <c r="P3803" t="s">
        <v>148</v>
      </c>
      <c r="Q3803" t="s">
        <v>171</v>
      </c>
    </row>
    <row r="3804" spans="1:17" hidden="1" x14ac:dyDescent="0.25">
      <c r="A3804" t="s">
        <v>15183</v>
      </c>
      <c r="B3804" t="s">
        <v>15184</v>
      </c>
      <c r="C3804" s="1" t="str">
        <f t="shared" si="325"/>
        <v>21:0552</v>
      </c>
      <c r="D3804" s="1" t="str">
        <f t="shared" si="326"/>
        <v>21:0180</v>
      </c>
      <c r="E3804" t="s">
        <v>15185</v>
      </c>
      <c r="F3804" t="s">
        <v>15186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11646</v>
      </c>
      <c r="N3804">
        <v>285</v>
      </c>
      <c r="O3804" t="s">
        <v>225</v>
      </c>
      <c r="P3804" t="s">
        <v>148</v>
      </c>
      <c r="Q3804" t="s">
        <v>52</v>
      </c>
    </row>
    <row r="3805" spans="1:17" hidden="1" x14ac:dyDescent="0.25">
      <c r="A3805" t="s">
        <v>15187</v>
      </c>
      <c r="B3805" t="s">
        <v>15188</v>
      </c>
      <c r="C3805" s="1" t="str">
        <f t="shared" si="325"/>
        <v>21:0552</v>
      </c>
      <c r="D3805" s="1" t="str">
        <f t="shared" si="326"/>
        <v>21:0180</v>
      </c>
      <c r="E3805" t="s">
        <v>15189</v>
      </c>
      <c r="F3805" t="s">
        <v>15190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11651</v>
      </c>
      <c r="N3805">
        <v>286</v>
      </c>
      <c r="O3805" t="s">
        <v>220</v>
      </c>
      <c r="P3805" t="s">
        <v>148</v>
      </c>
      <c r="Q3805" t="s">
        <v>215</v>
      </c>
    </row>
    <row r="3806" spans="1:17" hidden="1" x14ac:dyDescent="0.25">
      <c r="A3806" t="s">
        <v>15191</v>
      </c>
      <c r="B3806" t="s">
        <v>15192</v>
      </c>
      <c r="C3806" s="1" t="str">
        <f t="shared" si="325"/>
        <v>21:0552</v>
      </c>
      <c r="D3806" s="1" t="str">
        <f t="shared" si="326"/>
        <v>21:0180</v>
      </c>
      <c r="E3806" t="s">
        <v>15193</v>
      </c>
      <c r="F3806" t="s">
        <v>15194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11660</v>
      </c>
      <c r="N3806">
        <v>287</v>
      </c>
      <c r="O3806" t="s">
        <v>21</v>
      </c>
      <c r="P3806" t="s">
        <v>148</v>
      </c>
      <c r="Q3806" t="s">
        <v>149</v>
      </c>
    </row>
    <row r="3807" spans="1:17" hidden="1" x14ac:dyDescent="0.25">
      <c r="A3807" t="s">
        <v>15195</v>
      </c>
      <c r="B3807" t="s">
        <v>15196</v>
      </c>
      <c r="C3807" s="1" t="str">
        <f t="shared" si="325"/>
        <v>21:0552</v>
      </c>
      <c r="D3807" s="1" t="str">
        <f t="shared" si="326"/>
        <v>21:0180</v>
      </c>
      <c r="E3807" t="s">
        <v>15197</v>
      </c>
      <c r="F3807" t="s">
        <v>15198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11665</v>
      </c>
      <c r="N3807">
        <v>288</v>
      </c>
      <c r="O3807" t="s">
        <v>3032</v>
      </c>
      <c r="P3807" t="s">
        <v>148</v>
      </c>
      <c r="Q3807" t="s">
        <v>198</v>
      </c>
    </row>
    <row r="3808" spans="1:17" hidden="1" x14ac:dyDescent="0.25">
      <c r="A3808" t="s">
        <v>15199</v>
      </c>
      <c r="B3808" t="s">
        <v>15200</v>
      </c>
      <c r="C3808" s="1" t="str">
        <f t="shared" si="325"/>
        <v>21:0552</v>
      </c>
      <c r="D3808" s="1" t="str">
        <f t="shared" si="326"/>
        <v>21:0180</v>
      </c>
      <c r="E3808" t="s">
        <v>15201</v>
      </c>
      <c r="F3808" t="s">
        <v>15202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11670</v>
      </c>
      <c r="N3808">
        <v>289</v>
      </c>
      <c r="O3808" t="s">
        <v>21</v>
      </c>
      <c r="P3808" t="s">
        <v>148</v>
      </c>
      <c r="Q3808" t="s">
        <v>52</v>
      </c>
    </row>
    <row r="3809" spans="1:17" hidden="1" x14ac:dyDescent="0.25">
      <c r="A3809" t="s">
        <v>15203</v>
      </c>
      <c r="B3809" t="s">
        <v>15204</v>
      </c>
      <c r="C3809" s="1" t="str">
        <f t="shared" si="325"/>
        <v>21:0552</v>
      </c>
      <c r="D3809" s="1" t="str">
        <f t="shared" si="326"/>
        <v>21:0180</v>
      </c>
      <c r="E3809" t="s">
        <v>15170</v>
      </c>
      <c r="F3809" t="s">
        <v>15205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11655</v>
      </c>
      <c r="N3809">
        <v>290</v>
      </c>
      <c r="O3809" t="s">
        <v>2418</v>
      </c>
      <c r="P3809" t="s">
        <v>148</v>
      </c>
      <c r="Q3809" t="s">
        <v>103</v>
      </c>
    </row>
    <row r="3810" spans="1:17" hidden="1" x14ac:dyDescent="0.25">
      <c r="A3810" t="s">
        <v>15206</v>
      </c>
      <c r="B3810" t="s">
        <v>15207</v>
      </c>
      <c r="C3810" s="1" t="str">
        <f t="shared" si="325"/>
        <v>21:0552</v>
      </c>
      <c r="D3810" s="1" t="str">
        <f t="shared" si="326"/>
        <v>21:0180</v>
      </c>
      <c r="E3810" t="s">
        <v>15208</v>
      </c>
      <c r="F3810" t="s">
        <v>15209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11675</v>
      </c>
      <c r="N3810">
        <v>291</v>
      </c>
      <c r="O3810" t="s">
        <v>2418</v>
      </c>
      <c r="P3810" t="s">
        <v>148</v>
      </c>
      <c r="Q3810" t="s">
        <v>103</v>
      </c>
    </row>
    <row r="3811" spans="1:17" hidden="1" x14ac:dyDescent="0.25">
      <c r="A3811" t="s">
        <v>15210</v>
      </c>
      <c r="B3811" t="s">
        <v>15211</v>
      </c>
      <c r="C3811" s="1" t="str">
        <f t="shared" si="325"/>
        <v>21:0552</v>
      </c>
      <c r="D3811" s="1" t="str">
        <f t="shared" si="326"/>
        <v>21:0180</v>
      </c>
      <c r="E3811" t="s">
        <v>15212</v>
      </c>
      <c r="F3811" t="s">
        <v>15213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11689</v>
      </c>
      <c r="N3811">
        <v>292</v>
      </c>
      <c r="O3811" t="s">
        <v>8030</v>
      </c>
      <c r="P3811" t="s">
        <v>51</v>
      </c>
      <c r="Q3811" t="s">
        <v>365</v>
      </c>
    </row>
    <row r="3812" spans="1:17" hidden="1" x14ac:dyDescent="0.25">
      <c r="A3812" t="s">
        <v>15214</v>
      </c>
      <c r="B3812" t="s">
        <v>15215</v>
      </c>
      <c r="C3812" s="1" t="str">
        <f t="shared" si="325"/>
        <v>21:0552</v>
      </c>
      <c r="D3812" s="1" t="str">
        <f t="shared" si="326"/>
        <v>21:0180</v>
      </c>
      <c r="E3812" t="s">
        <v>15216</v>
      </c>
      <c r="F3812" t="s">
        <v>15217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11694</v>
      </c>
      <c r="N3812">
        <v>293</v>
      </c>
      <c r="O3812" t="s">
        <v>15079</v>
      </c>
      <c r="P3812" t="s">
        <v>148</v>
      </c>
      <c r="Q3812" t="s">
        <v>35</v>
      </c>
    </row>
    <row r="3813" spans="1:17" hidden="1" x14ac:dyDescent="0.25">
      <c r="A3813" t="s">
        <v>15218</v>
      </c>
      <c r="B3813" t="s">
        <v>15219</v>
      </c>
      <c r="C3813" s="1" t="str">
        <f t="shared" si="325"/>
        <v>21:0552</v>
      </c>
      <c r="D3813" s="1" t="str">
        <f t="shared" si="326"/>
        <v>21:0180</v>
      </c>
      <c r="E3813" t="s">
        <v>15220</v>
      </c>
      <c r="F3813" t="s">
        <v>15221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11700</v>
      </c>
      <c r="N3813">
        <v>294</v>
      </c>
      <c r="O3813" t="s">
        <v>4148</v>
      </c>
      <c r="P3813" t="s">
        <v>87</v>
      </c>
      <c r="Q3813" t="s">
        <v>522</v>
      </c>
    </row>
    <row r="3814" spans="1:17" hidden="1" x14ac:dyDescent="0.25">
      <c r="A3814" t="s">
        <v>15222</v>
      </c>
      <c r="B3814" t="s">
        <v>15223</v>
      </c>
      <c r="C3814" s="1" t="str">
        <f t="shared" si="325"/>
        <v>21:0552</v>
      </c>
      <c r="D3814" s="1" t="str">
        <f t="shared" si="326"/>
        <v>21:0180</v>
      </c>
      <c r="E3814" t="s">
        <v>15224</v>
      </c>
      <c r="F3814" t="s">
        <v>15225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11710</v>
      </c>
      <c r="N3814">
        <v>295</v>
      </c>
      <c r="O3814" t="s">
        <v>15079</v>
      </c>
      <c r="P3814" t="s">
        <v>148</v>
      </c>
      <c r="Q3814" t="s">
        <v>35</v>
      </c>
    </row>
    <row r="3815" spans="1:17" hidden="1" x14ac:dyDescent="0.25">
      <c r="A3815" t="s">
        <v>15226</v>
      </c>
      <c r="B3815" t="s">
        <v>15227</v>
      </c>
      <c r="C3815" s="1" t="str">
        <f t="shared" si="325"/>
        <v>21:0552</v>
      </c>
      <c r="D3815" s="1" t="str">
        <f t="shared" si="326"/>
        <v>21:0180</v>
      </c>
      <c r="E3815" t="s">
        <v>15228</v>
      </c>
      <c r="F3815" t="s">
        <v>15229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11715</v>
      </c>
      <c r="N3815">
        <v>296</v>
      </c>
      <c r="O3815" t="s">
        <v>5563</v>
      </c>
      <c r="P3815" t="s">
        <v>102</v>
      </c>
      <c r="Q3815" t="s">
        <v>215</v>
      </c>
    </row>
    <row r="3816" spans="1:17" hidden="1" x14ac:dyDescent="0.25">
      <c r="A3816" t="s">
        <v>15230</v>
      </c>
      <c r="B3816" t="s">
        <v>15231</v>
      </c>
      <c r="C3816" s="1" t="str">
        <f t="shared" si="325"/>
        <v>21:0552</v>
      </c>
      <c r="D3816" s="1" t="str">
        <f t="shared" si="326"/>
        <v>21:0180</v>
      </c>
      <c r="E3816" t="s">
        <v>15232</v>
      </c>
      <c r="F3816" t="s">
        <v>15233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11720</v>
      </c>
      <c r="N3816">
        <v>297</v>
      </c>
      <c r="O3816" t="s">
        <v>1597</v>
      </c>
      <c r="P3816" t="s">
        <v>148</v>
      </c>
      <c r="Q3816" t="s">
        <v>103</v>
      </c>
    </row>
    <row r="3817" spans="1:17" hidden="1" x14ac:dyDescent="0.25">
      <c r="A3817" t="s">
        <v>15234</v>
      </c>
      <c r="B3817" t="s">
        <v>15235</v>
      </c>
      <c r="C3817" s="1" t="str">
        <f t="shared" si="325"/>
        <v>21:0552</v>
      </c>
      <c r="D3817" s="1" t="str">
        <f t="shared" si="326"/>
        <v>21:0180</v>
      </c>
      <c r="E3817" t="s">
        <v>15236</v>
      </c>
      <c r="F3817" t="s">
        <v>15237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11725</v>
      </c>
      <c r="N3817">
        <v>298</v>
      </c>
      <c r="O3817" t="s">
        <v>220</v>
      </c>
      <c r="P3817" t="s">
        <v>148</v>
      </c>
      <c r="Q3817" t="s">
        <v>103</v>
      </c>
    </row>
    <row r="3818" spans="1:17" hidden="1" x14ac:dyDescent="0.25">
      <c r="A3818" t="s">
        <v>15238</v>
      </c>
      <c r="B3818" t="s">
        <v>15239</v>
      </c>
      <c r="C3818" s="1" t="str">
        <f t="shared" si="325"/>
        <v>21:0552</v>
      </c>
      <c r="D3818" s="1" t="str">
        <f t="shared" si="326"/>
        <v>21:0180</v>
      </c>
      <c r="E3818" t="s">
        <v>15240</v>
      </c>
      <c r="F3818" t="s">
        <v>15241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11730</v>
      </c>
      <c r="N3818">
        <v>299</v>
      </c>
      <c r="O3818" t="s">
        <v>21</v>
      </c>
      <c r="P3818" t="s">
        <v>148</v>
      </c>
      <c r="Q3818" t="s">
        <v>189</v>
      </c>
    </row>
    <row r="3819" spans="1:17" hidden="1" x14ac:dyDescent="0.25">
      <c r="A3819" t="s">
        <v>15242</v>
      </c>
      <c r="B3819" t="s">
        <v>15243</v>
      </c>
      <c r="C3819" s="1" t="str">
        <f t="shared" si="325"/>
        <v>21:0552</v>
      </c>
      <c r="D3819" s="1" t="str">
        <f>HYPERLINK("http://geochem.nrcan.gc.ca/cdogs/content/svy/svy_e.htm", "")</f>
        <v/>
      </c>
      <c r="G3819" s="1" t="str">
        <f>HYPERLINK("http://geochem.nrcan.gc.ca/cdogs/content/cr_/cr_00071_e.htm", "71")</f>
        <v>71</v>
      </c>
      <c r="J3819" t="s">
        <v>11703</v>
      </c>
      <c r="K3819" t="s">
        <v>11704</v>
      </c>
      <c r="L3819">
        <v>15</v>
      </c>
      <c r="M3819" t="s">
        <v>11705</v>
      </c>
      <c r="N3819">
        <v>300</v>
      </c>
      <c r="O3819" t="s">
        <v>2120</v>
      </c>
      <c r="P3819" t="s">
        <v>1252</v>
      </c>
      <c r="Q3819" t="s">
        <v>198</v>
      </c>
    </row>
    <row r="3820" spans="1:17" hidden="1" x14ac:dyDescent="0.25">
      <c r="A3820" t="s">
        <v>15244</v>
      </c>
      <c r="B3820" t="s">
        <v>15245</v>
      </c>
      <c r="C3820" s="1" t="str">
        <f t="shared" si="325"/>
        <v>21:0552</v>
      </c>
      <c r="D3820" s="1" t="str">
        <f t="shared" ref="D3820:D3833" si="329">HYPERLINK("http://geochem.nrcan.gc.ca/cdogs/content/svy/svy210180_e.htm", "21:0180")</f>
        <v>21:0180</v>
      </c>
      <c r="E3820" t="s">
        <v>15246</v>
      </c>
      <c r="F3820" t="s">
        <v>15247</v>
      </c>
      <c r="H3820">
        <v>53.515357000000002</v>
      </c>
      <c r="I3820">
        <v>-120.8737199</v>
      </c>
      <c r="J3820" s="1" t="str">
        <f t="shared" ref="J3820:J3833" si="330">HYPERLINK("http://geochem.nrcan.gc.ca/cdogs/content/kwd/kwd020018_e.htm", "Fluid (stream)")</f>
        <v>Fluid (stream)</v>
      </c>
      <c r="K3820" s="1" t="str">
        <f t="shared" ref="K3820:K3833" si="331">HYPERLINK("http://geochem.nrcan.gc.ca/cdogs/content/kwd/kwd080007_e.htm", "Untreated Water")</f>
        <v>Untreated Water</v>
      </c>
      <c r="L3820">
        <v>16</v>
      </c>
      <c r="M3820" t="s">
        <v>11636</v>
      </c>
      <c r="N3820">
        <v>301</v>
      </c>
      <c r="O3820" t="s">
        <v>220</v>
      </c>
      <c r="P3820" t="s">
        <v>386</v>
      </c>
      <c r="Q3820" t="s">
        <v>103</v>
      </c>
    </row>
    <row r="3821" spans="1:17" hidden="1" x14ac:dyDescent="0.25">
      <c r="A3821" t="s">
        <v>15248</v>
      </c>
      <c r="B3821" t="s">
        <v>15249</v>
      </c>
      <c r="C3821" s="1" t="str">
        <f t="shared" si="325"/>
        <v>21:0552</v>
      </c>
      <c r="D3821" s="1" t="str">
        <f t="shared" si="329"/>
        <v>21:0180</v>
      </c>
      <c r="E3821" t="s">
        <v>15250</v>
      </c>
      <c r="F3821" t="s">
        <v>15251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11641</v>
      </c>
      <c r="N3821">
        <v>302</v>
      </c>
      <c r="O3821" t="s">
        <v>582</v>
      </c>
      <c r="P3821" t="s">
        <v>148</v>
      </c>
      <c r="Q3821" t="s">
        <v>29</v>
      </c>
    </row>
    <row r="3822" spans="1:17" hidden="1" x14ac:dyDescent="0.25">
      <c r="A3822" t="s">
        <v>15252</v>
      </c>
      <c r="B3822" t="s">
        <v>15253</v>
      </c>
      <c r="C3822" s="1" t="str">
        <f t="shared" si="325"/>
        <v>21:0552</v>
      </c>
      <c r="D3822" s="1" t="str">
        <f t="shared" si="329"/>
        <v>21:0180</v>
      </c>
      <c r="E3822" t="s">
        <v>15254</v>
      </c>
      <c r="F3822" t="s">
        <v>15255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11646</v>
      </c>
      <c r="N3822">
        <v>303</v>
      </c>
      <c r="O3822" t="s">
        <v>225</v>
      </c>
      <c r="P3822" t="s">
        <v>148</v>
      </c>
      <c r="Q3822" t="s">
        <v>46</v>
      </c>
    </row>
    <row r="3823" spans="1:17" hidden="1" x14ac:dyDescent="0.25">
      <c r="A3823" t="s">
        <v>15256</v>
      </c>
      <c r="B3823" t="s">
        <v>15257</v>
      </c>
      <c r="C3823" s="1" t="str">
        <f t="shared" si="325"/>
        <v>21:0552</v>
      </c>
      <c r="D3823" s="1" t="str">
        <f t="shared" si="329"/>
        <v>21:0180</v>
      </c>
      <c r="E3823" t="s">
        <v>15258</v>
      </c>
      <c r="F3823" t="s">
        <v>15259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11651</v>
      </c>
      <c r="N3823">
        <v>304</v>
      </c>
      <c r="O3823" t="s">
        <v>113</v>
      </c>
      <c r="P3823" t="s">
        <v>148</v>
      </c>
      <c r="Q3823" t="s">
        <v>59</v>
      </c>
    </row>
    <row r="3824" spans="1:17" hidden="1" x14ac:dyDescent="0.25">
      <c r="A3824" t="s">
        <v>15260</v>
      </c>
      <c r="B3824" t="s">
        <v>15261</v>
      </c>
      <c r="C3824" s="1" t="str">
        <f t="shared" si="325"/>
        <v>21:0552</v>
      </c>
      <c r="D3824" s="1" t="str">
        <f t="shared" si="329"/>
        <v>21:0180</v>
      </c>
      <c r="E3824" t="s">
        <v>15262</v>
      </c>
      <c r="F3824" t="s">
        <v>15263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11660</v>
      </c>
      <c r="N3824">
        <v>305</v>
      </c>
      <c r="O3824" t="s">
        <v>1597</v>
      </c>
      <c r="P3824" t="s">
        <v>148</v>
      </c>
      <c r="Q3824" t="s">
        <v>29</v>
      </c>
    </row>
    <row r="3825" spans="1:17" hidden="1" x14ac:dyDescent="0.25">
      <c r="A3825" t="s">
        <v>15264</v>
      </c>
      <c r="B3825" t="s">
        <v>15265</v>
      </c>
      <c r="C3825" s="1" t="str">
        <f t="shared" si="325"/>
        <v>21:0552</v>
      </c>
      <c r="D3825" s="1" t="str">
        <f t="shared" si="329"/>
        <v>21:0180</v>
      </c>
      <c r="E3825" t="s">
        <v>15266</v>
      </c>
      <c r="F3825" t="s">
        <v>15267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11665</v>
      </c>
      <c r="N3825">
        <v>306</v>
      </c>
      <c r="O3825" t="s">
        <v>730</v>
      </c>
      <c r="P3825" t="s">
        <v>148</v>
      </c>
      <c r="Q3825" t="s">
        <v>23</v>
      </c>
    </row>
    <row r="3826" spans="1:17" hidden="1" x14ac:dyDescent="0.25">
      <c r="A3826" t="s">
        <v>15268</v>
      </c>
      <c r="B3826" t="s">
        <v>15269</v>
      </c>
      <c r="C3826" s="1" t="str">
        <f t="shared" si="325"/>
        <v>21:0552</v>
      </c>
      <c r="D3826" s="1" t="str">
        <f t="shared" si="329"/>
        <v>21:0180</v>
      </c>
      <c r="E3826" t="s">
        <v>15270</v>
      </c>
      <c r="F3826" t="s">
        <v>15271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11680</v>
      </c>
      <c r="N3826">
        <v>307</v>
      </c>
      <c r="O3826" t="s">
        <v>593</v>
      </c>
      <c r="P3826" t="s">
        <v>148</v>
      </c>
      <c r="Q3826" t="s">
        <v>35</v>
      </c>
    </row>
    <row r="3827" spans="1:17" hidden="1" x14ac:dyDescent="0.25">
      <c r="A3827" t="s">
        <v>15272</v>
      </c>
      <c r="B3827" t="s">
        <v>15273</v>
      </c>
      <c r="C3827" s="1" t="str">
        <f t="shared" si="325"/>
        <v>21:0552</v>
      </c>
      <c r="D3827" s="1" t="str">
        <f t="shared" si="329"/>
        <v>21:0180</v>
      </c>
      <c r="E3827" t="s">
        <v>15270</v>
      </c>
      <c r="F3827" t="s">
        <v>15274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11684</v>
      </c>
      <c r="N3827">
        <v>308</v>
      </c>
      <c r="O3827" t="s">
        <v>8423</v>
      </c>
      <c r="P3827" t="s">
        <v>148</v>
      </c>
      <c r="Q3827" t="s">
        <v>198</v>
      </c>
    </row>
    <row r="3828" spans="1:17" hidden="1" x14ac:dyDescent="0.25">
      <c r="A3828" t="s">
        <v>15275</v>
      </c>
      <c r="B3828" t="s">
        <v>15276</v>
      </c>
      <c r="C3828" s="1" t="str">
        <f t="shared" si="325"/>
        <v>21:0552</v>
      </c>
      <c r="D3828" s="1" t="str">
        <f t="shared" si="329"/>
        <v>21:0180</v>
      </c>
      <c r="E3828" t="s">
        <v>15277</v>
      </c>
      <c r="F3828" t="s">
        <v>15278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11670</v>
      </c>
      <c r="N3828">
        <v>309</v>
      </c>
      <c r="O3828" t="s">
        <v>6252</v>
      </c>
      <c r="P3828" t="s">
        <v>148</v>
      </c>
      <c r="Q3828" t="s">
        <v>59</v>
      </c>
    </row>
    <row r="3829" spans="1:17" hidden="1" x14ac:dyDescent="0.25">
      <c r="A3829" t="s">
        <v>15279</v>
      </c>
      <c r="B3829" t="s">
        <v>15280</v>
      </c>
      <c r="C3829" s="1" t="str">
        <f t="shared" si="325"/>
        <v>21:0552</v>
      </c>
      <c r="D3829" s="1" t="str">
        <f t="shared" si="329"/>
        <v>21:0180</v>
      </c>
      <c r="E3829" t="s">
        <v>15281</v>
      </c>
      <c r="F3829" t="s">
        <v>15282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11675</v>
      </c>
      <c r="N3829">
        <v>310</v>
      </c>
      <c r="O3829" t="s">
        <v>10120</v>
      </c>
      <c r="P3829" t="s">
        <v>148</v>
      </c>
      <c r="Q3829" t="s">
        <v>35</v>
      </c>
    </row>
    <row r="3830" spans="1:17" hidden="1" x14ac:dyDescent="0.25">
      <c r="A3830" t="s">
        <v>15283</v>
      </c>
      <c r="B3830" t="s">
        <v>15284</v>
      </c>
      <c r="C3830" s="1" t="str">
        <f t="shared" si="325"/>
        <v>21:0552</v>
      </c>
      <c r="D3830" s="1" t="str">
        <f t="shared" si="329"/>
        <v>21:0180</v>
      </c>
      <c r="E3830" t="s">
        <v>15246</v>
      </c>
      <c r="F3830" t="s">
        <v>15285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11655</v>
      </c>
      <c r="N3830">
        <v>311</v>
      </c>
      <c r="O3830" t="s">
        <v>576</v>
      </c>
      <c r="P3830" t="s">
        <v>148</v>
      </c>
      <c r="Q3830" t="s">
        <v>392</v>
      </c>
    </row>
    <row r="3831" spans="1:17" hidden="1" x14ac:dyDescent="0.25">
      <c r="A3831" t="s">
        <v>15286</v>
      </c>
      <c r="B3831" t="s">
        <v>15287</v>
      </c>
      <c r="C3831" s="1" t="str">
        <f t="shared" si="325"/>
        <v>21:0552</v>
      </c>
      <c r="D3831" s="1" t="str">
        <f t="shared" si="329"/>
        <v>21:0180</v>
      </c>
      <c r="E3831" t="s">
        <v>15288</v>
      </c>
      <c r="F3831" t="s">
        <v>15289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11689</v>
      </c>
      <c r="N3831">
        <v>312</v>
      </c>
      <c r="O3831" t="s">
        <v>4378</v>
      </c>
      <c r="P3831" t="s">
        <v>148</v>
      </c>
      <c r="Q3831" t="s">
        <v>392</v>
      </c>
    </row>
    <row r="3832" spans="1:17" hidden="1" x14ac:dyDescent="0.25">
      <c r="A3832" t="s">
        <v>15290</v>
      </c>
      <c r="B3832" t="s">
        <v>15291</v>
      </c>
      <c r="C3832" s="1" t="str">
        <f t="shared" si="325"/>
        <v>21:0552</v>
      </c>
      <c r="D3832" s="1" t="str">
        <f t="shared" si="329"/>
        <v>21:0180</v>
      </c>
      <c r="E3832" t="s">
        <v>15292</v>
      </c>
      <c r="F3832" t="s">
        <v>15293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11694</v>
      </c>
      <c r="N3832">
        <v>313</v>
      </c>
      <c r="O3832" t="s">
        <v>588</v>
      </c>
      <c r="P3832" t="s">
        <v>148</v>
      </c>
      <c r="Q3832" t="s">
        <v>46</v>
      </c>
    </row>
    <row r="3833" spans="1:17" hidden="1" x14ac:dyDescent="0.25">
      <c r="A3833" t="s">
        <v>15294</v>
      </c>
      <c r="B3833" t="s">
        <v>15295</v>
      </c>
      <c r="C3833" s="1" t="str">
        <f t="shared" si="325"/>
        <v>21:0552</v>
      </c>
      <c r="D3833" s="1" t="str">
        <f t="shared" si="329"/>
        <v>21:0180</v>
      </c>
      <c r="E3833" t="s">
        <v>15296</v>
      </c>
      <c r="F3833" t="s">
        <v>15297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11700</v>
      </c>
      <c r="N3833">
        <v>314</v>
      </c>
      <c r="O3833" t="s">
        <v>220</v>
      </c>
      <c r="P3833" t="s">
        <v>148</v>
      </c>
      <c r="Q3833" t="s">
        <v>198</v>
      </c>
    </row>
    <row r="3834" spans="1:17" hidden="1" x14ac:dyDescent="0.25">
      <c r="A3834" t="s">
        <v>15298</v>
      </c>
      <c r="B3834" t="s">
        <v>15299</v>
      </c>
      <c r="C3834" s="1" t="str">
        <f t="shared" si="325"/>
        <v>21:0552</v>
      </c>
      <c r="D3834" s="1" t="str">
        <f>HYPERLINK("http://geochem.nrcan.gc.ca/cdogs/content/svy/svy_e.htm", "")</f>
        <v/>
      </c>
      <c r="G3834" s="1" t="str">
        <f>HYPERLINK("http://geochem.nrcan.gc.ca/cdogs/content/cr_/cr_00072_e.htm", "72")</f>
        <v>72</v>
      </c>
      <c r="J3834" t="s">
        <v>11703</v>
      </c>
      <c r="K3834" t="s">
        <v>11704</v>
      </c>
      <c r="L3834">
        <v>16</v>
      </c>
      <c r="M3834" t="s">
        <v>11705</v>
      </c>
      <c r="N3834">
        <v>315</v>
      </c>
      <c r="O3834" t="s">
        <v>3376</v>
      </c>
      <c r="P3834" t="s">
        <v>386</v>
      </c>
      <c r="Q3834" t="s">
        <v>103</v>
      </c>
    </row>
    <row r="3835" spans="1:17" hidden="1" x14ac:dyDescent="0.25">
      <c r="A3835" t="s">
        <v>15300</v>
      </c>
      <c r="B3835" t="s">
        <v>15301</v>
      </c>
      <c r="C3835" s="1" t="str">
        <f t="shared" si="325"/>
        <v>21:0552</v>
      </c>
      <c r="D3835" s="1" t="str">
        <f t="shared" ref="D3835:D3841" si="332">HYPERLINK("http://geochem.nrcan.gc.ca/cdogs/content/svy/svy210180_e.htm", "21:0180")</f>
        <v>21:0180</v>
      </c>
      <c r="E3835" t="s">
        <v>15302</v>
      </c>
      <c r="F3835" t="s">
        <v>15303</v>
      </c>
      <c r="H3835">
        <v>53.476203400000003</v>
      </c>
      <c r="I3835">
        <v>-120.7975048</v>
      </c>
      <c r="J3835" s="1" t="str">
        <f t="shared" ref="J3835:J3841" si="333">HYPERLINK("http://geochem.nrcan.gc.ca/cdogs/content/kwd/kwd020018_e.htm", "Fluid (stream)")</f>
        <v>Fluid (stream)</v>
      </c>
      <c r="K3835" s="1" t="str">
        <f t="shared" ref="K3835:K3841" si="334">HYPERLINK("http://geochem.nrcan.gc.ca/cdogs/content/kwd/kwd080007_e.htm", "Untreated Water")</f>
        <v>Untreated Water</v>
      </c>
      <c r="L3835">
        <v>16</v>
      </c>
      <c r="M3835" t="s">
        <v>11710</v>
      </c>
      <c r="N3835">
        <v>316</v>
      </c>
      <c r="O3835" t="s">
        <v>2418</v>
      </c>
      <c r="P3835" t="s">
        <v>148</v>
      </c>
      <c r="Q3835" t="s">
        <v>23</v>
      </c>
    </row>
    <row r="3836" spans="1:17" hidden="1" x14ac:dyDescent="0.25">
      <c r="A3836" t="s">
        <v>15304</v>
      </c>
      <c r="B3836" t="s">
        <v>15305</v>
      </c>
      <c r="C3836" s="1" t="str">
        <f t="shared" si="325"/>
        <v>21:0552</v>
      </c>
      <c r="D3836" s="1" t="str">
        <f t="shared" si="332"/>
        <v>21:0180</v>
      </c>
      <c r="E3836" t="s">
        <v>15306</v>
      </c>
      <c r="F3836" t="s">
        <v>15307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11715</v>
      </c>
      <c r="N3836">
        <v>317</v>
      </c>
      <c r="O3836" t="s">
        <v>1597</v>
      </c>
      <c r="P3836" t="s">
        <v>148</v>
      </c>
      <c r="Q3836" t="s">
        <v>23</v>
      </c>
    </row>
    <row r="3837" spans="1:17" hidden="1" x14ac:dyDescent="0.25">
      <c r="A3837" t="s">
        <v>15308</v>
      </c>
      <c r="B3837" t="s">
        <v>15309</v>
      </c>
      <c r="C3837" s="1" t="str">
        <f t="shared" si="325"/>
        <v>21:0552</v>
      </c>
      <c r="D3837" s="1" t="str">
        <f t="shared" si="332"/>
        <v>21:0180</v>
      </c>
      <c r="E3837" t="s">
        <v>15310</v>
      </c>
      <c r="F3837" t="s">
        <v>15311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11720</v>
      </c>
      <c r="N3837">
        <v>318</v>
      </c>
      <c r="O3837" t="s">
        <v>1597</v>
      </c>
      <c r="P3837" t="s">
        <v>148</v>
      </c>
      <c r="Q3837" t="s">
        <v>29</v>
      </c>
    </row>
    <row r="3838" spans="1:17" hidden="1" x14ac:dyDescent="0.25">
      <c r="A3838" t="s">
        <v>15312</v>
      </c>
      <c r="B3838" t="s">
        <v>15313</v>
      </c>
      <c r="C3838" s="1" t="str">
        <f t="shared" si="325"/>
        <v>21:0552</v>
      </c>
      <c r="D3838" s="1" t="str">
        <f t="shared" si="332"/>
        <v>21:0180</v>
      </c>
      <c r="E3838" t="s">
        <v>15314</v>
      </c>
      <c r="F3838" t="s">
        <v>15315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11725</v>
      </c>
      <c r="N3838">
        <v>319</v>
      </c>
      <c r="O3838" t="s">
        <v>10120</v>
      </c>
      <c r="P3838" t="s">
        <v>148</v>
      </c>
      <c r="Q3838" t="s">
        <v>392</v>
      </c>
    </row>
    <row r="3839" spans="1:17" hidden="1" x14ac:dyDescent="0.25">
      <c r="A3839" t="s">
        <v>15316</v>
      </c>
      <c r="B3839" t="s">
        <v>15317</v>
      </c>
      <c r="C3839" s="1" t="str">
        <f t="shared" si="325"/>
        <v>21:0552</v>
      </c>
      <c r="D3839" s="1" t="str">
        <f t="shared" si="332"/>
        <v>21:0180</v>
      </c>
      <c r="E3839" t="s">
        <v>15318</v>
      </c>
      <c r="F3839" t="s">
        <v>15319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11730</v>
      </c>
      <c r="N3839">
        <v>320</v>
      </c>
      <c r="O3839" t="s">
        <v>5641</v>
      </c>
      <c r="P3839" t="s">
        <v>583</v>
      </c>
      <c r="Q3839" t="s">
        <v>35</v>
      </c>
    </row>
    <row r="3840" spans="1:17" hidden="1" x14ac:dyDescent="0.25">
      <c r="A3840" t="s">
        <v>15320</v>
      </c>
      <c r="B3840" t="s">
        <v>15321</v>
      </c>
      <c r="C3840" s="1" t="str">
        <f t="shared" ref="C3840:C3903" si="335">HYPERLINK("http://geochem.nrcan.gc.ca/cdogs/content/bdl/bdl210552_e.htm", "21:0552")</f>
        <v>21:0552</v>
      </c>
      <c r="D3840" s="1" t="str">
        <f t="shared" si="332"/>
        <v>21:0180</v>
      </c>
      <c r="E3840" t="s">
        <v>15322</v>
      </c>
      <c r="F3840" t="s">
        <v>15323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11636</v>
      </c>
      <c r="N3840">
        <v>321</v>
      </c>
      <c r="O3840" t="s">
        <v>244</v>
      </c>
      <c r="P3840" t="s">
        <v>2031</v>
      </c>
      <c r="Q3840" t="s">
        <v>52</v>
      </c>
    </row>
    <row r="3841" spans="1:17" hidden="1" x14ac:dyDescent="0.25">
      <c r="A3841" t="s">
        <v>15324</v>
      </c>
      <c r="B3841" t="s">
        <v>15325</v>
      </c>
      <c r="C3841" s="1" t="str">
        <f t="shared" si="335"/>
        <v>21:0552</v>
      </c>
      <c r="D3841" s="1" t="str">
        <f t="shared" si="332"/>
        <v>21:0180</v>
      </c>
      <c r="E3841" t="s">
        <v>15326</v>
      </c>
      <c r="F3841" t="s">
        <v>15327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11641</v>
      </c>
      <c r="N3841">
        <v>322</v>
      </c>
      <c r="O3841" t="s">
        <v>5563</v>
      </c>
      <c r="P3841" t="s">
        <v>70</v>
      </c>
      <c r="Q3841" t="s">
        <v>59</v>
      </c>
    </row>
    <row r="3842" spans="1:17" hidden="1" x14ac:dyDescent="0.25">
      <c r="A3842" t="s">
        <v>15328</v>
      </c>
      <c r="B3842" t="s">
        <v>15329</v>
      </c>
      <c r="C3842" s="1" t="str">
        <f t="shared" si="335"/>
        <v>21:0552</v>
      </c>
      <c r="D3842" s="1" t="str">
        <f>HYPERLINK("http://geochem.nrcan.gc.ca/cdogs/content/svy/svy_e.htm", "")</f>
        <v/>
      </c>
      <c r="G3842" s="1" t="str">
        <f>HYPERLINK("http://geochem.nrcan.gc.ca/cdogs/content/cr_/cr_00072_e.htm", "72")</f>
        <v>72</v>
      </c>
      <c r="J3842" t="s">
        <v>11703</v>
      </c>
      <c r="K3842" t="s">
        <v>11704</v>
      </c>
      <c r="L3842">
        <v>17</v>
      </c>
      <c r="M3842" t="s">
        <v>11705</v>
      </c>
      <c r="N3842">
        <v>323</v>
      </c>
      <c r="O3842" t="s">
        <v>576</v>
      </c>
      <c r="P3842" t="s">
        <v>397</v>
      </c>
      <c r="Q3842" t="s">
        <v>198</v>
      </c>
    </row>
    <row r="3843" spans="1:17" hidden="1" x14ac:dyDescent="0.25">
      <c r="A3843" t="s">
        <v>15330</v>
      </c>
      <c r="B3843" t="s">
        <v>15331</v>
      </c>
      <c r="C3843" s="1" t="str">
        <f t="shared" si="335"/>
        <v>21:0552</v>
      </c>
      <c r="D3843" s="1" t="str">
        <f t="shared" ref="D3843:D3870" si="336">HYPERLINK("http://geochem.nrcan.gc.ca/cdogs/content/svy/svy210180_e.htm", "21:0180")</f>
        <v>21:0180</v>
      </c>
      <c r="E3843" t="s">
        <v>15332</v>
      </c>
      <c r="F3843" t="s">
        <v>15333</v>
      </c>
      <c r="H3843">
        <v>53.302787500000001</v>
      </c>
      <c r="I3843">
        <v>-120.96890689999999</v>
      </c>
      <c r="J3843" s="1" t="str">
        <f t="shared" ref="J3843:J3870" si="337">HYPERLINK("http://geochem.nrcan.gc.ca/cdogs/content/kwd/kwd020018_e.htm", "Fluid (stream)")</f>
        <v>Fluid (stream)</v>
      </c>
      <c r="K3843" s="1" t="str">
        <f t="shared" ref="K3843:K3870" si="338">HYPERLINK("http://geochem.nrcan.gc.ca/cdogs/content/kwd/kwd080007_e.htm", "Untreated Water")</f>
        <v>Untreated Water</v>
      </c>
      <c r="L3843">
        <v>17</v>
      </c>
      <c r="M3843" t="s">
        <v>11646</v>
      </c>
      <c r="N3843">
        <v>324</v>
      </c>
      <c r="O3843" t="s">
        <v>2927</v>
      </c>
      <c r="P3843" t="s">
        <v>184</v>
      </c>
      <c r="Q3843" t="s">
        <v>35</v>
      </c>
    </row>
    <row r="3844" spans="1:17" hidden="1" x14ac:dyDescent="0.25">
      <c r="A3844" t="s">
        <v>15334</v>
      </c>
      <c r="B3844" t="s">
        <v>15335</v>
      </c>
      <c r="C3844" s="1" t="str">
        <f t="shared" si="335"/>
        <v>21:0552</v>
      </c>
      <c r="D3844" s="1" t="str">
        <f t="shared" si="336"/>
        <v>21:0180</v>
      </c>
      <c r="E3844" t="s">
        <v>15336</v>
      </c>
      <c r="F3844" t="s">
        <v>15337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11651</v>
      </c>
      <c r="N3844">
        <v>325</v>
      </c>
      <c r="O3844" t="s">
        <v>327</v>
      </c>
      <c r="P3844" t="s">
        <v>148</v>
      </c>
      <c r="Q3844" t="s">
        <v>35</v>
      </c>
    </row>
    <row r="3845" spans="1:17" hidden="1" x14ac:dyDescent="0.25">
      <c r="A3845" t="s">
        <v>15338</v>
      </c>
      <c r="B3845" t="s">
        <v>15339</v>
      </c>
      <c r="C3845" s="1" t="str">
        <f t="shared" si="335"/>
        <v>21:0552</v>
      </c>
      <c r="D3845" s="1" t="str">
        <f t="shared" si="336"/>
        <v>21:0180</v>
      </c>
      <c r="E3845" t="s">
        <v>15340</v>
      </c>
      <c r="F3845" t="s">
        <v>15341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11660</v>
      </c>
      <c r="N3845">
        <v>326</v>
      </c>
      <c r="O3845" t="s">
        <v>3065</v>
      </c>
      <c r="P3845" t="s">
        <v>148</v>
      </c>
      <c r="Q3845" t="s">
        <v>29</v>
      </c>
    </row>
    <row r="3846" spans="1:17" hidden="1" x14ac:dyDescent="0.25">
      <c r="A3846" t="s">
        <v>15342</v>
      </c>
      <c r="B3846" t="s">
        <v>15343</v>
      </c>
      <c r="C3846" s="1" t="str">
        <f t="shared" si="335"/>
        <v>21:0552</v>
      </c>
      <c r="D3846" s="1" t="str">
        <f t="shared" si="336"/>
        <v>21:0180</v>
      </c>
      <c r="E3846" t="s">
        <v>15322</v>
      </c>
      <c r="F3846" t="s">
        <v>15344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11655</v>
      </c>
      <c r="N3846">
        <v>327</v>
      </c>
      <c r="O3846" t="s">
        <v>154</v>
      </c>
      <c r="P3846" t="s">
        <v>87</v>
      </c>
      <c r="Q3846" t="s">
        <v>35</v>
      </c>
    </row>
    <row r="3847" spans="1:17" hidden="1" x14ac:dyDescent="0.25">
      <c r="A3847" t="s">
        <v>15345</v>
      </c>
      <c r="B3847" t="s">
        <v>15346</v>
      </c>
      <c r="C3847" s="1" t="str">
        <f t="shared" si="335"/>
        <v>21:0552</v>
      </c>
      <c r="D3847" s="1" t="str">
        <f t="shared" si="336"/>
        <v>21:0180</v>
      </c>
      <c r="E3847" t="s">
        <v>15347</v>
      </c>
      <c r="F3847" t="s">
        <v>15348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11680</v>
      </c>
      <c r="N3847">
        <v>328</v>
      </c>
      <c r="O3847" t="s">
        <v>154</v>
      </c>
      <c r="P3847" t="s">
        <v>148</v>
      </c>
      <c r="Q3847" t="s">
        <v>35</v>
      </c>
    </row>
    <row r="3848" spans="1:17" hidden="1" x14ac:dyDescent="0.25">
      <c r="A3848" t="s">
        <v>15349</v>
      </c>
      <c r="B3848" t="s">
        <v>15350</v>
      </c>
      <c r="C3848" s="1" t="str">
        <f t="shared" si="335"/>
        <v>21:0552</v>
      </c>
      <c r="D3848" s="1" t="str">
        <f t="shared" si="336"/>
        <v>21:0180</v>
      </c>
      <c r="E3848" t="s">
        <v>15347</v>
      </c>
      <c r="F3848" t="s">
        <v>15351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11684</v>
      </c>
      <c r="N3848">
        <v>329</v>
      </c>
      <c r="O3848" t="s">
        <v>588</v>
      </c>
      <c r="P3848" t="s">
        <v>148</v>
      </c>
      <c r="Q3848" t="s">
        <v>35</v>
      </c>
    </row>
    <row r="3849" spans="1:17" hidden="1" x14ac:dyDescent="0.25">
      <c r="A3849" t="s">
        <v>15352</v>
      </c>
      <c r="B3849" t="s">
        <v>15353</v>
      </c>
      <c r="C3849" s="1" t="str">
        <f t="shared" si="335"/>
        <v>21:0552</v>
      </c>
      <c r="D3849" s="1" t="str">
        <f t="shared" si="336"/>
        <v>21:0180</v>
      </c>
      <c r="E3849" t="s">
        <v>15354</v>
      </c>
      <c r="F3849" t="s">
        <v>15355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11665</v>
      </c>
      <c r="N3849">
        <v>330</v>
      </c>
      <c r="O3849" t="s">
        <v>327</v>
      </c>
      <c r="P3849" t="s">
        <v>148</v>
      </c>
      <c r="Q3849" t="s">
        <v>59</v>
      </c>
    </row>
    <row r="3850" spans="1:17" hidden="1" x14ac:dyDescent="0.25">
      <c r="A3850" t="s">
        <v>15356</v>
      </c>
      <c r="B3850" t="s">
        <v>15357</v>
      </c>
      <c r="C3850" s="1" t="str">
        <f t="shared" si="335"/>
        <v>21:0552</v>
      </c>
      <c r="D3850" s="1" t="str">
        <f t="shared" si="336"/>
        <v>21:0180</v>
      </c>
      <c r="E3850" t="s">
        <v>15358</v>
      </c>
      <c r="F3850" t="s">
        <v>15359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11670</v>
      </c>
      <c r="N3850">
        <v>331</v>
      </c>
      <c r="O3850" t="s">
        <v>225</v>
      </c>
      <c r="P3850" t="s">
        <v>148</v>
      </c>
      <c r="Q3850" t="s">
        <v>46</v>
      </c>
    </row>
    <row r="3851" spans="1:17" hidden="1" x14ac:dyDescent="0.25">
      <c r="A3851" t="s">
        <v>15360</v>
      </c>
      <c r="B3851" t="s">
        <v>15361</v>
      </c>
      <c r="C3851" s="1" t="str">
        <f t="shared" si="335"/>
        <v>21:0552</v>
      </c>
      <c r="D3851" s="1" t="str">
        <f t="shared" si="336"/>
        <v>21:0180</v>
      </c>
      <c r="E3851" t="s">
        <v>15362</v>
      </c>
      <c r="F3851" t="s">
        <v>15363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11675</v>
      </c>
      <c r="N3851">
        <v>332</v>
      </c>
      <c r="O3851" t="s">
        <v>551</v>
      </c>
      <c r="P3851" t="s">
        <v>148</v>
      </c>
      <c r="Q3851" t="s">
        <v>46</v>
      </c>
    </row>
    <row r="3852" spans="1:17" hidden="1" x14ac:dyDescent="0.25">
      <c r="A3852" t="s">
        <v>15364</v>
      </c>
      <c r="B3852" t="s">
        <v>15365</v>
      </c>
      <c r="C3852" s="1" t="str">
        <f t="shared" si="335"/>
        <v>21:0552</v>
      </c>
      <c r="D3852" s="1" t="str">
        <f t="shared" si="336"/>
        <v>21:0180</v>
      </c>
      <c r="E3852" t="s">
        <v>15366</v>
      </c>
      <c r="F3852" t="s">
        <v>15367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11689</v>
      </c>
      <c r="N3852">
        <v>333</v>
      </c>
      <c r="O3852" t="s">
        <v>2418</v>
      </c>
      <c r="P3852" t="s">
        <v>148</v>
      </c>
      <c r="Q3852" t="s">
        <v>35</v>
      </c>
    </row>
    <row r="3853" spans="1:17" hidden="1" x14ac:dyDescent="0.25">
      <c r="A3853" t="s">
        <v>15368</v>
      </c>
      <c r="B3853" t="s">
        <v>15369</v>
      </c>
      <c r="C3853" s="1" t="str">
        <f t="shared" si="335"/>
        <v>21:0552</v>
      </c>
      <c r="D3853" s="1" t="str">
        <f t="shared" si="336"/>
        <v>21:0180</v>
      </c>
      <c r="E3853" t="s">
        <v>15370</v>
      </c>
      <c r="F3853" t="s">
        <v>15371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11694</v>
      </c>
      <c r="N3853">
        <v>334</v>
      </c>
      <c r="O3853" t="s">
        <v>5563</v>
      </c>
      <c r="P3853" t="s">
        <v>148</v>
      </c>
      <c r="Q3853" t="s">
        <v>392</v>
      </c>
    </row>
    <row r="3854" spans="1:17" hidden="1" x14ac:dyDescent="0.25">
      <c r="A3854" t="s">
        <v>15372</v>
      </c>
      <c r="B3854" t="s">
        <v>15373</v>
      </c>
      <c r="C3854" s="1" t="str">
        <f t="shared" si="335"/>
        <v>21:0552</v>
      </c>
      <c r="D3854" s="1" t="str">
        <f t="shared" si="336"/>
        <v>21:0180</v>
      </c>
      <c r="E3854" t="s">
        <v>15374</v>
      </c>
      <c r="F3854" t="s">
        <v>15375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11700</v>
      </c>
      <c r="N3854">
        <v>335</v>
      </c>
      <c r="O3854" t="s">
        <v>9517</v>
      </c>
      <c r="P3854" t="s">
        <v>148</v>
      </c>
      <c r="Q3854" t="s">
        <v>392</v>
      </c>
    </row>
    <row r="3855" spans="1:17" hidden="1" x14ac:dyDescent="0.25">
      <c r="A3855" t="s">
        <v>15376</v>
      </c>
      <c r="B3855" t="s">
        <v>15377</v>
      </c>
      <c r="C3855" s="1" t="str">
        <f t="shared" si="335"/>
        <v>21:0552</v>
      </c>
      <c r="D3855" s="1" t="str">
        <f t="shared" si="336"/>
        <v>21:0180</v>
      </c>
      <c r="E3855" t="s">
        <v>15378</v>
      </c>
      <c r="F3855" t="s">
        <v>15379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11710</v>
      </c>
      <c r="N3855">
        <v>336</v>
      </c>
      <c r="O3855" t="s">
        <v>730</v>
      </c>
      <c r="P3855" t="s">
        <v>148</v>
      </c>
      <c r="Q3855" t="s">
        <v>46</v>
      </c>
    </row>
    <row r="3856" spans="1:17" hidden="1" x14ac:dyDescent="0.25">
      <c r="A3856" t="s">
        <v>15380</v>
      </c>
      <c r="B3856" t="s">
        <v>15381</v>
      </c>
      <c r="C3856" s="1" t="str">
        <f t="shared" si="335"/>
        <v>21:0552</v>
      </c>
      <c r="D3856" s="1" t="str">
        <f t="shared" si="336"/>
        <v>21:0180</v>
      </c>
      <c r="E3856" t="s">
        <v>15382</v>
      </c>
      <c r="F3856" t="s">
        <v>15383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11715</v>
      </c>
      <c r="N3856">
        <v>337</v>
      </c>
      <c r="O3856" t="s">
        <v>1597</v>
      </c>
      <c r="P3856" t="s">
        <v>148</v>
      </c>
      <c r="Q3856" t="s">
        <v>52</v>
      </c>
    </row>
    <row r="3857" spans="1:17" hidden="1" x14ac:dyDescent="0.25">
      <c r="A3857" t="s">
        <v>15384</v>
      </c>
      <c r="B3857" t="s">
        <v>15385</v>
      </c>
      <c r="C3857" s="1" t="str">
        <f t="shared" si="335"/>
        <v>21:0552</v>
      </c>
      <c r="D3857" s="1" t="str">
        <f t="shared" si="336"/>
        <v>21:0180</v>
      </c>
      <c r="E3857" t="s">
        <v>15386</v>
      </c>
      <c r="F3857" t="s">
        <v>15387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11720</v>
      </c>
      <c r="N3857">
        <v>338</v>
      </c>
      <c r="O3857" t="s">
        <v>8030</v>
      </c>
      <c r="P3857" t="s">
        <v>148</v>
      </c>
      <c r="Q3857" t="s">
        <v>29</v>
      </c>
    </row>
    <row r="3858" spans="1:17" hidden="1" x14ac:dyDescent="0.25">
      <c r="A3858" t="s">
        <v>15388</v>
      </c>
      <c r="B3858" t="s">
        <v>15389</v>
      </c>
      <c r="C3858" s="1" t="str">
        <f t="shared" si="335"/>
        <v>21:0552</v>
      </c>
      <c r="D3858" s="1" t="str">
        <f t="shared" si="336"/>
        <v>21:0180</v>
      </c>
      <c r="E3858" t="s">
        <v>15390</v>
      </c>
      <c r="F3858" t="s">
        <v>15391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11725</v>
      </c>
      <c r="N3858">
        <v>339</v>
      </c>
      <c r="O3858" t="s">
        <v>10120</v>
      </c>
      <c r="P3858" t="s">
        <v>148</v>
      </c>
      <c r="Q3858" t="s">
        <v>15392</v>
      </c>
    </row>
    <row r="3859" spans="1:17" hidden="1" x14ac:dyDescent="0.25">
      <c r="A3859" t="s">
        <v>15393</v>
      </c>
      <c r="B3859" t="s">
        <v>15394</v>
      </c>
      <c r="C3859" s="1" t="str">
        <f t="shared" si="335"/>
        <v>21:0552</v>
      </c>
      <c r="D3859" s="1" t="str">
        <f t="shared" si="336"/>
        <v>21:0180</v>
      </c>
      <c r="E3859" t="s">
        <v>15395</v>
      </c>
      <c r="F3859" t="s">
        <v>15396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11730</v>
      </c>
      <c r="N3859">
        <v>340</v>
      </c>
      <c r="O3859" t="s">
        <v>64</v>
      </c>
      <c r="P3859" t="s">
        <v>148</v>
      </c>
      <c r="Q3859" t="s">
        <v>103</v>
      </c>
    </row>
    <row r="3860" spans="1:17" hidden="1" x14ac:dyDescent="0.25">
      <c r="A3860" t="s">
        <v>15397</v>
      </c>
      <c r="B3860" t="s">
        <v>15398</v>
      </c>
      <c r="C3860" s="1" t="str">
        <f t="shared" si="335"/>
        <v>21:0552</v>
      </c>
      <c r="D3860" s="1" t="str">
        <f t="shared" si="336"/>
        <v>21:0180</v>
      </c>
      <c r="E3860" t="s">
        <v>15399</v>
      </c>
      <c r="F3860" t="s">
        <v>15400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11636</v>
      </c>
      <c r="N3860">
        <v>341</v>
      </c>
      <c r="O3860" t="s">
        <v>113</v>
      </c>
      <c r="P3860" t="s">
        <v>2333</v>
      </c>
      <c r="Q3860" t="s">
        <v>198</v>
      </c>
    </row>
    <row r="3861" spans="1:17" hidden="1" x14ac:dyDescent="0.25">
      <c r="A3861" t="s">
        <v>15401</v>
      </c>
      <c r="B3861" t="s">
        <v>15402</v>
      </c>
      <c r="C3861" s="1" t="str">
        <f t="shared" si="335"/>
        <v>21:0552</v>
      </c>
      <c r="D3861" s="1" t="str">
        <f t="shared" si="336"/>
        <v>21:0180</v>
      </c>
      <c r="E3861" t="s">
        <v>15403</v>
      </c>
      <c r="F3861" t="s">
        <v>15404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11680</v>
      </c>
      <c r="N3861">
        <v>342</v>
      </c>
      <c r="O3861" t="s">
        <v>512</v>
      </c>
      <c r="P3861" t="s">
        <v>148</v>
      </c>
      <c r="Q3861" t="s">
        <v>46</v>
      </c>
    </row>
    <row r="3862" spans="1:17" hidden="1" x14ac:dyDescent="0.25">
      <c r="A3862" t="s">
        <v>15405</v>
      </c>
      <c r="B3862" t="s">
        <v>15406</v>
      </c>
      <c r="C3862" s="1" t="str">
        <f t="shared" si="335"/>
        <v>21:0552</v>
      </c>
      <c r="D3862" s="1" t="str">
        <f t="shared" si="336"/>
        <v>21:0180</v>
      </c>
      <c r="E3862" t="s">
        <v>15403</v>
      </c>
      <c r="F3862" t="s">
        <v>15407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11684</v>
      </c>
      <c r="N3862">
        <v>343</v>
      </c>
      <c r="O3862" t="s">
        <v>512</v>
      </c>
      <c r="P3862" t="s">
        <v>148</v>
      </c>
      <c r="Q3862" t="s">
        <v>46</v>
      </c>
    </row>
    <row r="3863" spans="1:17" hidden="1" x14ac:dyDescent="0.25">
      <c r="A3863" t="s">
        <v>15408</v>
      </c>
      <c r="B3863" t="s">
        <v>15409</v>
      </c>
      <c r="C3863" s="1" t="str">
        <f t="shared" si="335"/>
        <v>21:0552</v>
      </c>
      <c r="D3863" s="1" t="str">
        <f t="shared" si="336"/>
        <v>21:0180</v>
      </c>
      <c r="E3863" t="s">
        <v>15410</v>
      </c>
      <c r="F3863" t="s">
        <v>15411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11641</v>
      </c>
      <c r="N3863">
        <v>344</v>
      </c>
      <c r="O3863" t="s">
        <v>113</v>
      </c>
      <c r="P3863" t="s">
        <v>148</v>
      </c>
      <c r="Q3863" t="s">
        <v>71</v>
      </c>
    </row>
    <row r="3864" spans="1:17" hidden="1" x14ac:dyDescent="0.25">
      <c r="A3864" t="s">
        <v>15412</v>
      </c>
      <c r="B3864" t="s">
        <v>15413</v>
      </c>
      <c r="C3864" s="1" t="str">
        <f t="shared" si="335"/>
        <v>21:0552</v>
      </c>
      <c r="D3864" s="1" t="str">
        <f t="shared" si="336"/>
        <v>21:0180</v>
      </c>
      <c r="E3864" t="s">
        <v>15414</v>
      </c>
      <c r="F3864" t="s">
        <v>15415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11646</v>
      </c>
      <c r="N3864">
        <v>345</v>
      </c>
      <c r="O3864" t="s">
        <v>630</v>
      </c>
      <c r="P3864" t="s">
        <v>148</v>
      </c>
      <c r="Q3864" t="s">
        <v>198</v>
      </c>
    </row>
    <row r="3865" spans="1:17" hidden="1" x14ac:dyDescent="0.25">
      <c r="A3865" t="s">
        <v>15416</v>
      </c>
      <c r="B3865" t="s">
        <v>15417</v>
      </c>
      <c r="C3865" s="1" t="str">
        <f t="shared" si="335"/>
        <v>21:0552</v>
      </c>
      <c r="D3865" s="1" t="str">
        <f t="shared" si="336"/>
        <v>21:0180</v>
      </c>
      <c r="E3865" t="s">
        <v>15418</v>
      </c>
      <c r="F3865" t="s">
        <v>15419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11651</v>
      </c>
      <c r="N3865">
        <v>346</v>
      </c>
      <c r="O3865" t="s">
        <v>1812</v>
      </c>
      <c r="P3865" t="s">
        <v>148</v>
      </c>
      <c r="Q3865" t="s">
        <v>23</v>
      </c>
    </row>
    <row r="3866" spans="1:17" hidden="1" x14ac:dyDescent="0.25">
      <c r="A3866" t="s">
        <v>15420</v>
      </c>
      <c r="B3866" t="s">
        <v>15421</v>
      </c>
      <c r="C3866" s="1" t="str">
        <f t="shared" si="335"/>
        <v>21:0552</v>
      </c>
      <c r="D3866" s="1" t="str">
        <f t="shared" si="336"/>
        <v>21:0180</v>
      </c>
      <c r="E3866" t="s">
        <v>15422</v>
      </c>
      <c r="F3866" t="s">
        <v>15423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11660</v>
      </c>
      <c r="N3866">
        <v>347</v>
      </c>
      <c r="O3866" t="s">
        <v>113</v>
      </c>
      <c r="P3866" t="s">
        <v>148</v>
      </c>
      <c r="Q3866" t="s">
        <v>189</v>
      </c>
    </row>
    <row r="3867" spans="1:17" hidden="1" x14ac:dyDescent="0.25">
      <c r="A3867" t="s">
        <v>15424</v>
      </c>
      <c r="B3867" t="s">
        <v>15425</v>
      </c>
      <c r="C3867" s="1" t="str">
        <f t="shared" si="335"/>
        <v>21:0552</v>
      </c>
      <c r="D3867" s="1" t="str">
        <f t="shared" si="336"/>
        <v>21:0180</v>
      </c>
      <c r="E3867" t="s">
        <v>15399</v>
      </c>
      <c r="F3867" t="s">
        <v>15426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11655</v>
      </c>
      <c r="N3867">
        <v>348</v>
      </c>
      <c r="O3867" t="s">
        <v>2120</v>
      </c>
      <c r="P3867" t="s">
        <v>148</v>
      </c>
      <c r="Q3867" t="s">
        <v>198</v>
      </c>
    </row>
    <row r="3868" spans="1:17" hidden="1" x14ac:dyDescent="0.25">
      <c r="A3868" t="s">
        <v>15427</v>
      </c>
      <c r="B3868" t="s">
        <v>15428</v>
      </c>
      <c r="C3868" s="1" t="str">
        <f t="shared" si="335"/>
        <v>21:0552</v>
      </c>
      <c r="D3868" s="1" t="str">
        <f t="shared" si="336"/>
        <v>21:0180</v>
      </c>
      <c r="E3868" t="s">
        <v>15429</v>
      </c>
      <c r="F3868" t="s">
        <v>15430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11665</v>
      </c>
      <c r="N3868">
        <v>349</v>
      </c>
      <c r="O3868" t="s">
        <v>113</v>
      </c>
      <c r="P3868" t="s">
        <v>148</v>
      </c>
      <c r="Q3868" t="s">
        <v>29</v>
      </c>
    </row>
    <row r="3869" spans="1:17" hidden="1" x14ac:dyDescent="0.25">
      <c r="A3869" t="s">
        <v>15431</v>
      </c>
      <c r="B3869" t="s">
        <v>15432</v>
      </c>
      <c r="C3869" s="1" t="str">
        <f t="shared" si="335"/>
        <v>21:0552</v>
      </c>
      <c r="D3869" s="1" t="str">
        <f t="shared" si="336"/>
        <v>21:0180</v>
      </c>
      <c r="E3869" t="s">
        <v>15433</v>
      </c>
      <c r="F3869" t="s">
        <v>15434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11670</v>
      </c>
      <c r="N3869">
        <v>350</v>
      </c>
      <c r="O3869" t="s">
        <v>1812</v>
      </c>
      <c r="P3869" t="s">
        <v>148</v>
      </c>
      <c r="Q3869" t="s">
        <v>35</v>
      </c>
    </row>
    <row r="3870" spans="1:17" hidden="1" x14ac:dyDescent="0.25">
      <c r="A3870" t="s">
        <v>15435</v>
      </c>
      <c r="B3870" t="s">
        <v>15436</v>
      </c>
      <c r="C3870" s="1" t="str">
        <f t="shared" si="335"/>
        <v>21:0552</v>
      </c>
      <c r="D3870" s="1" t="str">
        <f t="shared" si="336"/>
        <v>21:0180</v>
      </c>
      <c r="E3870" t="s">
        <v>15437</v>
      </c>
      <c r="F3870" t="s">
        <v>15438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11675</v>
      </c>
      <c r="N3870">
        <v>351</v>
      </c>
      <c r="O3870" t="s">
        <v>10120</v>
      </c>
      <c r="P3870" t="s">
        <v>148</v>
      </c>
      <c r="Q3870" t="s">
        <v>59</v>
      </c>
    </row>
    <row r="3871" spans="1:17" hidden="1" x14ac:dyDescent="0.25">
      <c r="A3871" t="s">
        <v>15439</v>
      </c>
      <c r="B3871" t="s">
        <v>15440</v>
      </c>
      <c r="C3871" s="1" t="str">
        <f t="shared" si="335"/>
        <v>21:0552</v>
      </c>
      <c r="D3871" s="1" t="str">
        <f>HYPERLINK("http://geochem.nrcan.gc.ca/cdogs/content/svy/svy_e.htm", "")</f>
        <v/>
      </c>
      <c r="G3871" s="1" t="str">
        <f>HYPERLINK("http://geochem.nrcan.gc.ca/cdogs/content/cr_/cr_00071_e.htm", "71")</f>
        <v>71</v>
      </c>
      <c r="J3871" t="s">
        <v>11703</v>
      </c>
      <c r="K3871" t="s">
        <v>11704</v>
      </c>
      <c r="L3871">
        <v>18</v>
      </c>
      <c r="M3871" t="s">
        <v>11705</v>
      </c>
      <c r="N3871">
        <v>352</v>
      </c>
      <c r="O3871" t="s">
        <v>3027</v>
      </c>
      <c r="P3871" t="s">
        <v>40</v>
      </c>
      <c r="Q3871" t="s">
        <v>71</v>
      </c>
    </row>
    <row r="3872" spans="1:17" hidden="1" x14ac:dyDescent="0.25">
      <c r="A3872" t="s">
        <v>15441</v>
      </c>
      <c r="B3872" t="s">
        <v>15442</v>
      </c>
      <c r="C3872" s="1" t="str">
        <f t="shared" si="335"/>
        <v>21:0552</v>
      </c>
      <c r="D3872" s="1" t="str">
        <f t="shared" ref="D3872:D3888" si="339">HYPERLINK("http://geochem.nrcan.gc.ca/cdogs/content/svy/svy210180_e.htm", "21:0180")</f>
        <v>21:0180</v>
      </c>
      <c r="E3872" t="s">
        <v>15443</v>
      </c>
      <c r="F3872" t="s">
        <v>15444</v>
      </c>
      <c r="H3872">
        <v>53.490080599999999</v>
      </c>
      <c r="I3872">
        <v>-120.3515893</v>
      </c>
      <c r="J3872" s="1" t="str">
        <f t="shared" ref="J3872:J3888" si="340">HYPERLINK("http://geochem.nrcan.gc.ca/cdogs/content/kwd/kwd020018_e.htm", "Fluid (stream)")</f>
        <v>Fluid (stream)</v>
      </c>
      <c r="K3872" s="1" t="str">
        <f t="shared" ref="K3872:K3888" si="341">HYPERLINK("http://geochem.nrcan.gc.ca/cdogs/content/kwd/kwd080007_e.htm", "Untreated Water")</f>
        <v>Untreated Water</v>
      </c>
      <c r="L3872">
        <v>18</v>
      </c>
      <c r="M3872" t="s">
        <v>11689</v>
      </c>
      <c r="N3872">
        <v>353</v>
      </c>
      <c r="O3872" t="s">
        <v>113</v>
      </c>
      <c r="P3872" t="s">
        <v>148</v>
      </c>
      <c r="Q3872" t="s">
        <v>215</v>
      </c>
    </row>
    <row r="3873" spans="1:17" hidden="1" x14ac:dyDescent="0.25">
      <c r="A3873" t="s">
        <v>15445</v>
      </c>
      <c r="B3873" t="s">
        <v>15446</v>
      </c>
      <c r="C3873" s="1" t="str">
        <f t="shared" si="335"/>
        <v>21:0552</v>
      </c>
      <c r="D3873" s="1" t="str">
        <f t="shared" si="339"/>
        <v>21:0180</v>
      </c>
      <c r="E3873" t="s">
        <v>15447</v>
      </c>
      <c r="F3873" t="s">
        <v>15448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11694</v>
      </c>
      <c r="N3873">
        <v>354</v>
      </c>
      <c r="O3873" t="s">
        <v>1812</v>
      </c>
      <c r="P3873" t="s">
        <v>148</v>
      </c>
      <c r="Q3873" t="s">
        <v>29</v>
      </c>
    </row>
    <row r="3874" spans="1:17" hidden="1" x14ac:dyDescent="0.25">
      <c r="A3874" t="s">
        <v>15449</v>
      </c>
      <c r="B3874" t="s">
        <v>15450</v>
      </c>
      <c r="C3874" s="1" t="str">
        <f t="shared" si="335"/>
        <v>21:0552</v>
      </c>
      <c r="D3874" s="1" t="str">
        <f t="shared" si="339"/>
        <v>21:0180</v>
      </c>
      <c r="E3874" t="s">
        <v>15451</v>
      </c>
      <c r="F3874" t="s">
        <v>15452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11700</v>
      </c>
      <c r="N3874">
        <v>355</v>
      </c>
      <c r="O3874" t="s">
        <v>1812</v>
      </c>
      <c r="P3874" t="s">
        <v>148</v>
      </c>
      <c r="Q3874" t="s">
        <v>46</v>
      </c>
    </row>
    <row r="3875" spans="1:17" hidden="1" x14ac:dyDescent="0.25">
      <c r="A3875" t="s">
        <v>15453</v>
      </c>
      <c r="B3875" t="s">
        <v>15454</v>
      </c>
      <c r="C3875" s="1" t="str">
        <f t="shared" si="335"/>
        <v>21:0552</v>
      </c>
      <c r="D3875" s="1" t="str">
        <f t="shared" si="339"/>
        <v>21:0180</v>
      </c>
      <c r="E3875" t="s">
        <v>15455</v>
      </c>
      <c r="F3875" t="s">
        <v>15456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11710</v>
      </c>
      <c r="N3875">
        <v>356</v>
      </c>
      <c r="O3875" t="s">
        <v>576</v>
      </c>
      <c r="P3875" t="s">
        <v>148</v>
      </c>
      <c r="Q3875" t="s">
        <v>46</v>
      </c>
    </row>
    <row r="3876" spans="1:17" hidden="1" x14ac:dyDescent="0.25">
      <c r="A3876" t="s">
        <v>15457</v>
      </c>
      <c r="B3876" t="s">
        <v>15458</v>
      </c>
      <c r="C3876" s="1" t="str">
        <f t="shared" si="335"/>
        <v>21:0552</v>
      </c>
      <c r="D3876" s="1" t="str">
        <f t="shared" si="339"/>
        <v>21:0180</v>
      </c>
      <c r="E3876" t="s">
        <v>15459</v>
      </c>
      <c r="F3876" t="s">
        <v>15460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11715</v>
      </c>
      <c r="N3876">
        <v>357</v>
      </c>
      <c r="O3876" t="s">
        <v>236</v>
      </c>
      <c r="P3876" t="s">
        <v>148</v>
      </c>
      <c r="Q3876" t="s">
        <v>35</v>
      </c>
    </row>
    <row r="3877" spans="1:17" hidden="1" x14ac:dyDescent="0.25">
      <c r="A3877" t="s">
        <v>15461</v>
      </c>
      <c r="B3877" t="s">
        <v>15462</v>
      </c>
      <c r="C3877" s="1" t="str">
        <f t="shared" si="335"/>
        <v>21:0552</v>
      </c>
      <c r="D3877" s="1" t="str">
        <f t="shared" si="339"/>
        <v>21:0180</v>
      </c>
      <c r="E3877" t="s">
        <v>15463</v>
      </c>
      <c r="F3877" t="s">
        <v>15464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11720</v>
      </c>
      <c r="N3877">
        <v>358</v>
      </c>
      <c r="O3877" t="s">
        <v>1812</v>
      </c>
      <c r="P3877" t="s">
        <v>148</v>
      </c>
      <c r="Q3877" t="s">
        <v>392</v>
      </c>
    </row>
    <row r="3878" spans="1:17" hidden="1" x14ac:dyDescent="0.25">
      <c r="A3878" t="s">
        <v>15465</v>
      </c>
      <c r="B3878" t="s">
        <v>15466</v>
      </c>
      <c r="C3878" s="1" t="str">
        <f t="shared" si="335"/>
        <v>21:0552</v>
      </c>
      <c r="D3878" s="1" t="str">
        <f t="shared" si="339"/>
        <v>21:0180</v>
      </c>
      <c r="E3878" t="s">
        <v>15467</v>
      </c>
      <c r="F3878" t="s">
        <v>15468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11725</v>
      </c>
      <c r="N3878">
        <v>359</v>
      </c>
      <c r="O3878" t="s">
        <v>113</v>
      </c>
      <c r="P3878" t="s">
        <v>148</v>
      </c>
      <c r="Q3878" t="s">
        <v>71</v>
      </c>
    </row>
    <row r="3879" spans="1:17" hidden="1" x14ac:dyDescent="0.25">
      <c r="A3879" t="s">
        <v>15469</v>
      </c>
      <c r="B3879" t="s">
        <v>15470</v>
      </c>
      <c r="C3879" s="1" t="str">
        <f t="shared" si="335"/>
        <v>21:0552</v>
      </c>
      <c r="D3879" s="1" t="str">
        <f t="shared" si="339"/>
        <v>21:0180</v>
      </c>
      <c r="E3879" t="s">
        <v>15471</v>
      </c>
      <c r="F3879" t="s">
        <v>15472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11730</v>
      </c>
      <c r="N3879">
        <v>360</v>
      </c>
      <c r="O3879" t="s">
        <v>2379</v>
      </c>
      <c r="P3879" t="s">
        <v>148</v>
      </c>
      <c r="Q3879" t="s">
        <v>103</v>
      </c>
    </row>
    <row r="3880" spans="1:17" hidden="1" x14ac:dyDescent="0.25">
      <c r="A3880" t="s">
        <v>15473</v>
      </c>
      <c r="B3880" t="s">
        <v>15474</v>
      </c>
      <c r="C3880" s="1" t="str">
        <f t="shared" si="335"/>
        <v>21:0552</v>
      </c>
      <c r="D3880" s="1" t="str">
        <f t="shared" si="339"/>
        <v>21:0180</v>
      </c>
      <c r="E3880" t="s">
        <v>15475</v>
      </c>
      <c r="F3880" t="s">
        <v>15476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11636</v>
      </c>
      <c r="N3880">
        <v>361</v>
      </c>
      <c r="O3880" t="s">
        <v>225</v>
      </c>
      <c r="P3880" t="s">
        <v>2726</v>
      </c>
      <c r="Q3880" t="s">
        <v>52</v>
      </c>
    </row>
    <row r="3881" spans="1:17" hidden="1" x14ac:dyDescent="0.25">
      <c r="A3881" t="s">
        <v>15477</v>
      </c>
      <c r="B3881" t="s">
        <v>15478</v>
      </c>
      <c r="C3881" s="1" t="str">
        <f t="shared" si="335"/>
        <v>21:0552</v>
      </c>
      <c r="D3881" s="1" t="str">
        <f t="shared" si="339"/>
        <v>21:0180</v>
      </c>
      <c r="E3881" t="s">
        <v>15479</v>
      </c>
      <c r="F3881" t="s">
        <v>15480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11641</v>
      </c>
      <c r="N3881">
        <v>362</v>
      </c>
      <c r="O3881" t="s">
        <v>154</v>
      </c>
      <c r="P3881" t="s">
        <v>148</v>
      </c>
      <c r="Q3881" t="s">
        <v>71</v>
      </c>
    </row>
    <row r="3882" spans="1:17" hidden="1" x14ac:dyDescent="0.25">
      <c r="A3882" t="s">
        <v>15481</v>
      </c>
      <c r="B3882" t="s">
        <v>15482</v>
      </c>
      <c r="C3882" s="1" t="str">
        <f t="shared" si="335"/>
        <v>21:0552</v>
      </c>
      <c r="D3882" s="1" t="str">
        <f t="shared" si="339"/>
        <v>21:0180</v>
      </c>
      <c r="E3882" t="s">
        <v>15483</v>
      </c>
      <c r="F3882" t="s">
        <v>15484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11646</v>
      </c>
      <c r="N3882">
        <v>363</v>
      </c>
      <c r="O3882" t="s">
        <v>10166</v>
      </c>
      <c r="P3882" t="s">
        <v>148</v>
      </c>
      <c r="Q3882" t="s">
        <v>149</v>
      </c>
    </row>
    <row r="3883" spans="1:17" hidden="1" x14ac:dyDescent="0.25">
      <c r="A3883" t="s">
        <v>15485</v>
      </c>
      <c r="B3883" t="s">
        <v>15486</v>
      </c>
      <c r="C3883" s="1" t="str">
        <f t="shared" si="335"/>
        <v>21:0552</v>
      </c>
      <c r="D3883" s="1" t="str">
        <f t="shared" si="339"/>
        <v>21:0180</v>
      </c>
      <c r="E3883" t="s">
        <v>15487</v>
      </c>
      <c r="F3883" t="s">
        <v>15488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11651</v>
      </c>
      <c r="N3883">
        <v>364</v>
      </c>
      <c r="O3883" t="s">
        <v>21</v>
      </c>
      <c r="P3883" t="s">
        <v>148</v>
      </c>
      <c r="Q3883" t="s">
        <v>88</v>
      </c>
    </row>
    <row r="3884" spans="1:17" hidden="1" x14ac:dyDescent="0.25">
      <c r="A3884" t="s">
        <v>15489</v>
      </c>
      <c r="B3884" t="s">
        <v>15490</v>
      </c>
      <c r="C3884" s="1" t="str">
        <f t="shared" si="335"/>
        <v>21:0552</v>
      </c>
      <c r="D3884" s="1" t="str">
        <f t="shared" si="339"/>
        <v>21:0180</v>
      </c>
      <c r="E3884" t="s">
        <v>15491</v>
      </c>
      <c r="F3884" t="s">
        <v>15492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11660</v>
      </c>
      <c r="N3884">
        <v>365</v>
      </c>
      <c r="O3884" t="s">
        <v>21</v>
      </c>
      <c r="P3884" t="s">
        <v>148</v>
      </c>
      <c r="Q3884" t="s">
        <v>138</v>
      </c>
    </row>
    <row r="3885" spans="1:17" hidden="1" x14ac:dyDescent="0.25">
      <c r="A3885" t="s">
        <v>15493</v>
      </c>
      <c r="B3885" t="s">
        <v>15494</v>
      </c>
      <c r="C3885" s="1" t="str">
        <f t="shared" si="335"/>
        <v>21:0552</v>
      </c>
      <c r="D3885" s="1" t="str">
        <f t="shared" si="339"/>
        <v>21:0180</v>
      </c>
      <c r="E3885" t="s">
        <v>15495</v>
      </c>
      <c r="F3885" t="s">
        <v>15496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11665</v>
      </c>
      <c r="N3885">
        <v>366</v>
      </c>
      <c r="O3885" t="s">
        <v>154</v>
      </c>
      <c r="P3885" t="s">
        <v>148</v>
      </c>
      <c r="Q3885" t="s">
        <v>215</v>
      </c>
    </row>
    <row r="3886" spans="1:17" hidden="1" x14ac:dyDescent="0.25">
      <c r="A3886" t="s">
        <v>15497</v>
      </c>
      <c r="B3886" t="s">
        <v>15498</v>
      </c>
      <c r="C3886" s="1" t="str">
        <f t="shared" si="335"/>
        <v>21:0552</v>
      </c>
      <c r="D3886" s="1" t="str">
        <f t="shared" si="339"/>
        <v>21:0180</v>
      </c>
      <c r="E3886" t="s">
        <v>15499</v>
      </c>
      <c r="F3886" t="s">
        <v>15500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11670</v>
      </c>
      <c r="N3886">
        <v>367</v>
      </c>
      <c r="O3886" t="s">
        <v>1597</v>
      </c>
      <c r="P3886" t="s">
        <v>148</v>
      </c>
      <c r="Q3886" t="s">
        <v>103</v>
      </c>
    </row>
    <row r="3887" spans="1:17" hidden="1" x14ac:dyDescent="0.25">
      <c r="A3887" t="s">
        <v>15501</v>
      </c>
      <c r="B3887" t="s">
        <v>15502</v>
      </c>
      <c r="C3887" s="1" t="str">
        <f t="shared" si="335"/>
        <v>21:0552</v>
      </c>
      <c r="D3887" s="1" t="str">
        <f t="shared" si="339"/>
        <v>21:0180</v>
      </c>
      <c r="E3887" t="s">
        <v>15503</v>
      </c>
      <c r="F3887" t="s">
        <v>15504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11675</v>
      </c>
      <c r="N3887">
        <v>368</v>
      </c>
      <c r="O3887" t="s">
        <v>652</v>
      </c>
      <c r="P3887" t="s">
        <v>148</v>
      </c>
      <c r="Q3887" t="s">
        <v>46</v>
      </c>
    </row>
    <row r="3888" spans="1:17" hidden="1" x14ac:dyDescent="0.25">
      <c r="A3888" t="s">
        <v>15505</v>
      </c>
      <c r="B3888" t="s">
        <v>15506</v>
      </c>
      <c r="C3888" s="1" t="str">
        <f t="shared" si="335"/>
        <v>21:0552</v>
      </c>
      <c r="D3888" s="1" t="str">
        <f t="shared" si="339"/>
        <v>21:0180</v>
      </c>
      <c r="E3888" t="s">
        <v>15475</v>
      </c>
      <c r="F3888" t="s">
        <v>15507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11655</v>
      </c>
      <c r="N3888">
        <v>369</v>
      </c>
      <c r="O3888" t="s">
        <v>652</v>
      </c>
      <c r="P3888" t="s">
        <v>148</v>
      </c>
      <c r="Q3888" t="s">
        <v>198</v>
      </c>
    </row>
    <row r="3889" spans="1:17" hidden="1" x14ac:dyDescent="0.25">
      <c r="A3889" t="s">
        <v>15508</v>
      </c>
      <c r="B3889" t="s">
        <v>15509</v>
      </c>
      <c r="C3889" s="1" t="str">
        <f t="shared" si="335"/>
        <v>21:0552</v>
      </c>
      <c r="D3889" s="1" t="str">
        <f>HYPERLINK("http://geochem.nrcan.gc.ca/cdogs/content/svy/svy_e.htm", "")</f>
        <v/>
      </c>
      <c r="G3889" s="1" t="str">
        <f>HYPERLINK("http://geochem.nrcan.gc.ca/cdogs/content/cr_/cr_00072_e.htm", "72")</f>
        <v>72</v>
      </c>
      <c r="J3889" t="s">
        <v>11703</v>
      </c>
      <c r="K3889" t="s">
        <v>11704</v>
      </c>
      <c r="L3889">
        <v>19</v>
      </c>
      <c r="M3889" t="s">
        <v>11705</v>
      </c>
      <c r="N3889">
        <v>370</v>
      </c>
      <c r="O3889" t="s">
        <v>3027</v>
      </c>
      <c r="P3889" t="s">
        <v>70</v>
      </c>
      <c r="Q3889" t="s">
        <v>149</v>
      </c>
    </row>
    <row r="3890" spans="1:17" hidden="1" x14ac:dyDescent="0.25">
      <c r="A3890" t="s">
        <v>15510</v>
      </c>
      <c r="B3890" t="s">
        <v>15511</v>
      </c>
      <c r="C3890" s="1" t="str">
        <f t="shared" si="335"/>
        <v>21:0552</v>
      </c>
      <c r="D3890" s="1" t="str">
        <f t="shared" ref="D3890:D3914" si="342">HYPERLINK("http://geochem.nrcan.gc.ca/cdogs/content/svy/svy210180_e.htm", "21:0180")</f>
        <v>21:0180</v>
      </c>
      <c r="E3890" t="s">
        <v>15512</v>
      </c>
      <c r="F3890" t="s">
        <v>15513</v>
      </c>
      <c r="H3890">
        <v>53.117852399999997</v>
      </c>
      <c r="I3890">
        <v>-120.64408969999999</v>
      </c>
      <c r="J3890" s="1" t="str">
        <f t="shared" ref="J3890:J3914" si="343">HYPERLINK("http://geochem.nrcan.gc.ca/cdogs/content/kwd/kwd020018_e.htm", "Fluid (stream)")</f>
        <v>Fluid (stream)</v>
      </c>
      <c r="K3890" s="1" t="str">
        <f t="shared" ref="K3890:K3914" si="344">HYPERLINK("http://geochem.nrcan.gc.ca/cdogs/content/kwd/kwd080007_e.htm", "Untreated Water")</f>
        <v>Untreated Water</v>
      </c>
      <c r="L3890">
        <v>19</v>
      </c>
      <c r="M3890" t="s">
        <v>11689</v>
      </c>
      <c r="N3890">
        <v>371</v>
      </c>
      <c r="O3890" t="s">
        <v>2418</v>
      </c>
      <c r="P3890" t="s">
        <v>148</v>
      </c>
      <c r="Q3890" t="s">
        <v>103</v>
      </c>
    </row>
    <row r="3891" spans="1:17" hidden="1" x14ac:dyDescent="0.25">
      <c r="A3891" t="s">
        <v>15514</v>
      </c>
      <c r="B3891" t="s">
        <v>15515</v>
      </c>
      <c r="C3891" s="1" t="str">
        <f t="shared" si="335"/>
        <v>21:0552</v>
      </c>
      <c r="D3891" s="1" t="str">
        <f t="shared" si="342"/>
        <v>21:0180</v>
      </c>
      <c r="E3891" t="s">
        <v>15516</v>
      </c>
      <c r="F3891" t="s">
        <v>15517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11694</v>
      </c>
      <c r="N3891">
        <v>372</v>
      </c>
      <c r="O3891" t="s">
        <v>588</v>
      </c>
      <c r="P3891" t="s">
        <v>148</v>
      </c>
      <c r="Q3891" t="s">
        <v>52</v>
      </c>
    </row>
    <row r="3892" spans="1:17" hidden="1" x14ac:dyDescent="0.25">
      <c r="A3892" t="s">
        <v>15518</v>
      </c>
      <c r="B3892" t="s">
        <v>15519</v>
      </c>
      <c r="C3892" s="1" t="str">
        <f t="shared" si="335"/>
        <v>21:0552</v>
      </c>
      <c r="D3892" s="1" t="str">
        <f t="shared" si="342"/>
        <v>21:0180</v>
      </c>
      <c r="E3892" t="s">
        <v>15520</v>
      </c>
      <c r="F3892" t="s">
        <v>15521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11700</v>
      </c>
      <c r="N3892">
        <v>373</v>
      </c>
      <c r="O3892" t="s">
        <v>1597</v>
      </c>
      <c r="P3892" t="s">
        <v>148</v>
      </c>
      <c r="Q3892" t="s">
        <v>215</v>
      </c>
    </row>
    <row r="3893" spans="1:17" hidden="1" x14ac:dyDescent="0.25">
      <c r="A3893" t="s">
        <v>15522</v>
      </c>
      <c r="B3893" t="s">
        <v>15523</v>
      </c>
      <c r="C3893" s="1" t="str">
        <f t="shared" si="335"/>
        <v>21:0552</v>
      </c>
      <c r="D3893" s="1" t="str">
        <f t="shared" si="342"/>
        <v>21:0180</v>
      </c>
      <c r="E3893" t="s">
        <v>15524</v>
      </c>
      <c r="F3893" t="s">
        <v>15525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11710</v>
      </c>
      <c r="N3893">
        <v>374</v>
      </c>
      <c r="O3893" t="s">
        <v>113</v>
      </c>
      <c r="P3893" t="s">
        <v>148</v>
      </c>
      <c r="Q3893" t="s">
        <v>189</v>
      </c>
    </row>
    <row r="3894" spans="1:17" hidden="1" x14ac:dyDescent="0.25">
      <c r="A3894" t="s">
        <v>15526</v>
      </c>
      <c r="B3894" t="s">
        <v>15527</v>
      </c>
      <c r="C3894" s="1" t="str">
        <f t="shared" si="335"/>
        <v>21:0552</v>
      </c>
      <c r="D3894" s="1" t="str">
        <f t="shared" si="342"/>
        <v>21:0180</v>
      </c>
      <c r="E3894" t="s">
        <v>15528</v>
      </c>
      <c r="F3894" t="s">
        <v>15529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11680</v>
      </c>
      <c r="N3894">
        <v>375</v>
      </c>
      <c r="O3894" t="s">
        <v>2257</v>
      </c>
      <c r="P3894" t="s">
        <v>148</v>
      </c>
      <c r="Q3894" t="s">
        <v>71</v>
      </c>
    </row>
    <row r="3895" spans="1:17" hidden="1" x14ac:dyDescent="0.25">
      <c r="A3895" t="s">
        <v>15530</v>
      </c>
      <c r="B3895" t="s">
        <v>15531</v>
      </c>
      <c r="C3895" s="1" t="str">
        <f t="shared" si="335"/>
        <v>21:0552</v>
      </c>
      <c r="D3895" s="1" t="str">
        <f t="shared" si="342"/>
        <v>21:0180</v>
      </c>
      <c r="E3895" t="s">
        <v>15528</v>
      </c>
      <c r="F3895" t="s">
        <v>15532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11684</v>
      </c>
      <c r="N3895">
        <v>376</v>
      </c>
      <c r="O3895" t="s">
        <v>2379</v>
      </c>
      <c r="P3895" t="s">
        <v>148</v>
      </c>
      <c r="Q3895" t="s">
        <v>71</v>
      </c>
    </row>
    <row r="3896" spans="1:17" hidden="1" x14ac:dyDescent="0.25">
      <c r="A3896" t="s">
        <v>15533</v>
      </c>
      <c r="B3896" t="s">
        <v>15534</v>
      </c>
      <c r="C3896" s="1" t="str">
        <f t="shared" si="335"/>
        <v>21:0552</v>
      </c>
      <c r="D3896" s="1" t="str">
        <f t="shared" si="342"/>
        <v>21:0180</v>
      </c>
      <c r="E3896" t="s">
        <v>15535</v>
      </c>
      <c r="F3896" t="s">
        <v>15536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11715</v>
      </c>
      <c r="N3896">
        <v>377</v>
      </c>
      <c r="O3896" t="s">
        <v>5563</v>
      </c>
      <c r="P3896" t="s">
        <v>148</v>
      </c>
      <c r="Q3896" t="s">
        <v>93</v>
      </c>
    </row>
    <row r="3897" spans="1:17" hidden="1" x14ac:dyDescent="0.25">
      <c r="A3897" t="s">
        <v>15537</v>
      </c>
      <c r="B3897" t="s">
        <v>15538</v>
      </c>
      <c r="C3897" s="1" t="str">
        <f t="shared" si="335"/>
        <v>21:0552</v>
      </c>
      <c r="D3897" s="1" t="str">
        <f t="shared" si="342"/>
        <v>21:0180</v>
      </c>
      <c r="E3897" t="s">
        <v>15539</v>
      </c>
      <c r="F3897" t="s">
        <v>15540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11720</v>
      </c>
      <c r="N3897">
        <v>378</v>
      </c>
      <c r="O3897" t="s">
        <v>2937</v>
      </c>
      <c r="P3897" t="s">
        <v>148</v>
      </c>
      <c r="Q3897" t="s">
        <v>198</v>
      </c>
    </row>
    <row r="3898" spans="1:17" hidden="1" x14ac:dyDescent="0.25">
      <c r="A3898" t="s">
        <v>15541</v>
      </c>
      <c r="B3898" t="s">
        <v>15542</v>
      </c>
      <c r="C3898" s="1" t="str">
        <f t="shared" si="335"/>
        <v>21:0552</v>
      </c>
      <c r="D3898" s="1" t="str">
        <f t="shared" si="342"/>
        <v>21:0180</v>
      </c>
      <c r="E3898" t="s">
        <v>15543</v>
      </c>
      <c r="F3898" t="s">
        <v>15544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11725</v>
      </c>
      <c r="N3898">
        <v>379</v>
      </c>
      <c r="O3898" t="s">
        <v>2725</v>
      </c>
      <c r="P3898" t="s">
        <v>148</v>
      </c>
      <c r="Q3898" t="s">
        <v>71</v>
      </c>
    </row>
    <row r="3899" spans="1:17" hidden="1" x14ac:dyDescent="0.25">
      <c r="A3899" t="s">
        <v>15545</v>
      </c>
      <c r="B3899" t="s">
        <v>15546</v>
      </c>
      <c r="C3899" s="1" t="str">
        <f t="shared" si="335"/>
        <v>21:0552</v>
      </c>
      <c r="D3899" s="1" t="str">
        <f t="shared" si="342"/>
        <v>21:0180</v>
      </c>
      <c r="E3899" t="s">
        <v>15547</v>
      </c>
      <c r="F3899" t="s">
        <v>15548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11730</v>
      </c>
      <c r="N3899">
        <v>380</v>
      </c>
      <c r="O3899" t="s">
        <v>21</v>
      </c>
      <c r="P3899" t="s">
        <v>148</v>
      </c>
      <c r="Q3899" t="s">
        <v>88</v>
      </c>
    </row>
    <row r="3900" spans="1:17" hidden="1" x14ac:dyDescent="0.25">
      <c r="A3900" t="s">
        <v>15549</v>
      </c>
      <c r="B3900" t="s">
        <v>15550</v>
      </c>
      <c r="C3900" s="1" t="str">
        <f t="shared" si="335"/>
        <v>21:0552</v>
      </c>
      <c r="D3900" s="1" t="str">
        <f t="shared" si="342"/>
        <v>21:0180</v>
      </c>
      <c r="E3900" t="s">
        <v>15551</v>
      </c>
      <c r="F3900" t="s">
        <v>15552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11636</v>
      </c>
      <c r="N3900">
        <v>381</v>
      </c>
      <c r="O3900" t="s">
        <v>113</v>
      </c>
      <c r="P3900" t="s">
        <v>1391</v>
      </c>
      <c r="Q3900" t="s">
        <v>103</v>
      </c>
    </row>
    <row r="3901" spans="1:17" hidden="1" x14ac:dyDescent="0.25">
      <c r="A3901" t="s">
        <v>15553</v>
      </c>
      <c r="B3901" t="s">
        <v>15554</v>
      </c>
      <c r="C3901" s="1" t="str">
        <f t="shared" si="335"/>
        <v>21:0552</v>
      </c>
      <c r="D3901" s="1" t="str">
        <f t="shared" si="342"/>
        <v>21:0180</v>
      </c>
      <c r="E3901" t="s">
        <v>15555</v>
      </c>
      <c r="F3901" t="s">
        <v>15556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11641</v>
      </c>
      <c r="N3901">
        <v>382</v>
      </c>
      <c r="O3901" t="s">
        <v>4148</v>
      </c>
      <c r="P3901" t="s">
        <v>148</v>
      </c>
      <c r="Q3901" t="s">
        <v>198</v>
      </c>
    </row>
    <row r="3902" spans="1:17" hidden="1" x14ac:dyDescent="0.25">
      <c r="A3902" t="s">
        <v>15557</v>
      </c>
      <c r="B3902" t="s">
        <v>15558</v>
      </c>
      <c r="C3902" s="1" t="str">
        <f t="shared" si="335"/>
        <v>21:0552</v>
      </c>
      <c r="D3902" s="1" t="str">
        <f t="shared" si="342"/>
        <v>21:0180</v>
      </c>
      <c r="E3902" t="s">
        <v>15559</v>
      </c>
      <c r="F3902" t="s">
        <v>15560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11646</v>
      </c>
      <c r="N3902">
        <v>383</v>
      </c>
      <c r="O3902" t="s">
        <v>1812</v>
      </c>
      <c r="P3902" t="s">
        <v>148</v>
      </c>
      <c r="Q3902" t="s">
        <v>29</v>
      </c>
    </row>
    <row r="3903" spans="1:17" hidden="1" x14ac:dyDescent="0.25">
      <c r="A3903" t="s">
        <v>15561</v>
      </c>
      <c r="B3903" t="s">
        <v>15562</v>
      </c>
      <c r="C3903" s="1" t="str">
        <f t="shared" si="335"/>
        <v>21:0552</v>
      </c>
      <c r="D3903" s="1" t="str">
        <f t="shared" si="342"/>
        <v>21:0180</v>
      </c>
      <c r="E3903" t="s">
        <v>15563</v>
      </c>
      <c r="F3903" t="s">
        <v>15564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11680</v>
      </c>
      <c r="N3903">
        <v>384</v>
      </c>
      <c r="O3903" t="s">
        <v>113</v>
      </c>
      <c r="P3903" t="s">
        <v>148</v>
      </c>
      <c r="Q3903" t="s">
        <v>52</v>
      </c>
    </row>
    <row r="3904" spans="1:17" hidden="1" x14ac:dyDescent="0.25">
      <c r="A3904" t="s">
        <v>15565</v>
      </c>
      <c r="B3904" t="s">
        <v>15566</v>
      </c>
      <c r="C3904" s="1" t="str">
        <f t="shared" ref="C3904:C3967" si="345">HYPERLINK("http://geochem.nrcan.gc.ca/cdogs/content/bdl/bdl210552_e.htm", "21:0552")</f>
        <v>21:0552</v>
      </c>
      <c r="D3904" s="1" t="str">
        <f t="shared" si="342"/>
        <v>21:0180</v>
      </c>
      <c r="E3904" t="s">
        <v>15563</v>
      </c>
      <c r="F3904" t="s">
        <v>15567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11684</v>
      </c>
      <c r="N3904">
        <v>385</v>
      </c>
      <c r="O3904" t="s">
        <v>113</v>
      </c>
      <c r="P3904" t="s">
        <v>148</v>
      </c>
      <c r="Q3904" t="s">
        <v>52</v>
      </c>
    </row>
    <row r="3905" spans="1:17" hidden="1" x14ac:dyDescent="0.25">
      <c r="A3905" t="s">
        <v>15568</v>
      </c>
      <c r="B3905" t="s">
        <v>15569</v>
      </c>
      <c r="C3905" s="1" t="str">
        <f t="shared" si="345"/>
        <v>21:0552</v>
      </c>
      <c r="D3905" s="1" t="str">
        <f t="shared" si="342"/>
        <v>21:0180</v>
      </c>
      <c r="E3905" t="s">
        <v>15570</v>
      </c>
      <c r="F3905" t="s">
        <v>15571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11651</v>
      </c>
      <c r="N3905">
        <v>386</v>
      </c>
      <c r="O3905" t="s">
        <v>2120</v>
      </c>
      <c r="P3905" t="s">
        <v>148</v>
      </c>
      <c r="Q3905" t="s">
        <v>93</v>
      </c>
    </row>
    <row r="3906" spans="1:17" hidden="1" x14ac:dyDescent="0.25">
      <c r="A3906" t="s">
        <v>15572</v>
      </c>
      <c r="B3906" t="s">
        <v>15573</v>
      </c>
      <c r="C3906" s="1" t="str">
        <f t="shared" si="345"/>
        <v>21:0552</v>
      </c>
      <c r="D3906" s="1" t="str">
        <f t="shared" si="342"/>
        <v>21:0180</v>
      </c>
      <c r="E3906" t="s">
        <v>15574</v>
      </c>
      <c r="F3906" t="s">
        <v>15575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11660</v>
      </c>
      <c r="N3906">
        <v>387</v>
      </c>
      <c r="O3906" t="s">
        <v>113</v>
      </c>
      <c r="P3906" t="s">
        <v>148</v>
      </c>
      <c r="Q3906" t="s">
        <v>189</v>
      </c>
    </row>
    <row r="3907" spans="1:17" hidden="1" x14ac:dyDescent="0.25">
      <c r="A3907" t="s">
        <v>15576</v>
      </c>
      <c r="B3907" t="s">
        <v>15577</v>
      </c>
      <c r="C3907" s="1" t="str">
        <f t="shared" si="345"/>
        <v>21:0552</v>
      </c>
      <c r="D3907" s="1" t="str">
        <f t="shared" si="342"/>
        <v>21:0180</v>
      </c>
      <c r="E3907" t="s">
        <v>15578</v>
      </c>
      <c r="F3907" t="s">
        <v>15579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11665</v>
      </c>
      <c r="N3907">
        <v>388</v>
      </c>
      <c r="O3907" t="s">
        <v>2379</v>
      </c>
      <c r="P3907" t="s">
        <v>148</v>
      </c>
      <c r="Q3907" t="s">
        <v>93</v>
      </c>
    </row>
    <row r="3908" spans="1:17" hidden="1" x14ac:dyDescent="0.25">
      <c r="A3908" t="s">
        <v>15580</v>
      </c>
      <c r="B3908" t="s">
        <v>15581</v>
      </c>
      <c r="C3908" s="1" t="str">
        <f t="shared" si="345"/>
        <v>21:0552</v>
      </c>
      <c r="D3908" s="1" t="str">
        <f t="shared" si="342"/>
        <v>21:0180</v>
      </c>
      <c r="E3908" t="s">
        <v>15582</v>
      </c>
      <c r="F3908" t="s">
        <v>15583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11670</v>
      </c>
      <c r="N3908">
        <v>389</v>
      </c>
      <c r="O3908" t="s">
        <v>6252</v>
      </c>
      <c r="P3908" t="s">
        <v>148</v>
      </c>
      <c r="Q3908" t="s">
        <v>198</v>
      </c>
    </row>
    <row r="3909" spans="1:17" hidden="1" x14ac:dyDescent="0.25">
      <c r="A3909" t="s">
        <v>15584</v>
      </c>
      <c r="B3909" t="s">
        <v>15585</v>
      </c>
      <c r="C3909" s="1" t="str">
        <f t="shared" si="345"/>
        <v>21:0552</v>
      </c>
      <c r="D3909" s="1" t="str">
        <f t="shared" si="342"/>
        <v>21:0180</v>
      </c>
      <c r="E3909" t="s">
        <v>15586</v>
      </c>
      <c r="F3909" t="s">
        <v>15587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11675</v>
      </c>
      <c r="N3909">
        <v>390</v>
      </c>
      <c r="O3909" t="s">
        <v>113</v>
      </c>
      <c r="P3909" t="s">
        <v>148</v>
      </c>
      <c r="Q3909" t="s">
        <v>93</v>
      </c>
    </row>
    <row r="3910" spans="1:17" hidden="1" x14ac:dyDescent="0.25">
      <c r="A3910" t="s">
        <v>15588</v>
      </c>
      <c r="B3910" t="s">
        <v>15589</v>
      </c>
      <c r="C3910" s="1" t="str">
        <f t="shared" si="345"/>
        <v>21:0552</v>
      </c>
      <c r="D3910" s="1" t="str">
        <f t="shared" si="342"/>
        <v>21:0180</v>
      </c>
      <c r="E3910" t="s">
        <v>15590</v>
      </c>
      <c r="F3910" t="s">
        <v>15591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11689</v>
      </c>
      <c r="N3910">
        <v>391</v>
      </c>
      <c r="O3910" t="s">
        <v>113</v>
      </c>
      <c r="P3910" t="s">
        <v>148</v>
      </c>
      <c r="Q3910" t="s">
        <v>52</v>
      </c>
    </row>
    <row r="3911" spans="1:17" hidden="1" x14ac:dyDescent="0.25">
      <c r="A3911" t="s">
        <v>15592</v>
      </c>
      <c r="B3911" t="s">
        <v>15593</v>
      </c>
      <c r="C3911" s="1" t="str">
        <f t="shared" si="345"/>
        <v>21:0552</v>
      </c>
      <c r="D3911" s="1" t="str">
        <f t="shared" si="342"/>
        <v>21:0180</v>
      </c>
      <c r="E3911" t="s">
        <v>15594</v>
      </c>
      <c r="F3911" t="s">
        <v>15595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11694</v>
      </c>
      <c r="N3911">
        <v>392</v>
      </c>
      <c r="O3911" t="s">
        <v>113</v>
      </c>
      <c r="P3911" t="s">
        <v>148</v>
      </c>
      <c r="Q3911" t="s">
        <v>215</v>
      </c>
    </row>
    <row r="3912" spans="1:17" hidden="1" x14ac:dyDescent="0.25">
      <c r="A3912" t="s">
        <v>15596</v>
      </c>
      <c r="B3912" t="s">
        <v>15597</v>
      </c>
      <c r="C3912" s="1" t="str">
        <f t="shared" si="345"/>
        <v>21:0552</v>
      </c>
      <c r="D3912" s="1" t="str">
        <f t="shared" si="342"/>
        <v>21:0180</v>
      </c>
      <c r="E3912" t="s">
        <v>15598</v>
      </c>
      <c r="F3912" t="s">
        <v>15599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11700</v>
      </c>
      <c r="N3912">
        <v>393</v>
      </c>
      <c r="O3912" t="s">
        <v>113</v>
      </c>
      <c r="P3912" t="s">
        <v>148</v>
      </c>
      <c r="Q3912" t="s">
        <v>215</v>
      </c>
    </row>
    <row r="3913" spans="1:17" hidden="1" x14ac:dyDescent="0.25">
      <c r="A3913" t="s">
        <v>15600</v>
      </c>
      <c r="B3913" t="s">
        <v>15601</v>
      </c>
      <c r="C3913" s="1" t="str">
        <f t="shared" si="345"/>
        <v>21:0552</v>
      </c>
      <c r="D3913" s="1" t="str">
        <f t="shared" si="342"/>
        <v>21:0180</v>
      </c>
      <c r="E3913" t="s">
        <v>15602</v>
      </c>
      <c r="F3913" t="s">
        <v>15603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11710</v>
      </c>
      <c r="N3913">
        <v>394</v>
      </c>
      <c r="O3913" t="s">
        <v>113</v>
      </c>
      <c r="P3913" t="s">
        <v>148</v>
      </c>
      <c r="Q3913" t="s">
        <v>93</v>
      </c>
    </row>
    <row r="3914" spans="1:17" hidden="1" x14ac:dyDescent="0.25">
      <c r="A3914" t="s">
        <v>15604</v>
      </c>
      <c r="B3914" t="s">
        <v>15605</v>
      </c>
      <c r="C3914" s="1" t="str">
        <f t="shared" si="345"/>
        <v>21:0552</v>
      </c>
      <c r="D3914" s="1" t="str">
        <f t="shared" si="342"/>
        <v>21:0180</v>
      </c>
      <c r="E3914" t="s">
        <v>15606</v>
      </c>
      <c r="F3914" t="s">
        <v>15607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11715</v>
      </c>
      <c r="N3914">
        <v>395</v>
      </c>
      <c r="O3914" t="s">
        <v>113</v>
      </c>
      <c r="P3914" t="s">
        <v>148</v>
      </c>
      <c r="Q3914" t="s">
        <v>215</v>
      </c>
    </row>
    <row r="3915" spans="1:17" hidden="1" x14ac:dyDescent="0.25">
      <c r="A3915" t="s">
        <v>15608</v>
      </c>
      <c r="B3915" t="s">
        <v>15609</v>
      </c>
      <c r="C3915" s="1" t="str">
        <f t="shared" si="345"/>
        <v>21:0552</v>
      </c>
      <c r="D3915" s="1" t="str">
        <f>HYPERLINK("http://geochem.nrcan.gc.ca/cdogs/content/svy/svy_e.htm", "")</f>
        <v/>
      </c>
      <c r="G3915" s="1" t="str">
        <f>HYPERLINK("http://geochem.nrcan.gc.ca/cdogs/content/cr_/cr_00072_e.htm", "72")</f>
        <v>72</v>
      </c>
      <c r="J3915" t="s">
        <v>11703</v>
      </c>
      <c r="K3915" t="s">
        <v>11704</v>
      </c>
      <c r="L3915">
        <v>20</v>
      </c>
      <c r="M3915" t="s">
        <v>11705</v>
      </c>
      <c r="N3915">
        <v>396</v>
      </c>
      <c r="O3915" t="s">
        <v>512</v>
      </c>
      <c r="P3915" t="s">
        <v>863</v>
      </c>
      <c r="Q3915" t="s">
        <v>215</v>
      </c>
    </row>
    <row r="3916" spans="1:17" hidden="1" x14ac:dyDescent="0.25">
      <c r="A3916" t="s">
        <v>15610</v>
      </c>
      <c r="B3916" t="s">
        <v>15611</v>
      </c>
      <c r="C3916" s="1" t="str">
        <f t="shared" si="345"/>
        <v>21:0552</v>
      </c>
      <c r="D3916" s="1" t="str">
        <f t="shared" ref="D3916:D3925" si="346">HYPERLINK("http://geochem.nrcan.gc.ca/cdogs/content/svy/svy210180_e.htm", "21:0180")</f>
        <v>21:0180</v>
      </c>
      <c r="E3916" t="s">
        <v>15612</v>
      </c>
      <c r="F3916" t="s">
        <v>15613</v>
      </c>
      <c r="H3916">
        <v>53.113178400000002</v>
      </c>
      <c r="I3916">
        <v>-120.5417415</v>
      </c>
      <c r="J3916" s="1" t="str">
        <f t="shared" ref="J3916:J3925" si="347">HYPERLINK("http://geochem.nrcan.gc.ca/cdogs/content/kwd/kwd020018_e.htm", "Fluid (stream)")</f>
        <v>Fluid (stream)</v>
      </c>
      <c r="K3916" s="1" t="str">
        <f t="shared" ref="K3916:K3925" si="348">HYPERLINK("http://geochem.nrcan.gc.ca/cdogs/content/kwd/kwd080007_e.htm", "Untreated Water")</f>
        <v>Untreated Water</v>
      </c>
      <c r="L3916">
        <v>20</v>
      </c>
      <c r="M3916" t="s">
        <v>11720</v>
      </c>
      <c r="N3916">
        <v>397</v>
      </c>
      <c r="O3916" t="s">
        <v>113</v>
      </c>
      <c r="P3916" t="s">
        <v>148</v>
      </c>
      <c r="Q3916" t="s">
        <v>189</v>
      </c>
    </row>
    <row r="3917" spans="1:17" hidden="1" x14ac:dyDescent="0.25">
      <c r="A3917" t="s">
        <v>15614</v>
      </c>
      <c r="B3917" t="s">
        <v>15615</v>
      </c>
      <c r="C3917" s="1" t="str">
        <f t="shared" si="345"/>
        <v>21:0552</v>
      </c>
      <c r="D3917" s="1" t="str">
        <f t="shared" si="346"/>
        <v>21:0180</v>
      </c>
      <c r="E3917" t="s">
        <v>15616</v>
      </c>
      <c r="F3917" t="s">
        <v>15617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11725</v>
      </c>
      <c r="N3917">
        <v>398</v>
      </c>
      <c r="O3917" t="s">
        <v>113</v>
      </c>
      <c r="P3917" t="s">
        <v>148</v>
      </c>
      <c r="Q3917" t="s">
        <v>215</v>
      </c>
    </row>
    <row r="3918" spans="1:17" hidden="1" x14ac:dyDescent="0.25">
      <c r="A3918" t="s">
        <v>15618</v>
      </c>
      <c r="B3918" t="s">
        <v>15619</v>
      </c>
      <c r="C3918" s="1" t="str">
        <f t="shared" si="345"/>
        <v>21:0552</v>
      </c>
      <c r="D3918" s="1" t="str">
        <f t="shared" si="346"/>
        <v>21:0180</v>
      </c>
      <c r="E3918" t="s">
        <v>15620</v>
      </c>
      <c r="F3918" t="s">
        <v>15621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11730</v>
      </c>
      <c r="N3918">
        <v>399</v>
      </c>
      <c r="O3918" t="s">
        <v>113</v>
      </c>
      <c r="P3918" t="s">
        <v>148</v>
      </c>
      <c r="Q3918" t="s">
        <v>93</v>
      </c>
    </row>
    <row r="3919" spans="1:17" hidden="1" x14ac:dyDescent="0.25">
      <c r="A3919" t="s">
        <v>15622</v>
      </c>
      <c r="B3919" t="s">
        <v>15623</v>
      </c>
      <c r="C3919" s="1" t="str">
        <f t="shared" si="345"/>
        <v>21:0552</v>
      </c>
      <c r="D3919" s="1" t="str">
        <f t="shared" si="346"/>
        <v>21:0180</v>
      </c>
      <c r="E3919" t="s">
        <v>15551</v>
      </c>
      <c r="F3919" t="s">
        <v>15624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11655</v>
      </c>
      <c r="N3919">
        <v>400</v>
      </c>
      <c r="O3919" t="s">
        <v>113</v>
      </c>
      <c r="P3919" t="s">
        <v>148</v>
      </c>
      <c r="Q3919" t="s">
        <v>215</v>
      </c>
    </row>
    <row r="3920" spans="1:17" hidden="1" x14ac:dyDescent="0.25">
      <c r="A3920" t="s">
        <v>15625</v>
      </c>
      <c r="B3920" t="s">
        <v>15626</v>
      </c>
      <c r="C3920" s="1" t="str">
        <f t="shared" si="345"/>
        <v>21:0552</v>
      </c>
      <c r="D3920" s="1" t="str">
        <f t="shared" si="346"/>
        <v>21:0180</v>
      </c>
      <c r="E3920" t="s">
        <v>15627</v>
      </c>
      <c r="F3920" t="s">
        <v>15628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12728</v>
      </c>
      <c r="N3920">
        <v>401</v>
      </c>
      <c r="O3920" t="s">
        <v>225</v>
      </c>
      <c r="P3920" t="s">
        <v>2943</v>
      </c>
      <c r="Q3920" t="s">
        <v>93</v>
      </c>
    </row>
    <row r="3921" spans="1:17" hidden="1" x14ac:dyDescent="0.25">
      <c r="A3921" t="s">
        <v>15629</v>
      </c>
      <c r="B3921" t="s">
        <v>15630</v>
      </c>
      <c r="C3921" s="1" t="str">
        <f t="shared" si="345"/>
        <v>21:0552</v>
      </c>
      <c r="D3921" s="1" t="str">
        <f t="shared" si="346"/>
        <v>21:0180</v>
      </c>
      <c r="E3921" t="s">
        <v>15631</v>
      </c>
      <c r="F3921" t="s">
        <v>15632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11641</v>
      </c>
      <c r="N3921">
        <v>402</v>
      </c>
      <c r="O3921" t="s">
        <v>244</v>
      </c>
      <c r="P3921" t="s">
        <v>148</v>
      </c>
      <c r="Q3921" t="s">
        <v>52</v>
      </c>
    </row>
    <row r="3922" spans="1:17" hidden="1" x14ac:dyDescent="0.25">
      <c r="A3922" t="s">
        <v>15633</v>
      </c>
      <c r="B3922" t="s">
        <v>15634</v>
      </c>
      <c r="C3922" s="1" t="str">
        <f t="shared" si="345"/>
        <v>21:0552</v>
      </c>
      <c r="D3922" s="1" t="str">
        <f t="shared" si="346"/>
        <v>21:0180</v>
      </c>
      <c r="E3922" t="s">
        <v>15627</v>
      </c>
      <c r="F3922" t="s">
        <v>15635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12752</v>
      </c>
      <c r="N3922">
        <v>403</v>
      </c>
      <c r="O3922" t="s">
        <v>21</v>
      </c>
      <c r="P3922" t="s">
        <v>148</v>
      </c>
      <c r="Q3922" t="s">
        <v>103</v>
      </c>
    </row>
    <row r="3923" spans="1:17" hidden="1" x14ac:dyDescent="0.25">
      <c r="A3923" t="s">
        <v>15636</v>
      </c>
      <c r="B3923" t="s">
        <v>15637</v>
      </c>
      <c r="C3923" s="1" t="str">
        <f t="shared" si="345"/>
        <v>21:0552</v>
      </c>
      <c r="D3923" s="1" t="str">
        <f t="shared" si="346"/>
        <v>21:0180</v>
      </c>
      <c r="E3923" t="s">
        <v>15627</v>
      </c>
      <c r="F3923" t="s">
        <v>15638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12756</v>
      </c>
      <c r="N3923">
        <v>404</v>
      </c>
      <c r="O3923" t="s">
        <v>1771</v>
      </c>
      <c r="P3923" t="s">
        <v>148</v>
      </c>
      <c r="Q3923" t="s">
        <v>71</v>
      </c>
    </row>
    <row r="3924" spans="1:17" hidden="1" x14ac:dyDescent="0.25">
      <c r="A3924" t="s">
        <v>15639</v>
      </c>
      <c r="B3924" t="s">
        <v>15640</v>
      </c>
      <c r="C3924" s="1" t="str">
        <f t="shared" si="345"/>
        <v>21:0552</v>
      </c>
      <c r="D3924" s="1" t="str">
        <f t="shared" si="346"/>
        <v>21:0180</v>
      </c>
      <c r="E3924" t="s">
        <v>15641</v>
      </c>
      <c r="F3924" t="s">
        <v>15642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11646</v>
      </c>
      <c r="N3924">
        <v>405</v>
      </c>
      <c r="O3924" t="s">
        <v>4378</v>
      </c>
      <c r="P3924" t="s">
        <v>148</v>
      </c>
      <c r="Q3924" t="s">
        <v>35</v>
      </c>
    </row>
    <row r="3925" spans="1:17" hidden="1" x14ac:dyDescent="0.25">
      <c r="A3925" t="s">
        <v>15643</v>
      </c>
      <c r="B3925" t="s">
        <v>15644</v>
      </c>
      <c r="C3925" s="1" t="str">
        <f t="shared" si="345"/>
        <v>21:0552</v>
      </c>
      <c r="D3925" s="1" t="str">
        <f t="shared" si="346"/>
        <v>21:0180</v>
      </c>
      <c r="E3925" t="s">
        <v>15645</v>
      </c>
      <c r="F3925" t="s">
        <v>15646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11651</v>
      </c>
      <c r="N3925">
        <v>406</v>
      </c>
      <c r="O3925" t="s">
        <v>15647</v>
      </c>
      <c r="P3925" t="s">
        <v>148</v>
      </c>
      <c r="Q3925" t="s">
        <v>143</v>
      </c>
    </row>
    <row r="3926" spans="1:17" hidden="1" x14ac:dyDescent="0.25">
      <c r="A3926" t="s">
        <v>15648</v>
      </c>
      <c r="B3926" t="s">
        <v>15649</v>
      </c>
      <c r="C3926" s="1" t="str">
        <f t="shared" si="345"/>
        <v>21:0552</v>
      </c>
      <c r="D3926" s="1" t="str">
        <f>HYPERLINK("http://geochem.nrcan.gc.ca/cdogs/content/svy/svy_e.htm", "")</f>
        <v/>
      </c>
      <c r="G3926" s="1" t="str">
        <f>HYPERLINK("http://geochem.nrcan.gc.ca/cdogs/content/cr_/cr_00071_e.htm", "71")</f>
        <v>71</v>
      </c>
      <c r="J3926" t="s">
        <v>11703</v>
      </c>
      <c r="K3926" t="s">
        <v>11704</v>
      </c>
      <c r="L3926">
        <v>21</v>
      </c>
      <c r="M3926" t="s">
        <v>11705</v>
      </c>
      <c r="N3926">
        <v>407</v>
      </c>
      <c r="O3926" t="s">
        <v>8423</v>
      </c>
      <c r="P3926" t="s">
        <v>1227</v>
      </c>
      <c r="Q3926" t="s">
        <v>215</v>
      </c>
    </row>
    <row r="3927" spans="1:17" hidden="1" x14ac:dyDescent="0.25">
      <c r="A3927" t="s">
        <v>15650</v>
      </c>
      <c r="B3927" t="s">
        <v>15651</v>
      </c>
      <c r="C3927" s="1" t="str">
        <f t="shared" si="345"/>
        <v>21:0552</v>
      </c>
      <c r="D3927" s="1" t="str">
        <f t="shared" ref="D3927:D3941" si="349">HYPERLINK("http://geochem.nrcan.gc.ca/cdogs/content/svy/svy210180_e.htm", "21:0180")</f>
        <v>21:0180</v>
      </c>
      <c r="E3927" t="s">
        <v>15652</v>
      </c>
      <c r="F3927" t="s">
        <v>15653</v>
      </c>
      <c r="H3927">
        <v>53.0137511</v>
      </c>
      <c r="I3927">
        <v>-120.3773884</v>
      </c>
      <c r="J3927" s="1" t="str">
        <f t="shared" ref="J3927:J3941" si="350">HYPERLINK("http://geochem.nrcan.gc.ca/cdogs/content/kwd/kwd020018_e.htm", "Fluid (stream)")</f>
        <v>Fluid (stream)</v>
      </c>
      <c r="K3927" s="1" t="str">
        <f t="shared" ref="K3927:K3941" si="351">HYPERLINK("http://geochem.nrcan.gc.ca/cdogs/content/kwd/kwd080007_e.htm", "Untreated Water")</f>
        <v>Untreated Water</v>
      </c>
      <c r="L3927">
        <v>21</v>
      </c>
      <c r="M3927" t="s">
        <v>11660</v>
      </c>
      <c r="N3927">
        <v>408</v>
      </c>
      <c r="O3927" t="s">
        <v>6341</v>
      </c>
      <c r="P3927" t="s">
        <v>148</v>
      </c>
      <c r="Q3927" t="s">
        <v>71</v>
      </c>
    </row>
    <row r="3928" spans="1:17" hidden="1" x14ac:dyDescent="0.25">
      <c r="A3928" t="s">
        <v>15654</v>
      </c>
      <c r="B3928" t="s">
        <v>15655</v>
      </c>
      <c r="C3928" s="1" t="str">
        <f t="shared" si="345"/>
        <v>21:0552</v>
      </c>
      <c r="D3928" s="1" t="str">
        <f t="shared" si="349"/>
        <v>21:0180</v>
      </c>
      <c r="E3928" t="s">
        <v>15656</v>
      </c>
      <c r="F3928" t="s">
        <v>15657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11665</v>
      </c>
      <c r="N3928">
        <v>409</v>
      </c>
      <c r="O3928" t="s">
        <v>7165</v>
      </c>
      <c r="P3928" t="s">
        <v>40</v>
      </c>
      <c r="Q3928" t="s">
        <v>59</v>
      </c>
    </row>
    <row r="3929" spans="1:17" hidden="1" x14ac:dyDescent="0.25">
      <c r="A3929" t="s">
        <v>15658</v>
      </c>
      <c r="B3929" t="s">
        <v>15659</v>
      </c>
      <c r="C3929" s="1" t="str">
        <f t="shared" si="345"/>
        <v>21:0552</v>
      </c>
      <c r="D3929" s="1" t="str">
        <f t="shared" si="349"/>
        <v>21:0180</v>
      </c>
      <c r="E3929" t="s">
        <v>15660</v>
      </c>
      <c r="F3929" t="s">
        <v>15661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11670</v>
      </c>
      <c r="N3929">
        <v>410</v>
      </c>
      <c r="O3929" t="s">
        <v>6341</v>
      </c>
      <c r="P3929" t="s">
        <v>148</v>
      </c>
      <c r="Q3929" t="s">
        <v>23</v>
      </c>
    </row>
    <row r="3930" spans="1:17" hidden="1" x14ac:dyDescent="0.25">
      <c r="A3930" t="s">
        <v>15662</v>
      </c>
      <c r="B3930" t="s">
        <v>15663</v>
      </c>
      <c r="C3930" s="1" t="str">
        <f t="shared" si="345"/>
        <v>21:0552</v>
      </c>
      <c r="D3930" s="1" t="str">
        <f t="shared" si="349"/>
        <v>21:0180</v>
      </c>
      <c r="E3930" t="s">
        <v>15664</v>
      </c>
      <c r="F3930" t="s">
        <v>15665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11675</v>
      </c>
      <c r="N3930">
        <v>411</v>
      </c>
      <c r="O3930" t="s">
        <v>1247</v>
      </c>
      <c r="P3930" t="s">
        <v>148</v>
      </c>
      <c r="Q3930" t="s">
        <v>71</v>
      </c>
    </row>
    <row r="3931" spans="1:17" hidden="1" x14ac:dyDescent="0.25">
      <c r="A3931" t="s">
        <v>15666</v>
      </c>
      <c r="B3931" t="s">
        <v>15667</v>
      </c>
      <c r="C3931" s="1" t="str">
        <f t="shared" si="345"/>
        <v>21:0552</v>
      </c>
      <c r="D3931" s="1" t="str">
        <f t="shared" si="349"/>
        <v>21:0180</v>
      </c>
      <c r="E3931" t="s">
        <v>15668</v>
      </c>
      <c r="F3931" t="s">
        <v>15669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11689</v>
      </c>
      <c r="N3931">
        <v>412</v>
      </c>
      <c r="O3931" t="s">
        <v>2257</v>
      </c>
      <c r="P3931" t="s">
        <v>148</v>
      </c>
      <c r="Q3931" t="s">
        <v>71</v>
      </c>
    </row>
    <row r="3932" spans="1:17" hidden="1" x14ac:dyDescent="0.25">
      <c r="A3932" t="s">
        <v>15670</v>
      </c>
      <c r="B3932" t="s">
        <v>15671</v>
      </c>
      <c r="C3932" s="1" t="str">
        <f t="shared" si="345"/>
        <v>21:0552</v>
      </c>
      <c r="D3932" s="1" t="str">
        <f t="shared" si="349"/>
        <v>21:0180</v>
      </c>
      <c r="E3932" t="s">
        <v>15672</v>
      </c>
      <c r="F3932" t="s">
        <v>15673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11694</v>
      </c>
      <c r="N3932">
        <v>413</v>
      </c>
      <c r="O3932" t="s">
        <v>244</v>
      </c>
      <c r="P3932" t="s">
        <v>148</v>
      </c>
      <c r="Q3932" t="s">
        <v>198</v>
      </c>
    </row>
    <row r="3933" spans="1:17" hidden="1" x14ac:dyDescent="0.25">
      <c r="A3933" t="s">
        <v>15674</v>
      </c>
      <c r="B3933" t="s">
        <v>15675</v>
      </c>
      <c r="C3933" s="1" t="str">
        <f t="shared" si="345"/>
        <v>21:0552</v>
      </c>
      <c r="D3933" s="1" t="str">
        <f t="shared" si="349"/>
        <v>21:0180</v>
      </c>
      <c r="E3933" t="s">
        <v>15676</v>
      </c>
      <c r="F3933" t="s">
        <v>15677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11700</v>
      </c>
      <c r="N3933">
        <v>414</v>
      </c>
      <c r="O3933" t="s">
        <v>5563</v>
      </c>
      <c r="P3933" t="s">
        <v>148</v>
      </c>
      <c r="Q3933" t="s">
        <v>23</v>
      </c>
    </row>
    <row r="3934" spans="1:17" hidden="1" x14ac:dyDescent="0.25">
      <c r="A3934" t="s">
        <v>15678</v>
      </c>
      <c r="B3934" t="s">
        <v>15679</v>
      </c>
      <c r="C3934" s="1" t="str">
        <f t="shared" si="345"/>
        <v>21:0552</v>
      </c>
      <c r="D3934" s="1" t="str">
        <f t="shared" si="349"/>
        <v>21:0180</v>
      </c>
      <c r="E3934" t="s">
        <v>15680</v>
      </c>
      <c r="F3934" t="s">
        <v>15681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11710</v>
      </c>
      <c r="N3934">
        <v>415</v>
      </c>
      <c r="O3934" t="s">
        <v>154</v>
      </c>
      <c r="P3934" t="s">
        <v>148</v>
      </c>
      <c r="Q3934" t="s">
        <v>71</v>
      </c>
    </row>
    <row r="3935" spans="1:17" hidden="1" x14ac:dyDescent="0.25">
      <c r="A3935" t="s">
        <v>15682</v>
      </c>
      <c r="B3935" t="s">
        <v>15683</v>
      </c>
      <c r="C3935" s="1" t="str">
        <f t="shared" si="345"/>
        <v>21:0552</v>
      </c>
      <c r="D3935" s="1" t="str">
        <f t="shared" si="349"/>
        <v>21:0180</v>
      </c>
      <c r="E3935" t="s">
        <v>15684</v>
      </c>
      <c r="F3935" t="s">
        <v>15685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11715</v>
      </c>
      <c r="N3935">
        <v>416</v>
      </c>
      <c r="O3935" t="s">
        <v>14250</v>
      </c>
      <c r="P3935" t="s">
        <v>148</v>
      </c>
      <c r="Q3935" t="s">
        <v>35</v>
      </c>
    </row>
    <row r="3936" spans="1:17" hidden="1" x14ac:dyDescent="0.25">
      <c r="A3936" t="s">
        <v>15686</v>
      </c>
      <c r="B3936" t="s">
        <v>15687</v>
      </c>
      <c r="C3936" s="1" t="str">
        <f t="shared" si="345"/>
        <v>21:0552</v>
      </c>
      <c r="D3936" s="1" t="str">
        <f t="shared" si="349"/>
        <v>21:0180</v>
      </c>
      <c r="E3936" t="s">
        <v>15688</v>
      </c>
      <c r="F3936" t="s">
        <v>15689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11720</v>
      </c>
      <c r="N3936">
        <v>417</v>
      </c>
      <c r="O3936" t="s">
        <v>2257</v>
      </c>
      <c r="P3936" t="s">
        <v>148</v>
      </c>
      <c r="Q3936" t="s">
        <v>29</v>
      </c>
    </row>
    <row r="3937" spans="1:17" hidden="1" x14ac:dyDescent="0.25">
      <c r="A3937" t="s">
        <v>15690</v>
      </c>
      <c r="B3937" t="s">
        <v>15691</v>
      </c>
      <c r="C3937" s="1" t="str">
        <f t="shared" si="345"/>
        <v>21:0552</v>
      </c>
      <c r="D3937" s="1" t="str">
        <f t="shared" si="349"/>
        <v>21:0180</v>
      </c>
      <c r="E3937" t="s">
        <v>15692</v>
      </c>
      <c r="F3937" t="s">
        <v>15693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11725</v>
      </c>
      <c r="N3937">
        <v>418</v>
      </c>
      <c r="O3937" t="s">
        <v>5780</v>
      </c>
      <c r="P3937" t="s">
        <v>148</v>
      </c>
      <c r="Q3937" t="s">
        <v>23</v>
      </c>
    </row>
    <row r="3938" spans="1:17" hidden="1" x14ac:dyDescent="0.25">
      <c r="A3938" t="s">
        <v>15694</v>
      </c>
      <c r="B3938" t="s">
        <v>15695</v>
      </c>
      <c r="C3938" s="1" t="str">
        <f t="shared" si="345"/>
        <v>21:0552</v>
      </c>
      <c r="D3938" s="1" t="str">
        <f t="shared" si="349"/>
        <v>21:0180</v>
      </c>
      <c r="E3938" t="s">
        <v>15696</v>
      </c>
      <c r="F3938" t="s">
        <v>15697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11730</v>
      </c>
      <c r="N3938">
        <v>419</v>
      </c>
      <c r="O3938" t="s">
        <v>10120</v>
      </c>
      <c r="P3938" t="s">
        <v>148</v>
      </c>
      <c r="Q3938" t="s">
        <v>35</v>
      </c>
    </row>
    <row r="3939" spans="1:17" hidden="1" x14ac:dyDescent="0.25">
      <c r="A3939" t="s">
        <v>15698</v>
      </c>
      <c r="B3939" t="s">
        <v>15699</v>
      </c>
      <c r="C3939" s="1" t="str">
        <f t="shared" si="345"/>
        <v>21:0552</v>
      </c>
      <c r="D3939" s="1" t="str">
        <f t="shared" si="349"/>
        <v>21:0180</v>
      </c>
      <c r="E3939" t="s">
        <v>15700</v>
      </c>
      <c r="F3939" t="s">
        <v>15701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12803</v>
      </c>
      <c r="N3939">
        <v>420</v>
      </c>
      <c r="O3939" t="s">
        <v>6091</v>
      </c>
      <c r="P3939" t="s">
        <v>148</v>
      </c>
      <c r="Q3939" t="s">
        <v>46</v>
      </c>
    </row>
    <row r="3940" spans="1:17" hidden="1" x14ac:dyDescent="0.25">
      <c r="A3940" t="s">
        <v>15702</v>
      </c>
      <c r="B3940" t="s">
        <v>15703</v>
      </c>
      <c r="C3940" s="1" t="str">
        <f t="shared" si="345"/>
        <v>21:0552</v>
      </c>
      <c r="D3940" s="1" t="str">
        <f t="shared" si="349"/>
        <v>21:0180</v>
      </c>
      <c r="E3940" t="s">
        <v>15704</v>
      </c>
      <c r="F3940" t="s">
        <v>15705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11636</v>
      </c>
      <c r="N3940">
        <v>421</v>
      </c>
      <c r="O3940" t="s">
        <v>225</v>
      </c>
      <c r="P3940" t="s">
        <v>1515</v>
      </c>
      <c r="Q3940" t="s">
        <v>29</v>
      </c>
    </row>
    <row r="3941" spans="1:17" hidden="1" x14ac:dyDescent="0.25">
      <c r="A3941" t="s">
        <v>15706</v>
      </c>
      <c r="B3941" t="s">
        <v>15707</v>
      </c>
      <c r="C3941" s="1" t="str">
        <f t="shared" si="345"/>
        <v>21:0552</v>
      </c>
      <c r="D3941" s="1" t="str">
        <f t="shared" si="349"/>
        <v>21:0180</v>
      </c>
      <c r="E3941" t="s">
        <v>15708</v>
      </c>
      <c r="F3941" t="s">
        <v>15709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11641</v>
      </c>
      <c r="N3941">
        <v>422</v>
      </c>
      <c r="O3941" t="s">
        <v>1247</v>
      </c>
      <c r="P3941" t="s">
        <v>148</v>
      </c>
      <c r="Q3941" t="s">
        <v>103</v>
      </c>
    </row>
    <row r="3942" spans="1:17" hidden="1" x14ac:dyDescent="0.25">
      <c r="A3942" t="s">
        <v>15710</v>
      </c>
      <c r="B3942" t="s">
        <v>15711</v>
      </c>
      <c r="C3942" s="1" t="str">
        <f t="shared" si="345"/>
        <v>21:0552</v>
      </c>
      <c r="D3942" s="1" t="str">
        <f>HYPERLINK("http://geochem.nrcan.gc.ca/cdogs/content/svy/svy_e.htm", "")</f>
        <v/>
      </c>
      <c r="G3942" s="1" t="str">
        <f>HYPERLINK("http://geochem.nrcan.gc.ca/cdogs/content/cr_/cr_00072_e.htm", "72")</f>
        <v>72</v>
      </c>
      <c r="J3942" t="s">
        <v>11703</v>
      </c>
      <c r="K3942" t="s">
        <v>11704</v>
      </c>
      <c r="L3942">
        <v>22</v>
      </c>
      <c r="M3942" t="s">
        <v>11705</v>
      </c>
      <c r="N3942">
        <v>423</v>
      </c>
      <c r="O3942" t="s">
        <v>2379</v>
      </c>
      <c r="P3942" t="s">
        <v>2031</v>
      </c>
      <c r="Q3942" t="s">
        <v>29</v>
      </c>
    </row>
    <row r="3943" spans="1:17" hidden="1" x14ac:dyDescent="0.25">
      <c r="A3943" t="s">
        <v>15712</v>
      </c>
      <c r="B3943" t="s">
        <v>15713</v>
      </c>
      <c r="C3943" s="1" t="str">
        <f t="shared" si="345"/>
        <v>21:0552</v>
      </c>
      <c r="D3943" s="1" t="str">
        <f t="shared" ref="D3943:D3970" si="352">HYPERLINK("http://geochem.nrcan.gc.ca/cdogs/content/svy/svy210180_e.htm", "21:0180")</f>
        <v>21:0180</v>
      </c>
      <c r="E3943" t="s">
        <v>15714</v>
      </c>
      <c r="F3943" t="s">
        <v>15715</v>
      </c>
      <c r="H3943">
        <v>53.063946199999997</v>
      </c>
      <c r="I3943">
        <v>-120.13365090000001</v>
      </c>
      <c r="J3943" s="1" t="str">
        <f t="shared" ref="J3943:J3970" si="353">HYPERLINK("http://geochem.nrcan.gc.ca/cdogs/content/kwd/kwd020018_e.htm", "Fluid (stream)")</f>
        <v>Fluid (stream)</v>
      </c>
      <c r="K3943" s="1" t="str">
        <f t="shared" ref="K3943:K3970" si="354">HYPERLINK("http://geochem.nrcan.gc.ca/cdogs/content/kwd/kwd080007_e.htm", "Untreated Water")</f>
        <v>Untreated Water</v>
      </c>
      <c r="L3943">
        <v>22</v>
      </c>
      <c r="M3943" t="s">
        <v>11646</v>
      </c>
      <c r="N3943">
        <v>424</v>
      </c>
      <c r="O3943" t="s">
        <v>7333</v>
      </c>
      <c r="P3943" t="s">
        <v>148</v>
      </c>
      <c r="Q3943" t="s">
        <v>29</v>
      </c>
    </row>
    <row r="3944" spans="1:17" hidden="1" x14ac:dyDescent="0.25">
      <c r="A3944" t="s">
        <v>15716</v>
      </c>
      <c r="B3944" t="s">
        <v>15717</v>
      </c>
      <c r="C3944" s="1" t="str">
        <f t="shared" si="345"/>
        <v>21:0552</v>
      </c>
      <c r="D3944" s="1" t="str">
        <f t="shared" si="352"/>
        <v>21:0180</v>
      </c>
      <c r="E3944" t="s">
        <v>15718</v>
      </c>
      <c r="F3944" t="s">
        <v>15719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11680</v>
      </c>
      <c r="N3944">
        <v>425</v>
      </c>
      <c r="O3944" t="s">
        <v>15720</v>
      </c>
      <c r="P3944" t="s">
        <v>148</v>
      </c>
      <c r="Q3944" t="s">
        <v>23</v>
      </c>
    </row>
    <row r="3945" spans="1:17" hidden="1" x14ac:dyDescent="0.25">
      <c r="A3945" t="s">
        <v>15721</v>
      </c>
      <c r="B3945" t="s">
        <v>15722</v>
      </c>
      <c r="C3945" s="1" t="str">
        <f t="shared" si="345"/>
        <v>21:0552</v>
      </c>
      <c r="D3945" s="1" t="str">
        <f t="shared" si="352"/>
        <v>21:0180</v>
      </c>
      <c r="E3945" t="s">
        <v>15718</v>
      </c>
      <c r="F3945" t="s">
        <v>15723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11684</v>
      </c>
      <c r="N3945">
        <v>426</v>
      </c>
      <c r="O3945" t="s">
        <v>15720</v>
      </c>
      <c r="P3945" t="s">
        <v>148</v>
      </c>
      <c r="Q3945" t="s">
        <v>29</v>
      </c>
    </row>
    <row r="3946" spans="1:17" hidden="1" x14ac:dyDescent="0.25">
      <c r="A3946" t="s">
        <v>15724</v>
      </c>
      <c r="B3946" t="s">
        <v>15725</v>
      </c>
      <c r="C3946" s="1" t="str">
        <f t="shared" si="345"/>
        <v>21:0552</v>
      </c>
      <c r="D3946" s="1" t="str">
        <f t="shared" si="352"/>
        <v>21:0180</v>
      </c>
      <c r="E3946" t="s">
        <v>15726</v>
      </c>
      <c r="F3946" t="s">
        <v>15727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11651</v>
      </c>
      <c r="N3946">
        <v>427</v>
      </c>
      <c r="O3946" t="s">
        <v>7174</v>
      </c>
      <c r="P3946" t="s">
        <v>148</v>
      </c>
      <c r="Q3946" t="s">
        <v>35</v>
      </c>
    </row>
    <row r="3947" spans="1:17" hidden="1" x14ac:dyDescent="0.25">
      <c r="A3947" t="s">
        <v>15728</v>
      </c>
      <c r="B3947" t="s">
        <v>15729</v>
      </c>
      <c r="C3947" s="1" t="str">
        <f t="shared" si="345"/>
        <v>21:0552</v>
      </c>
      <c r="D3947" s="1" t="str">
        <f t="shared" si="352"/>
        <v>21:0180</v>
      </c>
      <c r="E3947" t="s">
        <v>15704</v>
      </c>
      <c r="F3947" t="s">
        <v>15730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11655</v>
      </c>
      <c r="N3947">
        <v>428</v>
      </c>
      <c r="O3947" t="s">
        <v>5563</v>
      </c>
      <c r="P3947" t="s">
        <v>148</v>
      </c>
      <c r="Q3947" t="s">
        <v>29</v>
      </c>
    </row>
    <row r="3948" spans="1:17" hidden="1" x14ac:dyDescent="0.25">
      <c r="A3948" t="s">
        <v>15731</v>
      </c>
      <c r="B3948" t="s">
        <v>15732</v>
      </c>
      <c r="C3948" s="1" t="str">
        <f t="shared" si="345"/>
        <v>21:0552</v>
      </c>
      <c r="D3948" s="1" t="str">
        <f t="shared" si="352"/>
        <v>21:0180</v>
      </c>
      <c r="E3948" t="s">
        <v>15733</v>
      </c>
      <c r="F3948" t="s">
        <v>15734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11660</v>
      </c>
      <c r="N3948">
        <v>429</v>
      </c>
      <c r="O3948" t="s">
        <v>108</v>
      </c>
      <c r="P3948" t="s">
        <v>108</v>
      </c>
      <c r="Q3948" t="s">
        <v>108</v>
      </c>
    </row>
    <row r="3949" spans="1:17" hidden="1" x14ac:dyDescent="0.25">
      <c r="A3949" t="s">
        <v>15735</v>
      </c>
      <c r="B3949" t="s">
        <v>15736</v>
      </c>
      <c r="C3949" s="1" t="str">
        <f t="shared" si="345"/>
        <v>21:0552</v>
      </c>
      <c r="D3949" s="1" t="str">
        <f t="shared" si="352"/>
        <v>21:0180</v>
      </c>
      <c r="E3949" t="s">
        <v>15737</v>
      </c>
      <c r="F3949" t="s">
        <v>15738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11665</v>
      </c>
      <c r="N3949">
        <v>430</v>
      </c>
      <c r="O3949" t="s">
        <v>225</v>
      </c>
      <c r="P3949" t="s">
        <v>148</v>
      </c>
      <c r="Q3949" t="s">
        <v>103</v>
      </c>
    </row>
    <row r="3950" spans="1:17" hidden="1" x14ac:dyDescent="0.25">
      <c r="A3950" t="s">
        <v>15739</v>
      </c>
      <c r="B3950" t="s">
        <v>15740</v>
      </c>
      <c r="C3950" s="1" t="str">
        <f t="shared" si="345"/>
        <v>21:0552</v>
      </c>
      <c r="D3950" s="1" t="str">
        <f t="shared" si="352"/>
        <v>21:0180</v>
      </c>
      <c r="E3950" t="s">
        <v>15741</v>
      </c>
      <c r="F3950" t="s">
        <v>15742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11670</v>
      </c>
      <c r="N3950">
        <v>431</v>
      </c>
      <c r="O3950" t="s">
        <v>220</v>
      </c>
      <c r="P3950" t="s">
        <v>40</v>
      </c>
      <c r="Q3950" t="s">
        <v>198</v>
      </c>
    </row>
    <row r="3951" spans="1:17" hidden="1" x14ac:dyDescent="0.25">
      <c r="A3951" t="s">
        <v>15743</v>
      </c>
      <c r="B3951" t="s">
        <v>15744</v>
      </c>
      <c r="C3951" s="1" t="str">
        <f t="shared" si="345"/>
        <v>21:0552</v>
      </c>
      <c r="D3951" s="1" t="str">
        <f t="shared" si="352"/>
        <v>21:0180</v>
      </c>
      <c r="E3951" t="s">
        <v>15745</v>
      </c>
      <c r="F3951" t="s">
        <v>15746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11675</v>
      </c>
      <c r="N3951">
        <v>432</v>
      </c>
      <c r="O3951" t="s">
        <v>4378</v>
      </c>
      <c r="P3951" t="s">
        <v>148</v>
      </c>
      <c r="Q3951" t="s">
        <v>198</v>
      </c>
    </row>
    <row r="3952" spans="1:17" hidden="1" x14ac:dyDescent="0.25">
      <c r="A3952" t="s">
        <v>15747</v>
      </c>
      <c r="B3952" t="s">
        <v>15748</v>
      </c>
      <c r="C3952" s="1" t="str">
        <f t="shared" si="345"/>
        <v>21:0552</v>
      </c>
      <c r="D3952" s="1" t="str">
        <f t="shared" si="352"/>
        <v>21:0180</v>
      </c>
      <c r="E3952" t="s">
        <v>15749</v>
      </c>
      <c r="F3952" t="s">
        <v>15750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11689</v>
      </c>
      <c r="N3952">
        <v>433</v>
      </c>
      <c r="O3952" t="s">
        <v>3027</v>
      </c>
      <c r="P3952" t="s">
        <v>148</v>
      </c>
      <c r="Q3952" t="s">
        <v>29</v>
      </c>
    </row>
    <row r="3953" spans="1:17" hidden="1" x14ac:dyDescent="0.25">
      <c r="A3953" t="s">
        <v>15751</v>
      </c>
      <c r="B3953" t="s">
        <v>15752</v>
      </c>
      <c r="C3953" s="1" t="str">
        <f t="shared" si="345"/>
        <v>21:0552</v>
      </c>
      <c r="D3953" s="1" t="str">
        <f t="shared" si="352"/>
        <v>21:0180</v>
      </c>
      <c r="E3953" t="s">
        <v>15753</v>
      </c>
      <c r="F3953" t="s">
        <v>15754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11694</v>
      </c>
      <c r="N3953">
        <v>434</v>
      </c>
      <c r="O3953" t="s">
        <v>3590</v>
      </c>
      <c r="P3953" t="s">
        <v>148</v>
      </c>
      <c r="Q3953" t="s">
        <v>46</v>
      </c>
    </row>
    <row r="3954" spans="1:17" hidden="1" x14ac:dyDescent="0.25">
      <c r="A3954" t="s">
        <v>15755</v>
      </c>
      <c r="B3954" t="s">
        <v>15756</v>
      </c>
      <c r="C3954" s="1" t="str">
        <f t="shared" si="345"/>
        <v>21:0552</v>
      </c>
      <c r="D3954" s="1" t="str">
        <f t="shared" si="352"/>
        <v>21:0180</v>
      </c>
      <c r="E3954" t="s">
        <v>15757</v>
      </c>
      <c r="F3954" t="s">
        <v>15758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11700</v>
      </c>
      <c r="N3954">
        <v>435</v>
      </c>
      <c r="O3954" t="s">
        <v>4378</v>
      </c>
      <c r="P3954" t="s">
        <v>148</v>
      </c>
      <c r="Q3954" t="s">
        <v>29</v>
      </c>
    </row>
    <row r="3955" spans="1:17" hidden="1" x14ac:dyDescent="0.25">
      <c r="A3955" t="s">
        <v>15759</v>
      </c>
      <c r="B3955" t="s">
        <v>15760</v>
      </c>
      <c r="C3955" s="1" t="str">
        <f t="shared" si="345"/>
        <v>21:0552</v>
      </c>
      <c r="D3955" s="1" t="str">
        <f t="shared" si="352"/>
        <v>21:0180</v>
      </c>
      <c r="E3955" t="s">
        <v>15761</v>
      </c>
      <c r="F3955" t="s">
        <v>15762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11710</v>
      </c>
      <c r="N3955">
        <v>436</v>
      </c>
      <c r="O3955" t="s">
        <v>1597</v>
      </c>
      <c r="P3955" t="s">
        <v>148</v>
      </c>
      <c r="Q3955" t="s">
        <v>198</v>
      </c>
    </row>
    <row r="3956" spans="1:17" hidden="1" x14ac:dyDescent="0.25">
      <c r="A3956" t="s">
        <v>15763</v>
      </c>
      <c r="B3956" t="s">
        <v>15764</v>
      </c>
      <c r="C3956" s="1" t="str">
        <f t="shared" si="345"/>
        <v>21:0552</v>
      </c>
      <c r="D3956" s="1" t="str">
        <f t="shared" si="352"/>
        <v>21:0180</v>
      </c>
      <c r="E3956" t="s">
        <v>15765</v>
      </c>
      <c r="F3956" t="s">
        <v>15766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11715</v>
      </c>
      <c r="N3956">
        <v>437</v>
      </c>
      <c r="O3956" t="s">
        <v>730</v>
      </c>
      <c r="P3956" t="s">
        <v>148</v>
      </c>
      <c r="Q3956" t="s">
        <v>23</v>
      </c>
    </row>
    <row r="3957" spans="1:17" hidden="1" x14ac:dyDescent="0.25">
      <c r="A3957" t="s">
        <v>15767</v>
      </c>
      <c r="B3957" t="s">
        <v>15768</v>
      </c>
      <c r="C3957" s="1" t="str">
        <f t="shared" si="345"/>
        <v>21:0552</v>
      </c>
      <c r="D3957" s="1" t="str">
        <f t="shared" si="352"/>
        <v>21:0180</v>
      </c>
      <c r="E3957" t="s">
        <v>15769</v>
      </c>
      <c r="F3957" t="s">
        <v>15770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11720</v>
      </c>
      <c r="N3957">
        <v>438</v>
      </c>
      <c r="O3957" t="s">
        <v>113</v>
      </c>
      <c r="P3957" t="s">
        <v>148</v>
      </c>
      <c r="Q3957" t="s">
        <v>23</v>
      </c>
    </row>
    <row r="3958" spans="1:17" hidden="1" x14ac:dyDescent="0.25">
      <c r="A3958" t="s">
        <v>15771</v>
      </c>
      <c r="B3958" t="s">
        <v>15772</v>
      </c>
      <c r="C3958" s="1" t="str">
        <f t="shared" si="345"/>
        <v>21:0552</v>
      </c>
      <c r="D3958" s="1" t="str">
        <f t="shared" si="352"/>
        <v>21:0180</v>
      </c>
      <c r="E3958" t="s">
        <v>15773</v>
      </c>
      <c r="F3958" t="s">
        <v>15774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11725</v>
      </c>
      <c r="N3958">
        <v>439</v>
      </c>
      <c r="O3958" t="s">
        <v>14840</v>
      </c>
      <c r="P3958" t="s">
        <v>148</v>
      </c>
      <c r="Q3958" t="s">
        <v>23</v>
      </c>
    </row>
    <row r="3959" spans="1:17" hidden="1" x14ac:dyDescent="0.25">
      <c r="A3959" t="s">
        <v>15775</v>
      </c>
      <c r="B3959" t="s">
        <v>15776</v>
      </c>
      <c r="C3959" s="1" t="str">
        <f t="shared" si="345"/>
        <v>21:0552</v>
      </c>
      <c r="D3959" s="1" t="str">
        <f t="shared" si="352"/>
        <v>21:0180</v>
      </c>
      <c r="E3959" t="s">
        <v>15777</v>
      </c>
      <c r="F3959" t="s">
        <v>15778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11730</v>
      </c>
      <c r="N3959">
        <v>440</v>
      </c>
      <c r="O3959" t="s">
        <v>14840</v>
      </c>
      <c r="P3959" t="s">
        <v>148</v>
      </c>
      <c r="Q3959" t="s">
        <v>23</v>
      </c>
    </row>
    <row r="3960" spans="1:17" hidden="1" x14ac:dyDescent="0.25">
      <c r="A3960" t="s">
        <v>15779</v>
      </c>
      <c r="B3960" t="s">
        <v>15780</v>
      </c>
      <c r="C3960" s="1" t="str">
        <f t="shared" si="345"/>
        <v>21:0552</v>
      </c>
      <c r="D3960" s="1" t="str">
        <f t="shared" si="352"/>
        <v>21:0180</v>
      </c>
      <c r="E3960" t="s">
        <v>15781</v>
      </c>
      <c r="F3960" t="s">
        <v>15782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11636</v>
      </c>
      <c r="N3960">
        <v>441</v>
      </c>
      <c r="O3960" t="s">
        <v>225</v>
      </c>
      <c r="P3960" t="s">
        <v>1515</v>
      </c>
      <c r="Q3960" t="s">
        <v>71</v>
      </c>
    </row>
    <row r="3961" spans="1:17" hidden="1" x14ac:dyDescent="0.25">
      <c r="A3961" t="s">
        <v>15783</v>
      </c>
      <c r="B3961" t="s">
        <v>15784</v>
      </c>
      <c r="C3961" s="1" t="str">
        <f t="shared" si="345"/>
        <v>21:0552</v>
      </c>
      <c r="D3961" s="1" t="str">
        <f t="shared" si="352"/>
        <v>21:0180</v>
      </c>
      <c r="E3961" t="s">
        <v>15785</v>
      </c>
      <c r="F3961" t="s">
        <v>15786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11641</v>
      </c>
      <c r="N3961">
        <v>442</v>
      </c>
      <c r="O3961" t="s">
        <v>225</v>
      </c>
      <c r="P3961" t="s">
        <v>87</v>
      </c>
      <c r="Q3961" t="s">
        <v>93</v>
      </c>
    </row>
    <row r="3962" spans="1:17" hidden="1" x14ac:dyDescent="0.25">
      <c r="A3962" t="s">
        <v>15787</v>
      </c>
      <c r="B3962" t="s">
        <v>15788</v>
      </c>
      <c r="C3962" s="1" t="str">
        <f t="shared" si="345"/>
        <v>21:0552</v>
      </c>
      <c r="D3962" s="1" t="str">
        <f t="shared" si="352"/>
        <v>21:0180</v>
      </c>
      <c r="E3962" t="s">
        <v>15789</v>
      </c>
      <c r="F3962" t="s">
        <v>15790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11680</v>
      </c>
      <c r="N3962">
        <v>443</v>
      </c>
      <c r="O3962" t="s">
        <v>1771</v>
      </c>
      <c r="P3962" t="s">
        <v>148</v>
      </c>
      <c r="Q3962" t="s">
        <v>215</v>
      </c>
    </row>
    <row r="3963" spans="1:17" hidden="1" x14ac:dyDescent="0.25">
      <c r="A3963" t="s">
        <v>15791</v>
      </c>
      <c r="B3963" t="s">
        <v>15792</v>
      </c>
      <c r="C3963" s="1" t="str">
        <f t="shared" si="345"/>
        <v>21:0552</v>
      </c>
      <c r="D3963" s="1" t="str">
        <f t="shared" si="352"/>
        <v>21:0180</v>
      </c>
      <c r="E3963" t="s">
        <v>15789</v>
      </c>
      <c r="F3963" t="s">
        <v>15793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11684</v>
      </c>
      <c r="N3963">
        <v>444</v>
      </c>
      <c r="O3963" t="s">
        <v>3532</v>
      </c>
      <c r="P3963" t="s">
        <v>87</v>
      </c>
      <c r="Q3963" t="s">
        <v>215</v>
      </c>
    </row>
    <row r="3964" spans="1:17" hidden="1" x14ac:dyDescent="0.25">
      <c r="A3964" t="s">
        <v>15794</v>
      </c>
      <c r="B3964" t="s">
        <v>15795</v>
      </c>
      <c r="C3964" s="1" t="str">
        <f t="shared" si="345"/>
        <v>21:0552</v>
      </c>
      <c r="D3964" s="1" t="str">
        <f t="shared" si="352"/>
        <v>21:0180</v>
      </c>
      <c r="E3964" t="s">
        <v>15796</v>
      </c>
      <c r="F3964" t="s">
        <v>15797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11646</v>
      </c>
      <c r="N3964">
        <v>445</v>
      </c>
      <c r="O3964" t="s">
        <v>1597</v>
      </c>
      <c r="P3964" t="s">
        <v>148</v>
      </c>
      <c r="Q3964" t="s">
        <v>215</v>
      </c>
    </row>
    <row r="3965" spans="1:17" hidden="1" x14ac:dyDescent="0.25">
      <c r="A3965" t="s">
        <v>15798</v>
      </c>
      <c r="B3965" t="s">
        <v>15799</v>
      </c>
      <c r="C3965" s="1" t="str">
        <f t="shared" si="345"/>
        <v>21:0552</v>
      </c>
      <c r="D3965" s="1" t="str">
        <f t="shared" si="352"/>
        <v>21:0180</v>
      </c>
      <c r="E3965" t="s">
        <v>15800</v>
      </c>
      <c r="F3965" t="s">
        <v>15801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11651</v>
      </c>
      <c r="N3965">
        <v>446</v>
      </c>
      <c r="O3965" t="s">
        <v>57</v>
      </c>
      <c r="P3965" t="s">
        <v>148</v>
      </c>
      <c r="Q3965" t="s">
        <v>215</v>
      </c>
    </row>
    <row r="3966" spans="1:17" hidden="1" x14ac:dyDescent="0.25">
      <c r="A3966" t="s">
        <v>15802</v>
      </c>
      <c r="B3966" t="s">
        <v>15803</v>
      </c>
      <c r="C3966" s="1" t="str">
        <f t="shared" si="345"/>
        <v>21:0552</v>
      </c>
      <c r="D3966" s="1" t="str">
        <f t="shared" si="352"/>
        <v>21:0180</v>
      </c>
      <c r="E3966" t="s">
        <v>15804</v>
      </c>
      <c r="F3966" t="s">
        <v>15805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11660</v>
      </c>
      <c r="N3966">
        <v>447</v>
      </c>
      <c r="O3966" t="s">
        <v>6252</v>
      </c>
      <c r="P3966" t="s">
        <v>77</v>
      </c>
      <c r="Q3966" t="s">
        <v>23</v>
      </c>
    </row>
    <row r="3967" spans="1:17" hidden="1" x14ac:dyDescent="0.25">
      <c r="A3967" t="s">
        <v>15806</v>
      </c>
      <c r="B3967" t="s">
        <v>15807</v>
      </c>
      <c r="C3967" s="1" t="str">
        <f t="shared" si="345"/>
        <v>21:0552</v>
      </c>
      <c r="D3967" s="1" t="str">
        <f t="shared" si="352"/>
        <v>21:0180</v>
      </c>
      <c r="E3967" t="s">
        <v>15808</v>
      </c>
      <c r="F3967" t="s">
        <v>15809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11665</v>
      </c>
      <c r="N3967">
        <v>448</v>
      </c>
      <c r="O3967" t="s">
        <v>108</v>
      </c>
      <c r="P3967" t="s">
        <v>108</v>
      </c>
      <c r="Q3967" t="s">
        <v>108</v>
      </c>
    </row>
    <row r="3968" spans="1:17" hidden="1" x14ac:dyDescent="0.25">
      <c r="A3968" t="s">
        <v>15810</v>
      </c>
      <c r="B3968" t="s">
        <v>15811</v>
      </c>
      <c r="C3968" s="1" t="str">
        <f t="shared" ref="C3968:C4031" si="355">HYPERLINK("http://geochem.nrcan.gc.ca/cdogs/content/bdl/bdl210552_e.htm", "21:0552")</f>
        <v>21:0552</v>
      </c>
      <c r="D3968" s="1" t="str">
        <f t="shared" si="352"/>
        <v>21:0180</v>
      </c>
      <c r="E3968" t="s">
        <v>15812</v>
      </c>
      <c r="F3968" t="s">
        <v>15813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11670</v>
      </c>
      <c r="N3968">
        <v>449</v>
      </c>
      <c r="O3968" t="s">
        <v>1597</v>
      </c>
      <c r="P3968" t="s">
        <v>87</v>
      </c>
      <c r="Q3968" t="s">
        <v>93</v>
      </c>
    </row>
    <row r="3969" spans="1:17" hidden="1" x14ac:dyDescent="0.25">
      <c r="A3969" t="s">
        <v>15814</v>
      </c>
      <c r="B3969" t="s">
        <v>15815</v>
      </c>
      <c r="C3969" s="1" t="str">
        <f t="shared" si="355"/>
        <v>21:0552</v>
      </c>
      <c r="D3969" s="1" t="str">
        <f t="shared" si="352"/>
        <v>21:0180</v>
      </c>
      <c r="E3969" t="s">
        <v>15816</v>
      </c>
      <c r="F3969" t="s">
        <v>15817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11675</v>
      </c>
      <c r="N3969">
        <v>450</v>
      </c>
      <c r="O3969" t="s">
        <v>5563</v>
      </c>
      <c r="P3969" t="s">
        <v>102</v>
      </c>
      <c r="Q3969" t="s">
        <v>29</v>
      </c>
    </row>
    <row r="3970" spans="1:17" hidden="1" x14ac:dyDescent="0.25">
      <c r="A3970" t="s">
        <v>15818</v>
      </c>
      <c r="B3970" t="s">
        <v>15819</v>
      </c>
      <c r="C3970" s="1" t="str">
        <f t="shared" si="355"/>
        <v>21:0552</v>
      </c>
      <c r="D3970" s="1" t="str">
        <f t="shared" si="352"/>
        <v>21:0180</v>
      </c>
      <c r="E3970" t="s">
        <v>15781</v>
      </c>
      <c r="F3970" t="s">
        <v>15820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11655</v>
      </c>
      <c r="N3970">
        <v>451</v>
      </c>
      <c r="O3970" t="s">
        <v>1812</v>
      </c>
      <c r="P3970" t="s">
        <v>102</v>
      </c>
      <c r="Q3970" t="s">
        <v>29</v>
      </c>
    </row>
    <row r="3971" spans="1:17" hidden="1" x14ac:dyDescent="0.25">
      <c r="A3971" t="s">
        <v>15821</v>
      </c>
      <c r="B3971" t="s">
        <v>15822</v>
      </c>
      <c r="C3971" s="1" t="str">
        <f t="shared" si="355"/>
        <v>21:0552</v>
      </c>
      <c r="D3971" s="1" t="str">
        <f>HYPERLINK("http://geochem.nrcan.gc.ca/cdogs/content/svy/svy_e.htm", "")</f>
        <v/>
      </c>
      <c r="G3971" s="1" t="str">
        <f>HYPERLINK("http://geochem.nrcan.gc.ca/cdogs/content/cr_/cr_00072_e.htm", "72")</f>
        <v>72</v>
      </c>
      <c r="J3971" t="s">
        <v>11703</v>
      </c>
      <c r="K3971" t="s">
        <v>11704</v>
      </c>
      <c r="L3971">
        <v>23</v>
      </c>
      <c r="M3971" t="s">
        <v>11705</v>
      </c>
      <c r="N3971">
        <v>452</v>
      </c>
      <c r="O3971" t="s">
        <v>5563</v>
      </c>
      <c r="P3971" t="s">
        <v>1209</v>
      </c>
      <c r="Q3971" t="s">
        <v>23</v>
      </c>
    </row>
    <row r="3972" spans="1:17" hidden="1" x14ac:dyDescent="0.25">
      <c r="A3972" t="s">
        <v>15823</v>
      </c>
      <c r="B3972" t="s">
        <v>15824</v>
      </c>
      <c r="C3972" s="1" t="str">
        <f t="shared" si="355"/>
        <v>21:0552</v>
      </c>
      <c r="D3972" s="1" t="str">
        <f t="shared" ref="D3972:D3984" si="356">HYPERLINK("http://geochem.nrcan.gc.ca/cdogs/content/svy/svy210180_e.htm", "21:0180")</f>
        <v>21:0180</v>
      </c>
      <c r="E3972" t="s">
        <v>15825</v>
      </c>
      <c r="F3972" t="s">
        <v>15826</v>
      </c>
      <c r="H3972">
        <v>53.506522799999999</v>
      </c>
      <c r="I3972">
        <v>-120.4439271</v>
      </c>
      <c r="J3972" s="1" t="str">
        <f t="shared" ref="J3972:J3984" si="357">HYPERLINK("http://geochem.nrcan.gc.ca/cdogs/content/kwd/kwd020018_e.htm", "Fluid (stream)")</f>
        <v>Fluid (stream)</v>
      </c>
      <c r="K3972" s="1" t="str">
        <f t="shared" ref="K3972:K3984" si="358">HYPERLINK("http://geochem.nrcan.gc.ca/cdogs/content/kwd/kwd080007_e.htm", "Untreated Water")</f>
        <v>Untreated Water</v>
      </c>
      <c r="L3972">
        <v>23</v>
      </c>
      <c r="M3972" t="s">
        <v>11689</v>
      </c>
      <c r="N3972">
        <v>453</v>
      </c>
      <c r="O3972" t="s">
        <v>3022</v>
      </c>
      <c r="P3972" t="s">
        <v>40</v>
      </c>
      <c r="Q3972" t="s">
        <v>29</v>
      </c>
    </row>
    <row r="3973" spans="1:17" hidden="1" x14ac:dyDescent="0.25">
      <c r="A3973" t="s">
        <v>15827</v>
      </c>
      <c r="B3973" t="s">
        <v>15828</v>
      </c>
      <c r="C3973" s="1" t="str">
        <f t="shared" si="355"/>
        <v>21:0552</v>
      </c>
      <c r="D3973" s="1" t="str">
        <f t="shared" si="356"/>
        <v>21:0180</v>
      </c>
      <c r="E3973" t="s">
        <v>15829</v>
      </c>
      <c r="F3973" t="s">
        <v>15830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11694</v>
      </c>
      <c r="N3973">
        <v>454</v>
      </c>
      <c r="O3973" t="s">
        <v>10345</v>
      </c>
      <c r="P3973" t="s">
        <v>102</v>
      </c>
      <c r="Q3973" t="s">
        <v>29</v>
      </c>
    </row>
    <row r="3974" spans="1:17" hidden="1" x14ac:dyDescent="0.25">
      <c r="A3974" t="s">
        <v>15831</v>
      </c>
      <c r="B3974" t="s">
        <v>15832</v>
      </c>
      <c r="C3974" s="1" t="str">
        <f t="shared" si="355"/>
        <v>21:0552</v>
      </c>
      <c r="D3974" s="1" t="str">
        <f t="shared" si="356"/>
        <v>21:0180</v>
      </c>
      <c r="E3974" t="s">
        <v>15833</v>
      </c>
      <c r="F3974" t="s">
        <v>15834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11700</v>
      </c>
      <c r="N3974">
        <v>455</v>
      </c>
      <c r="O3974" t="s">
        <v>3672</v>
      </c>
      <c r="P3974" t="s">
        <v>148</v>
      </c>
      <c r="Q3974" t="s">
        <v>59</v>
      </c>
    </row>
    <row r="3975" spans="1:17" hidden="1" x14ac:dyDescent="0.25">
      <c r="A3975" t="s">
        <v>15835</v>
      </c>
      <c r="B3975" t="s">
        <v>15836</v>
      </c>
      <c r="C3975" s="1" t="str">
        <f t="shared" si="355"/>
        <v>21:0552</v>
      </c>
      <c r="D3975" s="1" t="str">
        <f t="shared" si="356"/>
        <v>21:0180</v>
      </c>
      <c r="E3975" t="s">
        <v>15837</v>
      </c>
      <c r="F3975" t="s">
        <v>15838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11710</v>
      </c>
      <c r="N3975">
        <v>456</v>
      </c>
      <c r="O3975" t="s">
        <v>10120</v>
      </c>
      <c r="P3975" t="s">
        <v>82</v>
      </c>
      <c r="Q3975" t="s">
        <v>35</v>
      </c>
    </row>
    <row r="3976" spans="1:17" hidden="1" x14ac:dyDescent="0.25">
      <c r="A3976" t="s">
        <v>15839</v>
      </c>
      <c r="B3976" t="s">
        <v>15840</v>
      </c>
      <c r="C3976" s="1" t="str">
        <f t="shared" si="355"/>
        <v>21:0552</v>
      </c>
      <c r="D3976" s="1" t="str">
        <f t="shared" si="356"/>
        <v>21:0180</v>
      </c>
      <c r="E3976" t="s">
        <v>15841</v>
      </c>
      <c r="F3976" t="s">
        <v>15842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11715</v>
      </c>
      <c r="N3976">
        <v>457</v>
      </c>
      <c r="O3976" t="s">
        <v>3672</v>
      </c>
      <c r="P3976" t="s">
        <v>87</v>
      </c>
      <c r="Q3976" t="s">
        <v>35</v>
      </c>
    </row>
    <row r="3977" spans="1:17" hidden="1" x14ac:dyDescent="0.25">
      <c r="A3977" t="s">
        <v>15843</v>
      </c>
      <c r="B3977" t="s">
        <v>15844</v>
      </c>
      <c r="C3977" s="1" t="str">
        <f t="shared" si="355"/>
        <v>21:0552</v>
      </c>
      <c r="D3977" s="1" t="str">
        <f t="shared" si="356"/>
        <v>21:0180</v>
      </c>
      <c r="E3977" t="s">
        <v>15845</v>
      </c>
      <c r="F3977" t="s">
        <v>15846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11720</v>
      </c>
      <c r="N3977">
        <v>458</v>
      </c>
      <c r="O3977" t="s">
        <v>1664</v>
      </c>
      <c r="P3977" t="s">
        <v>583</v>
      </c>
      <c r="Q3977" t="s">
        <v>522</v>
      </c>
    </row>
    <row r="3978" spans="1:17" hidden="1" x14ac:dyDescent="0.25">
      <c r="A3978" t="s">
        <v>15847</v>
      </c>
      <c r="B3978" t="s">
        <v>15848</v>
      </c>
      <c r="C3978" s="1" t="str">
        <f t="shared" si="355"/>
        <v>21:0552</v>
      </c>
      <c r="D3978" s="1" t="str">
        <f t="shared" si="356"/>
        <v>21:0180</v>
      </c>
      <c r="E3978" t="s">
        <v>15849</v>
      </c>
      <c r="F3978" t="s">
        <v>15850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11725</v>
      </c>
      <c r="N3978">
        <v>459</v>
      </c>
      <c r="O3978" t="s">
        <v>6021</v>
      </c>
      <c r="P3978" t="s">
        <v>1252</v>
      </c>
      <c r="Q3978" t="s">
        <v>35</v>
      </c>
    </row>
    <row r="3979" spans="1:17" hidden="1" x14ac:dyDescent="0.25">
      <c r="A3979" t="s">
        <v>15851</v>
      </c>
      <c r="B3979" t="s">
        <v>15852</v>
      </c>
      <c r="C3979" s="1" t="str">
        <f t="shared" si="355"/>
        <v>21:0552</v>
      </c>
      <c r="D3979" s="1" t="str">
        <f t="shared" si="356"/>
        <v>21:0180</v>
      </c>
      <c r="E3979" t="s">
        <v>15853</v>
      </c>
      <c r="F3979" t="s">
        <v>15854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11730</v>
      </c>
      <c r="N3979">
        <v>460</v>
      </c>
      <c r="O3979" t="s">
        <v>15855</v>
      </c>
      <c r="P3979" t="s">
        <v>612</v>
      </c>
      <c r="Q3979" t="s">
        <v>522</v>
      </c>
    </row>
    <row r="3980" spans="1:17" hidden="1" x14ac:dyDescent="0.25">
      <c r="A3980" t="s">
        <v>15856</v>
      </c>
      <c r="B3980" t="s">
        <v>15857</v>
      </c>
      <c r="C3980" s="1" t="str">
        <f t="shared" si="355"/>
        <v>21:0552</v>
      </c>
      <c r="D3980" s="1" t="str">
        <f t="shared" si="356"/>
        <v>21:0180</v>
      </c>
      <c r="E3980" t="s">
        <v>15858</v>
      </c>
      <c r="F3980" t="s">
        <v>15859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11636</v>
      </c>
      <c r="N3980">
        <v>461</v>
      </c>
      <c r="O3980" t="s">
        <v>113</v>
      </c>
      <c r="P3980" t="s">
        <v>386</v>
      </c>
      <c r="Q3980" t="s">
        <v>71</v>
      </c>
    </row>
    <row r="3981" spans="1:17" hidden="1" x14ac:dyDescent="0.25">
      <c r="A3981" t="s">
        <v>15860</v>
      </c>
      <c r="B3981" t="s">
        <v>15861</v>
      </c>
      <c r="C3981" s="1" t="str">
        <f t="shared" si="355"/>
        <v>21:0552</v>
      </c>
      <c r="D3981" s="1" t="str">
        <f t="shared" si="356"/>
        <v>21:0180</v>
      </c>
      <c r="E3981" t="s">
        <v>15862</v>
      </c>
      <c r="F3981" t="s">
        <v>15863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11641</v>
      </c>
      <c r="N3981">
        <v>462</v>
      </c>
      <c r="O3981" t="s">
        <v>113</v>
      </c>
      <c r="P3981" t="s">
        <v>148</v>
      </c>
      <c r="Q3981" t="s">
        <v>103</v>
      </c>
    </row>
    <row r="3982" spans="1:17" hidden="1" x14ac:dyDescent="0.25">
      <c r="A3982" t="s">
        <v>15864</v>
      </c>
      <c r="B3982" t="s">
        <v>15865</v>
      </c>
      <c r="C3982" s="1" t="str">
        <f t="shared" si="355"/>
        <v>21:0552</v>
      </c>
      <c r="D3982" s="1" t="str">
        <f t="shared" si="356"/>
        <v>21:0180</v>
      </c>
      <c r="E3982" t="s">
        <v>15866</v>
      </c>
      <c r="F3982" t="s">
        <v>15867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11646</v>
      </c>
      <c r="N3982">
        <v>463</v>
      </c>
      <c r="O3982" t="s">
        <v>6252</v>
      </c>
      <c r="P3982" t="s">
        <v>148</v>
      </c>
      <c r="Q3982" t="s">
        <v>198</v>
      </c>
    </row>
    <row r="3983" spans="1:17" hidden="1" x14ac:dyDescent="0.25">
      <c r="A3983" t="s">
        <v>15868</v>
      </c>
      <c r="B3983" t="s">
        <v>15869</v>
      </c>
      <c r="C3983" s="1" t="str">
        <f t="shared" si="355"/>
        <v>21:0552</v>
      </c>
      <c r="D3983" s="1" t="str">
        <f t="shared" si="356"/>
        <v>21:0180</v>
      </c>
      <c r="E3983" t="s">
        <v>15870</v>
      </c>
      <c r="F3983" t="s">
        <v>15871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11651</v>
      </c>
      <c r="N3983">
        <v>464</v>
      </c>
      <c r="O3983" t="s">
        <v>4148</v>
      </c>
      <c r="P3983" t="s">
        <v>148</v>
      </c>
      <c r="Q3983" t="s">
        <v>93</v>
      </c>
    </row>
    <row r="3984" spans="1:17" hidden="1" x14ac:dyDescent="0.25">
      <c r="A3984" t="s">
        <v>15872</v>
      </c>
      <c r="B3984" t="s">
        <v>15873</v>
      </c>
      <c r="C3984" s="1" t="str">
        <f t="shared" si="355"/>
        <v>21:0552</v>
      </c>
      <c r="D3984" s="1" t="str">
        <f t="shared" si="356"/>
        <v>21:0180</v>
      </c>
      <c r="E3984" t="s">
        <v>15858</v>
      </c>
      <c r="F3984" t="s">
        <v>15874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11655</v>
      </c>
      <c r="N3984">
        <v>465</v>
      </c>
      <c r="O3984" t="s">
        <v>582</v>
      </c>
      <c r="P3984" t="s">
        <v>148</v>
      </c>
      <c r="Q3984" t="s">
        <v>93</v>
      </c>
    </row>
    <row r="3985" spans="1:17" hidden="1" x14ac:dyDescent="0.25">
      <c r="A3985" t="s">
        <v>15875</v>
      </c>
      <c r="B3985" t="s">
        <v>15876</v>
      </c>
      <c r="C3985" s="1" t="str">
        <f t="shared" si="355"/>
        <v>21:0552</v>
      </c>
      <c r="D3985" s="1" t="str">
        <f>HYPERLINK("http://geochem.nrcan.gc.ca/cdogs/content/svy/svy_e.htm", "")</f>
        <v/>
      </c>
      <c r="G3985" s="1" t="str">
        <f>HYPERLINK("http://geochem.nrcan.gc.ca/cdogs/content/cr_/cr_00071_e.htm", "71")</f>
        <v>71</v>
      </c>
      <c r="J3985" t="s">
        <v>11703</v>
      </c>
      <c r="K3985" t="s">
        <v>11704</v>
      </c>
      <c r="L3985">
        <v>24</v>
      </c>
      <c r="M3985" t="s">
        <v>11705</v>
      </c>
      <c r="N3985">
        <v>466</v>
      </c>
      <c r="O3985" t="s">
        <v>512</v>
      </c>
      <c r="P3985" t="s">
        <v>583</v>
      </c>
      <c r="Q3985" t="s">
        <v>35</v>
      </c>
    </row>
    <row r="3986" spans="1:17" hidden="1" x14ac:dyDescent="0.25">
      <c r="A3986" t="s">
        <v>15877</v>
      </c>
      <c r="B3986" t="s">
        <v>15878</v>
      </c>
      <c r="C3986" s="1" t="str">
        <f t="shared" si="355"/>
        <v>21:0552</v>
      </c>
      <c r="D3986" s="1" t="str">
        <f t="shared" ref="D3986:D4009" si="359">HYPERLINK("http://geochem.nrcan.gc.ca/cdogs/content/svy/svy210180_e.htm", "21:0180")</f>
        <v>21:0180</v>
      </c>
      <c r="E3986" t="s">
        <v>15879</v>
      </c>
      <c r="F3986" t="s">
        <v>15880</v>
      </c>
      <c r="H3986">
        <v>53.0558908</v>
      </c>
      <c r="I3986">
        <v>-120.0450721</v>
      </c>
      <c r="J3986" s="1" t="str">
        <f t="shared" ref="J3986:J4009" si="360">HYPERLINK("http://geochem.nrcan.gc.ca/cdogs/content/kwd/kwd020018_e.htm", "Fluid (stream)")</f>
        <v>Fluid (stream)</v>
      </c>
      <c r="K3986" s="1" t="str">
        <f t="shared" ref="K3986:K4009" si="361">HYPERLINK("http://geochem.nrcan.gc.ca/cdogs/content/kwd/kwd080007_e.htm", "Untreated Water")</f>
        <v>Untreated Water</v>
      </c>
      <c r="L3986">
        <v>24</v>
      </c>
      <c r="M3986" t="s">
        <v>11660</v>
      </c>
      <c r="N3986">
        <v>467</v>
      </c>
      <c r="O3986" t="s">
        <v>113</v>
      </c>
      <c r="P3986" t="s">
        <v>148</v>
      </c>
      <c r="Q3986" t="s">
        <v>215</v>
      </c>
    </row>
    <row r="3987" spans="1:17" hidden="1" x14ac:dyDescent="0.25">
      <c r="A3987" t="s">
        <v>15881</v>
      </c>
      <c r="B3987" t="s">
        <v>15882</v>
      </c>
      <c r="C3987" s="1" t="str">
        <f t="shared" si="355"/>
        <v>21:0552</v>
      </c>
      <c r="D3987" s="1" t="str">
        <f t="shared" si="359"/>
        <v>21:0180</v>
      </c>
      <c r="E3987" t="s">
        <v>15883</v>
      </c>
      <c r="F3987" t="s">
        <v>15884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11665</v>
      </c>
      <c r="N3987">
        <v>468</v>
      </c>
      <c r="O3987" t="s">
        <v>113</v>
      </c>
      <c r="P3987" t="s">
        <v>148</v>
      </c>
      <c r="Q3987" t="s">
        <v>189</v>
      </c>
    </row>
    <row r="3988" spans="1:17" hidden="1" x14ac:dyDescent="0.25">
      <c r="A3988" t="s">
        <v>15885</v>
      </c>
      <c r="B3988" t="s">
        <v>15886</v>
      </c>
      <c r="C3988" s="1" t="str">
        <f t="shared" si="355"/>
        <v>21:0552</v>
      </c>
      <c r="D3988" s="1" t="str">
        <f t="shared" si="359"/>
        <v>21:0180</v>
      </c>
      <c r="E3988" t="s">
        <v>15887</v>
      </c>
      <c r="F3988" t="s">
        <v>15888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11670</v>
      </c>
      <c r="N3988">
        <v>469</v>
      </c>
      <c r="O3988" t="s">
        <v>113</v>
      </c>
      <c r="P3988" t="s">
        <v>148</v>
      </c>
      <c r="Q3988" t="s">
        <v>215</v>
      </c>
    </row>
    <row r="3989" spans="1:17" hidden="1" x14ac:dyDescent="0.25">
      <c r="A3989" t="s">
        <v>15889</v>
      </c>
      <c r="B3989" t="s">
        <v>15890</v>
      </c>
      <c r="C3989" s="1" t="str">
        <f t="shared" si="355"/>
        <v>21:0552</v>
      </c>
      <c r="D3989" s="1" t="str">
        <f t="shared" si="359"/>
        <v>21:0180</v>
      </c>
      <c r="E3989" t="s">
        <v>15891</v>
      </c>
      <c r="F3989" t="s">
        <v>15892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11675</v>
      </c>
      <c r="N3989">
        <v>470</v>
      </c>
      <c r="O3989" t="s">
        <v>10710</v>
      </c>
      <c r="P3989" t="s">
        <v>231</v>
      </c>
      <c r="Q3989" t="s">
        <v>392</v>
      </c>
    </row>
    <row r="3990" spans="1:17" hidden="1" x14ac:dyDescent="0.25">
      <c r="A3990" t="s">
        <v>15893</v>
      </c>
      <c r="B3990" t="s">
        <v>15894</v>
      </c>
      <c r="C3990" s="1" t="str">
        <f t="shared" si="355"/>
        <v>21:0552</v>
      </c>
      <c r="D3990" s="1" t="str">
        <f t="shared" si="359"/>
        <v>21:0180</v>
      </c>
      <c r="E3990" t="s">
        <v>15895</v>
      </c>
      <c r="F3990" t="s">
        <v>15896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11689</v>
      </c>
      <c r="N3990">
        <v>471</v>
      </c>
      <c r="O3990" t="s">
        <v>12375</v>
      </c>
      <c r="P3990" t="s">
        <v>45</v>
      </c>
      <c r="Q3990" t="s">
        <v>365</v>
      </c>
    </row>
    <row r="3991" spans="1:17" hidden="1" x14ac:dyDescent="0.25">
      <c r="A3991" t="s">
        <v>15897</v>
      </c>
      <c r="B3991" t="s">
        <v>15898</v>
      </c>
      <c r="C3991" s="1" t="str">
        <f t="shared" si="355"/>
        <v>21:0552</v>
      </c>
      <c r="D3991" s="1" t="str">
        <f t="shared" si="359"/>
        <v>21:0180</v>
      </c>
      <c r="E3991" t="s">
        <v>15899</v>
      </c>
      <c r="F3991" t="s">
        <v>15900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11694</v>
      </c>
      <c r="N3991">
        <v>472</v>
      </c>
      <c r="O3991" t="s">
        <v>11795</v>
      </c>
      <c r="P3991" t="s">
        <v>148</v>
      </c>
      <c r="Q3991" t="s">
        <v>35</v>
      </c>
    </row>
    <row r="3992" spans="1:17" hidden="1" x14ac:dyDescent="0.25">
      <c r="A3992" t="s">
        <v>15901</v>
      </c>
      <c r="B3992" t="s">
        <v>15902</v>
      </c>
      <c r="C3992" s="1" t="str">
        <f t="shared" si="355"/>
        <v>21:0552</v>
      </c>
      <c r="D3992" s="1" t="str">
        <f t="shared" si="359"/>
        <v>21:0180</v>
      </c>
      <c r="E3992" t="s">
        <v>15903</v>
      </c>
      <c r="F3992" t="s">
        <v>15904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11700</v>
      </c>
      <c r="N3992">
        <v>473</v>
      </c>
      <c r="O3992" t="s">
        <v>10710</v>
      </c>
      <c r="P3992" t="s">
        <v>82</v>
      </c>
      <c r="Q3992" t="s">
        <v>392</v>
      </c>
    </row>
    <row r="3993" spans="1:17" hidden="1" x14ac:dyDescent="0.25">
      <c r="A3993" t="s">
        <v>15905</v>
      </c>
      <c r="B3993" t="s">
        <v>15906</v>
      </c>
      <c r="C3993" s="1" t="str">
        <f t="shared" si="355"/>
        <v>21:0552</v>
      </c>
      <c r="D3993" s="1" t="str">
        <f t="shared" si="359"/>
        <v>21:0180</v>
      </c>
      <c r="E3993" t="s">
        <v>15907</v>
      </c>
      <c r="F3993" t="s">
        <v>15908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11710</v>
      </c>
      <c r="N3993">
        <v>474</v>
      </c>
      <c r="O3993" t="s">
        <v>113</v>
      </c>
      <c r="P3993" t="s">
        <v>148</v>
      </c>
      <c r="Q3993" t="s">
        <v>93</v>
      </c>
    </row>
    <row r="3994" spans="1:17" hidden="1" x14ac:dyDescent="0.25">
      <c r="A3994" t="s">
        <v>15909</v>
      </c>
      <c r="B3994" t="s">
        <v>15910</v>
      </c>
      <c r="C3994" s="1" t="str">
        <f t="shared" si="355"/>
        <v>21:0552</v>
      </c>
      <c r="D3994" s="1" t="str">
        <f t="shared" si="359"/>
        <v>21:0180</v>
      </c>
      <c r="E3994" t="s">
        <v>15911</v>
      </c>
      <c r="F3994" t="s">
        <v>15912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11680</v>
      </c>
      <c r="N3994">
        <v>475</v>
      </c>
      <c r="O3994" t="s">
        <v>113</v>
      </c>
      <c r="P3994" t="s">
        <v>82</v>
      </c>
      <c r="Q3994" t="s">
        <v>189</v>
      </c>
    </row>
    <row r="3995" spans="1:17" hidden="1" x14ac:dyDescent="0.25">
      <c r="A3995" t="s">
        <v>15913</v>
      </c>
      <c r="B3995" t="s">
        <v>15914</v>
      </c>
      <c r="C3995" s="1" t="str">
        <f t="shared" si="355"/>
        <v>21:0552</v>
      </c>
      <c r="D3995" s="1" t="str">
        <f t="shared" si="359"/>
        <v>21:0180</v>
      </c>
      <c r="E3995" t="s">
        <v>15911</v>
      </c>
      <c r="F3995" t="s">
        <v>15915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11684</v>
      </c>
      <c r="N3995">
        <v>476</v>
      </c>
      <c r="O3995" t="s">
        <v>113</v>
      </c>
      <c r="P3995" t="s">
        <v>77</v>
      </c>
      <c r="Q3995" t="s">
        <v>149</v>
      </c>
    </row>
    <row r="3996" spans="1:17" hidden="1" x14ac:dyDescent="0.25">
      <c r="A3996" t="s">
        <v>15916</v>
      </c>
      <c r="B3996" t="s">
        <v>15917</v>
      </c>
      <c r="C3996" s="1" t="str">
        <f t="shared" si="355"/>
        <v>21:0552</v>
      </c>
      <c r="D3996" s="1" t="str">
        <f t="shared" si="359"/>
        <v>21:0180</v>
      </c>
      <c r="E3996" t="s">
        <v>15918</v>
      </c>
      <c r="F3996" t="s">
        <v>15919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11715</v>
      </c>
      <c r="N3996">
        <v>477</v>
      </c>
      <c r="O3996" t="s">
        <v>113</v>
      </c>
      <c r="P3996" t="s">
        <v>2943</v>
      </c>
      <c r="Q3996" t="s">
        <v>71</v>
      </c>
    </row>
    <row r="3997" spans="1:17" hidden="1" x14ac:dyDescent="0.25">
      <c r="A3997" t="s">
        <v>15920</v>
      </c>
      <c r="B3997" t="s">
        <v>15921</v>
      </c>
      <c r="C3997" s="1" t="str">
        <f t="shared" si="355"/>
        <v>21:0552</v>
      </c>
      <c r="D3997" s="1" t="str">
        <f t="shared" si="359"/>
        <v>21:0180</v>
      </c>
      <c r="E3997" t="s">
        <v>15922</v>
      </c>
      <c r="F3997" t="s">
        <v>15923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11720</v>
      </c>
      <c r="N3997">
        <v>478</v>
      </c>
      <c r="O3997" t="s">
        <v>630</v>
      </c>
      <c r="P3997" t="s">
        <v>82</v>
      </c>
      <c r="Q3997" t="s">
        <v>29</v>
      </c>
    </row>
    <row r="3998" spans="1:17" hidden="1" x14ac:dyDescent="0.25">
      <c r="A3998" t="s">
        <v>15924</v>
      </c>
      <c r="B3998" t="s">
        <v>15925</v>
      </c>
      <c r="C3998" s="1" t="str">
        <f t="shared" si="355"/>
        <v>21:0552</v>
      </c>
      <c r="D3998" s="1" t="str">
        <f t="shared" si="359"/>
        <v>21:0180</v>
      </c>
      <c r="E3998" t="s">
        <v>15926</v>
      </c>
      <c r="F3998" t="s">
        <v>15927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11725</v>
      </c>
      <c r="N3998">
        <v>479</v>
      </c>
      <c r="O3998" t="s">
        <v>113</v>
      </c>
      <c r="P3998" t="s">
        <v>148</v>
      </c>
      <c r="Q3998" t="s">
        <v>29</v>
      </c>
    </row>
    <row r="3999" spans="1:17" hidden="1" x14ac:dyDescent="0.25">
      <c r="A3999" t="s">
        <v>15928</v>
      </c>
      <c r="B3999" t="s">
        <v>15929</v>
      </c>
      <c r="C3999" s="1" t="str">
        <f t="shared" si="355"/>
        <v>21:0552</v>
      </c>
      <c r="D3999" s="1" t="str">
        <f t="shared" si="359"/>
        <v>21:0180</v>
      </c>
      <c r="E3999" t="s">
        <v>15930</v>
      </c>
      <c r="F3999" t="s">
        <v>15931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11730</v>
      </c>
      <c r="N3999">
        <v>480</v>
      </c>
      <c r="O3999" t="s">
        <v>113</v>
      </c>
      <c r="P3999" t="s">
        <v>70</v>
      </c>
      <c r="Q3999" t="s">
        <v>198</v>
      </c>
    </row>
    <row r="4000" spans="1:17" hidden="1" x14ac:dyDescent="0.25">
      <c r="A4000" t="s">
        <v>15932</v>
      </c>
      <c r="B4000" t="s">
        <v>15933</v>
      </c>
      <c r="C4000" s="1" t="str">
        <f t="shared" si="355"/>
        <v>21:0552</v>
      </c>
      <c r="D4000" s="1" t="str">
        <f t="shared" si="359"/>
        <v>21:0180</v>
      </c>
      <c r="E4000" t="s">
        <v>15934</v>
      </c>
      <c r="F4000" t="s">
        <v>15935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11636</v>
      </c>
      <c r="N4000">
        <v>481</v>
      </c>
      <c r="O4000" t="s">
        <v>113</v>
      </c>
      <c r="P4000" t="s">
        <v>2031</v>
      </c>
      <c r="Q4000" t="s">
        <v>103</v>
      </c>
    </row>
    <row r="4001" spans="1:17" hidden="1" x14ac:dyDescent="0.25">
      <c r="A4001" t="s">
        <v>15936</v>
      </c>
      <c r="B4001" t="s">
        <v>15937</v>
      </c>
      <c r="C4001" s="1" t="str">
        <f t="shared" si="355"/>
        <v>21:0552</v>
      </c>
      <c r="D4001" s="1" t="str">
        <f t="shared" si="359"/>
        <v>21:0180</v>
      </c>
      <c r="E4001" t="s">
        <v>15938</v>
      </c>
      <c r="F4001" t="s">
        <v>15939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11680</v>
      </c>
      <c r="N4001">
        <v>482</v>
      </c>
      <c r="O4001" t="s">
        <v>7860</v>
      </c>
      <c r="P4001" t="s">
        <v>102</v>
      </c>
      <c r="Q4001" t="s">
        <v>198</v>
      </c>
    </row>
    <row r="4002" spans="1:17" hidden="1" x14ac:dyDescent="0.25">
      <c r="A4002" t="s">
        <v>15940</v>
      </c>
      <c r="B4002" t="s">
        <v>15941</v>
      </c>
      <c r="C4002" s="1" t="str">
        <f t="shared" si="355"/>
        <v>21:0552</v>
      </c>
      <c r="D4002" s="1" t="str">
        <f t="shared" si="359"/>
        <v>21:0180</v>
      </c>
      <c r="E4002" t="s">
        <v>15938</v>
      </c>
      <c r="F4002" t="s">
        <v>15942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11684</v>
      </c>
      <c r="N4002">
        <v>483</v>
      </c>
      <c r="O4002" t="s">
        <v>8423</v>
      </c>
      <c r="P4002" t="s">
        <v>102</v>
      </c>
      <c r="Q4002" t="s">
        <v>46</v>
      </c>
    </row>
    <row r="4003" spans="1:17" hidden="1" x14ac:dyDescent="0.25">
      <c r="A4003" t="s">
        <v>15943</v>
      </c>
      <c r="B4003" t="s">
        <v>15944</v>
      </c>
      <c r="C4003" s="1" t="str">
        <f t="shared" si="355"/>
        <v>21:0552</v>
      </c>
      <c r="D4003" s="1" t="str">
        <f t="shared" si="359"/>
        <v>21:0180</v>
      </c>
      <c r="E4003" t="s">
        <v>15945</v>
      </c>
      <c r="F4003" t="s">
        <v>15946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11641</v>
      </c>
      <c r="N4003">
        <v>484</v>
      </c>
      <c r="O4003" t="s">
        <v>6304</v>
      </c>
      <c r="P4003" t="s">
        <v>148</v>
      </c>
      <c r="Q4003" t="s">
        <v>103</v>
      </c>
    </row>
    <row r="4004" spans="1:17" hidden="1" x14ac:dyDescent="0.25">
      <c r="A4004" t="s">
        <v>15947</v>
      </c>
      <c r="B4004" t="s">
        <v>15948</v>
      </c>
      <c r="C4004" s="1" t="str">
        <f t="shared" si="355"/>
        <v>21:0552</v>
      </c>
      <c r="D4004" s="1" t="str">
        <f t="shared" si="359"/>
        <v>21:0180</v>
      </c>
      <c r="E4004" t="s">
        <v>15949</v>
      </c>
      <c r="F4004" t="s">
        <v>15950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11646</v>
      </c>
      <c r="N4004">
        <v>485</v>
      </c>
      <c r="O4004" t="s">
        <v>5641</v>
      </c>
      <c r="P4004" t="s">
        <v>148</v>
      </c>
      <c r="Q4004" t="s">
        <v>103</v>
      </c>
    </row>
    <row r="4005" spans="1:17" hidden="1" x14ac:dyDescent="0.25">
      <c r="A4005" t="s">
        <v>15951</v>
      </c>
      <c r="B4005" t="s">
        <v>15952</v>
      </c>
      <c r="C4005" s="1" t="str">
        <f t="shared" si="355"/>
        <v>21:0552</v>
      </c>
      <c r="D4005" s="1" t="str">
        <f t="shared" si="359"/>
        <v>21:0180</v>
      </c>
      <c r="E4005" t="s">
        <v>15953</v>
      </c>
      <c r="F4005" t="s">
        <v>15954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11651</v>
      </c>
      <c r="N4005">
        <v>486</v>
      </c>
      <c r="O4005" t="s">
        <v>551</v>
      </c>
      <c r="P4005" t="s">
        <v>148</v>
      </c>
      <c r="Q4005" t="s">
        <v>171</v>
      </c>
    </row>
    <row r="4006" spans="1:17" hidden="1" x14ac:dyDescent="0.25">
      <c r="A4006" t="s">
        <v>15955</v>
      </c>
      <c r="B4006" t="s">
        <v>15956</v>
      </c>
      <c r="C4006" s="1" t="str">
        <f t="shared" si="355"/>
        <v>21:0552</v>
      </c>
      <c r="D4006" s="1" t="str">
        <f t="shared" si="359"/>
        <v>21:0180</v>
      </c>
      <c r="E4006" t="s">
        <v>15957</v>
      </c>
      <c r="F4006" t="s">
        <v>15958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11660</v>
      </c>
      <c r="N4006">
        <v>487</v>
      </c>
      <c r="O4006" t="s">
        <v>4148</v>
      </c>
      <c r="P4006" t="s">
        <v>148</v>
      </c>
      <c r="Q4006" t="s">
        <v>52</v>
      </c>
    </row>
    <row r="4007" spans="1:17" hidden="1" x14ac:dyDescent="0.25">
      <c r="A4007" t="s">
        <v>15959</v>
      </c>
      <c r="B4007" t="s">
        <v>15960</v>
      </c>
      <c r="C4007" s="1" t="str">
        <f t="shared" si="355"/>
        <v>21:0552</v>
      </c>
      <c r="D4007" s="1" t="str">
        <f t="shared" si="359"/>
        <v>21:0180</v>
      </c>
      <c r="E4007" t="s">
        <v>15961</v>
      </c>
      <c r="F4007" t="s">
        <v>15962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11665</v>
      </c>
      <c r="N4007">
        <v>488</v>
      </c>
      <c r="O4007" t="s">
        <v>701</v>
      </c>
      <c r="P4007" t="s">
        <v>148</v>
      </c>
      <c r="Q4007" t="s">
        <v>46</v>
      </c>
    </row>
    <row r="4008" spans="1:17" hidden="1" x14ac:dyDescent="0.25">
      <c r="A4008" t="s">
        <v>15963</v>
      </c>
      <c r="B4008" t="s">
        <v>15964</v>
      </c>
      <c r="C4008" s="1" t="str">
        <f t="shared" si="355"/>
        <v>21:0552</v>
      </c>
      <c r="D4008" s="1" t="str">
        <f t="shared" si="359"/>
        <v>21:0180</v>
      </c>
      <c r="E4008" t="s">
        <v>15965</v>
      </c>
      <c r="F4008" t="s">
        <v>15966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11670</v>
      </c>
      <c r="N4008">
        <v>489</v>
      </c>
      <c r="O4008" t="s">
        <v>652</v>
      </c>
      <c r="P4008" t="s">
        <v>148</v>
      </c>
      <c r="Q4008" t="s">
        <v>46</v>
      </c>
    </row>
    <row r="4009" spans="1:17" hidden="1" x14ac:dyDescent="0.25">
      <c r="A4009" t="s">
        <v>15967</v>
      </c>
      <c r="B4009" t="s">
        <v>15968</v>
      </c>
      <c r="C4009" s="1" t="str">
        <f t="shared" si="355"/>
        <v>21:0552</v>
      </c>
      <c r="D4009" s="1" t="str">
        <f t="shared" si="359"/>
        <v>21:0180</v>
      </c>
      <c r="E4009" t="s">
        <v>15969</v>
      </c>
      <c r="F4009" t="s">
        <v>15970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11675</v>
      </c>
      <c r="N4009">
        <v>490</v>
      </c>
      <c r="O4009" t="s">
        <v>15971</v>
      </c>
      <c r="P4009" t="s">
        <v>148</v>
      </c>
      <c r="Q4009" t="s">
        <v>46</v>
      </c>
    </row>
    <row r="4010" spans="1:17" hidden="1" x14ac:dyDescent="0.25">
      <c r="A4010" t="s">
        <v>15972</v>
      </c>
      <c r="B4010" t="s">
        <v>15973</v>
      </c>
      <c r="C4010" s="1" t="str">
        <f t="shared" si="355"/>
        <v>21:0552</v>
      </c>
      <c r="D4010" s="1" t="str">
        <f>HYPERLINK("http://geochem.nrcan.gc.ca/cdogs/content/svy/svy_e.htm", "")</f>
        <v/>
      </c>
      <c r="G4010" s="1" t="str">
        <f>HYPERLINK("http://geochem.nrcan.gc.ca/cdogs/content/cr_/cr_00071_e.htm", "71")</f>
        <v>71</v>
      </c>
      <c r="J4010" t="s">
        <v>11703</v>
      </c>
      <c r="K4010" t="s">
        <v>11704</v>
      </c>
      <c r="L4010">
        <v>25</v>
      </c>
      <c r="M4010" t="s">
        <v>11705</v>
      </c>
      <c r="N4010">
        <v>491</v>
      </c>
      <c r="O4010" t="s">
        <v>2129</v>
      </c>
      <c r="P4010" t="s">
        <v>436</v>
      </c>
      <c r="Q4010" t="s">
        <v>59</v>
      </c>
    </row>
    <row r="4011" spans="1:17" hidden="1" x14ac:dyDescent="0.25">
      <c r="A4011" t="s">
        <v>15974</v>
      </c>
      <c r="B4011" t="s">
        <v>15975</v>
      </c>
      <c r="C4011" s="1" t="str">
        <f t="shared" si="355"/>
        <v>21:0552</v>
      </c>
      <c r="D4011" s="1" t="str">
        <f t="shared" ref="D4011:D4021" si="362">HYPERLINK("http://geochem.nrcan.gc.ca/cdogs/content/svy/svy210180_e.htm", "21:0180")</f>
        <v>21:0180</v>
      </c>
      <c r="E4011" t="s">
        <v>15976</v>
      </c>
      <c r="F4011" t="s">
        <v>15977</v>
      </c>
      <c r="H4011">
        <v>53.3285032</v>
      </c>
      <c r="I4011">
        <v>-120.35963769999999</v>
      </c>
      <c r="J4011" s="1" t="str">
        <f t="shared" ref="J4011:J4021" si="363">HYPERLINK("http://geochem.nrcan.gc.ca/cdogs/content/kwd/kwd020018_e.htm", "Fluid (stream)")</f>
        <v>Fluid (stream)</v>
      </c>
      <c r="K4011" s="1" t="str">
        <f t="shared" ref="K4011:K4021" si="364">HYPERLINK("http://geochem.nrcan.gc.ca/cdogs/content/kwd/kwd080007_e.htm", "Untreated Water")</f>
        <v>Untreated Water</v>
      </c>
      <c r="L4011">
        <v>25</v>
      </c>
      <c r="M4011" t="s">
        <v>11689</v>
      </c>
      <c r="N4011">
        <v>492</v>
      </c>
      <c r="O4011" t="s">
        <v>11795</v>
      </c>
      <c r="P4011" t="s">
        <v>148</v>
      </c>
      <c r="Q4011" t="s">
        <v>198</v>
      </c>
    </row>
    <row r="4012" spans="1:17" hidden="1" x14ac:dyDescent="0.25">
      <c r="A4012" t="s">
        <v>15978</v>
      </c>
      <c r="B4012" t="s">
        <v>15979</v>
      </c>
      <c r="C4012" s="1" t="str">
        <f t="shared" si="355"/>
        <v>21:0552</v>
      </c>
      <c r="D4012" s="1" t="str">
        <f t="shared" si="362"/>
        <v>21:0180</v>
      </c>
      <c r="E4012" t="s">
        <v>15934</v>
      </c>
      <c r="F4012" t="s">
        <v>15980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11655</v>
      </c>
      <c r="N4012">
        <v>493</v>
      </c>
      <c r="O4012" t="s">
        <v>244</v>
      </c>
      <c r="P4012" t="s">
        <v>148</v>
      </c>
      <c r="Q4012" t="s">
        <v>215</v>
      </c>
    </row>
    <row r="4013" spans="1:17" hidden="1" x14ac:dyDescent="0.25">
      <c r="A4013" t="s">
        <v>15981</v>
      </c>
      <c r="B4013" t="s">
        <v>15982</v>
      </c>
      <c r="C4013" s="1" t="str">
        <f t="shared" si="355"/>
        <v>21:0552</v>
      </c>
      <c r="D4013" s="1" t="str">
        <f t="shared" si="362"/>
        <v>21:0180</v>
      </c>
      <c r="E4013" t="s">
        <v>15983</v>
      </c>
      <c r="F4013" t="s">
        <v>15984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11694</v>
      </c>
      <c r="N4013">
        <v>494</v>
      </c>
      <c r="O4013" t="s">
        <v>225</v>
      </c>
      <c r="P4013" t="s">
        <v>148</v>
      </c>
      <c r="Q4013" t="s">
        <v>189</v>
      </c>
    </row>
    <row r="4014" spans="1:17" hidden="1" x14ac:dyDescent="0.25">
      <c r="A4014" t="s">
        <v>15985</v>
      </c>
      <c r="B4014" t="s">
        <v>15986</v>
      </c>
      <c r="C4014" s="1" t="str">
        <f t="shared" si="355"/>
        <v>21:0552</v>
      </c>
      <c r="D4014" s="1" t="str">
        <f t="shared" si="362"/>
        <v>21:0180</v>
      </c>
      <c r="E4014" t="s">
        <v>15987</v>
      </c>
      <c r="F4014" t="s">
        <v>15988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11700</v>
      </c>
      <c r="N4014">
        <v>495</v>
      </c>
      <c r="O4014" t="s">
        <v>3032</v>
      </c>
      <c r="P4014" t="s">
        <v>148</v>
      </c>
      <c r="Q4014" t="s">
        <v>198</v>
      </c>
    </row>
    <row r="4015" spans="1:17" hidden="1" x14ac:dyDescent="0.25">
      <c r="A4015" t="s">
        <v>15989</v>
      </c>
      <c r="B4015" t="s">
        <v>15990</v>
      </c>
      <c r="C4015" s="1" t="str">
        <f t="shared" si="355"/>
        <v>21:0552</v>
      </c>
      <c r="D4015" s="1" t="str">
        <f t="shared" si="362"/>
        <v>21:0180</v>
      </c>
      <c r="E4015" t="s">
        <v>15991</v>
      </c>
      <c r="F4015" t="s">
        <v>15992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11710</v>
      </c>
      <c r="N4015">
        <v>496</v>
      </c>
      <c r="O4015" t="s">
        <v>1247</v>
      </c>
      <c r="P4015" t="s">
        <v>184</v>
      </c>
      <c r="Q4015" t="s">
        <v>93</v>
      </c>
    </row>
    <row r="4016" spans="1:17" hidden="1" x14ac:dyDescent="0.25">
      <c r="A4016" t="s">
        <v>15993</v>
      </c>
      <c r="B4016" t="s">
        <v>15994</v>
      </c>
      <c r="C4016" s="1" t="str">
        <f t="shared" si="355"/>
        <v>21:0552</v>
      </c>
      <c r="D4016" s="1" t="str">
        <f t="shared" si="362"/>
        <v>21:0180</v>
      </c>
      <c r="E4016" t="s">
        <v>15995</v>
      </c>
      <c r="F4016" t="s">
        <v>15996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11715</v>
      </c>
      <c r="N4016">
        <v>497</v>
      </c>
      <c r="O4016" t="s">
        <v>10710</v>
      </c>
      <c r="P4016" t="s">
        <v>148</v>
      </c>
      <c r="Q4016" t="s">
        <v>103</v>
      </c>
    </row>
    <row r="4017" spans="1:17" hidden="1" x14ac:dyDescent="0.25">
      <c r="A4017" t="s">
        <v>15997</v>
      </c>
      <c r="B4017" t="s">
        <v>15998</v>
      </c>
      <c r="C4017" s="1" t="str">
        <f t="shared" si="355"/>
        <v>21:0552</v>
      </c>
      <c r="D4017" s="1" t="str">
        <f t="shared" si="362"/>
        <v>21:0180</v>
      </c>
      <c r="E4017" t="s">
        <v>15999</v>
      </c>
      <c r="F4017" t="s">
        <v>16000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11720</v>
      </c>
      <c r="N4017">
        <v>498</v>
      </c>
      <c r="O4017" t="s">
        <v>5793</v>
      </c>
      <c r="P4017" t="s">
        <v>148</v>
      </c>
      <c r="Q4017" t="s">
        <v>103</v>
      </c>
    </row>
    <row r="4018" spans="1:17" hidden="1" x14ac:dyDescent="0.25">
      <c r="A4018" t="s">
        <v>16001</v>
      </c>
      <c r="B4018" t="s">
        <v>16002</v>
      </c>
      <c r="C4018" s="1" t="str">
        <f t="shared" si="355"/>
        <v>21:0552</v>
      </c>
      <c r="D4018" s="1" t="str">
        <f t="shared" si="362"/>
        <v>21:0180</v>
      </c>
      <c r="E4018" t="s">
        <v>16003</v>
      </c>
      <c r="F4018" t="s">
        <v>16004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11725</v>
      </c>
      <c r="N4018">
        <v>499</v>
      </c>
      <c r="O4018" t="s">
        <v>158</v>
      </c>
      <c r="P4018" t="s">
        <v>148</v>
      </c>
      <c r="Q4018" t="s">
        <v>93</v>
      </c>
    </row>
    <row r="4019" spans="1:17" hidden="1" x14ac:dyDescent="0.25">
      <c r="A4019" t="s">
        <v>16005</v>
      </c>
      <c r="B4019" t="s">
        <v>16006</v>
      </c>
      <c r="C4019" s="1" t="str">
        <f t="shared" si="355"/>
        <v>21:0552</v>
      </c>
      <c r="D4019" s="1" t="str">
        <f t="shared" si="362"/>
        <v>21:0180</v>
      </c>
      <c r="E4019" t="s">
        <v>16007</v>
      </c>
      <c r="F4019" t="s">
        <v>16008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11730</v>
      </c>
      <c r="N4019">
        <v>500</v>
      </c>
      <c r="O4019" t="s">
        <v>667</v>
      </c>
      <c r="P4019" t="s">
        <v>148</v>
      </c>
      <c r="Q4019" t="s">
        <v>198</v>
      </c>
    </row>
    <row r="4020" spans="1:17" hidden="1" x14ac:dyDescent="0.25">
      <c r="A4020" t="s">
        <v>16009</v>
      </c>
      <c r="B4020" t="s">
        <v>16010</v>
      </c>
      <c r="C4020" s="1" t="str">
        <f t="shared" si="355"/>
        <v>21:0552</v>
      </c>
      <c r="D4020" s="1" t="str">
        <f t="shared" si="362"/>
        <v>21:0180</v>
      </c>
      <c r="E4020" t="s">
        <v>16011</v>
      </c>
      <c r="F4020" t="s">
        <v>16012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11636</v>
      </c>
      <c r="N4020">
        <v>501</v>
      </c>
      <c r="O4020" t="s">
        <v>244</v>
      </c>
      <c r="P4020" t="s">
        <v>1391</v>
      </c>
      <c r="Q4020" t="s">
        <v>198</v>
      </c>
    </row>
    <row r="4021" spans="1:17" hidden="1" x14ac:dyDescent="0.25">
      <c r="A4021" t="s">
        <v>16013</v>
      </c>
      <c r="B4021" t="s">
        <v>16014</v>
      </c>
      <c r="C4021" s="1" t="str">
        <f t="shared" si="355"/>
        <v>21:0552</v>
      </c>
      <c r="D4021" s="1" t="str">
        <f t="shared" si="362"/>
        <v>21:0180</v>
      </c>
      <c r="E4021" t="s">
        <v>16015</v>
      </c>
      <c r="F4021" t="s">
        <v>16016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11641</v>
      </c>
      <c r="N4021">
        <v>502</v>
      </c>
      <c r="O4021" t="s">
        <v>220</v>
      </c>
      <c r="P4021" t="s">
        <v>148</v>
      </c>
      <c r="Q4021" t="s">
        <v>52</v>
      </c>
    </row>
    <row r="4022" spans="1:17" hidden="1" x14ac:dyDescent="0.25">
      <c r="A4022" t="s">
        <v>16017</v>
      </c>
      <c r="B4022" t="s">
        <v>16018</v>
      </c>
      <c r="C4022" s="1" t="str">
        <f t="shared" si="355"/>
        <v>21:0552</v>
      </c>
      <c r="D4022" s="1" t="str">
        <f>HYPERLINK("http://geochem.nrcan.gc.ca/cdogs/content/svy/svy_e.htm", "")</f>
        <v/>
      </c>
      <c r="G4022" s="1" t="str">
        <f>HYPERLINK("http://geochem.nrcan.gc.ca/cdogs/content/cr_/cr_00072_e.htm", "72")</f>
        <v>72</v>
      </c>
      <c r="J4022" t="s">
        <v>11703</v>
      </c>
      <c r="K4022" t="s">
        <v>11704</v>
      </c>
      <c r="L4022">
        <v>26</v>
      </c>
      <c r="M4022" t="s">
        <v>11705</v>
      </c>
      <c r="N4022">
        <v>503</v>
      </c>
      <c r="O4022" t="s">
        <v>2129</v>
      </c>
      <c r="P4022" t="s">
        <v>2943</v>
      </c>
      <c r="Q4022" t="s">
        <v>93</v>
      </c>
    </row>
    <row r="4023" spans="1:17" hidden="1" x14ac:dyDescent="0.25">
      <c r="A4023" t="s">
        <v>16019</v>
      </c>
      <c r="B4023" t="s">
        <v>16020</v>
      </c>
      <c r="C4023" s="1" t="str">
        <f t="shared" si="355"/>
        <v>21:0552</v>
      </c>
      <c r="D4023" s="1" t="str">
        <f t="shared" ref="D4023:D4058" si="365">HYPERLINK("http://geochem.nrcan.gc.ca/cdogs/content/svy/svy210180_e.htm", "21:0180")</f>
        <v>21:0180</v>
      </c>
      <c r="E4023" t="s">
        <v>16021</v>
      </c>
      <c r="F4023" t="s">
        <v>16022</v>
      </c>
      <c r="H4023">
        <v>53.234327299999997</v>
      </c>
      <c r="I4023">
        <v>-120.60980189999999</v>
      </c>
      <c r="J4023" s="1" t="str">
        <f t="shared" ref="J4023:J4058" si="366">HYPERLINK("http://geochem.nrcan.gc.ca/cdogs/content/kwd/kwd020018_e.htm", "Fluid (stream)")</f>
        <v>Fluid (stream)</v>
      </c>
      <c r="K4023" s="1" t="str">
        <f t="shared" ref="K4023:K4058" si="367">HYPERLINK("http://geochem.nrcan.gc.ca/cdogs/content/kwd/kwd080007_e.htm", "Untreated Water")</f>
        <v>Untreated Water</v>
      </c>
      <c r="L4023">
        <v>26</v>
      </c>
      <c r="M4023" t="s">
        <v>11646</v>
      </c>
      <c r="N4023">
        <v>504</v>
      </c>
      <c r="O4023" t="s">
        <v>57</v>
      </c>
      <c r="P4023" t="s">
        <v>148</v>
      </c>
      <c r="Q4023" t="s">
        <v>93</v>
      </c>
    </row>
    <row r="4024" spans="1:17" hidden="1" x14ac:dyDescent="0.25">
      <c r="A4024" t="s">
        <v>16023</v>
      </c>
      <c r="B4024" t="s">
        <v>16024</v>
      </c>
      <c r="C4024" s="1" t="str">
        <f t="shared" si="355"/>
        <v>21:0552</v>
      </c>
      <c r="D4024" s="1" t="str">
        <f t="shared" si="365"/>
        <v>21:0180</v>
      </c>
      <c r="E4024" t="s">
        <v>16025</v>
      </c>
      <c r="F4024" t="s">
        <v>16026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11651</v>
      </c>
      <c r="N4024">
        <v>505</v>
      </c>
      <c r="O4024" t="s">
        <v>5641</v>
      </c>
      <c r="P4024" t="s">
        <v>148</v>
      </c>
      <c r="Q4024" t="s">
        <v>103</v>
      </c>
    </row>
    <row r="4025" spans="1:17" hidden="1" x14ac:dyDescent="0.25">
      <c r="A4025" t="s">
        <v>16027</v>
      </c>
      <c r="B4025" t="s">
        <v>16028</v>
      </c>
      <c r="C4025" s="1" t="str">
        <f t="shared" si="355"/>
        <v>21:0552</v>
      </c>
      <c r="D4025" s="1" t="str">
        <f t="shared" si="365"/>
        <v>21:0180</v>
      </c>
      <c r="E4025" t="s">
        <v>16029</v>
      </c>
      <c r="F4025" t="s">
        <v>16030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11660</v>
      </c>
      <c r="N4025">
        <v>506</v>
      </c>
      <c r="O4025" t="s">
        <v>57</v>
      </c>
      <c r="P4025" t="s">
        <v>148</v>
      </c>
      <c r="Q4025" t="s">
        <v>71</v>
      </c>
    </row>
    <row r="4026" spans="1:17" hidden="1" x14ac:dyDescent="0.25">
      <c r="A4026" t="s">
        <v>16031</v>
      </c>
      <c r="B4026" t="s">
        <v>16032</v>
      </c>
      <c r="C4026" s="1" t="str">
        <f t="shared" si="355"/>
        <v>21:0552</v>
      </c>
      <c r="D4026" s="1" t="str">
        <f t="shared" si="365"/>
        <v>21:0180</v>
      </c>
      <c r="E4026" t="s">
        <v>16033</v>
      </c>
      <c r="F4026" t="s">
        <v>16034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11665</v>
      </c>
      <c r="N4026">
        <v>507</v>
      </c>
      <c r="O4026" t="s">
        <v>2099</v>
      </c>
      <c r="P4026" t="s">
        <v>148</v>
      </c>
      <c r="Q4026" t="s">
        <v>198</v>
      </c>
    </row>
    <row r="4027" spans="1:17" hidden="1" x14ac:dyDescent="0.25">
      <c r="A4027" t="s">
        <v>16035</v>
      </c>
      <c r="B4027" t="s">
        <v>16036</v>
      </c>
      <c r="C4027" s="1" t="str">
        <f t="shared" si="355"/>
        <v>21:0552</v>
      </c>
      <c r="D4027" s="1" t="str">
        <f t="shared" si="365"/>
        <v>21:0180</v>
      </c>
      <c r="E4027" t="s">
        <v>16037</v>
      </c>
      <c r="F4027" t="s">
        <v>16038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11670</v>
      </c>
      <c r="N4027">
        <v>508</v>
      </c>
      <c r="O4027" t="s">
        <v>588</v>
      </c>
      <c r="P4027" t="s">
        <v>148</v>
      </c>
      <c r="Q4027" t="s">
        <v>71</v>
      </c>
    </row>
    <row r="4028" spans="1:17" hidden="1" x14ac:dyDescent="0.25">
      <c r="A4028" t="s">
        <v>16039</v>
      </c>
      <c r="B4028" t="s">
        <v>16040</v>
      </c>
      <c r="C4028" s="1" t="str">
        <f t="shared" si="355"/>
        <v>21:0552</v>
      </c>
      <c r="D4028" s="1" t="str">
        <f t="shared" si="365"/>
        <v>21:0180</v>
      </c>
      <c r="E4028" t="s">
        <v>16011</v>
      </c>
      <c r="F4028" t="s">
        <v>16041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11655</v>
      </c>
      <c r="N4028">
        <v>509</v>
      </c>
      <c r="O4028" t="s">
        <v>2418</v>
      </c>
      <c r="P4028" t="s">
        <v>148</v>
      </c>
      <c r="Q4028" t="s">
        <v>29</v>
      </c>
    </row>
    <row r="4029" spans="1:17" hidden="1" x14ac:dyDescent="0.25">
      <c r="A4029" t="s">
        <v>16042</v>
      </c>
      <c r="B4029" t="s">
        <v>16043</v>
      </c>
      <c r="C4029" s="1" t="str">
        <f t="shared" si="355"/>
        <v>21:0552</v>
      </c>
      <c r="D4029" s="1" t="str">
        <f t="shared" si="365"/>
        <v>21:0180</v>
      </c>
      <c r="E4029" t="s">
        <v>16044</v>
      </c>
      <c r="F4029" t="s">
        <v>16045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11675</v>
      </c>
      <c r="N4029">
        <v>510</v>
      </c>
      <c r="O4029" t="s">
        <v>311</v>
      </c>
      <c r="P4029" t="s">
        <v>22</v>
      </c>
      <c r="Q4029" t="s">
        <v>103</v>
      </c>
    </row>
    <row r="4030" spans="1:17" hidden="1" x14ac:dyDescent="0.25">
      <c r="A4030" t="s">
        <v>16046</v>
      </c>
      <c r="B4030" t="s">
        <v>16047</v>
      </c>
      <c r="C4030" s="1" t="str">
        <f t="shared" si="355"/>
        <v>21:0552</v>
      </c>
      <c r="D4030" s="1" t="str">
        <f t="shared" si="365"/>
        <v>21:0180</v>
      </c>
      <c r="E4030" t="s">
        <v>16048</v>
      </c>
      <c r="F4030" t="s">
        <v>16049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11689</v>
      </c>
      <c r="N4030">
        <v>511</v>
      </c>
      <c r="O4030" t="s">
        <v>5563</v>
      </c>
      <c r="P4030" t="s">
        <v>148</v>
      </c>
      <c r="Q4030" t="s">
        <v>522</v>
      </c>
    </row>
    <row r="4031" spans="1:17" hidden="1" x14ac:dyDescent="0.25">
      <c r="A4031" t="s">
        <v>16050</v>
      </c>
      <c r="B4031" t="s">
        <v>16051</v>
      </c>
      <c r="C4031" s="1" t="str">
        <f t="shared" si="355"/>
        <v>21:0552</v>
      </c>
      <c r="D4031" s="1" t="str">
        <f t="shared" si="365"/>
        <v>21:0180</v>
      </c>
      <c r="E4031" t="s">
        <v>16052</v>
      </c>
      <c r="F4031" t="s">
        <v>16053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11694</v>
      </c>
      <c r="N4031">
        <v>512</v>
      </c>
      <c r="O4031" t="s">
        <v>327</v>
      </c>
      <c r="P4031" t="s">
        <v>148</v>
      </c>
      <c r="Q4031" t="s">
        <v>198</v>
      </c>
    </row>
    <row r="4032" spans="1:17" hidden="1" x14ac:dyDescent="0.25">
      <c r="A4032" t="s">
        <v>16054</v>
      </c>
      <c r="B4032" t="s">
        <v>16055</v>
      </c>
      <c r="C4032" s="1" t="str">
        <f t="shared" ref="C4032:C4095" si="368">HYPERLINK("http://geochem.nrcan.gc.ca/cdogs/content/bdl/bdl210552_e.htm", "21:0552")</f>
        <v>21:0552</v>
      </c>
      <c r="D4032" s="1" t="str">
        <f t="shared" si="365"/>
        <v>21:0180</v>
      </c>
      <c r="E4032" t="s">
        <v>16056</v>
      </c>
      <c r="F4032" t="s">
        <v>16057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11700</v>
      </c>
      <c r="N4032">
        <v>513</v>
      </c>
      <c r="O4032" t="s">
        <v>21</v>
      </c>
      <c r="P4032" t="s">
        <v>148</v>
      </c>
      <c r="Q4032" t="s">
        <v>52</v>
      </c>
    </row>
    <row r="4033" spans="1:17" hidden="1" x14ac:dyDescent="0.25">
      <c r="A4033" t="s">
        <v>16058</v>
      </c>
      <c r="B4033" t="s">
        <v>16059</v>
      </c>
      <c r="C4033" s="1" t="str">
        <f t="shared" si="368"/>
        <v>21:0552</v>
      </c>
      <c r="D4033" s="1" t="str">
        <f t="shared" si="365"/>
        <v>21:0180</v>
      </c>
      <c r="E4033" t="s">
        <v>16060</v>
      </c>
      <c r="F4033" t="s">
        <v>16061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11680</v>
      </c>
      <c r="N4033">
        <v>514</v>
      </c>
      <c r="O4033" t="s">
        <v>8423</v>
      </c>
      <c r="P4033" t="s">
        <v>148</v>
      </c>
      <c r="Q4033" t="s">
        <v>29</v>
      </c>
    </row>
    <row r="4034" spans="1:17" hidden="1" x14ac:dyDescent="0.25">
      <c r="A4034" t="s">
        <v>16062</v>
      </c>
      <c r="B4034" t="s">
        <v>16063</v>
      </c>
      <c r="C4034" s="1" t="str">
        <f t="shared" si="368"/>
        <v>21:0552</v>
      </c>
      <c r="D4034" s="1" t="str">
        <f t="shared" si="365"/>
        <v>21:0180</v>
      </c>
      <c r="E4034" t="s">
        <v>16060</v>
      </c>
      <c r="F4034" t="s">
        <v>16064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11684</v>
      </c>
      <c r="N4034">
        <v>515</v>
      </c>
      <c r="O4034" t="s">
        <v>3065</v>
      </c>
      <c r="P4034" t="s">
        <v>148</v>
      </c>
      <c r="Q4034" t="s">
        <v>29</v>
      </c>
    </row>
    <row r="4035" spans="1:17" hidden="1" x14ac:dyDescent="0.25">
      <c r="A4035" t="s">
        <v>16065</v>
      </c>
      <c r="B4035" t="s">
        <v>16066</v>
      </c>
      <c r="C4035" s="1" t="str">
        <f t="shared" si="368"/>
        <v>21:0552</v>
      </c>
      <c r="D4035" s="1" t="str">
        <f t="shared" si="365"/>
        <v>21:0180</v>
      </c>
      <c r="E4035" t="s">
        <v>16067</v>
      </c>
      <c r="F4035" t="s">
        <v>16068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11710</v>
      </c>
      <c r="N4035">
        <v>516</v>
      </c>
      <c r="O4035" t="s">
        <v>2379</v>
      </c>
      <c r="P4035" t="s">
        <v>148</v>
      </c>
      <c r="Q4035" t="s">
        <v>46</v>
      </c>
    </row>
    <row r="4036" spans="1:17" hidden="1" x14ac:dyDescent="0.25">
      <c r="A4036" t="s">
        <v>16069</v>
      </c>
      <c r="B4036" t="s">
        <v>16070</v>
      </c>
      <c r="C4036" s="1" t="str">
        <f t="shared" si="368"/>
        <v>21:0552</v>
      </c>
      <c r="D4036" s="1" t="str">
        <f t="shared" si="365"/>
        <v>21:0180</v>
      </c>
      <c r="E4036" t="s">
        <v>16071</v>
      </c>
      <c r="F4036" t="s">
        <v>16072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11715</v>
      </c>
      <c r="N4036">
        <v>517</v>
      </c>
      <c r="O4036" t="s">
        <v>21</v>
      </c>
      <c r="P4036" t="s">
        <v>148</v>
      </c>
      <c r="Q4036" t="s">
        <v>52</v>
      </c>
    </row>
    <row r="4037" spans="1:17" hidden="1" x14ac:dyDescent="0.25">
      <c r="A4037" t="s">
        <v>16073</v>
      </c>
      <c r="B4037" t="s">
        <v>16074</v>
      </c>
      <c r="C4037" s="1" t="str">
        <f t="shared" si="368"/>
        <v>21:0552</v>
      </c>
      <c r="D4037" s="1" t="str">
        <f t="shared" si="365"/>
        <v>21:0180</v>
      </c>
      <c r="E4037" t="s">
        <v>16075</v>
      </c>
      <c r="F4037" t="s">
        <v>16076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11720</v>
      </c>
      <c r="N4037">
        <v>518</v>
      </c>
      <c r="O4037" t="s">
        <v>108</v>
      </c>
      <c r="P4037" t="s">
        <v>108</v>
      </c>
      <c r="Q4037" t="s">
        <v>108</v>
      </c>
    </row>
    <row r="4038" spans="1:17" hidden="1" x14ac:dyDescent="0.25">
      <c r="A4038" t="s">
        <v>16077</v>
      </c>
      <c r="B4038" t="s">
        <v>16078</v>
      </c>
      <c r="C4038" s="1" t="str">
        <f t="shared" si="368"/>
        <v>21:0552</v>
      </c>
      <c r="D4038" s="1" t="str">
        <f t="shared" si="365"/>
        <v>21:0180</v>
      </c>
      <c r="E4038" t="s">
        <v>16079</v>
      </c>
      <c r="F4038" t="s">
        <v>16080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11725</v>
      </c>
      <c r="N4038">
        <v>519</v>
      </c>
      <c r="O4038" t="s">
        <v>7174</v>
      </c>
      <c r="P4038" t="s">
        <v>148</v>
      </c>
      <c r="Q4038" t="s">
        <v>59</v>
      </c>
    </row>
    <row r="4039" spans="1:17" hidden="1" x14ac:dyDescent="0.25">
      <c r="A4039" t="s">
        <v>16081</v>
      </c>
      <c r="B4039" t="s">
        <v>16082</v>
      </c>
      <c r="C4039" s="1" t="str">
        <f t="shared" si="368"/>
        <v>21:0552</v>
      </c>
      <c r="D4039" s="1" t="str">
        <f t="shared" si="365"/>
        <v>21:0180</v>
      </c>
      <c r="E4039" t="s">
        <v>16083</v>
      </c>
      <c r="F4039" t="s">
        <v>16084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11730</v>
      </c>
      <c r="N4039">
        <v>520</v>
      </c>
      <c r="O4039" t="s">
        <v>225</v>
      </c>
      <c r="P4039" t="s">
        <v>148</v>
      </c>
      <c r="Q4039" t="s">
        <v>29</v>
      </c>
    </row>
    <row r="4040" spans="1:17" hidden="1" x14ac:dyDescent="0.25">
      <c r="A4040" t="s">
        <v>16085</v>
      </c>
      <c r="B4040" t="s">
        <v>16086</v>
      </c>
      <c r="C4040" s="1" t="str">
        <f t="shared" si="368"/>
        <v>21:0552</v>
      </c>
      <c r="D4040" s="1" t="str">
        <f t="shared" si="365"/>
        <v>21:0180</v>
      </c>
      <c r="E4040" t="s">
        <v>16087</v>
      </c>
      <c r="F4040" t="s">
        <v>16088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12728</v>
      </c>
      <c r="N4040">
        <v>521</v>
      </c>
      <c r="O4040" t="s">
        <v>225</v>
      </c>
      <c r="P4040" t="s">
        <v>2333</v>
      </c>
      <c r="Q4040" t="s">
        <v>93</v>
      </c>
    </row>
    <row r="4041" spans="1:17" hidden="1" x14ac:dyDescent="0.25">
      <c r="A4041" t="s">
        <v>16089</v>
      </c>
      <c r="B4041" t="s">
        <v>16090</v>
      </c>
      <c r="C4041" s="1" t="str">
        <f t="shared" si="368"/>
        <v>21:0552</v>
      </c>
      <c r="D4041" s="1" t="str">
        <f t="shared" si="365"/>
        <v>21:0180</v>
      </c>
      <c r="E4041" t="s">
        <v>16091</v>
      </c>
      <c r="F4041" t="s">
        <v>16092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11641</v>
      </c>
      <c r="N4041">
        <v>522</v>
      </c>
      <c r="O4041" t="s">
        <v>3032</v>
      </c>
      <c r="P4041" t="s">
        <v>148</v>
      </c>
      <c r="Q4041" t="s">
        <v>29</v>
      </c>
    </row>
    <row r="4042" spans="1:17" hidden="1" x14ac:dyDescent="0.25">
      <c r="A4042" t="s">
        <v>16093</v>
      </c>
      <c r="B4042" t="s">
        <v>16094</v>
      </c>
      <c r="C4042" s="1" t="str">
        <f t="shared" si="368"/>
        <v>21:0552</v>
      </c>
      <c r="D4042" s="1" t="str">
        <f t="shared" si="365"/>
        <v>21:0180</v>
      </c>
      <c r="E4042" t="s">
        <v>16095</v>
      </c>
      <c r="F4042" t="s">
        <v>16096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11646</v>
      </c>
      <c r="N4042">
        <v>523</v>
      </c>
      <c r="O4042" t="s">
        <v>1812</v>
      </c>
      <c r="P4042" t="s">
        <v>148</v>
      </c>
      <c r="Q4042" t="s">
        <v>59</v>
      </c>
    </row>
    <row r="4043" spans="1:17" hidden="1" x14ac:dyDescent="0.25">
      <c r="A4043" t="s">
        <v>16097</v>
      </c>
      <c r="B4043" t="s">
        <v>16098</v>
      </c>
      <c r="C4043" s="1" t="str">
        <f t="shared" si="368"/>
        <v>21:0552</v>
      </c>
      <c r="D4043" s="1" t="str">
        <f t="shared" si="365"/>
        <v>21:0180</v>
      </c>
      <c r="E4043" t="s">
        <v>16099</v>
      </c>
      <c r="F4043" t="s">
        <v>16100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11651</v>
      </c>
      <c r="N4043">
        <v>524</v>
      </c>
      <c r="O4043" t="s">
        <v>10345</v>
      </c>
      <c r="P4043" t="s">
        <v>148</v>
      </c>
      <c r="Q4043" t="s">
        <v>46</v>
      </c>
    </row>
    <row r="4044" spans="1:17" hidden="1" x14ac:dyDescent="0.25">
      <c r="A4044" t="s">
        <v>16101</v>
      </c>
      <c r="B4044" t="s">
        <v>16102</v>
      </c>
      <c r="C4044" s="1" t="str">
        <f t="shared" si="368"/>
        <v>21:0552</v>
      </c>
      <c r="D4044" s="1" t="str">
        <f t="shared" si="365"/>
        <v>21:0180</v>
      </c>
      <c r="E4044" t="s">
        <v>16103</v>
      </c>
      <c r="F4044" t="s">
        <v>16104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11660</v>
      </c>
      <c r="N4044">
        <v>525</v>
      </c>
      <c r="O4044" t="s">
        <v>3590</v>
      </c>
      <c r="P4044" t="s">
        <v>148</v>
      </c>
      <c r="Q4044" t="s">
        <v>59</v>
      </c>
    </row>
    <row r="4045" spans="1:17" hidden="1" x14ac:dyDescent="0.25">
      <c r="A4045" t="s">
        <v>16105</v>
      </c>
      <c r="B4045" t="s">
        <v>16106</v>
      </c>
      <c r="C4045" s="1" t="str">
        <f t="shared" si="368"/>
        <v>21:0552</v>
      </c>
      <c r="D4045" s="1" t="str">
        <f t="shared" si="365"/>
        <v>21:0180</v>
      </c>
      <c r="E4045" t="s">
        <v>16107</v>
      </c>
      <c r="F4045" t="s">
        <v>16108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11665</v>
      </c>
      <c r="N4045">
        <v>526</v>
      </c>
      <c r="O4045" t="s">
        <v>4378</v>
      </c>
      <c r="P4045" t="s">
        <v>148</v>
      </c>
      <c r="Q4045" t="s">
        <v>103</v>
      </c>
    </row>
    <row r="4046" spans="1:17" hidden="1" x14ac:dyDescent="0.25">
      <c r="A4046" t="s">
        <v>16109</v>
      </c>
      <c r="B4046" t="s">
        <v>16110</v>
      </c>
      <c r="C4046" s="1" t="str">
        <f t="shared" si="368"/>
        <v>21:0552</v>
      </c>
      <c r="D4046" s="1" t="str">
        <f t="shared" si="365"/>
        <v>21:0180</v>
      </c>
      <c r="E4046" t="s">
        <v>16087</v>
      </c>
      <c r="F4046" t="s">
        <v>16111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12752</v>
      </c>
      <c r="N4046">
        <v>527</v>
      </c>
      <c r="O4046" t="s">
        <v>8423</v>
      </c>
      <c r="P4046" t="s">
        <v>148</v>
      </c>
      <c r="Q4046" t="s">
        <v>93</v>
      </c>
    </row>
    <row r="4047" spans="1:17" hidden="1" x14ac:dyDescent="0.25">
      <c r="A4047" t="s">
        <v>16112</v>
      </c>
      <c r="B4047" t="s">
        <v>16113</v>
      </c>
      <c r="C4047" s="1" t="str">
        <f t="shared" si="368"/>
        <v>21:0552</v>
      </c>
      <c r="D4047" s="1" t="str">
        <f t="shared" si="365"/>
        <v>21:0180</v>
      </c>
      <c r="E4047" t="s">
        <v>16087</v>
      </c>
      <c r="F4047" t="s">
        <v>16114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12756</v>
      </c>
      <c r="N4047">
        <v>528</v>
      </c>
      <c r="O4047" t="s">
        <v>576</v>
      </c>
      <c r="P4047" t="s">
        <v>148</v>
      </c>
      <c r="Q4047" t="s">
        <v>71</v>
      </c>
    </row>
    <row r="4048" spans="1:17" hidden="1" x14ac:dyDescent="0.25">
      <c r="A4048" t="s">
        <v>16115</v>
      </c>
      <c r="B4048" t="s">
        <v>16116</v>
      </c>
      <c r="C4048" s="1" t="str">
        <f t="shared" si="368"/>
        <v>21:0552</v>
      </c>
      <c r="D4048" s="1" t="str">
        <f t="shared" si="365"/>
        <v>21:0180</v>
      </c>
      <c r="E4048" t="s">
        <v>16117</v>
      </c>
      <c r="F4048" t="s">
        <v>16118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11670</v>
      </c>
      <c r="N4048">
        <v>529</v>
      </c>
      <c r="O4048" t="s">
        <v>8423</v>
      </c>
      <c r="P4048" t="s">
        <v>148</v>
      </c>
      <c r="Q4048" t="s">
        <v>93</v>
      </c>
    </row>
    <row r="4049" spans="1:17" hidden="1" x14ac:dyDescent="0.25">
      <c r="A4049" t="s">
        <v>16119</v>
      </c>
      <c r="B4049" t="s">
        <v>16120</v>
      </c>
      <c r="C4049" s="1" t="str">
        <f t="shared" si="368"/>
        <v>21:0552</v>
      </c>
      <c r="D4049" s="1" t="str">
        <f t="shared" si="365"/>
        <v>21:0180</v>
      </c>
      <c r="E4049" t="s">
        <v>16121</v>
      </c>
      <c r="F4049" t="s">
        <v>16122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11675</v>
      </c>
      <c r="N4049">
        <v>530</v>
      </c>
      <c r="O4049" t="s">
        <v>2418</v>
      </c>
      <c r="P4049" t="s">
        <v>148</v>
      </c>
      <c r="Q4049" t="s">
        <v>71</v>
      </c>
    </row>
    <row r="4050" spans="1:17" hidden="1" x14ac:dyDescent="0.25">
      <c r="A4050" t="s">
        <v>16123</v>
      </c>
      <c r="B4050" t="s">
        <v>16124</v>
      </c>
      <c r="C4050" s="1" t="str">
        <f t="shared" si="368"/>
        <v>21:0552</v>
      </c>
      <c r="D4050" s="1" t="str">
        <f t="shared" si="365"/>
        <v>21:0180</v>
      </c>
      <c r="E4050" t="s">
        <v>16125</v>
      </c>
      <c r="F4050" t="s">
        <v>16126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11689</v>
      </c>
      <c r="N4050">
        <v>531</v>
      </c>
      <c r="O4050" t="s">
        <v>2418</v>
      </c>
      <c r="P4050" t="s">
        <v>148</v>
      </c>
      <c r="Q4050" t="s">
        <v>103</v>
      </c>
    </row>
    <row r="4051" spans="1:17" hidden="1" x14ac:dyDescent="0.25">
      <c r="A4051" t="s">
        <v>16127</v>
      </c>
      <c r="B4051" t="s">
        <v>16128</v>
      </c>
      <c r="C4051" s="1" t="str">
        <f t="shared" si="368"/>
        <v>21:0552</v>
      </c>
      <c r="D4051" s="1" t="str">
        <f t="shared" si="365"/>
        <v>21:0180</v>
      </c>
      <c r="E4051" t="s">
        <v>16129</v>
      </c>
      <c r="F4051" t="s">
        <v>16130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11694</v>
      </c>
      <c r="N4051">
        <v>532</v>
      </c>
      <c r="O4051" t="s">
        <v>14250</v>
      </c>
      <c r="P4051" t="s">
        <v>148</v>
      </c>
      <c r="Q4051" t="s">
        <v>46</v>
      </c>
    </row>
    <row r="4052" spans="1:17" hidden="1" x14ac:dyDescent="0.25">
      <c r="A4052" t="s">
        <v>16131</v>
      </c>
      <c r="B4052" t="s">
        <v>16132</v>
      </c>
      <c r="C4052" s="1" t="str">
        <f t="shared" si="368"/>
        <v>21:0552</v>
      </c>
      <c r="D4052" s="1" t="str">
        <f t="shared" si="365"/>
        <v>21:0180</v>
      </c>
      <c r="E4052" t="s">
        <v>16133</v>
      </c>
      <c r="F4052" t="s">
        <v>16134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11700</v>
      </c>
      <c r="N4052">
        <v>533</v>
      </c>
      <c r="O4052" t="s">
        <v>5563</v>
      </c>
      <c r="P4052" t="s">
        <v>148</v>
      </c>
      <c r="Q4052" t="s">
        <v>23</v>
      </c>
    </row>
    <row r="4053" spans="1:17" hidden="1" x14ac:dyDescent="0.25">
      <c r="A4053" t="s">
        <v>16135</v>
      </c>
      <c r="B4053" t="s">
        <v>16136</v>
      </c>
      <c r="C4053" s="1" t="str">
        <f t="shared" si="368"/>
        <v>21:0552</v>
      </c>
      <c r="D4053" s="1" t="str">
        <f t="shared" si="365"/>
        <v>21:0180</v>
      </c>
      <c r="E4053" t="s">
        <v>16137</v>
      </c>
      <c r="F4053" t="s">
        <v>16138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11710</v>
      </c>
      <c r="N4053">
        <v>534</v>
      </c>
      <c r="O4053" t="s">
        <v>2129</v>
      </c>
      <c r="P4053" t="s">
        <v>226</v>
      </c>
      <c r="Q4053" t="s">
        <v>46</v>
      </c>
    </row>
    <row r="4054" spans="1:17" hidden="1" x14ac:dyDescent="0.25">
      <c r="A4054" t="s">
        <v>16139</v>
      </c>
      <c r="B4054" t="s">
        <v>16140</v>
      </c>
      <c r="C4054" s="1" t="str">
        <f t="shared" si="368"/>
        <v>21:0552</v>
      </c>
      <c r="D4054" s="1" t="str">
        <f t="shared" si="365"/>
        <v>21:0180</v>
      </c>
      <c r="E4054" t="s">
        <v>16141</v>
      </c>
      <c r="F4054" t="s">
        <v>16142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11715</v>
      </c>
      <c r="N4054">
        <v>535</v>
      </c>
      <c r="O4054" t="s">
        <v>113</v>
      </c>
      <c r="P4054" t="s">
        <v>148</v>
      </c>
      <c r="Q4054" t="s">
        <v>93</v>
      </c>
    </row>
    <row r="4055" spans="1:17" hidden="1" x14ac:dyDescent="0.25">
      <c r="A4055" t="s">
        <v>16143</v>
      </c>
      <c r="B4055" t="s">
        <v>16144</v>
      </c>
      <c r="C4055" s="1" t="str">
        <f t="shared" si="368"/>
        <v>21:0552</v>
      </c>
      <c r="D4055" s="1" t="str">
        <f t="shared" si="365"/>
        <v>21:0180</v>
      </c>
      <c r="E4055" t="s">
        <v>16145</v>
      </c>
      <c r="F4055" t="s">
        <v>16146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11720</v>
      </c>
      <c r="N4055">
        <v>536</v>
      </c>
      <c r="O4055" t="s">
        <v>2418</v>
      </c>
      <c r="P4055" t="s">
        <v>148</v>
      </c>
      <c r="Q4055" t="s">
        <v>93</v>
      </c>
    </row>
    <row r="4056" spans="1:17" hidden="1" x14ac:dyDescent="0.25">
      <c r="A4056" t="s">
        <v>16147</v>
      </c>
      <c r="B4056" t="s">
        <v>16148</v>
      </c>
      <c r="C4056" s="1" t="str">
        <f t="shared" si="368"/>
        <v>21:0552</v>
      </c>
      <c r="D4056" s="1" t="str">
        <f t="shared" si="365"/>
        <v>21:0180</v>
      </c>
      <c r="E4056" t="s">
        <v>16149</v>
      </c>
      <c r="F4056" t="s">
        <v>16150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11725</v>
      </c>
      <c r="N4056">
        <v>537</v>
      </c>
      <c r="O4056" t="s">
        <v>370</v>
      </c>
      <c r="P4056" t="s">
        <v>184</v>
      </c>
      <c r="Q4056" t="s">
        <v>103</v>
      </c>
    </row>
    <row r="4057" spans="1:17" hidden="1" x14ac:dyDescent="0.25">
      <c r="A4057" t="s">
        <v>16151</v>
      </c>
      <c r="B4057" t="s">
        <v>16152</v>
      </c>
      <c r="C4057" s="1" t="str">
        <f t="shared" si="368"/>
        <v>21:0552</v>
      </c>
      <c r="D4057" s="1" t="str">
        <f t="shared" si="365"/>
        <v>21:0180</v>
      </c>
      <c r="E4057" t="s">
        <v>16153</v>
      </c>
      <c r="F4057" t="s">
        <v>16154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11730</v>
      </c>
      <c r="N4057">
        <v>538</v>
      </c>
      <c r="O4057" t="s">
        <v>244</v>
      </c>
      <c r="P4057" t="s">
        <v>148</v>
      </c>
      <c r="Q4057" t="s">
        <v>215</v>
      </c>
    </row>
    <row r="4058" spans="1:17" hidden="1" x14ac:dyDescent="0.25">
      <c r="A4058" t="s">
        <v>16155</v>
      </c>
      <c r="B4058" t="s">
        <v>16156</v>
      </c>
      <c r="C4058" s="1" t="str">
        <f t="shared" si="368"/>
        <v>21:0552</v>
      </c>
      <c r="D4058" s="1" t="str">
        <f t="shared" si="365"/>
        <v>21:0180</v>
      </c>
      <c r="E4058" t="s">
        <v>16157</v>
      </c>
      <c r="F4058" t="s">
        <v>16158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12803</v>
      </c>
      <c r="N4058">
        <v>539</v>
      </c>
      <c r="O4058" t="s">
        <v>3098</v>
      </c>
      <c r="P4058" t="s">
        <v>87</v>
      </c>
      <c r="Q4058" t="s">
        <v>29</v>
      </c>
    </row>
    <row r="4059" spans="1:17" hidden="1" x14ac:dyDescent="0.25">
      <c r="A4059" t="s">
        <v>16159</v>
      </c>
      <c r="B4059" t="s">
        <v>16160</v>
      </c>
      <c r="C4059" s="1" t="str">
        <f t="shared" si="368"/>
        <v>21:0552</v>
      </c>
      <c r="D4059" s="1" t="str">
        <f>HYPERLINK("http://geochem.nrcan.gc.ca/cdogs/content/svy/svy_e.htm", "")</f>
        <v/>
      </c>
      <c r="G4059" s="1" t="str">
        <f>HYPERLINK("http://geochem.nrcan.gc.ca/cdogs/content/cr_/cr_00073_e.htm", "73")</f>
        <v>73</v>
      </c>
      <c r="J4059" t="s">
        <v>11703</v>
      </c>
      <c r="K4059" t="s">
        <v>11704</v>
      </c>
      <c r="L4059">
        <v>27</v>
      </c>
      <c r="M4059" t="s">
        <v>11705</v>
      </c>
      <c r="N4059">
        <v>540</v>
      </c>
      <c r="O4059" t="s">
        <v>6341</v>
      </c>
      <c r="P4059" t="s">
        <v>65</v>
      </c>
      <c r="Q4059" t="s">
        <v>149</v>
      </c>
    </row>
    <row r="4060" spans="1:17" hidden="1" x14ac:dyDescent="0.25">
      <c r="A4060" t="s">
        <v>16161</v>
      </c>
      <c r="B4060" t="s">
        <v>16162</v>
      </c>
      <c r="C4060" s="1" t="str">
        <f t="shared" si="368"/>
        <v>21:0552</v>
      </c>
      <c r="D4060" s="1" t="str">
        <f t="shared" ref="D4060:D4078" si="369">HYPERLINK("http://geochem.nrcan.gc.ca/cdogs/content/svy/svy210180_e.htm", "21:0180")</f>
        <v>21:0180</v>
      </c>
      <c r="E4060" t="s">
        <v>16163</v>
      </c>
      <c r="F4060" t="s">
        <v>16164</v>
      </c>
      <c r="H4060">
        <v>53.337367100000002</v>
      </c>
      <c r="I4060">
        <v>-120.42335989999999</v>
      </c>
      <c r="J4060" s="1" t="str">
        <f t="shared" ref="J4060:J4078" si="370">HYPERLINK("http://geochem.nrcan.gc.ca/cdogs/content/kwd/kwd020018_e.htm", "Fluid (stream)")</f>
        <v>Fluid (stream)</v>
      </c>
      <c r="K4060" s="1" t="str">
        <f t="shared" ref="K4060:K4078" si="371">HYPERLINK("http://geochem.nrcan.gc.ca/cdogs/content/kwd/kwd080007_e.htm", "Untreated Water")</f>
        <v>Untreated Water</v>
      </c>
      <c r="L4060">
        <v>28</v>
      </c>
      <c r="M4060" t="s">
        <v>11636</v>
      </c>
      <c r="N4060">
        <v>541</v>
      </c>
      <c r="O4060" t="s">
        <v>113</v>
      </c>
      <c r="P4060" t="s">
        <v>386</v>
      </c>
      <c r="Q4060" t="s">
        <v>71</v>
      </c>
    </row>
    <row r="4061" spans="1:17" hidden="1" x14ac:dyDescent="0.25">
      <c r="A4061" t="s">
        <v>16165</v>
      </c>
      <c r="B4061" t="s">
        <v>16166</v>
      </c>
      <c r="C4061" s="1" t="str">
        <f t="shared" si="368"/>
        <v>21:0552</v>
      </c>
      <c r="D4061" s="1" t="str">
        <f t="shared" si="369"/>
        <v>21:0180</v>
      </c>
      <c r="E4061" t="s">
        <v>16167</v>
      </c>
      <c r="F4061" t="s">
        <v>16168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11641</v>
      </c>
      <c r="N4061">
        <v>542</v>
      </c>
      <c r="O4061" t="s">
        <v>8566</v>
      </c>
      <c r="P4061" t="s">
        <v>148</v>
      </c>
      <c r="Q4061" t="s">
        <v>29</v>
      </c>
    </row>
    <row r="4062" spans="1:17" hidden="1" x14ac:dyDescent="0.25">
      <c r="A4062" t="s">
        <v>16169</v>
      </c>
      <c r="B4062" t="s">
        <v>16170</v>
      </c>
      <c r="C4062" s="1" t="str">
        <f t="shared" si="368"/>
        <v>21:0552</v>
      </c>
      <c r="D4062" s="1" t="str">
        <f t="shared" si="369"/>
        <v>21:0180</v>
      </c>
      <c r="E4062" t="s">
        <v>16171</v>
      </c>
      <c r="F4062" t="s">
        <v>16172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11646</v>
      </c>
      <c r="N4062">
        <v>543</v>
      </c>
      <c r="O4062" t="s">
        <v>2257</v>
      </c>
      <c r="P4062" t="s">
        <v>148</v>
      </c>
      <c r="Q4062" t="s">
        <v>93</v>
      </c>
    </row>
    <row r="4063" spans="1:17" hidden="1" x14ac:dyDescent="0.25">
      <c r="A4063" t="s">
        <v>16173</v>
      </c>
      <c r="B4063" t="s">
        <v>16174</v>
      </c>
      <c r="C4063" s="1" t="str">
        <f t="shared" si="368"/>
        <v>21:0552</v>
      </c>
      <c r="D4063" s="1" t="str">
        <f t="shared" si="369"/>
        <v>21:0180</v>
      </c>
      <c r="E4063" t="s">
        <v>16175</v>
      </c>
      <c r="F4063" t="s">
        <v>16176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11651</v>
      </c>
      <c r="N4063">
        <v>544</v>
      </c>
      <c r="O4063" t="s">
        <v>21</v>
      </c>
      <c r="P4063" t="s">
        <v>148</v>
      </c>
      <c r="Q4063" t="s">
        <v>171</v>
      </c>
    </row>
    <row r="4064" spans="1:17" hidden="1" x14ac:dyDescent="0.25">
      <c r="A4064" t="s">
        <v>16177</v>
      </c>
      <c r="B4064" t="s">
        <v>16178</v>
      </c>
      <c r="C4064" s="1" t="str">
        <f t="shared" si="368"/>
        <v>21:0552</v>
      </c>
      <c r="D4064" s="1" t="str">
        <f t="shared" si="369"/>
        <v>21:0180</v>
      </c>
      <c r="E4064" t="s">
        <v>16179</v>
      </c>
      <c r="F4064" t="s">
        <v>16180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11660</v>
      </c>
      <c r="N4064">
        <v>545</v>
      </c>
      <c r="O4064" t="s">
        <v>21</v>
      </c>
      <c r="P4064" t="s">
        <v>148</v>
      </c>
      <c r="Q4064" t="s">
        <v>2392</v>
      </c>
    </row>
    <row r="4065" spans="1:17" hidden="1" x14ac:dyDescent="0.25">
      <c r="A4065" t="s">
        <v>16181</v>
      </c>
      <c r="B4065" t="s">
        <v>16182</v>
      </c>
      <c r="C4065" s="1" t="str">
        <f t="shared" si="368"/>
        <v>21:0552</v>
      </c>
      <c r="D4065" s="1" t="str">
        <f t="shared" si="369"/>
        <v>21:0180</v>
      </c>
      <c r="E4065" t="s">
        <v>16183</v>
      </c>
      <c r="F4065" t="s">
        <v>16184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11665</v>
      </c>
      <c r="N4065">
        <v>546</v>
      </c>
      <c r="O4065" t="s">
        <v>21</v>
      </c>
      <c r="P4065" t="s">
        <v>148</v>
      </c>
      <c r="Q4065" t="s">
        <v>143</v>
      </c>
    </row>
    <row r="4066" spans="1:17" hidden="1" x14ac:dyDescent="0.25">
      <c r="A4066" t="s">
        <v>16185</v>
      </c>
      <c r="B4066" t="s">
        <v>16186</v>
      </c>
      <c r="C4066" s="1" t="str">
        <f t="shared" si="368"/>
        <v>21:0552</v>
      </c>
      <c r="D4066" s="1" t="str">
        <f t="shared" si="369"/>
        <v>21:0180</v>
      </c>
      <c r="E4066" t="s">
        <v>16187</v>
      </c>
      <c r="F4066" t="s">
        <v>16188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11670</v>
      </c>
      <c r="N4066">
        <v>547</v>
      </c>
      <c r="O4066" t="s">
        <v>21</v>
      </c>
      <c r="P4066" t="s">
        <v>148</v>
      </c>
      <c r="Q4066" t="s">
        <v>143</v>
      </c>
    </row>
    <row r="4067" spans="1:17" hidden="1" x14ac:dyDescent="0.25">
      <c r="A4067" t="s">
        <v>16189</v>
      </c>
      <c r="B4067" t="s">
        <v>16190</v>
      </c>
      <c r="C4067" s="1" t="str">
        <f t="shared" si="368"/>
        <v>21:0552</v>
      </c>
      <c r="D4067" s="1" t="str">
        <f t="shared" si="369"/>
        <v>21:0180</v>
      </c>
      <c r="E4067" t="s">
        <v>16163</v>
      </c>
      <c r="F4067" t="s">
        <v>16191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11655</v>
      </c>
      <c r="N4067">
        <v>548</v>
      </c>
      <c r="O4067" t="s">
        <v>6304</v>
      </c>
      <c r="P4067" t="s">
        <v>148</v>
      </c>
      <c r="Q4067" t="s">
        <v>71</v>
      </c>
    </row>
    <row r="4068" spans="1:17" hidden="1" x14ac:dyDescent="0.25">
      <c r="A4068" t="s">
        <v>16192</v>
      </c>
      <c r="B4068" t="s">
        <v>16193</v>
      </c>
      <c r="C4068" s="1" t="str">
        <f t="shared" si="368"/>
        <v>21:0552</v>
      </c>
      <c r="D4068" s="1" t="str">
        <f t="shared" si="369"/>
        <v>21:0180</v>
      </c>
      <c r="E4068" t="s">
        <v>16194</v>
      </c>
      <c r="F4068" t="s">
        <v>16195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11675</v>
      </c>
      <c r="N4068">
        <v>549</v>
      </c>
      <c r="O4068" t="s">
        <v>701</v>
      </c>
      <c r="P4068" t="s">
        <v>148</v>
      </c>
      <c r="Q4068" t="s">
        <v>93</v>
      </c>
    </row>
    <row r="4069" spans="1:17" hidden="1" x14ac:dyDescent="0.25">
      <c r="A4069" t="s">
        <v>16196</v>
      </c>
      <c r="B4069" t="s">
        <v>16197</v>
      </c>
      <c r="C4069" s="1" t="str">
        <f t="shared" si="368"/>
        <v>21:0552</v>
      </c>
      <c r="D4069" s="1" t="str">
        <f t="shared" si="369"/>
        <v>21:0180</v>
      </c>
      <c r="E4069" t="s">
        <v>16198</v>
      </c>
      <c r="F4069" t="s">
        <v>16199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11680</v>
      </c>
      <c r="N4069">
        <v>550</v>
      </c>
      <c r="O4069" t="s">
        <v>311</v>
      </c>
      <c r="P4069" t="s">
        <v>148</v>
      </c>
      <c r="Q4069" t="s">
        <v>103</v>
      </c>
    </row>
    <row r="4070" spans="1:17" hidden="1" x14ac:dyDescent="0.25">
      <c r="A4070" t="s">
        <v>16200</v>
      </c>
      <c r="B4070" t="s">
        <v>16201</v>
      </c>
      <c r="C4070" s="1" t="str">
        <f t="shared" si="368"/>
        <v>21:0552</v>
      </c>
      <c r="D4070" s="1" t="str">
        <f t="shared" si="369"/>
        <v>21:0180</v>
      </c>
      <c r="E4070" t="s">
        <v>16198</v>
      </c>
      <c r="F4070" t="s">
        <v>16202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11684</v>
      </c>
      <c r="N4070">
        <v>551</v>
      </c>
      <c r="O4070" t="s">
        <v>1597</v>
      </c>
      <c r="P4070" t="s">
        <v>148</v>
      </c>
      <c r="Q4070" t="s">
        <v>46</v>
      </c>
    </row>
    <row r="4071" spans="1:17" hidden="1" x14ac:dyDescent="0.25">
      <c r="A4071" t="s">
        <v>16203</v>
      </c>
      <c r="B4071" t="s">
        <v>16204</v>
      </c>
      <c r="C4071" s="1" t="str">
        <f t="shared" si="368"/>
        <v>21:0552</v>
      </c>
      <c r="D4071" s="1" t="str">
        <f t="shared" si="369"/>
        <v>21:0180</v>
      </c>
      <c r="E4071" t="s">
        <v>16205</v>
      </c>
      <c r="F4071" t="s">
        <v>16206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11689</v>
      </c>
      <c r="N4071">
        <v>552</v>
      </c>
      <c r="O4071" t="s">
        <v>1597</v>
      </c>
      <c r="P4071" t="s">
        <v>148</v>
      </c>
      <c r="Q4071" t="s">
        <v>198</v>
      </c>
    </row>
    <row r="4072" spans="1:17" hidden="1" x14ac:dyDescent="0.25">
      <c r="A4072" t="s">
        <v>16207</v>
      </c>
      <c r="B4072" t="s">
        <v>16208</v>
      </c>
      <c r="C4072" s="1" t="str">
        <f t="shared" si="368"/>
        <v>21:0552</v>
      </c>
      <c r="D4072" s="1" t="str">
        <f t="shared" si="369"/>
        <v>21:0180</v>
      </c>
      <c r="E4072" t="s">
        <v>16209</v>
      </c>
      <c r="F4072" t="s">
        <v>16210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11694</v>
      </c>
      <c r="N4072">
        <v>553</v>
      </c>
      <c r="O4072" t="s">
        <v>1597</v>
      </c>
      <c r="P4072" t="s">
        <v>70</v>
      </c>
      <c r="Q4072" t="s">
        <v>198</v>
      </c>
    </row>
    <row r="4073" spans="1:17" hidden="1" x14ac:dyDescent="0.25">
      <c r="A4073" t="s">
        <v>16211</v>
      </c>
      <c r="B4073" t="s">
        <v>16212</v>
      </c>
      <c r="C4073" s="1" t="str">
        <f t="shared" si="368"/>
        <v>21:0552</v>
      </c>
      <c r="D4073" s="1" t="str">
        <f t="shared" si="369"/>
        <v>21:0180</v>
      </c>
      <c r="E4073" t="s">
        <v>16213</v>
      </c>
      <c r="F4073" t="s">
        <v>16214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11700</v>
      </c>
      <c r="N4073">
        <v>554</v>
      </c>
      <c r="O4073" t="s">
        <v>225</v>
      </c>
      <c r="P4073" t="s">
        <v>148</v>
      </c>
      <c r="Q4073" t="s">
        <v>215</v>
      </c>
    </row>
    <row r="4074" spans="1:17" hidden="1" x14ac:dyDescent="0.25">
      <c r="A4074" t="s">
        <v>16215</v>
      </c>
      <c r="B4074" t="s">
        <v>16216</v>
      </c>
      <c r="C4074" s="1" t="str">
        <f t="shared" si="368"/>
        <v>21:0552</v>
      </c>
      <c r="D4074" s="1" t="str">
        <f t="shared" si="369"/>
        <v>21:0180</v>
      </c>
      <c r="E4074" t="s">
        <v>16217</v>
      </c>
      <c r="F4074" t="s">
        <v>16218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11710</v>
      </c>
      <c r="N4074">
        <v>555</v>
      </c>
      <c r="O4074" t="s">
        <v>4378</v>
      </c>
      <c r="P4074" t="s">
        <v>391</v>
      </c>
      <c r="Q4074" t="s">
        <v>198</v>
      </c>
    </row>
    <row r="4075" spans="1:17" hidden="1" x14ac:dyDescent="0.25">
      <c r="A4075" t="s">
        <v>16219</v>
      </c>
      <c r="B4075" t="s">
        <v>16220</v>
      </c>
      <c r="C4075" s="1" t="str">
        <f t="shared" si="368"/>
        <v>21:0552</v>
      </c>
      <c r="D4075" s="1" t="str">
        <f t="shared" si="369"/>
        <v>21:0180</v>
      </c>
      <c r="E4075" t="s">
        <v>16221</v>
      </c>
      <c r="F4075" t="s">
        <v>16222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11715</v>
      </c>
      <c r="N4075">
        <v>556</v>
      </c>
      <c r="O4075" t="s">
        <v>10120</v>
      </c>
      <c r="P4075" t="s">
        <v>87</v>
      </c>
      <c r="Q4075" t="s">
        <v>23</v>
      </c>
    </row>
    <row r="4076" spans="1:17" hidden="1" x14ac:dyDescent="0.25">
      <c r="A4076" t="s">
        <v>16223</v>
      </c>
      <c r="B4076" t="s">
        <v>16224</v>
      </c>
      <c r="C4076" s="1" t="str">
        <f t="shared" si="368"/>
        <v>21:0552</v>
      </c>
      <c r="D4076" s="1" t="str">
        <f t="shared" si="369"/>
        <v>21:0180</v>
      </c>
      <c r="E4076" t="s">
        <v>16225</v>
      </c>
      <c r="F4076" t="s">
        <v>16226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11720</v>
      </c>
      <c r="N4076">
        <v>557</v>
      </c>
      <c r="O4076" t="s">
        <v>10120</v>
      </c>
      <c r="P4076" t="s">
        <v>102</v>
      </c>
      <c r="Q4076" t="s">
        <v>198</v>
      </c>
    </row>
    <row r="4077" spans="1:17" hidden="1" x14ac:dyDescent="0.25">
      <c r="A4077" t="s">
        <v>16227</v>
      </c>
      <c r="B4077" t="s">
        <v>16228</v>
      </c>
      <c r="C4077" s="1" t="str">
        <f t="shared" si="368"/>
        <v>21:0552</v>
      </c>
      <c r="D4077" s="1" t="str">
        <f t="shared" si="369"/>
        <v>21:0180</v>
      </c>
      <c r="E4077" t="s">
        <v>16229</v>
      </c>
      <c r="F4077" t="s">
        <v>16230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11725</v>
      </c>
      <c r="N4077">
        <v>558</v>
      </c>
      <c r="O4077" t="s">
        <v>652</v>
      </c>
      <c r="P4077" t="s">
        <v>148</v>
      </c>
      <c r="Q4077" t="s">
        <v>29</v>
      </c>
    </row>
    <row r="4078" spans="1:17" hidden="1" x14ac:dyDescent="0.25">
      <c r="A4078" t="s">
        <v>16231</v>
      </c>
      <c r="B4078" t="s">
        <v>16232</v>
      </c>
      <c r="C4078" s="1" t="str">
        <f t="shared" si="368"/>
        <v>21:0552</v>
      </c>
      <c r="D4078" s="1" t="str">
        <f t="shared" si="369"/>
        <v>21:0180</v>
      </c>
      <c r="E4078" t="s">
        <v>16233</v>
      </c>
      <c r="F4078" t="s">
        <v>16234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11730</v>
      </c>
      <c r="N4078">
        <v>559</v>
      </c>
      <c r="O4078" t="s">
        <v>3027</v>
      </c>
      <c r="P4078" t="s">
        <v>148</v>
      </c>
      <c r="Q4078" t="s">
        <v>29</v>
      </c>
    </row>
    <row r="4079" spans="1:17" hidden="1" x14ac:dyDescent="0.25">
      <c r="A4079" t="s">
        <v>16235</v>
      </c>
      <c r="B4079" t="s">
        <v>16236</v>
      </c>
      <c r="C4079" s="1" t="str">
        <f t="shared" si="368"/>
        <v>21:0552</v>
      </c>
      <c r="D4079" s="1" t="str">
        <f>HYPERLINK("http://geochem.nrcan.gc.ca/cdogs/content/svy/svy_e.htm", "")</f>
        <v/>
      </c>
      <c r="G4079" s="1" t="str">
        <f>HYPERLINK("http://geochem.nrcan.gc.ca/cdogs/content/cr_/cr_00072_e.htm", "72")</f>
        <v>72</v>
      </c>
      <c r="J4079" t="s">
        <v>11703</v>
      </c>
      <c r="K4079" t="s">
        <v>11704</v>
      </c>
      <c r="L4079">
        <v>28</v>
      </c>
      <c r="M4079" t="s">
        <v>11705</v>
      </c>
      <c r="N4079">
        <v>560</v>
      </c>
      <c r="O4079" t="s">
        <v>7174</v>
      </c>
      <c r="P4079" t="s">
        <v>40</v>
      </c>
      <c r="Q4079" t="s">
        <v>215</v>
      </c>
    </row>
    <row r="4080" spans="1:17" hidden="1" x14ac:dyDescent="0.25">
      <c r="A4080" t="s">
        <v>16237</v>
      </c>
      <c r="B4080" t="s">
        <v>16238</v>
      </c>
      <c r="C4080" s="1" t="str">
        <f t="shared" si="368"/>
        <v>21:0552</v>
      </c>
      <c r="D4080" s="1" t="str">
        <f t="shared" ref="D4080:D4088" si="372">HYPERLINK("http://geochem.nrcan.gc.ca/cdogs/content/svy/svy210180_e.htm", "21:0180")</f>
        <v>21:0180</v>
      </c>
      <c r="E4080" t="s">
        <v>16239</v>
      </c>
      <c r="F4080" t="s">
        <v>16240</v>
      </c>
      <c r="H4080">
        <v>53.568881300000001</v>
      </c>
      <c r="I4080">
        <v>-120.48312490000001</v>
      </c>
      <c r="J4080" s="1" t="str">
        <f t="shared" ref="J4080:J4088" si="373">HYPERLINK("http://geochem.nrcan.gc.ca/cdogs/content/kwd/kwd020018_e.htm", "Fluid (stream)")</f>
        <v>Fluid (stream)</v>
      </c>
      <c r="K4080" s="1" t="str">
        <f t="shared" ref="K4080:K4088" si="374">HYPERLINK("http://geochem.nrcan.gc.ca/cdogs/content/kwd/kwd080007_e.htm", "Untreated Water")</f>
        <v>Untreated Water</v>
      </c>
      <c r="L4080">
        <v>29</v>
      </c>
      <c r="M4080" t="s">
        <v>11636</v>
      </c>
      <c r="N4080">
        <v>561</v>
      </c>
      <c r="O4080" t="s">
        <v>551</v>
      </c>
      <c r="P4080" t="s">
        <v>843</v>
      </c>
      <c r="Q4080" t="s">
        <v>189</v>
      </c>
    </row>
    <row r="4081" spans="1:17" hidden="1" x14ac:dyDescent="0.25">
      <c r="A4081" t="s">
        <v>16241</v>
      </c>
      <c r="B4081" t="s">
        <v>16242</v>
      </c>
      <c r="C4081" s="1" t="str">
        <f t="shared" si="368"/>
        <v>21:0552</v>
      </c>
      <c r="D4081" s="1" t="str">
        <f t="shared" si="372"/>
        <v>21:0180</v>
      </c>
      <c r="E4081" t="s">
        <v>16243</v>
      </c>
      <c r="F4081" t="s">
        <v>16244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11641</v>
      </c>
      <c r="N4081">
        <v>562</v>
      </c>
      <c r="O4081" t="s">
        <v>1771</v>
      </c>
      <c r="P4081" t="s">
        <v>148</v>
      </c>
      <c r="Q4081" t="s">
        <v>46</v>
      </c>
    </row>
    <row r="4082" spans="1:17" hidden="1" x14ac:dyDescent="0.25">
      <c r="A4082" t="s">
        <v>16245</v>
      </c>
      <c r="B4082" t="s">
        <v>16246</v>
      </c>
      <c r="C4082" s="1" t="str">
        <f t="shared" si="368"/>
        <v>21:0552</v>
      </c>
      <c r="D4082" s="1" t="str">
        <f t="shared" si="372"/>
        <v>21:0180</v>
      </c>
      <c r="E4082" t="s">
        <v>16247</v>
      </c>
      <c r="F4082" t="s">
        <v>16248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11646</v>
      </c>
      <c r="N4082">
        <v>563</v>
      </c>
      <c r="O4082" t="s">
        <v>113</v>
      </c>
      <c r="P4082" t="s">
        <v>148</v>
      </c>
      <c r="Q4082" t="s">
        <v>215</v>
      </c>
    </row>
    <row r="4083" spans="1:17" hidden="1" x14ac:dyDescent="0.25">
      <c r="A4083" t="s">
        <v>16249</v>
      </c>
      <c r="B4083" t="s">
        <v>16250</v>
      </c>
      <c r="C4083" s="1" t="str">
        <f t="shared" si="368"/>
        <v>21:0552</v>
      </c>
      <c r="D4083" s="1" t="str">
        <f t="shared" si="372"/>
        <v>21:0180</v>
      </c>
      <c r="E4083" t="s">
        <v>16251</v>
      </c>
      <c r="F4083" t="s">
        <v>16252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11651</v>
      </c>
      <c r="N4083">
        <v>564</v>
      </c>
      <c r="O4083" t="s">
        <v>7333</v>
      </c>
      <c r="P4083" t="s">
        <v>148</v>
      </c>
      <c r="Q4083" t="s">
        <v>46</v>
      </c>
    </row>
    <row r="4084" spans="1:17" hidden="1" x14ac:dyDescent="0.25">
      <c r="A4084" t="s">
        <v>16253</v>
      </c>
      <c r="B4084" t="s">
        <v>16254</v>
      </c>
      <c r="C4084" s="1" t="str">
        <f t="shared" si="368"/>
        <v>21:0552</v>
      </c>
      <c r="D4084" s="1" t="str">
        <f t="shared" si="372"/>
        <v>21:0180</v>
      </c>
      <c r="E4084" t="s">
        <v>16255</v>
      </c>
      <c r="F4084" t="s">
        <v>16256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11660</v>
      </c>
      <c r="N4084">
        <v>565</v>
      </c>
      <c r="O4084" t="s">
        <v>1597</v>
      </c>
      <c r="P4084" t="s">
        <v>148</v>
      </c>
      <c r="Q4084" t="s">
        <v>29</v>
      </c>
    </row>
    <row r="4085" spans="1:17" hidden="1" x14ac:dyDescent="0.25">
      <c r="A4085" t="s">
        <v>16257</v>
      </c>
      <c r="B4085" t="s">
        <v>16258</v>
      </c>
      <c r="C4085" s="1" t="str">
        <f t="shared" si="368"/>
        <v>21:0552</v>
      </c>
      <c r="D4085" s="1" t="str">
        <f t="shared" si="372"/>
        <v>21:0180</v>
      </c>
      <c r="E4085" t="s">
        <v>16259</v>
      </c>
      <c r="F4085" t="s">
        <v>16260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11665</v>
      </c>
      <c r="N4085">
        <v>566</v>
      </c>
      <c r="O4085" t="s">
        <v>21</v>
      </c>
      <c r="P4085" t="s">
        <v>148</v>
      </c>
      <c r="Q4085" t="s">
        <v>149</v>
      </c>
    </row>
    <row r="4086" spans="1:17" hidden="1" x14ac:dyDescent="0.25">
      <c r="A4086" t="s">
        <v>16261</v>
      </c>
      <c r="B4086" t="s">
        <v>16262</v>
      </c>
      <c r="C4086" s="1" t="str">
        <f t="shared" si="368"/>
        <v>21:0552</v>
      </c>
      <c r="D4086" s="1" t="str">
        <f t="shared" si="372"/>
        <v>21:0180</v>
      </c>
      <c r="E4086" t="s">
        <v>16263</v>
      </c>
      <c r="F4086" t="s">
        <v>16264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11680</v>
      </c>
      <c r="N4086">
        <v>567</v>
      </c>
      <c r="O4086" t="s">
        <v>220</v>
      </c>
      <c r="P4086" t="s">
        <v>148</v>
      </c>
      <c r="Q4086" t="s">
        <v>171</v>
      </c>
    </row>
    <row r="4087" spans="1:17" hidden="1" x14ac:dyDescent="0.25">
      <c r="A4087" t="s">
        <v>16265</v>
      </c>
      <c r="B4087" t="s">
        <v>16266</v>
      </c>
      <c r="C4087" s="1" t="str">
        <f t="shared" si="368"/>
        <v>21:0552</v>
      </c>
      <c r="D4087" s="1" t="str">
        <f t="shared" si="372"/>
        <v>21:0180</v>
      </c>
      <c r="E4087" t="s">
        <v>16263</v>
      </c>
      <c r="F4087" t="s">
        <v>16267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11684</v>
      </c>
      <c r="N4087">
        <v>568</v>
      </c>
      <c r="O4087" t="s">
        <v>244</v>
      </c>
      <c r="P4087" t="s">
        <v>148</v>
      </c>
      <c r="Q4087" t="s">
        <v>189</v>
      </c>
    </row>
    <row r="4088" spans="1:17" hidden="1" x14ac:dyDescent="0.25">
      <c r="A4088" t="s">
        <v>16268</v>
      </c>
      <c r="B4088" t="s">
        <v>16269</v>
      </c>
      <c r="C4088" s="1" t="str">
        <f t="shared" si="368"/>
        <v>21:0552</v>
      </c>
      <c r="D4088" s="1" t="str">
        <f t="shared" si="372"/>
        <v>21:0180</v>
      </c>
      <c r="E4088" t="s">
        <v>16270</v>
      </c>
      <c r="F4088" t="s">
        <v>16271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11670</v>
      </c>
      <c r="N4088">
        <v>569</v>
      </c>
      <c r="O4088" t="s">
        <v>21</v>
      </c>
      <c r="P4088" t="s">
        <v>87</v>
      </c>
      <c r="Q4088" t="s">
        <v>189</v>
      </c>
    </row>
    <row r="4089" spans="1:17" hidden="1" x14ac:dyDescent="0.25">
      <c r="A4089" t="s">
        <v>16272</v>
      </c>
      <c r="B4089" t="s">
        <v>16273</v>
      </c>
      <c r="C4089" s="1" t="str">
        <f t="shared" si="368"/>
        <v>21:0552</v>
      </c>
      <c r="D4089" s="1" t="str">
        <f>HYPERLINK("http://geochem.nrcan.gc.ca/cdogs/content/svy/svy_e.htm", "")</f>
        <v/>
      </c>
      <c r="G4089" s="1" t="str">
        <f>HYPERLINK("http://geochem.nrcan.gc.ca/cdogs/content/cr_/cr_00071_e.htm", "71")</f>
        <v>71</v>
      </c>
      <c r="J4089" t="s">
        <v>11703</v>
      </c>
      <c r="K4089" t="s">
        <v>11704</v>
      </c>
      <c r="L4089">
        <v>29</v>
      </c>
      <c r="M4089" t="s">
        <v>11705</v>
      </c>
      <c r="N4089">
        <v>570</v>
      </c>
      <c r="O4089" t="s">
        <v>2379</v>
      </c>
      <c r="P4089" t="s">
        <v>262</v>
      </c>
      <c r="Q4089" t="s">
        <v>29</v>
      </c>
    </row>
    <row r="4090" spans="1:17" hidden="1" x14ac:dyDescent="0.25">
      <c r="A4090" t="s">
        <v>16274</v>
      </c>
      <c r="B4090" t="s">
        <v>16275</v>
      </c>
      <c r="C4090" s="1" t="str">
        <f t="shared" si="368"/>
        <v>21:0552</v>
      </c>
      <c r="D4090" s="1" t="str">
        <f t="shared" ref="D4090:D4112" si="375">HYPERLINK("http://geochem.nrcan.gc.ca/cdogs/content/svy/svy210180_e.htm", "21:0180")</f>
        <v>21:0180</v>
      </c>
      <c r="E4090" t="s">
        <v>16276</v>
      </c>
      <c r="F4090" t="s">
        <v>16277</v>
      </c>
      <c r="H4090">
        <v>53.323273499999999</v>
      </c>
      <c r="I4090">
        <v>-120.6510237</v>
      </c>
      <c r="J4090" s="1" t="str">
        <f t="shared" ref="J4090:J4112" si="376">HYPERLINK("http://geochem.nrcan.gc.ca/cdogs/content/kwd/kwd020018_e.htm", "Fluid (stream)")</f>
        <v>Fluid (stream)</v>
      </c>
      <c r="K4090" s="1" t="str">
        <f t="shared" ref="K4090:K4112" si="377">HYPERLINK("http://geochem.nrcan.gc.ca/cdogs/content/kwd/kwd080007_e.htm", "Untreated Water")</f>
        <v>Untreated Water</v>
      </c>
      <c r="L4090">
        <v>29</v>
      </c>
      <c r="M4090" t="s">
        <v>11675</v>
      </c>
      <c r="N4090">
        <v>571</v>
      </c>
      <c r="O4090" t="s">
        <v>588</v>
      </c>
      <c r="P4090" t="s">
        <v>148</v>
      </c>
      <c r="Q4090" t="s">
        <v>215</v>
      </c>
    </row>
    <row r="4091" spans="1:17" hidden="1" x14ac:dyDescent="0.25">
      <c r="A4091" t="s">
        <v>16278</v>
      </c>
      <c r="B4091" t="s">
        <v>16279</v>
      </c>
      <c r="C4091" s="1" t="str">
        <f t="shared" si="368"/>
        <v>21:0552</v>
      </c>
      <c r="D4091" s="1" t="str">
        <f t="shared" si="375"/>
        <v>21:0180</v>
      </c>
      <c r="E4091" t="s">
        <v>16280</v>
      </c>
      <c r="F4091" t="s">
        <v>16281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11689</v>
      </c>
      <c r="N4091">
        <v>572</v>
      </c>
      <c r="O4091" t="s">
        <v>244</v>
      </c>
      <c r="P4091" t="s">
        <v>148</v>
      </c>
      <c r="Q4091" t="s">
        <v>189</v>
      </c>
    </row>
    <row r="4092" spans="1:17" hidden="1" x14ac:dyDescent="0.25">
      <c r="A4092" t="s">
        <v>16282</v>
      </c>
      <c r="B4092" t="s">
        <v>16283</v>
      </c>
      <c r="C4092" s="1" t="str">
        <f t="shared" si="368"/>
        <v>21:0552</v>
      </c>
      <c r="D4092" s="1" t="str">
        <f t="shared" si="375"/>
        <v>21:0180</v>
      </c>
      <c r="E4092" t="s">
        <v>16284</v>
      </c>
      <c r="F4092" t="s">
        <v>16285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11694</v>
      </c>
      <c r="N4092">
        <v>573</v>
      </c>
      <c r="O4092" t="s">
        <v>21</v>
      </c>
      <c r="P4092" t="s">
        <v>102</v>
      </c>
      <c r="Q4092" t="s">
        <v>215</v>
      </c>
    </row>
    <row r="4093" spans="1:17" hidden="1" x14ac:dyDescent="0.25">
      <c r="A4093" t="s">
        <v>16286</v>
      </c>
      <c r="B4093" t="s">
        <v>16287</v>
      </c>
      <c r="C4093" s="1" t="str">
        <f t="shared" si="368"/>
        <v>21:0552</v>
      </c>
      <c r="D4093" s="1" t="str">
        <f t="shared" si="375"/>
        <v>21:0180</v>
      </c>
      <c r="E4093" t="s">
        <v>16288</v>
      </c>
      <c r="F4093" t="s">
        <v>16289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11700</v>
      </c>
      <c r="N4093">
        <v>574</v>
      </c>
      <c r="O4093" t="s">
        <v>64</v>
      </c>
      <c r="P4093" t="s">
        <v>102</v>
      </c>
      <c r="Q4093" t="s">
        <v>52</v>
      </c>
    </row>
    <row r="4094" spans="1:17" hidden="1" x14ac:dyDescent="0.25">
      <c r="A4094" t="s">
        <v>16290</v>
      </c>
      <c r="B4094" t="s">
        <v>16291</v>
      </c>
      <c r="C4094" s="1" t="str">
        <f t="shared" si="368"/>
        <v>21:0552</v>
      </c>
      <c r="D4094" s="1" t="str">
        <f t="shared" si="375"/>
        <v>21:0180</v>
      </c>
      <c r="E4094" t="s">
        <v>16292</v>
      </c>
      <c r="F4094" t="s">
        <v>16293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11710</v>
      </c>
      <c r="N4094">
        <v>575</v>
      </c>
      <c r="O4094" t="s">
        <v>101</v>
      </c>
      <c r="P4094" t="s">
        <v>148</v>
      </c>
      <c r="Q4094" t="s">
        <v>88</v>
      </c>
    </row>
    <row r="4095" spans="1:17" hidden="1" x14ac:dyDescent="0.25">
      <c r="A4095" t="s">
        <v>16294</v>
      </c>
      <c r="B4095" t="s">
        <v>16295</v>
      </c>
      <c r="C4095" s="1" t="str">
        <f t="shared" si="368"/>
        <v>21:0552</v>
      </c>
      <c r="D4095" s="1" t="str">
        <f t="shared" si="375"/>
        <v>21:0180</v>
      </c>
      <c r="E4095" t="s">
        <v>16239</v>
      </c>
      <c r="F4095" t="s">
        <v>16296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11655</v>
      </c>
      <c r="N4095">
        <v>576</v>
      </c>
      <c r="O4095" t="s">
        <v>21</v>
      </c>
      <c r="P4095" t="s">
        <v>148</v>
      </c>
      <c r="Q4095" t="s">
        <v>215</v>
      </c>
    </row>
    <row r="4096" spans="1:17" hidden="1" x14ac:dyDescent="0.25">
      <c r="A4096" t="s">
        <v>16297</v>
      </c>
      <c r="B4096" t="s">
        <v>16298</v>
      </c>
      <c r="C4096" s="1" t="str">
        <f t="shared" ref="C4096:C4114" si="378">HYPERLINK("http://geochem.nrcan.gc.ca/cdogs/content/bdl/bdl210552_e.htm", "21:0552")</f>
        <v>21:0552</v>
      </c>
      <c r="D4096" s="1" t="str">
        <f t="shared" si="375"/>
        <v>21:0180</v>
      </c>
      <c r="E4096" t="s">
        <v>16299</v>
      </c>
      <c r="F4096" t="s">
        <v>16300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11715</v>
      </c>
      <c r="N4096">
        <v>577</v>
      </c>
      <c r="O4096" t="s">
        <v>3022</v>
      </c>
      <c r="P4096" t="s">
        <v>148</v>
      </c>
      <c r="Q4096" t="s">
        <v>23</v>
      </c>
    </row>
    <row r="4097" spans="1:17" hidden="1" x14ac:dyDescent="0.25">
      <c r="A4097" t="s">
        <v>16301</v>
      </c>
      <c r="B4097" t="s">
        <v>16302</v>
      </c>
      <c r="C4097" s="1" t="str">
        <f t="shared" si="378"/>
        <v>21:0552</v>
      </c>
      <c r="D4097" s="1" t="str">
        <f t="shared" si="375"/>
        <v>21:0180</v>
      </c>
      <c r="E4097" t="s">
        <v>16303</v>
      </c>
      <c r="F4097" t="s">
        <v>16304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11720</v>
      </c>
      <c r="N4097">
        <v>578</v>
      </c>
      <c r="O4097" t="s">
        <v>7333</v>
      </c>
      <c r="P4097" t="s">
        <v>148</v>
      </c>
      <c r="Q4097" t="s">
        <v>103</v>
      </c>
    </row>
    <row r="4098" spans="1:17" hidden="1" x14ac:dyDescent="0.25">
      <c r="A4098" t="s">
        <v>16305</v>
      </c>
      <c r="B4098" t="s">
        <v>16306</v>
      </c>
      <c r="C4098" s="1" t="str">
        <f t="shared" si="378"/>
        <v>21:0552</v>
      </c>
      <c r="D4098" s="1" t="str">
        <f t="shared" si="375"/>
        <v>21:0180</v>
      </c>
      <c r="E4098" t="s">
        <v>16307</v>
      </c>
      <c r="F4098" t="s">
        <v>16308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11725</v>
      </c>
      <c r="N4098">
        <v>579</v>
      </c>
      <c r="O4098" t="s">
        <v>16309</v>
      </c>
      <c r="P4098" t="s">
        <v>148</v>
      </c>
      <c r="Q4098" t="s">
        <v>46</v>
      </c>
    </row>
    <row r="4099" spans="1:17" hidden="1" x14ac:dyDescent="0.25">
      <c r="A4099" t="s">
        <v>16310</v>
      </c>
      <c r="B4099" t="s">
        <v>16311</v>
      </c>
      <c r="C4099" s="1" t="str">
        <f t="shared" si="378"/>
        <v>21:0552</v>
      </c>
      <c r="D4099" s="1" t="str">
        <f t="shared" si="375"/>
        <v>21:0180</v>
      </c>
      <c r="E4099" t="s">
        <v>16312</v>
      </c>
      <c r="F4099" t="s">
        <v>16313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11730</v>
      </c>
      <c r="N4099">
        <v>580</v>
      </c>
      <c r="O4099" t="s">
        <v>5793</v>
      </c>
      <c r="P4099" t="s">
        <v>148</v>
      </c>
      <c r="Q4099" t="s">
        <v>198</v>
      </c>
    </row>
    <row r="4100" spans="1:17" hidden="1" x14ac:dyDescent="0.25">
      <c r="A4100" t="s">
        <v>16314</v>
      </c>
      <c r="B4100" t="s">
        <v>16315</v>
      </c>
      <c r="C4100" s="1" t="str">
        <f t="shared" si="378"/>
        <v>21:0552</v>
      </c>
      <c r="D4100" s="1" t="str">
        <f t="shared" si="375"/>
        <v>21:0180</v>
      </c>
      <c r="E4100" t="s">
        <v>16316</v>
      </c>
      <c r="F4100" t="s">
        <v>16317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11636</v>
      </c>
      <c r="N4100">
        <v>581</v>
      </c>
      <c r="O4100" t="s">
        <v>225</v>
      </c>
      <c r="P4100" t="s">
        <v>1515</v>
      </c>
      <c r="Q4100" t="s">
        <v>215</v>
      </c>
    </row>
    <row r="4101" spans="1:17" hidden="1" x14ac:dyDescent="0.25">
      <c r="A4101" t="s">
        <v>16318</v>
      </c>
      <c r="B4101" t="s">
        <v>16319</v>
      </c>
      <c r="C4101" s="1" t="str">
        <f t="shared" si="378"/>
        <v>21:0552</v>
      </c>
      <c r="D4101" s="1" t="str">
        <f t="shared" si="375"/>
        <v>21:0180</v>
      </c>
      <c r="E4101" t="s">
        <v>16320</v>
      </c>
      <c r="F4101" t="s">
        <v>16321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11641</v>
      </c>
      <c r="N4101">
        <v>582</v>
      </c>
      <c r="O4101" t="s">
        <v>14840</v>
      </c>
      <c r="P4101" t="s">
        <v>148</v>
      </c>
      <c r="Q4101" t="s">
        <v>198</v>
      </c>
    </row>
    <row r="4102" spans="1:17" hidden="1" x14ac:dyDescent="0.25">
      <c r="A4102" t="s">
        <v>16322</v>
      </c>
      <c r="B4102" t="s">
        <v>16323</v>
      </c>
      <c r="C4102" s="1" t="str">
        <f t="shared" si="378"/>
        <v>21:0552</v>
      </c>
      <c r="D4102" s="1" t="str">
        <f t="shared" si="375"/>
        <v>21:0180</v>
      </c>
      <c r="E4102" t="s">
        <v>16324</v>
      </c>
      <c r="F4102" t="s">
        <v>16325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11646</v>
      </c>
      <c r="N4102">
        <v>583</v>
      </c>
      <c r="O4102" t="s">
        <v>667</v>
      </c>
      <c r="P4102" t="s">
        <v>148</v>
      </c>
      <c r="Q4102" t="s">
        <v>46</v>
      </c>
    </row>
    <row r="4103" spans="1:17" hidden="1" x14ac:dyDescent="0.25">
      <c r="A4103" t="s">
        <v>16326</v>
      </c>
      <c r="B4103" t="s">
        <v>16327</v>
      </c>
      <c r="C4103" s="1" t="str">
        <f t="shared" si="378"/>
        <v>21:0552</v>
      </c>
      <c r="D4103" s="1" t="str">
        <f t="shared" si="375"/>
        <v>21:0180</v>
      </c>
      <c r="E4103" t="s">
        <v>16328</v>
      </c>
      <c r="F4103" t="s">
        <v>16329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11651</v>
      </c>
      <c r="N4103">
        <v>584</v>
      </c>
      <c r="O4103" t="s">
        <v>1818</v>
      </c>
      <c r="P4103" t="s">
        <v>148</v>
      </c>
      <c r="Q4103" t="s">
        <v>103</v>
      </c>
    </row>
    <row r="4104" spans="1:17" hidden="1" x14ac:dyDescent="0.25">
      <c r="A4104" t="s">
        <v>16330</v>
      </c>
      <c r="B4104" t="s">
        <v>16331</v>
      </c>
      <c r="C4104" s="1" t="str">
        <f t="shared" si="378"/>
        <v>21:0552</v>
      </c>
      <c r="D4104" s="1" t="str">
        <f t="shared" si="375"/>
        <v>21:0180</v>
      </c>
      <c r="E4104" t="s">
        <v>16332</v>
      </c>
      <c r="F4104" t="s">
        <v>16333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11660</v>
      </c>
      <c r="N4104">
        <v>585</v>
      </c>
      <c r="O4104" t="s">
        <v>7333</v>
      </c>
      <c r="P4104" t="s">
        <v>658</v>
      </c>
      <c r="Q4104" t="s">
        <v>23</v>
      </c>
    </row>
    <row r="4105" spans="1:17" hidden="1" x14ac:dyDescent="0.25">
      <c r="A4105" t="s">
        <v>16334</v>
      </c>
      <c r="B4105" t="s">
        <v>16335</v>
      </c>
      <c r="C4105" s="1" t="str">
        <f t="shared" si="378"/>
        <v>21:0552</v>
      </c>
      <c r="D4105" s="1" t="str">
        <f t="shared" si="375"/>
        <v>21:0180</v>
      </c>
      <c r="E4105" t="s">
        <v>16316</v>
      </c>
      <c r="F4105" t="s">
        <v>16336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11655</v>
      </c>
      <c r="N4105">
        <v>586</v>
      </c>
      <c r="O4105" t="s">
        <v>730</v>
      </c>
      <c r="P4105" t="s">
        <v>45</v>
      </c>
      <c r="Q4105" t="s">
        <v>29</v>
      </c>
    </row>
    <row r="4106" spans="1:17" hidden="1" x14ac:dyDescent="0.25">
      <c r="A4106" t="s">
        <v>16337</v>
      </c>
      <c r="B4106" t="s">
        <v>16338</v>
      </c>
      <c r="C4106" s="1" t="str">
        <f t="shared" si="378"/>
        <v>21:0552</v>
      </c>
      <c r="D4106" s="1" t="str">
        <f t="shared" si="375"/>
        <v>21:0180</v>
      </c>
      <c r="E4106" t="s">
        <v>16339</v>
      </c>
      <c r="F4106" t="s">
        <v>16340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11665</v>
      </c>
      <c r="N4106">
        <v>587</v>
      </c>
      <c r="O4106" t="s">
        <v>171</v>
      </c>
      <c r="P4106" t="s">
        <v>70</v>
      </c>
      <c r="Q4106" t="s">
        <v>23</v>
      </c>
    </row>
    <row r="4107" spans="1:17" hidden="1" x14ac:dyDescent="0.25">
      <c r="A4107" t="s">
        <v>16341</v>
      </c>
      <c r="B4107" t="s">
        <v>16342</v>
      </c>
      <c r="C4107" s="1" t="str">
        <f t="shared" si="378"/>
        <v>21:0552</v>
      </c>
      <c r="D4107" s="1" t="str">
        <f t="shared" si="375"/>
        <v>21:0180</v>
      </c>
      <c r="E4107" t="s">
        <v>16343</v>
      </c>
      <c r="F4107" t="s">
        <v>16344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11670</v>
      </c>
      <c r="N4107">
        <v>588</v>
      </c>
      <c r="O4107" t="s">
        <v>8030</v>
      </c>
      <c r="P4107" t="s">
        <v>356</v>
      </c>
      <c r="Q4107" t="s">
        <v>46</v>
      </c>
    </row>
    <row r="4108" spans="1:17" hidden="1" x14ac:dyDescent="0.25">
      <c r="A4108" t="s">
        <v>16345</v>
      </c>
      <c r="B4108" t="s">
        <v>16346</v>
      </c>
      <c r="C4108" s="1" t="str">
        <f t="shared" si="378"/>
        <v>21:0552</v>
      </c>
      <c r="D4108" s="1" t="str">
        <f t="shared" si="375"/>
        <v>21:0180</v>
      </c>
      <c r="E4108" t="s">
        <v>16347</v>
      </c>
      <c r="F4108" t="s">
        <v>16348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11675</v>
      </c>
      <c r="N4108">
        <v>589</v>
      </c>
      <c r="O4108" t="s">
        <v>7174</v>
      </c>
      <c r="P4108" t="s">
        <v>148</v>
      </c>
      <c r="Q4108" t="s">
        <v>29</v>
      </c>
    </row>
    <row r="4109" spans="1:17" hidden="1" x14ac:dyDescent="0.25">
      <c r="A4109" t="s">
        <v>16349</v>
      </c>
      <c r="B4109" t="s">
        <v>16350</v>
      </c>
      <c r="C4109" s="1" t="str">
        <f t="shared" si="378"/>
        <v>21:0552</v>
      </c>
      <c r="D4109" s="1" t="str">
        <f t="shared" si="375"/>
        <v>21:0180</v>
      </c>
      <c r="E4109" t="s">
        <v>16351</v>
      </c>
      <c r="F4109" t="s">
        <v>16352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11680</v>
      </c>
      <c r="N4109">
        <v>590</v>
      </c>
      <c r="O4109" t="s">
        <v>6034</v>
      </c>
      <c r="P4109" t="s">
        <v>34</v>
      </c>
      <c r="Q4109" t="s">
        <v>23</v>
      </c>
    </row>
    <row r="4110" spans="1:17" hidden="1" x14ac:dyDescent="0.25">
      <c r="A4110" t="s">
        <v>16353</v>
      </c>
      <c r="B4110" t="s">
        <v>16354</v>
      </c>
      <c r="C4110" s="1" t="str">
        <f t="shared" si="378"/>
        <v>21:0552</v>
      </c>
      <c r="D4110" s="1" t="str">
        <f t="shared" si="375"/>
        <v>21:0180</v>
      </c>
      <c r="E4110" t="s">
        <v>16351</v>
      </c>
      <c r="F4110" t="s">
        <v>16355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11684</v>
      </c>
      <c r="N4110">
        <v>591</v>
      </c>
      <c r="O4110" t="s">
        <v>6034</v>
      </c>
      <c r="P4110" t="s">
        <v>386</v>
      </c>
      <c r="Q4110" t="s">
        <v>59</v>
      </c>
    </row>
    <row r="4111" spans="1:17" hidden="1" x14ac:dyDescent="0.25">
      <c r="A4111" t="s">
        <v>16356</v>
      </c>
      <c r="B4111" t="s">
        <v>16357</v>
      </c>
      <c r="C4111" s="1" t="str">
        <f t="shared" si="378"/>
        <v>21:0552</v>
      </c>
      <c r="D4111" s="1" t="str">
        <f t="shared" si="375"/>
        <v>21:0180</v>
      </c>
      <c r="E4111" t="s">
        <v>16358</v>
      </c>
      <c r="F4111" t="s">
        <v>16359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11689</v>
      </c>
      <c r="N4111">
        <v>592</v>
      </c>
      <c r="O4111" t="s">
        <v>588</v>
      </c>
      <c r="P4111" t="s">
        <v>148</v>
      </c>
      <c r="Q4111" t="s">
        <v>103</v>
      </c>
    </row>
    <row r="4112" spans="1:17" hidden="1" x14ac:dyDescent="0.25">
      <c r="A4112" t="s">
        <v>16360</v>
      </c>
      <c r="B4112" t="s">
        <v>16361</v>
      </c>
      <c r="C4112" s="1" t="str">
        <f t="shared" si="378"/>
        <v>21:0552</v>
      </c>
      <c r="D4112" s="1" t="str">
        <f t="shared" si="375"/>
        <v>21:0180</v>
      </c>
      <c r="E4112" t="s">
        <v>16362</v>
      </c>
      <c r="F4112" t="s">
        <v>16363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11694</v>
      </c>
      <c r="N4112">
        <v>593</v>
      </c>
      <c r="O4112" t="s">
        <v>551</v>
      </c>
      <c r="P4112" t="s">
        <v>148</v>
      </c>
      <c r="Q4112" t="s">
        <v>46</v>
      </c>
    </row>
    <row r="4113" spans="1:17" hidden="1" x14ac:dyDescent="0.25">
      <c r="A4113" t="s">
        <v>16364</v>
      </c>
      <c r="B4113" t="s">
        <v>16365</v>
      </c>
      <c r="C4113" s="1" t="str">
        <f t="shared" si="378"/>
        <v>21:0552</v>
      </c>
      <c r="D4113" s="1" t="str">
        <f>HYPERLINK("http://geochem.nrcan.gc.ca/cdogs/content/svy/svy_e.htm", "")</f>
        <v/>
      </c>
      <c r="G4113" s="1" t="str">
        <f>HYPERLINK("http://geochem.nrcan.gc.ca/cdogs/content/cr_/cr_00073_e.htm", "73")</f>
        <v>73</v>
      </c>
      <c r="J4113" t="s">
        <v>11703</v>
      </c>
      <c r="K4113" t="s">
        <v>11704</v>
      </c>
      <c r="L4113">
        <v>30</v>
      </c>
      <c r="M4113" t="s">
        <v>11705</v>
      </c>
      <c r="N4113">
        <v>594</v>
      </c>
      <c r="O4113" t="s">
        <v>4378</v>
      </c>
      <c r="P4113" t="s">
        <v>28</v>
      </c>
      <c r="Q4113" t="s">
        <v>35</v>
      </c>
    </row>
    <row r="4114" spans="1:17" hidden="1" x14ac:dyDescent="0.25">
      <c r="A4114" t="s">
        <v>16366</v>
      </c>
      <c r="B4114" t="s">
        <v>16367</v>
      </c>
      <c r="C4114" s="1" t="str">
        <f t="shared" si="378"/>
        <v>21:0552</v>
      </c>
      <c r="D4114" s="1" t="str">
        <f>HYPERLINK("http://geochem.nrcan.gc.ca/cdogs/content/svy/svy210180_e.htm", "21:0180")</f>
        <v>21:0180</v>
      </c>
      <c r="E4114" t="s">
        <v>16368</v>
      </c>
      <c r="F4114" t="s">
        <v>16369</v>
      </c>
      <c r="H4114">
        <v>53.486780199999998</v>
      </c>
      <c r="I4114">
        <v>-120.64308440000001</v>
      </c>
      <c r="J4114" s="1" t="str">
        <f>HYPERLINK("http://geochem.nrcan.gc.ca/cdogs/content/kwd/kwd020018_e.htm", "Fluid (stream)")</f>
        <v>Fluid (stream)</v>
      </c>
      <c r="K4114" s="1" t="str">
        <f t="shared" ref="K4114:K4122" si="379">HYPERLINK("http://geochem.nrcan.gc.ca/cdogs/content/kwd/kwd080007_e.htm", "Untreated Water")</f>
        <v>Untreated Water</v>
      </c>
      <c r="L4114">
        <v>30</v>
      </c>
      <c r="M4114" t="s">
        <v>11700</v>
      </c>
      <c r="N4114">
        <v>595</v>
      </c>
      <c r="O4114" t="s">
        <v>5641</v>
      </c>
      <c r="P4114" t="s">
        <v>148</v>
      </c>
      <c r="Q4114" t="s">
        <v>35</v>
      </c>
    </row>
    <row r="4115" spans="1:17" hidden="1" x14ac:dyDescent="0.25">
      <c r="A4115" t="s">
        <v>16370</v>
      </c>
      <c r="B4115" t="s">
        <v>16371</v>
      </c>
      <c r="C4115" s="1" t="str">
        <f t="shared" ref="C4115:C4146" si="380">HYPERLINK("http://geochem.nrcan.gc.ca/cdogs/content/bdl/bdl210639_e.htm", "21:0639")</f>
        <v>21:0639</v>
      </c>
      <c r="D4115" s="1" t="str">
        <f t="shared" ref="D4115:D4122" si="381">HYPERLINK("http://geochem.nrcan.gc.ca/cdogs/content/svy/svy210197_e.htm", "21:0197")</f>
        <v>21:0197</v>
      </c>
      <c r="E4115" t="s">
        <v>16372</v>
      </c>
      <c r="F4115" t="s">
        <v>16373</v>
      </c>
      <c r="H4115">
        <v>54.990013699999999</v>
      </c>
      <c r="I4115">
        <v>-59.006104000000001</v>
      </c>
      <c r="J4115" s="1" t="str">
        <f t="shared" ref="J4115:J4122" si="382">HYPERLINK("http://geochem.nrcan.gc.ca/cdogs/content/kwd/kwd020016_e.htm",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11641</v>
      </c>
      <c r="N4115">
        <v>1</v>
      </c>
      <c r="O4115" t="s">
        <v>57</v>
      </c>
      <c r="P4115" t="s">
        <v>2212</v>
      </c>
      <c r="Q4115" t="s">
        <v>3836</v>
      </c>
    </row>
    <row r="4116" spans="1:17" hidden="1" x14ac:dyDescent="0.25">
      <c r="A4116" t="s">
        <v>16374</v>
      </c>
      <c r="B4116" t="s">
        <v>16375</v>
      </c>
      <c r="C4116" s="1" t="str">
        <f t="shared" si="380"/>
        <v>21:0639</v>
      </c>
      <c r="D4116" s="1" t="str">
        <f t="shared" si="381"/>
        <v>21:0197</v>
      </c>
      <c r="E4116" t="s">
        <v>16376</v>
      </c>
      <c r="F4116" t="s">
        <v>16377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11680</v>
      </c>
      <c r="N4116">
        <v>2</v>
      </c>
      <c r="O4116" t="s">
        <v>21</v>
      </c>
      <c r="P4116" t="s">
        <v>583</v>
      </c>
      <c r="Q4116" t="s">
        <v>3836</v>
      </c>
    </row>
    <row r="4117" spans="1:17" hidden="1" x14ac:dyDescent="0.25">
      <c r="A4117" t="s">
        <v>16378</v>
      </c>
      <c r="B4117" t="s">
        <v>16379</v>
      </c>
      <c r="C4117" s="1" t="str">
        <f t="shared" si="380"/>
        <v>21:0639</v>
      </c>
      <c r="D4117" s="1" t="str">
        <f t="shared" si="381"/>
        <v>21:0197</v>
      </c>
      <c r="E4117" t="s">
        <v>16376</v>
      </c>
      <c r="F4117" t="s">
        <v>16380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11684</v>
      </c>
      <c r="N4117">
        <v>3</v>
      </c>
      <c r="O4117" t="s">
        <v>21</v>
      </c>
      <c r="P4117" t="s">
        <v>583</v>
      </c>
      <c r="Q4117" t="s">
        <v>2822</v>
      </c>
    </row>
    <row r="4118" spans="1:17" hidden="1" x14ac:dyDescent="0.25">
      <c r="A4118" t="s">
        <v>16381</v>
      </c>
      <c r="B4118" t="s">
        <v>16382</v>
      </c>
      <c r="C4118" s="1" t="str">
        <f t="shared" si="380"/>
        <v>21:0639</v>
      </c>
      <c r="D4118" s="1" t="str">
        <f t="shared" si="381"/>
        <v>21:0197</v>
      </c>
      <c r="E4118" t="s">
        <v>16383</v>
      </c>
      <c r="F4118" t="s">
        <v>16384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11646</v>
      </c>
      <c r="N4118">
        <v>4</v>
      </c>
      <c r="O4118" t="s">
        <v>21</v>
      </c>
      <c r="P4118" t="s">
        <v>87</v>
      </c>
      <c r="Q4118" t="s">
        <v>3836</v>
      </c>
    </row>
    <row r="4119" spans="1:17" hidden="1" x14ac:dyDescent="0.25">
      <c r="A4119" t="s">
        <v>16385</v>
      </c>
      <c r="B4119" t="s">
        <v>16386</v>
      </c>
      <c r="C4119" s="1" t="str">
        <f t="shared" si="380"/>
        <v>21:0639</v>
      </c>
      <c r="D4119" s="1" t="str">
        <f t="shared" si="381"/>
        <v>21:0197</v>
      </c>
      <c r="E4119" t="s">
        <v>16387</v>
      </c>
      <c r="F4119" t="s">
        <v>16388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11651</v>
      </c>
      <c r="N4119">
        <v>5</v>
      </c>
      <c r="O4119" t="s">
        <v>21</v>
      </c>
      <c r="P4119" t="s">
        <v>148</v>
      </c>
      <c r="Q4119" t="s">
        <v>138</v>
      </c>
    </row>
    <row r="4120" spans="1:17" hidden="1" x14ac:dyDescent="0.25">
      <c r="A4120" t="s">
        <v>16389</v>
      </c>
      <c r="B4120" t="s">
        <v>16390</v>
      </c>
      <c r="C4120" s="1" t="str">
        <f t="shared" si="380"/>
        <v>21:0639</v>
      </c>
      <c r="D4120" s="1" t="str">
        <f t="shared" si="381"/>
        <v>21:0197</v>
      </c>
      <c r="E4120" t="s">
        <v>16391</v>
      </c>
      <c r="F4120" t="s">
        <v>16392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11660</v>
      </c>
      <c r="N4120">
        <v>6</v>
      </c>
      <c r="O4120" t="s">
        <v>21</v>
      </c>
      <c r="P4120" t="s">
        <v>87</v>
      </c>
      <c r="Q4120" t="s">
        <v>1528</v>
      </c>
    </row>
    <row r="4121" spans="1:17" hidden="1" x14ac:dyDescent="0.25">
      <c r="A4121" t="s">
        <v>16393</v>
      </c>
      <c r="B4121" t="s">
        <v>16394</v>
      </c>
      <c r="C4121" s="1" t="str">
        <f t="shared" si="380"/>
        <v>21:0639</v>
      </c>
      <c r="D4121" s="1" t="str">
        <f t="shared" si="381"/>
        <v>21:0197</v>
      </c>
      <c r="E4121" t="s">
        <v>16395</v>
      </c>
      <c r="F4121" t="s">
        <v>16396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11665</v>
      </c>
      <c r="N4121">
        <v>7</v>
      </c>
      <c r="O4121" t="s">
        <v>21</v>
      </c>
      <c r="P4121" t="s">
        <v>148</v>
      </c>
      <c r="Q4121" t="s">
        <v>143</v>
      </c>
    </row>
    <row r="4122" spans="1:17" hidden="1" x14ac:dyDescent="0.25">
      <c r="A4122" t="s">
        <v>16397</v>
      </c>
      <c r="B4122" t="s">
        <v>16398</v>
      </c>
      <c r="C4122" s="1" t="str">
        <f t="shared" si="380"/>
        <v>21:0639</v>
      </c>
      <c r="D4122" s="1" t="str">
        <f t="shared" si="381"/>
        <v>21:0197</v>
      </c>
      <c r="E4122" t="s">
        <v>16399</v>
      </c>
      <c r="F4122" t="s">
        <v>16400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11670</v>
      </c>
      <c r="N4122">
        <v>8</v>
      </c>
      <c r="O4122" t="s">
        <v>21</v>
      </c>
      <c r="P4122" t="s">
        <v>87</v>
      </c>
      <c r="Q4122" t="s">
        <v>138</v>
      </c>
    </row>
    <row r="4123" spans="1:17" hidden="1" x14ac:dyDescent="0.25">
      <c r="A4123" t="s">
        <v>16401</v>
      </c>
      <c r="B4123" t="s">
        <v>16402</v>
      </c>
      <c r="C4123" s="1" t="str">
        <f t="shared" si="380"/>
        <v>21:0639</v>
      </c>
      <c r="D4123" s="1" t="str">
        <f>HYPERLINK("http://geochem.nrcan.gc.ca/cdogs/content/svy/svy_e.htm", "")</f>
        <v/>
      </c>
      <c r="G4123" s="1" t="str">
        <f>HYPERLINK("http://geochem.nrcan.gc.ca/cdogs/content/cr_/cr_00081_e.htm", "81")</f>
        <v>81</v>
      </c>
      <c r="J4123" t="s">
        <v>11703</v>
      </c>
      <c r="K4123" t="s">
        <v>11704</v>
      </c>
      <c r="L4123">
        <v>1</v>
      </c>
      <c r="M4123" t="s">
        <v>11705</v>
      </c>
      <c r="N4123">
        <v>9</v>
      </c>
      <c r="O4123" t="s">
        <v>2120</v>
      </c>
      <c r="P4123" t="s">
        <v>631</v>
      </c>
      <c r="Q4123" t="s">
        <v>653</v>
      </c>
    </row>
    <row r="4124" spans="1:17" hidden="1" x14ac:dyDescent="0.25">
      <c r="A4124" t="s">
        <v>16403</v>
      </c>
      <c r="B4124" t="s">
        <v>16404</v>
      </c>
      <c r="C4124" s="1" t="str">
        <f t="shared" si="380"/>
        <v>21:0639</v>
      </c>
      <c r="D4124" s="1" t="str">
        <f t="shared" ref="D4124:D4133" si="383">HYPERLINK("http://geochem.nrcan.gc.ca/cdogs/content/svy/svy210197_e.htm", "21:0197")</f>
        <v>21:0197</v>
      </c>
      <c r="E4124" t="s">
        <v>16405</v>
      </c>
      <c r="F4124" t="s">
        <v>16406</v>
      </c>
      <c r="H4124">
        <v>54.939568199999997</v>
      </c>
      <c r="I4124">
        <v>-58.952775600000002</v>
      </c>
      <c r="J4124" s="1" t="str">
        <f t="shared" ref="J4124:J4133" si="384">HYPERLINK("http://geochem.nrcan.gc.ca/cdogs/content/kwd/kwd020016_e.htm", "Fluid (lake)")</f>
        <v>Fluid (lake)</v>
      </c>
      <c r="K4124" s="1" t="str">
        <f t="shared" ref="K4124:K4133" si="385">HYPERLINK("http://geochem.nrcan.gc.ca/cdogs/content/kwd/kwd080007_e.htm", "Untreated Water")</f>
        <v>Untreated Water</v>
      </c>
      <c r="L4124">
        <v>1</v>
      </c>
      <c r="M4124" t="s">
        <v>11675</v>
      </c>
      <c r="N4124">
        <v>10</v>
      </c>
      <c r="O4124" t="s">
        <v>21</v>
      </c>
      <c r="P4124" t="s">
        <v>87</v>
      </c>
      <c r="Q4124" t="s">
        <v>171</v>
      </c>
    </row>
    <row r="4125" spans="1:17" hidden="1" x14ac:dyDescent="0.25">
      <c r="A4125" t="s">
        <v>16407</v>
      </c>
      <c r="B4125" t="s">
        <v>16408</v>
      </c>
      <c r="C4125" s="1" t="str">
        <f t="shared" si="380"/>
        <v>21:0639</v>
      </c>
      <c r="D4125" s="1" t="str">
        <f t="shared" si="383"/>
        <v>21:0197</v>
      </c>
      <c r="E4125" t="s">
        <v>16409</v>
      </c>
      <c r="F4125" t="s">
        <v>16410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11689</v>
      </c>
      <c r="N4125">
        <v>11</v>
      </c>
      <c r="O4125" t="s">
        <v>21</v>
      </c>
      <c r="P4125" t="s">
        <v>583</v>
      </c>
      <c r="Q4125" t="s">
        <v>3836</v>
      </c>
    </row>
    <row r="4126" spans="1:17" hidden="1" x14ac:dyDescent="0.25">
      <c r="A4126" t="s">
        <v>16411</v>
      </c>
      <c r="B4126" t="s">
        <v>16412</v>
      </c>
      <c r="C4126" s="1" t="str">
        <f t="shared" si="380"/>
        <v>21:0639</v>
      </c>
      <c r="D4126" s="1" t="str">
        <f t="shared" si="383"/>
        <v>21:0197</v>
      </c>
      <c r="E4126" t="s">
        <v>16413</v>
      </c>
      <c r="F4126" t="s">
        <v>16414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11694</v>
      </c>
      <c r="N4126">
        <v>12</v>
      </c>
      <c r="O4126" t="s">
        <v>21</v>
      </c>
      <c r="P4126" t="s">
        <v>658</v>
      </c>
      <c r="Q4126" t="s">
        <v>2392</v>
      </c>
    </row>
    <row r="4127" spans="1:17" hidden="1" x14ac:dyDescent="0.25">
      <c r="A4127" t="s">
        <v>16415</v>
      </c>
      <c r="B4127" t="s">
        <v>16416</v>
      </c>
      <c r="C4127" s="1" t="str">
        <f t="shared" si="380"/>
        <v>21:0639</v>
      </c>
      <c r="D4127" s="1" t="str">
        <f t="shared" si="383"/>
        <v>21:0197</v>
      </c>
      <c r="E4127" t="s">
        <v>16417</v>
      </c>
      <c r="F4127" t="s">
        <v>16418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11700</v>
      </c>
      <c r="N4127">
        <v>13</v>
      </c>
      <c r="O4127" t="s">
        <v>21</v>
      </c>
      <c r="P4127" t="s">
        <v>7960</v>
      </c>
      <c r="Q4127" t="s">
        <v>2822</v>
      </c>
    </row>
    <row r="4128" spans="1:17" hidden="1" x14ac:dyDescent="0.25">
      <c r="A4128" t="s">
        <v>16419</v>
      </c>
      <c r="B4128" t="s">
        <v>16420</v>
      </c>
      <c r="C4128" s="1" t="str">
        <f t="shared" si="380"/>
        <v>21:0639</v>
      </c>
      <c r="D4128" s="1" t="str">
        <f t="shared" si="383"/>
        <v>21:0197</v>
      </c>
      <c r="E4128" t="s">
        <v>16421</v>
      </c>
      <c r="F4128" t="s">
        <v>16422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11710</v>
      </c>
      <c r="N4128">
        <v>14</v>
      </c>
      <c r="O4128" t="s">
        <v>21</v>
      </c>
      <c r="P4128" t="s">
        <v>880</v>
      </c>
      <c r="Q4128" t="s">
        <v>8961</v>
      </c>
    </row>
    <row r="4129" spans="1:17" hidden="1" x14ac:dyDescent="0.25">
      <c r="A4129" t="s">
        <v>16423</v>
      </c>
      <c r="B4129" t="s">
        <v>16424</v>
      </c>
      <c r="C4129" s="1" t="str">
        <f t="shared" si="380"/>
        <v>21:0639</v>
      </c>
      <c r="D4129" s="1" t="str">
        <f t="shared" si="383"/>
        <v>21:0197</v>
      </c>
      <c r="E4129" t="s">
        <v>16425</v>
      </c>
      <c r="F4129" t="s">
        <v>16426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11715</v>
      </c>
      <c r="N4129">
        <v>15</v>
      </c>
      <c r="O4129" t="s">
        <v>21</v>
      </c>
      <c r="P4129" t="s">
        <v>22</v>
      </c>
      <c r="Q4129" t="s">
        <v>2392</v>
      </c>
    </row>
    <row r="4130" spans="1:17" hidden="1" x14ac:dyDescent="0.25">
      <c r="A4130" t="s">
        <v>16427</v>
      </c>
      <c r="B4130" t="s">
        <v>16428</v>
      </c>
      <c r="C4130" s="1" t="str">
        <f t="shared" si="380"/>
        <v>21:0639</v>
      </c>
      <c r="D4130" s="1" t="str">
        <f t="shared" si="383"/>
        <v>21:0197</v>
      </c>
      <c r="E4130" t="s">
        <v>16429</v>
      </c>
      <c r="F4130" t="s">
        <v>16430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11720</v>
      </c>
      <c r="N4130">
        <v>16</v>
      </c>
      <c r="O4130" t="s">
        <v>1247</v>
      </c>
      <c r="P4130" t="s">
        <v>356</v>
      </c>
      <c r="Q4130" t="s">
        <v>2366</v>
      </c>
    </row>
    <row r="4131" spans="1:17" hidden="1" x14ac:dyDescent="0.25">
      <c r="A4131" t="s">
        <v>16431</v>
      </c>
      <c r="B4131" t="s">
        <v>16432</v>
      </c>
      <c r="C4131" s="1" t="str">
        <f t="shared" si="380"/>
        <v>21:0639</v>
      </c>
      <c r="D4131" s="1" t="str">
        <f t="shared" si="383"/>
        <v>21:0197</v>
      </c>
      <c r="E4131" t="s">
        <v>16433</v>
      </c>
      <c r="F4131" t="s">
        <v>16434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11725</v>
      </c>
      <c r="N4131">
        <v>17</v>
      </c>
      <c r="O4131" t="s">
        <v>21</v>
      </c>
      <c r="P4131" t="s">
        <v>87</v>
      </c>
      <c r="Q4131" t="s">
        <v>2366</v>
      </c>
    </row>
    <row r="4132" spans="1:17" hidden="1" x14ac:dyDescent="0.25">
      <c r="A4132" t="s">
        <v>16435</v>
      </c>
      <c r="B4132" t="s">
        <v>16436</v>
      </c>
      <c r="C4132" s="1" t="str">
        <f t="shared" si="380"/>
        <v>21:0639</v>
      </c>
      <c r="D4132" s="1" t="str">
        <f t="shared" si="383"/>
        <v>21:0197</v>
      </c>
      <c r="E4132" t="s">
        <v>16437</v>
      </c>
      <c r="F4132" t="s">
        <v>16438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11730</v>
      </c>
      <c r="N4132">
        <v>18</v>
      </c>
      <c r="O4132" t="s">
        <v>630</v>
      </c>
      <c r="P4132" t="s">
        <v>356</v>
      </c>
      <c r="Q4132" t="s">
        <v>2366</v>
      </c>
    </row>
    <row r="4133" spans="1:17" hidden="1" x14ac:dyDescent="0.25">
      <c r="A4133" t="s">
        <v>16439</v>
      </c>
      <c r="B4133" t="s">
        <v>16440</v>
      </c>
      <c r="C4133" s="1" t="str">
        <f t="shared" si="380"/>
        <v>21:0639</v>
      </c>
      <c r="D4133" s="1" t="str">
        <f t="shared" si="383"/>
        <v>21:0197</v>
      </c>
      <c r="E4133" t="s">
        <v>16441</v>
      </c>
      <c r="F4133" t="s">
        <v>16442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12803</v>
      </c>
      <c r="N4133">
        <v>19</v>
      </c>
      <c r="O4133" t="s">
        <v>21</v>
      </c>
      <c r="P4133" t="s">
        <v>87</v>
      </c>
      <c r="Q4133" t="s">
        <v>1528</v>
      </c>
    </row>
    <row r="4134" spans="1:17" hidden="1" x14ac:dyDescent="0.25">
      <c r="A4134" t="s">
        <v>16443</v>
      </c>
      <c r="B4134" t="s">
        <v>16444</v>
      </c>
      <c r="C4134" s="1" t="str">
        <f t="shared" si="380"/>
        <v>21:0639</v>
      </c>
      <c r="D4134" s="1" t="str">
        <f>HYPERLINK("http://geochem.nrcan.gc.ca/cdogs/content/svy/svy_e.htm", "")</f>
        <v/>
      </c>
      <c r="G4134" s="1" t="str">
        <f>HYPERLINK("http://geochem.nrcan.gc.ca/cdogs/content/cr_/cr_00080_e.htm", "80")</f>
        <v>80</v>
      </c>
      <c r="J4134" t="s">
        <v>11703</v>
      </c>
      <c r="K4134" t="s">
        <v>11704</v>
      </c>
      <c r="L4134">
        <v>2</v>
      </c>
      <c r="M4134" t="s">
        <v>11705</v>
      </c>
      <c r="N4134">
        <v>20</v>
      </c>
      <c r="O4134" t="s">
        <v>551</v>
      </c>
      <c r="P4134" t="s">
        <v>1631</v>
      </c>
      <c r="Q4134" t="s">
        <v>198</v>
      </c>
    </row>
    <row r="4135" spans="1:17" hidden="1" x14ac:dyDescent="0.25">
      <c r="A4135" t="s">
        <v>16445</v>
      </c>
      <c r="B4135" t="s">
        <v>16446</v>
      </c>
      <c r="C4135" s="1" t="str">
        <f t="shared" si="380"/>
        <v>21:0639</v>
      </c>
      <c r="D4135" s="1" t="str">
        <f t="shared" ref="D4135:D4167" si="386">HYPERLINK("http://geochem.nrcan.gc.ca/cdogs/content/svy/svy210197_e.htm", "21:0197")</f>
        <v>21:0197</v>
      </c>
      <c r="E4135" t="s">
        <v>16447</v>
      </c>
      <c r="F4135" t="s">
        <v>16448</v>
      </c>
      <c r="H4135">
        <v>54.975218699999999</v>
      </c>
      <c r="I4135">
        <v>-59.031039900000003</v>
      </c>
      <c r="J4135" s="1" t="str">
        <f t="shared" ref="J4135:J4167" si="387">HYPERLINK("http://geochem.nrcan.gc.ca/cdogs/content/kwd/kwd020016_e.htm", "Fluid (lake)")</f>
        <v>Fluid (lake)</v>
      </c>
      <c r="K4135" s="1" t="str">
        <f t="shared" ref="K4135:K4167" si="388">HYPERLINK("http://geochem.nrcan.gc.ca/cdogs/content/kwd/kwd080007_e.htm", "Untreated Water")</f>
        <v>Untreated Water</v>
      </c>
      <c r="L4135">
        <v>2</v>
      </c>
      <c r="M4135" t="s">
        <v>11641</v>
      </c>
      <c r="N4135">
        <v>21</v>
      </c>
      <c r="O4135" t="s">
        <v>158</v>
      </c>
      <c r="P4135" t="s">
        <v>583</v>
      </c>
      <c r="Q4135" t="s">
        <v>143</v>
      </c>
    </row>
    <row r="4136" spans="1:17" hidden="1" x14ac:dyDescent="0.25">
      <c r="A4136" t="s">
        <v>16449</v>
      </c>
      <c r="B4136" t="s">
        <v>16450</v>
      </c>
      <c r="C4136" s="1" t="str">
        <f t="shared" si="380"/>
        <v>21:0639</v>
      </c>
      <c r="D4136" s="1" t="str">
        <f t="shared" si="386"/>
        <v>21:0197</v>
      </c>
      <c r="E4136" t="s">
        <v>16451</v>
      </c>
      <c r="F4136" t="s">
        <v>16452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11646</v>
      </c>
      <c r="N4136">
        <v>22</v>
      </c>
      <c r="O4136" t="s">
        <v>101</v>
      </c>
      <c r="P4136" t="s">
        <v>45</v>
      </c>
      <c r="Q4136" t="s">
        <v>2366</v>
      </c>
    </row>
    <row r="4137" spans="1:17" hidden="1" x14ac:dyDescent="0.25">
      <c r="A4137" t="s">
        <v>16453</v>
      </c>
      <c r="B4137" t="s">
        <v>16454</v>
      </c>
      <c r="C4137" s="1" t="str">
        <f t="shared" si="380"/>
        <v>21:0639</v>
      </c>
      <c r="D4137" s="1" t="str">
        <f t="shared" si="386"/>
        <v>21:0197</v>
      </c>
      <c r="E4137" t="s">
        <v>16455</v>
      </c>
      <c r="F4137" t="s">
        <v>16456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11680</v>
      </c>
      <c r="N4137">
        <v>23</v>
      </c>
      <c r="O4137" t="s">
        <v>21</v>
      </c>
      <c r="P4137" t="s">
        <v>45</v>
      </c>
      <c r="Q4137" t="s">
        <v>171</v>
      </c>
    </row>
    <row r="4138" spans="1:17" hidden="1" x14ac:dyDescent="0.25">
      <c r="A4138" t="s">
        <v>16457</v>
      </c>
      <c r="B4138" t="s">
        <v>16458</v>
      </c>
      <c r="C4138" s="1" t="str">
        <f t="shared" si="380"/>
        <v>21:0639</v>
      </c>
      <c r="D4138" s="1" t="str">
        <f t="shared" si="386"/>
        <v>21:0197</v>
      </c>
      <c r="E4138" t="s">
        <v>16455</v>
      </c>
      <c r="F4138" t="s">
        <v>16459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11684</v>
      </c>
      <c r="N4138">
        <v>24</v>
      </c>
      <c r="O4138" t="s">
        <v>21</v>
      </c>
      <c r="P4138" t="s">
        <v>87</v>
      </c>
      <c r="Q4138" t="s">
        <v>88</v>
      </c>
    </row>
    <row r="4139" spans="1:17" hidden="1" x14ac:dyDescent="0.25">
      <c r="A4139" t="s">
        <v>16460</v>
      </c>
      <c r="B4139" t="s">
        <v>16461</v>
      </c>
      <c r="C4139" s="1" t="str">
        <f t="shared" si="380"/>
        <v>21:0639</v>
      </c>
      <c r="D4139" s="1" t="str">
        <f t="shared" si="386"/>
        <v>21:0197</v>
      </c>
      <c r="E4139" t="s">
        <v>16462</v>
      </c>
      <c r="F4139" t="s">
        <v>16463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11651</v>
      </c>
      <c r="N4139">
        <v>25</v>
      </c>
      <c r="O4139" t="s">
        <v>3655</v>
      </c>
      <c r="P4139" t="s">
        <v>636</v>
      </c>
      <c r="Q4139" t="s">
        <v>2948</v>
      </c>
    </row>
    <row r="4140" spans="1:17" hidden="1" x14ac:dyDescent="0.25">
      <c r="A4140" t="s">
        <v>16464</v>
      </c>
      <c r="B4140" t="s">
        <v>16465</v>
      </c>
      <c r="C4140" s="1" t="str">
        <f t="shared" si="380"/>
        <v>21:0639</v>
      </c>
      <c r="D4140" s="1" t="str">
        <f t="shared" si="386"/>
        <v>21:0197</v>
      </c>
      <c r="E4140" t="s">
        <v>16466</v>
      </c>
      <c r="F4140" t="s">
        <v>16467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11660</v>
      </c>
      <c r="N4140">
        <v>26</v>
      </c>
      <c r="O4140" t="s">
        <v>14508</v>
      </c>
      <c r="P4140" t="s">
        <v>356</v>
      </c>
      <c r="Q4140" t="s">
        <v>143</v>
      </c>
    </row>
    <row r="4141" spans="1:17" hidden="1" x14ac:dyDescent="0.25">
      <c r="A4141" t="s">
        <v>16468</v>
      </c>
      <c r="B4141" t="s">
        <v>16469</v>
      </c>
      <c r="C4141" s="1" t="str">
        <f t="shared" si="380"/>
        <v>21:0639</v>
      </c>
      <c r="D4141" s="1" t="str">
        <f t="shared" si="386"/>
        <v>21:0197</v>
      </c>
      <c r="E4141" t="s">
        <v>16470</v>
      </c>
      <c r="F4141" t="s">
        <v>16471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11665</v>
      </c>
      <c r="N4141">
        <v>27</v>
      </c>
      <c r="O4141" t="s">
        <v>21</v>
      </c>
      <c r="P4141" t="s">
        <v>87</v>
      </c>
      <c r="Q4141" t="s">
        <v>6243</v>
      </c>
    </row>
    <row r="4142" spans="1:17" hidden="1" x14ac:dyDescent="0.25">
      <c r="A4142" t="s">
        <v>16472</v>
      </c>
      <c r="B4142" t="s">
        <v>16473</v>
      </c>
      <c r="C4142" s="1" t="str">
        <f t="shared" si="380"/>
        <v>21:0639</v>
      </c>
      <c r="D4142" s="1" t="str">
        <f t="shared" si="386"/>
        <v>21:0197</v>
      </c>
      <c r="E4142" t="s">
        <v>16474</v>
      </c>
      <c r="F4142" t="s">
        <v>16475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11670</v>
      </c>
      <c r="N4142">
        <v>28</v>
      </c>
      <c r="O4142" t="s">
        <v>311</v>
      </c>
      <c r="P4142" t="s">
        <v>1515</v>
      </c>
      <c r="Q4142" t="s">
        <v>3836</v>
      </c>
    </row>
    <row r="4143" spans="1:17" hidden="1" x14ac:dyDescent="0.25">
      <c r="A4143" t="s">
        <v>16476</v>
      </c>
      <c r="B4143" t="s">
        <v>16477</v>
      </c>
      <c r="C4143" s="1" t="str">
        <f t="shared" si="380"/>
        <v>21:0639</v>
      </c>
      <c r="D4143" s="1" t="str">
        <f t="shared" si="386"/>
        <v>21:0197</v>
      </c>
      <c r="E4143" t="s">
        <v>16478</v>
      </c>
      <c r="F4143" t="s">
        <v>16479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11675</v>
      </c>
      <c r="N4143">
        <v>29</v>
      </c>
      <c r="O4143" t="s">
        <v>370</v>
      </c>
      <c r="P4143" t="s">
        <v>658</v>
      </c>
      <c r="Q4143" t="s">
        <v>2948</v>
      </c>
    </row>
    <row r="4144" spans="1:17" hidden="1" x14ac:dyDescent="0.25">
      <c r="A4144" t="s">
        <v>16480</v>
      </c>
      <c r="B4144" t="s">
        <v>16481</v>
      </c>
      <c r="C4144" s="1" t="str">
        <f t="shared" si="380"/>
        <v>21:0639</v>
      </c>
      <c r="D4144" s="1" t="str">
        <f t="shared" si="386"/>
        <v>21:0197</v>
      </c>
      <c r="E4144" t="s">
        <v>16482</v>
      </c>
      <c r="F4144" t="s">
        <v>16483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11689</v>
      </c>
      <c r="N4144">
        <v>30</v>
      </c>
      <c r="O4144" t="s">
        <v>244</v>
      </c>
      <c r="P4144" t="s">
        <v>1515</v>
      </c>
      <c r="Q4144" t="s">
        <v>3836</v>
      </c>
    </row>
    <row r="4145" spans="1:17" hidden="1" x14ac:dyDescent="0.25">
      <c r="A4145" t="s">
        <v>16484</v>
      </c>
      <c r="B4145" t="s">
        <v>16485</v>
      </c>
      <c r="C4145" s="1" t="str">
        <f t="shared" si="380"/>
        <v>21:0639</v>
      </c>
      <c r="D4145" s="1" t="str">
        <f t="shared" si="386"/>
        <v>21:0197</v>
      </c>
      <c r="E4145" t="s">
        <v>16486</v>
      </c>
      <c r="F4145" t="s">
        <v>16487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11694</v>
      </c>
      <c r="N4145">
        <v>31</v>
      </c>
      <c r="O4145" t="s">
        <v>101</v>
      </c>
      <c r="P4145" t="s">
        <v>356</v>
      </c>
      <c r="Q4145" t="s">
        <v>1599</v>
      </c>
    </row>
    <row r="4146" spans="1:17" hidden="1" x14ac:dyDescent="0.25">
      <c r="A4146" t="s">
        <v>16488</v>
      </c>
      <c r="B4146" t="s">
        <v>16489</v>
      </c>
      <c r="C4146" s="1" t="str">
        <f t="shared" si="380"/>
        <v>21:0639</v>
      </c>
      <c r="D4146" s="1" t="str">
        <f t="shared" si="386"/>
        <v>21:0197</v>
      </c>
      <c r="E4146" t="s">
        <v>16490</v>
      </c>
      <c r="F4146" t="s">
        <v>16491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11700</v>
      </c>
      <c r="N4146">
        <v>32</v>
      </c>
      <c r="O4146" t="s">
        <v>21</v>
      </c>
      <c r="P4146" t="s">
        <v>2212</v>
      </c>
      <c r="Q4146" t="s">
        <v>16492</v>
      </c>
    </row>
    <row r="4147" spans="1:17" hidden="1" x14ac:dyDescent="0.25">
      <c r="A4147" t="s">
        <v>16493</v>
      </c>
      <c r="B4147" t="s">
        <v>16494</v>
      </c>
      <c r="C4147" s="1" t="str">
        <f t="shared" ref="C4147:C4178" si="389">HYPERLINK("http://geochem.nrcan.gc.ca/cdogs/content/bdl/bdl210639_e.htm", "21:0639")</f>
        <v>21:0639</v>
      </c>
      <c r="D4147" s="1" t="str">
        <f t="shared" si="386"/>
        <v>21:0197</v>
      </c>
      <c r="E4147" t="s">
        <v>16495</v>
      </c>
      <c r="F4147" t="s">
        <v>16496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11710</v>
      </c>
      <c r="N4147">
        <v>33</v>
      </c>
      <c r="O4147" t="s">
        <v>101</v>
      </c>
      <c r="P4147" t="s">
        <v>45</v>
      </c>
      <c r="Q4147" t="s">
        <v>16497</v>
      </c>
    </row>
    <row r="4148" spans="1:17" hidden="1" x14ac:dyDescent="0.25">
      <c r="A4148" t="s">
        <v>16498</v>
      </c>
      <c r="B4148" t="s">
        <v>16499</v>
      </c>
      <c r="C4148" s="1" t="str">
        <f t="shared" si="389"/>
        <v>21:0639</v>
      </c>
      <c r="D4148" s="1" t="str">
        <f t="shared" si="386"/>
        <v>21:0197</v>
      </c>
      <c r="E4148" t="s">
        <v>16500</v>
      </c>
      <c r="F4148" t="s">
        <v>16501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11715</v>
      </c>
      <c r="N4148">
        <v>34</v>
      </c>
      <c r="O4148" t="s">
        <v>21</v>
      </c>
      <c r="P4148" t="s">
        <v>22</v>
      </c>
      <c r="Q4148" t="s">
        <v>7328</v>
      </c>
    </row>
    <row r="4149" spans="1:17" hidden="1" x14ac:dyDescent="0.25">
      <c r="A4149" t="s">
        <v>16502</v>
      </c>
      <c r="B4149" t="s">
        <v>16503</v>
      </c>
      <c r="C4149" s="1" t="str">
        <f t="shared" si="389"/>
        <v>21:0639</v>
      </c>
      <c r="D4149" s="1" t="str">
        <f t="shared" si="386"/>
        <v>21:0197</v>
      </c>
      <c r="E4149" t="s">
        <v>16504</v>
      </c>
      <c r="F4149" t="s">
        <v>16505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11720</v>
      </c>
      <c r="N4149">
        <v>35</v>
      </c>
      <c r="O4149" t="s">
        <v>21</v>
      </c>
      <c r="P4149" t="s">
        <v>356</v>
      </c>
      <c r="Q4149" t="s">
        <v>16497</v>
      </c>
    </row>
    <row r="4150" spans="1:17" hidden="1" x14ac:dyDescent="0.25">
      <c r="A4150" t="s">
        <v>16506</v>
      </c>
      <c r="B4150" t="s">
        <v>16507</v>
      </c>
      <c r="C4150" s="1" t="str">
        <f t="shared" si="389"/>
        <v>21:0639</v>
      </c>
      <c r="D4150" s="1" t="str">
        <f t="shared" si="386"/>
        <v>21:0197</v>
      </c>
      <c r="E4150" t="s">
        <v>16508</v>
      </c>
      <c r="F4150" t="s">
        <v>16509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11725</v>
      </c>
      <c r="N4150">
        <v>36</v>
      </c>
      <c r="O4150" t="s">
        <v>370</v>
      </c>
      <c r="P4150" t="s">
        <v>22</v>
      </c>
      <c r="Q4150" t="s">
        <v>2392</v>
      </c>
    </row>
    <row r="4151" spans="1:17" hidden="1" x14ac:dyDescent="0.25">
      <c r="A4151" t="s">
        <v>16510</v>
      </c>
      <c r="B4151" t="s">
        <v>16511</v>
      </c>
      <c r="C4151" s="1" t="str">
        <f t="shared" si="389"/>
        <v>21:0639</v>
      </c>
      <c r="D4151" s="1" t="str">
        <f t="shared" si="386"/>
        <v>21:0197</v>
      </c>
      <c r="E4151" t="s">
        <v>16512</v>
      </c>
      <c r="F4151" t="s">
        <v>16513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11730</v>
      </c>
      <c r="N4151">
        <v>37</v>
      </c>
      <c r="O4151" t="s">
        <v>21</v>
      </c>
      <c r="P4151" t="s">
        <v>391</v>
      </c>
      <c r="Q4151" t="s">
        <v>3836</v>
      </c>
    </row>
    <row r="4152" spans="1:17" hidden="1" x14ac:dyDescent="0.25">
      <c r="A4152" t="s">
        <v>16514</v>
      </c>
      <c r="B4152" t="s">
        <v>16515</v>
      </c>
      <c r="C4152" s="1" t="str">
        <f t="shared" si="389"/>
        <v>21:0639</v>
      </c>
      <c r="D4152" s="1" t="str">
        <f t="shared" si="386"/>
        <v>21:0197</v>
      </c>
      <c r="E4152" t="s">
        <v>16516</v>
      </c>
      <c r="F4152" t="s">
        <v>16517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12803</v>
      </c>
      <c r="N4152">
        <v>38</v>
      </c>
      <c r="O4152" t="s">
        <v>21</v>
      </c>
      <c r="P4152" t="s">
        <v>391</v>
      </c>
      <c r="Q4152" t="s">
        <v>2392</v>
      </c>
    </row>
    <row r="4153" spans="1:17" hidden="1" x14ac:dyDescent="0.25">
      <c r="A4153" t="s">
        <v>16518</v>
      </c>
      <c r="B4153" t="s">
        <v>16519</v>
      </c>
      <c r="C4153" s="1" t="str">
        <f t="shared" si="389"/>
        <v>21:0639</v>
      </c>
      <c r="D4153" s="1" t="str">
        <f t="shared" si="386"/>
        <v>21:0197</v>
      </c>
      <c r="E4153" t="s">
        <v>16520</v>
      </c>
      <c r="F4153" t="s">
        <v>16521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11680</v>
      </c>
      <c r="N4153">
        <v>39</v>
      </c>
      <c r="O4153" t="s">
        <v>21</v>
      </c>
      <c r="P4153" t="s">
        <v>45</v>
      </c>
      <c r="Q4153" t="s">
        <v>16522</v>
      </c>
    </row>
    <row r="4154" spans="1:17" hidden="1" x14ac:dyDescent="0.25">
      <c r="A4154" t="s">
        <v>16523</v>
      </c>
      <c r="B4154" t="s">
        <v>16524</v>
      </c>
      <c r="C4154" s="1" t="str">
        <f t="shared" si="389"/>
        <v>21:0639</v>
      </c>
      <c r="D4154" s="1" t="str">
        <f t="shared" si="386"/>
        <v>21:0197</v>
      </c>
      <c r="E4154" t="s">
        <v>16520</v>
      </c>
      <c r="F4154" t="s">
        <v>16525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11684</v>
      </c>
      <c r="N4154">
        <v>40</v>
      </c>
      <c r="O4154" t="s">
        <v>21</v>
      </c>
      <c r="P4154" t="s">
        <v>87</v>
      </c>
      <c r="Q4154" t="s">
        <v>16522</v>
      </c>
    </row>
    <row r="4155" spans="1:17" hidden="1" x14ac:dyDescent="0.25">
      <c r="A4155" t="s">
        <v>16526</v>
      </c>
      <c r="B4155" t="s">
        <v>16527</v>
      </c>
      <c r="C4155" s="1" t="str">
        <f t="shared" si="389"/>
        <v>21:0639</v>
      </c>
      <c r="D4155" s="1" t="str">
        <f t="shared" si="386"/>
        <v>21:0197</v>
      </c>
      <c r="E4155" t="s">
        <v>16528</v>
      </c>
      <c r="F4155" t="s">
        <v>16529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11641</v>
      </c>
      <c r="N4155">
        <v>41</v>
      </c>
      <c r="O4155" t="s">
        <v>370</v>
      </c>
      <c r="P4155" t="s">
        <v>2943</v>
      </c>
      <c r="Q4155" t="s">
        <v>3836</v>
      </c>
    </row>
    <row r="4156" spans="1:17" hidden="1" x14ac:dyDescent="0.25">
      <c r="A4156" t="s">
        <v>16530</v>
      </c>
      <c r="B4156" t="s">
        <v>16531</v>
      </c>
      <c r="C4156" s="1" t="str">
        <f t="shared" si="389"/>
        <v>21:0639</v>
      </c>
      <c r="D4156" s="1" t="str">
        <f t="shared" si="386"/>
        <v>21:0197</v>
      </c>
      <c r="E4156" t="s">
        <v>16532</v>
      </c>
      <c r="F4156" t="s">
        <v>16533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11646</v>
      </c>
      <c r="N4156">
        <v>42</v>
      </c>
      <c r="O4156" t="s">
        <v>2257</v>
      </c>
      <c r="P4156" t="s">
        <v>583</v>
      </c>
      <c r="Q4156" t="s">
        <v>3836</v>
      </c>
    </row>
    <row r="4157" spans="1:17" hidden="1" x14ac:dyDescent="0.25">
      <c r="A4157" t="s">
        <v>16534</v>
      </c>
      <c r="B4157" t="s">
        <v>16535</v>
      </c>
      <c r="C4157" s="1" t="str">
        <f t="shared" si="389"/>
        <v>21:0639</v>
      </c>
      <c r="D4157" s="1" t="str">
        <f t="shared" si="386"/>
        <v>21:0197</v>
      </c>
      <c r="E4157" t="s">
        <v>16536</v>
      </c>
      <c r="F4157" t="s">
        <v>16537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11651</v>
      </c>
      <c r="N4157">
        <v>43</v>
      </c>
      <c r="O4157" t="s">
        <v>701</v>
      </c>
      <c r="P4157" t="s">
        <v>636</v>
      </c>
      <c r="Q4157" t="s">
        <v>3836</v>
      </c>
    </row>
    <row r="4158" spans="1:17" hidden="1" x14ac:dyDescent="0.25">
      <c r="A4158" t="s">
        <v>16538</v>
      </c>
      <c r="B4158" t="s">
        <v>16539</v>
      </c>
      <c r="C4158" s="1" t="str">
        <f t="shared" si="389"/>
        <v>21:0639</v>
      </c>
      <c r="D4158" s="1" t="str">
        <f t="shared" si="386"/>
        <v>21:0197</v>
      </c>
      <c r="E4158" t="s">
        <v>16540</v>
      </c>
      <c r="F4158" t="s">
        <v>16541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11660</v>
      </c>
      <c r="N4158">
        <v>44</v>
      </c>
      <c r="O4158" t="s">
        <v>21</v>
      </c>
      <c r="P4158" t="s">
        <v>22</v>
      </c>
      <c r="Q4158" t="s">
        <v>2948</v>
      </c>
    </row>
    <row r="4159" spans="1:17" hidden="1" x14ac:dyDescent="0.25">
      <c r="A4159" t="s">
        <v>16542</v>
      </c>
      <c r="B4159" t="s">
        <v>16543</v>
      </c>
      <c r="C4159" s="1" t="str">
        <f t="shared" si="389"/>
        <v>21:0639</v>
      </c>
      <c r="D4159" s="1" t="str">
        <f t="shared" si="386"/>
        <v>21:0197</v>
      </c>
      <c r="E4159" t="s">
        <v>16544</v>
      </c>
      <c r="F4159" t="s">
        <v>16545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11665</v>
      </c>
      <c r="N4159">
        <v>45</v>
      </c>
      <c r="O4159" t="s">
        <v>21</v>
      </c>
      <c r="P4159" t="s">
        <v>45</v>
      </c>
      <c r="Q4159" t="s">
        <v>2822</v>
      </c>
    </row>
    <row r="4160" spans="1:17" hidden="1" x14ac:dyDescent="0.25">
      <c r="A4160" t="s">
        <v>16546</v>
      </c>
      <c r="B4160" t="s">
        <v>16547</v>
      </c>
      <c r="C4160" s="1" t="str">
        <f t="shared" si="389"/>
        <v>21:0639</v>
      </c>
      <c r="D4160" s="1" t="str">
        <f t="shared" si="386"/>
        <v>21:0197</v>
      </c>
      <c r="E4160" t="s">
        <v>16548</v>
      </c>
      <c r="F4160" t="s">
        <v>16549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11670</v>
      </c>
      <c r="N4160">
        <v>46</v>
      </c>
      <c r="O4160" t="s">
        <v>3419</v>
      </c>
      <c r="P4160" t="s">
        <v>2943</v>
      </c>
      <c r="Q4160" t="s">
        <v>1528</v>
      </c>
    </row>
    <row r="4161" spans="1:17" hidden="1" x14ac:dyDescent="0.25">
      <c r="A4161" t="s">
        <v>16550</v>
      </c>
      <c r="B4161" t="s">
        <v>16551</v>
      </c>
      <c r="C4161" s="1" t="str">
        <f t="shared" si="389"/>
        <v>21:0639</v>
      </c>
      <c r="D4161" s="1" t="str">
        <f t="shared" si="386"/>
        <v>21:0197</v>
      </c>
      <c r="E4161" t="s">
        <v>16552</v>
      </c>
      <c r="F4161" t="s">
        <v>16553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11675</v>
      </c>
      <c r="N4161">
        <v>47</v>
      </c>
      <c r="O4161" t="s">
        <v>588</v>
      </c>
      <c r="P4161" t="s">
        <v>658</v>
      </c>
      <c r="Q4161" t="s">
        <v>1528</v>
      </c>
    </row>
    <row r="4162" spans="1:17" hidden="1" x14ac:dyDescent="0.25">
      <c r="A4162" t="s">
        <v>16554</v>
      </c>
      <c r="B4162" t="s">
        <v>16555</v>
      </c>
      <c r="C4162" s="1" t="str">
        <f t="shared" si="389"/>
        <v>21:0639</v>
      </c>
      <c r="D4162" s="1" t="str">
        <f t="shared" si="386"/>
        <v>21:0197</v>
      </c>
      <c r="E4162" t="s">
        <v>16556</v>
      </c>
      <c r="F4162" t="s">
        <v>16557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11689</v>
      </c>
      <c r="N4162">
        <v>48</v>
      </c>
      <c r="O4162" t="s">
        <v>3065</v>
      </c>
      <c r="P4162" t="s">
        <v>636</v>
      </c>
      <c r="Q4162" t="s">
        <v>1528</v>
      </c>
    </row>
    <row r="4163" spans="1:17" hidden="1" x14ac:dyDescent="0.25">
      <c r="A4163" t="s">
        <v>16558</v>
      </c>
      <c r="B4163" t="s">
        <v>16559</v>
      </c>
      <c r="C4163" s="1" t="str">
        <f t="shared" si="389"/>
        <v>21:0639</v>
      </c>
      <c r="D4163" s="1" t="str">
        <f t="shared" si="386"/>
        <v>21:0197</v>
      </c>
      <c r="E4163" t="s">
        <v>16560</v>
      </c>
      <c r="F4163" t="s">
        <v>16561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11694</v>
      </c>
      <c r="N4163">
        <v>49</v>
      </c>
      <c r="O4163" t="s">
        <v>701</v>
      </c>
      <c r="P4163" t="s">
        <v>2943</v>
      </c>
      <c r="Q4163" t="s">
        <v>8961</v>
      </c>
    </row>
    <row r="4164" spans="1:17" hidden="1" x14ac:dyDescent="0.25">
      <c r="A4164" t="s">
        <v>16562</v>
      </c>
      <c r="B4164" t="s">
        <v>16563</v>
      </c>
      <c r="C4164" s="1" t="str">
        <f t="shared" si="389"/>
        <v>21:0639</v>
      </c>
      <c r="D4164" s="1" t="str">
        <f t="shared" si="386"/>
        <v>21:0197</v>
      </c>
      <c r="E4164" t="s">
        <v>16564</v>
      </c>
      <c r="F4164" t="s">
        <v>16565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11700</v>
      </c>
      <c r="N4164">
        <v>50</v>
      </c>
      <c r="O4164" t="s">
        <v>630</v>
      </c>
      <c r="P4164" t="s">
        <v>1631</v>
      </c>
      <c r="Q4164" t="s">
        <v>3836</v>
      </c>
    </row>
    <row r="4165" spans="1:17" hidden="1" x14ac:dyDescent="0.25">
      <c r="A4165" t="s">
        <v>16566</v>
      </c>
      <c r="B4165" t="s">
        <v>16567</v>
      </c>
      <c r="C4165" s="1" t="str">
        <f t="shared" si="389"/>
        <v>21:0639</v>
      </c>
      <c r="D4165" s="1" t="str">
        <f t="shared" si="386"/>
        <v>21:0197</v>
      </c>
      <c r="E4165" t="s">
        <v>16568</v>
      </c>
      <c r="F4165" t="s">
        <v>16569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11710</v>
      </c>
      <c r="N4165">
        <v>51</v>
      </c>
      <c r="O4165" t="s">
        <v>701</v>
      </c>
      <c r="P4165" t="s">
        <v>391</v>
      </c>
      <c r="Q4165" t="s">
        <v>2948</v>
      </c>
    </row>
    <row r="4166" spans="1:17" hidden="1" x14ac:dyDescent="0.25">
      <c r="A4166" t="s">
        <v>16570</v>
      </c>
      <c r="B4166" t="s">
        <v>16571</v>
      </c>
      <c r="C4166" s="1" t="str">
        <f t="shared" si="389"/>
        <v>21:0639</v>
      </c>
      <c r="D4166" s="1" t="str">
        <f t="shared" si="386"/>
        <v>21:0197</v>
      </c>
      <c r="E4166" t="s">
        <v>16572</v>
      </c>
      <c r="F4166" t="s">
        <v>16573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11715</v>
      </c>
      <c r="N4166">
        <v>52</v>
      </c>
      <c r="O4166" t="s">
        <v>21</v>
      </c>
      <c r="P4166" t="s">
        <v>583</v>
      </c>
      <c r="Q4166" t="s">
        <v>16574</v>
      </c>
    </row>
    <row r="4167" spans="1:17" hidden="1" x14ac:dyDescent="0.25">
      <c r="A4167" t="s">
        <v>16575</v>
      </c>
      <c r="B4167" t="s">
        <v>16576</v>
      </c>
      <c r="C4167" s="1" t="str">
        <f t="shared" si="389"/>
        <v>21:0639</v>
      </c>
      <c r="D4167" s="1" t="str">
        <f t="shared" si="386"/>
        <v>21:0197</v>
      </c>
      <c r="E4167" t="s">
        <v>16577</v>
      </c>
      <c r="F4167" t="s">
        <v>16578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11720</v>
      </c>
      <c r="N4167">
        <v>53</v>
      </c>
      <c r="O4167" t="s">
        <v>16579</v>
      </c>
      <c r="P4167" t="s">
        <v>1631</v>
      </c>
      <c r="Q4167" t="s">
        <v>3836</v>
      </c>
    </row>
    <row r="4168" spans="1:17" hidden="1" x14ac:dyDescent="0.25">
      <c r="A4168" t="s">
        <v>16580</v>
      </c>
      <c r="B4168" t="s">
        <v>16581</v>
      </c>
      <c r="C4168" s="1" t="str">
        <f t="shared" si="389"/>
        <v>21:0639</v>
      </c>
      <c r="D4168" s="1" t="str">
        <f>HYPERLINK("http://geochem.nrcan.gc.ca/cdogs/content/svy/svy_e.htm", "")</f>
        <v/>
      </c>
      <c r="G4168" s="1" t="str">
        <f>HYPERLINK("http://geochem.nrcan.gc.ca/cdogs/content/cr_/cr_00080_e.htm", "80")</f>
        <v>80</v>
      </c>
      <c r="J4168" t="s">
        <v>11703</v>
      </c>
      <c r="K4168" t="s">
        <v>11704</v>
      </c>
      <c r="L4168">
        <v>3</v>
      </c>
      <c r="M4168" t="s">
        <v>11705</v>
      </c>
      <c r="N4168">
        <v>54</v>
      </c>
      <c r="O4168" t="s">
        <v>370</v>
      </c>
      <c r="P4168" t="s">
        <v>1631</v>
      </c>
      <c r="Q4168" t="s">
        <v>198</v>
      </c>
    </row>
    <row r="4169" spans="1:17" hidden="1" x14ac:dyDescent="0.25">
      <c r="A4169" t="s">
        <v>16582</v>
      </c>
      <c r="B4169" t="s">
        <v>16583</v>
      </c>
      <c r="C4169" s="1" t="str">
        <f t="shared" si="389"/>
        <v>21:0639</v>
      </c>
      <c r="D4169" s="1" t="str">
        <f t="shared" ref="D4169:D4181" si="390">HYPERLINK("http://geochem.nrcan.gc.ca/cdogs/content/svy/svy210197_e.htm", "21:0197")</f>
        <v>21:0197</v>
      </c>
      <c r="E4169" t="s">
        <v>16584</v>
      </c>
      <c r="F4169" t="s">
        <v>16585</v>
      </c>
      <c r="H4169">
        <v>54.994531299999998</v>
      </c>
      <c r="I4169">
        <v>-59.120812700000002</v>
      </c>
      <c r="J4169" s="1" t="str">
        <f t="shared" ref="J4169:J4181" si="391">HYPERLINK("http://geochem.nrcan.gc.ca/cdogs/content/kwd/kwd020016_e.htm", "Fluid (lake)")</f>
        <v>Fluid (lake)</v>
      </c>
      <c r="K4169" s="1" t="str">
        <f t="shared" ref="K4169:K4181" si="392">HYPERLINK("http://geochem.nrcan.gc.ca/cdogs/content/kwd/kwd080007_e.htm", "Untreated Water")</f>
        <v>Untreated Water</v>
      </c>
      <c r="L4169">
        <v>3</v>
      </c>
      <c r="M4169" t="s">
        <v>11725</v>
      </c>
      <c r="N4169">
        <v>55</v>
      </c>
      <c r="O4169" t="s">
        <v>10345</v>
      </c>
      <c r="P4169" t="s">
        <v>583</v>
      </c>
      <c r="Q4169" t="s">
        <v>149</v>
      </c>
    </row>
    <row r="4170" spans="1:17" hidden="1" x14ac:dyDescent="0.25">
      <c r="A4170" t="s">
        <v>16586</v>
      </c>
      <c r="B4170" t="s">
        <v>16587</v>
      </c>
      <c r="C4170" s="1" t="str">
        <f t="shared" si="389"/>
        <v>21:0639</v>
      </c>
      <c r="D4170" s="1" t="str">
        <f t="shared" si="390"/>
        <v>21:0197</v>
      </c>
      <c r="E4170" t="s">
        <v>16588</v>
      </c>
      <c r="F4170" t="s">
        <v>16589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11730</v>
      </c>
      <c r="N4170">
        <v>56</v>
      </c>
      <c r="O4170" t="s">
        <v>1247</v>
      </c>
      <c r="P4170" t="s">
        <v>356</v>
      </c>
      <c r="Q4170" t="s">
        <v>143</v>
      </c>
    </row>
    <row r="4171" spans="1:17" hidden="1" x14ac:dyDescent="0.25">
      <c r="A4171" t="s">
        <v>16590</v>
      </c>
      <c r="B4171" t="s">
        <v>16591</v>
      </c>
      <c r="C4171" s="1" t="str">
        <f t="shared" si="389"/>
        <v>21:0639</v>
      </c>
      <c r="D4171" s="1" t="str">
        <f t="shared" si="390"/>
        <v>21:0197</v>
      </c>
      <c r="E4171" t="s">
        <v>16592</v>
      </c>
      <c r="F4171" t="s">
        <v>16593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12803</v>
      </c>
      <c r="N4171">
        <v>57</v>
      </c>
      <c r="O4171" t="s">
        <v>3376</v>
      </c>
      <c r="P4171" t="s">
        <v>636</v>
      </c>
      <c r="Q4171" t="s">
        <v>143</v>
      </c>
    </row>
    <row r="4172" spans="1:17" hidden="1" x14ac:dyDescent="0.25">
      <c r="A4172" t="s">
        <v>16594</v>
      </c>
      <c r="B4172" t="s">
        <v>16595</v>
      </c>
      <c r="C4172" s="1" t="str">
        <f t="shared" si="389"/>
        <v>21:0639</v>
      </c>
      <c r="D4172" s="1" t="str">
        <f t="shared" si="390"/>
        <v>21:0197</v>
      </c>
      <c r="E4172" t="s">
        <v>16596</v>
      </c>
      <c r="F4172" t="s">
        <v>16597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11680</v>
      </c>
      <c r="N4172">
        <v>58</v>
      </c>
      <c r="O4172" t="s">
        <v>21</v>
      </c>
      <c r="P4172" t="s">
        <v>45</v>
      </c>
      <c r="Q4172" t="s">
        <v>2948</v>
      </c>
    </row>
    <row r="4173" spans="1:17" hidden="1" x14ac:dyDescent="0.25">
      <c r="A4173" t="s">
        <v>16598</v>
      </c>
      <c r="B4173" t="s">
        <v>16599</v>
      </c>
      <c r="C4173" s="1" t="str">
        <f t="shared" si="389"/>
        <v>21:0639</v>
      </c>
      <c r="D4173" s="1" t="str">
        <f t="shared" si="390"/>
        <v>21:0197</v>
      </c>
      <c r="E4173" t="s">
        <v>16596</v>
      </c>
      <c r="F4173" t="s">
        <v>16600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11684</v>
      </c>
      <c r="N4173">
        <v>59</v>
      </c>
      <c r="O4173" t="s">
        <v>21</v>
      </c>
      <c r="P4173" t="s">
        <v>87</v>
      </c>
      <c r="Q4173" t="s">
        <v>3836</v>
      </c>
    </row>
    <row r="4174" spans="1:17" hidden="1" x14ac:dyDescent="0.25">
      <c r="A4174" t="s">
        <v>16601</v>
      </c>
      <c r="B4174" t="s">
        <v>16602</v>
      </c>
      <c r="C4174" s="1" t="str">
        <f t="shared" si="389"/>
        <v>21:0639</v>
      </c>
      <c r="D4174" s="1" t="str">
        <f t="shared" si="390"/>
        <v>21:0197</v>
      </c>
      <c r="E4174" t="s">
        <v>16603</v>
      </c>
      <c r="F4174" t="s">
        <v>16604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11641</v>
      </c>
      <c r="N4174">
        <v>60</v>
      </c>
      <c r="O4174" t="s">
        <v>244</v>
      </c>
      <c r="P4174" t="s">
        <v>1515</v>
      </c>
      <c r="Q4174" t="s">
        <v>2366</v>
      </c>
    </row>
    <row r="4175" spans="1:17" hidden="1" x14ac:dyDescent="0.25">
      <c r="A4175" t="s">
        <v>16605</v>
      </c>
      <c r="B4175" t="s">
        <v>16606</v>
      </c>
      <c r="C4175" s="1" t="str">
        <f t="shared" si="389"/>
        <v>21:0639</v>
      </c>
      <c r="D4175" s="1" t="str">
        <f t="shared" si="390"/>
        <v>21:0197</v>
      </c>
      <c r="E4175" t="s">
        <v>16607</v>
      </c>
      <c r="F4175" t="s">
        <v>16608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11646</v>
      </c>
      <c r="N4175">
        <v>61</v>
      </c>
      <c r="O4175" t="s">
        <v>2418</v>
      </c>
      <c r="P4175" t="s">
        <v>2212</v>
      </c>
      <c r="Q4175" t="s">
        <v>1528</v>
      </c>
    </row>
    <row r="4176" spans="1:17" hidden="1" x14ac:dyDescent="0.25">
      <c r="A4176" t="s">
        <v>16609</v>
      </c>
      <c r="B4176" t="s">
        <v>16610</v>
      </c>
      <c r="C4176" s="1" t="str">
        <f t="shared" si="389"/>
        <v>21:0639</v>
      </c>
      <c r="D4176" s="1" t="str">
        <f t="shared" si="390"/>
        <v>21:0197</v>
      </c>
      <c r="E4176" t="s">
        <v>16611</v>
      </c>
      <c r="F4176" t="s">
        <v>16612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11651</v>
      </c>
      <c r="N4176">
        <v>62</v>
      </c>
      <c r="O4176" t="s">
        <v>154</v>
      </c>
      <c r="P4176" t="s">
        <v>2212</v>
      </c>
      <c r="Q4176" t="s">
        <v>2366</v>
      </c>
    </row>
    <row r="4177" spans="1:17" hidden="1" x14ac:dyDescent="0.25">
      <c r="A4177" t="s">
        <v>16613</v>
      </c>
      <c r="B4177" t="s">
        <v>16614</v>
      </c>
      <c r="C4177" s="1" t="str">
        <f t="shared" si="389"/>
        <v>21:0639</v>
      </c>
      <c r="D4177" s="1" t="str">
        <f t="shared" si="390"/>
        <v>21:0197</v>
      </c>
      <c r="E4177" t="s">
        <v>16615</v>
      </c>
      <c r="F4177" t="s">
        <v>16616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11660</v>
      </c>
      <c r="N4177">
        <v>63</v>
      </c>
      <c r="O4177" t="s">
        <v>1818</v>
      </c>
      <c r="P4177" t="s">
        <v>2212</v>
      </c>
      <c r="Q4177" t="s">
        <v>2366</v>
      </c>
    </row>
    <row r="4178" spans="1:17" hidden="1" x14ac:dyDescent="0.25">
      <c r="A4178" t="s">
        <v>16617</v>
      </c>
      <c r="B4178" t="s">
        <v>16618</v>
      </c>
      <c r="C4178" s="1" t="str">
        <f t="shared" si="389"/>
        <v>21:0639</v>
      </c>
      <c r="D4178" s="1" t="str">
        <f t="shared" si="390"/>
        <v>21:0197</v>
      </c>
      <c r="E4178" t="s">
        <v>16619</v>
      </c>
      <c r="F4178" t="s">
        <v>16620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11665</v>
      </c>
      <c r="N4178">
        <v>64</v>
      </c>
      <c r="O4178" t="s">
        <v>21</v>
      </c>
      <c r="P4178" t="s">
        <v>87</v>
      </c>
      <c r="Q4178" t="s">
        <v>3836</v>
      </c>
    </row>
    <row r="4179" spans="1:17" hidden="1" x14ac:dyDescent="0.25">
      <c r="A4179" t="s">
        <v>16621</v>
      </c>
      <c r="B4179" t="s">
        <v>16622</v>
      </c>
      <c r="C4179" s="1" t="str">
        <f t="shared" ref="C4179:C4210" si="393">HYPERLINK("http://geochem.nrcan.gc.ca/cdogs/content/bdl/bdl210639_e.htm", "21:0639")</f>
        <v>21:0639</v>
      </c>
      <c r="D4179" s="1" t="str">
        <f t="shared" si="390"/>
        <v>21:0197</v>
      </c>
      <c r="E4179" t="s">
        <v>16623</v>
      </c>
      <c r="F4179" t="s">
        <v>16624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11670</v>
      </c>
      <c r="N4179">
        <v>65</v>
      </c>
      <c r="O4179" t="s">
        <v>21</v>
      </c>
      <c r="P4179" t="s">
        <v>87</v>
      </c>
      <c r="Q4179" t="s">
        <v>2822</v>
      </c>
    </row>
    <row r="4180" spans="1:17" hidden="1" x14ac:dyDescent="0.25">
      <c r="A4180" t="s">
        <v>16625</v>
      </c>
      <c r="B4180" t="s">
        <v>16626</v>
      </c>
      <c r="C4180" s="1" t="str">
        <f t="shared" si="393"/>
        <v>21:0639</v>
      </c>
      <c r="D4180" s="1" t="str">
        <f t="shared" si="390"/>
        <v>21:0197</v>
      </c>
      <c r="E4180" t="s">
        <v>16627</v>
      </c>
      <c r="F4180" t="s">
        <v>16628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11675</v>
      </c>
      <c r="N4180">
        <v>66</v>
      </c>
      <c r="O4180" t="s">
        <v>21</v>
      </c>
      <c r="P4180" t="s">
        <v>87</v>
      </c>
      <c r="Q4180" t="s">
        <v>2948</v>
      </c>
    </row>
    <row r="4181" spans="1:17" hidden="1" x14ac:dyDescent="0.25">
      <c r="A4181" t="s">
        <v>16629</v>
      </c>
      <c r="B4181" t="s">
        <v>16630</v>
      </c>
      <c r="C4181" s="1" t="str">
        <f t="shared" si="393"/>
        <v>21:0639</v>
      </c>
      <c r="D4181" s="1" t="str">
        <f t="shared" si="390"/>
        <v>21:0197</v>
      </c>
      <c r="E4181" t="s">
        <v>16631</v>
      </c>
      <c r="F4181" t="s">
        <v>16632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11689</v>
      </c>
      <c r="N4181">
        <v>67</v>
      </c>
      <c r="O4181" t="s">
        <v>10166</v>
      </c>
      <c r="P4181" t="s">
        <v>356</v>
      </c>
      <c r="Q4181" t="s">
        <v>2822</v>
      </c>
    </row>
    <row r="4182" spans="1:17" hidden="1" x14ac:dyDescent="0.25">
      <c r="A4182" t="s">
        <v>16633</v>
      </c>
      <c r="B4182" t="s">
        <v>16634</v>
      </c>
      <c r="C4182" s="1" t="str">
        <f t="shared" si="393"/>
        <v>21:0639</v>
      </c>
      <c r="D4182" s="1" t="str">
        <f>HYPERLINK("http://geochem.nrcan.gc.ca/cdogs/content/svy/svy_e.htm", "")</f>
        <v/>
      </c>
      <c r="G4182" s="1" t="str">
        <f>HYPERLINK("http://geochem.nrcan.gc.ca/cdogs/content/cr_/cr_00082_e.htm", "82")</f>
        <v>82</v>
      </c>
      <c r="J4182" t="s">
        <v>11703</v>
      </c>
      <c r="K4182" t="s">
        <v>11704</v>
      </c>
      <c r="L4182">
        <v>4</v>
      </c>
      <c r="M4182" t="s">
        <v>11705</v>
      </c>
      <c r="N4182">
        <v>68</v>
      </c>
      <c r="O4182" t="s">
        <v>3089</v>
      </c>
      <c r="P4182" t="s">
        <v>6378</v>
      </c>
      <c r="Q4182" t="s">
        <v>29</v>
      </c>
    </row>
    <row r="4183" spans="1:17" hidden="1" x14ac:dyDescent="0.25">
      <c r="A4183" t="s">
        <v>16635</v>
      </c>
      <c r="B4183" t="s">
        <v>16636</v>
      </c>
      <c r="C4183" s="1" t="str">
        <f t="shared" si="393"/>
        <v>21:0639</v>
      </c>
      <c r="D4183" s="1" t="str">
        <f t="shared" ref="D4183:D4195" si="394">HYPERLINK("http://geochem.nrcan.gc.ca/cdogs/content/svy/svy210197_e.htm", "21:0197")</f>
        <v>21:0197</v>
      </c>
      <c r="E4183" t="s">
        <v>16637</v>
      </c>
      <c r="F4183" t="s">
        <v>16638</v>
      </c>
      <c r="H4183">
        <v>54.880227400000003</v>
      </c>
      <c r="I4183">
        <v>-59.0551958</v>
      </c>
      <c r="J4183" s="1" t="str">
        <f t="shared" ref="J4183:J4195" si="395">HYPERLINK("http://geochem.nrcan.gc.ca/cdogs/content/kwd/kwd020016_e.htm", "Fluid (lake)")</f>
        <v>Fluid (lake)</v>
      </c>
      <c r="K4183" s="1" t="str">
        <f t="shared" ref="K4183:K4195" si="396">HYPERLINK("http://geochem.nrcan.gc.ca/cdogs/content/kwd/kwd080007_e.htm", "Untreated Water")</f>
        <v>Untreated Water</v>
      </c>
      <c r="L4183">
        <v>4</v>
      </c>
      <c r="M4183" t="s">
        <v>11694</v>
      </c>
      <c r="N4183">
        <v>69</v>
      </c>
      <c r="O4183" t="s">
        <v>21</v>
      </c>
      <c r="P4183" t="s">
        <v>2943</v>
      </c>
      <c r="Q4183" t="s">
        <v>138</v>
      </c>
    </row>
    <row r="4184" spans="1:17" hidden="1" x14ac:dyDescent="0.25">
      <c r="A4184" t="s">
        <v>16639</v>
      </c>
      <c r="B4184" t="s">
        <v>16640</v>
      </c>
      <c r="C4184" s="1" t="str">
        <f t="shared" si="393"/>
        <v>21:0639</v>
      </c>
      <c r="D4184" s="1" t="str">
        <f t="shared" si="394"/>
        <v>21:0197</v>
      </c>
      <c r="E4184" t="s">
        <v>16641</v>
      </c>
      <c r="F4184" t="s">
        <v>16642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11700</v>
      </c>
      <c r="N4184">
        <v>70</v>
      </c>
      <c r="O4184" t="s">
        <v>370</v>
      </c>
      <c r="P4184" t="s">
        <v>391</v>
      </c>
      <c r="Q4184" t="s">
        <v>138</v>
      </c>
    </row>
    <row r="4185" spans="1:17" hidden="1" x14ac:dyDescent="0.25">
      <c r="A4185" t="s">
        <v>16643</v>
      </c>
      <c r="B4185" t="s">
        <v>16644</v>
      </c>
      <c r="C4185" s="1" t="str">
        <f t="shared" si="393"/>
        <v>21:0639</v>
      </c>
      <c r="D4185" s="1" t="str">
        <f t="shared" si="394"/>
        <v>21:0197</v>
      </c>
      <c r="E4185" t="s">
        <v>16645</v>
      </c>
      <c r="F4185" t="s">
        <v>16646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11710</v>
      </c>
      <c r="N4185">
        <v>71</v>
      </c>
      <c r="O4185" t="s">
        <v>113</v>
      </c>
      <c r="P4185" t="s">
        <v>2943</v>
      </c>
      <c r="Q4185" t="s">
        <v>2366</v>
      </c>
    </row>
    <row r="4186" spans="1:17" hidden="1" x14ac:dyDescent="0.25">
      <c r="A4186" t="s">
        <v>16647</v>
      </c>
      <c r="B4186" t="s">
        <v>16648</v>
      </c>
      <c r="C4186" s="1" t="str">
        <f t="shared" si="393"/>
        <v>21:0639</v>
      </c>
      <c r="D4186" s="1" t="str">
        <f t="shared" si="394"/>
        <v>21:0197</v>
      </c>
      <c r="E4186" t="s">
        <v>16649</v>
      </c>
      <c r="F4186" t="s">
        <v>16650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11715</v>
      </c>
      <c r="N4186">
        <v>72</v>
      </c>
      <c r="O4186" t="s">
        <v>680</v>
      </c>
      <c r="P4186" t="s">
        <v>631</v>
      </c>
      <c r="Q4186" t="s">
        <v>171</v>
      </c>
    </row>
    <row r="4187" spans="1:17" hidden="1" x14ac:dyDescent="0.25">
      <c r="A4187" t="s">
        <v>16651</v>
      </c>
      <c r="B4187" t="s">
        <v>16652</v>
      </c>
      <c r="C4187" s="1" t="str">
        <f t="shared" si="393"/>
        <v>21:0639</v>
      </c>
      <c r="D4187" s="1" t="str">
        <f t="shared" si="394"/>
        <v>21:0197</v>
      </c>
      <c r="E4187" t="s">
        <v>16653</v>
      </c>
      <c r="F4187" t="s">
        <v>16654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11720</v>
      </c>
      <c r="N4187">
        <v>73</v>
      </c>
      <c r="O4187" t="s">
        <v>225</v>
      </c>
      <c r="P4187" t="s">
        <v>1515</v>
      </c>
      <c r="Q4187" t="s">
        <v>1528</v>
      </c>
    </row>
    <row r="4188" spans="1:17" hidden="1" x14ac:dyDescent="0.25">
      <c r="A4188" t="s">
        <v>16655</v>
      </c>
      <c r="B4188" t="s">
        <v>16656</v>
      </c>
      <c r="C4188" s="1" t="str">
        <f t="shared" si="393"/>
        <v>21:0639</v>
      </c>
      <c r="D4188" s="1" t="str">
        <f t="shared" si="394"/>
        <v>21:0197</v>
      </c>
      <c r="E4188" t="s">
        <v>16657</v>
      </c>
      <c r="F4188" t="s">
        <v>16658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11725</v>
      </c>
      <c r="N4188">
        <v>74</v>
      </c>
      <c r="O4188" t="s">
        <v>225</v>
      </c>
      <c r="P4188" t="s">
        <v>583</v>
      </c>
      <c r="Q4188" t="s">
        <v>2392</v>
      </c>
    </row>
    <row r="4189" spans="1:17" hidden="1" x14ac:dyDescent="0.25">
      <c r="A4189" t="s">
        <v>16659</v>
      </c>
      <c r="B4189" t="s">
        <v>16660</v>
      </c>
      <c r="C4189" s="1" t="str">
        <f t="shared" si="393"/>
        <v>21:0639</v>
      </c>
      <c r="D4189" s="1" t="str">
        <f t="shared" si="394"/>
        <v>21:0197</v>
      </c>
      <c r="E4189" t="s">
        <v>16661</v>
      </c>
      <c r="F4189" t="s">
        <v>16662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11730</v>
      </c>
      <c r="N4189">
        <v>75</v>
      </c>
      <c r="O4189" t="s">
        <v>158</v>
      </c>
      <c r="P4189" t="s">
        <v>583</v>
      </c>
      <c r="Q4189" t="s">
        <v>2948</v>
      </c>
    </row>
    <row r="4190" spans="1:17" hidden="1" x14ac:dyDescent="0.25">
      <c r="A4190" t="s">
        <v>16663</v>
      </c>
      <c r="B4190" t="s">
        <v>16664</v>
      </c>
      <c r="C4190" s="1" t="str">
        <f t="shared" si="393"/>
        <v>21:0639</v>
      </c>
      <c r="D4190" s="1" t="str">
        <f t="shared" si="394"/>
        <v>21:0197</v>
      </c>
      <c r="E4190" t="s">
        <v>16665</v>
      </c>
      <c r="F4190" t="s">
        <v>16666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12803</v>
      </c>
      <c r="N4190">
        <v>76</v>
      </c>
      <c r="O4190" t="s">
        <v>244</v>
      </c>
      <c r="P4190" t="s">
        <v>2943</v>
      </c>
      <c r="Q4190" t="s">
        <v>1528</v>
      </c>
    </row>
    <row r="4191" spans="1:17" hidden="1" x14ac:dyDescent="0.25">
      <c r="A4191" t="s">
        <v>16667</v>
      </c>
      <c r="B4191" t="s">
        <v>16668</v>
      </c>
      <c r="C4191" s="1" t="str">
        <f t="shared" si="393"/>
        <v>21:0639</v>
      </c>
      <c r="D4191" s="1" t="str">
        <f t="shared" si="394"/>
        <v>21:0197</v>
      </c>
      <c r="E4191" t="s">
        <v>16669</v>
      </c>
      <c r="F4191" t="s">
        <v>16670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11680</v>
      </c>
      <c r="N4191">
        <v>77</v>
      </c>
      <c r="O4191" t="s">
        <v>64</v>
      </c>
      <c r="P4191" t="s">
        <v>2943</v>
      </c>
      <c r="Q4191" t="s">
        <v>2948</v>
      </c>
    </row>
    <row r="4192" spans="1:17" hidden="1" x14ac:dyDescent="0.25">
      <c r="A4192" t="s">
        <v>16671</v>
      </c>
      <c r="B4192" t="s">
        <v>16672</v>
      </c>
      <c r="C4192" s="1" t="str">
        <f t="shared" si="393"/>
        <v>21:0639</v>
      </c>
      <c r="D4192" s="1" t="str">
        <f t="shared" si="394"/>
        <v>21:0197</v>
      </c>
      <c r="E4192" t="s">
        <v>16669</v>
      </c>
      <c r="F4192" t="s">
        <v>16673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11684</v>
      </c>
      <c r="N4192">
        <v>78</v>
      </c>
      <c r="O4192" t="s">
        <v>220</v>
      </c>
      <c r="P4192" t="s">
        <v>2943</v>
      </c>
      <c r="Q4192" t="s">
        <v>1528</v>
      </c>
    </row>
    <row r="4193" spans="1:17" hidden="1" x14ac:dyDescent="0.25">
      <c r="A4193" t="s">
        <v>16674</v>
      </c>
      <c r="B4193" t="s">
        <v>16675</v>
      </c>
      <c r="C4193" s="1" t="str">
        <f t="shared" si="393"/>
        <v>21:0639</v>
      </c>
      <c r="D4193" s="1" t="str">
        <f t="shared" si="394"/>
        <v>21:0197</v>
      </c>
      <c r="E4193" t="s">
        <v>16676</v>
      </c>
      <c r="F4193" t="s">
        <v>16677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11641</v>
      </c>
      <c r="N4193">
        <v>79</v>
      </c>
      <c r="O4193" t="s">
        <v>220</v>
      </c>
      <c r="P4193" t="s">
        <v>2943</v>
      </c>
      <c r="Q4193" t="s">
        <v>138</v>
      </c>
    </row>
    <row r="4194" spans="1:17" hidden="1" x14ac:dyDescent="0.25">
      <c r="A4194" t="s">
        <v>16678</v>
      </c>
      <c r="B4194" t="s">
        <v>16679</v>
      </c>
      <c r="C4194" s="1" t="str">
        <f t="shared" si="393"/>
        <v>21:0639</v>
      </c>
      <c r="D4194" s="1" t="str">
        <f t="shared" si="394"/>
        <v>21:0197</v>
      </c>
      <c r="E4194" t="s">
        <v>16680</v>
      </c>
      <c r="F4194" t="s">
        <v>16681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11646</v>
      </c>
      <c r="N4194">
        <v>80</v>
      </c>
      <c r="O4194" t="s">
        <v>220</v>
      </c>
      <c r="P4194" t="s">
        <v>2943</v>
      </c>
      <c r="Q4194" t="s">
        <v>2948</v>
      </c>
    </row>
    <row r="4195" spans="1:17" hidden="1" x14ac:dyDescent="0.25">
      <c r="A4195" t="s">
        <v>16682</v>
      </c>
      <c r="B4195" t="s">
        <v>16683</v>
      </c>
      <c r="C4195" s="1" t="str">
        <f t="shared" si="393"/>
        <v>21:0639</v>
      </c>
      <c r="D4195" s="1" t="str">
        <f t="shared" si="394"/>
        <v>21:0197</v>
      </c>
      <c r="E4195" t="s">
        <v>16684</v>
      </c>
      <c r="F4195" t="s">
        <v>16685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11651</v>
      </c>
      <c r="N4195">
        <v>81</v>
      </c>
      <c r="O4195" t="s">
        <v>76</v>
      </c>
      <c r="P4195" t="s">
        <v>1515</v>
      </c>
      <c r="Q4195" t="s">
        <v>2392</v>
      </c>
    </row>
    <row r="4196" spans="1:17" hidden="1" x14ac:dyDescent="0.25">
      <c r="A4196" t="s">
        <v>16686</v>
      </c>
      <c r="B4196" t="s">
        <v>16687</v>
      </c>
      <c r="C4196" s="1" t="str">
        <f t="shared" si="393"/>
        <v>21:0639</v>
      </c>
      <c r="D4196" s="1" t="str">
        <f>HYPERLINK("http://geochem.nrcan.gc.ca/cdogs/content/svy/svy_e.htm", "")</f>
        <v/>
      </c>
      <c r="G4196" s="1" t="str">
        <f>HYPERLINK("http://geochem.nrcan.gc.ca/cdogs/content/cr_/cr_00081_e.htm", "81")</f>
        <v>81</v>
      </c>
      <c r="J4196" t="s">
        <v>11703</v>
      </c>
      <c r="K4196" t="s">
        <v>11704</v>
      </c>
      <c r="L4196">
        <v>5</v>
      </c>
      <c r="M4196" t="s">
        <v>11705</v>
      </c>
      <c r="N4196">
        <v>82</v>
      </c>
      <c r="O4196" t="s">
        <v>3406</v>
      </c>
      <c r="P4196" t="s">
        <v>1598</v>
      </c>
      <c r="Q4196" t="s">
        <v>653</v>
      </c>
    </row>
    <row r="4197" spans="1:17" hidden="1" x14ac:dyDescent="0.25">
      <c r="A4197" t="s">
        <v>16688</v>
      </c>
      <c r="B4197" t="s">
        <v>16689</v>
      </c>
      <c r="C4197" s="1" t="str">
        <f t="shared" si="393"/>
        <v>21:0639</v>
      </c>
      <c r="D4197" s="1" t="str">
        <f t="shared" ref="D4197:D4215" si="397">HYPERLINK("http://geochem.nrcan.gc.ca/cdogs/content/svy/svy210197_e.htm", "21:0197")</f>
        <v>21:0197</v>
      </c>
      <c r="E4197" t="s">
        <v>16690</v>
      </c>
      <c r="F4197" t="s">
        <v>16691</v>
      </c>
      <c r="H4197">
        <v>54.935012</v>
      </c>
      <c r="I4197">
        <v>-59.343838699999999</v>
      </c>
      <c r="J4197" s="1" t="str">
        <f t="shared" ref="J4197:J4215" si="398">HYPERLINK("http://geochem.nrcan.gc.ca/cdogs/content/kwd/kwd020016_e.htm", "Fluid (lake)")</f>
        <v>Fluid (lake)</v>
      </c>
      <c r="K4197" s="1" t="str">
        <f t="shared" ref="K4197:K4215" si="399">HYPERLINK("http://geochem.nrcan.gc.ca/cdogs/content/kwd/kwd080007_e.htm", "Untreated Water")</f>
        <v>Untreated Water</v>
      </c>
      <c r="L4197">
        <v>5</v>
      </c>
      <c r="M4197" t="s">
        <v>11660</v>
      </c>
      <c r="N4197">
        <v>83</v>
      </c>
      <c r="O4197" t="s">
        <v>3085</v>
      </c>
      <c r="P4197" t="s">
        <v>391</v>
      </c>
      <c r="Q4197" t="s">
        <v>1528</v>
      </c>
    </row>
    <row r="4198" spans="1:17" hidden="1" x14ac:dyDescent="0.25">
      <c r="A4198" t="s">
        <v>16692</v>
      </c>
      <c r="B4198" t="s">
        <v>16693</v>
      </c>
      <c r="C4198" s="1" t="str">
        <f t="shared" si="393"/>
        <v>21:0639</v>
      </c>
      <c r="D4198" s="1" t="str">
        <f t="shared" si="397"/>
        <v>21:0197</v>
      </c>
      <c r="E4198" t="s">
        <v>16694</v>
      </c>
      <c r="F4198" t="s">
        <v>16695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11665</v>
      </c>
      <c r="N4198">
        <v>84</v>
      </c>
      <c r="O4198" t="s">
        <v>311</v>
      </c>
      <c r="P4198" t="s">
        <v>1631</v>
      </c>
      <c r="Q4198" t="s">
        <v>2948</v>
      </c>
    </row>
    <row r="4199" spans="1:17" hidden="1" x14ac:dyDescent="0.25">
      <c r="A4199" t="s">
        <v>16696</v>
      </c>
      <c r="B4199" t="s">
        <v>16697</v>
      </c>
      <c r="C4199" s="1" t="str">
        <f t="shared" si="393"/>
        <v>21:0639</v>
      </c>
      <c r="D4199" s="1" t="str">
        <f t="shared" si="397"/>
        <v>21:0197</v>
      </c>
      <c r="E4199" t="s">
        <v>16698</v>
      </c>
      <c r="F4199" t="s">
        <v>16699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11670</v>
      </c>
      <c r="N4199">
        <v>85</v>
      </c>
      <c r="O4199" t="s">
        <v>220</v>
      </c>
      <c r="P4199" t="s">
        <v>2943</v>
      </c>
      <c r="Q4199" t="s">
        <v>2948</v>
      </c>
    </row>
    <row r="4200" spans="1:17" hidden="1" x14ac:dyDescent="0.25">
      <c r="A4200" t="s">
        <v>16700</v>
      </c>
      <c r="B4200" t="s">
        <v>16701</v>
      </c>
      <c r="C4200" s="1" t="str">
        <f t="shared" si="393"/>
        <v>21:0639</v>
      </c>
      <c r="D4200" s="1" t="str">
        <f t="shared" si="397"/>
        <v>21:0197</v>
      </c>
      <c r="E4200" t="s">
        <v>16702</v>
      </c>
      <c r="F4200" t="s">
        <v>16703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11675</v>
      </c>
      <c r="N4200">
        <v>86</v>
      </c>
      <c r="O4200" t="s">
        <v>76</v>
      </c>
      <c r="P4200" t="s">
        <v>658</v>
      </c>
      <c r="Q4200" t="s">
        <v>1528</v>
      </c>
    </row>
    <row r="4201" spans="1:17" hidden="1" x14ac:dyDescent="0.25">
      <c r="A4201" t="s">
        <v>16704</v>
      </c>
      <c r="B4201" t="s">
        <v>16705</v>
      </c>
      <c r="C4201" s="1" t="str">
        <f t="shared" si="393"/>
        <v>21:0639</v>
      </c>
      <c r="D4201" s="1" t="str">
        <f t="shared" si="397"/>
        <v>21:0197</v>
      </c>
      <c r="E4201" t="s">
        <v>16706</v>
      </c>
      <c r="F4201" t="s">
        <v>16707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11689</v>
      </c>
      <c r="N4201">
        <v>87</v>
      </c>
      <c r="O4201" t="s">
        <v>158</v>
      </c>
      <c r="P4201" t="s">
        <v>1598</v>
      </c>
      <c r="Q4201" t="s">
        <v>2366</v>
      </c>
    </row>
    <row r="4202" spans="1:17" hidden="1" x14ac:dyDescent="0.25">
      <c r="A4202" t="s">
        <v>16708</v>
      </c>
      <c r="B4202" t="s">
        <v>16709</v>
      </c>
      <c r="C4202" s="1" t="str">
        <f t="shared" si="393"/>
        <v>21:0639</v>
      </c>
      <c r="D4202" s="1" t="str">
        <f t="shared" si="397"/>
        <v>21:0197</v>
      </c>
      <c r="E4202" t="s">
        <v>16710</v>
      </c>
      <c r="F4202" t="s">
        <v>16711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11694</v>
      </c>
      <c r="N4202">
        <v>88</v>
      </c>
      <c r="O4202" t="s">
        <v>16712</v>
      </c>
      <c r="P4202" t="s">
        <v>631</v>
      </c>
      <c r="Q4202" t="s">
        <v>1528</v>
      </c>
    </row>
    <row r="4203" spans="1:17" hidden="1" x14ac:dyDescent="0.25">
      <c r="A4203" t="s">
        <v>16713</v>
      </c>
      <c r="B4203" t="s">
        <v>16714</v>
      </c>
      <c r="C4203" s="1" t="str">
        <f t="shared" si="393"/>
        <v>21:0639</v>
      </c>
      <c r="D4203" s="1" t="str">
        <f t="shared" si="397"/>
        <v>21:0197</v>
      </c>
      <c r="E4203" t="s">
        <v>16715</v>
      </c>
      <c r="F4203" t="s">
        <v>16716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11700</v>
      </c>
      <c r="N4203">
        <v>89</v>
      </c>
      <c r="O4203" t="s">
        <v>3089</v>
      </c>
      <c r="P4203" t="s">
        <v>1598</v>
      </c>
      <c r="Q4203" t="s">
        <v>138</v>
      </c>
    </row>
    <row r="4204" spans="1:17" hidden="1" x14ac:dyDescent="0.25">
      <c r="A4204" t="s">
        <v>16717</v>
      </c>
      <c r="B4204" t="s">
        <v>16718</v>
      </c>
      <c r="C4204" s="1" t="str">
        <f t="shared" si="393"/>
        <v>21:0639</v>
      </c>
      <c r="D4204" s="1" t="str">
        <f t="shared" si="397"/>
        <v>21:0197</v>
      </c>
      <c r="E4204" t="s">
        <v>16719</v>
      </c>
      <c r="F4204" t="s">
        <v>16720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11710</v>
      </c>
      <c r="N4204">
        <v>90</v>
      </c>
      <c r="O4204" t="s">
        <v>2418</v>
      </c>
      <c r="P4204" t="s">
        <v>1631</v>
      </c>
      <c r="Q4204" t="s">
        <v>143</v>
      </c>
    </row>
    <row r="4205" spans="1:17" hidden="1" x14ac:dyDescent="0.25">
      <c r="A4205" t="s">
        <v>16721</v>
      </c>
      <c r="B4205" t="s">
        <v>16722</v>
      </c>
      <c r="C4205" s="1" t="str">
        <f t="shared" si="393"/>
        <v>21:0639</v>
      </c>
      <c r="D4205" s="1" t="str">
        <f t="shared" si="397"/>
        <v>21:0197</v>
      </c>
      <c r="E4205" t="s">
        <v>16723</v>
      </c>
      <c r="F4205" t="s">
        <v>16724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11715</v>
      </c>
      <c r="N4205">
        <v>91</v>
      </c>
      <c r="O4205" t="s">
        <v>16725</v>
      </c>
      <c r="P4205" t="s">
        <v>1631</v>
      </c>
      <c r="Q4205" t="s">
        <v>143</v>
      </c>
    </row>
    <row r="4206" spans="1:17" hidden="1" x14ac:dyDescent="0.25">
      <c r="A4206" t="s">
        <v>16726</v>
      </c>
      <c r="B4206" t="s">
        <v>16727</v>
      </c>
      <c r="C4206" s="1" t="str">
        <f t="shared" si="393"/>
        <v>21:0639</v>
      </c>
      <c r="D4206" s="1" t="str">
        <f t="shared" si="397"/>
        <v>21:0197</v>
      </c>
      <c r="E4206" t="s">
        <v>16728</v>
      </c>
      <c r="F4206" t="s">
        <v>16729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11720</v>
      </c>
      <c r="N4206">
        <v>92</v>
      </c>
      <c r="O4206" t="s">
        <v>6304</v>
      </c>
      <c r="P4206" t="s">
        <v>22</v>
      </c>
      <c r="Q4206" t="s">
        <v>2366</v>
      </c>
    </row>
    <row r="4207" spans="1:17" hidden="1" x14ac:dyDescent="0.25">
      <c r="A4207" t="s">
        <v>16730</v>
      </c>
      <c r="B4207" t="s">
        <v>16731</v>
      </c>
      <c r="C4207" s="1" t="str">
        <f t="shared" si="393"/>
        <v>21:0639</v>
      </c>
      <c r="D4207" s="1" t="str">
        <f t="shared" si="397"/>
        <v>21:0197</v>
      </c>
      <c r="E4207" t="s">
        <v>16732</v>
      </c>
      <c r="F4207" t="s">
        <v>16733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11725</v>
      </c>
      <c r="N4207">
        <v>93</v>
      </c>
      <c r="O4207" t="s">
        <v>10120</v>
      </c>
      <c r="P4207" t="s">
        <v>636</v>
      </c>
      <c r="Q4207" t="s">
        <v>171</v>
      </c>
    </row>
    <row r="4208" spans="1:17" hidden="1" x14ac:dyDescent="0.25">
      <c r="A4208" t="s">
        <v>16734</v>
      </c>
      <c r="B4208" t="s">
        <v>16735</v>
      </c>
      <c r="C4208" s="1" t="str">
        <f t="shared" si="393"/>
        <v>21:0639</v>
      </c>
      <c r="D4208" s="1" t="str">
        <f t="shared" si="397"/>
        <v>21:0197</v>
      </c>
      <c r="E4208" t="s">
        <v>16736</v>
      </c>
      <c r="F4208" t="s">
        <v>16737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11730</v>
      </c>
      <c r="N4208">
        <v>94</v>
      </c>
      <c r="O4208" t="s">
        <v>3560</v>
      </c>
      <c r="P4208" t="s">
        <v>2212</v>
      </c>
      <c r="Q4208" t="s">
        <v>143</v>
      </c>
    </row>
    <row r="4209" spans="1:17" hidden="1" x14ac:dyDescent="0.25">
      <c r="A4209" t="s">
        <v>16738</v>
      </c>
      <c r="B4209" t="s">
        <v>16739</v>
      </c>
      <c r="C4209" s="1" t="str">
        <f t="shared" si="393"/>
        <v>21:0639</v>
      </c>
      <c r="D4209" s="1" t="str">
        <f t="shared" si="397"/>
        <v>21:0197</v>
      </c>
      <c r="E4209" t="s">
        <v>16740</v>
      </c>
      <c r="F4209" t="s">
        <v>16741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12803</v>
      </c>
      <c r="N4209">
        <v>95</v>
      </c>
      <c r="O4209" t="s">
        <v>16742</v>
      </c>
      <c r="P4209" t="s">
        <v>631</v>
      </c>
      <c r="Q4209" t="s">
        <v>143</v>
      </c>
    </row>
    <row r="4210" spans="1:17" hidden="1" x14ac:dyDescent="0.25">
      <c r="A4210" t="s">
        <v>16743</v>
      </c>
      <c r="B4210" t="s">
        <v>16744</v>
      </c>
      <c r="C4210" s="1" t="str">
        <f t="shared" si="393"/>
        <v>21:0639</v>
      </c>
      <c r="D4210" s="1" t="str">
        <f t="shared" si="397"/>
        <v>21:0197</v>
      </c>
      <c r="E4210" t="s">
        <v>16745</v>
      </c>
      <c r="F4210" t="s">
        <v>16746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11641</v>
      </c>
      <c r="N4210">
        <v>96</v>
      </c>
      <c r="O4210" t="s">
        <v>689</v>
      </c>
      <c r="P4210" t="s">
        <v>2943</v>
      </c>
      <c r="Q4210" t="s">
        <v>138</v>
      </c>
    </row>
    <row r="4211" spans="1:17" hidden="1" x14ac:dyDescent="0.25">
      <c r="A4211" t="s">
        <v>16747</v>
      </c>
      <c r="B4211" t="s">
        <v>16748</v>
      </c>
      <c r="C4211" s="1" t="str">
        <f t="shared" ref="C4211:C4242" si="400">HYPERLINK("http://geochem.nrcan.gc.ca/cdogs/content/bdl/bdl210639_e.htm", "21:0639")</f>
        <v>21:0639</v>
      </c>
      <c r="D4211" s="1" t="str">
        <f t="shared" si="397"/>
        <v>21:0197</v>
      </c>
      <c r="E4211" t="s">
        <v>16749</v>
      </c>
      <c r="F4211" t="s">
        <v>16750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11646</v>
      </c>
      <c r="N4211">
        <v>97</v>
      </c>
      <c r="O4211" t="s">
        <v>16751</v>
      </c>
      <c r="P4211" t="s">
        <v>87</v>
      </c>
      <c r="Q4211" t="s">
        <v>2366</v>
      </c>
    </row>
    <row r="4212" spans="1:17" hidden="1" x14ac:dyDescent="0.25">
      <c r="A4212" t="s">
        <v>16752</v>
      </c>
      <c r="B4212" t="s">
        <v>16753</v>
      </c>
      <c r="C4212" s="1" t="str">
        <f t="shared" si="400"/>
        <v>21:0639</v>
      </c>
      <c r="D4212" s="1" t="str">
        <f t="shared" si="397"/>
        <v>21:0197</v>
      </c>
      <c r="E4212" t="s">
        <v>16754</v>
      </c>
      <c r="F4212" t="s">
        <v>16755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11651</v>
      </c>
      <c r="N4212">
        <v>98</v>
      </c>
      <c r="O4212" t="s">
        <v>113</v>
      </c>
      <c r="P4212" t="s">
        <v>2212</v>
      </c>
      <c r="Q4212" t="s">
        <v>143</v>
      </c>
    </row>
    <row r="4213" spans="1:17" hidden="1" x14ac:dyDescent="0.25">
      <c r="A4213" t="s">
        <v>16756</v>
      </c>
      <c r="B4213" t="s">
        <v>16757</v>
      </c>
      <c r="C4213" s="1" t="str">
        <f t="shared" si="400"/>
        <v>21:0639</v>
      </c>
      <c r="D4213" s="1" t="str">
        <f t="shared" si="397"/>
        <v>21:0197</v>
      </c>
      <c r="E4213" t="s">
        <v>16758</v>
      </c>
      <c r="F4213" t="s">
        <v>16759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11680</v>
      </c>
      <c r="N4213">
        <v>99</v>
      </c>
      <c r="O4213" t="s">
        <v>1818</v>
      </c>
      <c r="P4213" t="s">
        <v>2943</v>
      </c>
      <c r="Q4213" t="s">
        <v>1528</v>
      </c>
    </row>
    <row r="4214" spans="1:17" hidden="1" x14ac:dyDescent="0.25">
      <c r="A4214" t="s">
        <v>16760</v>
      </c>
      <c r="B4214" t="s">
        <v>16761</v>
      </c>
      <c r="C4214" s="1" t="str">
        <f t="shared" si="400"/>
        <v>21:0639</v>
      </c>
      <c r="D4214" s="1" t="str">
        <f t="shared" si="397"/>
        <v>21:0197</v>
      </c>
      <c r="E4214" t="s">
        <v>16758</v>
      </c>
      <c r="F4214" t="s">
        <v>16762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11684</v>
      </c>
      <c r="N4214">
        <v>100</v>
      </c>
      <c r="O4214" t="s">
        <v>680</v>
      </c>
      <c r="P4214" t="s">
        <v>2943</v>
      </c>
      <c r="Q4214" t="s">
        <v>2948</v>
      </c>
    </row>
    <row r="4215" spans="1:17" hidden="1" x14ac:dyDescent="0.25">
      <c r="A4215" t="s">
        <v>16763</v>
      </c>
      <c r="B4215" t="s">
        <v>16764</v>
      </c>
      <c r="C4215" s="1" t="str">
        <f t="shared" si="400"/>
        <v>21:0639</v>
      </c>
      <c r="D4215" s="1" t="str">
        <f t="shared" si="397"/>
        <v>21:0197</v>
      </c>
      <c r="E4215" t="s">
        <v>16765</v>
      </c>
      <c r="F4215" t="s">
        <v>16766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11660</v>
      </c>
      <c r="N4215">
        <v>101</v>
      </c>
      <c r="O4215" t="s">
        <v>370</v>
      </c>
      <c r="P4215" t="s">
        <v>2943</v>
      </c>
      <c r="Q4215" t="s">
        <v>2366</v>
      </c>
    </row>
    <row r="4216" spans="1:17" hidden="1" x14ac:dyDescent="0.25">
      <c r="A4216" t="s">
        <v>16767</v>
      </c>
      <c r="B4216" t="s">
        <v>16768</v>
      </c>
      <c r="C4216" s="1" t="str">
        <f t="shared" si="400"/>
        <v>21:0639</v>
      </c>
      <c r="D4216" s="1" t="str">
        <f>HYPERLINK("http://geochem.nrcan.gc.ca/cdogs/content/svy/svy_e.htm", "")</f>
        <v/>
      </c>
      <c r="G4216" s="1" t="str">
        <f>HYPERLINK("http://geochem.nrcan.gc.ca/cdogs/content/cr_/cr_00082_e.htm", "82")</f>
        <v>82</v>
      </c>
      <c r="J4216" t="s">
        <v>11703</v>
      </c>
      <c r="K4216" t="s">
        <v>11704</v>
      </c>
      <c r="L4216">
        <v>6</v>
      </c>
      <c r="M4216" t="s">
        <v>11705</v>
      </c>
      <c r="N4216">
        <v>102</v>
      </c>
      <c r="O4216" t="s">
        <v>10120</v>
      </c>
      <c r="P4216" t="s">
        <v>5702</v>
      </c>
      <c r="Q4216" t="s">
        <v>59</v>
      </c>
    </row>
    <row r="4217" spans="1:17" hidden="1" x14ac:dyDescent="0.25">
      <c r="A4217" t="s">
        <v>16769</v>
      </c>
      <c r="B4217" t="s">
        <v>16770</v>
      </c>
      <c r="C4217" s="1" t="str">
        <f t="shared" si="400"/>
        <v>21:0639</v>
      </c>
      <c r="D4217" s="1" t="str">
        <f t="shared" ref="D4217:D4234" si="401">HYPERLINK("http://geochem.nrcan.gc.ca/cdogs/content/svy/svy210197_e.htm", "21:0197")</f>
        <v>21:0197</v>
      </c>
      <c r="E4217" t="s">
        <v>16771</v>
      </c>
      <c r="F4217" t="s">
        <v>16772</v>
      </c>
      <c r="H4217">
        <v>54.931403500000002</v>
      </c>
      <c r="I4217">
        <v>-59.1972874</v>
      </c>
      <c r="J4217" s="1" t="str">
        <f t="shared" ref="J4217:J4234" si="402">HYPERLINK("http://geochem.nrcan.gc.ca/cdogs/content/kwd/kwd020016_e.htm", "Fluid (lake)")</f>
        <v>Fluid (lake)</v>
      </c>
      <c r="K4217" s="1" t="str">
        <f t="shared" ref="K4217:K4234" si="403">HYPERLINK("http://geochem.nrcan.gc.ca/cdogs/content/kwd/kwd080007_e.htm", "Untreated Water")</f>
        <v>Untreated Water</v>
      </c>
      <c r="L4217">
        <v>6</v>
      </c>
      <c r="M4217" t="s">
        <v>11665</v>
      </c>
      <c r="N4217">
        <v>103</v>
      </c>
      <c r="O4217" t="s">
        <v>4378</v>
      </c>
      <c r="P4217" t="s">
        <v>2943</v>
      </c>
      <c r="Q4217" t="s">
        <v>138</v>
      </c>
    </row>
    <row r="4218" spans="1:17" hidden="1" x14ac:dyDescent="0.25">
      <c r="A4218" t="s">
        <v>16773</v>
      </c>
      <c r="B4218" t="s">
        <v>16774</v>
      </c>
      <c r="C4218" s="1" t="str">
        <f t="shared" si="400"/>
        <v>21:0639</v>
      </c>
      <c r="D4218" s="1" t="str">
        <f t="shared" si="401"/>
        <v>21:0197</v>
      </c>
      <c r="E4218" t="s">
        <v>16775</v>
      </c>
      <c r="F4218" t="s">
        <v>16776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11670</v>
      </c>
      <c r="N4218">
        <v>104</v>
      </c>
      <c r="O4218" t="s">
        <v>154</v>
      </c>
      <c r="P4218" t="s">
        <v>2943</v>
      </c>
      <c r="Q4218" t="s">
        <v>171</v>
      </c>
    </row>
    <row r="4219" spans="1:17" hidden="1" x14ac:dyDescent="0.25">
      <c r="A4219" t="s">
        <v>16777</v>
      </c>
      <c r="B4219" t="s">
        <v>16778</v>
      </c>
      <c r="C4219" s="1" t="str">
        <f t="shared" si="400"/>
        <v>21:0639</v>
      </c>
      <c r="D4219" s="1" t="str">
        <f t="shared" si="401"/>
        <v>21:0197</v>
      </c>
      <c r="E4219" t="s">
        <v>16779</v>
      </c>
      <c r="F4219" t="s">
        <v>16780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11675</v>
      </c>
      <c r="N4219">
        <v>105</v>
      </c>
      <c r="O4219" t="s">
        <v>57</v>
      </c>
      <c r="P4219" t="s">
        <v>658</v>
      </c>
      <c r="Q4219" t="s">
        <v>138</v>
      </c>
    </row>
    <row r="4220" spans="1:17" hidden="1" x14ac:dyDescent="0.25">
      <c r="A4220" t="s">
        <v>16781</v>
      </c>
      <c r="B4220" t="s">
        <v>16782</v>
      </c>
      <c r="C4220" s="1" t="str">
        <f t="shared" si="400"/>
        <v>21:0639</v>
      </c>
      <c r="D4220" s="1" t="str">
        <f t="shared" si="401"/>
        <v>21:0197</v>
      </c>
      <c r="E4220" t="s">
        <v>16783</v>
      </c>
      <c r="F4220" t="s">
        <v>16784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11641</v>
      </c>
      <c r="N4220">
        <v>106</v>
      </c>
      <c r="O4220" t="s">
        <v>3419</v>
      </c>
      <c r="P4220" t="s">
        <v>391</v>
      </c>
      <c r="Q4220" t="s">
        <v>2822</v>
      </c>
    </row>
    <row r="4221" spans="1:17" hidden="1" x14ac:dyDescent="0.25">
      <c r="A4221" t="s">
        <v>16785</v>
      </c>
      <c r="B4221" t="s">
        <v>16786</v>
      </c>
      <c r="C4221" s="1" t="str">
        <f t="shared" si="400"/>
        <v>21:0639</v>
      </c>
      <c r="D4221" s="1" t="str">
        <f t="shared" si="401"/>
        <v>21:0197</v>
      </c>
      <c r="E4221" t="s">
        <v>16787</v>
      </c>
      <c r="F4221" t="s">
        <v>16788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11646</v>
      </c>
      <c r="N4221">
        <v>107</v>
      </c>
      <c r="O4221" t="s">
        <v>370</v>
      </c>
      <c r="P4221" t="s">
        <v>1598</v>
      </c>
      <c r="Q4221" t="s">
        <v>2822</v>
      </c>
    </row>
    <row r="4222" spans="1:17" hidden="1" x14ac:dyDescent="0.25">
      <c r="A4222" t="s">
        <v>16789</v>
      </c>
      <c r="B4222" t="s">
        <v>16790</v>
      </c>
      <c r="C4222" s="1" t="str">
        <f t="shared" si="400"/>
        <v>21:0639</v>
      </c>
      <c r="D4222" s="1" t="str">
        <f t="shared" si="401"/>
        <v>21:0197</v>
      </c>
      <c r="E4222" t="s">
        <v>16791</v>
      </c>
      <c r="F4222" t="s">
        <v>16792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11651</v>
      </c>
      <c r="N4222">
        <v>108</v>
      </c>
      <c r="O4222" t="s">
        <v>21</v>
      </c>
      <c r="P4222" t="s">
        <v>658</v>
      </c>
      <c r="Q4222" t="s">
        <v>2392</v>
      </c>
    </row>
    <row r="4223" spans="1:17" hidden="1" x14ac:dyDescent="0.25">
      <c r="A4223" t="s">
        <v>16793</v>
      </c>
      <c r="B4223" t="s">
        <v>16794</v>
      </c>
      <c r="C4223" s="1" t="str">
        <f t="shared" si="400"/>
        <v>21:0639</v>
      </c>
      <c r="D4223" s="1" t="str">
        <f t="shared" si="401"/>
        <v>21:0197</v>
      </c>
      <c r="E4223" t="s">
        <v>16795</v>
      </c>
      <c r="F4223" t="s">
        <v>16796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11660</v>
      </c>
      <c r="N4223">
        <v>109</v>
      </c>
      <c r="O4223" t="s">
        <v>76</v>
      </c>
      <c r="P4223" t="s">
        <v>1631</v>
      </c>
      <c r="Q4223" t="s">
        <v>1528</v>
      </c>
    </row>
    <row r="4224" spans="1:17" hidden="1" x14ac:dyDescent="0.25">
      <c r="A4224" t="s">
        <v>16797</v>
      </c>
      <c r="B4224" t="s">
        <v>16798</v>
      </c>
      <c r="C4224" s="1" t="str">
        <f t="shared" si="400"/>
        <v>21:0639</v>
      </c>
      <c r="D4224" s="1" t="str">
        <f t="shared" si="401"/>
        <v>21:0197</v>
      </c>
      <c r="E4224" t="s">
        <v>16799</v>
      </c>
      <c r="F4224" t="s">
        <v>16800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11665</v>
      </c>
      <c r="N4224">
        <v>110</v>
      </c>
      <c r="O4224" t="s">
        <v>101</v>
      </c>
      <c r="P4224" t="s">
        <v>2212</v>
      </c>
      <c r="Q4224" t="s">
        <v>171</v>
      </c>
    </row>
    <row r="4225" spans="1:17" hidden="1" x14ac:dyDescent="0.25">
      <c r="A4225" t="s">
        <v>16801</v>
      </c>
      <c r="B4225" t="s">
        <v>16802</v>
      </c>
      <c r="C4225" s="1" t="str">
        <f t="shared" si="400"/>
        <v>21:0639</v>
      </c>
      <c r="D4225" s="1" t="str">
        <f t="shared" si="401"/>
        <v>21:0197</v>
      </c>
      <c r="E4225" t="s">
        <v>16803</v>
      </c>
      <c r="F4225" t="s">
        <v>16804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11670</v>
      </c>
      <c r="N4225">
        <v>111</v>
      </c>
      <c r="O4225" t="s">
        <v>21</v>
      </c>
      <c r="P4225" t="s">
        <v>2943</v>
      </c>
      <c r="Q4225" t="s">
        <v>149</v>
      </c>
    </row>
    <row r="4226" spans="1:17" hidden="1" x14ac:dyDescent="0.25">
      <c r="A4226" t="s">
        <v>16805</v>
      </c>
      <c r="B4226" t="s">
        <v>16806</v>
      </c>
      <c r="C4226" s="1" t="str">
        <f t="shared" si="400"/>
        <v>21:0639</v>
      </c>
      <c r="D4226" s="1" t="str">
        <f t="shared" si="401"/>
        <v>21:0197</v>
      </c>
      <c r="E4226" t="s">
        <v>16807</v>
      </c>
      <c r="F4226" t="s">
        <v>16808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11675</v>
      </c>
      <c r="N4226">
        <v>112</v>
      </c>
      <c r="O4226" t="s">
        <v>21</v>
      </c>
      <c r="P4226" t="s">
        <v>631</v>
      </c>
      <c r="Q4226" t="s">
        <v>171</v>
      </c>
    </row>
    <row r="4227" spans="1:17" hidden="1" x14ac:dyDescent="0.25">
      <c r="A4227" t="s">
        <v>16809</v>
      </c>
      <c r="B4227" t="s">
        <v>16810</v>
      </c>
      <c r="C4227" s="1" t="str">
        <f t="shared" si="400"/>
        <v>21:0639</v>
      </c>
      <c r="D4227" s="1" t="str">
        <f t="shared" si="401"/>
        <v>21:0197</v>
      </c>
      <c r="E4227" t="s">
        <v>16811</v>
      </c>
      <c r="F4227" t="s">
        <v>16812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11680</v>
      </c>
      <c r="N4227">
        <v>113</v>
      </c>
      <c r="O4227" t="s">
        <v>225</v>
      </c>
      <c r="P4227" t="s">
        <v>356</v>
      </c>
      <c r="Q4227" t="s">
        <v>143</v>
      </c>
    </row>
    <row r="4228" spans="1:17" hidden="1" x14ac:dyDescent="0.25">
      <c r="A4228" t="s">
        <v>16813</v>
      </c>
      <c r="B4228" t="s">
        <v>16814</v>
      </c>
      <c r="C4228" s="1" t="str">
        <f t="shared" si="400"/>
        <v>21:0639</v>
      </c>
      <c r="D4228" s="1" t="str">
        <f t="shared" si="401"/>
        <v>21:0197</v>
      </c>
      <c r="E4228" t="s">
        <v>16811</v>
      </c>
      <c r="F4228" t="s">
        <v>16815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11684</v>
      </c>
      <c r="N4228">
        <v>114</v>
      </c>
      <c r="O4228" t="s">
        <v>21</v>
      </c>
      <c r="P4228" t="s">
        <v>45</v>
      </c>
      <c r="Q4228" t="s">
        <v>138</v>
      </c>
    </row>
    <row r="4229" spans="1:17" hidden="1" x14ac:dyDescent="0.25">
      <c r="A4229" t="s">
        <v>16816</v>
      </c>
      <c r="B4229" t="s">
        <v>16817</v>
      </c>
      <c r="C4229" s="1" t="str">
        <f t="shared" si="400"/>
        <v>21:0639</v>
      </c>
      <c r="D4229" s="1" t="str">
        <f t="shared" si="401"/>
        <v>21:0197</v>
      </c>
      <c r="E4229" t="s">
        <v>16818</v>
      </c>
      <c r="F4229" t="s">
        <v>16819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11689</v>
      </c>
      <c r="N4229">
        <v>115</v>
      </c>
      <c r="O4229" t="s">
        <v>21</v>
      </c>
      <c r="P4229" t="s">
        <v>22</v>
      </c>
      <c r="Q4229" t="s">
        <v>143</v>
      </c>
    </row>
    <row r="4230" spans="1:17" hidden="1" x14ac:dyDescent="0.25">
      <c r="A4230" t="s">
        <v>16820</v>
      </c>
      <c r="B4230" t="s">
        <v>16821</v>
      </c>
      <c r="C4230" s="1" t="str">
        <f t="shared" si="400"/>
        <v>21:0639</v>
      </c>
      <c r="D4230" s="1" t="str">
        <f t="shared" si="401"/>
        <v>21:0197</v>
      </c>
      <c r="E4230" t="s">
        <v>16822</v>
      </c>
      <c r="F4230" t="s">
        <v>16823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11694</v>
      </c>
      <c r="N4230">
        <v>116</v>
      </c>
      <c r="O4230" t="s">
        <v>21</v>
      </c>
      <c r="P4230" t="s">
        <v>2212</v>
      </c>
      <c r="Q4230" t="s">
        <v>138</v>
      </c>
    </row>
    <row r="4231" spans="1:17" hidden="1" x14ac:dyDescent="0.25">
      <c r="A4231" t="s">
        <v>16824</v>
      </c>
      <c r="B4231" t="s">
        <v>16825</v>
      </c>
      <c r="C4231" s="1" t="str">
        <f t="shared" si="400"/>
        <v>21:0639</v>
      </c>
      <c r="D4231" s="1" t="str">
        <f t="shared" si="401"/>
        <v>21:0197</v>
      </c>
      <c r="E4231" t="s">
        <v>16826</v>
      </c>
      <c r="F4231" t="s">
        <v>16827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11700</v>
      </c>
      <c r="N4231">
        <v>117</v>
      </c>
      <c r="O4231" t="s">
        <v>680</v>
      </c>
      <c r="P4231" t="s">
        <v>2212</v>
      </c>
      <c r="Q4231" t="s">
        <v>2948</v>
      </c>
    </row>
    <row r="4232" spans="1:17" hidden="1" x14ac:dyDescent="0.25">
      <c r="A4232" t="s">
        <v>16828</v>
      </c>
      <c r="B4232" t="s">
        <v>16829</v>
      </c>
      <c r="C4232" s="1" t="str">
        <f t="shared" si="400"/>
        <v>21:0639</v>
      </c>
      <c r="D4232" s="1" t="str">
        <f t="shared" si="401"/>
        <v>21:0197</v>
      </c>
      <c r="E4232" t="s">
        <v>16830</v>
      </c>
      <c r="F4232" t="s">
        <v>16831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11710</v>
      </c>
      <c r="N4232">
        <v>118</v>
      </c>
      <c r="O4232" t="s">
        <v>225</v>
      </c>
      <c r="P4232" t="s">
        <v>391</v>
      </c>
      <c r="Q4232" t="s">
        <v>138</v>
      </c>
    </row>
    <row r="4233" spans="1:17" hidden="1" x14ac:dyDescent="0.25">
      <c r="A4233" t="s">
        <v>16832</v>
      </c>
      <c r="B4233" t="s">
        <v>16833</v>
      </c>
      <c r="C4233" s="1" t="str">
        <f t="shared" si="400"/>
        <v>21:0639</v>
      </c>
      <c r="D4233" s="1" t="str">
        <f t="shared" si="401"/>
        <v>21:0197</v>
      </c>
      <c r="E4233" t="s">
        <v>16834</v>
      </c>
      <c r="F4233" t="s">
        <v>16835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11715</v>
      </c>
      <c r="N4233">
        <v>119</v>
      </c>
      <c r="O4233" t="s">
        <v>3419</v>
      </c>
      <c r="P4233" t="s">
        <v>2212</v>
      </c>
      <c r="Q4233" t="s">
        <v>1528</v>
      </c>
    </row>
    <row r="4234" spans="1:17" hidden="1" x14ac:dyDescent="0.25">
      <c r="A4234" t="s">
        <v>16836</v>
      </c>
      <c r="B4234" t="s">
        <v>16837</v>
      </c>
      <c r="C4234" s="1" t="str">
        <f t="shared" si="400"/>
        <v>21:0639</v>
      </c>
      <c r="D4234" s="1" t="str">
        <f t="shared" si="401"/>
        <v>21:0197</v>
      </c>
      <c r="E4234" t="s">
        <v>16838</v>
      </c>
      <c r="F4234" t="s">
        <v>16839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11720</v>
      </c>
      <c r="N4234">
        <v>120</v>
      </c>
      <c r="O4234" t="s">
        <v>16840</v>
      </c>
      <c r="P4234" t="s">
        <v>636</v>
      </c>
      <c r="Q4234" t="s">
        <v>1528</v>
      </c>
    </row>
    <row r="4235" spans="1:17" hidden="1" x14ac:dyDescent="0.25">
      <c r="A4235" t="s">
        <v>16841</v>
      </c>
      <c r="B4235" t="s">
        <v>16842</v>
      </c>
      <c r="C4235" s="1" t="str">
        <f t="shared" si="400"/>
        <v>21:0639</v>
      </c>
      <c r="D4235" s="1" t="str">
        <f>HYPERLINK("http://geochem.nrcan.gc.ca/cdogs/content/svy/svy_e.htm", "")</f>
        <v/>
      </c>
      <c r="G4235" s="1" t="str">
        <f>HYPERLINK("http://geochem.nrcan.gc.ca/cdogs/content/cr_/cr_00082_e.htm", "82")</f>
        <v>82</v>
      </c>
      <c r="J4235" t="s">
        <v>11703</v>
      </c>
      <c r="K4235" t="s">
        <v>11704</v>
      </c>
      <c r="L4235">
        <v>7</v>
      </c>
      <c r="M4235" t="s">
        <v>11705</v>
      </c>
      <c r="N4235">
        <v>121</v>
      </c>
      <c r="O4235" t="s">
        <v>9744</v>
      </c>
      <c r="P4235" t="s">
        <v>5702</v>
      </c>
      <c r="Q4235" t="s">
        <v>59</v>
      </c>
    </row>
    <row r="4236" spans="1:17" hidden="1" x14ac:dyDescent="0.25">
      <c r="A4236" t="s">
        <v>16843</v>
      </c>
      <c r="B4236" t="s">
        <v>16844</v>
      </c>
      <c r="C4236" s="1" t="str">
        <f t="shared" si="400"/>
        <v>21:0639</v>
      </c>
      <c r="D4236" s="1" t="str">
        <f t="shared" ref="D4236:D4253" si="404">HYPERLINK("http://geochem.nrcan.gc.ca/cdogs/content/svy/svy210197_e.htm", "21:0197")</f>
        <v>21:0197</v>
      </c>
      <c r="E4236" t="s">
        <v>16845</v>
      </c>
      <c r="F4236" t="s">
        <v>16846</v>
      </c>
      <c r="H4236">
        <v>55.142614700000003</v>
      </c>
      <c r="I4236">
        <v>-59.195897600000002</v>
      </c>
      <c r="J4236" s="1" t="str">
        <f t="shared" ref="J4236:J4253" si="405">HYPERLINK("http://geochem.nrcan.gc.ca/cdogs/content/kwd/kwd020016_e.htm", "Fluid (lake)")</f>
        <v>Fluid (lake)</v>
      </c>
      <c r="K4236" s="1" t="str">
        <f t="shared" ref="K4236:K4253" si="406">HYPERLINK("http://geochem.nrcan.gc.ca/cdogs/content/kwd/kwd080007_e.htm", "Untreated Water")</f>
        <v>Untreated Water</v>
      </c>
      <c r="L4236">
        <v>7</v>
      </c>
      <c r="M4236" t="s">
        <v>11725</v>
      </c>
      <c r="N4236">
        <v>122</v>
      </c>
      <c r="O4236" t="s">
        <v>1771</v>
      </c>
      <c r="P4236" t="s">
        <v>1515</v>
      </c>
      <c r="Q4236" t="s">
        <v>171</v>
      </c>
    </row>
    <row r="4237" spans="1:17" hidden="1" x14ac:dyDescent="0.25">
      <c r="A4237" t="s">
        <v>16847</v>
      </c>
      <c r="B4237" t="s">
        <v>16848</v>
      </c>
      <c r="C4237" s="1" t="str">
        <f t="shared" si="400"/>
        <v>21:0639</v>
      </c>
      <c r="D4237" s="1" t="str">
        <f t="shared" si="404"/>
        <v>21:0197</v>
      </c>
      <c r="E4237" t="s">
        <v>16849</v>
      </c>
      <c r="F4237" t="s">
        <v>16850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11730</v>
      </c>
      <c r="N4237">
        <v>123</v>
      </c>
      <c r="O4237" t="s">
        <v>21</v>
      </c>
      <c r="P4237" t="s">
        <v>583</v>
      </c>
      <c r="Q4237" t="s">
        <v>2392</v>
      </c>
    </row>
    <row r="4238" spans="1:17" hidden="1" x14ac:dyDescent="0.25">
      <c r="A4238" t="s">
        <v>16851</v>
      </c>
      <c r="B4238" t="s">
        <v>16852</v>
      </c>
      <c r="C4238" s="1" t="str">
        <f t="shared" si="400"/>
        <v>21:0639</v>
      </c>
      <c r="D4238" s="1" t="str">
        <f t="shared" si="404"/>
        <v>21:0197</v>
      </c>
      <c r="E4238" t="s">
        <v>16853</v>
      </c>
      <c r="F4238" t="s">
        <v>16854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12803</v>
      </c>
      <c r="N4238">
        <v>124</v>
      </c>
      <c r="O4238" t="s">
        <v>1812</v>
      </c>
      <c r="P4238" t="s">
        <v>583</v>
      </c>
      <c r="Q4238" t="s">
        <v>143</v>
      </c>
    </row>
    <row r="4239" spans="1:17" hidden="1" x14ac:dyDescent="0.25">
      <c r="A4239" t="s">
        <v>16855</v>
      </c>
      <c r="B4239" t="s">
        <v>16856</v>
      </c>
      <c r="C4239" s="1" t="str">
        <f t="shared" si="400"/>
        <v>21:0639</v>
      </c>
      <c r="D4239" s="1" t="str">
        <f t="shared" si="404"/>
        <v>21:0197</v>
      </c>
      <c r="E4239" t="s">
        <v>16857</v>
      </c>
      <c r="F4239" t="s">
        <v>16858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11641</v>
      </c>
      <c r="N4239">
        <v>125</v>
      </c>
      <c r="O4239" t="s">
        <v>3419</v>
      </c>
      <c r="P4239" t="s">
        <v>391</v>
      </c>
      <c r="Q4239" t="s">
        <v>8961</v>
      </c>
    </row>
    <row r="4240" spans="1:17" hidden="1" x14ac:dyDescent="0.25">
      <c r="A4240" t="s">
        <v>16859</v>
      </c>
      <c r="B4240" t="s">
        <v>16860</v>
      </c>
      <c r="C4240" s="1" t="str">
        <f t="shared" si="400"/>
        <v>21:0639</v>
      </c>
      <c r="D4240" s="1" t="str">
        <f t="shared" si="404"/>
        <v>21:0197</v>
      </c>
      <c r="E4240" t="s">
        <v>16861</v>
      </c>
      <c r="F4240" t="s">
        <v>16862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11680</v>
      </c>
      <c r="N4240">
        <v>126</v>
      </c>
      <c r="O4240" t="s">
        <v>7860</v>
      </c>
      <c r="P4240" t="s">
        <v>631</v>
      </c>
      <c r="Q4240" t="s">
        <v>1528</v>
      </c>
    </row>
    <row r="4241" spans="1:17" hidden="1" x14ac:dyDescent="0.25">
      <c r="A4241" t="s">
        <v>16863</v>
      </c>
      <c r="B4241" t="s">
        <v>16864</v>
      </c>
      <c r="C4241" s="1" t="str">
        <f t="shared" si="400"/>
        <v>21:0639</v>
      </c>
      <c r="D4241" s="1" t="str">
        <f t="shared" si="404"/>
        <v>21:0197</v>
      </c>
      <c r="E4241" t="s">
        <v>16861</v>
      </c>
      <c r="F4241" t="s">
        <v>16865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11684</v>
      </c>
      <c r="N4241">
        <v>127</v>
      </c>
      <c r="O4241" t="s">
        <v>582</v>
      </c>
      <c r="P4241" t="s">
        <v>1598</v>
      </c>
      <c r="Q4241" t="s">
        <v>1528</v>
      </c>
    </row>
    <row r="4242" spans="1:17" hidden="1" x14ac:dyDescent="0.25">
      <c r="A4242" t="s">
        <v>16866</v>
      </c>
      <c r="B4242" t="s">
        <v>16867</v>
      </c>
      <c r="C4242" s="1" t="str">
        <f t="shared" si="400"/>
        <v>21:0639</v>
      </c>
      <c r="D4242" s="1" t="str">
        <f t="shared" si="404"/>
        <v>21:0197</v>
      </c>
      <c r="E4242" t="s">
        <v>16868</v>
      </c>
      <c r="F4242" t="s">
        <v>16869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11646</v>
      </c>
      <c r="N4242">
        <v>128</v>
      </c>
      <c r="O4242" t="s">
        <v>16870</v>
      </c>
      <c r="P4242" t="s">
        <v>830</v>
      </c>
      <c r="Q4242" t="s">
        <v>1528</v>
      </c>
    </row>
    <row r="4243" spans="1:17" hidden="1" x14ac:dyDescent="0.25">
      <c r="A4243" t="s">
        <v>16871</v>
      </c>
      <c r="B4243" t="s">
        <v>16872</v>
      </c>
      <c r="C4243" s="1" t="str">
        <f t="shared" ref="C4243:C4274" si="407">HYPERLINK("http://geochem.nrcan.gc.ca/cdogs/content/bdl/bdl210639_e.htm", "21:0639")</f>
        <v>21:0639</v>
      </c>
      <c r="D4243" s="1" t="str">
        <f t="shared" si="404"/>
        <v>21:0197</v>
      </c>
      <c r="E4243" t="s">
        <v>16873</v>
      </c>
      <c r="F4243" t="s">
        <v>16874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11651</v>
      </c>
      <c r="N4243">
        <v>129</v>
      </c>
      <c r="O4243" t="s">
        <v>7333</v>
      </c>
      <c r="P4243" t="s">
        <v>4464</v>
      </c>
      <c r="Q4243" t="s">
        <v>88</v>
      </c>
    </row>
    <row r="4244" spans="1:17" hidden="1" x14ac:dyDescent="0.25">
      <c r="A4244" t="s">
        <v>16875</v>
      </c>
      <c r="B4244" t="s">
        <v>16876</v>
      </c>
      <c r="C4244" s="1" t="str">
        <f t="shared" si="407"/>
        <v>21:0639</v>
      </c>
      <c r="D4244" s="1" t="str">
        <f t="shared" si="404"/>
        <v>21:0197</v>
      </c>
      <c r="E4244" t="s">
        <v>16877</v>
      </c>
      <c r="F4244" t="s">
        <v>16878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11660</v>
      </c>
      <c r="N4244">
        <v>130</v>
      </c>
      <c r="O4244" t="s">
        <v>76</v>
      </c>
      <c r="P4244" t="s">
        <v>45</v>
      </c>
      <c r="Q4244" t="s">
        <v>171</v>
      </c>
    </row>
    <row r="4245" spans="1:17" hidden="1" x14ac:dyDescent="0.25">
      <c r="A4245" t="s">
        <v>16879</v>
      </c>
      <c r="B4245" t="s">
        <v>16880</v>
      </c>
      <c r="C4245" s="1" t="str">
        <f t="shared" si="407"/>
        <v>21:0639</v>
      </c>
      <c r="D4245" s="1" t="str">
        <f t="shared" si="404"/>
        <v>21:0197</v>
      </c>
      <c r="E4245" t="s">
        <v>16881</v>
      </c>
      <c r="F4245" t="s">
        <v>16882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11665</v>
      </c>
      <c r="N4245">
        <v>131</v>
      </c>
      <c r="O4245" t="s">
        <v>2120</v>
      </c>
      <c r="P4245" t="s">
        <v>356</v>
      </c>
      <c r="Q4245" t="s">
        <v>138</v>
      </c>
    </row>
    <row r="4246" spans="1:17" hidden="1" x14ac:dyDescent="0.25">
      <c r="A4246" t="s">
        <v>16883</v>
      </c>
      <c r="B4246" t="s">
        <v>16884</v>
      </c>
      <c r="C4246" s="1" t="str">
        <f t="shared" si="407"/>
        <v>21:0639</v>
      </c>
      <c r="D4246" s="1" t="str">
        <f t="shared" si="404"/>
        <v>21:0197</v>
      </c>
      <c r="E4246" t="s">
        <v>16885</v>
      </c>
      <c r="F4246" t="s">
        <v>16886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11670</v>
      </c>
      <c r="N4246">
        <v>132</v>
      </c>
      <c r="O4246" t="s">
        <v>4148</v>
      </c>
      <c r="P4246" t="s">
        <v>631</v>
      </c>
      <c r="Q4246" t="s">
        <v>171</v>
      </c>
    </row>
    <row r="4247" spans="1:17" hidden="1" x14ac:dyDescent="0.25">
      <c r="A4247" t="s">
        <v>16887</v>
      </c>
      <c r="B4247" t="s">
        <v>16888</v>
      </c>
      <c r="C4247" s="1" t="str">
        <f t="shared" si="407"/>
        <v>21:0639</v>
      </c>
      <c r="D4247" s="1" t="str">
        <f t="shared" si="404"/>
        <v>21:0197</v>
      </c>
      <c r="E4247" t="s">
        <v>16889</v>
      </c>
      <c r="F4247" t="s">
        <v>16890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11675</v>
      </c>
      <c r="N4247">
        <v>133</v>
      </c>
      <c r="O4247" t="s">
        <v>8284</v>
      </c>
      <c r="P4247" t="s">
        <v>631</v>
      </c>
      <c r="Q4247" t="s">
        <v>171</v>
      </c>
    </row>
    <row r="4248" spans="1:17" hidden="1" x14ac:dyDescent="0.25">
      <c r="A4248" t="s">
        <v>16891</v>
      </c>
      <c r="B4248" t="s">
        <v>16892</v>
      </c>
      <c r="C4248" s="1" t="str">
        <f t="shared" si="407"/>
        <v>21:0639</v>
      </c>
      <c r="D4248" s="1" t="str">
        <f t="shared" si="404"/>
        <v>21:0197</v>
      </c>
      <c r="E4248" t="s">
        <v>16893</v>
      </c>
      <c r="F4248" t="s">
        <v>16894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11689</v>
      </c>
      <c r="N4248">
        <v>134</v>
      </c>
      <c r="O4248" t="s">
        <v>689</v>
      </c>
      <c r="P4248" t="s">
        <v>3107</v>
      </c>
      <c r="Q4248" t="s">
        <v>171</v>
      </c>
    </row>
    <row r="4249" spans="1:17" hidden="1" x14ac:dyDescent="0.25">
      <c r="A4249" t="s">
        <v>16895</v>
      </c>
      <c r="B4249" t="s">
        <v>16896</v>
      </c>
      <c r="C4249" s="1" t="str">
        <f t="shared" si="407"/>
        <v>21:0639</v>
      </c>
      <c r="D4249" s="1" t="str">
        <f t="shared" si="404"/>
        <v>21:0197</v>
      </c>
      <c r="E4249" t="s">
        <v>16897</v>
      </c>
      <c r="F4249" t="s">
        <v>16898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11694</v>
      </c>
      <c r="N4249">
        <v>135</v>
      </c>
      <c r="O4249" t="s">
        <v>1597</v>
      </c>
      <c r="P4249" t="s">
        <v>583</v>
      </c>
      <c r="Q4249" t="s">
        <v>143</v>
      </c>
    </row>
    <row r="4250" spans="1:17" hidden="1" x14ac:dyDescent="0.25">
      <c r="A4250" t="s">
        <v>16899</v>
      </c>
      <c r="B4250" t="s">
        <v>16900</v>
      </c>
      <c r="C4250" s="1" t="str">
        <f t="shared" si="407"/>
        <v>21:0639</v>
      </c>
      <c r="D4250" s="1" t="str">
        <f t="shared" si="404"/>
        <v>21:0197</v>
      </c>
      <c r="E4250" t="s">
        <v>16901</v>
      </c>
      <c r="F4250" t="s">
        <v>16902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11700</v>
      </c>
      <c r="N4250">
        <v>136</v>
      </c>
      <c r="O4250" t="s">
        <v>3376</v>
      </c>
      <c r="P4250" t="s">
        <v>583</v>
      </c>
      <c r="Q4250" t="s">
        <v>2366</v>
      </c>
    </row>
    <row r="4251" spans="1:17" hidden="1" x14ac:dyDescent="0.25">
      <c r="A4251" t="s">
        <v>16903</v>
      </c>
      <c r="B4251" t="s">
        <v>16904</v>
      </c>
      <c r="C4251" s="1" t="str">
        <f t="shared" si="407"/>
        <v>21:0639</v>
      </c>
      <c r="D4251" s="1" t="str">
        <f t="shared" si="404"/>
        <v>21:0197</v>
      </c>
      <c r="E4251" t="s">
        <v>16905</v>
      </c>
      <c r="F4251" t="s">
        <v>16906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11710</v>
      </c>
      <c r="N4251">
        <v>137</v>
      </c>
      <c r="O4251" t="s">
        <v>4378</v>
      </c>
      <c r="P4251" t="s">
        <v>397</v>
      </c>
      <c r="Q4251" t="s">
        <v>143</v>
      </c>
    </row>
    <row r="4252" spans="1:17" hidden="1" x14ac:dyDescent="0.25">
      <c r="A4252" t="s">
        <v>16907</v>
      </c>
      <c r="B4252" t="s">
        <v>16908</v>
      </c>
      <c r="C4252" s="1" t="str">
        <f t="shared" si="407"/>
        <v>21:0639</v>
      </c>
      <c r="D4252" s="1" t="str">
        <f t="shared" si="404"/>
        <v>21:0197</v>
      </c>
      <c r="E4252" t="s">
        <v>16909</v>
      </c>
      <c r="F4252" t="s">
        <v>16910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11715</v>
      </c>
      <c r="N4252">
        <v>138</v>
      </c>
      <c r="O4252" t="s">
        <v>21</v>
      </c>
      <c r="P4252" t="s">
        <v>356</v>
      </c>
      <c r="Q4252" t="s">
        <v>2948</v>
      </c>
    </row>
    <row r="4253" spans="1:17" hidden="1" x14ac:dyDescent="0.25">
      <c r="A4253" t="s">
        <v>16911</v>
      </c>
      <c r="B4253" t="s">
        <v>16912</v>
      </c>
      <c r="C4253" s="1" t="str">
        <f t="shared" si="407"/>
        <v>21:0639</v>
      </c>
      <c r="D4253" s="1" t="str">
        <f t="shared" si="404"/>
        <v>21:0197</v>
      </c>
      <c r="E4253" t="s">
        <v>16913</v>
      </c>
      <c r="F4253" t="s">
        <v>16914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11720</v>
      </c>
      <c r="N4253">
        <v>139</v>
      </c>
      <c r="O4253" t="s">
        <v>3027</v>
      </c>
      <c r="P4253" t="s">
        <v>631</v>
      </c>
      <c r="Q4253" t="s">
        <v>143</v>
      </c>
    </row>
    <row r="4254" spans="1:17" hidden="1" x14ac:dyDescent="0.25">
      <c r="A4254" t="s">
        <v>16915</v>
      </c>
      <c r="B4254" t="s">
        <v>16916</v>
      </c>
      <c r="C4254" s="1" t="str">
        <f t="shared" si="407"/>
        <v>21:0639</v>
      </c>
      <c r="D4254" s="1" t="str">
        <f>HYPERLINK("http://geochem.nrcan.gc.ca/cdogs/content/svy/svy_e.htm", "")</f>
        <v/>
      </c>
      <c r="G4254" s="1" t="str">
        <f>HYPERLINK("http://geochem.nrcan.gc.ca/cdogs/content/cr_/cr_00082_e.htm", "82")</f>
        <v>82</v>
      </c>
      <c r="J4254" t="s">
        <v>11703</v>
      </c>
      <c r="K4254" t="s">
        <v>11704</v>
      </c>
      <c r="L4254">
        <v>8</v>
      </c>
      <c r="M4254" t="s">
        <v>11705</v>
      </c>
      <c r="N4254">
        <v>140</v>
      </c>
      <c r="O4254" t="s">
        <v>16917</v>
      </c>
      <c r="P4254" t="s">
        <v>16918</v>
      </c>
      <c r="Q4254" t="s">
        <v>23</v>
      </c>
    </row>
    <row r="4255" spans="1:17" hidden="1" x14ac:dyDescent="0.25">
      <c r="A4255" t="s">
        <v>16919</v>
      </c>
      <c r="B4255" t="s">
        <v>16920</v>
      </c>
      <c r="C4255" s="1" t="str">
        <f t="shared" si="407"/>
        <v>21:0639</v>
      </c>
      <c r="D4255" s="1" t="str">
        <f>HYPERLINK("http://geochem.nrcan.gc.ca/cdogs/content/svy/svy210197_e.htm", "21:0197")</f>
        <v>21:0197</v>
      </c>
      <c r="E4255" t="s">
        <v>16921</v>
      </c>
      <c r="F4255" t="s">
        <v>16922</v>
      </c>
      <c r="H4255">
        <v>55.098180599999999</v>
      </c>
      <c r="I4255">
        <v>-59.021137899999999</v>
      </c>
      <c r="J4255" s="1" t="str">
        <f>HYPERLINK("http://geochem.nrcan.gc.ca/cdogs/content/kwd/kwd020016_e.htm", "Fluid (lake)")</f>
        <v>Fluid (lake)</v>
      </c>
      <c r="K4255" s="1" t="str">
        <f>HYPERLINK("http://geochem.nrcan.gc.ca/cdogs/content/kwd/kwd080007_e.htm", "Untreated Water")</f>
        <v>Untreated Water</v>
      </c>
      <c r="L4255">
        <v>8</v>
      </c>
      <c r="M4255" t="s">
        <v>11725</v>
      </c>
      <c r="N4255">
        <v>141</v>
      </c>
      <c r="O4255" t="s">
        <v>5641</v>
      </c>
      <c r="P4255" t="s">
        <v>880</v>
      </c>
      <c r="Q4255" t="s">
        <v>149</v>
      </c>
    </row>
    <row r="4256" spans="1:17" hidden="1" x14ac:dyDescent="0.25">
      <c r="A4256" t="s">
        <v>16923</v>
      </c>
      <c r="B4256" t="s">
        <v>16924</v>
      </c>
      <c r="C4256" s="1" t="str">
        <f t="shared" si="407"/>
        <v>21:0639</v>
      </c>
      <c r="D4256" s="1" t="str">
        <f>HYPERLINK("http://geochem.nrcan.gc.ca/cdogs/content/svy/svy210197_e.htm", "21:0197")</f>
        <v>21:0197</v>
      </c>
      <c r="E4256" t="s">
        <v>16925</v>
      </c>
      <c r="F4256" t="s">
        <v>16926</v>
      </c>
      <c r="H4256">
        <v>55.103522599999998</v>
      </c>
      <c r="I4256">
        <v>-59.120402800000001</v>
      </c>
      <c r="J4256" s="1" t="str">
        <f>HYPERLINK("http://geochem.nrcan.gc.ca/cdogs/content/kwd/kwd020016_e.htm", "Fluid (lake)")</f>
        <v>Fluid (lake)</v>
      </c>
      <c r="K4256" s="1" t="str">
        <f>HYPERLINK("http://geochem.nrcan.gc.ca/cdogs/content/kwd/kwd080007_e.htm", "Untreated Water")</f>
        <v>Untreated Water</v>
      </c>
      <c r="L4256">
        <v>8</v>
      </c>
      <c r="M4256" t="s">
        <v>11730</v>
      </c>
      <c r="N4256">
        <v>142</v>
      </c>
      <c r="O4256" t="s">
        <v>588</v>
      </c>
      <c r="P4256" t="s">
        <v>356</v>
      </c>
      <c r="Q4256" t="s">
        <v>1528</v>
      </c>
    </row>
    <row r="4257" spans="1:17" hidden="1" x14ac:dyDescent="0.25">
      <c r="A4257" t="s">
        <v>16927</v>
      </c>
      <c r="B4257" t="s">
        <v>16928</v>
      </c>
      <c r="C4257" s="1" t="str">
        <f t="shared" si="407"/>
        <v>21:0639</v>
      </c>
      <c r="D4257" s="1" t="str">
        <f>HYPERLINK("http://geochem.nrcan.gc.ca/cdogs/content/svy/svy210197_e.htm", "21:0197")</f>
        <v>21:0197</v>
      </c>
      <c r="E4257" t="s">
        <v>16929</v>
      </c>
      <c r="F4257" t="s">
        <v>16930</v>
      </c>
      <c r="H4257">
        <v>55.098616999999997</v>
      </c>
      <c r="I4257">
        <v>-59.129563599999997</v>
      </c>
      <c r="J4257" s="1" t="str">
        <f>HYPERLINK("http://geochem.nrcan.gc.ca/cdogs/content/kwd/kwd020016_e.htm", "Fluid (lake)")</f>
        <v>Fluid (lake)</v>
      </c>
      <c r="K4257" s="1" t="str">
        <f>HYPERLINK("http://geochem.nrcan.gc.ca/cdogs/content/kwd/kwd080007_e.htm", "Untreated Water")</f>
        <v>Untreated Water</v>
      </c>
      <c r="L4257">
        <v>8</v>
      </c>
      <c r="M4257" t="s">
        <v>12803</v>
      </c>
      <c r="N4257">
        <v>143</v>
      </c>
      <c r="O4257" t="s">
        <v>101</v>
      </c>
      <c r="P4257" t="s">
        <v>87</v>
      </c>
      <c r="Q4257" t="s">
        <v>3836</v>
      </c>
    </row>
    <row r="4258" spans="1:17" hidden="1" x14ac:dyDescent="0.25">
      <c r="A4258" t="s">
        <v>16931</v>
      </c>
      <c r="B4258" t="s">
        <v>16932</v>
      </c>
      <c r="C4258" s="1" t="str">
        <f t="shared" si="407"/>
        <v>21:0639</v>
      </c>
      <c r="D4258" s="1" t="str">
        <f>HYPERLINK("http://geochem.nrcan.gc.ca/cdogs/content/svy/svy210197_e.htm", "21:0197")</f>
        <v>21:0197</v>
      </c>
      <c r="E4258" t="s">
        <v>16933</v>
      </c>
      <c r="F4258" t="s">
        <v>16934</v>
      </c>
      <c r="H4258">
        <v>55.100005099999997</v>
      </c>
      <c r="I4258">
        <v>-59.157947</v>
      </c>
      <c r="J4258" s="1" t="str">
        <f>HYPERLINK("http://geochem.nrcan.gc.ca/cdogs/content/kwd/kwd020016_e.htm", "Fluid (lake)")</f>
        <v>Fluid (lake)</v>
      </c>
      <c r="K4258" s="1" t="str">
        <f>HYPERLINK("http://geochem.nrcan.gc.ca/cdogs/content/kwd/kwd080007_e.htm", "Untreated Water")</f>
        <v>Untreated Water</v>
      </c>
      <c r="L4258">
        <v>9</v>
      </c>
      <c r="M4258" t="s">
        <v>11641</v>
      </c>
      <c r="N4258">
        <v>144</v>
      </c>
      <c r="O4258" t="s">
        <v>21</v>
      </c>
      <c r="P4258" t="s">
        <v>356</v>
      </c>
      <c r="Q4258" t="s">
        <v>7328</v>
      </c>
    </row>
    <row r="4259" spans="1:17" hidden="1" x14ac:dyDescent="0.25">
      <c r="A4259" t="s">
        <v>16935</v>
      </c>
      <c r="B4259" t="s">
        <v>16936</v>
      </c>
      <c r="C4259" s="1" t="str">
        <f t="shared" si="407"/>
        <v>21:0639</v>
      </c>
      <c r="D4259" s="1" t="str">
        <f>HYPERLINK("http://geochem.nrcan.gc.ca/cdogs/content/svy/svy210197_e.htm", "21:0197")</f>
        <v>21:0197</v>
      </c>
      <c r="E4259" t="s">
        <v>16937</v>
      </c>
      <c r="F4259" t="s">
        <v>16938</v>
      </c>
      <c r="H4259">
        <v>55.100902900000001</v>
      </c>
      <c r="I4259">
        <v>-59.2225009</v>
      </c>
      <c r="J4259" s="1" t="str">
        <f>HYPERLINK("http://geochem.nrcan.gc.ca/cdogs/content/kwd/kwd020016_e.htm", "Fluid (lake)")</f>
        <v>Fluid (lake)</v>
      </c>
      <c r="K4259" s="1" t="str">
        <f>HYPERLINK("http://geochem.nrcan.gc.ca/cdogs/content/kwd/kwd080007_e.htm", "Untreated Water")</f>
        <v>Untreated Water</v>
      </c>
      <c r="L4259">
        <v>9</v>
      </c>
      <c r="M4259" t="s">
        <v>11646</v>
      </c>
      <c r="N4259">
        <v>145</v>
      </c>
      <c r="O4259" t="s">
        <v>21</v>
      </c>
      <c r="P4259" t="s">
        <v>636</v>
      </c>
      <c r="Q4259" t="s">
        <v>2366</v>
      </c>
    </row>
    <row r="4260" spans="1:17" hidden="1" x14ac:dyDescent="0.25">
      <c r="A4260" t="s">
        <v>16939</v>
      </c>
      <c r="B4260" t="s">
        <v>16940</v>
      </c>
      <c r="C4260" s="1" t="str">
        <f t="shared" si="407"/>
        <v>21:0639</v>
      </c>
      <c r="D4260" s="1" t="str">
        <f>HYPERLINK("http://geochem.nrcan.gc.ca/cdogs/content/svy/svy_e.htm", "")</f>
        <v/>
      </c>
      <c r="G4260" s="1" t="str">
        <f>HYPERLINK("http://geochem.nrcan.gc.ca/cdogs/content/cr_/cr_00081_e.htm", "81")</f>
        <v>81</v>
      </c>
      <c r="J4260" t="s">
        <v>11703</v>
      </c>
      <c r="K4260" t="s">
        <v>11704</v>
      </c>
      <c r="L4260">
        <v>9</v>
      </c>
      <c r="M4260" t="s">
        <v>11705</v>
      </c>
      <c r="N4260">
        <v>146</v>
      </c>
      <c r="O4260" t="s">
        <v>5641</v>
      </c>
      <c r="P4260" t="s">
        <v>880</v>
      </c>
      <c r="Q4260" t="s">
        <v>398</v>
      </c>
    </row>
    <row r="4261" spans="1:17" hidden="1" x14ac:dyDescent="0.25">
      <c r="A4261" t="s">
        <v>16941</v>
      </c>
      <c r="B4261" t="s">
        <v>16942</v>
      </c>
      <c r="C4261" s="1" t="str">
        <f t="shared" si="407"/>
        <v>21:0639</v>
      </c>
      <c r="D4261" s="1" t="str">
        <f t="shared" ref="D4261:D4292" si="408">HYPERLINK("http://geochem.nrcan.gc.ca/cdogs/content/svy/svy210197_e.htm", "21:0197")</f>
        <v>21:0197</v>
      </c>
      <c r="E4261" t="s">
        <v>16943</v>
      </c>
      <c r="F4261" t="s">
        <v>16944</v>
      </c>
      <c r="H4261">
        <v>55.089986600000003</v>
      </c>
      <c r="I4261">
        <v>-59.292558800000002</v>
      </c>
      <c r="J4261" s="1" t="str">
        <f t="shared" ref="J4261:J4292" si="409">HYPERLINK("http://geochem.nrcan.gc.ca/cdogs/content/kwd/kwd020016_e.htm", "Fluid (lake)")</f>
        <v>Fluid (lake)</v>
      </c>
      <c r="K4261" s="1" t="str">
        <f t="shared" ref="K4261:K4292" si="410">HYPERLINK("http://geochem.nrcan.gc.ca/cdogs/content/kwd/kwd080007_e.htm", "Untreated Water")</f>
        <v>Untreated Water</v>
      </c>
      <c r="L4261">
        <v>9</v>
      </c>
      <c r="M4261" t="s">
        <v>11680</v>
      </c>
      <c r="N4261">
        <v>147</v>
      </c>
      <c r="O4261" t="s">
        <v>64</v>
      </c>
      <c r="P4261" t="s">
        <v>45</v>
      </c>
      <c r="Q4261" t="s">
        <v>189</v>
      </c>
    </row>
    <row r="4262" spans="1:17" hidden="1" x14ac:dyDescent="0.25">
      <c r="A4262" t="s">
        <v>16945</v>
      </c>
      <c r="B4262" t="s">
        <v>16946</v>
      </c>
      <c r="C4262" s="1" t="str">
        <f t="shared" si="407"/>
        <v>21:0639</v>
      </c>
      <c r="D4262" s="1" t="str">
        <f t="shared" si="408"/>
        <v>21:0197</v>
      </c>
      <c r="E4262" t="s">
        <v>16943</v>
      </c>
      <c r="F4262" t="s">
        <v>16947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11684</v>
      </c>
      <c r="N4262">
        <v>148</v>
      </c>
      <c r="O4262" t="s">
        <v>64</v>
      </c>
      <c r="P4262" t="s">
        <v>87</v>
      </c>
      <c r="Q4262" t="s">
        <v>138</v>
      </c>
    </row>
    <row r="4263" spans="1:17" hidden="1" x14ac:dyDescent="0.25">
      <c r="A4263" t="s">
        <v>16948</v>
      </c>
      <c r="B4263" t="s">
        <v>16949</v>
      </c>
      <c r="C4263" s="1" t="str">
        <f t="shared" si="407"/>
        <v>21:0639</v>
      </c>
      <c r="D4263" s="1" t="str">
        <f t="shared" si="408"/>
        <v>21:0197</v>
      </c>
      <c r="E4263" t="s">
        <v>16950</v>
      </c>
      <c r="F4263" t="s">
        <v>16951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11651</v>
      </c>
      <c r="N4263">
        <v>149</v>
      </c>
      <c r="O4263" t="s">
        <v>64</v>
      </c>
      <c r="P4263" t="s">
        <v>87</v>
      </c>
      <c r="Q4263" t="s">
        <v>88</v>
      </c>
    </row>
    <row r="4264" spans="1:17" hidden="1" x14ac:dyDescent="0.25">
      <c r="A4264" t="s">
        <v>16952</v>
      </c>
      <c r="B4264" t="s">
        <v>16953</v>
      </c>
      <c r="C4264" s="1" t="str">
        <f t="shared" si="407"/>
        <v>21:0639</v>
      </c>
      <c r="D4264" s="1" t="str">
        <f t="shared" si="408"/>
        <v>21:0197</v>
      </c>
      <c r="E4264" t="s">
        <v>16954</v>
      </c>
      <c r="F4264" t="s">
        <v>16955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11660</v>
      </c>
      <c r="N4264">
        <v>150</v>
      </c>
      <c r="O4264" t="s">
        <v>680</v>
      </c>
      <c r="P4264" t="s">
        <v>583</v>
      </c>
      <c r="Q4264" t="s">
        <v>143</v>
      </c>
    </row>
    <row r="4265" spans="1:17" hidden="1" x14ac:dyDescent="0.25">
      <c r="A4265" t="s">
        <v>16956</v>
      </c>
      <c r="B4265" t="s">
        <v>16957</v>
      </c>
      <c r="C4265" s="1" t="str">
        <f t="shared" si="407"/>
        <v>21:0639</v>
      </c>
      <c r="D4265" s="1" t="str">
        <f t="shared" si="408"/>
        <v>21:0197</v>
      </c>
      <c r="E4265" t="s">
        <v>16958</v>
      </c>
      <c r="F4265" t="s">
        <v>16959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11665</v>
      </c>
      <c r="N4265">
        <v>151</v>
      </c>
      <c r="O4265" t="s">
        <v>3419</v>
      </c>
      <c r="P4265" t="s">
        <v>583</v>
      </c>
      <c r="Q4265" t="s">
        <v>143</v>
      </c>
    </row>
    <row r="4266" spans="1:17" hidden="1" x14ac:dyDescent="0.25">
      <c r="A4266" t="s">
        <v>16960</v>
      </c>
      <c r="B4266" t="s">
        <v>16961</v>
      </c>
      <c r="C4266" s="1" t="str">
        <f t="shared" si="407"/>
        <v>21:0639</v>
      </c>
      <c r="D4266" s="1" t="str">
        <f t="shared" si="408"/>
        <v>21:0197</v>
      </c>
      <c r="E4266" t="s">
        <v>16962</v>
      </c>
      <c r="F4266" t="s">
        <v>16963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11670</v>
      </c>
      <c r="N4266">
        <v>152</v>
      </c>
      <c r="O4266" t="s">
        <v>21</v>
      </c>
      <c r="P4266" t="s">
        <v>45</v>
      </c>
      <c r="Q4266" t="s">
        <v>2392</v>
      </c>
    </row>
    <row r="4267" spans="1:17" hidden="1" x14ac:dyDescent="0.25">
      <c r="A4267" t="s">
        <v>16964</v>
      </c>
      <c r="B4267" t="s">
        <v>16965</v>
      </c>
      <c r="C4267" s="1" t="str">
        <f t="shared" si="407"/>
        <v>21:0639</v>
      </c>
      <c r="D4267" s="1" t="str">
        <f t="shared" si="408"/>
        <v>21:0197</v>
      </c>
      <c r="E4267" t="s">
        <v>16966</v>
      </c>
      <c r="F4267" t="s">
        <v>16967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11675</v>
      </c>
      <c r="N4267">
        <v>153</v>
      </c>
      <c r="O4267" t="s">
        <v>2725</v>
      </c>
      <c r="P4267" t="s">
        <v>2943</v>
      </c>
      <c r="Q4267" t="s">
        <v>1528</v>
      </c>
    </row>
    <row r="4268" spans="1:17" hidden="1" x14ac:dyDescent="0.25">
      <c r="A4268" t="s">
        <v>16968</v>
      </c>
      <c r="B4268" t="s">
        <v>16969</v>
      </c>
      <c r="C4268" s="1" t="str">
        <f t="shared" si="407"/>
        <v>21:0639</v>
      </c>
      <c r="D4268" s="1" t="str">
        <f t="shared" si="408"/>
        <v>21:0197</v>
      </c>
      <c r="E4268" t="s">
        <v>16970</v>
      </c>
      <c r="F4268" t="s">
        <v>16971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11689</v>
      </c>
      <c r="N4268">
        <v>154</v>
      </c>
      <c r="O4268" t="s">
        <v>101</v>
      </c>
      <c r="P4268" t="s">
        <v>2212</v>
      </c>
      <c r="Q4268" t="s">
        <v>143</v>
      </c>
    </row>
    <row r="4269" spans="1:17" hidden="1" x14ac:dyDescent="0.25">
      <c r="A4269" t="s">
        <v>16972</v>
      </c>
      <c r="B4269" t="s">
        <v>16973</v>
      </c>
      <c r="C4269" s="1" t="str">
        <f t="shared" si="407"/>
        <v>21:0639</v>
      </c>
      <c r="D4269" s="1" t="str">
        <f t="shared" si="408"/>
        <v>21:0197</v>
      </c>
      <c r="E4269" t="s">
        <v>16974</v>
      </c>
      <c r="F4269" t="s">
        <v>16975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11694</v>
      </c>
      <c r="N4269">
        <v>155</v>
      </c>
      <c r="O4269" t="s">
        <v>2418</v>
      </c>
      <c r="P4269" t="s">
        <v>1631</v>
      </c>
      <c r="Q4269" t="s">
        <v>1528</v>
      </c>
    </row>
    <row r="4270" spans="1:17" hidden="1" x14ac:dyDescent="0.25">
      <c r="A4270" t="s">
        <v>16976</v>
      </c>
      <c r="B4270" t="s">
        <v>16977</v>
      </c>
      <c r="C4270" s="1" t="str">
        <f t="shared" si="407"/>
        <v>21:0639</v>
      </c>
      <c r="D4270" s="1" t="str">
        <f t="shared" si="408"/>
        <v>21:0197</v>
      </c>
      <c r="E4270" t="s">
        <v>16978</v>
      </c>
      <c r="F4270" t="s">
        <v>16979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11700</v>
      </c>
      <c r="N4270">
        <v>156</v>
      </c>
      <c r="O4270" t="s">
        <v>21</v>
      </c>
      <c r="P4270" t="s">
        <v>356</v>
      </c>
      <c r="Q4270" t="s">
        <v>7328</v>
      </c>
    </row>
    <row r="4271" spans="1:17" hidden="1" x14ac:dyDescent="0.25">
      <c r="A4271" t="s">
        <v>16980</v>
      </c>
      <c r="B4271" t="s">
        <v>16981</v>
      </c>
      <c r="C4271" s="1" t="str">
        <f t="shared" si="407"/>
        <v>21:0639</v>
      </c>
      <c r="D4271" s="1" t="str">
        <f t="shared" si="408"/>
        <v>21:0197</v>
      </c>
      <c r="E4271" t="s">
        <v>16982</v>
      </c>
      <c r="F4271" t="s">
        <v>16983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11710</v>
      </c>
      <c r="N4271">
        <v>157</v>
      </c>
      <c r="O4271" t="s">
        <v>21</v>
      </c>
      <c r="P4271" t="s">
        <v>583</v>
      </c>
      <c r="Q4271" t="s">
        <v>2392</v>
      </c>
    </row>
    <row r="4272" spans="1:17" hidden="1" x14ac:dyDescent="0.25">
      <c r="A4272" t="s">
        <v>16984</v>
      </c>
      <c r="B4272" t="s">
        <v>16985</v>
      </c>
      <c r="C4272" s="1" t="str">
        <f t="shared" si="407"/>
        <v>21:0639</v>
      </c>
      <c r="D4272" s="1" t="str">
        <f t="shared" si="408"/>
        <v>21:0197</v>
      </c>
      <c r="E4272" t="s">
        <v>16986</v>
      </c>
      <c r="F4272" t="s">
        <v>16987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11715</v>
      </c>
      <c r="N4272">
        <v>158</v>
      </c>
      <c r="O4272" t="s">
        <v>21</v>
      </c>
      <c r="P4272" t="s">
        <v>45</v>
      </c>
      <c r="Q4272" t="s">
        <v>16988</v>
      </c>
    </row>
    <row r="4273" spans="1:17" hidden="1" x14ac:dyDescent="0.25">
      <c r="A4273" t="s">
        <v>16989</v>
      </c>
      <c r="B4273" t="s">
        <v>16990</v>
      </c>
      <c r="C4273" s="1" t="str">
        <f t="shared" si="407"/>
        <v>21:0639</v>
      </c>
      <c r="D4273" s="1" t="str">
        <f t="shared" si="408"/>
        <v>21:0197</v>
      </c>
      <c r="E4273" t="s">
        <v>16991</v>
      </c>
      <c r="F4273" t="s">
        <v>16992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11720</v>
      </c>
      <c r="N4273">
        <v>159</v>
      </c>
      <c r="O4273" t="s">
        <v>21</v>
      </c>
      <c r="P4273" t="s">
        <v>87</v>
      </c>
      <c r="Q4273" t="s">
        <v>3827</v>
      </c>
    </row>
    <row r="4274" spans="1:17" hidden="1" x14ac:dyDescent="0.25">
      <c r="A4274" t="s">
        <v>16993</v>
      </c>
      <c r="B4274" t="s">
        <v>16994</v>
      </c>
      <c r="C4274" s="1" t="str">
        <f t="shared" si="407"/>
        <v>21:0639</v>
      </c>
      <c r="D4274" s="1" t="str">
        <f t="shared" si="408"/>
        <v>21:0197</v>
      </c>
      <c r="E4274" t="s">
        <v>16995</v>
      </c>
      <c r="F4274" t="s">
        <v>16996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11725</v>
      </c>
      <c r="N4274">
        <v>160</v>
      </c>
      <c r="O4274" t="s">
        <v>21</v>
      </c>
      <c r="P4274" t="s">
        <v>22</v>
      </c>
      <c r="Q4274" t="s">
        <v>16522</v>
      </c>
    </row>
    <row r="4275" spans="1:17" hidden="1" x14ac:dyDescent="0.25">
      <c r="A4275" t="s">
        <v>16997</v>
      </c>
      <c r="B4275" t="s">
        <v>16998</v>
      </c>
      <c r="C4275" s="1" t="str">
        <f t="shared" ref="C4275:C4306" si="411">HYPERLINK("http://geochem.nrcan.gc.ca/cdogs/content/bdl/bdl210639_e.htm", "21:0639")</f>
        <v>21:0639</v>
      </c>
      <c r="D4275" s="1" t="str">
        <f t="shared" si="408"/>
        <v>21:0197</v>
      </c>
      <c r="E4275" t="s">
        <v>16999</v>
      </c>
      <c r="F4275" t="s">
        <v>17000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11730</v>
      </c>
      <c r="N4275">
        <v>161</v>
      </c>
      <c r="O4275" t="s">
        <v>21</v>
      </c>
      <c r="P4275" t="s">
        <v>356</v>
      </c>
      <c r="Q4275" t="s">
        <v>1528</v>
      </c>
    </row>
    <row r="4276" spans="1:17" hidden="1" x14ac:dyDescent="0.25">
      <c r="A4276" t="s">
        <v>17001</v>
      </c>
      <c r="B4276" t="s">
        <v>17002</v>
      </c>
      <c r="C4276" s="1" t="str">
        <f t="shared" si="411"/>
        <v>21:0639</v>
      </c>
      <c r="D4276" s="1" t="str">
        <f t="shared" si="408"/>
        <v>21:0197</v>
      </c>
      <c r="E4276" t="s">
        <v>17003</v>
      </c>
      <c r="F4276" t="s">
        <v>17004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12803</v>
      </c>
      <c r="N4276">
        <v>162</v>
      </c>
      <c r="O4276" t="s">
        <v>21</v>
      </c>
      <c r="P4276" t="s">
        <v>87</v>
      </c>
      <c r="Q4276" t="s">
        <v>2401</v>
      </c>
    </row>
    <row r="4277" spans="1:17" hidden="1" x14ac:dyDescent="0.25">
      <c r="A4277" t="s">
        <v>17005</v>
      </c>
      <c r="B4277" t="s">
        <v>17006</v>
      </c>
      <c r="C4277" s="1" t="str">
        <f t="shared" si="411"/>
        <v>21:0639</v>
      </c>
      <c r="D4277" s="1" t="str">
        <f t="shared" si="408"/>
        <v>21:0197</v>
      </c>
      <c r="E4277" t="s">
        <v>17007</v>
      </c>
      <c r="F4277" t="s">
        <v>17008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11641</v>
      </c>
      <c r="N4277">
        <v>163</v>
      </c>
      <c r="O4277" t="s">
        <v>1818</v>
      </c>
      <c r="P4277" t="s">
        <v>356</v>
      </c>
      <c r="Q4277" t="s">
        <v>2948</v>
      </c>
    </row>
    <row r="4278" spans="1:17" hidden="1" x14ac:dyDescent="0.25">
      <c r="A4278" t="s">
        <v>17009</v>
      </c>
      <c r="B4278" t="s">
        <v>17010</v>
      </c>
      <c r="C4278" s="1" t="str">
        <f t="shared" si="411"/>
        <v>21:0639</v>
      </c>
      <c r="D4278" s="1" t="str">
        <f t="shared" si="408"/>
        <v>21:0197</v>
      </c>
      <c r="E4278" t="s">
        <v>17011</v>
      </c>
      <c r="F4278" t="s">
        <v>17012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11680</v>
      </c>
      <c r="N4278">
        <v>164</v>
      </c>
      <c r="O4278" t="s">
        <v>21</v>
      </c>
      <c r="P4278" t="s">
        <v>87</v>
      </c>
      <c r="Q4278" t="s">
        <v>2948</v>
      </c>
    </row>
    <row r="4279" spans="1:17" hidden="1" x14ac:dyDescent="0.25">
      <c r="A4279" t="s">
        <v>17013</v>
      </c>
      <c r="B4279" t="s">
        <v>17014</v>
      </c>
      <c r="C4279" s="1" t="str">
        <f t="shared" si="411"/>
        <v>21:0639</v>
      </c>
      <c r="D4279" s="1" t="str">
        <f t="shared" si="408"/>
        <v>21:0197</v>
      </c>
      <c r="E4279" t="s">
        <v>17011</v>
      </c>
      <c r="F4279" t="s">
        <v>17015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11684</v>
      </c>
      <c r="N4279">
        <v>165</v>
      </c>
      <c r="O4279" t="s">
        <v>21</v>
      </c>
      <c r="P4279" t="s">
        <v>148</v>
      </c>
      <c r="Q4279" t="s">
        <v>2948</v>
      </c>
    </row>
    <row r="4280" spans="1:17" hidden="1" x14ac:dyDescent="0.25">
      <c r="A4280" t="s">
        <v>17016</v>
      </c>
      <c r="B4280" t="s">
        <v>17017</v>
      </c>
      <c r="C4280" s="1" t="str">
        <f t="shared" si="411"/>
        <v>21:0639</v>
      </c>
      <c r="D4280" s="1" t="str">
        <f t="shared" si="408"/>
        <v>21:0197</v>
      </c>
      <c r="E4280" t="s">
        <v>17018</v>
      </c>
      <c r="F4280" t="s">
        <v>17019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11646</v>
      </c>
      <c r="N4280">
        <v>166</v>
      </c>
      <c r="O4280" t="s">
        <v>21</v>
      </c>
      <c r="P4280" t="s">
        <v>148</v>
      </c>
      <c r="Q4280" t="s">
        <v>2366</v>
      </c>
    </row>
    <row r="4281" spans="1:17" hidden="1" x14ac:dyDescent="0.25">
      <c r="A4281" t="s">
        <v>17020</v>
      </c>
      <c r="B4281" t="s">
        <v>17021</v>
      </c>
      <c r="C4281" s="1" t="str">
        <f t="shared" si="411"/>
        <v>21:0639</v>
      </c>
      <c r="D4281" s="1" t="str">
        <f t="shared" si="408"/>
        <v>21:0197</v>
      </c>
      <c r="E4281" t="s">
        <v>17022</v>
      </c>
      <c r="F4281" t="s">
        <v>17023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11651</v>
      </c>
      <c r="N4281">
        <v>167</v>
      </c>
      <c r="O4281" t="s">
        <v>64</v>
      </c>
      <c r="P4281" t="s">
        <v>87</v>
      </c>
      <c r="Q4281" t="s">
        <v>16497</v>
      </c>
    </row>
    <row r="4282" spans="1:17" hidden="1" x14ac:dyDescent="0.25">
      <c r="A4282" t="s">
        <v>17024</v>
      </c>
      <c r="B4282" t="s">
        <v>17025</v>
      </c>
      <c r="C4282" s="1" t="str">
        <f t="shared" si="411"/>
        <v>21:0639</v>
      </c>
      <c r="D4282" s="1" t="str">
        <f t="shared" si="408"/>
        <v>21:0197</v>
      </c>
      <c r="E4282" t="s">
        <v>17026</v>
      </c>
      <c r="F4282" t="s">
        <v>17027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11660</v>
      </c>
      <c r="N4282">
        <v>168</v>
      </c>
      <c r="O4282" t="s">
        <v>21</v>
      </c>
      <c r="P4282" t="s">
        <v>45</v>
      </c>
      <c r="Q4282" t="s">
        <v>3827</v>
      </c>
    </row>
    <row r="4283" spans="1:17" hidden="1" x14ac:dyDescent="0.25">
      <c r="A4283" t="s">
        <v>17028</v>
      </c>
      <c r="B4283" t="s">
        <v>17029</v>
      </c>
      <c r="C4283" s="1" t="str">
        <f t="shared" si="411"/>
        <v>21:0639</v>
      </c>
      <c r="D4283" s="1" t="str">
        <f t="shared" si="408"/>
        <v>21:0197</v>
      </c>
      <c r="E4283" t="s">
        <v>17030</v>
      </c>
      <c r="F4283" t="s">
        <v>17031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11665</v>
      </c>
      <c r="N4283">
        <v>169</v>
      </c>
      <c r="O4283" t="s">
        <v>64</v>
      </c>
      <c r="P4283" t="s">
        <v>2212</v>
      </c>
      <c r="Q4283" t="s">
        <v>7328</v>
      </c>
    </row>
    <row r="4284" spans="1:17" hidden="1" x14ac:dyDescent="0.25">
      <c r="A4284" t="s">
        <v>17032</v>
      </c>
      <c r="B4284" t="s">
        <v>17033</v>
      </c>
      <c r="C4284" s="1" t="str">
        <f t="shared" si="411"/>
        <v>21:0639</v>
      </c>
      <c r="D4284" s="1" t="str">
        <f t="shared" si="408"/>
        <v>21:0197</v>
      </c>
      <c r="E4284" t="s">
        <v>17034</v>
      </c>
      <c r="F4284" t="s">
        <v>17035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11670</v>
      </c>
      <c r="N4284">
        <v>170</v>
      </c>
      <c r="O4284" t="s">
        <v>64</v>
      </c>
      <c r="P4284" t="s">
        <v>397</v>
      </c>
      <c r="Q4284" t="s">
        <v>8961</v>
      </c>
    </row>
    <row r="4285" spans="1:17" hidden="1" x14ac:dyDescent="0.25">
      <c r="A4285" t="s">
        <v>17036</v>
      </c>
      <c r="B4285" t="s">
        <v>17037</v>
      </c>
      <c r="C4285" s="1" t="str">
        <f t="shared" si="411"/>
        <v>21:0639</v>
      </c>
      <c r="D4285" s="1" t="str">
        <f t="shared" si="408"/>
        <v>21:0197</v>
      </c>
      <c r="E4285" t="s">
        <v>17038</v>
      </c>
      <c r="F4285" t="s">
        <v>17039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11675</v>
      </c>
      <c r="N4285">
        <v>171</v>
      </c>
      <c r="O4285" t="s">
        <v>21</v>
      </c>
      <c r="P4285" t="s">
        <v>583</v>
      </c>
      <c r="Q4285" t="s">
        <v>16492</v>
      </c>
    </row>
    <row r="4286" spans="1:17" hidden="1" x14ac:dyDescent="0.25">
      <c r="A4286" t="s">
        <v>17040</v>
      </c>
      <c r="B4286" t="s">
        <v>17041</v>
      </c>
      <c r="C4286" s="1" t="str">
        <f t="shared" si="411"/>
        <v>21:0639</v>
      </c>
      <c r="D4286" s="1" t="str">
        <f t="shared" si="408"/>
        <v>21:0197</v>
      </c>
      <c r="E4286" t="s">
        <v>17042</v>
      </c>
      <c r="F4286" t="s">
        <v>17043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11689</v>
      </c>
      <c r="N4286">
        <v>172</v>
      </c>
      <c r="O4286" t="s">
        <v>21</v>
      </c>
      <c r="P4286" t="s">
        <v>583</v>
      </c>
      <c r="Q4286" t="s">
        <v>7328</v>
      </c>
    </row>
    <row r="4287" spans="1:17" hidden="1" x14ac:dyDescent="0.25">
      <c r="A4287" t="s">
        <v>17044</v>
      </c>
      <c r="B4287" t="s">
        <v>17045</v>
      </c>
      <c r="C4287" s="1" t="str">
        <f t="shared" si="411"/>
        <v>21:0639</v>
      </c>
      <c r="D4287" s="1" t="str">
        <f t="shared" si="408"/>
        <v>21:0197</v>
      </c>
      <c r="E4287" t="s">
        <v>17046</v>
      </c>
      <c r="F4287" t="s">
        <v>17047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11694</v>
      </c>
      <c r="N4287">
        <v>173</v>
      </c>
      <c r="O4287" t="s">
        <v>9517</v>
      </c>
      <c r="P4287" t="s">
        <v>22</v>
      </c>
      <c r="Q4287" t="s">
        <v>8961</v>
      </c>
    </row>
    <row r="4288" spans="1:17" hidden="1" x14ac:dyDescent="0.25">
      <c r="A4288" t="s">
        <v>17048</v>
      </c>
      <c r="B4288" t="s">
        <v>17049</v>
      </c>
      <c r="C4288" s="1" t="str">
        <f t="shared" si="411"/>
        <v>21:0639</v>
      </c>
      <c r="D4288" s="1" t="str">
        <f t="shared" si="408"/>
        <v>21:0197</v>
      </c>
      <c r="E4288" t="s">
        <v>17050</v>
      </c>
      <c r="F4288" t="s">
        <v>17051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11700</v>
      </c>
      <c r="N4288">
        <v>174</v>
      </c>
      <c r="O4288" t="s">
        <v>21</v>
      </c>
      <c r="P4288" t="s">
        <v>583</v>
      </c>
      <c r="Q4288" t="s">
        <v>2822</v>
      </c>
    </row>
    <row r="4289" spans="1:17" hidden="1" x14ac:dyDescent="0.25">
      <c r="A4289" t="s">
        <v>17052</v>
      </c>
      <c r="B4289" t="s">
        <v>17053</v>
      </c>
      <c r="C4289" s="1" t="str">
        <f t="shared" si="411"/>
        <v>21:0639</v>
      </c>
      <c r="D4289" s="1" t="str">
        <f t="shared" si="408"/>
        <v>21:0197</v>
      </c>
      <c r="E4289" t="s">
        <v>17054</v>
      </c>
      <c r="F4289" t="s">
        <v>17055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11710</v>
      </c>
      <c r="N4289">
        <v>175</v>
      </c>
      <c r="O4289" t="s">
        <v>158</v>
      </c>
      <c r="P4289" t="s">
        <v>45</v>
      </c>
      <c r="Q4289" t="s">
        <v>2948</v>
      </c>
    </row>
    <row r="4290" spans="1:17" hidden="1" x14ac:dyDescent="0.25">
      <c r="A4290" t="s">
        <v>17056</v>
      </c>
      <c r="B4290" t="s">
        <v>17057</v>
      </c>
      <c r="C4290" s="1" t="str">
        <f t="shared" si="411"/>
        <v>21:0639</v>
      </c>
      <c r="D4290" s="1" t="str">
        <f t="shared" si="408"/>
        <v>21:0197</v>
      </c>
      <c r="E4290" t="s">
        <v>17058</v>
      </c>
      <c r="F4290" t="s">
        <v>17059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11715</v>
      </c>
      <c r="N4290">
        <v>176</v>
      </c>
      <c r="O4290" t="s">
        <v>551</v>
      </c>
      <c r="P4290" t="s">
        <v>356</v>
      </c>
      <c r="Q4290" t="s">
        <v>2822</v>
      </c>
    </row>
    <row r="4291" spans="1:17" hidden="1" x14ac:dyDescent="0.25">
      <c r="A4291" t="s">
        <v>17060</v>
      </c>
      <c r="B4291" t="s">
        <v>17061</v>
      </c>
      <c r="C4291" s="1" t="str">
        <f t="shared" si="411"/>
        <v>21:0639</v>
      </c>
      <c r="D4291" s="1" t="str">
        <f t="shared" si="408"/>
        <v>21:0197</v>
      </c>
      <c r="E4291" t="s">
        <v>17062</v>
      </c>
      <c r="F4291" t="s">
        <v>17063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11720</v>
      </c>
      <c r="N4291">
        <v>177</v>
      </c>
      <c r="O4291" t="s">
        <v>370</v>
      </c>
      <c r="P4291" t="s">
        <v>356</v>
      </c>
      <c r="Q4291" t="s">
        <v>2392</v>
      </c>
    </row>
    <row r="4292" spans="1:17" hidden="1" x14ac:dyDescent="0.25">
      <c r="A4292" t="s">
        <v>17064</v>
      </c>
      <c r="B4292" t="s">
        <v>17065</v>
      </c>
      <c r="C4292" s="1" t="str">
        <f t="shared" si="411"/>
        <v>21:0639</v>
      </c>
      <c r="D4292" s="1" t="str">
        <f t="shared" si="408"/>
        <v>21:0197</v>
      </c>
      <c r="E4292" t="s">
        <v>17066</v>
      </c>
      <c r="F4292" t="s">
        <v>17067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11725</v>
      </c>
      <c r="N4292">
        <v>178</v>
      </c>
      <c r="O4292" t="s">
        <v>3419</v>
      </c>
      <c r="P4292" t="s">
        <v>22</v>
      </c>
      <c r="Q4292" t="s">
        <v>3836</v>
      </c>
    </row>
    <row r="4293" spans="1:17" hidden="1" x14ac:dyDescent="0.25">
      <c r="A4293" t="s">
        <v>17068</v>
      </c>
      <c r="B4293" t="s">
        <v>17069</v>
      </c>
      <c r="C4293" s="1" t="str">
        <f t="shared" si="411"/>
        <v>21:0639</v>
      </c>
      <c r="D4293" s="1" t="str">
        <f>HYPERLINK("http://geochem.nrcan.gc.ca/cdogs/content/svy/svy_e.htm", "")</f>
        <v/>
      </c>
      <c r="G4293" s="1" t="str">
        <f>HYPERLINK("http://geochem.nrcan.gc.ca/cdogs/content/cr_/cr_00080_e.htm", "80")</f>
        <v>80</v>
      </c>
      <c r="J4293" t="s">
        <v>11703</v>
      </c>
      <c r="K4293" t="s">
        <v>11704</v>
      </c>
      <c r="L4293">
        <v>10</v>
      </c>
      <c r="M4293" t="s">
        <v>11705</v>
      </c>
      <c r="N4293">
        <v>179</v>
      </c>
      <c r="O4293" t="s">
        <v>1597</v>
      </c>
      <c r="P4293" t="s">
        <v>1515</v>
      </c>
      <c r="Q4293" t="s">
        <v>46</v>
      </c>
    </row>
    <row r="4294" spans="1:17" hidden="1" x14ac:dyDescent="0.25">
      <c r="A4294" t="s">
        <v>17070</v>
      </c>
      <c r="B4294" t="s">
        <v>17071</v>
      </c>
      <c r="C4294" s="1" t="str">
        <f t="shared" si="411"/>
        <v>21:0639</v>
      </c>
      <c r="D4294" s="1" t="str">
        <f t="shared" ref="D4294:D4310" si="412">HYPERLINK("http://geochem.nrcan.gc.ca/cdogs/content/svy/svy210197_e.htm", "21:0197")</f>
        <v>21:0197</v>
      </c>
      <c r="E4294" t="s">
        <v>17072</v>
      </c>
      <c r="F4294" t="s">
        <v>17073</v>
      </c>
      <c r="H4294">
        <v>55.071415700000003</v>
      </c>
      <c r="I4294">
        <v>-59.224751099999999</v>
      </c>
      <c r="J4294" s="1" t="str">
        <f t="shared" ref="J4294:J4310" si="413">HYPERLINK("http://geochem.nrcan.gc.ca/cdogs/content/kwd/kwd020016_e.htm", "Fluid (lake)")</f>
        <v>Fluid (lake)</v>
      </c>
      <c r="K4294" s="1" t="str">
        <f t="shared" ref="K4294:K4310" si="414">HYPERLINK("http://geochem.nrcan.gc.ca/cdogs/content/kwd/kwd080007_e.htm", "Untreated Water")</f>
        <v>Untreated Water</v>
      </c>
      <c r="L4294">
        <v>10</v>
      </c>
      <c r="M4294" t="s">
        <v>11730</v>
      </c>
      <c r="N4294">
        <v>180</v>
      </c>
      <c r="O4294" t="s">
        <v>154</v>
      </c>
      <c r="P4294" t="s">
        <v>397</v>
      </c>
      <c r="Q4294" t="s">
        <v>143</v>
      </c>
    </row>
    <row r="4295" spans="1:17" hidden="1" x14ac:dyDescent="0.25">
      <c r="A4295" t="s">
        <v>17074</v>
      </c>
      <c r="B4295" t="s">
        <v>17075</v>
      </c>
      <c r="C4295" s="1" t="str">
        <f t="shared" si="411"/>
        <v>21:0639</v>
      </c>
      <c r="D4295" s="1" t="str">
        <f t="shared" si="412"/>
        <v>21:0197</v>
      </c>
      <c r="E4295" t="s">
        <v>17076</v>
      </c>
      <c r="F4295" t="s">
        <v>17077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12803</v>
      </c>
      <c r="N4295">
        <v>181</v>
      </c>
      <c r="O4295" t="s">
        <v>701</v>
      </c>
      <c r="P4295" t="s">
        <v>397</v>
      </c>
      <c r="Q4295" t="s">
        <v>171</v>
      </c>
    </row>
    <row r="4296" spans="1:17" hidden="1" x14ac:dyDescent="0.25">
      <c r="A4296" t="s">
        <v>17078</v>
      </c>
      <c r="B4296" t="s">
        <v>17079</v>
      </c>
      <c r="C4296" s="1" t="str">
        <f t="shared" si="411"/>
        <v>21:0639</v>
      </c>
      <c r="D4296" s="1" t="str">
        <f t="shared" si="412"/>
        <v>21:0197</v>
      </c>
      <c r="E4296" t="s">
        <v>17080</v>
      </c>
      <c r="F4296" t="s">
        <v>17081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11641</v>
      </c>
      <c r="N4296">
        <v>182</v>
      </c>
      <c r="O4296" t="s">
        <v>5563</v>
      </c>
      <c r="P4296" t="s">
        <v>2212</v>
      </c>
      <c r="Q4296" t="s">
        <v>2366</v>
      </c>
    </row>
    <row r="4297" spans="1:17" hidden="1" x14ac:dyDescent="0.25">
      <c r="A4297" t="s">
        <v>17082</v>
      </c>
      <c r="B4297" t="s">
        <v>17083</v>
      </c>
      <c r="C4297" s="1" t="str">
        <f t="shared" si="411"/>
        <v>21:0639</v>
      </c>
      <c r="D4297" s="1" t="str">
        <f t="shared" si="412"/>
        <v>21:0197</v>
      </c>
      <c r="E4297" t="s">
        <v>17084</v>
      </c>
      <c r="F4297" t="s">
        <v>17085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11646</v>
      </c>
      <c r="N4297">
        <v>183</v>
      </c>
      <c r="O4297" t="s">
        <v>3376</v>
      </c>
      <c r="P4297" t="s">
        <v>2212</v>
      </c>
      <c r="Q4297" t="s">
        <v>138</v>
      </c>
    </row>
    <row r="4298" spans="1:17" hidden="1" x14ac:dyDescent="0.25">
      <c r="A4298" t="s">
        <v>17086</v>
      </c>
      <c r="B4298" t="s">
        <v>17087</v>
      </c>
      <c r="C4298" s="1" t="str">
        <f t="shared" si="411"/>
        <v>21:0639</v>
      </c>
      <c r="D4298" s="1" t="str">
        <f t="shared" si="412"/>
        <v>21:0197</v>
      </c>
      <c r="E4298" t="s">
        <v>17088</v>
      </c>
      <c r="F4298" t="s">
        <v>17089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11680</v>
      </c>
      <c r="N4298">
        <v>184</v>
      </c>
      <c r="O4298" t="s">
        <v>3022</v>
      </c>
      <c r="P4298" t="s">
        <v>356</v>
      </c>
      <c r="Q4298" t="s">
        <v>2822</v>
      </c>
    </row>
    <row r="4299" spans="1:17" hidden="1" x14ac:dyDescent="0.25">
      <c r="A4299" t="s">
        <v>17090</v>
      </c>
      <c r="B4299" t="s">
        <v>17091</v>
      </c>
      <c r="C4299" s="1" t="str">
        <f t="shared" si="411"/>
        <v>21:0639</v>
      </c>
      <c r="D4299" s="1" t="str">
        <f t="shared" si="412"/>
        <v>21:0197</v>
      </c>
      <c r="E4299" t="s">
        <v>17088</v>
      </c>
      <c r="F4299" t="s">
        <v>17092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11684</v>
      </c>
      <c r="N4299">
        <v>185</v>
      </c>
      <c r="O4299" t="s">
        <v>3060</v>
      </c>
      <c r="P4299" t="s">
        <v>356</v>
      </c>
      <c r="Q4299" t="s">
        <v>2822</v>
      </c>
    </row>
    <row r="4300" spans="1:17" hidden="1" x14ac:dyDescent="0.25">
      <c r="A4300" t="s">
        <v>17093</v>
      </c>
      <c r="B4300" t="s">
        <v>17094</v>
      </c>
      <c r="C4300" s="1" t="str">
        <f t="shared" si="411"/>
        <v>21:0639</v>
      </c>
      <c r="D4300" s="1" t="str">
        <f t="shared" si="412"/>
        <v>21:0197</v>
      </c>
      <c r="E4300" t="s">
        <v>17095</v>
      </c>
      <c r="F4300" t="s">
        <v>17096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11651</v>
      </c>
      <c r="N4300">
        <v>186</v>
      </c>
      <c r="O4300" t="s">
        <v>689</v>
      </c>
      <c r="P4300" t="s">
        <v>2943</v>
      </c>
      <c r="Q4300" t="s">
        <v>2948</v>
      </c>
    </row>
    <row r="4301" spans="1:17" hidden="1" x14ac:dyDescent="0.25">
      <c r="A4301" t="s">
        <v>17097</v>
      </c>
      <c r="B4301" t="s">
        <v>17098</v>
      </c>
      <c r="C4301" s="1" t="str">
        <f t="shared" si="411"/>
        <v>21:0639</v>
      </c>
      <c r="D4301" s="1" t="str">
        <f t="shared" si="412"/>
        <v>21:0197</v>
      </c>
      <c r="E4301" t="s">
        <v>17099</v>
      </c>
      <c r="F4301" t="s">
        <v>17100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11660</v>
      </c>
      <c r="N4301">
        <v>187</v>
      </c>
      <c r="O4301" t="s">
        <v>17101</v>
      </c>
      <c r="P4301" t="s">
        <v>2212</v>
      </c>
      <c r="Q4301" t="s">
        <v>2822</v>
      </c>
    </row>
    <row r="4302" spans="1:17" hidden="1" x14ac:dyDescent="0.25">
      <c r="A4302" t="s">
        <v>17102</v>
      </c>
      <c r="B4302" t="s">
        <v>17103</v>
      </c>
      <c r="C4302" s="1" t="str">
        <f t="shared" si="411"/>
        <v>21:0639</v>
      </c>
      <c r="D4302" s="1" t="str">
        <f t="shared" si="412"/>
        <v>21:0197</v>
      </c>
      <c r="E4302" t="s">
        <v>17104</v>
      </c>
      <c r="F4302" t="s">
        <v>17105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11665</v>
      </c>
      <c r="N4302">
        <v>188</v>
      </c>
      <c r="O4302" t="s">
        <v>3027</v>
      </c>
      <c r="P4302" t="s">
        <v>22</v>
      </c>
      <c r="Q4302" t="s">
        <v>3836</v>
      </c>
    </row>
    <row r="4303" spans="1:17" hidden="1" x14ac:dyDescent="0.25">
      <c r="A4303" t="s">
        <v>17106</v>
      </c>
      <c r="B4303" t="s">
        <v>17107</v>
      </c>
      <c r="C4303" s="1" t="str">
        <f t="shared" si="411"/>
        <v>21:0639</v>
      </c>
      <c r="D4303" s="1" t="str">
        <f t="shared" si="412"/>
        <v>21:0197</v>
      </c>
      <c r="E4303" t="s">
        <v>17108</v>
      </c>
      <c r="F4303" t="s">
        <v>17109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11670</v>
      </c>
      <c r="N4303">
        <v>189</v>
      </c>
      <c r="O4303" t="s">
        <v>1247</v>
      </c>
      <c r="P4303" t="s">
        <v>45</v>
      </c>
      <c r="Q4303" t="s">
        <v>3836</v>
      </c>
    </row>
    <row r="4304" spans="1:17" hidden="1" x14ac:dyDescent="0.25">
      <c r="A4304" t="s">
        <v>17110</v>
      </c>
      <c r="B4304" t="s">
        <v>17111</v>
      </c>
      <c r="C4304" s="1" t="str">
        <f t="shared" si="411"/>
        <v>21:0639</v>
      </c>
      <c r="D4304" s="1" t="str">
        <f t="shared" si="412"/>
        <v>21:0197</v>
      </c>
      <c r="E4304" t="s">
        <v>17112</v>
      </c>
      <c r="F4304" t="s">
        <v>17113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11675</v>
      </c>
      <c r="N4304">
        <v>190</v>
      </c>
      <c r="O4304" t="s">
        <v>6091</v>
      </c>
      <c r="P4304" t="s">
        <v>583</v>
      </c>
      <c r="Q4304" t="s">
        <v>2822</v>
      </c>
    </row>
    <row r="4305" spans="1:17" hidden="1" x14ac:dyDescent="0.25">
      <c r="A4305" t="s">
        <v>17114</v>
      </c>
      <c r="B4305" t="s">
        <v>17115</v>
      </c>
      <c r="C4305" s="1" t="str">
        <f t="shared" si="411"/>
        <v>21:0639</v>
      </c>
      <c r="D4305" s="1" t="str">
        <f t="shared" si="412"/>
        <v>21:0197</v>
      </c>
      <c r="E4305" t="s">
        <v>17116</v>
      </c>
      <c r="F4305" t="s">
        <v>17117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11689</v>
      </c>
      <c r="N4305">
        <v>191</v>
      </c>
      <c r="O4305" t="s">
        <v>5780</v>
      </c>
      <c r="P4305" t="s">
        <v>631</v>
      </c>
      <c r="Q4305" t="s">
        <v>3836</v>
      </c>
    </row>
    <row r="4306" spans="1:17" hidden="1" x14ac:dyDescent="0.25">
      <c r="A4306" t="s">
        <v>17118</v>
      </c>
      <c r="B4306" t="s">
        <v>17119</v>
      </c>
      <c r="C4306" s="1" t="str">
        <f t="shared" si="411"/>
        <v>21:0639</v>
      </c>
      <c r="D4306" s="1" t="str">
        <f t="shared" si="412"/>
        <v>21:0197</v>
      </c>
      <c r="E4306" t="s">
        <v>17120</v>
      </c>
      <c r="F4306" t="s">
        <v>17121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11694</v>
      </c>
      <c r="N4306">
        <v>192</v>
      </c>
      <c r="O4306" t="s">
        <v>2720</v>
      </c>
      <c r="P4306" t="s">
        <v>1631</v>
      </c>
      <c r="Q4306" t="s">
        <v>3836</v>
      </c>
    </row>
    <row r="4307" spans="1:17" hidden="1" x14ac:dyDescent="0.25">
      <c r="A4307" t="s">
        <v>17122</v>
      </c>
      <c r="B4307" t="s">
        <v>17123</v>
      </c>
      <c r="C4307" s="1" t="str">
        <f t="shared" ref="C4307:C4312" si="415">HYPERLINK("http://geochem.nrcan.gc.ca/cdogs/content/bdl/bdl210639_e.htm", "21:0639")</f>
        <v>21:0639</v>
      </c>
      <c r="D4307" s="1" t="str">
        <f t="shared" si="412"/>
        <v>21:0197</v>
      </c>
      <c r="E4307" t="s">
        <v>17124</v>
      </c>
      <c r="F4307" t="s">
        <v>17125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11700</v>
      </c>
      <c r="N4307">
        <v>193</v>
      </c>
      <c r="O4307" t="s">
        <v>3065</v>
      </c>
      <c r="P4307" t="s">
        <v>2943</v>
      </c>
      <c r="Q4307" t="s">
        <v>138</v>
      </c>
    </row>
    <row r="4308" spans="1:17" hidden="1" x14ac:dyDescent="0.25">
      <c r="A4308" t="s">
        <v>17126</v>
      </c>
      <c r="B4308" t="s">
        <v>17127</v>
      </c>
      <c r="C4308" s="1" t="str">
        <f t="shared" si="415"/>
        <v>21:0639</v>
      </c>
      <c r="D4308" s="1" t="str">
        <f t="shared" si="412"/>
        <v>21:0197</v>
      </c>
      <c r="E4308" t="s">
        <v>17128</v>
      </c>
      <c r="F4308" t="s">
        <v>17129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11710</v>
      </c>
      <c r="N4308">
        <v>194</v>
      </c>
      <c r="O4308" t="s">
        <v>2257</v>
      </c>
      <c r="P4308" t="s">
        <v>22</v>
      </c>
      <c r="Q4308" t="s">
        <v>3836</v>
      </c>
    </row>
    <row r="4309" spans="1:17" hidden="1" x14ac:dyDescent="0.25">
      <c r="A4309" t="s">
        <v>17130</v>
      </c>
      <c r="B4309" t="s">
        <v>17131</v>
      </c>
      <c r="C4309" s="1" t="str">
        <f t="shared" si="415"/>
        <v>21:0639</v>
      </c>
      <c r="D4309" s="1" t="str">
        <f t="shared" si="412"/>
        <v>21:0197</v>
      </c>
      <c r="E4309" t="s">
        <v>17132</v>
      </c>
      <c r="F4309" t="s">
        <v>17133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11715</v>
      </c>
      <c r="N4309">
        <v>195</v>
      </c>
      <c r="O4309" t="s">
        <v>3560</v>
      </c>
      <c r="P4309" t="s">
        <v>45</v>
      </c>
      <c r="Q4309" t="s">
        <v>2401</v>
      </c>
    </row>
    <row r="4310" spans="1:17" hidden="1" x14ac:dyDescent="0.25">
      <c r="A4310" t="s">
        <v>17134</v>
      </c>
      <c r="B4310" t="s">
        <v>17135</v>
      </c>
      <c r="C4310" s="1" t="str">
        <f t="shared" si="415"/>
        <v>21:0639</v>
      </c>
      <c r="D4310" s="1" t="str">
        <f t="shared" si="412"/>
        <v>21:0197</v>
      </c>
      <c r="E4310" t="s">
        <v>17136</v>
      </c>
      <c r="F4310" t="s">
        <v>17137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11720</v>
      </c>
      <c r="N4310">
        <v>196</v>
      </c>
      <c r="O4310" t="s">
        <v>3116</v>
      </c>
      <c r="P4310" t="s">
        <v>583</v>
      </c>
      <c r="Q4310" t="s">
        <v>2822</v>
      </c>
    </row>
    <row r="4311" spans="1:17" hidden="1" x14ac:dyDescent="0.25">
      <c r="A4311" t="s">
        <v>17138</v>
      </c>
      <c r="B4311" t="s">
        <v>17139</v>
      </c>
      <c r="C4311" s="1" t="str">
        <f t="shared" si="415"/>
        <v>21:0639</v>
      </c>
      <c r="D4311" s="1" t="str">
        <f>HYPERLINK("http://geochem.nrcan.gc.ca/cdogs/content/svy/svy_e.htm", "")</f>
        <v/>
      </c>
      <c r="G4311" s="1" t="str">
        <f>HYPERLINK("http://geochem.nrcan.gc.ca/cdogs/content/cr_/cr_00081_e.htm", "81")</f>
        <v>81</v>
      </c>
      <c r="J4311" t="s">
        <v>11703</v>
      </c>
      <c r="K4311" t="s">
        <v>11704</v>
      </c>
      <c r="L4311">
        <v>11</v>
      </c>
      <c r="M4311" t="s">
        <v>11705</v>
      </c>
      <c r="N4311">
        <v>197</v>
      </c>
      <c r="O4311" t="s">
        <v>5563</v>
      </c>
      <c r="P4311" t="s">
        <v>1598</v>
      </c>
      <c r="Q4311" t="s">
        <v>398</v>
      </c>
    </row>
    <row r="4312" spans="1:17" hidden="1" x14ac:dyDescent="0.25">
      <c r="A4312" t="s">
        <v>17140</v>
      </c>
      <c r="B4312" t="s">
        <v>17141</v>
      </c>
      <c r="C4312" s="1" t="str">
        <f t="shared" si="415"/>
        <v>21:0639</v>
      </c>
      <c r="D4312" s="1" t="str">
        <f>HYPERLINK("http://geochem.nrcan.gc.ca/cdogs/content/svy/svy210197_e.htm", "21:0197")</f>
        <v>21:0197</v>
      </c>
      <c r="E4312" t="s">
        <v>17142</v>
      </c>
      <c r="F4312" t="s">
        <v>17143</v>
      </c>
      <c r="H4312">
        <v>55.1853251</v>
      </c>
      <c r="I4312">
        <v>-59.156224600000002</v>
      </c>
      <c r="J4312" s="1" t="str">
        <f>HYPERLINK("http://geochem.nrcan.gc.ca/cdogs/content/kwd/kwd020016_e.htm", "Fluid (lake)")</f>
        <v>Fluid (lake)</v>
      </c>
      <c r="K4312" s="1" t="str">
        <f>HYPERLINK("http://geochem.nrcan.gc.ca/cdogs/content/kwd/kwd080007_e.htm", "Untreated Water")</f>
        <v>Untreated Water</v>
      </c>
      <c r="L4312">
        <v>11</v>
      </c>
      <c r="M4312" t="s">
        <v>11725</v>
      </c>
      <c r="N4312">
        <v>198</v>
      </c>
      <c r="O4312" t="s">
        <v>1818</v>
      </c>
      <c r="P4312" t="s">
        <v>391</v>
      </c>
      <c r="Q4312" t="s">
        <v>52</v>
      </c>
    </row>
    <row r="4313" spans="1:17" hidden="1" x14ac:dyDescent="0.25">
      <c r="A4313" t="s">
        <v>17144</v>
      </c>
      <c r="B4313" t="s">
        <v>17145</v>
      </c>
      <c r="C4313" s="1" t="str">
        <f t="shared" ref="C4313:C4344" si="416">HYPERLINK("http://geochem.nrcan.gc.ca/cdogs/content/bdl/bdl210640_e.htm", "21:0640")</f>
        <v>21:0640</v>
      </c>
      <c r="D4313" s="1" t="str">
        <f>HYPERLINK("http://geochem.nrcan.gc.ca/cdogs/content/svy/svy210197_e.htm", "21:0197")</f>
        <v>21:0197</v>
      </c>
      <c r="E4313" t="s">
        <v>17146</v>
      </c>
      <c r="F4313" t="s">
        <v>17147</v>
      </c>
      <c r="H4313">
        <v>54.969501700000002</v>
      </c>
      <c r="I4313">
        <v>-59.025674000000002</v>
      </c>
      <c r="J4313" s="1" t="str">
        <f>HYPERLINK("http://geochem.nrcan.gc.ca/cdogs/content/kwd/kwd020018_e.htm", "Fluid (stream)")</f>
        <v>Fluid (stream)</v>
      </c>
      <c r="K4313" s="1" t="str">
        <f>HYPERLINK("http://geochem.nrcan.gc.ca/cdogs/content/kwd/kwd080007_e.htm", "Untreated Water")</f>
        <v>Untreated Water</v>
      </c>
      <c r="L4313">
        <v>1</v>
      </c>
      <c r="M4313" t="s">
        <v>11641</v>
      </c>
      <c r="N4313">
        <v>1</v>
      </c>
      <c r="O4313" t="s">
        <v>64</v>
      </c>
      <c r="P4313" t="s">
        <v>22</v>
      </c>
      <c r="Q4313" t="s">
        <v>8961</v>
      </c>
    </row>
    <row r="4314" spans="1:17" hidden="1" x14ac:dyDescent="0.25">
      <c r="A4314" t="s">
        <v>17148</v>
      </c>
      <c r="B4314" t="s">
        <v>17149</v>
      </c>
      <c r="C4314" s="1" t="str">
        <f t="shared" si="416"/>
        <v>21:0640</v>
      </c>
      <c r="D4314" s="1" t="str">
        <f>HYPERLINK("http://geochem.nrcan.gc.ca/cdogs/content/svy/svy210197_e.htm", "21:0197")</f>
        <v>21:0197</v>
      </c>
      <c r="E4314" t="s">
        <v>17150</v>
      </c>
      <c r="F4314" t="s">
        <v>17151</v>
      </c>
      <c r="H4314">
        <v>54.979322099999997</v>
      </c>
      <c r="I4314">
        <v>-58.970096699999999</v>
      </c>
      <c r="J4314" s="1" t="str">
        <f>HYPERLINK("http://geochem.nrcan.gc.ca/cdogs/content/kwd/kwd020018_e.htm", "Fluid (stream)")</f>
        <v>Fluid (stream)</v>
      </c>
      <c r="K4314" s="1" t="str">
        <f>HYPERLINK("http://geochem.nrcan.gc.ca/cdogs/content/kwd/kwd080007_e.htm", "Untreated Water")</f>
        <v>Untreated Water</v>
      </c>
      <c r="L4314">
        <v>1</v>
      </c>
      <c r="M4314" t="s">
        <v>11646</v>
      </c>
      <c r="N4314">
        <v>2</v>
      </c>
      <c r="O4314" t="s">
        <v>21</v>
      </c>
      <c r="P4314" t="s">
        <v>87</v>
      </c>
      <c r="Q4314" t="s">
        <v>16574</v>
      </c>
    </row>
    <row r="4315" spans="1:17" hidden="1" x14ac:dyDescent="0.25">
      <c r="A4315" t="s">
        <v>17152</v>
      </c>
      <c r="B4315" t="s">
        <v>17153</v>
      </c>
      <c r="C4315" s="1" t="str">
        <f t="shared" si="416"/>
        <v>21:0640</v>
      </c>
      <c r="D4315" s="1" t="str">
        <f>HYPERLINK("http://geochem.nrcan.gc.ca/cdogs/content/svy/svy210197_e.htm", "21:0197")</f>
        <v>21:0197</v>
      </c>
      <c r="E4315" t="s">
        <v>17154</v>
      </c>
      <c r="F4315" t="s">
        <v>17155</v>
      </c>
      <c r="H4315">
        <v>54.950902999999997</v>
      </c>
      <c r="I4315">
        <v>-58.919437199999997</v>
      </c>
      <c r="J4315" s="1" t="str">
        <f>HYPERLINK("http://geochem.nrcan.gc.ca/cdogs/content/kwd/kwd020018_e.htm", "Fluid (stream)")</f>
        <v>Fluid (stream)</v>
      </c>
      <c r="K4315" s="1" t="str">
        <f>HYPERLINK("http://geochem.nrcan.gc.ca/cdogs/content/kwd/kwd080007_e.htm", "Untreated Water")</f>
        <v>Untreated Water</v>
      </c>
      <c r="L4315">
        <v>1</v>
      </c>
      <c r="M4315" t="s">
        <v>11651</v>
      </c>
      <c r="N4315">
        <v>3</v>
      </c>
      <c r="O4315" t="s">
        <v>2418</v>
      </c>
      <c r="P4315" t="s">
        <v>583</v>
      </c>
      <c r="Q4315" t="s">
        <v>16492</v>
      </c>
    </row>
    <row r="4316" spans="1:17" hidden="1" x14ac:dyDescent="0.25">
      <c r="A4316" t="s">
        <v>17156</v>
      </c>
      <c r="B4316" t="s">
        <v>17157</v>
      </c>
      <c r="C4316" s="1" t="str">
        <f t="shared" si="416"/>
        <v>21:0640</v>
      </c>
      <c r="D4316" s="1" t="str">
        <f>HYPERLINK("http://geochem.nrcan.gc.ca/cdogs/content/svy/svy210197_e.htm", "21:0197")</f>
        <v>21:0197</v>
      </c>
      <c r="E4316" t="s">
        <v>17158</v>
      </c>
      <c r="F4316" t="s">
        <v>17159</v>
      </c>
      <c r="H4316">
        <v>54.940578899999998</v>
      </c>
      <c r="I4316">
        <v>-59.003331199999998</v>
      </c>
      <c r="J4316" s="1" t="str">
        <f>HYPERLINK("http://geochem.nrcan.gc.ca/cdogs/content/kwd/kwd020018_e.htm", "Fluid (stream)")</f>
        <v>Fluid (stream)</v>
      </c>
      <c r="K4316" s="1" t="str">
        <f>HYPERLINK("http://geochem.nrcan.gc.ca/cdogs/content/kwd/kwd080007_e.htm", "Untreated Water")</f>
        <v>Untreated Water</v>
      </c>
      <c r="L4316">
        <v>1</v>
      </c>
      <c r="M4316" t="s">
        <v>11660</v>
      </c>
      <c r="N4316">
        <v>4</v>
      </c>
      <c r="O4316" t="s">
        <v>3419</v>
      </c>
      <c r="P4316" t="s">
        <v>583</v>
      </c>
      <c r="Q4316" t="s">
        <v>2366</v>
      </c>
    </row>
    <row r="4317" spans="1:17" hidden="1" x14ac:dyDescent="0.25">
      <c r="A4317" t="s">
        <v>17160</v>
      </c>
      <c r="B4317" t="s">
        <v>17161</v>
      </c>
      <c r="C4317" s="1" t="str">
        <f t="shared" si="416"/>
        <v>21:0640</v>
      </c>
      <c r="D4317" s="1" t="str">
        <f>HYPERLINK("http://geochem.nrcan.gc.ca/cdogs/content/svy/svy_e.htm", "")</f>
        <v/>
      </c>
      <c r="G4317" s="1" t="str">
        <f>HYPERLINK("http://geochem.nrcan.gc.ca/cdogs/content/cr_/cr_00082_e.htm", "82")</f>
        <v>82</v>
      </c>
      <c r="J4317" t="s">
        <v>11703</v>
      </c>
      <c r="K4317" t="s">
        <v>11704</v>
      </c>
      <c r="L4317">
        <v>1</v>
      </c>
      <c r="M4317" t="s">
        <v>11705</v>
      </c>
      <c r="N4317">
        <v>5</v>
      </c>
      <c r="O4317" t="s">
        <v>8423</v>
      </c>
      <c r="P4317" t="s">
        <v>5702</v>
      </c>
      <c r="Q4317" t="s">
        <v>35</v>
      </c>
    </row>
    <row r="4318" spans="1:17" hidden="1" x14ac:dyDescent="0.25">
      <c r="A4318" t="s">
        <v>17162</v>
      </c>
      <c r="B4318" t="s">
        <v>17163</v>
      </c>
      <c r="C4318" s="1" t="str">
        <f t="shared" si="416"/>
        <v>21:0640</v>
      </c>
      <c r="D4318" s="1" t="str">
        <f t="shared" ref="D4318:D4346" si="417">HYPERLINK("http://geochem.nrcan.gc.ca/cdogs/content/svy/svy210197_e.htm", "21:0197")</f>
        <v>21:0197</v>
      </c>
      <c r="E4318" t="s">
        <v>17164</v>
      </c>
      <c r="F4318" t="s">
        <v>17165</v>
      </c>
      <c r="H4318">
        <v>54.948684499999999</v>
      </c>
      <c r="I4318">
        <v>-59.076830600000001</v>
      </c>
      <c r="J4318" s="1" t="str">
        <f t="shared" ref="J4318:J4346" si="418">HYPERLINK("http://geochem.nrcan.gc.ca/cdogs/content/kwd/kwd020018_e.htm", "Fluid (stream)")</f>
        <v>Fluid (stream)</v>
      </c>
      <c r="K4318" s="1" t="str">
        <f t="shared" ref="K4318:K4346" si="419">HYPERLINK("http://geochem.nrcan.gc.ca/cdogs/content/kwd/kwd080007_e.htm", "Untreated Water")</f>
        <v>Untreated Water</v>
      </c>
      <c r="L4318">
        <v>1</v>
      </c>
      <c r="M4318" t="s">
        <v>11680</v>
      </c>
      <c r="N4318">
        <v>6</v>
      </c>
      <c r="O4318" t="s">
        <v>667</v>
      </c>
      <c r="P4318" t="s">
        <v>636</v>
      </c>
      <c r="Q4318" t="s">
        <v>149</v>
      </c>
    </row>
    <row r="4319" spans="1:17" hidden="1" x14ac:dyDescent="0.25">
      <c r="A4319" t="s">
        <v>17166</v>
      </c>
      <c r="B4319" t="s">
        <v>17167</v>
      </c>
      <c r="C4319" s="1" t="str">
        <f t="shared" si="416"/>
        <v>21:0640</v>
      </c>
      <c r="D4319" s="1" t="str">
        <f t="shared" si="417"/>
        <v>21:0197</v>
      </c>
      <c r="E4319" t="s">
        <v>17164</v>
      </c>
      <c r="F4319" t="s">
        <v>17168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11684</v>
      </c>
      <c r="N4319">
        <v>7</v>
      </c>
      <c r="O4319" t="s">
        <v>17169</v>
      </c>
      <c r="P4319" t="s">
        <v>636</v>
      </c>
      <c r="Q4319" t="s">
        <v>88</v>
      </c>
    </row>
    <row r="4320" spans="1:17" hidden="1" x14ac:dyDescent="0.25">
      <c r="A4320" t="s">
        <v>17170</v>
      </c>
      <c r="B4320" t="s">
        <v>17171</v>
      </c>
      <c r="C4320" s="1" t="str">
        <f t="shared" si="416"/>
        <v>21:0640</v>
      </c>
      <c r="D4320" s="1" t="str">
        <f t="shared" si="417"/>
        <v>21:0197</v>
      </c>
      <c r="E4320" t="s">
        <v>17172</v>
      </c>
      <c r="F4320" t="s">
        <v>17173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11665</v>
      </c>
      <c r="N4320">
        <v>8</v>
      </c>
      <c r="O4320" t="s">
        <v>2129</v>
      </c>
      <c r="P4320" t="s">
        <v>2943</v>
      </c>
      <c r="Q4320" t="s">
        <v>189</v>
      </c>
    </row>
    <row r="4321" spans="1:17" hidden="1" x14ac:dyDescent="0.25">
      <c r="A4321" t="s">
        <v>17174</v>
      </c>
      <c r="B4321" t="s">
        <v>17175</v>
      </c>
      <c r="C4321" s="1" t="str">
        <f t="shared" si="416"/>
        <v>21:0640</v>
      </c>
      <c r="D4321" s="1" t="str">
        <f t="shared" si="417"/>
        <v>21:0197</v>
      </c>
      <c r="E4321" t="s">
        <v>17176</v>
      </c>
      <c r="F4321" t="s">
        <v>17177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11670</v>
      </c>
      <c r="N4321">
        <v>9</v>
      </c>
      <c r="O4321" t="s">
        <v>21</v>
      </c>
      <c r="P4321" t="s">
        <v>583</v>
      </c>
      <c r="Q4321" t="s">
        <v>52</v>
      </c>
    </row>
    <row r="4322" spans="1:17" hidden="1" x14ac:dyDescent="0.25">
      <c r="A4322" t="s">
        <v>17178</v>
      </c>
      <c r="B4322" t="s">
        <v>17179</v>
      </c>
      <c r="C4322" s="1" t="str">
        <f t="shared" si="416"/>
        <v>21:0640</v>
      </c>
      <c r="D4322" s="1" t="str">
        <f t="shared" si="417"/>
        <v>21:0197</v>
      </c>
      <c r="E4322" t="s">
        <v>17180</v>
      </c>
      <c r="F4322" t="s">
        <v>17181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11675</v>
      </c>
      <c r="N4322">
        <v>10</v>
      </c>
      <c r="O4322" t="s">
        <v>2418</v>
      </c>
      <c r="P4322" t="s">
        <v>1631</v>
      </c>
      <c r="Q4322" t="s">
        <v>149</v>
      </c>
    </row>
    <row r="4323" spans="1:17" hidden="1" x14ac:dyDescent="0.25">
      <c r="A4323" t="s">
        <v>17182</v>
      </c>
      <c r="B4323" t="s">
        <v>17183</v>
      </c>
      <c r="C4323" s="1" t="str">
        <f t="shared" si="416"/>
        <v>21:0640</v>
      </c>
      <c r="D4323" s="1" t="str">
        <f t="shared" si="417"/>
        <v>21:0197</v>
      </c>
      <c r="E4323" t="s">
        <v>17184</v>
      </c>
      <c r="F4323" t="s">
        <v>17185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11689</v>
      </c>
      <c r="N4323">
        <v>11</v>
      </c>
      <c r="O4323" t="s">
        <v>3560</v>
      </c>
      <c r="P4323" t="s">
        <v>1598</v>
      </c>
      <c r="Q4323" t="s">
        <v>88</v>
      </c>
    </row>
    <row r="4324" spans="1:17" hidden="1" x14ac:dyDescent="0.25">
      <c r="A4324" t="s">
        <v>17186</v>
      </c>
      <c r="B4324" t="s">
        <v>17187</v>
      </c>
      <c r="C4324" s="1" t="str">
        <f t="shared" si="416"/>
        <v>21:0640</v>
      </c>
      <c r="D4324" s="1" t="str">
        <f t="shared" si="417"/>
        <v>21:0197</v>
      </c>
      <c r="E4324" t="s">
        <v>17188</v>
      </c>
      <c r="F4324" t="s">
        <v>17189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11694</v>
      </c>
      <c r="N4324">
        <v>12</v>
      </c>
      <c r="O4324" t="s">
        <v>1771</v>
      </c>
      <c r="P4324" t="s">
        <v>658</v>
      </c>
      <c r="Q4324" t="s">
        <v>143</v>
      </c>
    </row>
    <row r="4325" spans="1:17" hidden="1" x14ac:dyDescent="0.25">
      <c r="A4325" t="s">
        <v>17190</v>
      </c>
      <c r="B4325" t="s">
        <v>17191</v>
      </c>
      <c r="C4325" s="1" t="str">
        <f t="shared" si="416"/>
        <v>21:0640</v>
      </c>
      <c r="D4325" s="1" t="str">
        <f t="shared" si="417"/>
        <v>21:0197</v>
      </c>
      <c r="E4325" t="s">
        <v>17192</v>
      </c>
      <c r="F4325" t="s">
        <v>17193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11700</v>
      </c>
      <c r="N4325">
        <v>13</v>
      </c>
      <c r="O4325" t="s">
        <v>21</v>
      </c>
      <c r="P4325" t="s">
        <v>356</v>
      </c>
      <c r="Q4325" t="s">
        <v>8961</v>
      </c>
    </row>
    <row r="4326" spans="1:17" hidden="1" x14ac:dyDescent="0.25">
      <c r="A4326" t="s">
        <v>17194</v>
      </c>
      <c r="B4326" t="s">
        <v>17195</v>
      </c>
      <c r="C4326" s="1" t="str">
        <f t="shared" si="416"/>
        <v>21:0640</v>
      </c>
      <c r="D4326" s="1" t="str">
        <f t="shared" si="417"/>
        <v>21:0197</v>
      </c>
      <c r="E4326" t="s">
        <v>17196</v>
      </c>
      <c r="F4326" t="s">
        <v>17197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11710</v>
      </c>
      <c r="N4326">
        <v>14</v>
      </c>
      <c r="O4326" t="s">
        <v>21</v>
      </c>
      <c r="P4326" t="s">
        <v>45</v>
      </c>
      <c r="Q4326" t="s">
        <v>2948</v>
      </c>
    </row>
    <row r="4327" spans="1:17" hidden="1" x14ac:dyDescent="0.25">
      <c r="A4327" t="s">
        <v>17198</v>
      </c>
      <c r="B4327" t="s">
        <v>17199</v>
      </c>
      <c r="C4327" s="1" t="str">
        <f t="shared" si="416"/>
        <v>21:0640</v>
      </c>
      <c r="D4327" s="1" t="str">
        <f t="shared" si="417"/>
        <v>21:0197</v>
      </c>
      <c r="E4327" t="s">
        <v>17200</v>
      </c>
      <c r="F4327" t="s">
        <v>17201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11715</v>
      </c>
      <c r="N4327">
        <v>15</v>
      </c>
      <c r="O4327" t="s">
        <v>21</v>
      </c>
      <c r="P4327" t="s">
        <v>5368</v>
      </c>
      <c r="Q4327" t="s">
        <v>3836</v>
      </c>
    </row>
    <row r="4328" spans="1:17" hidden="1" x14ac:dyDescent="0.25">
      <c r="A4328" t="s">
        <v>17202</v>
      </c>
      <c r="B4328" t="s">
        <v>17203</v>
      </c>
      <c r="C4328" s="1" t="str">
        <f t="shared" si="416"/>
        <v>21:0640</v>
      </c>
      <c r="D4328" s="1" t="str">
        <f t="shared" si="417"/>
        <v>21:0197</v>
      </c>
      <c r="E4328" t="s">
        <v>17204</v>
      </c>
      <c r="F4328" t="s">
        <v>17205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11720</v>
      </c>
      <c r="N4328">
        <v>16</v>
      </c>
      <c r="O4328" t="s">
        <v>21</v>
      </c>
      <c r="P4328" t="s">
        <v>636</v>
      </c>
      <c r="Q4328" t="s">
        <v>16574</v>
      </c>
    </row>
    <row r="4329" spans="1:17" hidden="1" x14ac:dyDescent="0.25">
      <c r="A4329" t="s">
        <v>17206</v>
      </c>
      <c r="B4329" t="s">
        <v>17207</v>
      </c>
      <c r="C4329" s="1" t="str">
        <f t="shared" si="416"/>
        <v>21:0640</v>
      </c>
      <c r="D4329" s="1" t="str">
        <f t="shared" si="417"/>
        <v>21:0197</v>
      </c>
      <c r="E4329" t="s">
        <v>17208</v>
      </c>
      <c r="F4329" t="s">
        <v>17209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11725</v>
      </c>
      <c r="N4329">
        <v>17</v>
      </c>
      <c r="O4329" t="s">
        <v>7860</v>
      </c>
      <c r="P4329" t="s">
        <v>22</v>
      </c>
      <c r="Q4329" t="s">
        <v>16492</v>
      </c>
    </row>
    <row r="4330" spans="1:17" hidden="1" x14ac:dyDescent="0.25">
      <c r="A4330" t="s">
        <v>17210</v>
      </c>
      <c r="B4330" t="s">
        <v>17211</v>
      </c>
      <c r="C4330" s="1" t="str">
        <f t="shared" si="416"/>
        <v>21:0640</v>
      </c>
      <c r="D4330" s="1" t="str">
        <f t="shared" si="417"/>
        <v>21:0197</v>
      </c>
      <c r="E4330" t="s">
        <v>17212</v>
      </c>
      <c r="F4330" t="s">
        <v>17213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11730</v>
      </c>
      <c r="N4330">
        <v>18</v>
      </c>
      <c r="O4330" t="s">
        <v>21</v>
      </c>
      <c r="P4330" t="s">
        <v>45</v>
      </c>
      <c r="Q4330" t="s">
        <v>3836</v>
      </c>
    </row>
    <row r="4331" spans="1:17" hidden="1" x14ac:dyDescent="0.25">
      <c r="A4331" t="s">
        <v>17214</v>
      </c>
      <c r="B4331" t="s">
        <v>17215</v>
      </c>
      <c r="C4331" s="1" t="str">
        <f t="shared" si="416"/>
        <v>21:0640</v>
      </c>
      <c r="D4331" s="1" t="str">
        <f t="shared" si="417"/>
        <v>21:0197</v>
      </c>
      <c r="E4331" t="s">
        <v>17216</v>
      </c>
      <c r="F4331" t="s">
        <v>17217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12803</v>
      </c>
      <c r="N4331">
        <v>19</v>
      </c>
      <c r="O4331" t="s">
        <v>101</v>
      </c>
      <c r="P4331" t="s">
        <v>356</v>
      </c>
      <c r="Q4331" t="s">
        <v>7328</v>
      </c>
    </row>
    <row r="4332" spans="1:17" hidden="1" x14ac:dyDescent="0.25">
      <c r="A4332" t="s">
        <v>17218</v>
      </c>
      <c r="B4332" t="s">
        <v>17219</v>
      </c>
      <c r="C4332" s="1" t="str">
        <f t="shared" si="416"/>
        <v>21:0640</v>
      </c>
      <c r="D4332" s="1" t="str">
        <f t="shared" si="417"/>
        <v>21:0197</v>
      </c>
      <c r="E4332" t="s">
        <v>17220</v>
      </c>
      <c r="F4332" t="s">
        <v>17221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11641</v>
      </c>
      <c r="N4332">
        <v>20</v>
      </c>
      <c r="O4332" t="s">
        <v>21</v>
      </c>
      <c r="P4332" t="s">
        <v>2212</v>
      </c>
      <c r="Q4332" t="s">
        <v>2822</v>
      </c>
    </row>
    <row r="4333" spans="1:17" hidden="1" x14ac:dyDescent="0.25">
      <c r="A4333" t="s">
        <v>17222</v>
      </c>
      <c r="B4333" t="s">
        <v>17223</v>
      </c>
      <c r="C4333" s="1" t="str">
        <f t="shared" si="416"/>
        <v>21:0640</v>
      </c>
      <c r="D4333" s="1" t="str">
        <f t="shared" si="417"/>
        <v>21:0197</v>
      </c>
      <c r="E4333" t="s">
        <v>17224</v>
      </c>
      <c r="F4333" t="s">
        <v>17225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11680</v>
      </c>
      <c r="N4333">
        <v>21</v>
      </c>
      <c r="O4333" t="s">
        <v>2379</v>
      </c>
      <c r="P4333" t="s">
        <v>2943</v>
      </c>
      <c r="Q4333" t="s">
        <v>2392</v>
      </c>
    </row>
    <row r="4334" spans="1:17" hidden="1" x14ac:dyDescent="0.25">
      <c r="A4334" t="s">
        <v>17226</v>
      </c>
      <c r="B4334" t="s">
        <v>17227</v>
      </c>
      <c r="C4334" s="1" t="str">
        <f t="shared" si="416"/>
        <v>21:0640</v>
      </c>
      <c r="D4334" s="1" t="str">
        <f t="shared" si="417"/>
        <v>21:0197</v>
      </c>
      <c r="E4334" t="s">
        <v>17224</v>
      </c>
      <c r="F4334" t="s">
        <v>17228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11684</v>
      </c>
      <c r="N4334">
        <v>22</v>
      </c>
      <c r="O4334" t="s">
        <v>630</v>
      </c>
      <c r="P4334" t="s">
        <v>2943</v>
      </c>
      <c r="Q4334" t="s">
        <v>1528</v>
      </c>
    </row>
    <row r="4335" spans="1:17" hidden="1" x14ac:dyDescent="0.25">
      <c r="A4335" t="s">
        <v>17229</v>
      </c>
      <c r="B4335" t="s">
        <v>17230</v>
      </c>
      <c r="C4335" s="1" t="str">
        <f t="shared" si="416"/>
        <v>21:0640</v>
      </c>
      <c r="D4335" s="1" t="str">
        <f t="shared" si="417"/>
        <v>21:0197</v>
      </c>
      <c r="E4335" t="s">
        <v>17231</v>
      </c>
      <c r="F4335" t="s">
        <v>17232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11646</v>
      </c>
      <c r="N4335">
        <v>23</v>
      </c>
      <c r="O4335" t="s">
        <v>311</v>
      </c>
      <c r="P4335" t="s">
        <v>1631</v>
      </c>
      <c r="Q4335" t="s">
        <v>2366</v>
      </c>
    </row>
    <row r="4336" spans="1:17" hidden="1" x14ac:dyDescent="0.25">
      <c r="A4336" t="s">
        <v>17233</v>
      </c>
      <c r="B4336" t="s">
        <v>17234</v>
      </c>
      <c r="C4336" s="1" t="str">
        <f t="shared" si="416"/>
        <v>21:0640</v>
      </c>
      <c r="D4336" s="1" t="str">
        <f t="shared" si="417"/>
        <v>21:0197</v>
      </c>
      <c r="E4336" t="s">
        <v>17235</v>
      </c>
      <c r="F4336" t="s">
        <v>17236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11651</v>
      </c>
      <c r="N4336">
        <v>24</v>
      </c>
      <c r="O4336" t="s">
        <v>607</v>
      </c>
      <c r="P4336" t="s">
        <v>16918</v>
      </c>
      <c r="Q4336" t="s">
        <v>143</v>
      </c>
    </row>
    <row r="4337" spans="1:17" hidden="1" x14ac:dyDescent="0.25">
      <c r="A4337" t="s">
        <v>17237</v>
      </c>
      <c r="B4337" t="s">
        <v>17238</v>
      </c>
      <c r="C4337" s="1" t="str">
        <f t="shared" si="416"/>
        <v>21:0640</v>
      </c>
      <c r="D4337" s="1" t="str">
        <f t="shared" si="417"/>
        <v>21:0197</v>
      </c>
      <c r="E4337" t="s">
        <v>17239</v>
      </c>
      <c r="F4337" t="s">
        <v>17240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11660</v>
      </c>
      <c r="N4337">
        <v>25</v>
      </c>
      <c r="O4337" t="s">
        <v>17241</v>
      </c>
      <c r="P4337" t="s">
        <v>636</v>
      </c>
      <c r="Q4337" t="s">
        <v>171</v>
      </c>
    </row>
    <row r="4338" spans="1:17" hidden="1" x14ac:dyDescent="0.25">
      <c r="A4338" t="s">
        <v>17242</v>
      </c>
      <c r="B4338" t="s">
        <v>17243</v>
      </c>
      <c r="C4338" s="1" t="str">
        <f t="shared" si="416"/>
        <v>21:0640</v>
      </c>
      <c r="D4338" s="1" t="str">
        <f t="shared" si="417"/>
        <v>21:0197</v>
      </c>
      <c r="E4338" t="s">
        <v>17244</v>
      </c>
      <c r="F4338" t="s">
        <v>17245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11665</v>
      </c>
      <c r="N4338">
        <v>26</v>
      </c>
      <c r="O4338" t="s">
        <v>17246</v>
      </c>
      <c r="P4338" t="s">
        <v>636</v>
      </c>
      <c r="Q4338" t="s">
        <v>143</v>
      </c>
    </row>
    <row r="4339" spans="1:17" hidden="1" x14ac:dyDescent="0.25">
      <c r="A4339" t="s">
        <v>17247</v>
      </c>
      <c r="B4339" t="s">
        <v>17248</v>
      </c>
      <c r="C4339" s="1" t="str">
        <f t="shared" si="416"/>
        <v>21:0640</v>
      </c>
      <c r="D4339" s="1" t="str">
        <f t="shared" si="417"/>
        <v>21:0197</v>
      </c>
      <c r="E4339" t="s">
        <v>17249</v>
      </c>
      <c r="F4339" t="s">
        <v>17250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11670</v>
      </c>
      <c r="N4339">
        <v>27</v>
      </c>
      <c r="O4339" t="s">
        <v>76</v>
      </c>
      <c r="P4339" t="s">
        <v>636</v>
      </c>
      <c r="Q4339" t="s">
        <v>138</v>
      </c>
    </row>
    <row r="4340" spans="1:17" hidden="1" x14ac:dyDescent="0.25">
      <c r="A4340" t="s">
        <v>17251</v>
      </c>
      <c r="B4340" t="s">
        <v>17252</v>
      </c>
      <c r="C4340" s="1" t="str">
        <f t="shared" si="416"/>
        <v>21:0640</v>
      </c>
      <c r="D4340" s="1" t="str">
        <f t="shared" si="417"/>
        <v>21:0197</v>
      </c>
      <c r="E4340" t="s">
        <v>17253</v>
      </c>
      <c r="F4340" t="s">
        <v>17254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11675</v>
      </c>
      <c r="N4340">
        <v>28</v>
      </c>
      <c r="O4340" t="s">
        <v>158</v>
      </c>
      <c r="P4340" t="s">
        <v>397</v>
      </c>
      <c r="Q4340" t="s">
        <v>8961</v>
      </c>
    </row>
    <row r="4341" spans="1:17" hidden="1" x14ac:dyDescent="0.25">
      <c r="A4341" t="s">
        <v>17255</v>
      </c>
      <c r="B4341" t="s">
        <v>17256</v>
      </c>
      <c r="C4341" s="1" t="str">
        <f t="shared" si="416"/>
        <v>21:0640</v>
      </c>
      <c r="D4341" s="1" t="str">
        <f t="shared" si="417"/>
        <v>21:0197</v>
      </c>
      <c r="E4341" t="s">
        <v>17257</v>
      </c>
      <c r="F4341" t="s">
        <v>17258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11689</v>
      </c>
      <c r="N4341">
        <v>29</v>
      </c>
      <c r="O4341" t="s">
        <v>21</v>
      </c>
      <c r="P4341" t="s">
        <v>356</v>
      </c>
      <c r="Q4341" t="s">
        <v>3836</v>
      </c>
    </row>
    <row r="4342" spans="1:17" hidden="1" x14ac:dyDescent="0.25">
      <c r="A4342" t="s">
        <v>17259</v>
      </c>
      <c r="B4342" t="s">
        <v>17260</v>
      </c>
      <c r="C4342" s="1" t="str">
        <f t="shared" si="416"/>
        <v>21:0640</v>
      </c>
      <c r="D4342" s="1" t="str">
        <f t="shared" si="417"/>
        <v>21:0197</v>
      </c>
      <c r="E4342" t="s">
        <v>17261</v>
      </c>
      <c r="F4342" t="s">
        <v>17262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11694</v>
      </c>
      <c r="N4342">
        <v>30</v>
      </c>
      <c r="O4342" t="s">
        <v>244</v>
      </c>
      <c r="P4342" t="s">
        <v>2212</v>
      </c>
      <c r="Q4342" t="s">
        <v>3836</v>
      </c>
    </row>
    <row r="4343" spans="1:17" hidden="1" x14ac:dyDescent="0.25">
      <c r="A4343" t="s">
        <v>17263</v>
      </c>
      <c r="B4343" t="s">
        <v>17264</v>
      </c>
      <c r="C4343" s="1" t="str">
        <f t="shared" si="416"/>
        <v>21:0640</v>
      </c>
      <c r="D4343" s="1" t="str">
        <f t="shared" si="417"/>
        <v>21:0197</v>
      </c>
      <c r="E4343" t="s">
        <v>17265</v>
      </c>
      <c r="F4343" t="s">
        <v>17266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11700</v>
      </c>
      <c r="N4343">
        <v>31</v>
      </c>
      <c r="O4343" t="s">
        <v>370</v>
      </c>
      <c r="P4343" t="s">
        <v>22</v>
      </c>
      <c r="Q4343" t="s">
        <v>6243</v>
      </c>
    </row>
    <row r="4344" spans="1:17" hidden="1" x14ac:dyDescent="0.25">
      <c r="A4344" t="s">
        <v>17267</v>
      </c>
      <c r="B4344" t="s">
        <v>17268</v>
      </c>
      <c r="C4344" s="1" t="str">
        <f t="shared" si="416"/>
        <v>21:0640</v>
      </c>
      <c r="D4344" s="1" t="str">
        <f t="shared" si="417"/>
        <v>21:0197</v>
      </c>
      <c r="E4344" t="s">
        <v>17269</v>
      </c>
      <c r="F4344" t="s">
        <v>17270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11710</v>
      </c>
      <c r="N4344">
        <v>32</v>
      </c>
      <c r="O4344" t="s">
        <v>21</v>
      </c>
      <c r="P4344" t="s">
        <v>22</v>
      </c>
      <c r="Q4344" t="s">
        <v>2822</v>
      </c>
    </row>
    <row r="4345" spans="1:17" hidden="1" x14ac:dyDescent="0.25">
      <c r="A4345" t="s">
        <v>17271</v>
      </c>
      <c r="B4345" t="s">
        <v>17272</v>
      </c>
      <c r="C4345" s="1" t="str">
        <f t="shared" ref="C4345:C4376" si="420">HYPERLINK("http://geochem.nrcan.gc.ca/cdogs/content/bdl/bdl210640_e.htm", "21:0640")</f>
        <v>21:0640</v>
      </c>
      <c r="D4345" s="1" t="str">
        <f t="shared" si="417"/>
        <v>21:0197</v>
      </c>
      <c r="E4345" t="s">
        <v>17273</v>
      </c>
      <c r="F4345" t="s">
        <v>17274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11715</v>
      </c>
      <c r="N4345">
        <v>33</v>
      </c>
      <c r="O4345" t="s">
        <v>158</v>
      </c>
      <c r="P4345" t="s">
        <v>2212</v>
      </c>
      <c r="Q4345" t="s">
        <v>2392</v>
      </c>
    </row>
    <row r="4346" spans="1:17" hidden="1" x14ac:dyDescent="0.25">
      <c r="A4346" t="s">
        <v>17275</v>
      </c>
      <c r="B4346" t="s">
        <v>17276</v>
      </c>
      <c r="C4346" s="1" t="str">
        <f t="shared" si="420"/>
        <v>21:0640</v>
      </c>
      <c r="D4346" s="1" t="str">
        <f t="shared" si="417"/>
        <v>21:0197</v>
      </c>
      <c r="E4346" t="s">
        <v>17277</v>
      </c>
      <c r="F4346" t="s">
        <v>17278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11720</v>
      </c>
      <c r="N4346">
        <v>34</v>
      </c>
      <c r="O4346" t="s">
        <v>1818</v>
      </c>
      <c r="P4346" t="s">
        <v>1515</v>
      </c>
      <c r="Q4346" t="s">
        <v>3836</v>
      </c>
    </row>
    <row r="4347" spans="1:17" hidden="1" x14ac:dyDescent="0.25">
      <c r="A4347" t="s">
        <v>17279</v>
      </c>
      <c r="B4347" t="s">
        <v>17280</v>
      </c>
      <c r="C4347" s="1" t="str">
        <f t="shared" si="420"/>
        <v>21:0640</v>
      </c>
      <c r="D4347" s="1" t="str">
        <f>HYPERLINK("http://geochem.nrcan.gc.ca/cdogs/content/svy/svy_e.htm", "")</f>
        <v/>
      </c>
      <c r="G4347" s="1" t="str">
        <f>HYPERLINK("http://geochem.nrcan.gc.ca/cdogs/content/cr_/cr_00081_e.htm", "81")</f>
        <v>81</v>
      </c>
      <c r="J4347" t="s">
        <v>11703</v>
      </c>
      <c r="K4347" t="s">
        <v>11704</v>
      </c>
      <c r="L4347">
        <v>2</v>
      </c>
      <c r="M4347" t="s">
        <v>11705</v>
      </c>
      <c r="N4347">
        <v>35</v>
      </c>
      <c r="O4347" t="s">
        <v>1597</v>
      </c>
      <c r="P4347" t="s">
        <v>880</v>
      </c>
      <c r="Q4347" t="s">
        <v>5130</v>
      </c>
    </row>
    <row r="4348" spans="1:17" hidden="1" x14ac:dyDescent="0.25">
      <c r="A4348" t="s">
        <v>17281</v>
      </c>
      <c r="B4348" t="s">
        <v>17282</v>
      </c>
      <c r="C4348" s="1" t="str">
        <f t="shared" si="420"/>
        <v>21:0640</v>
      </c>
      <c r="D4348" s="1" t="str">
        <f t="shared" ref="D4348:D4359" si="421">HYPERLINK("http://geochem.nrcan.gc.ca/cdogs/content/svy/svy210197_e.htm", "21:0197")</f>
        <v>21:0197</v>
      </c>
      <c r="E4348" t="s">
        <v>17283</v>
      </c>
      <c r="F4348" t="s">
        <v>17284</v>
      </c>
      <c r="H4348">
        <v>54.917770900000001</v>
      </c>
      <c r="I4348">
        <v>-59.464226500000002</v>
      </c>
      <c r="J4348" s="1" t="str">
        <f t="shared" ref="J4348:J4359" si="422">HYPERLINK("http://geochem.nrcan.gc.ca/cdogs/content/kwd/kwd020018_e.htm", "Fluid (stream)")</f>
        <v>Fluid (stream)</v>
      </c>
      <c r="K4348" s="1" t="str">
        <f t="shared" ref="K4348:K4359" si="423">HYPERLINK("http://geochem.nrcan.gc.ca/cdogs/content/kwd/kwd080007_e.htm", "Untreated Water")</f>
        <v>Untreated Water</v>
      </c>
      <c r="L4348">
        <v>2</v>
      </c>
      <c r="M4348" t="s">
        <v>11725</v>
      </c>
      <c r="N4348">
        <v>36</v>
      </c>
      <c r="O4348" t="s">
        <v>244</v>
      </c>
      <c r="P4348" t="s">
        <v>583</v>
      </c>
      <c r="Q4348" t="s">
        <v>2948</v>
      </c>
    </row>
    <row r="4349" spans="1:17" hidden="1" x14ac:dyDescent="0.25">
      <c r="A4349" t="s">
        <v>17285</v>
      </c>
      <c r="B4349" t="s">
        <v>17286</v>
      </c>
      <c r="C4349" s="1" t="str">
        <f t="shared" si="420"/>
        <v>21:0640</v>
      </c>
      <c r="D4349" s="1" t="str">
        <f t="shared" si="421"/>
        <v>21:0197</v>
      </c>
      <c r="E4349" t="s">
        <v>17287</v>
      </c>
      <c r="F4349" t="s">
        <v>17288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11730</v>
      </c>
      <c r="N4349">
        <v>37</v>
      </c>
      <c r="O4349" t="s">
        <v>225</v>
      </c>
      <c r="P4349" t="s">
        <v>2212</v>
      </c>
      <c r="Q4349" t="s">
        <v>2822</v>
      </c>
    </row>
    <row r="4350" spans="1:17" hidden="1" x14ac:dyDescent="0.25">
      <c r="A4350" t="s">
        <v>17289</v>
      </c>
      <c r="B4350" t="s">
        <v>17290</v>
      </c>
      <c r="C4350" s="1" t="str">
        <f t="shared" si="420"/>
        <v>21:0640</v>
      </c>
      <c r="D4350" s="1" t="str">
        <f t="shared" si="421"/>
        <v>21:0197</v>
      </c>
      <c r="E4350" t="s">
        <v>17291</v>
      </c>
      <c r="F4350" t="s">
        <v>17292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12803</v>
      </c>
      <c r="N4350">
        <v>38</v>
      </c>
      <c r="O4350" t="s">
        <v>10166</v>
      </c>
      <c r="P4350" t="s">
        <v>1631</v>
      </c>
      <c r="Q4350" t="s">
        <v>3836</v>
      </c>
    </row>
    <row r="4351" spans="1:17" hidden="1" x14ac:dyDescent="0.25">
      <c r="A4351" t="s">
        <v>17293</v>
      </c>
      <c r="B4351" t="s">
        <v>17294</v>
      </c>
      <c r="C4351" s="1" t="str">
        <f t="shared" si="420"/>
        <v>21:0640</v>
      </c>
      <c r="D4351" s="1" t="str">
        <f t="shared" si="421"/>
        <v>21:0197</v>
      </c>
      <c r="E4351" t="s">
        <v>17295</v>
      </c>
      <c r="F4351" t="s">
        <v>17296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11680</v>
      </c>
      <c r="N4351">
        <v>39</v>
      </c>
      <c r="O4351" t="s">
        <v>10345</v>
      </c>
      <c r="P4351" t="s">
        <v>636</v>
      </c>
      <c r="Q4351" t="s">
        <v>2366</v>
      </c>
    </row>
    <row r="4352" spans="1:17" hidden="1" x14ac:dyDescent="0.25">
      <c r="A4352" t="s">
        <v>17297</v>
      </c>
      <c r="B4352" t="s">
        <v>17298</v>
      </c>
      <c r="C4352" s="1" t="str">
        <f t="shared" si="420"/>
        <v>21:0640</v>
      </c>
      <c r="D4352" s="1" t="str">
        <f t="shared" si="421"/>
        <v>21:0197</v>
      </c>
      <c r="E4352" t="s">
        <v>17295</v>
      </c>
      <c r="F4352" t="s">
        <v>17299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11684</v>
      </c>
      <c r="N4352">
        <v>40</v>
      </c>
      <c r="O4352" t="s">
        <v>512</v>
      </c>
      <c r="P4352" t="s">
        <v>636</v>
      </c>
      <c r="Q4352" t="s">
        <v>1528</v>
      </c>
    </row>
    <row r="4353" spans="1:17" hidden="1" x14ac:dyDescent="0.25">
      <c r="A4353" t="s">
        <v>17300</v>
      </c>
      <c r="B4353" t="s">
        <v>17301</v>
      </c>
      <c r="C4353" s="1" t="str">
        <f t="shared" si="420"/>
        <v>21:0640</v>
      </c>
      <c r="D4353" s="1" t="str">
        <f t="shared" si="421"/>
        <v>21:0197</v>
      </c>
      <c r="E4353" t="s">
        <v>17302</v>
      </c>
      <c r="F4353" t="s">
        <v>17303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11641</v>
      </c>
      <c r="N4353">
        <v>41</v>
      </c>
      <c r="O4353" t="s">
        <v>1812</v>
      </c>
      <c r="P4353" t="s">
        <v>880</v>
      </c>
      <c r="Q4353" t="s">
        <v>2366</v>
      </c>
    </row>
    <row r="4354" spans="1:17" hidden="1" x14ac:dyDescent="0.25">
      <c r="A4354" t="s">
        <v>17304</v>
      </c>
      <c r="B4354" t="s">
        <v>17305</v>
      </c>
      <c r="C4354" s="1" t="str">
        <f t="shared" si="420"/>
        <v>21:0640</v>
      </c>
      <c r="D4354" s="1" t="str">
        <f t="shared" si="421"/>
        <v>21:0197</v>
      </c>
      <c r="E4354" t="s">
        <v>17306</v>
      </c>
      <c r="F4354" t="s">
        <v>17307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11646</v>
      </c>
      <c r="N4354">
        <v>42</v>
      </c>
      <c r="O4354" t="s">
        <v>576</v>
      </c>
      <c r="P4354" t="s">
        <v>658</v>
      </c>
      <c r="Q4354" t="s">
        <v>2366</v>
      </c>
    </row>
    <row r="4355" spans="1:17" hidden="1" x14ac:dyDescent="0.25">
      <c r="A4355" t="s">
        <v>17308</v>
      </c>
      <c r="B4355" t="s">
        <v>17309</v>
      </c>
      <c r="C4355" s="1" t="str">
        <f t="shared" si="420"/>
        <v>21:0640</v>
      </c>
      <c r="D4355" s="1" t="str">
        <f t="shared" si="421"/>
        <v>21:0197</v>
      </c>
      <c r="E4355" t="s">
        <v>17310</v>
      </c>
      <c r="F4355" t="s">
        <v>17311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11651</v>
      </c>
      <c r="N4355">
        <v>43</v>
      </c>
      <c r="O4355" t="s">
        <v>1812</v>
      </c>
      <c r="P4355" t="s">
        <v>631</v>
      </c>
      <c r="Q4355" t="s">
        <v>138</v>
      </c>
    </row>
    <row r="4356" spans="1:17" hidden="1" x14ac:dyDescent="0.25">
      <c r="A4356" t="s">
        <v>17312</v>
      </c>
      <c r="B4356" t="s">
        <v>17313</v>
      </c>
      <c r="C4356" s="1" t="str">
        <f t="shared" si="420"/>
        <v>21:0640</v>
      </c>
      <c r="D4356" s="1" t="str">
        <f t="shared" si="421"/>
        <v>21:0197</v>
      </c>
      <c r="E4356" t="s">
        <v>17314</v>
      </c>
      <c r="F4356" t="s">
        <v>17315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11660</v>
      </c>
      <c r="N4356">
        <v>44</v>
      </c>
      <c r="O4356" t="s">
        <v>701</v>
      </c>
      <c r="P4356" t="s">
        <v>658</v>
      </c>
      <c r="Q4356" t="s">
        <v>138</v>
      </c>
    </row>
    <row r="4357" spans="1:17" hidden="1" x14ac:dyDescent="0.25">
      <c r="A4357" t="s">
        <v>17316</v>
      </c>
      <c r="B4357" t="s">
        <v>17317</v>
      </c>
      <c r="C4357" s="1" t="str">
        <f t="shared" si="420"/>
        <v>21:0640</v>
      </c>
      <c r="D4357" s="1" t="str">
        <f t="shared" si="421"/>
        <v>21:0197</v>
      </c>
      <c r="E4357" t="s">
        <v>17318</v>
      </c>
      <c r="F4357" t="s">
        <v>17319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11665</v>
      </c>
      <c r="N4357">
        <v>45</v>
      </c>
      <c r="O4357" t="s">
        <v>21</v>
      </c>
      <c r="P4357" t="s">
        <v>391</v>
      </c>
      <c r="Q4357" t="s">
        <v>2948</v>
      </c>
    </row>
    <row r="4358" spans="1:17" hidden="1" x14ac:dyDescent="0.25">
      <c r="A4358" t="s">
        <v>17320</v>
      </c>
      <c r="B4358" t="s">
        <v>17321</v>
      </c>
      <c r="C4358" s="1" t="str">
        <f t="shared" si="420"/>
        <v>21:0640</v>
      </c>
      <c r="D4358" s="1" t="str">
        <f t="shared" si="421"/>
        <v>21:0197</v>
      </c>
      <c r="E4358" t="s">
        <v>17322</v>
      </c>
      <c r="F4358" t="s">
        <v>17323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11670</v>
      </c>
      <c r="N4358">
        <v>46</v>
      </c>
      <c r="O4358" t="s">
        <v>158</v>
      </c>
      <c r="P4358" t="s">
        <v>1631</v>
      </c>
      <c r="Q4358" t="s">
        <v>2366</v>
      </c>
    </row>
    <row r="4359" spans="1:17" hidden="1" x14ac:dyDescent="0.25">
      <c r="A4359" t="s">
        <v>17324</v>
      </c>
      <c r="B4359" t="s">
        <v>17325</v>
      </c>
      <c r="C4359" s="1" t="str">
        <f t="shared" si="420"/>
        <v>21:0640</v>
      </c>
      <c r="D4359" s="1" t="str">
        <f t="shared" si="421"/>
        <v>21:0197</v>
      </c>
      <c r="E4359" t="s">
        <v>17326</v>
      </c>
      <c r="F4359" t="s">
        <v>17327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11675</v>
      </c>
      <c r="N4359">
        <v>47</v>
      </c>
      <c r="O4359" t="s">
        <v>3419</v>
      </c>
      <c r="P4359" t="s">
        <v>636</v>
      </c>
      <c r="Q4359" t="s">
        <v>3836</v>
      </c>
    </row>
    <row r="4360" spans="1:17" hidden="1" x14ac:dyDescent="0.25">
      <c r="A4360" t="s">
        <v>17328</v>
      </c>
      <c r="B4360" t="s">
        <v>17329</v>
      </c>
      <c r="C4360" s="1" t="str">
        <f t="shared" si="420"/>
        <v>21:0640</v>
      </c>
      <c r="D4360" s="1" t="str">
        <f>HYPERLINK("http://geochem.nrcan.gc.ca/cdogs/content/svy/svy_e.htm", "")</f>
        <v/>
      </c>
      <c r="G4360" s="1" t="str">
        <f>HYPERLINK("http://geochem.nrcan.gc.ca/cdogs/content/cr_/cr_00081_e.htm", "81")</f>
        <v>81</v>
      </c>
      <c r="J4360" t="s">
        <v>11703</v>
      </c>
      <c r="K4360" t="s">
        <v>11704</v>
      </c>
      <c r="L4360">
        <v>3</v>
      </c>
      <c r="M4360" t="s">
        <v>11705</v>
      </c>
      <c r="N4360">
        <v>48</v>
      </c>
      <c r="O4360" t="s">
        <v>2418</v>
      </c>
      <c r="P4360" t="s">
        <v>880</v>
      </c>
      <c r="Q4360" t="s">
        <v>398</v>
      </c>
    </row>
    <row r="4361" spans="1:17" hidden="1" x14ac:dyDescent="0.25">
      <c r="A4361" t="s">
        <v>17330</v>
      </c>
      <c r="B4361" t="s">
        <v>17331</v>
      </c>
      <c r="C4361" s="1" t="str">
        <f t="shared" si="420"/>
        <v>21:0640</v>
      </c>
      <c r="D4361" s="1" t="str">
        <f t="shared" ref="D4361:D4382" si="424">HYPERLINK("http://geochem.nrcan.gc.ca/cdogs/content/svy/svy210197_e.htm", "21:0197")</f>
        <v>21:0197</v>
      </c>
      <c r="E4361" t="s">
        <v>17332</v>
      </c>
      <c r="F4361" t="s">
        <v>17333</v>
      </c>
      <c r="H4361">
        <v>54.940766099999998</v>
      </c>
      <c r="I4361">
        <v>-59.230569899999999</v>
      </c>
      <c r="J4361" s="1" t="str">
        <f t="shared" ref="J4361:J4382" si="425">HYPERLINK("http://geochem.nrcan.gc.ca/cdogs/content/kwd/kwd020018_e.htm", "Fluid (stream)")</f>
        <v>Fluid (stream)</v>
      </c>
      <c r="K4361" s="1" t="str">
        <f t="shared" ref="K4361:K4382" si="426">HYPERLINK("http://geochem.nrcan.gc.ca/cdogs/content/kwd/kwd080007_e.htm", "Untreated Water")</f>
        <v>Untreated Water</v>
      </c>
      <c r="L4361">
        <v>3</v>
      </c>
      <c r="M4361" t="s">
        <v>11689</v>
      </c>
      <c r="N4361">
        <v>49</v>
      </c>
      <c r="O4361" t="s">
        <v>327</v>
      </c>
      <c r="P4361" t="s">
        <v>3107</v>
      </c>
      <c r="Q4361" t="s">
        <v>88</v>
      </c>
    </row>
    <row r="4362" spans="1:17" hidden="1" x14ac:dyDescent="0.25">
      <c r="A4362" t="s">
        <v>17334</v>
      </c>
      <c r="B4362" t="s">
        <v>17335</v>
      </c>
      <c r="C4362" s="1" t="str">
        <f t="shared" si="420"/>
        <v>21:0640</v>
      </c>
      <c r="D4362" s="1" t="str">
        <f t="shared" si="424"/>
        <v>21:0197</v>
      </c>
      <c r="E4362" t="s">
        <v>17336</v>
      </c>
      <c r="F4362" t="s">
        <v>17337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11694</v>
      </c>
      <c r="N4362">
        <v>50</v>
      </c>
      <c r="O4362" t="s">
        <v>512</v>
      </c>
      <c r="P4362" t="s">
        <v>1598</v>
      </c>
      <c r="Q4362" t="s">
        <v>138</v>
      </c>
    </row>
    <row r="4363" spans="1:17" hidden="1" x14ac:dyDescent="0.25">
      <c r="A4363" t="s">
        <v>17338</v>
      </c>
      <c r="B4363" t="s">
        <v>17339</v>
      </c>
      <c r="C4363" s="1" t="str">
        <f t="shared" si="420"/>
        <v>21:0640</v>
      </c>
      <c r="D4363" s="1" t="str">
        <f t="shared" si="424"/>
        <v>21:0197</v>
      </c>
      <c r="E4363" t="s">
        <v>17340</v>
      </c>
      <c r="F4363" t="s">
        <v>17341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11700</v>
      </c>
      <c r="N4363">
        <v>51</v>
      </c>
      <c r="O4363" t="s">
        <v>17342</v>
      </c>
      <c r="P4363" t="s">
        <v>3107</v>
      </c>
      <c r="Q4363" t="s">
        <v>2948</v>
      </c>
    </row>
    <row r="4364" spans="1:17" hidden="1" x14ac:dyDescent="0.25">
      <c r="A4364" t="s">
        <v>17343</v>
      </c>
      <c r="B4364" t="s">
        <v>17344</v>
      </c>
      <c r="C4364" s="1" t="str">
        <f t="shared" si="420"/>
        <v>21:0640</v>
      </c>
      <c r="D4364" s="1" t="str">
        <f t="shared" si="424"/>
        <v>21:0197</v>
      </c>
      <c r="E4364" t="s">
        <v>17345</v>
      </c>
      <c r="F4364" t="s">
        <v>17346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11710</v>
      </c>
      <c r="N4364">
        <v>52</v>
      </c>
      <c r="O4364" t="s">
        <v>17347</v>
      </c>
      <c r="P4364" t="s">
        <v>2943</v>
      </c>
      <c r="Q4364" t="s">
        <v>2392</v>
      </c>
    </row>
    <row r="4365" spans="1:17" hidden="1" x14ac:dyDescent="0.25">
      <c r="A4365" t="s">
        <v>17348</v>
      </c>
      <c r="B4365" t="s">
        <v>17349</v>
      </c>
      <c r="C4365" s="1" t="str">
        <f t="shared" si="420"/>
        <v>21:0640</v>
      </c>
      <c r="D4365" s="1" t="str">
        <f t="shared" si="424"/>
        <v>21:0197</v>
      </c>
      <c r="E4365" t="s">
        <v>17350</v>
      </c>
      <c r="F4365" t="s">
        <v>17351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11641</v>
      </c>
      <c r="N4365">
        <v>53</v>
      </c>
      <c r="O4365" t="s">
        <v>6252</v>
      </c>
      <c r="P4365" t="s">
        <v>3107</v>
      </c>
      <c r="Q4365" t="s">
        <v>88</v>
      </c>
    </row>
    <row r="4366" spans="1:17" hidden="1" x14ac:dyDescent="0.25">
      <c r="A4366" t="s">
        <v>17352</v>
      </c>
      <c r="B4366" t="s">
        <v>17353</v>
      </c>
      <c r="C4366" s="1" t="str">
        <f t="shared" si="420"/>
        <v>21:0640</v>
      </c>
      <c r="D4366" s="1" t="str">
        <f t="shared" si="424"/>
        <v>21:0197</v>
      </c>
      <c r="E4366" t="s">
        <v>17354</v>
      </c>
      <c r="F4366" t="s">
        <v>17355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11646</v>
      </c>
      <c r="N4366">
        <v>54</v>
      </c>
      <c r="O4366" t="s">
        <v>7174</v>
      </c>
      <c r="P4366" t="s">
        <v>880</v>
      </c>
      <c r="Q4366" t="s">
        <v>88</v>
      </c>
    </row>
    <row r="4367" spans="1:17" hidden="1" x14ac:dyDescent="0.25">
      <c r="A4367" t="s">
        <v>17356</v>
      </c>
      <c r="B4367" t="s">
        <v>17357</v>
      </c>
      <c r="C4367" s="1" t="str">
        <f t="shared" si="420"/>
        <v>21:0640</v>
      </c>
      <c r="D4367" s="1" t="str">
        <f t="shared" si="424"/>
        <v>21:0197</v>
      </c>
      <c r="E4367" t="s">
        <v>17358</v>
      </c>
      <c r="F4367" t="s">
        <v>17359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11651</v>
      </c>
      <c r="N4367">
        <v>55</v>
      </c>
      <c r="O4367" t="s">
        <v>3065</v>
      </c>
      <c r="P4367" t="s">
        <v>391</v>
      </c>
      <c r="Q4367" t="s">
        <v>143</v>
      </c>
    </row>
    <row r="4368" spans="1:17" hidden="1" x14ac:dyDescent="0.25">
      <c r="A4368" t="s">
        <v>17360</v>
      </c>
      <c r="B4368" t="s">
        <v>17361</v>
      </c>
      <c r="C4368" s="1" t="str">
        <f t="shared" si="420"/>
        <v>21:0640</v>
      </c>
      <c r="D4368" s="1" t="str">
        <f t="shared" si="424"/>
        <v>21:0197</v>
      </c>
      <c r="E4368" t="s">
        <v>17362</v>
      </c>
      <c r="F4368" t="s">
        <v>17363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11680</v>
      </c>
      <c r="N4368">
        <v>56</v>
      </c>
      <c r="O4368" t="s">
        <v>689</v>
      </c>
      <c r="P4368" t="s">
        <v>2212</v>
      </c>
      <c r="Q4368" t="s">
        <v>143</v>
      </c>
    </row>
    <row r="4369" spans="1:17" hidden="1" x14ac:dyDescent="0.25">
      <c r="A4369" t="s">
        <v>17364</v>
      </c>
      <c r="B4369" t="s">
        <v>17365</v>
      </c>
      <c r="C4369" s="1" t="str">
        <f t="shared" si="420"/>
        <v>21:0640</v>
      </c>
      <c r="D4369" s="1" t="str">
        <f t="shared" si="424"/>
        <v>21:0197</v>
      </c>
      <c r="E4369" t="s">
        <v>17362</v>
      </c>
      <c r="F4369" t="s">
        <v>17366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11684</v>
      </c>
      <c r="N4369">
        <v>57</v>
      </c>
      <c r="O4369" t="s">
        <v>327</v>
      </c>
      <c r="P4369" t="s">
        <v>583</v>
      </c>
      <c r="Q4369" t="s">
        <v>171</v>
      </c>
    </row>
    <row r="4370" spans="1:17" hidden="1" x14ac:dyDescent="0.25">
      <c r="A4370" t="s">
        <v>17367</v>
      </c>
      <c r="B4370" t="s">
        <v>17368</v>
      </c>
      <c r="C4370" s="1" t="str">
        <f t="shared" si="420"/>
        <v>21:0640</v>
      </c>
      <c r="D4370" s="1" t="str">
        <f t="shared" si="424"/>
        <v>21:0197</v>
      </c>
      <c r="E4370" t="s">
        <v>17369</v>
      </c>
      <c r="F4370" t="s">
        <v>17370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11660</v>
      </c>
      <c r="N4370">
        <v>58</v>
      </c>
      <c r="O4370" t="s">
        <v>17371</v>
      </c>
      <c r="P4370" t="s">
        <v>5755</v>
      </c>
      <c r="Q4370" t="s">
        <v>149</v>
      </c>
    </row>
    <row r="4371" spans="1:17" hidden="1" x14ac:dyDescent="0.25">
      <c r="A4371" t="s">
        <v>17372</v>
      </c>
      <c r="B4371" t="s">
        <v>17373</v>
      </c>
      <c r="C4371" s="1" t="str">
        <f t="shared" si="420"/>
        <v>21:0640</v>
      </c>
      <c r="D4371" s="1" t="str">
        <f t="shared" si="424"/>
        <v>21:0197</v>
      </c>
      <c r="E4371" t="s">
        <v>17374</v>
      </c>
      <c r="F4371" t="s">
        <v>17375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11665</v>
      </c>
      <c r="N4371">
        <v>59</v>
      </c>
      <c r="O4371" t="s">
        <v>17376</v>
      </c>
      <c r="P4371" t="s">
        <v>880</v>
      </c>
      <c r="Q4371" t="s">
        <v>149</v>
      </c>
    </row>
    <row r="4372" spans="1:17" hidden="1" x14ac:dyDescent="0.25">
      <c r="A4372" t="s">
        <v>17377</v>
      </c>
      <c r="B4372" t="s">
        <v>17378</v>
      </c>
      <c r="C4372" s="1" t="str">
        <f t="shared" si="420"/>
        <v>21:0640</v>
      </c>
      <c r="D4372" s="1" t="str">
        <f t="shared" si="424"/>
        <v>21:0197</v>
      </c>
      <c r="E4372" t="s">
        <v>17379</v>
      </c>
      <c r="F4372" t="s">
        <v>17380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11670</v>
      </c>
      <c r="N4372">
        <v>60</v>
      </c>
      <c r="O4372" t="s">
        <v>17381</v>
      </c>
      <c r="P4372" t="s">
        <v>4550</v>
      </c>
      <c r="Q4372" t="s">
        <v>171</v>
      </c>
    </row>
    <row r="4373" spans="1:17" hidden="1" x14ac:dyDescent="0.25">
      <c r="A4373" t="s">
        <v>17382</v>
      </c>
      <c r="B4373" t="s">
        <v>17383</v>
      </c>
      <c r="C4373" s="1" t="str">
        <f t="shared" si="420"/>
        <v>21:0640</v>
      </c>
      <c r="D4373" s="1" t="str">
        <f t="shared" si="424"/>
        <v>21:0197</v>
      </c>
      <c r="E4373" t="s">
        <v>17384</v>
      </c>
      <c r="F4373" t="s">
        <v>17385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11675</v>
      </c>
      <c r="N4373">
        <v>61</v>
      </c>
      <c r="O4373" t="s">
        <v>2379</v>
      </c>
      <c r="P4373" t="s">
        <v>636</v>
      </c>
      <c r="Q4373" t="s">
        <v>171</v>
      </c>
    </row>
    <row r="4374" spans="1:17" hidden="1" x14ac:dyDescent="0.25">
      <c r="A4374" t="s">
        <v>17386</v>
      </c>
      <c r="B4374" t="s">
        <v>17387</v>
      </c>
      <c r="C4374" s="1" t="str">
        <f t="shared" si="420"/>
        <v>21:0640</v>
      </c>
      <c r="D4374" s="1" t="str">
        <f t="shared" si="424"/>
        <v>21:0197</v>
      </c>
      <c r="E4374" t="s">
        <v>17388</v>
      </c>
      <c r="F4374" t="s">
        <v>17389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11689</v>
      </c>
      <c r="N4374">
        <v>62</v>
      </c>
      <c r="O4374" t="s">
        <v>158</v>
      </c>
      <c r="P4374" t="s">
        <v>356</v>
      </c>
      <c r="Q4374" t="s">
        <v>1599</v>
      </c>
    </row>
    <row r="4375" spans="1:17" hidden="1" x14ac:dyDescent="0.25">
      <c r="A4375" t="s">
        <v>17390</v>
      </c>
      <c r="B4375" t="s">
        <v>17391</v>
      </c>
      <c r="C4375" s="1" t="str">
        <f t="shared" si="420"/>
        <v>21:0640</v>
      </c>
      <c r="D4375" s="1" t="str">
        <f t="shared" si="424"/>
        <v>21:0197</v>
      </c>
      <c r="E4375" t="s">
        <v>17392</v>
      </c>
      <c r="F4375" t="s">
        <v>17393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11694</v>
      </c>
      <c r="N4375">
        <v>63</v>
      </c>
      <c r="O4375" t="s">
        <v>607</v>
      </c>
      <c r="P4375" t="s">
        <v>636</v>
      </c>
      <c r="Q4375" t="s">
        <v>2366</v>
      </c>
    </row>
    <row r="4376" spans="1:17" hidden="1" x14ac:dyDescent="0.25">
      <c r="A4376" t="s">
        <v>17394</v>
      </c>
      <c r="B4376" t="s">
        <v>17395</v>
      </c>
      <c r="C4376" s="1" t="str">
        <f t="shared" si="420"/>
        <v>21:0640</v>
      </c>
      <c r="D4376" s="1" t="str">
        <f t="shared" si="424"/>
        <v>21:0197</v>
      </c>
      <c r="E4376" t="s">
        <v>17396</v>
      </c>
      <c r="F4376" t="s">
        <v>17397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11700</v>
      </c>
      <c r="N4376">
        <v>64</v>
      </c>
      <c r="O4376" t="s">
        <v>680</v>
      </c>
      <c r="P4376" t="s">
        <v>1515</v>
      </c>
      <c r="Q4376" t="s">
        <v>1528</v>
      </c>
    </row>
    <row r="4377" spans="1:17" hidden="1" x14ac:dyDescent="0.25">
      <c r="A4377" t="s">
        <v>17398</v>
      </c>
      <c r="B4377" t="s">
        <v>17399</v>
      </c>
      <c r="C4377" s="1" t="str">
        <f t="shared" ref="C4377:C4408" si="427">HYPERLINK("http://geochem.nrcan.gc.ca/cdogs/content/bdl/bdl210640_e.htm", "21:0640")</f>
        <v>21:0640</v>
      </c>
      <c r="D4377" s="1" t="str">
        <f t="shared" si="424"/>
        <v>21:0197</v>
      </c>
      <c r="E4377" t="s">
        <v>17400</v>
      </c>
      <c r="F4377" t="s">
        <v>17401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11710</v>
      </c>
      <c r="N4377">
        <v>65</v>
      </c>
      <c r="O4377" t="s">
        <v>3027</v>
      </c>
      <c r="P4377" t="s">
        <v>583</v>
      </c>
      <c r="Q4377" t="s">
        <v>171</v>
      </c>
    </row>
    <row r="4378" spans="1:17" hidden="1" x14ac:dyDescent="0.25">
      <c r="A4378" t="s">
        <v>17402</v>
      </c>
      <c r="B4378" t="s">
        <v>17403</v>
      </c>
      <c r="C4378" s="1" t="str">
        <f t="shared" si="427"/>
        <v>21:0640</v>
      </c>
      <c r="D4378" s="1" t="str">
        <f t="shared" si="424"/>
        <v>21:0197</v>
      </c>
      <c r="E4378" t="s">
        <v>17404</v>
      </c>
      <c r="F4378" t="s">
        <v>17405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11715</v>
      </c>
      <c r="N4378">
        <v>66</v>
      </c>
      <c r="O4378" t="s">
        <v>551</v>
      </c>
      <c r="P4378" t="s">
        <v>22</v>
      </c>
      <c r="Q4378" t="s">
        <v>88</v>
      </c>
    </row>
    <row r="4379" spans="1:17" hidden="1" x14ac:dyDescent="0.25">
      <c r="A4379" t="s">
        <v>17406</v>
      </c>
      <c r="B4379" t="s">
        <v>17407</v>
      </c>
      <c r="C4379" s="1" t="str">
        <f t="shared" si="427"/>
        <v>21:0640</v>
      </c>
      <c r="D4379" s="1" t="str">
        <f t="shared" si="424"/>
        <v>21:0197</v>
      </c>
      <c r="E4379" t="s">
        <v>17408</v>
      </c>
      <c r="F4379" t="s">
        <v>17409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11720</v>
      </c>
      <c r="N4379">
        <v>67</v>
      </c>
      <c r="O4379" t="s">
        <v>1771</v>
      </c>
      <c r="P4379" t="s">
        <v>583</v>
      </c>
      <c r="Q4379" t="s">
        <v>143</v>
      </c>
    </row>
    <row r="4380" spans="1:17" hidden="1" x14ac:dyDescent="0.25">
      <c r="A4380" t="s">
        <v>17410</v>
      </c>
      <c r="B4380" t="s">
        <v>17411</v>
      </c>
      <c r="C4380" s="1" t="str">
        <f t="shared" si="427"/>
        <v>21:0640</v>
      </c>
      <c r="D4380" s="1" t="str">
        <f t="shared" si="424"/>
        <v>21:0197</v>
      </c>
      <c r="E4380" t="s">
        <v>17412</v>
      </c>
      <c r="F4380" t="s">
        <v>17413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11725</v>
      </c>
      <c r="N4380">
        <v>68</v>
      </c>
      <c r="O4380" t="s">
        <v>2120</v>
      </c>
      <c r="P4380" t="s">
        <v>2212</v>
      </c>
      <c r="Q4380" t="s">
        <v>143</v>
      </c>
    </row>
    <row r="4381" spans="1:17" hidden="1" x14ac:dyDescent="0.25">
      <c r="A4381" t="s">
        <v>17414</v>
      </c>
      <c r="B4381" t="s">
        <v>17415</v>
      </c>
      <c r="C4381" s="1" t="str">
        <f t="shared" si="427"/>
        <v>21:0640</v>
      </c>
      <c r="D4381" s="1" t="str">
        <f t="shared" si="424"/>
        <v>21:0197</v>
      </c>
      <c r="E4381" t="s">
        <v>17416</v>
      </c>
      <c r="F4381" t="s">
        <v>17417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11730</v>
      </c>
      <c r="N4381">
        <v>69</v>
      </c>
      <c r="O4381" t="s">
        <v>370</v>
      </c>
      <c r="P4381" t="s">
        <v>583</v>
      </c>
      <c r="Q4381" t="s">
        <v>138</v>
      </c>
    </row>
    <row r="4382" spans="1:17" hidden="1" x14ac:dyDescent="0.25">
      <c r="A4382" t="s">
        <v>17418</v>
      </c>
      <c r="B4382" t="s">
        <v>17419</v>
      </c>
      <c r="C4382" s="1" t="str">
        <f t="shared" si="427"/>
        <v>21:0640</v>
      </c>
      <c r="D4382" s="1" t="str">
        <f t="shared" si="424"/>
        <v>21:0197</v>
      </c>
      <c r="E4382" t="s">
        <v>17420</v>
      </c>
      <c r="F4382" t="s">
        <v>17421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12803</v>
      </c>
      <c r="N4382">
        <v>70</v>
      </c>
      <c r="O4382" t="s">
        <v>154</v>
      </c>
      <c r="P4382" t="s">
        <v>636</v>
      </c>
      <c r="Q4382" t="s">
        <v>2366</v>
      </c>
    </row>
    <row r="4383" spans="1:17" hidden="1" x14ac:dyDescent="0.25">
      <c r="A4383" t="s">
        <v>17422</v>
      </c>
      <c r="B4383" t="s">
        <v>17423</v>
      </c>
      <c r="C4383" s="1" t="str">
        <f t="shared" si="427"/>
        <v>21:0640</v>
      </c>
      <c r="D4383" s="1" t="str">
        <f>HYPERLINK("http://geochem.nrcan.gc.ca/cdogs/content/svy/svy_e.htm", "")</f>
        <v/>
      </c>
      <c r="G4383" s="1" t="str">
        <f>HYPERLINK("http://geochem.nrcan.gc.ca/cdogs/content/cr_/cr_00082_e.htm", "82")</f>
        <v>82</v>
      </c>
      <c r="J4383" t="s">
        <v>11703</v>
      </c>
      <c r="K4383" t="s">
        <v>11704</v>
      </c>
      <c r="L4383">
        <v>4</v>
      </c>
      <c r="M4383" t="s">
        <v>11705</v>
      </c>
      <c r="N4383">
        <v>71</v>
      </c>
      <c r="O4383" t="s">
        <v>6252</v>
      </c>
      <c r="P4383" t="s">
        <v>16918</v>
      </c>
      <c r="Q4383" t="s">
        <v>46</v>
      </c>
    </row>
    <row r="4384" spans="1:17" hidden="1" x14ac:dyDescent="0.25">
      <c r="A4384" t="s">
        <v>17424</v>
      </c>
      <c r="B4384" t="s">
        <v>17425</v>
      </c>
      <c r="C4384" s="1" t="str">
        <f t="shared" si="427"/>
        <v>21:0640</v>
      </c>
      <c r="D4384" s="1" t="str">
        <f t="shared" ref="D4384:D4389" si="428">HYPERLINK("http://geochem.nrcan.gc.ca/cdogs/content/svy/svy210197_e.htm", "21:0197")</f>
        <v>21:0197</v>
      </c>
      <c r="E4384" t="s">
        <v>17426</v>
      </c>
      <c r="F4384" t="s">
        <v>17427</v>
      </c>
      <c r="H4384">
        <v>55.160983999999999</v>
      </c>
      <c r="I4384">
        <v>-59.279751699999998</v>
      </c>
      <c r="J4384" s="1" t="str">
        <f t="shared" ref="J4384:J4389" si="429">HYPERLINK("http://geochem.nrcan.gc.ca/cdogs/content/kwd/kwd020018_e.htm", "Fluid (stream)")</f>
        <v>Fluid (stream)</v>
      </c>
      <c r="K4384" s="1" t="str">
        <f t="shared" ref="K4384:K4389" si="430">HYPERLINK("http://geochem.nrcan.gc.ca/cdogs/content/kwd/kwd080007_e.htm", "Untreated Water")</f>
        <v>Untreated Water</v>
      </c>
      <c r="L4384">
        <v>5</v>
      </c>
      <c r="M4384" t="s">
        <v>11680</v>
      </c>
      <c r="N4384">
        <v>72</v>
      </c>
      <c r="O4384" t="s">
        <v>21</v>
      </c>
      <c r="P4384" t="s">
        <v>391</v>
      </c>
      <c r="Q4384" t="s">
        <v>171</v>
      </c>
    </row>
    <row r="4385" spans="1:17" hidden="1" x14ac:dyDescent="0.25">
      <c r="A4385" t="s">
        <v>17428</v>
      </c>
      <c r="B4385" t="s">
        <v>17429</v>
      </c>
      <c r="C4385" s="1" t="str">
        <f t="shared" si="427"/>
        <v>21:0640</v>
      </c>
      <c r="D4385" s="1" t="str">
        <f t="shared" si="428"/>
        <v>21:0197</v>
      </c>
      <c r="E4385" t="s">
        <v>17426</v>
      </c>
      <c r="F4385" t="s">
        <v>17430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11684</v>
      </c>
      <c r="N4385">
        <v>73</v>
      </c>
      <c r="O4385" t="s">
        <v>21</v>
      </c>
      <c r="P4385" t="s">
        <v>391</v>
      </c>
      <c r="Q4385" t="s">
        <v>143</v>
      </c>
    </row>
    <row r="4386" spans="1:17" hidden="1" x14ac:dyDescent="0.25">
      <c r="A4386" t="s">
        <v>17431</v>
      </c>
      <c r="B4386" t="s">
        <v>17432</v>
      </c>
      <c r="C4386" s="1" t="str">
        <f t="shared" si="427"/>
        <v>21:0640</v>
      </c>
      <c r="D4386" s="1" t="str">
        <f t="shared" si="428"/>
        <v>21:0197</v>
      </c>
      <c r="E4386" t="s">
        <v>17433</v>
      </c>
      <c r="F4386" t="s">
        <v>17434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11641</v>
      </c>
      <c r="N4386">
        <v>74</v>
      </c>
      <c r="O4386" t="s">
        <v>21</v>
      </c>
      <c r="P4386" t="s">
        <v>2212</v>
      </c>
      <c r="Q4386" t="s">
        <v>143</v>
      </c>
    </row>
    <row r="4387" spans="1:17" hidden="1" x14ac:dyDescent="0.25">
      <c r="A4387" t="s">
        <v>17435</v>
      </c>
      <c r="B4387" t="s">
        <v>17436</v>
      </c>
      <c r="C4387" s="1" t="str">
        <f t="shared" si="427"/>
        <v>21:0640</v>
      </c>
      <c r="D4387" s="1" t="str">
        <f t="shared" si="428"/>
        <v>21:0197</v>
      </c>
      <c r="E4387" t="s">
        <v>17437</v>
      </c>
      <c r="F4387" t="s">
        <v>17438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11646</v>
      </c>
      <c r="N4387">
        <v>75</v>
      </c>
      <c r="O4387" t="s">
        <v>21</v>
      </c>
      <c r="P4387" t="s">
        <v>22</v>
      </c>
      <c r="Q4387" t="s">
        <v>143</v>
      </c>
    </row>
    <row r="4388" spans="1:17" hidden="1" x14ac:dyDescent="0.25">
      <c r="A4388" t="s">
        <v>17439</v>
      </c>
      <c r="B4388" t="s">
        <v>17440</v>
      </c>
      <c r="C4388" s="1" t="str">
        <f t="shared" si="427"/>
        <v>21:0640</v>
      </c>
      <c r="D4388" s="1" t="str">
        <f t="shared" si="428"/>
        <v>21:0197</v>
      </c>
      <c r="E4388" t="s">
        <v>17441</v>
      </c>
      <c r="F4388" t="s">
        <v>17442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11651</v>
      </c>
      <c r="N4388">
        <v>76</v>
      </c>
      <c r="O4388" t="s">
        <v>21</v>
      </c>
      <c r="P4388" t="s">
        <v>583</v>
      </c>
      <c r="Q4388" t="s">
        <v>171</v>
      </c>
    </row>
    <row r="4389" spans="1:17" hidden="1" x14ac:dyDescent="0.25">
      <c r="A4389" t="s">
        <v>17443</v>
      </c>
      <c r="B4389" t="s">
        <v>17444</v>
      </c>
      <c r="C4389" s="1" t="str">
        <f t="shared" si="427"/>
        <v>21:0640</v>
      </c>
      <c r="D4389" s="1" t="str">
        <f t="shared" si="428"/>
        <v>21:0197</v>
      </c>
      <c r="E4389" t="s">
        <v>17445</v>
      </c>
      <c r="F4389" t="s">
        <v>17446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11660</v>
      </c>
      <c r="N4389">
        <v>77</v>
      </c>
      <c r="O4389" t="s">
        <v>21</v>
      </c>
      <c r="P4389" t="s">
        <v>22</v>
      </c>
      <c r="Q4389" t="s">
        <v>143</v>
      </c>
    </row>
    <row r="4390" spans="1:17" hidden="1" x14ac:dyDescent="0.25">
      <c r="A4390" t="s">
        <v>17447</v>
      </c>
      <c r="B4390" t="s">
        <v>17448</v>
      </c>
      <c r="C4390" s="1" t="str">
        <f t="shared" si="427"/>
        <v>21:0640</v>
      </c>
      <c r="D4390" s="1" t="str">
        <f>HYPERLINK("http://geochem.nrcan.gc.ca/cdogs/content/svy/svy_e.htm", "")</f>
        <v/>
      </c>
      <c r="G4390" s="1" t="str">
        <f>HYPERLINK("http://geochem.nrcan.gc.ca/cdogs/content/cr_/cr_00080_e.htm", "80")</f>
        <v>80</v>
      </c>
      <c r="J4390" t="s">
        <v>11703</v>
      </c>
      <c r="K4390" t="s">
        <v>11704</v>
      </c>
      <c r="L4390">
        <v>5</v>
      </c>
      <c r="M4390" t="s">
        <v>11705</v>
      </c>
      <c r="N4390">
        <v>78</v>
      </c>
      <c r="O4390" t="s">
        <v>1597</v>
      </c>
      <c r="P4390" t="s">
        <v>1515</v>
      </c>
      <c r="Q4390" t="s">
        <v>198</v>
      </c>
    </row>
    <row r="4391" spans="1:17" hidden="1" x14ac:dyDescent="0.25">
      <c r="A4391" t="s">
        <v>17449</v>
      </c>
      <c r="B4391" t="s">
        <v>17450</v>
      </c>
      <c r="C4391" s="1" t="str">
        <f t="shared" si="427"/>
        <v>21:0640</v>
      </c>
      <c r="D4391" s="1" t="str">
        <f t="shared" ref="D4391:D4418" si="431">HYPERLINK("http://geochem.nrcan.gc.ca/cdogs/content/svy/svy210197_e.htm", "21:0197")</f>
        <v>21:0197</v>
      </c>
      <c r="E4391" t="s">
        <v>17451</v>
      </c>
      <c r="F4391" t="s">
        <v>17452</v>
      </c>
      <c r="H4391">
        <v>55.181834799999997</v>
      </c>
      <c r="I4391">
        <v>-59.233756300000003</v>
      </c>
      <c r="J4391" s="1" t="str">
        <f t="shared" ref="J4391:J4418" si="432">HYPERLINK("http://geochem.nrcan.gc.ca/cdogs/content/kwd/kwd020018_e.htm", "Fluid (stream)")</f>
        <v>Fluid (stream)</v>
      </c>
      <c r="K4391" s="1" t="str">
        <f t="shared" ref="K4391:K4418" si="433">HYPERLINK("http://geochem.nrcan.gc.ca/cdogs/content/kwd/kwd080007_e.htm", "Untreated Water")</f>
        <v>Untreated Water</v>
      </c>
      <c r="L4391">
        <v>5</v>
      </c>
      <c r="M4391" t="s">
        <v>11665</v>
      </c>
      <c r="N4391">
        <v>79</v>
      </c>
      <c r="O4391" t="s">
        <v>158</v>
      </c>
      <c r="P4391" t="s">
        <v>583</v>
      </c>
      <c r="Q4391" t="s">
        <v>189</v>
      </c>
    </row>
    <row r="4392" spans="1:17" hidden="1" x14ac:dyDescent="0.25">
      <c r="A4392" t="s">
        <v>17453</v>
      </c>
      <c r="B4392" t="s">
        <v>17454</v>
      </c>
      <c r="C4392" s="1" t="str">
        <f t="shared" si="427"/>
        <v>21:0640</v>
      </c>
      <c r="D4392" s="1" t="str">
        <f t="shared" si="431"/>
        <v>21:0197</v>
      </c>
      <c r="E4392" t="s">
        <v>17455</v>
      </c>
      <c r="F4392" t="s">
        <v>17456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11670</v>
      </c>
      <c r="N4392">
        <v>80</v>
      </c>
      <c r="O4392" t="s">
        <v>261</v>
      </c>
      <c r="P4392" t="s">
        <v>880</v>
      </c>
      <c r="Q4392" t="s">
        <v>149</v>
      </c>
    </row>
    <row r="4393" spans="1:17" hidden="1" x14ac:dyDescent="0.25">
      <c r="A4393" t="s">
        <v>17457</v>
      </c>
      <c r="B4393" t="s">
        <v>17458</v>
      </c>
      <c r="C4393" s="1" t="str">
        <f t="shared" si="427"/>
        <v>21:0640</v>
      </c>
      <c r="D4393" s="1" t="str">
        <f t="shared" si="431"/>
        <v>21:0197</v>
      </c>
      <c r="E4393" t="s">
        <v>17459</v>
      </c>
      <c r="F4393" t="s">
        <v>17460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11675</v>
      </c>
      <c r="N4393">
        <v>81</v>
      </c>
      <c r="O4393" t="s">
        <v>7860</v>
      </c>
      <c r="P4393" t="s">
        <v>1631</v>
      </c>
      <c r="Q4393" t="s">
        <v>171</v>
      </c>
    </row>
    <row r="4394" spans="1:17" hidden="1" x14ac:dyDescent="0.25">
      <c r="A4394" t="s">
        <v>17461</v>
      </c>
      <c r="B4394" t="s">
        <v>17462</v>
      </c>
      <c r="C4394" s="1" t="str">
        <f t="shared" si="427"/>
        <v>21:0640</v>
      </c>
      <c r="D4394" s="1" t="str">
        <f t="shared" si="431"/>
        <v>21:0197</v>
      </c>
      <c r="E4394" t="s">
        <v>17463</v>
      </c>
      <c r="F4394" t="s">
        <v>17464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11689</v>
      </c>
      <c r="N4394">
        <v>82</v>
      </c>
      <c r="O4394" t="s">
        <v>17169</v>
      </c>
      <c r="P4394" t="s">
        <v>397</v>
      </c>
      <c r="Q4394" t="s">
        <v>149</v>
      </c>
    </row>
    <row r="4395" spans="1:17" hidden="1" x14ac:dyDescent="0.25">
      <c r="A4395" t="s">
        <v>17465</v>
      </c>
      <c r="B4395" t="s">
        <v>17466</v>
      </c>
      <c r="C4395" s="1" t="str">
        <f t="shared" si="427"/>
        <v>21:0640</v>
      </c>
      <c r="D4395" s="1" t="str">
        <f t="shared" si="431"/>
        <v>21:0197</v>
      </c>
      <c r="E4395" t="s">
        <v>17467</v>
      </c>
      <c r="F4395" t="s">
        <v>17468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11694</v>
      </c>
      <c r="N4395">
        <v>83</v>
      </c>
      <c r="O4395" t="s">
        <v>158</v>
      </c>
      <c r="P4395" t="s">
        <v>2943</v>
      </c>
      <c r="Q4395" t="s">
        <v>88</v>
      </c>
    </row>
    <row r="4396" spans="1:17" hidden="1" x14ac:dyDescent="0.25">
      <c r="A4396" t="s">
        <v>17469</v>
      </c>
      <c r="B4396" t="s">
        <v>17470</v>
      </c>
      <c r="C4396" s="1" t="str">
        <f t="shared" si="427"/>
        <v>21:0640</v>
      </c>
      <c r="D4396" s="1" t="str">
        <f t="shared" si="431"/>
        <v>21:0197</v>
      </c>
      <c r="E4396" t="s">
        <v>17471</v>
      </c>
      <c r="F4396" t="s">
        <v>17472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11700</v>
      </c>
      <c r="N4396">
        <v>84</v>
      </c>
      <c r="O4396" t="s">
        <v>113</v>
      </c>
      <c r="P4396" t="s">
        <v>880</v>
      </c>
      <c r="Q4396" t="s">
        <v>171</v>
      </c>
    </row>
    <row r="4397" spans="1:17" hidden="1" x14ac:dyDescent="0.25">
      <c r="A4397" t="s">
        <v>17473</v>
      </c>
      <c r="B4397" t="s">
        <v>17474</v>
      </c>
      <c r="C4397" s="1" t="str">
        <f t="shared" si="427"/>
        <v>21:0640</v>
      </c>
      <c r="D4397" s="1" t="str">
        <f t="shared" si="431"/>
        <v>21:0197</v>
      </c>
      <c r="E4397" t="s">
        <v>17475</v>
      </c>
      <c r="F4397" t="s">
        <v>17476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11710</v>
      </c>
      <c r="N4397">
        <v>85</v>
      </c>
      <c r="O4397" t="s">
        <v>1597</v>
      </c>
      <c r="P4397" t="s">
        <v>2943</v>
      </c>
      <c r="Q4397" t="s">
        <v>88</v>
      </c>
    </row>
    <row r="4398" spans="1:17" hidden="1" x14ac:dyDescent="0.25">
      <c r="A4398" t="s">
        <v>17477</v>
      </c>
      <c r="B4398" t="s">
        <v>17478</v>
      </c>
      <c r="C4398" s="1" t="str">
        <f t="shared" si="427"/>
        <v>21:0640</v>
      </c>
      <c r="D4398" s="1" t="str">
        <f t="shared" si="431"/>
        <v>21:0197</v>
      </c>
      <c r="E4398" t="s">
        <v>17479</v>
      </c>
      <c r="F4398" t="s">
        <v>17480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11715</v>
      </c>
      <c r="N4398">
        <v>86</v>
      </c>
      <c r="O4398" t="s">
        <v>57</v>
      </c>
      <c r="P4398" t="s">
        <v>397</v>
      </c>
      <c r="Q4398" t="s">
        <v>138</v>
      </c>
    </row>
    <row r="4399" spans="1:17" hidden="1" x14ac:dyDescent="0.25">
      <c r="A4399" t="s">
        <v>17481</v>
      </c>
      <c r="B4399" t="s">
        <v>17482</v>
      </c>
      <c r="C4399" s="1" t="str">
        <f t="shared" si="427"/>
        <v>21:0640</v>
      </c>
      <c r="D4399" s="1" t="str">
        <f t="shared" si="431"/>
        <v>21:0197</v>
      </c>
      <c r="E4399" t="s">
        <v>17483</v>
      </c>
      <c r="F4399" t="s">
        <v>17484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11720</v>
      </c>
      <c r="N4399">
        <v>87</v>
      </c>
      <c r="O4399" t="s">
        <v>1597</v>
      </c>
      <c r="P4399" t="s">
        <v>22</v>
      </c>
      <c r="Q4399" t="s">
        <v>1528</v>
      </c>
    </row>
    <row r="4400" spans="1:17" hidden="1" x14ac:dyDescent="0.25">
      <c r="A4400" t="s">
        <v>17485</v>
      </c>
      <c r="B4400" t="s">
        <v>17486</v>
      </c>
      <c r="C4400" s="1" t="str">
        <f t="shared" si="427"/>
        <v>21:0640</v>
      </c>
      <c r="D4400" s="1" t="str">
        <f t="shared" si="431"/>
        <v>21:0197</v>
      </c>
      <c r="E4400" t="s">
        <v>17487</v>
      </c>
      <c r="F4400" t="s">
        <v>17488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11725</v>
      </c>
      <c r="N4400">
        <v>88</v>
      </c>
      <c r="O4400" t="s">
        <v>680</v>
      </c>
      <c r="P4400" t="s">
        <v>45</v>
      </c>
      <c r="Q4400" t="s">
        <v>1528</v>
      </c>
    </row>
    <row r="4401" spans="1:17" hidden="1" x14ac:dyDescent="0.25">
      <c r="A4401" t="s">
        <v>17489</v>
      </c>
      <c r="B4401" t="s">
        <v>17490</v>
      </c>
      <c r="C4401" s="1" t="str">
        <f t="shared" si="427"/>
        <v>21:0640</v>
      </c>
      <c r="D4401" s="1" t="str">
        <f t="shared" si="431"/>
        <v>21:0197</v>
      </c>
      <c r="E4401" t="s">
        <v>17491</v>
      </c>
      <c r="F4401" t="s">
        <v>17492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11730</v>
      </c>
      <c r="N4401">
        <v>89</v>
      </c>
      <c r="O4401" t="s">
        <v>17493</v>
      </c>
      <c r="P4401" t="s">
        <v>2212</v>
      </c>
      <c r="Q4401" t="s">
        <v>2948</v>
      </c>
    </row>
    <row r="4402" spans="1:17" hidden="1" x14ac:dyDescent="0.25">
      <c r="A4402" t="s">
        <v>17494</v>
      </c>
      <c r="B4402" t="s">
        <v>17495</v>
      </c>
      <c r="C4402" s="1" t="str">
        <f t="shared" si="427"/>
        <v>21:0640</v>
      </c>
      <c r="D4402" s="1" t="str">
        <f t="shared" si="431"/>
        <v>21:0197</v>
      </c>
      <c r="E4402" t="s">
        <v>17496</v>
      </c>
      <c r="F4402" t="s">
        <v>17497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12803</v>
      </c>
      <c r="N4402">
        <v>90</v>
      </c>
      <c r="O4402" t="s">
        <v>16870</v>
      </c>
      <c r="P4402" t="s">
        <v>1631</v>
      </c>
      <c r="Q4402" t="s">
        <v>2366</v>
      </c>
    </row>
    <row r="4403" spans="1:17" hidden="1" x14ac:dyDescent="0.25">
      <c r="A4403" t="s">
        <v>17498</v>
      </c>
      <c r="B4403" t="s">
        <v>17499</v>
      </c>
      <c r="C4403" s="1" t="str">
        <f t="shared" si="427"/>
        <v>21:0640</v>
      </c>
      <c r="D4403" s="1" t="str">
        <f t="shared" si="431"/>
        <v>21:0197</v>
      </c>
      <c r="E4403" t="s">
        <v>17500</v>
      </c>
      <c r="F4403" t="s">
        <v>17501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11680</v>
      </c>
      <c r="N4403">
        <v>91</v>
      </c>
      <c r="O4403" t="s">
        <v>1818</v>
      </c>
      <c r="P4403" t="s">
        <v>22</v>
      </c>
      <c r="Q4403" t="s">
        <v>3836</v>
      </c>
    </row>
    <row r="4404" spans="1:17" hidden="1" x14ac:dyDescent="0.25">
      <c r="A4404" t="s">
        <v>17502</v>
      </c>
      <c r="B4404" t="s">
        <v>17503</v>
      </c>
      <c r="C4404" s="1" t="str">
        <f t="shared" si="427"/>
        <v>21:0640</v>
      </c>
      <c r="D4404" s="1" t="str">
        <f t="shared" si="431"/>
        <v>21:0197</v>
      </c>
      <c r="E4404" t="s">
        <v>17500</v>
      </c>
      <c r="F4404" t="s">
        <v>17504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11684</v>
      </c>
      <c r="N4404">
        <v>92</v>
      </c>
      <c r="O4404" t="s">
        <v>3419</v>
      </c>
      <c r="P4404" t="s">
        <v>397</v>
      </c>
      <c r="Q4404" t="s">
        <v>2392</v>
      </c>
    </row>
    <row r="4405" spans="1:17" hidden="1" x14ac:dyDescent="0.25">
      <c r="A4405" t="s">
        <v>17505</v>
      </c>
      <c r="B4405" t="s">
        <v>17506</v>
      </c>
      <c r="C4405" s="1" t="str">
        <f t="shared" si="427"/>
        <v>21:0640</v>
      </c>
      <c r="D4405" s="1" t="str">
        <f t="shared" si="431"/>
        <v>21:0197</v>
      </c>
      <c r="E4405" t="s">
        <v>17507</v>
      </c>
      <c r="F4405" t="s">
        <v>17508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11641</v>
      </c>
      <c r="N4405">
        <v>93</v>
      </c>
      <c r="O4405" t="s">
        <v>2418</v>
      </c>
      <c r="P4405" t="s">
        <v>397</v>
      </c>
      <c r="Q4405" t="s">
        <v>1528</v>
      </c>
    </row>
    <row r="4406" spans="1:17" hidden="1" x14ac:dyDescent="0.25">
      <c r="A4406" t="s">
        <v>17509</v>
      </c>
      <c r="B4406" t="s">
        <v>17510</v>
      </c>
      <c r="C4406" s="1" t="str">
        <f t="shared" si="427"/>
        <v>21:0640</v>
      </c>
      <c r="D4406" s="1" t="str">
        <f t="shared" si="431"/>
        <v>21:0197</v>
      </c>
      <c r="E4406" t="s">
        <v>17511</v>
      </c>
      <c r="F4406" t="s">
        <v>17512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11646</v>
      </c>
      <c r="N4406">
        <v>94</v>
      </c>
      <c r="O4406" t="s">
        <v>3419</v>
      </c>
      <c r="P4406" t="s">
        <v>22</v>
      </c>
      <c r="Q4406" t="s">
        <v>16497</v>
      </c>
    </row>
    <row r="4407" spans="1:17" hidden="1" x14ac:dyDescent="0.25">
      <c r="A4407" t="s">
        <v>17513</v>
      </c>
      <c r="B4407" t="s">
        <v>17514</v>
      </c>
      <c r="C4407" s="1" t="str">
        <f t="shared" si="427"/>
        <v>21:0640</v>
      </c>
      <c r="D4407" s="1" t="str">
        <f t="shared" si="431"/>
        <v>21:0197</v>
      </c>
      <c r="E4407" t="s">
        <v>17515</v>
      </c>
      <c r="F4407" t="s">
        <v>17516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11651</v>
      </c>
      <c r="N4407">
        <v>95</v>
      </c>
      <c r="O4407" t="s">
        <v>551</v>
      </c>
      <c r="P4407" t="s">
        <v>583</v>
      </c>
      <c r="Q4407" t="s">
        <v>8961</v>
      </c>
    </row>
    <row r="4408" spans="1:17" hidden="1" x14ac:dyDescent="0.25">
      <c r="A4408" t="s">
        <v>17517</v>
      </c>
      <c r="B4408" t="s">
        <v>17518</v>
      </c>
      <c r="C4408" s="1" t="str">
        <f t="shared" si="427"/>
        <v>21:0640</v>
      </c>
      <c r="D4408" s="1" t="str">
        <f t="shared" si="431"/>
        <v>21:0197</v>
      </c>
      <c r="E4408" t="s">
        <v>17519</v>
      </c>
      <c r="F4408" t="s">
        <v>17520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11660</v>
      </c>
      <c r="N4408">
        <v>96</v>
      </c>
      <c r="O4408" t="s">
        <v>244</v>
      </c>
      <c r="P4408" t="s">
        <v>583</v>
      </c>
      <c r="Q4408" t="s">
        <v>2392</v>
      </c>
    </row>
    <row r="4409" spans="1:17" hidden="1" x14ac:dyDescent="0.25">
      <c r="A4409" t="s">
        <v>17521</v>
      </c>
      <c r="B4409" t="s">
        <v>17522</v>
      </c>
      <c r="C4409" s="1" t="str">
        <f t="shared" ref="C4409:C4440" si="434">HYPERLINK("http://geochem.nrcan.gc.ca/cdogs/content/bdl/bdl210640_e.htm", "21:0640")</f>
        <v>21:0640</v>
      </c>
      <c r="D4409" s="1" t="str">
        <f t="shared" si="431"/>
        <v>21:0197</v>
      </c>
      <c r="E4409" t="s">
        <v>17523</v>
      </c>
      <c r="F4409" t="s">
        <v>17524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11665</v>
      </c>
      <c r="N4409">
        <v>97</v>
      </c>
      <c r="O4409" t="s">
        <v>2120</v>
      </c>
      <c r="P4409" t="s">
        <v>583</v>
      </c>
      <c r="Q4409" t="s">
        <v>1528</v>
      </c>
    </row>
    <row r="4410" spans="1:17" hidden="1" x14ac:dyDescent="0.25">
      <c r="A4410" t="s">
        <v>17525</v>
      </c>
      <c r="B4410" t="s">
        <v>17526</v>
      </c>
      <c r="C4410" s="1" t="str">
        <f t="shared" si="434"/>
        <v>21:0640</v>
      </c>
      <c r="D4410" s="1" t="str">
        <f t="shared" si="431"/>
        <v>21:0197</v>
      </c>
      <c r="E4410" t="s">
        <v>17527</v>
      </c>
      <c r="F4410" t="s">
        <v>17528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11670</v>
      </c>
      <c r="N4410">
        <v>98</v>
      </c>
      <c r="O4410" t="s">
        <v>6091</v>
      </c>
      <c r="P4410" t="s">
        <v>391</v>
      </c>
      <c r="Q4410" t="s">
        <v>1528</v>
      </c>
    </row>
    <row r="4411" spans="1:17" hidden="1" x14ac:dyDescent="0.25">
      <c r="A4411" t="s">
        <v>17529</v>
      </c>
      <c r="B4411" t="s">
        <v>17530</v>
      </c>
      <c r="C4411" s="1" t="str">
        <f t="shared" si="434"/>
        <v>21:0640</v>
      </c>
      <c r="D4411" s="1" t="str">
        <f t="shared" si="431"/>
        <v>21:0197</v>
      </c>
      <c r="E4411" t="s">
        <v>17531</v>
      </c>
      <c r="F4411" t="s">
        <v>17532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11675</v>
      </c>
      <c r="N4411">
        <v>99</v>
      </c>
      <c r="O4411" t="s">
        <v>21</v>
      </c>
      <c r="P4411" t="s">
        <v>356</v>
      </c>
      <c r="Q4411" t="s">
        <v>2401</v>
      </c>
    </row>
    <row r="4412" spans="1:17" hidden="1" x14ac:dyDescent="0.25">
      <c r="A4412" t="s">
        <v>17533</v>
      </c>
      <c r="B4412" t="s">
        <v>17534</v>
      </c>
      <c r="C4412" s="1" t="str">
        <f t="shared" si="434"/>
        <v>21:0640</v>
      </c>
      <c r="D4412" s="1" t="str">
        <f t="shared" si="431"/>
        <v>21:0197</v>
      </c>
      <c r="E4412" t="s">
        <v>17535</v>
      </c>
      <c r="F4412" t="s">
        <v>17536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11689</v>
      </c>
      <c r="N4412">
        <v>100</v>
      </c>
      <c r="O4412" t="s">
        <v>64</v>
      </c>
      <c r="P4412" t="s">
        <v>356</v>
      </c>
      <c r="Q4412" t="s">
        <v>8961</v>
      </c>
    </row>
    <row r="4413" spans="1:17" hidden="1" x14ac:dyDescent="0.25">
      <c r="A4413" t="s">
        <v>17537</v>
      </c>
      <c r="B4413" t="s">
        <v>17538</v>
      </c>
      <c r="C4413" s="1" t="str">
        <f t="shared" si="434"/>
        <v>21:0640</v>
      </c>
      <c r="D4413" s="1" t="str">
        <f t="shared" si="431"/>
        <v>21:0197</v>
      </c>
      <c r="E4413" t="s">
        <v>17539</v>
      </c>
      <c r="F4413" t="s">
        <v>17540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11694</v>
      </c>
      <c r="N4413">
        <v>101</v>
      </c>
      <c r="O4413" t="s">
        <v>4378</v>
      </c>
      <c r="P4413" t="s">
        <v>583</v>
      </c>
      <c r="Q4413" t="s">
        <v>16497</v>
      </c>
    </row>
    <row r="4414" spans="1:17" hidden="1" x14ac:dyDescent="0.25">
      <c r="A4414" t="s">
        <v>17541</v>
      </c>
      <c r="B4414" t="s">
        <v>17542</v>
      </c>
      <c r="C4414" s="1" t="str">
        <f t="shared" si="434"/>
        <v>21:0640</v>
      </c>
      <c r="D4414" s="1" t="str">
        <f t="shared" si="431"/>
        <v>21:0197</v>
      </c>
      <c r="E4414" t="s">
        <v>17543</v>
      </c>
      <c r="F4414" t="s">
        <v>17544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11700</v>
      </c>
      <c r="N4414">
        <v>102</v>
      </c>
      <c r="O4414" t="s">
        <v>21</v>
      </c>
      <c r="P4414" t="s">
        <v>356</v>
      </c>
      <c r="Q4414" t="s">
        <v>16492</v>
      </c>
    </row>
    <row r="4415" spans="1:17" hidden="1" x14ac:dyDescent="0.25">
      <c r="A4415" t="s">
        <v>17545</v>
      </c>
      <c r="B4415" t="s">
        <v>17546</v>
      </c>
      <c r="C4415" s="1" t="str">
        <f t="shared" si="434"/>
        <v>21:0640</v>
      </c>
      <c r="D4415" s="1" t="str">
        <f t="shared" si="431"/>
        <v>21:0197</v>
      </c>
      <c r="E4415" t="s">
        <v>17547</v>
      </c>
      <c r="F4415" t="s">
        <v>17548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11710</v>
      </c>
      <c r="N4415">
        <v>103</v>
      </c>
      <c r="O4415" t="s">
        <v>3406</v>
      </c>
      <c r="P4415" t="s">
        <v>356</v>
      </c>
      <c r="Q4415" t="s">
        <v>16497</v>
      </c>
    </row>
    <row r="4416" spans="1:17" hidden="1" x14ac:dyDescent="0.25">
      <c r="A4416" t="s">
        <v>17549</v>
      </c>
      <c r="B4416" t="s">
        <v>17550</v>
      </c>
      <c r="C4416" s="1" t="str">
        <f t="shared" si="434"/>
        <v>21:0640</v>
      </c>
      <c r="D4416" s="1" t="str">
        <f t="shared" si="431"/>
        <v>21:0197</v>
      </c>
      <c r="E4416" t="s">
        <v>17551</v>
      </c>
      <c r="F4416" t="s">
        <v>17552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11715</v>
      </c>
      <c r="N4416">
        <v>104</v>
      </c>
      <c r="O4416" t="s">
        <v>311</v>
      </c>
      <c r="P4416" t="s">
        <v>356</v>
      </c>
      <c r="Q4416" t="s">
        <v>7328</v>
      </c>
    </row>
    <row r="4417" spans="1:17" hidden="1" x14ac:dyDescent="0.25">
      <c r="A4417" t="s">
        <v>17553</v>
      </c>
      <c r="B4417" t="s">
        <v>17554</v>
      </c>
      <c r="C4417" s="1" t="str">
        <f t="shared" si="434"/>
        <v>21:0640</v>
      </c>
      <c r="D4417" s="1" t="str">
        <f t="shared" si="431"/>
        <v>21:0197</v>
      </c>
      <c r="E4417" t="s">
        <v>17555</v>
      </c>
      <c r="F4417" t="s">
        <v>17556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11720</v>
      </c>
      <c r="N4417">
        <v>105</v>
      </c>
      <c r="O4417" t="s">
        <v>2731</v>
      </c>
      <c r="P4417" t="s">
        <v>397</v>
      </c>
      <c r="Q4417" t="s">
        <v>1528</v>
      </c>
    </row>
    <row r="4418" spans="1:17" hidden="1" x14ac:dyDescent="0.25">
      <c r="A4418" t="s">
        <v>17557</v>
      </c>
      <c r="B4418" t="s">
        <v>17558</v>
      </c>
      <c r="C4418" s="1" t="str">
        <f t="shared" si="434"/>
        <v>21:0640</v>
      </c>
      <c r="D4418" s="1" t="str">
        <f t="shared" si="431"/>
        <v>21:0197</v>
      </c>
      <c r="E4418" t="s">
        <v>17559</v>
      </c>
      <c r="F4418" t="s">
        <v>17560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11725</v>
      </c>
      <c r="N4418">
        <v>106</v>
      </c>
      <c r="O4418" t="s">
        <v>21</v>
      </c>
      <c r="P4418" t="s">
        <v>356</v>
      </c>
      <c r="Q4418" t="s">
        <v>2401</v>
      </c>
    </row>
    <row r="4419" spans="1:17" hidden="1" x14ac:dyDescent="0.25">
      <c r="A4419" t="s">
        <v>17561</v>
      </c>
      <c r="B4419" t="s">
        <v>17562</v>
      </c>
      <c r="C4419" s="1" t="str">
        <f t="shared" si="434"/>
        <v>21:0640</v>
      </c>
      <c r="D4419" s="1" t="str">
        <f>HYPERLINK("http://geochem.nrcan.gc.ca/cdogs/content/svy/svy_e.htm", "")</f>
        <v/>
      </c>
      <c r="G4419" s="1" t="str">
        <f>HYPERLINK("http://geochem.nrcan.gc.ca/cdogs/content/cr_/cr_00080_e.htm", "80")</f>
        <v>80</v>
      </c>
      <c r="J4419" t="s">
        <v>11703</v>
      </c>
      <c r="K4419" t="s">
        <v>11704</v>
      </c>
      <c r="L4419">
        <v>6</v>
      </c>
      <c r="M4419" t="s">
        <v>11705</v>
      </c>
      <c r="N4419">
        <v>107</v>
      </c>
      <c r="O4419" t="s">
        <v>3419</v>
      </c>
      <c r="P4419" t="s">
        <v>1515</v>
      </c>
      <c r="Q4419" t="s">
        <v>198</v>
      </c>
    </row>
    <row r="4420" spans="1:17" hidden="1" x14ac:dyDescent="0.25">
      <c r="A4420" t="s">
        <v>17563</v>
      </c>
      <c r="B4420" t="s">
        <v>17564</v>
      </c>
      <c r="C4420" s="1" t="str">
        <f t="shared" si="434"/>
        <v>21:0640</v>
      </c>
      <c r="D4420" s="1" t="str">
        <f t="shared" ref="D4420:D4426" si="435">HYPERLINK("http://geochem.nrcan.gc.ca/cdogs/content/svy/svy210197_e.htm", "21:0197")</f>
        <v>21:0197</v>
      </c>
      <c r="E4420" t="s">
        <v>17565</v>
      </c>
      <c r="F4420" t="s">
        <v>17566</v>
      </c>
      <c r="H4420">
        <v>55.061233199999997</v>
      </c>
      <c r="I4420">
        <v>-59.421038199999998</v>
      </c>
      <c r="J4420" s="1" t="str">
        <f t="shared" ref="J4420:J4426" si="436">HYPERLINK("http://geochem.nrcan.gc.ca/cdogs/content/kwd/kwd020018_e.htm", "Fluid (stream)")</f>
        <v>Fluid (stream)</v>
      </c>
      <c r="K4420" s="1" t="str">
        <f t="shared" ref="K4420:K4426" si="437">HYPERLINK("http://geochem.nrcan.gc.ca/cdogs/content/kwd/kwd080007_e.htm", "Untreated Water")</f>
        <v>Untreated Water</v>
      </c>
      <c r="L4420">
        <v>6</v>
      </c>
      <c r="M4420" t="s">
        <v>11730</v>
      </c>
      <c r="N4420">
        <v>108</v>
      </c>
      <c r="O4420" t="s">
        <v>21</v>
      </c>
      <c r="P4420" t="s">
        <v>45</v>
      </c>
      <c r="Q4420" t="s">
        <v>1599</v>
      </c>
    </row>
    <row r="4421" spans="1:17" hidden="1" x14ac:dyDescent="0.25">
      <c r="A4421" t="s">
        <v>17567</v>
      </c>
      <c r="B4421" t="s">
        <v>17568</v>
      </c>
      <c r="C4421" s="1" t="str">
        <f t="shared" si="434"/>
        <v>21:0640</v>
      </c>
      <c r="D4421" s="1" t="str">
        <f t="shared" si="435"/>
        <v>21:0197</v>
      </c>
      <c r="E4421" t="s">
        <v>17569</v>
      </c>
      <c r="F4421" t="s">
        <v>17570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12803</v>
      </c>
      <c r="N4421">
        <v>109</v>
      </c>
      <c r="O4421" t="s">
        <v>2379</v>
      </c>
      <c r="P4421" t="s">
        <v>583</v>
      </c>
      <c r="Q4421" t="s">
        <v>7328</v>
      </c>
    </row>
    <row r="4422" spans="1:17" hidden="1" x14ac:dyDescent="0.25">
      <c r="A4422" t="s">
        <v>17571</v>
      </c>
      <c r="B4422" t="s">
        <v>17572</v>
      </c>
      <c r="C4422" s="1" t="str">
        <f t="shared" si="434"/>
        <v>21:0640</v>
      </c>
      <c r="D4422" s="1" t="str">
        <f t="shared" si="435"/>
        <v>21:0197</v>
      </c>
      <c r="E4422" t="s">
        <v>17573</v>
      </c>
      <c r="F4422" t="s">
        <v>17574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11641</v>
      </c>
      <c r="N4422">
        <v>110</v>
      </c>
      <c r="O4422" t="s">
        <v>2725</v>
      </c>
      <c r="P4422" t="s">
        <v>2212</v>
      </c>
      <c r="Q4422" t="s">
        <v>2822</v>
      </c>
    </row>
    <row r="4423" spans="1:17" hidden="1" x14ac:dyDescent="0.25">
      <c r="A4423" t="s">
        <v>17575</v>
      </c>
      <c r="B4423" t="s">
        <v>17576</v>
      </c>
      <c r="C4423" s="1" t="str">
        <f t="shared" si="434"/>
        <v>21:0640</v>
      </c>
      <c r="D4423" s="1" t="str">
        <f t="shared" si="435"/>
        <v>21:0197</v>
      </c>
      <c r="E4423" t="s">
        <v>17577</v>
      </c>
      <c r="F4423" t="s">
        <v>17578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11680</v>
      </c>
      <c r="N4423">
        <v>111</v>
      </c>
      <c r="O4423" t="s">
        <v>17579</v>
      </c>
      <c r="P4423" t="s">
        <v>2212</v>
      </c>
      <c r="Q4423" t="s">
        <v>1528</v>
      </c>
    </row>
    <row r="4424" spans="1:17" hidden="1" x14ac:dyDescent="0.25">
      <c r="A4424" t="s">
        <v>17580</v>
      </c>
      <c r="B4424" t="s">
        <v>17581</v>
      </c>
      <c r="C4424" s="1" t="str">
        <f t="shared" si="434"/>
        <v>21:0640</v>
      </c>
      <c r="D4424" s="1" t="str">
        <f t="shared" si="435"/>
        <v>21:0197</v>
      </c>
      <c r="E4424" t="s">
        <v>17577</v>
      </c>
      <c r="F4424" t="s">
        <v>17582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11684</v>
      </c>
      <c r="N4424">
        <v>112</v>
      </c>
      <c r="O4424" t="s">
        <v>17101</v>
      </c>
      <c r="P4424" t="s">
        <v>2212</v>
      </c>
      <c r="Q4424" t="s">
        <v>138</v>
      </c>
    </row>
    <row r="4425" spans="1:17" hidden="1" x14ac:dyDescent="0.25">
      <c r="A4425" t="s">
        <v>17583</v>
      </c>
      <c r="B4425" t="s">
        <v>17584</v>
      </c>
      <c r="C4425" s="1" t="str">
        <f t="shared" si="434"/>
        <v>21:0640</v>
      </c>
      <c r="D4425" s="1" t="str">
        <f t="shared" si="435"/>
        <v>21:0197</v>
      </c>
      <c r="E4425" t="s">
        <v>17585</v>
      </c>
      <c r="F4425" t="s">
        <v>17586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11646</v>
      </c>
      <c r="N4425">
        <v>113</v>
      </c>
      <c r="O4425" t="s">
        <v>3406</v>
      </c>
      <c r="P4425" t="s">
        <v>2212</v>
      </c>
      <c r="Q4425" t="s">
        <v>143</v>
      </c>
    </row>
    <row r="4426" spans="1:17" hidden="1" x14ac:dyDescent="0.25">
      <c r="A4426" t="s">
        <v>17587</v>
      </c>
      <c r="B4426" t="s">
        <v>17588</v>
      </c>
      <c r="C4426" s="1" t="str">
        <f t="shared" si="434"/>
        <v>21:0640</v>
      </c>
      <c r="D4426" s="1" t="str">
        <f t="shared" si="435"/>
        <v>21:0197</v>
      </c>
      <c r="E4426" t="s">
        <v>17589</v>
      </c>
      <c r="F4426" t="s">
        <v>17590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11651</v>
      </c>
      <c r="N4426">
        <v>114</v>
      </c>
      <c r="O4426" t="s">
        <v>17591</v>
      </c>
      <c r="P4426" t="s">
        <v>830</v>
      </c>
      <c r="Q4426" t="s">
        <v>143</v>
      </c>
    </row>
    <row r="4427" spans="1:17" hidden="1" x14ac:dyDescent="0.25">
      <c r="A4427" t="s">
        <v>17592</v>
      </c>
      <c r="B4427" t="s">
        <v>17593</v>
      </c>
      <c r="C4427" s="1" t="str">
        <f t="shared" si="434"/>
        <v>21:0640</v>
      </c>
      <c r="D4427" s="1" t="str">
        <f>HYPERLINK("http://geochem.nrcan.gc.ca/cdogs/content/svy/svy_e.htm", "")</f>
        <v/>
      </c>
      <c r="G4427" s="1" t="str">
        <f>HYPERLINK("http://geochem.nrcan.gc.ca/cdogs/content/cr_/cr_00082_e.htm", "82")</f>
        <v>82</v>
      </c>
      <c r="J4427" t="s">
        <v>11703</v>
      </c>
      <c r="K4427" t="s">
        <v>11704</v>
      </c>
      <c r="L4427">
        <v>7</v>
      </c>
      <c r="M4427" t="s">
        <v>11705</v>
      </c>
      <c r="N4427">
        <v>115</v>
      </c>
      <c r="O4427" t="s">
        <v>16712</v>
      </c>
      <c r="P4427" t="s">
        <v>1588</v>
      </c>
      <c r="Q4427" t="s">
        <v>215</v>
      </c>
    </row>
    <row r="4428" spans="1:17" hidden="1" x14ac:dyDescent="0.25">
      <c r="A4428" t="s">
        <v>17594</v>
      </c>
      <c r="B4428" t="s">
        <v>17595</v>
      </c>
      <c r="C4428" s="1" t="str">
        <f t="shared" si="434"/>
        <v>21:0640</v>
      </c>
      <c r="D4428" s="1" t="str">
        <f t="shared" ref="D4428:D4441" si="438">HYPERLINK("http://geochem.nrcan.gc.ca/cdogs/content/svy/svy210197_e.htm", "21:0197")</f>
        <v>21:0197</v>
      </c>
      <c r="E4428" t="s">
        <v>17596</v>
      </c>
      <c r="F4428" t="s">
        <v>17597</v>
      </c>
      <c r="H4428">
        <v>55.147157900000003</v>
      </c>
      <c r="I4428">
        <v>-59.023769000000001</v>
      </c>
      <c r="J4428" s="1" t="str">
        <f t="shared" ref="J4428:J4441" si="439">HYPERLINK("http://geochem.nrcan.gc.ca/cdogs/content/kwd/kwd020018_e.htm", "Fluid (stream)")</f>
        <v>Fluid (stream)</v>
      </c>
      <c r="K4428" s="1" t="str">
        <f t="shared" ref="K4428:K4441" si="440">HYPERLINK("http://geochem.nrcan.gc.ca/cdogs/content/kwd/kwd080007_e.htm", "Untreated Water")</f>
        <v>Untreated Water</v>
      </c>
      <c r="L4428">
        <v>7</v>
      </c>
      <c r="M4428" t="s">
        <v>11660</v>
      </c>
      <c r="N4428">
        <v>116</v>
      </c>
      <c r="O4428" t="s">
        <v>16522</v>
      </c>
      <c r="P4428" t="s">
        <v>5368</v>
      </c>
      <c r="Q4428" t="s">
        <v>215</v>
      </c>
    </row>
    <row r="4429" spans="1:17" hidden="1" x14ac:dyDescent="0.25">
      <c r="A4429" t="s">
        <v>17598</v>
      </c>
      <c r="B4429" t="s">
        <v>17599</v>
      </c>
      <c r="C4429" s="1" t="str">
        <f t="shared" si="434"/>
        <v>21:0640</v>
      </c>
      <c r="D4429" s="1" t="str">
        <f t="shared" si="438"/>
        <v>21:0197</v>
      </c>
      <c r="E4429" t="s">
        <v>17600</v>
      </c>
      <c r="F4429" t="s">
        <v>17601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11665</v>
      </c>
      <c r="N4429">
        <v>117</v>
      </c>
      <c r="O4429" t="s">
        <v>16725</v>
      </c>
      <c r="P4429" t="s">
        <v>583</v>
      </c>
      <c r="Q4429" t="s">
        <v>52</v>
      </c>
    </row>
    <row r="4430" spans="1:17" hidden="1" x14ac:dyDescent="0.25">
      <c r="A4430" t="s">
        <v>17602</v>
      </c>
      <c r="B4430" t="s">
        <v>17603</v>
      </c>
      <c r="C4430" s="1" t="str">
        <f t="shared" si="434"/>
        <v>21:0640</v>
      </c>
      <c r="D4430" s="1" t="str">
        <f t="shared" si="438"/>
        <v>21:0197</v>
      </c>
      <c r="E4430" t="s">
        <v>17604</v>
      </c>
      <c r="F4430" t="s">
        <v>17605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11670</v>
      </c>
      <c r="N4430">
        <v>118</v>
      </c>
      <c r="O4430" t="s">
        <v>17606</v>
      </c>
      <c r="P4430" t="s">
        <v>880</v>
      </c>
      <c r="Q4430" t="s">
        <v>189</v>
      </c>
    </row>
    <row r="4431" spans="1:17" hidden="1" x14ac:dyDescent="0.25">
      <c r="A4431" t="s">
        <v>17607</v>
      </c>
      <c r="B4431" t="s">
        <v>17608</v>
      </c>
      <c r="C4431" s="1" t="str">
        <f t="shared" si="434"/>
        <v>21:0640</v>
      </c>
      <c r="D4431" s="1" t="str">
        <f t="shared" si="438"/>
        <v>21:0197</v>
      </c>
      <c r="E4431" t="s">
        <v>17609</v>
      </c>
      <c r="F4431" t="s">
        <v>17610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11675</v>
      </c>
      <c r="N4431">
        <v>119</v>
      </c>
      <c r="O4431" t="s">
        <v>8423</v>
      </c>
      <c r="P4431" t="s">
        <v>1515</v>
      </c>
      <c r="Q4431" t="s">
        <v>149</v>
      </c>
    </row>
    <row r="4432" spans="1:17" hidden="1" x14ac:dyDescent="0.25">
      <c r="A4432" t="s">
        <v>17611</v>
      </c>
      <c r="B4432" t="s">
        <v>17612</v>
      </c>
      <c r="C4432" s="1" t="str">
        <f t="shared" si="434"/>
        <v>21:0640</v>
      </c>
      <c r="D4432" s="1" t="str">
        <f t="shared" si="438"/>
        <v>21:0197</v>
      </c>
      <c r="E4432" t="s">
        <v>17613</v>
      </c>
      <c r="F4432" t="s">
        <v>17614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11689</v>
      </c>
      <c r="N4432">
        <v>120</v>
      </c>
      <c r="O4432" t="s">
        <v>3013</v>
      </c>
      <c r="P4432" t="s">
        <v>880</v>
      </c>
      <c r="Q4432" t="s">
        <v>88</v>
      </c>
    </row>
    <row r="4433" spans="1:17" hidden="1" x14ac:dyDescent="0.25">
      <c r="A4433" t="s">
        <v>17615</v>
      </c>
      <c r="B4433" t="s">
        <v>17616</v>
      </c>
      <c r="C4433" s="1" t="str">
        <f t="shared" si="434"/>
        <v>21:0640</v>
      </c>
      <c r="D4433" s="1" t="str">
        <f t="shared" si="438"/>
        <v>21:0197</v>
      </c>
      <c r="E4433" t="s">
        <v>17617</v>
      </c>
      <c r="F4433" t="s">
        <v>17618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11694</v>
      </c>
      <c r="N4433">
        <v>121</v>
      </c>
      <c r="O4433" t="s">
        <v>10120</v>
      </c>
      <c r="P4433" t="s">
        <v>636</v>
      </c>
      <c r="Q4433" t="s">
        <v>88</v>
      </c>
    </row>
    <row r="4434" spans="1:17" hidden="1" x14ac:dyDescent="0.25">
      <c r="A4434" t="s">
        <v>17619</v>
      </c>
      <c r="B4434" t="s">
        <v>17620</v>
      </c>
      <c r="C4434" s="1" t="str">
        <f t="shared" si="434"/>
        <v>21:0640</v>
      </c>
      <c r="D4434" s="1" t="str">
        <f t="shared" si="438"/>
        <v>21:0197</v>
      </c>
      <c r="E4434" t="s">
        <v>17621</v>
      </c>
      <c r="F4434" t="s">
        <v>17622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11700</v>
      </c>
      <c r="N4434">
        <v>122</v>
      </c>
      <c r="O4434" t="s">
        <v>9517</v>
      </c>
      <c r="P4434" t="s">
        <v>2943</v>
      </c>
      <c r="Q4434" t="s">
        <v>149</v>
      </c>
    </row>
    <row r="4435" spans="1:17" hidden="1" x14ac:dyDescent="0.25">
      <c r="A4435" t="s">
        <v>17623</v>
      </c>
      <c r="B4435" t="s">
        <v>17624</v>
      </c>
      <c r="C4435" s="1" t="str">
        <f t="shared" si="434"/>
        <v>21:0640</v>
      </c>
      <c r="D4435" s="1" t="str">
        <f t="shared" si="438"/>
        <v>21:0197</v>
      </c>
      <c r="E4435" t="s">
        <v>17625</v>
      </c>
      <c r="F4435" t="s">
        <v>17626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11710</v>
      </c>
      <c r="N4435">
        <v>123</v>
      </c>
      <c r="O4435" t="s">
        <v>10345</v>
      </c>
      <c r="P4435" t="s">
        <v>1631</v>
      </c>
      <c r="Q4435" t="s">
        <v>171</v>
      </c>
    </row>
    <row r="4436" spans="1:17" hidden="1" x14ac:dyDescent="0.25">
      <c r="A4436" t="s">
        <v>17627</v>
      </c>
      <c r="B4436" t="s">
        <v>17628</v>
      </c>
      <c r="C4436" s="1" t="str">
        <f t="shared" si="434"/>
        <v>21:0640</v>
      </c>
      <c r="D4436" s="1" t="str">
        <f t="shared" si="438"/>
        <v>21:0197</v>
      </c>
      <c r="E4436" t="s">
        <v>17629</v>
      </c>
      <c r="F4436" t="s">
        <v>17630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11715</v>
      </c>
      <c r="N4436">
        <v>124</v>
      </c>
      <c r="O4436" t="s">
        <v>9517</v>
      </c>
      <c r="P4436" t="s">
        <v>391</v>
      </c>
      <c r="Q4436" t="s">
        <v>88</v>
      </c>
    </row>
    <row r="4437" spans="1:17" hidden="1" x14ac:dyDescent="0.25">
      <c r="A4437" t="s">
        <v>17631</v>
      </c>
      <c r="B4437" t="s">
        <v>17632</v>
      </c>
      <c r="C4437" s="1" t="str">
        <f t="shared" si="434"/>
        <v>21:0640</v>
      </c>
      <c r="D4437" s="1" t="str">
        <f t="shared" si="438"/>
        <v>21:0197</v>
      </c>
      <c r="E4437" t="s">
        <v>17633</v>
      </c>
      <c r="F4437" t="s">
        <v>17634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11720</v>
      </c>
      <c r="N4437">
        <v>125</v>
      </c>
      <c r="O4437" t="s">
        <v>593</v>
      </c>
      <c r="P4437" t="s">
        <v>658</v>
      </c>
      <c r="Q4437" t="s">
        <v>149</v>
      </c>
    </row>
    <row r="4438" spans="1:17" hidden="1" x14ac:dyDescent="0.25">
      <c r="A4438" t="s">
        <v>17635</v>
      </c>
      <c r="B4438" t="s">
        <v>17636</v>
      </c>
      <c r="C4438" s="1" t="str">
        <f t="shared" si="434"/>
        <v>21:0640</v>
      </c>
      <c r="D4438" s="1" t="str">
        <f t="shared" si="438"/>
        <v>21:0197</v>
      </c>
      <c r="E4438" t="s">
        <v>17637</v>
      </c>
      <c r="F4438" t="s">
        <v>17638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11725</v>
      </c>
      <c r="N4438">
        <v>126</v>
      </c>
      <c r="O4438" t="s">
        <v>57</v>
      </c>
      <c r="P4438" t="s">
        <v>631</v>
      </c>
      <c r="Q4438" t="s">
        <v>189</v>
      </c>
    </row>
    <row r="4439" spans="1:17" hidden="1" x14ac:dyDescent="0.25">
      <c r="A4439" t="s">
        <v>17639</v>
      </c>
      <c r="B4439" t="s">
        <v>17640</v>
      </c>
      <c r="C4439" s="1" t="str">
        <f t="shared" si="434"/>
        <v>21:0640</v>
      </c>
      <c r="D4439" s="1" t="str">
        <f t="shared" si="438"/>
        <v>21:0197</v>
      </c>
      <c r="E4439" t="s">
        <v>17641</v>
      </c>
      <c r="F4439" t="s">
        <v>17642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11730</v>
      </c>
      <c r="N4439">
        <v>127</v>
      </c>
      <c r="O4439" t="s">
        <v>2129</v>
      </c>
      <c r="P4439" t="s">
        <v>880</v>
      </c>
      <c r="Q4439" t="s">
        <v>52</v>
      </c>
    </row>
    <row r="4440" spans="1:17" hidden="1" x14ac:dyDescent="0.25">
      <c r="A4440" t="s">
        <v>17643</v>
      </c>
      <c r="B4440" t="s">
        <v>17644</v>
      </c>
      <c r="C4440" s="1" t="str">
        <f t="shared" si="434"/>
        <v>21:0640</v>
      </c>
      <c r="D4440" s="1" t="str">
        <f t="shared" si="438"/>
        <v>21:0197</v>
      </c>
      <c r="E4440" t="s">
        <v>17645</v>
      </c>
      <c r="F4440" t="s">
        <v>17646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12803</v>
      </c>
      <c r="N4440">
        <v>128</v>
      </c>
      <c r="O4440" t="s">
        <v>21</v>
      </c>
      <c r="P4440" t="s">
        <v>658</v>
      </c>
      <c r="Q4440" t="s">
        <v>171</v>
      </c>
    </row>
    <row r="4441" spans="1:17" hidden="1" x14ac:dyDescent="0.25">
      <c r="A4441" t="s">
        <v>17647</v>
      </c>
      <c r="B4441" t="s">
        <v>17648</v>
      </c>
      <c r="C4441" s="1" t="str">
        <f t="shared" ref="C4441:C4463" si="441">HYPERLINK("http://geochem.nrcan.gc.ca/cdogs/content/bdl/bdl210640_e.htm", "21:0640")</f>
        <v>21:0640</v>
      </c>
      <c r="D4441" s="1" t="str">
        <f t="shared" si="438"/>
        <v>21:0197</v>
      </c>
      <c r="E4441" t="s">
        <v>17649</v>
      </c>
      <c r="F4441" t="s">
        <v>17650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11641</v>
      </c>
      <c r="N4441">
        <v>129</v>
      </c>
      <c r="O4441" t="s">
        <v>4378</v>
      </c>
      <c r="P4441" t="s">
        <v>3107</v>
      </c>
      <c r="Q4441" t="s">
        <v>149</v>
      </c>
    </row>
    <row r="4442" spans="1:17" hidden="1" x14ac:dyDescent="0.25">
      <c r="A4442" t="s">
        <v>17651</v>
      </c>
      <c r="B4442" t="s">
        <v>17652</v>
      </c>
      <c r="C4442" s="1" t="str">
        <f t="shared" si="441"/>
        <v>21:0640</v>
      </c>
      <c r="D4442" s="1" t="str">
        <f>HYPERLINK("http://geochem.nrcan.gc.ca/cdogs/content/svy/svy_e.htm", "")</f>
        <v/>
      </c>
      <c r="G4442" s="1" t="str">
        <f>HYPERLINK("http://geochem.nrcan.gc.ca/cdogs/content/cr_/cr_00081_e.htm", "81")</f>
        <v>81</v>
      </c>
      <c r="J4442" t="s">
        <v>11703</v>
      </c>
      <c r="K4442" t="s">
        <v>11704</v>
      </c>
      <c r="L4442">
        <v>8</v>
      </c>
      <c r="M4442" t="s">
        <v>11705</v>
      </c>
      <c r="N4442">
        <v>130</v>
      </c>
      <c r="O4442" t="s">
        <v>512</v>
      </c>
      <c r="P4442" t="s">
        <v>880</v>
      </c>
      <c r="Q4442" t="s">
        <v>398</v>
      </c>
    </row>
    <row r="4443" spans="1:17" hidden="1" x14ac:dyDescent="0.25">
      <c r="A4443" t="s">
        <v>17653</v>
      </c>
      <c r="B4443" t="s">
        <v>17654</v>
      </c>
      <c r="C4443" s="1" t="str">
        <f t="shared" si="441"/>
        <v>21:0640</v>
      </c>
      <c r="D4443" s="1" t="str">
        <f t="shared" ref="D4443:D4462" si="442">HYPERLINK("http://geochem.nrcan.gc.ca/cdogs/content/svy/svy210197_e.htm", "21:0197")</f>
        <v>21:0197</v>
      </c>
      <c r="E4443" t="s">
        <v>17655</v>
      </c>
      <c r="F4443" t="s">
        <v>17656</v>
      </c>
      <c r="H4443">
        <v>55.082632099999998</v>
      </c>
      <c r="I4443">
        <v>-59.1492243</v>
      </c>
      <c r="J4443" s="1" t="str">
        <f t="shared" ref="J4443:J4462" si="443">HYPERLINK("http://geochem.nrcan.gc.ca/cdogs/content/kwd/kwd020018_e.htm", "Fluid (stream)")</f>
        <v>Fluid (stream)</v>
      </c>
      <c r="K4443" s="1" t="str">
        <f t="shared" ref="K4443:K4462" si="444">HYPERLINK("http://geochem.nrcan.gc.ca/cdogs/content/kwd/kwd080007_e.htm", "Untreated Water")</f>
        <v>Untreated Water</v>
      </c>
      <c r="L4443">
        <v>8</v>
      </c>
      <c r="M4443" t="s">
        <v>11680</v>
      </c>
      <c r="N4443">
        <v>131</v>
      </c>
      <c r="O4443" t="s">
        <v>588</v>
      </c>
      <c r="P4443" t="s">
        <v>658</v>
      </c>
      <c r="Q4443" t="s">
        <v>29</v>
      </c>
    </row>
    <row r="4444" spans="1:17" hidden="1" x14ac:dyDescent="0.25">
      <c r="A4444" t="s">
        <v>17657</v>
      </c>
      <c r="B4444" t="s">
        <v>17658</v>
      </c>
      <c r="C4444" s="1" t="str">
        <f t="shared" si="441"/>
        <v>21:0640</v>
      </c>
      <c r="D4444" s="1" t="str">
        <f t="shared" si="442"/>
        <v>21:0197</v>
      </c>
      <c r="E4444" t="s">
        <v>17655</v>
      </c>
      <c r="F4444" t="s">
        <v>17659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11684</v>
      </c>
      <c r="N4444">
        <v>132</v>
      </c>
      <c r="O4444" t="s">
        <v>225</v>
      </c>
      <c r="P4444" t="s">
        <v>658</v>
      </c>
      <c r="Q4444" t="s">
        <v>93</v>
      </c>
    </row>
    <row r="4445" spans="1:17" hidden="1" x14ac:dyDescent="0.25">
      <c r="A4445" t="s">
        <v>17660</v>
      </c>
      <c r="B4445" t="s">
        <v>17661</v>
      </c>
      <c r="C4445" s="1" t="str">
        <f t="shared" si="441"/>
        <v>21:0640</v>
      </c>
      <c r="D4445" s="1" t="str">
        <f t="shared" si="442"/>
        <v>21:0197</v>
      </c>
      <c r="E4445" t="s">
        <v>17662</v>
      </c>
      <c r="F4445" t="s">
        <v>17663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11646</v>
      </c>
      <c r="N4445">
        <v>133</v>
      </c>
      <c r="O4445" t="s">
        <v>630</v>
      </c>
      <c r="P4445" t="s">
        <v>556</v>
      </c>
      <c r="Q4445" t="s">
        <v>2822</v>
      </c>
    </row>
    <row r="4446" spans="1:17" hidden="1" x14ac:dyDescent="0.25">
      <c r="A4446" t="s">
        <v>17664</v>
      </c>
      <c r="B4446" t="s">
        <v>17665</v>
      </c>
      <c r="C4446" s="1" t="str">
        <f t="shared" si="441"/>
        <v>21:0640</v>
      </c>
      <c r="D4446" s="1" t="str">
        <f t="shared" si="442"/>
        <v>21:0197</v>
      </c>
      <c r="E4446" t="s">
        <v>17666</v>
      </c>
      <c r="F4446" t="s">
        <v>17667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11651</v>
      </c>
      <c r="N4446">
        <v>134</v>
      </c>
      <c r="O4446" t="s">
        <v>630</v>
      </c>
      <c r="P4446" t="s">
        <v>1598</v>
      </c>
      <c r="Q4446" t="s">
        <v>171</v>
      </c>
    </row>
    <row r="4447" spans="1:17" hidden="1" x14ac:dyDescent="0.25">
      <c r="A4447" t="s">
        <v>17668</v>
      </c>
      <c r="B4447" t="s">
        <v>17669</v>
      </c>
      <c r="C4447" s="1" t="str">
        <f t="shared" si="441"/>
        <v>21:0640</v>
      </c>
      <c r="D4447" s="1" t="str">
        <f t="shared" si="442"/>
        <v>21:0197</v>
      </c>
      <c r="E4447" t="s">
        <v>17670</v>
      </c>
      <c r="F4447" t="s">
        <v>17671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11660</v>
      </c>
      <c r="N4447">
        <v>135</v>
      </c>
      <c r="O4447" t="s">
        <v>5802</v>
      </c>
      <c r="P4447" t="s">
        <v>1515</v>
      </c>
      <c r="Q4447" t="s">
        <v>149</v>
      </c>
    </row>
    <row r="4448" spans="1:17" hidden="1" x14ac:dyDescent="0.25">
      <c r="A4448" t="s">
        <v>17672</v>
      </c>
      <c r="B4448" t="s">
        <v>17673</v>
      </c>
      <c r="C4448" s="1" t="str">
        <f t="shared" si="441"/>
        <v>21:0640</v>
      </c>
      <c r="D4448" s="1" t="str">
        <f t="shared" si="442"/>
        <v>21:0197</v>
      </c>
      <c r="E4448" t="s">
        <v>17674</v>
      </c>
      <c r="F4448" t="s">
        <v>17675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11665</v>
      </c>
      <c r="N4448">
        <v>136</v>
      </c>
      <c r="O4448" t="s">
        <v>9744</v>
      </c>
      <c r="P4448" t="s">
        <v>2943</v>
      </c>
      <c r="Q4448" t="s">
        <v>149</v>
      </c>
    </row>
    <row r="4449" spans="1:17" hidden="1" x14ac:dyDescent="0.25">
      <c r="A4449" t="s">
        <v>17676</v>
      </c>
      <c r="B4449" t="s">
        <v>17677</v>
      </c>
      <c r="C4449" s="1" t="str">
        <f t="shared" si="441"/>
        <v>21:0640</v>
      </c>
      <c r="D4449" s="1" t="str">
        <f t="shared" si="442"/>
        <v>21:0197</v>
      </c>
      <c r="E4449" t="s">
        <v>17678</v>
      </c>
      <c r="F4449" t="s">
        <v>17679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11670</v>
      </c>
      <c r="N4449">
        <v>137</v>
      </c>
      <c r="O4449" t="s">
        <v>9521</v>
      </c>
      <c r="P4449" t="s">
        <v>17680</v>
      </c>
      <c r="Q4449" t="s">
        <v>149</v>
      </c>
    </row>
    <row r="4450" spans="1:17" hidden="1" x14ac:dyDescent="0.25">
      <c r="A4450" t="s">
        <v>17681</v>
      </c>
      <c r="B4450" t="s">
        <v>17682</v>
      </c>
      <c r="C4450" s="1" t="str">
        <f t="shared" si="441"/>
        <v>21:0640</v>
      </c>
      <c r="D4450" s="1" t="str">
        <f t="shared" si="442"/>
        <v>21:0197</v>
      </c>
      <c r="E4450" t="s">
        <v>17683</v>
      </c>
      <c r="F4450" t="s">
        <v>17684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11675</v>
      </c>
      <c r="N4450">
        <v>138</v>
      </c>
      <c r="O4450" t="s">
        <v>5563</v>
      </c>
      <c r="P4450" t="s">
        <v>658</v>
      </c>
      <c r="Q4450" t="s">
        <v>171</v>
      </c>
    </row>
    <row r="4451" spans="1:17" hidden="1" x14ac:dyDescent="0.25">
      <c r="A4451" t="s">
        <v>17685</v>
      </c>
      <c r="B4451" t="s">
        <v>17686</v>
      </c>
      <c r="C4451" s="1" t="str">
        <f t="shared" si="441"/>
        <v>21:0640</v>
      </c>
      <c r="D4451" s="1" t="str">
        <f t="shared" si="442"/>
        <v>21:0197</v>
      </c>
      <c r="E4451" t="s">
        <v>17687</v>
      </c>
      <c r="F4451" t="s">
        <v>17688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11689</v>
      </c>
      <c r="N4451">
        <v>139</v>
      </c>
      <c r="O4451" t="s">
        <v>21</v>
      </c>
      <c r="P4451" t="s">
        <v>22</v>
      </c>
      <c r="Q4451" t="s">
        <v>2366</v>
      </c>
    </row>
    <row r="4452" spans="1:17" hidden="1" x14ac:dyDescent="0.25">
      <c r="A4452" t="s">
        <v>17689</v>
      </c>
      <c r="B4452" t="s">
        <v>17690</v>
      </c>
      <c r="C4452" s="1" t="str">
        <f t="shared" si="441"/>
        <v>21:0640</v>
      </c>
      <c r="D4452" s="1" t="str">
        <f t="shared" si="442"/>
        <v>21:0197</v>
      </c>
      <c r="E4452" t="s">
        <v>17691</v>
      </c>
      <c r="F4452" t="s">
        <v>17692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11694</v>
      </c>
      <c r="N4452">
        <v>140</v>
      </c>
      <c r="O4452" t="s">
        <v>21</v>
      </c>
      <c r="P4452" t="s">
        <v>2943</v>
      </c>
      <c r="Q4452" t="s">
        <v>138</v>
      </c>
    </row>
    <row r="4453" spans="1:17" hidden="1" x14ac:dyDescent="0.25">
      <c r="A4453" t="s">
        <v>17693</v>
      </c>
      <c r="B4453" t="s">
        <v>17694</v>
      </c>
      <c r="C4453" s="1" t="str">
        <f t="shared" si="441"/>
        <v>21:0640</v>
      </c>
      <c r="D4453" s="1" t="str">
        <f t="shared" si="442"/>
        <v>21:0197</v>
      </c>
      <c r="E4453" t="s">
        <v>17695</v>
      </c>
      <c r="F4453" t="s">
        <v>17696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11700</v>
      </c>
      <c r="N4453">
        <v>141</v>
      </c>
      <c r="O4453" t="s">
        <v>21</v>
      </c>
      <c r="P4453" t="s">
        <v>22</v>
      </c>
      <c r="Q4453" t="s">
        <v>2948</v>
      </c>
    </row>
    <row r="4454" spans="1:17" hidden="1" x14ac:dyDescent="0.25">
      <c r="A4454" t="s">
        <v>17697</v>
      </c>
      <c r="B4454" t="s">
        <v>17698</v>
      </c>
      <c r="C4454" s="1" t="str">
        <f t="shared" si="441"/>
        <v>21:0640</v>
      </c>
      <c r="D4454" s="1" t="str">
        <f t="shared" si="442"/>
        <v>21:0197</v>
      </c>
      <c r="E4454" t="s">
        <v>17699</v>
      </c>
      <c r="F4454" t="s">
        <v>17700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11710</v>
      </c>
      <c r="N4454">
        <v>142</v>
      </c>
      <c r="O4454" t="s">
        <v>17701</v>
      </c>
      <c r="P4454" t="s">
        <v>583</v>
      </c>
      <c r="Q4454" t="s">
        <v>2392</v>
      </c>
    </row>
    <row r="4455" spans="1:17" hidden="1" x14ac:dyDescent="0.25">
      <c r="A4455" t="s">
        <v>17702</v>
      </c>
      <c r="B4455" t="s">
        <v>17703</v>
      </c>
      <c r="C4455" s="1" t="str">
        <f t="shared" si="441"/>
        <v>21:0640</v>
      </c>
      <c r="D4455" s="1" t="str">
        <f t="shared" si="442"/>
        <v>21:0197</v>
      </c>
      <c r="E4455" t="s">
        <v>17704</v>
      </c>
      <c r="F4455" t="s">
        <v>17705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11715</v>
      </c>
      <c r="N4455">
        <v>143</v>
      </c>
      <c r="O4455" t="s">
        <v>17706</v>
      </c>
      <c r="P4455" t="s">
        <v>391</v>
      </c>
      <c r="Q4455" t="s">
        <v>8961</v>
      </c>
    </row>
    <row r="4456" spans="1:17" hidden="1" x14ac:dyDescent="0.25">
      <c r="A4456" t="s">
        <v>17707</v>
      </c>
      <c r="B4456" t="s">
        <v>17708</v>
      </c>
      <c r="C4456" s="1" t="str">
        <f t="shared" si="441"/>
        <v>21:0640</v>
      </c>
      <c r="D4456" s="1" t="str">
        <f t="shared" si="442"/>
        <v>21:0197</v>
      </c>
      <c r="E4456" t="s">
        <v>17709</v>
      </c>
      <c r="F4456" t="s">
        <v>17710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11720</v>
      </c>
      <c r="N4456">
        <v>144</v>
      </c>
      <c r="O4456" t="s">
        <v>5793</v>
      </c>
      <c r="P4456" t="s">
        <v>2212</v>
      </c>
      <c r="Q4456" t="s">
        <v>3836</v>
      </c>
    </row>
    <row r="4457" spans="1:17" hidden="1" x14ac:dyDescent="0.25">
      <c r="A4457" t="s">
        <v>17711</v>
      </c>
      <c r="B4457" t="s">
        <v>17712</v>
      </c>
      <c r="C4457" s="1" t="str">
        <f t="shared" si="441"/>
        <v>21:0640</v>
      </c>
      <c r="D4457" s="1" t="str">
        <f t="shared" si="442"/>
        <v>21:0197</v>
      </c>
      <c r="E4457" t="s">
        <v>17713</v>
      </c>
      <c r="F4457" t="s">
        <v>17714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11725</v>
      </c>
      <c r="N4457">
        <v>145</v>
      </c>
      <c r="O4457" t="s">
        <v>17715</v>
      </c>
      <c r="P4457" t="s">
        <v>583</v>
      </c>
      <c r="Q4457" t="s">
        <v>2822</v>
      </c>
    </row>
    <row r="4458" spans="1:17" hidden="1" x14ac:dyDescent="0.25">
      <c r="A4458" t="s">
        <v>17716</v>
      </c>
      <c r="B4458" t="s">
        <v>17717</v>
      </c>
      <c r="C4458" s="1" t="str">
        <f t="shared" si="441"/>
        <v>21:0640</v>
      </c>
      <c r="D4458" s="1" t="str">
        <f t="shared" si="442"/>
        <v>21:0197</v>
      </c>
      <c r="E4458" t="s">
        <v>17718</v>
      </c>
      <c r="F4458" t="s">
        <v>17719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11730</v>
      </c>
      <c r="N4458">
        <v>146</v>
      </c>
      <c r="O4458" t="s">
        <v>6252</v>
      </c>
      <c r="P4458" t="s">
        <v>658</v>
      </c>
      <c r="Q4458" t="s">
        <v>2366</v>
      </c>
    </row>
    <row r="4459" spans="1:17" hidden="1" x14ac:dyDescent="0.25">
      <c r="A4459" t="s">
        <v>17720</v>
      </c>
      <c r="B4459" t="s">
        <v>17721</v>
      </c>
      <c r="C4459" s="1" t="str">
        <f t="shared" si="441"/>
        <v>21:0640</v>
      </c>
      <c r="D4459" s="1" t="str">
        <f t="shared" si="442"/>
        <v>21:0197</v>
      </c>
      <c r="E4459" t="s">
        <v>17722</v>
      </c>
      <c r="F4459" t="s">
        <v>17723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12803</v>
      </c>
      <c r="N4459">
        <v>147</v>
      </c>
      <c r="O4459" t="s">
        <v>17591</v>
      </c>
      <c r="P4459" t="s">
        <v>631</v>
      </c>
      <c r="Q4459" t="s">
        <v>2392</v>
      </c>
    </row>
    <row r="4460" spans="1:17" hidden="1" x14ac:dyDescent="0.25">
      <c r="A4460" t="s">
        <v>17724</v>
      </c>
      <c r="B4460" t="s">
        <v>17725</v>
      </c>
      <c r="C4460" s="1" t="str">
        <f t="shared" si="441"/>
        <v>21:0640</v>
      </c>
      <c r="D4460" s="1" t="str">
        <f t="shared" si="442"/>
        <v>21:0197</v>
      </c>
      <c r="E4460" t="s">
        <v>17726</v>
      </c>
      <c r="F4460" t="s">
        <v>17727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11680</v>
      </c>
      <c r="N4460">
        <v>148</v>
      </c>
      <c r="O4460" t="s">
        <v>6091</v>
      </c>
      <c r="P4460" t="s">
        <v>397</v>
      </c>
      <c r="Q4460" t="s">
        <v>2392</v>
      </c>
    </row>
    <row r="4461" spans="1:17" hidden="1" x14ac:dyDescent="0.25">
      <c r="A4461" t="s">
        <v>17728</v>
      </c>
      <c r="B4461" t="s">
        <v>17729</v>
      </c>
      <c r="C4461" s="1" t="str">
        <f t="shared" si="441"/>
        <v>21:0640</v>
      </c>
      <c r="D4461" s="1" t="str">
        <f t="shared" si="442"/>
        <v>21:0197</v>
      </c>
      <c r="E4461" t="s">
        <v>17726</v>
      </c>
      <c r="F4461" t="s">
        <v>17730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11684</v>
      </c>
      <c r="N4461">
        <v>149</v>
      </c>
      <c r="O4461" t="s">
        <v>667</v>
      </c>
      <c r="P4461" t="s">
        <v>397</v>
      </c>
      <c r="Q4461" t="s">
        <v>2392</v>
      </c>
    </row>
    <row r="4462" spans="1:17" hidden="1" x14ac:dyDescent="0.25">
      <c r="A4462" t="s">
        <v>17731</v>
      </c>
      <c r="B4462" t="s">
        <v>17732</v>
      </c>
      <c r="C4462" s="1" t="str">
        <f t="shared" si="441"/>
        <v>21:0640</v>
      </c>
      <c r="D4462" s="1" t="str">
        <f t="shared" si="442"/>
        <v>21:0197</v>
      </c>
      <c r="E4462" t="s">
        <v>17733</v>
      </c>
      <c r="F4462" t="s">
        <v>17734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11641</v>
      </c>
      <c r="N4462">
        <v>150</v>
      </c>
      <c r="O4462" t="s">
        <v>2725</v>
      </c>
      <c r="P4462" t="s">
        <v>2212</v>
      </c>
      <c r="Q4462" t="s">
        <v>1528</v>
      </c>
    </row>
    <row r="4463" spans="1:17" hidden="1" x14ac:dyDescent="0.25">
      <c r="A4463" t="s">
        <v>17735</v>
      </c>
      <c r="B4463" t="s">
        <v>17736</v>
      </c>
      <c r="C4463" s="1" t="str">
        <f t="shared" si="441"/>
        <v>21:0640</v>
      </c>
      <c r="D4463" s="1" t="str">
        <f>HYPERLINK("http://geochem.nrcan.gc.ca/cdogs/content/svy/svy_e.htm", "")</f>
        <v/>
      </c>
      <c r="G4463" s="1" t="str">
        <f>HYPERLINK("http://geochem.nrcan.gc.ca/cdogs/content/cr_/cr_00082_e.htm", "82")</f>
        <v>82</v>
      </c>
      <c r="J4463" t="s">
        <v>11703</v>
      </c>
      <c r="K4463" t="s">
        <v>11704</v>
      </c>
      <c r="L4463">
        <v>9</v>
      </c>
      <c r="M4463" t="s">
        <v>11705</v>
      </c>
      <c r="N4463">
        <v>151</v>
      </c>
      <c r="O4463" t="s">
        <v>17737</v>
      </c>
      <c r="P4463" t="s">
        <v>1588</v>
      </c>
      <c r="Q4463" t="s">
        <v>198</v>
      </c>
    </row>
    <row r="4464" spans="1:17" hidden="1" x14ac:dyDescent="0.25">
      <c r="A4464" t="s">
        <v>17738</v>
      </c>
      <c r="B4464" t="s">
        <v>17739</v>
      </c>
      <c r="C4464" s="1" t="str">
        <f t="shared" ref="C4464:C4527" si="445">HYPERLINK("http://geochem.nrcan.gc.ca/cdogs/content/bdl/bdl210647_e.htm", "21:0647")</f>
        <v>21:0647</v>
      </c>
      <c r="D4464" s="1" t="str">
        <f>HYPERLINK("http://geochem.nrcan.gc.ca/cdogs/content/svy/svy_e.htm", "")</f>
        <v/>
      </c>
      <c r="G4464" s="1" t="str">
        <f>HYPERLINK("http://geochem.nrcan.gc.ca/cdogs/content/cr_/cr_00081_e.htm", "81")</f>
        <v>81</v>
      </c>
      <c r="J4464" t="s">
        <v>11703</v>
      </c>
      <c r="K4464" t="s">
        <v>11704</v>
      </c>
      <c r="L4464">
        <v>1</v>
      </c>
      <c r="M4464" t="s">
        <v>11705</v>
      </c>
      <c r="N4464">
        <v>1</v>
      </c>
      <c r="O4464" t="s">
        <v>9517</v>
      </c>
      <c r="P4464" t="s">
        <v>4455</v>
      </c>
      <c r="Q4464" t="s">
        <v>5130</v>
      </c>
    </row>
    <row r="4465" spans="1:17" hidden="1" x14ac:dyDescent="0.25">
      <c r="A4465" t="s">
        <v>17740</v>
      </c>
      <c r="B4465" t="s">
        <v>17741</v>
      </c>
      <c r="C4465" s="1" t="str">
        <f t="shared" si="445"/>
        <v>21:0647</v>
      </c>
      <c r="D4465" s="1" t="str">
        <f t="shared" ref="D4465:D4495" si="446">HYPERLINK("http://geochem.nrcan.gc.ca/cdogs/content/svy/svy210199_e.htm", "21:0199")</f>
        <v>21:0199</v>
      </c>
      <c r="E4465" t="s">
        <v>17742</v>
      </c>
      <c r="F4465" t="s">
        <v>17743</v>
      </c>
      <c r="H4465">
        <v>45.322994199999997</v>
      </c>
      <c r="I4465">
        <v>-66.054057700000001</v>
      </c>
      <c r="J4465" s="1" t="str">
        <f t="shared" ref="J4465:J4495" si="447">HYPERLINK("http://geochem.nrcan.gc.ca/cdogs/content/kwd/kwd020016_e.htm", "Fluid (lake)")</f>
        <v>Fluid (lake)</v>
      </c>
      <c r="K4465" s="1" t="str">
        <f t="shared" ref="K4465:K4495" si="448">HYPERLINK("http://geochem.nrcan.gc.ca/cdogs/content/kwd/kwd080007_e.htm", "Untreated Water")</f>
        <v>Untreated Water</v>
      </c>
      <c r="L4465">
        <v>1</v>
      </c>
      <c r="M4465" t="s">
        <v>11641</v>
      </c>
      <c r="N4465">
        <v>2</v>
      </c>
      <c r="O4465" t="s">
        <v>588</v>
      </c>
      <c r="P4465" t="s">
        <v>356</v>
      </c>
      <c r="Q4465" t="s">
        <v>35</v>
      </c>
    </row>
    <row r="4466" spans="1:17" hidden="1" x14ac:dyDescent="0.25">
      <c r="A4466" t="s">
        <v>17744</v>
      </c>
      <c r="B4466" t="s">
        <v>17745</v>
      </c>
      <c r="C4466" s="1" t="str">
        <f t="shared" si="445"/>
        <v>21:0647</v>
      </c>
      <c r="D4466" s="1" t="str">
        <f t="shared" si="446"/>
        <v>21:0199</v>
      </c>
      <c r="E4466" t="s">
        <v>17746</v>
      </c>
      <c r="F4466" t="s">
        <v>17747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11646</v>
      </c>
      <c r="N4466">
        <v>3</v>
      </c>
      <c r="O4466" t="s">
        <v>21</v>
      </c>
      <c r="P4466" t="s">
        <v>45</v>
      </c>
      <c r="Q4466" t="s">
        <v>23</v>
      </c>
    </row>
    <row r="4467" spans="1:17" hidden="1" x14ac:dyDescent="0.25">
      <c r="A4467" t="s">
        <v>17748</v>
      </c>
      <c r="B4467" t="s">
        <v>17749</v>
      </c>
      <c r="C4467" s="1" t="str">
        <f t="shared" si="445"/>
        <v>21:0647</v>
      </c>
      <c r="D4467" s="1" t="str">
        <f t="shared" si="446"/>
        <v>21:0199</v>
      </c>
      <c r="E4467" t="s">
        <v>17750</v>
      </c>
      <c r="F4467" t="s">
        <v>17751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11651</v>
      </c>
      <c r="N4467">
        <v>4</v>
      </c>
      <c r="O4467" t="s">
        <v>64</v>
      </c>
      <c r="P4467" t="s">
        <v>45</v>
      </c>
      <c r="Q4467" t="s">
        <v>35</v>
      </c>
    </row>
    <row r="4468" spans="1:17" hidden="1" x14ac:dyDescent="0.25">
      <c r="A4468" t="s">
        <v>17752</v>
      </c>
      <c r="B4468" t="s">
        <v>17753</v>
      </c>
      <c r="C4468" s="1" t="str">
        <f t="shared" si="445"/>
        <v>21:0647</v>
      </c>
      <c r="D4468" s="1" t="str">
        <f t="shared" si="446"/>
        <v>21:0199</v>
      </c>
      <c r="E4468" t="s">
        <v>17754</v>
      </c>
      <c r="F4468" t="s">
        <v>17755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11660</v>
      </c>
      <c r="N4468">
        <v>5</v>
      </c>
      <c r="O4468" t="s">
        <v>21</v>
      </c>
      <c r="P4468" t="s">
        <v>45</v>
      </c>
      <c r="Q4468" t="s">
        <v>149</v>
      </c>
    </row>
    <row r="4469" spans="1:17" hidden="1" x14ac:dyDescent="0.25">
      <c r="A4469" t="s">
        <v>17756</v>
      </c>
      <c r="B4469" t="s">
        <v>17757</v>
      </c>
      <c r="C4469" s="1" t="str">
        <f t="shared" si="445"/>
        <v>21:0647</v>
      </c>
      <c r="D4469" s="1" t="str">
        <f t="shared" si="446"/>
        <v>21:0199</v>
      </c>
      <c r="E4469" t="s">
        <v>17758</v>
      </c>
      <c r="F4469" t="s">
        <v>17759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11680</v>
      </c>
      <c r="N4469">
        <v>6</v>
      </c>
      <c r="O4469" t="s">
        <v>1247</v>
      </c>
      <c r="P4469" t="s">
        <v>87</v>
      </c>
      <c r="Q4469" t="s">
        <v>16574</v>
      </c>
    </row>
    <row r="4470" spans="1:17" hidden="1" x14ac:dyDescent="0.25">
      <c r="A4470" t="s">
        <v>17760</v>
      </c>
      <c r="B4470" t="s">
        <v>17761</v>
      </c>
      <c r="C4470" s="1" t="str">
        <f t="shared" si="445"/>
        <v>21:0647</v>
      </c>
      <c r="D4470" s="1" t="str">
        <f t="shared" si="446"/>
        <v>21:0199</v>
      </c>
      <c r="E4470" t="s">
        <v>17758</v>
      </c>
      <c r="F4470" t="s">
        <v>17762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11684</v>
      </c>
      <c r="N4470">
        <v>7</v>
      </c>
      <c r="O4470" t="s">
        <v>21</v>
      </c>
      <c r="P4470" t="s">
        <v>87</v>
      </c>
      <c r="Q4470" t="s">
        <v>16522</v>
      </c>
    </row>
    <row r="4471" spans="1:17" hidden="1" x14ac:dyDescent="0.25">
      <c r="A4471" t="s">
        <v>17763</v>
      </c>
      <c r="B4471" t="s">
        <v>17764</v>
      </c>
      <c r="C4471" s="1" t="str">
        <f t="shared" si="445"/>
        <v>21:0647</v>
      </c>
      <c r="D4471" s="1" t="str">
        <f t="shared" si="446"/>
        <v>21:0199</v>
      </c>
      <c r="E4471" t="s">
        <v>17765</v>
      </c>
      <c r="F4471" t="s">
        <v>17766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11665</v>
      </c>
      <c r="N4471">
        <v>8</v>
      </c>
      <c r="O4471" t="s">
        <v>10166</v>
      </c>
      <c r="P4471" t="s">
        <v>87</v>
      </c>
      <c r="Q4471" t="s">
        <v>2401</v>
      </c>
    </row>
    <row r="4472" spans="1:17" hidden="1" x14ac:dyDescent="0.25">
      <c r="A4472" t="s">
        <v>17767</v>
      </c>
      <c r="B4472" t="s">
        <v>17768</v>
      </c>
      <c r="C4472" s="1" t="str">
        <f t="shared" si="445"/>
        <v>21:0647</v>
      </c>
      <c r="D4472" s="1" t="str">
        <f t="shared" si="446"/>
        <v>21:0199</v>
      </c>
      <c r="E4472" t="s">
        <v>17769</v>
      </c>
      <c r="F4472" t="s">
        <v>17770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11670</v>
      </c>
      <c r="N4472">
        <v>9</v>
      </c>
      <c r="O4472" t="s">
        <v>76</v>
      </c>
      <c r="P4472" t="s">
        <v>148</v>
      </c>
      <c r="Q4472" t="s">
        <v>1528</v>
      </c>
    </row>
    <row r="4473" spans="1:17" hidden="1" x14ac:dyDescent="0.25">
      <c r="A4473" t="s">
        <v>17771</v>
      </c>
      <c r="B4473" t="s">
        <v>17772</v>
      </c>
      <c r="C4473" s="1" t="str">
        <f t="shared" si="445"/>
        <v>21:0647</v>
      </c>
      <c r="D4473" s="1" t="str">
        <f t="shared" si="446"/>
        <v>21:0199</v>
      </c>
      <c r="E4473" t="s">
        <v>17773</v>
      </c>
      <c r="F4473" t="s">
        <v>17774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11675</v>
      </c>
      <c r="N4473">
        <v>10</v>
      </c>
      <c r="O4473" t="s">
        <v>21</v>
      </c>
      <c r="P4473" t="s">
        <v>87</v>
      </c>
      <c r="Q4473" t="s">
        <v>2948</v>
      </c>
    </row>
    <row r="4474" spans="1:17" hidden="1" x14ac:dyDescent="0.25">
      <c r="A4474" t="s">
        <v>17775</v>
      </c>
      <c r="B4474" t="s">
        <v>17776</v>
      </c>
      <c r="C4474" s="1" t="str">
        <f t="shared" si="445"/>
        <v>21:0647</v>
      </c>
      <c r="D4474" s="1" t="str">
        <f t="shared" si="446"/>
        <v>21:0199</v>
      </c>
      <c r="E4474" t="s">
        <v>17777</v>
      </c>
      <c r="F4474" t="s">
        <v>17778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11689</v>
      </c>
      <c r="N4474">
        <v>11</v>
      </c>
      <c r="O4474" t="s">
        <v>64</v>
      </c>
      <c r="P4474" t="s">
        <v>87</v>
      </c>
      <c r="Q4474" t="s">
        <v>189</v>
      </c>
    </row>
    <row r="4475" spans="1:17" hidden="1" x14ac:dyDescent="0.25">
      <c r="A4475" t="s">
        <v>17779</v>
      </c>
      <c r="B4475" t="s">
        <v>17780</v>
      </c>
      <c r="C4475" s="1" t="str">
        <f t="shared" si="445"/>
        <v>21:0647</v>
      </c>
      <c r="D4475" s="1" t="str">
        <f t="shared" si="446"/>
        <v>21:0199</v>
      </c>
      <c r="E4475" t="s">
        <v>17781</v>
      </c>
      <c r="F4475" t="s">
        <v>17782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11694</v>
      </c>
      <c r="N4475">
        <v>12</v>
      </c>
      <c r="O4475" t="s">
        <v>1818</v>
      </c>
      <c r="P4475" t="s">
        <v>45</v>
      </c>
      <c r="Q4475" t="s">
        <v>2948</v>
      </c>
    </row>
    <row r="4476" spans="1:17" hidden="1" x14ac:dyDescent="0.25">
      <c r="A4476" t="s">
        <v>17783</v>
      </c>
      <c r="B4476" t="s">
        <v>17784</v>
      </c>
      <c r="C4476" s="1" t="str">
        <f t="shared" si="445"/>
        <v>21:0647</v>
      </c>
      <c r="D4476" s="1" t="str">
        <f t="shared" si="446"/>
        <v>21:0199</v>
      </c>
      <c r="E4476" t="s">
        <v>17785</v>
      </c>
      <c r="F4476" t="s">
        <v>17786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11700</v>
      </c>
      <c r="N4476">
        <v>13</v>
      </c>
      <c r="O4476" t="s">
        <v>3027</v>
      </c>
      <c r="P4476" t="s">
        <v>148</v>
      </c>
      <c r="Q4476" t="s">
        <v>7681</v>
      </c>
    </row>
    <row r="4477" spans="1:17" hidden="1" x14ac:dyDescent="0.25">
      <c r="A4477" t="s">
        <v>17787</v>
      </c>
      <c r="B4477" t="s">
        <v>17788</v>
      </c>
      <c r="C4477" s="1" t="str">
        <f t="shared" si="445"/>
        <v>21:0647</v>
      </c>
      <c r="D4477" s="1" t="str">
        <f t="shared" si="446"/>
        <v>21:0199</v>
      </c>
      <c r="E4477" t="s">
        <v>17789</v>
      </c>
      <c r="F4477" t="s">
        <v>17790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11710</v>
      </c>
      <c r="N4477">
        <v>14</v>
      </c>
      <c r="O4477" t="s">
        <v>158</v>
      </c>
      <c r="P4477" t="s">
        <v>583</v>
      </c>
      <c r="Q4477" t="s">
        <v>189</v>
      </c>
    </row>
    <row r="4478" spans="1:17" hidden="1" x14ac:dyDescent="0.25">
      <c r="A4478" t="s">
        <v>17791</v>
      </c>
      <c r="B4478" t="s">
        <v>17792</v>
      </c>
      <c r="C4478" s="1" t="str">
        <f t="shared" si="445"/>
        <v>21:0647</v>
      </c>
      <c r="D4478" s="1" t="str">
        <f t="shared" si="446"/>
        <v>21:0199</v>
      </c>
      <c r="E4478" t="s">
        <v>17793</v>
      </c>
      <c r="F4478" t="s">
        <v>17794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11715</v>
      </c>
      <c r="N4478">
        <v>15</v>
      </c>
      <c r="O4478" t="s">
        <v>689</v>
      </c>
      <c r="P4478" t="s">
        <v>45</v>
      </c>
      <c r="Q4478" t="s">
        <v>8961</v>
      </c>
    </row>
    <row r="4479" spans="1:17" hidden="1" x14ac:dyDescent="0.25">
      <c r="A4479" t="s">
        <v>17795</v>
      </c>
      <c r="B4479" t="s">
        <v>17796</v>
      </c>
      <c r="C4479" s="1" t="str">
        <f t="shared" si="445"/>
        <v>21:0647</v>
      </c>
      <c r="D4479" s="1" t="str">
        <f t="shared" si="446"/>
        <v>21:0199</v>
      </c>
      <c r="E4479" t="s">
        <v>17797</v>
      </c>
      <c r="F4479" t="s">
        <v>17798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11720</v>
      </c>
      <c r="N4479">
        <v>16</v>
      </c>
      <c r="O4479" t="s">
        <v>21</v>
      </c>
      <c r="P4479" t="s">
        <v>45</v>
      </c>
      <c r="Q4479" t="s">
        <v>16522</v>
      </c>
    </row>
    <row r="4480" spans="1:17" hidden="1" x14ac:dyDescent="0.25">
      <c r="A4480" t="s">
        <v>17799</v>
      </c>
      <c r="B4480" t="s">
        <v>17800</v>
      </c>
      <c r="C4480" s="1" t="str">
        <f t="shared" si="445"/>
        <v>21:0647</v>
      </c>
      <c r="D4480" s="1" t="str">
        <f t="shared" si="446"/>
        <v>21:0199</v>
      </c>
      <c r="E4480" t="s">
        <v>17801</v>
      </c>
      <c r="F4480" t="s">
        <v>17802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11680</v>
      </c>
      <c r="N4480">
        <v>17</v>
      </c>
      <c r="O4480" t="s">
        <v>3419</v>
      </c>
      <c r="P4480" t="s">
        <v>7960</v>
      </c>
      <c r="Q4480" t="s">
        <v>138</v>
      </c>
    </row>
    <row r="4481" spans="1:17" hidden="1" x14ac:dyDescent="0.25">
      <c r="A4481" t="s">
        <v>17803</v>
      </c>
      <c r="B4481" t="s">
        <v>17804</v>
      </c>
      <c r="C4481" s="1" t="str">
        <f t="shared" si="445"/>
        <v>21:0647</v>
      </c>
      <c r="D4481" s="1" t="str">
        <f t="shared" si="446"/>
        <v>21:0199</v>
      </c>
      <c r="E4481" t="s">
        <v>17801</v>
      </c>
      <c r="F4481" t="s">
        <v>17805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11684</v>
      </c>
      <c r="N4481">
        <v>18</v>
      </c>
      <c r="O4481" t="s">
        <v>680</v>
      </c>
      <c r="P4481" t="s">
        <v>3569</v>
      </c>
      <c r="Q4481" t="s">
        <v>143</v>
      </c>
    </row>
    <row r="4482" spans="1:17" hidden="1" x14ac:dyDescent="0.25">
      <c r="A4482" t="s">
        <v>17806</v>
      </c>
      <c r="B4482" t="s">
        <v>17807</v>
      </c>
      <c r="C4482" s="1" t="str">
        <f t="shared" si="445"/>
        <v>21:0647</v>
      </c>
      <c r="D4482" s="1" t="str">
        <f t="shared" si="446"/>
        <v>21:0199</v>
      </c>
      <c r="E4482" t="s">
        <v>17808</v>
      </c>
      <c r="F4482" t="s">
        <v>17809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11641</v>
      </c>
      <c r="N4482">
        <v>19</v>
      </c>
      <c r="O4482" t="s">
        <v>370</v>
      </c>
      <c r="P4482" t="s">
        <v>4455</v>
      </c>
      <c r="Q4482" t="s">
        <v>16497</v>
      </c>
    </row>
    <row r="4483" spans="1:17" hidden="1" x14ac:dyDescent="0.25">
      <c r="A4483" t="s">
        <v>17810</v>
      </c>
      <c r="B4483" t="s">
        <v>17811</v>
      </c>
      <c r="C4483" s="1" t="str">
        <f t="shared" si="445"/>
        <v>21:0647</v>
      </c>
      <c r="D4483" s="1" t="str">
        <f t="shared" si="446"/>
        <v>21:0199</v>
      </c>
      <c r="E4483" t="s">
        <v>17812</v>
      </c>
      <c r="F4483" t="s">
        <v>17813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11646</v>
      </c>
      <c r="N4483">
        <v>20</v>
      </c>
      <c r="O4483" t="s">
        <v>57</v>
      </c>
      <c r="P4483" t="s">
        <v>5755</v>
      </c>
      <c r="Q4483" t="s">
        <v>1528</v>
      </c>
    </row>
    <row r="4484" spans="1:17" hidden="1" x14ac:dyDescent="0.25">
      <c r="A4484" t="s">
        <v>17814</v>
      </c>
      <c r="B4484" t="s">
        <v>17815</v>
      </c>
      <c r="C4484" s="1" t="str">
        <f t="shared" si="445"/>
        <v>21:0647</v>
      </c>
      <c r="D4484" s="1" t="str">
        <f t="shared" si="446"/>
        <v>21:0199</v>
      </c>
      <c r="E4484" t="s">
        <v>17816</v>
      </c>
      <c r="F4484" t="s">
        <v>17817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11651</v>
      </c>
      <c r="N4484">
        <v>21</v>
      </c>
      <c r="O4484" t="s">
        <v>2418</v>
      </c>
      <c r="P4484" t="s">
        <v>1598</v>
      </c>
      <c r="Q4484" t="s">
        <v>2948</v>
      </c>
    </row>
    <row r="4485" spans="1:17" hidden="1" x14ac:dyDescent="0.25">
      <c r="A4485" t="s">
        <v>17818</v>
      </c>
      <c r="B4485" t="s">
        <v>17819</v>
      </c>
      <c r="C4485" s="1" t="str">
        <f t="shared" si="445"/>
        <v>21:0647</v>
      </c>
      <c r="D4485" s="1" t="str">
        <f t="shared" si="446"/>
        <v>21:0199</v>
      </c>
      <c r="E4485" t="s">
        <v>17820</v>
      </c>
      <c r="F4485" t="s">
        <v>17821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11660</v>
      </c>
      <c r="N4485">
        <v>22</v>
      </c>
      <c r="O4485" t="s">
        <v>1597</v>
      </c>
      <c r="P4485" t="s">
        <v>7960</v>
      </c>
      <c r="Q4485" t="s">
        <v>8961</v>
      </c>
    </row>
    <row r="4486" spans="1:17" hidden="1" x14ac:dyDescent="0.25">
      <c r="A4486" t="s">
        <v>17822</v>
      </c>
      <c r="B4486" t="s">
        <v>17823</v>
      </c>
      <c r="C4486" s="1" t="str">
        <f t="shared" si="445"/>
        <v>21:0647</v>
      </c>
      <c r="D4486" s="1" t="str">
        <f t="shared" si="446"/>
        <v>21:0199</v>
      </c>
      <c r="E4486" t="s">
        <v>17824</v>
      </c>
      <c r="F4486" t="s">
        <v>17825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11665</v>
      </c>
      <c r="N4486">
        <v>23</v>
      </c>
      <c r="O4486" t="s">
        <v>21</v>
      </c>
      <c r="P4486" t="s">
        <v>880</v>
      </c>
      <c r="Q4486" t="s">
        <v>7328</v>
      </c>
    </row>
    <row r="4487" spans="1:17" hidden="1" x14ac:dyDescent="0.25">
      <c r="A4487" t="s">
        <v>17826</v>
      </c>
      <c r="B4487" t="s">
        <v>17827</v>
      </c>
      <c r="C4487" s="1" t="str">
        <f t="shared" si="445"/>
        <v>21:0647</v>
      </c>
      <c r="D4487" s="1" t="str">
        <f t="shared" si="446"/>
        <v>21:0199</v>
      </c>
      <c r="E4487" t="s">
        <v>17828</v>
      </c>
      <c r="F4487" t="s">
        <v>17829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11670</v>
      </c>
      <c r="N4487">
        <v>24</v>
      </c>
      <c r="O4487" t="s">
        <v>21</v>
      </c>
      <c r="P4487" t="s">
        <v>1515</v>
      </c>
      <c r="Q4487" t="s">
        <v>2822</v>
      </c>
    </row>
    <row r="4488" spans="1:17" hidden="1" x14ac:dyDescent="0.25">
      <c r="A4488" t="s">
        <v>17830</v>
      </c>
      <c r="B4488" t="s">
        <v>17831</v>
      </c>
      <c r="C4488" s="1" t="str">
        <f t="shared" si="445"/>
        <v>21:0647</v>
      </c>
      <c r="D4488" s="1" t="str">
        <f t="shared" si="446"/>
        <v>21:0199</v>
      </c>
      <c r="E4488" t="s">
        <v>17832</v>
      </c>
      <c r="F4488" t="s">
        <v>17833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11675</v>
      </c>
      <c r="N4488">
        <v>25</v>
      </c>
      <c r="O4488" t="s">
        <v>113</v>
      </c>
      <c r="P4488" t="s">
        <v>397</v>
      </c>
      <c r="Q4488" t="s">
        <v>8961</v>
      </c>
    </row>
    <row r="4489" spans="1:17" hidden="1" x14ac:dyDescent="0.25">
      <c r="A4489" t="s">
        <v>17834</v>
      </c>
      <c r="B4489" t="s">
        <v>17835</v>
      </c>
      <c r="C4489" s="1" t="str">
        <f t="shared" si="445"/>
        <v>21:0647</v>
      </c>
      <c r="D4489" s="1" t="str">
        <f t="shared" si="446"/>
        <v>21:0199</v>
      </c>
      <c r="E4489" t="s">
        <v>17836</v>
      </c>
      <c r="F4489" t="s">
        <v>17837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11689</v>
      </c>
      <c r="N4489">
        <v>26</v>
      </c>
      <c r="O4489" t="s">
        <v>10120</v>
      </c>
      <c r="P4489" t="s">
        <v>391</v>
      </c>
      <c r="Q4489" t="s">
        <v>2392</v>
      </c>
    </row>
    <row r="4490" spans="1:17" hidden="1" x14ac:dyDescent="0.25">
      <c r="A4490" t="s">
        <v>17838</v>
      </c>
      <c r="B4490" t="s">
        <v>17839</v>
      </c>
      <c r="C4490" s="1" t="str">
        <f t="shared" si="445"/>
        <v>21:0647</v>
      </c>
      <c r="D4490" s="1" t="str">
        <f t="shared" si="446"/>
        <v>21:0199</v>
      </c>
      <c r="E4490" t="s">
        <v>17840</v>
      </c>
      <c r="F4490" t="s">
        <v>17841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11694</v>
      </c>
      <c r="N4490">
        <v>27</v>
      </c>
      <c r="O4490" t="s">
        <v>244</v>
      </c>
      <c r="P4490" t="s">
        <v>658</v>
      </c>
      <c r="Q4490" t="s">
        <v>2948</v>
      </c>
    </row>
    <row r="4491" spans="1:17" hidden="1" x14ac:dyDescent="0.25">
      <c r="A4491" t="s">
        <v>17842</v>
      </c>
      <c r="B4491" t="s">
        <v>17843</v>
      </c>
      <c r="C4491" s="1" t="str">
        <f t="shared" si="445"/>
        <v>21:0647</v>
      </c>
      <c r="D4491" s="1" t="str">
        <f t="shared" si="446"/>
        <v>21:0199</v>
      </c>
      <c r="E4491" t="s">
        <v>17844</v>
      </c>
      <c r="F4491" t="s">
        <v>17845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11700</v>
      </c>
      <c r="N4491">
        <v>28</v>
      </c>
      <c r="O4491" t="s">
        <v>1630</v>
      </c>
      <c r="P4491" t="s">
        <v>4464</v>
      </c>
      <c r="Q4491" t="s">
        <v>2948</v>
      </c>
    </row>
    <row r="4492" spans="1:17" hidden="1" x14ac:dyDescent="0.25">
      <c r="A4492" t="s">
        <v>17846</v>
      </c>
      <c r="B4492" t="s">
        <v>17847</v>
      </c>
      <c r="C4492" s="1" t="str">
        <f t="shared" si="445"/>
        <v>21:0647</v>
      </c>
      <c r="D4492" s="1" t="str">
        <f t="shared" si="446"/>
        <v>21:0199</v>
      </c>
      <c r="E4492" t="s">
        <v>17848</v>
      </c>
      <c r="F4492" t="s">
        <v>17849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11710</v>
      </c>
      <c r="N4492">
        <v>29</v>
      </c>
      <c r="O4492" t="s">
        <v>154</v>
      </c>
      <c r="P4492" t="s">
        <v>636</v>
      </c>
      <c r="Q4492" t="s">
        <v>1528</v>
      </c>
    </row>
    <row r="4493" spans="1:17" hidden="1" x14ac:dyDescent="0.25">
      <c r="A4493" t="s">
        <v>17850</v>
      </c>
      <c r="B4493" t="s">
        <v>17851</v>
      </c>
      <c r="C4493" s="1" t="str">
        <f t="shared" si="445"/>
        <v>21:0647</v>
      </c>
      <c r="D4493" s="1" t="str">
        <f t="shared" si="446"/>
        <v>21:0199</v>
      </c>
      <c r="E4493" t="s">
        <v>17852</v>
      </c>
      <c r="F4493" t="s">
        <v>17853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11715</v>
      </c>
      <c r="N4493">
        <v>30</v>
      </c>
      <c r="O4493" t="s">
        <v>113</v>
      </c>
      <c r="P4493" t="s">
        <v>1631</v>
      </c>
      <c r="Q4493" t="s">
        <v>138</v>
      </c>
    </row>
    <row r="4494" spans="1:17" hidden="1" x14ac:dyDescent="0.25">
      <c r="A4494" t="s">
        <v>17854</v>
      </c>
      <c r="B4494" t="s">
        <v>17855</v>
      </c>
      <c r="C4494" s="1" t="str">
        <f t="shared" si="445"/>
        <v>21:0647</v>
      </c>
      <c r="D4494" s="1" t="str">
        <f t="shared" si="446"/>
        <v>21:0199</v>
      </c>
      <c r="E4494" t="s">
        <v>17856</v>
      </c>
      <c r="F4494" t="s">
        <v>17857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11720</v>
      </c>
      <c r="N4494">
        <v>31</v>
      </c>
      <c r="O4494" t="s">
        <v>10345</v>
      </c>
      <c r="P4494" t="s">
        <v>356</v>
      </c>
      <c r="Q4494" t="s">
        <v>1528</v>
      </c>
    </row>
    <row r="4495" spans="1:17" hidden="1" x14ac:dyDescent="0.25">
      <c r="A4495" t="s">
        <v>17858</v>
      </c>
      <c r="B4495" t="s">
        <v>17859</v>
      </c>
      <c r="C4495" s="1" t="str">
        <f t="shared" si="445"/>
        <v>21:0647</v>
      </c>
      <c r="D4495" s="1" t="str">
        <f t="shared" si="446"/>
        <v>21:0199</v>
      </c>
      <c r="E4495" t="s">
        <v>17860</v>
      </c>
      <c r="F4495" t="s">
        <v>17861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11725</v>
      </c>
      <c r="N4495">
        <v>32</v>
      </c>
      <c r="O4495" t="s">
        <v>21</v>
      </c>
      <c r="P4495" t="s">
        <v>356</v>
      </c>
      <c r="Q4495" t="s">
        <v>2822</v>
      </c>
    </row>
    <row r="4496" spans="1:17" hidden="1" x14ac:dyDescent="0.25">
      <c r="A4496" t="s">
        <v>17862</v>
      </c>
      <c r="B4496" t="s">
        <v>17863</v>
      </c>
      <c r="C4496" s="1" t="str">
        <f t="shared" si="445"/>
        <v>21:0647</v>
      </c>
      <c r="D4496" s="1" t="str">
        <f>HYPERLINK("http://geochem.nrcan.gc.ca/cdogs/content/svy/svy_e.htm", "")</f>
        <v/>
      </c>
      <c r="G4496" s="1" t="str">
        <f>HYPERLINK("http://geochem.nrcan.gc.ca/cdogs/content/cr_/cr_00082_e.htm", "82")</f>
        <v>82</v>
      </c>
      <c r="J4496" t="s">
        <v>11703</v>
      </c>
      <c r="K4496" t="s">
        <v>11704</v>
      </c>
      <c r="L4496">
        <v>2</v>
      </c>
      <c r="M4496" t="s">
        <v>11705</v>
      </c>
      <c r="N4496">
        <v>33</v>
      </c>
      <c r="O4496" t="s">
        <v>17864</v>
      </c>
      <c r="P4496" t="s">
        <v>556</v>
      </c>
      <c r="Q4496" t="s">
        <v>59</v>
      </c>
    </row>
    <row r="4497" spans="1:17" hidden="1" x14ac:dyDescent="0.25">
      <c r="A4497" t="s">
        <v>17865</v>
      </c>
      <c r="B4497" t="s">
        <v>17866</v>
      </c>
      <c r="C4497" s="1" t="str">
        <f t="shared" si="445"/>
        <v>21:0647</v>
      </c>
      <c r="D4497" s="1" t="str">
        <f t="shared" ref="D4497:D4507" si="449">HYPERLINK("http://geochem.nrcan.gc.ca/cdogs/content/svy/svy210199_e.htm", "21:0199")</f>
        <v>21:0199</v>
      </c>
      <c r="E4497" t="s">
        <v>17867</v>
      </c>
      <c r="F4497" t="s">
        <v>17868</v>
      </c>
      <c r="H4497">
        <v>45.138402499999998</v>
      </c>
      <c r="I4497">
        <v>-66.671035200000006</v>
      </c>
      <c r="J4497" s="1" t="str">
        <f t="shared" ref="J4497:J4507" si="450">HYPERLINK("http://geochem.nrcan.gc.ca/cdogs/content/kwd/kwd020016_e.htm", "Fluid (lake)")</f>
        <v>Fluid (lake)</v>
      </c>
      <c r="K4497" s="1" t="str">
        <f t="shared" ref="K4497:K4507" si="451">HYPERLINK("http://geochem.nrcan.gc.ca/cdogs/content/kwd/kwd080007_e.htm", "Untreated Water")</f>
        <v>Untreated Water</v>
      </c>
      <c r="L4497">
        <v>2</v>
      </c>
      <c r="M4497" t="s">
        <v>11730</v>
      </c>
      <c r="N4497">
        <v>34</v>
      </c>
      <c r="O4497" t="s">
        <v>8284</v>
      </c>
      <c r="P4497" t="s">
        <v>87</v>
      </c>
      <c r="Q4497" t="s">
        <v>15392</v>
      </c>
    </row>
    <row r="4498" spans="1:17" hidden="1" x14ac:dyDescent="0.25">
      <c r="A4498" t="s">
        <v>17869</v>
      </c>
      <c r="B4498" t="s">
        <v>17870</v>
      </c>
      <c r="C4498" s="1" t="str">
        <f t="shared" si="445"/>
        <v>21:0647</v>
      </c>
      <c r="D4498" s="1" t="str">
        <f t="shared" si="449"/>
        <v>21:0199</v>
      </c>
      <c r="E4498" t="s">
        <v>17871</v>
      </c>
      <c r="F4498" t="s">
        <v>17872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11641</v>
      </c>
      <c r="N4498">
        <v>35</v>
      </c>
      <c r="O4498" t="s">
        <v>588</v>
      </c>
      <c r="P4498" t="s">
        <v>87</v>
      </c>
      <c r="Q4498" t="s">
        <v>15392</v>
      </c>
    </row>
    <row r="4499" spans="1:17" hidden="1" x14ac:dyDescent="0.25">
      <c r="A4499" t="s">
        <v>17873</v>
      </c>
      <c r="B4499" t="s">
        <v>17874</v>
      </c>
      <c r="C4499" s="1" t="str">
        <f t="shared" si="445"/>
        <v>21:0647</v>
      </c>
      <c r="D4499" s="1" t="str">
        <f t="shared" si="449"/>
        <v>21:0199</v>
      </c>
      <c r="E4499" t="s">
        <v>17875</v>
      </c>
      <c r="F4499" t="s">
        <v>17876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11680</v>
      </c>
      <c r="N4499">
        <v>36</v>
      </c>
      <c r="O4499" t="s">
        <v>2120</v>
      </c>
      <c r="P4499" t="s">
        <v>148</v>
      </c>
      <c r="Q4499" t="s">
        <v>16988</v>
      </c>
    </row>
    <row r="4500" spans="1:17" hidden="1" x14ac:dyDescent="0.25">
      <c r="A4500" t="s">
        <v>17877</v>
      </c>
      <c r="B4500" t="s">
        <v>17878</v>
      </c>
      <c r="C4500" s="1" t="str">
        <f t="shared" si="445"/>
        <v>21:0647</v>
      </c>
      <c r="D4500" s="1" t="str">
        <f t="shared" si="449"/>
        <v>21:0199</v>
      </c>
      <c r="E4500" t="s">
        <v>17875</v>
      </c>
      <c r="F4500" t="s">
        <v>17879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11684</v>
      </c>
      <c r="N4500">
        <v>37</v>
      </c>
      <c r="O4500" t="s">
        <v>113</v>
      </c>
      <c r="P4500" t="s">
        <v>148</v>
      </c>
      <c r="Q4500" t="s">
        <v>16988</v>
      </c>
    </row>
    <row r="4501" spans="1:17" hidden="1" x14ac:dyDescent="0.25">
      <c r="A4501" t="s">
        <v>17880</v>
      </c>
      <c r="B4501" t="s">
        <v>17881</v>
      </c>
      <c r="C4501" s="1" t="str">
        <f t="shared" si="445"/>
        <v>21:0647</v>
      </c>
      <c r="D4501" s="1" t="str">
        <f t="shared" si="449"/>
        <v>21:0199</v>
      </c>
      <c r="E4501" t="s">
        <v>17882</v>
      </c>
      <c r="F4501" t="s">
        <v>17883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11646</v>
      </c>
      <c r="N4501">
        <v>38</v>
      </c>
      <c r="O4501" t="s">
        <v>4378</v>
      </c>
      <c r="P4501" t="s">
        <v>1515</v>
      </c>
      <c r="Q4501" t="s">
        <v>138</v>
      </c>
    </row>
    <row r="4502" spans="1:17" hidden="1" x14ac:dyDescent="0.25">
      <c r="A4502" t="s">
        <v>17884</v>
      </c>
      <c r="B4502" t="s">
        <v>17885</v>
      </c>
      <c r="C4502" s="1" t="str">
        <f t="shared" si="445"/>
        <v>21:0647</v>
      </c>
      <c r="D4502" s="1" t="str">
        <f t="shared" si="449"/>
        <v>21:0199</v>
      </c>
      <c r="E4502" t="s">
        <v>17886</v>
      </c>
      <c r="F4502" t="s">
        <v>17887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11651</v>
      </c>
      <c r="N4502">
        <v>39</v>
      </c>
      <c r="O4502" t="s">
        <v>101</v>
      </c>
      <c r="P4502" t="s">
        <v>1631</v>
      </c>
      <c r="Q4502" t="s">
        <v>1528</v>
      </c>
    </row>
    <row r="4503" spans="1:17" hidden="1" x14ac:dyDescent="0.25">
      <c r="A4503" t="s">
        <v>17888</v>
      </c>
      <c r="B4503" t="s">
        <v>17889</v>
      </c>
      <c r="C4503" s="1" t="str">
        <f t="shared" si="445"/>
        <v>21:0647</v>
      </c>
      <c r="D4503" s="1" t="str">
        <f t="shared" si="449"/>
        <v>21:0199</v>
      </c>
      <c r="E4503" t="s">
        <v>17890</v>
      </c>
      <c r="F4503" t="s">
        <v>17891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11660</v>
      </c>
      <c r="N4503">
        <v>40</v>
      </c>
      <c r="O4503" t="s">
        <v>76</v>
      </c>
      <c r="P4503" t="s">
        <v>2212</v>
      </c>
      <c r="Q4503" t="s">
        <v>8961</v>
      </c>
    </row>
    <row r="4504" spans="1:17" hidden="1" x14ac:dyDescent="0.25">
      <c r="A4504" t="s">
        <v>17892</v>
      </c>
      <c r="B4504" t="s">
        <v>17893</v>
      </c>
      <c r="C4504" s="1" t="str">
        <f t="shared" si="445"/>
        <v>21:0647</v>
      </c>
      <c r="D4504" s="1" t="str">
        <f t="shared" si="449"/>
        <v>21:0199</v>
      </c>
      <c r="E4504" t="s">
        <v>17894</v>
      </c>
      <c r="F4504" t="s">
        <v>17895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11665</v>
      </c>
      <c r="N4504">
        <v>41</v>
      </c>
      <c r="O4504" t="s">
        <v>1597</v>
      </c>
      <c r="P4504" t="s">
        <v>830</v>
      </c>
      <c r="Q4504" t="s">
        <v>3836</v>
      </c>
    </row>
    <row r="4505" spans="1:17" hidden="1" x14ac:dyDescent="0.25">
      <c r="A4505" t="s">
        <v>17896</v>
      </c>
      <c r="B4505" t="s">
        <v>17897</v>
      </c>
      <c r="C4505" s="1" t="str">
        <f t="shared" si="445"/>
        <v>21:0647</v>
      </c>
      <c r="D4505" s="1" t="str">
        <f t="shared" si="449"/>
        <v>21:0199</v>
      </c>
      <c r="E4505" t="s">
        <v>17898</v>
      </c>
      <c r="F4505" t="s">
        <v>17899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11670</v>
      </c>
      <c r="N4505">
        <v>42</v>
      </c>
      <c r="O4505" t="s">
        <v>21</v>
      </c>
      <c r="P4505" t="s">
        <v>2943</v>
      </c>
      <c r="Q4505" t="s">
        <v>7328</v>
      </c>
    </row>
    <row r="4506" spans="1:17" hidden="1" x14ac:dyDescent="0.25">
      <c r="A4506" t="s">
        <v>17900</v>
      </c>
      <c r="B4506" t="s">
        <v>17901</v>
      </c>
      <c r="C4506" s="1" t="str">
        <f t="shared" si="445"/>
        <v>21:0647</v>
      </c>
      <c r="D4506" s="1" t="str">
        <f t="shared" si="449"/>
        <v>21:0199</v>
      </c>
      <c r="E4506" t="s">
        <v>17902</v>
      </c>
      <c r="F4506" t="s">
        <v>17903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11675</v>
      </c>
      <c r="N4506">
        <v>43</v>
      </c>
      <c r="O4506" t="s">
        <v>21</v>
      </c>
      <c r="P4506" t="s">
        <v>2943</v>
      </c>
      <c r="Q4506" t="s">
        <v>2822</v>
      </c>
    </row>
    <row r="4507" spans="1:17" hidden="1" x14ac:dyDescent="0.25">
      <c r="A4507" t="s">
        <v>17904</v>
      </c>
      <c r="B4507" t="s">
        <v>17905</v>
      </c>
      <c r="C4507" s="1" t="str">
        <f t="shared" si="445"/>
        <v>21:0647</v>
      </c>
      <c r="D4507" s="1" t="str">
        <f t="shared" si="449"/>
        <v>21:0199</v>
      </c>
      <c r="E4507" t="s">
        <v>17906</v>
      </c>
      <c r="F4507" t="s">
        <v>17907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11689</v>
      </c>
      <c r="N4507">
        <v>44</v>
      </c>
      <c r="O4507" t="s">
        <v>2927</v>
      </c>
      <c r="P4507" t="s">
        <v>880</v>
      </c>
      <c r="Q4507" t="s">
        <v>2392</v>
      </c>
    </row>
    <row r="4508" spans="1:17" hidden="1" x14ac:dyDescent="0.25">
      <c r="A4508" t="s">
        <v>17908</v>
      </c>
      <c r="B4508" t="s">
        <v>17909</v>
      </c>
      <c r="C4508" s="1" t="str">
        <f t="shared" si="445"/>
        <v>21:0647</v>
      </c>
      <c r="D4508" s="1" t="str">
        <f>HYPERLINK("http://geochem.nrcan.gc.ca/cdogs/content/svy/svy_e.htm", "")</f>
        <v/>
      </c>
      <c r="G4508" s="1" t="str">
        <f>HYPERLINK("http://geochem.nrcan.gc.ca/cdogs/content/cr_/cr_00080_e.htm", "80")</f>
        <v>80</v>
      </c>
      <c r="J4508" t="s">
        <v>11703</v>
      </c>
      <c r="K4508" t="s">
        <v>11704</v>
      </c>
      <c r="L4508">
        <v>3</v>
      </c>
      <c r="M4508" t="s">
        <v>11705</v>
      </c>
      <c r="N4508">
        <v>45</v>
      </c>
      <c r="O4508" t="s">
        <v>3376</v>
      </c>
      <c r="P4508" t="s">
        <v>2943</v>
      </c>
      <c r="Q4508" t="s">
        <v>198</v>
      </c>
    </row>
    <row r="4509" spans="1:17" hidden="1" x14ac:dyDescent="0.25">
      <c r="A4509" t="s">
        <v>17910</v>
      </c>
      <c r="B4509" t="s">
        <v>17911</v>
      </c>
      <c r="C4509" s="1" t="str">
        <f t="shared" si="445"/>
        <v>21:0647</v>
      </c>
      <c r="D4509" s="1" t="str">
        <f t="shared" ref="D4509:D4525" si="452">HYPERLINK("http://geochem.nrcan.gc.ca/cdogs/content/svy/svy210199_e.htm", "21:0199")</f>
        <v>21:0199</v>
      </c>
      <c r="E4509" t="s">
        <v>17912</v>
      </c>
      <c r="F4509" t="s">
        <v>17913</v>
      </c>
      <c r="H4509">
        <v>45.247936299999999</v>
      </c>
      <c r="I4509">
        <v>-66.5962028</v>
      </c>
      <c r="J4509" s="1" t="str">
        <f t="shared" ref="J4509:J4525" si="453">HYPERLINK("http://geochem.nrcan.gc.ca/cdogs/content/kwd/kwd020016_e.htm", "Fluid (lake)")</f>
        <v>Fluid (lake)</v>
      </c>
      <c r="K4509" s="1" t="str">
        <f t="shared" ref="K4509:K4525" si="454">HYPERLINK("http://geochem.nrcan.gc.ca/cdogs/content/kwd/kwd080007_e.htm", "Untreated Water")</f>
        <v>Untreated Water</v>
      </c>
      <c r="L4509">
        <v>3</v>
      </c>
      <c r="M4509" t="s">
        <v>11694</v>
      </c>
      <c r="N4509">
        <v>46</v>
      </c>
      <c r="O4509" t="s">
        <v>17914</v>
      </c>
      <c r="P4509" t="s">
        <v>356</v>
      </c>
      <c r="Q4509" t="s">
        <v>2366</v>
      </c>
    </row>
    <row r="4510" spans="1:17" hidden="1" x14ac:dyDescent="0.25">
      <c r="A4510" t="s">
        <v>17915</v>
      </c>
      <c r="B4510" t="s">
        <v>17916</v>
      </c>
      <c r="C4510" s="1" t="str">
        <f t="shared" si="445"/>
        <v>21:0647</v>
      </c>
      <c r="D4510" s="1" t="str">
        <f t="shared" si="452"/>
        <v>21:0199</v>
      </c>
      <c r="E4510" t="s">
        <v>17917</v>
      </c>
      <c r="F4510" t="s">
        <v>17918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11700</v>
      </c>
      <c r="N4510">
        <v>47</v>
      </c>
      <c r="O4510" t="s">
        <v>21</v>
      </c>
      <c r="P4510" t="s">
        <v>45</v>
      </c>
      <c r="Q4510" t="s">
        <v>8961</v>
      </c>
    </row>
    <row r="4511" spans="1:17" hidden="1" x14ac:dyDescent="0.25">
      <c r="A4511" t="s">
        <v>17919</v>
      </c>
      <c r="B4511" t="s">
        <v>17920</v>
      </c>
      <c r="C4511" s="1" t="str">
        <f t="shared" si="445"/>
        <v>21:0647</v>
      </c>
      <c r="D4511" s="1" t="str">
        <f t="shared" si="452"/>
        <v>21:0199</v>
      </c>
      <c r="E4511" t="s">
        <v>17921</v>
      </c>
      <c r="F4511" t="s">
        <v>17922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11710</v>
      </c>
      <c r="N4511">
        <v>48</v>
      </c>
      <c r="O4511" t="s">
        <v>57</v>
      </c>
      <c r="P4511" t="s">
        <v>391</v>
      </c>
      <c r="Q4511" t="s">
        <v>2392</v>
      </c>
    </row>
    <row r="4512" spans="1:17" hidden="1" x14ac:dyDescent="0.25">
      <c r="A4512" t="s">
        <v>17923</v>
      </c>
      <c r="B4512" t="s">
        <v>17924</v>
      </c>
      <c r="C4512" s="1" t="str">
        <f t="shared" si="445"/>
        <v>21:0647</v>
      </c>
      <c r="D4512" s="1" t="str">
        <f t="shared" si="452"/>
        <v>21:0199</v>
      </c>
      <c r="E4512" t="s">
        <v>17925</v>
      </c>
      <c r="F4512" t="s">
        <v>17926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11715</v>
      </c>
      <c r="N4512">
        <v>49</v>
      </c>
      <c r="O4512" t="s">
        <v>76</v>
      </c>
      <c r="P4512" t="s">
        <v>636</v>
      </c>
      <c r="Q4512" t="s">
        <v>1528</v>
      </c>
    </row>
    <row r="4513" spans="1:17" hidden="1" x14ac:dyDescent="0.25">
      <c r="A4513" t="s">
        <v>17927</v>
      </c>
      <c r="B4513" t="s">
        <v>17928</v>
      </c>
      <c r="C4513" s="1" t="str">
        <f t="shared" si="445"/>
        <v>21:0647</v>
      </c>
      <c r="D4513" s="1" t="str">
        <f t="shared" si="452"/>
        <v>21:0199</v>
      </c>
      <c r="E4513" t="s">
        <v>17929</v>
      </c>
      <c r="F4513" t="s">
        <v>17930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11720</v>
      </c>
      <c r="N4513">
        <v>50</v>
      </c>
      <c r="O4513" t="s">
        <v>21</v>
      </c>
      <c r="P4513" t="s">
        <v>87</v>
      </c>
      <c r="Q4513" t="s">
        <v>1528</v>
      </c>
    </row>
    <row r="4514" spans="1:17" hidden="1" x14ac:dyDescent="0.25">
      <c r="A4514" t="s">
        <v>17931</v>
      </c>
      <c r="B4514" t="s">
        <v>17932</v>
      </c>
      <c r="C4514" s="1" t="str">
        <f t="shared" si="445"/>
        <v>21:0647</v>
      </c>
      <c r="D4514" s="1" t="str">
        <f t="shared" si="452"/>
        <v>21:0199</v>
      </c>
      <c r="E4514" t="s">
        <v>17933</v>
      </c>
      <c r="F4514" t="s">
        <v>17934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11725</v>
      </c>
      <c r="N4514">
        <v>51</v>
      </c>
      <c r="O4514" t="s">
        <v>101</v>
      </c>
      <c r="P4514" t="s">
        <v>4464</v>
      </c>
      <c r="Q4514" t="s">
        <v>3836</v>
      </c>
    </row>
    <row r="4515" spans="1:17" hidden="1" x14ac:dyDescent="0.25">
      <c r="A4515" t="s">
        <v>17935</v>
      </c>
      <c r="B4515" t="s">
        <v>17936</v>
      </c>
      <c r="C4515" s="1" t="str">
        <f t="shared" si="445"/>
        <v>21:0647</v>
      </c>
      <c r="D4515" s="1" t="str">
        <f t="shared" si="452"/>
        <v>21:0199</v>
      </c>
      <c r="E4515" t="s">
        <v>17937</v>
      </c>
      <c r="F4515" t="s">
        <v>17938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11730</v>
      </c>
      <c r="N4515">
        <v>52</v>
      </c>
      <c r="O4515" t="s">
        <v>10345</v>
      </c>
      <c r="P4515" t="s">
        <v>2212</v>
      </c>
      <c r="Q4515" t="s">
        <v>2366</v>
      </c>
    </row>
    <row r="4516" spans="1:17" hidden="1" x14ac:dyDescent="0.25">
      <c r="A4516" t="s">
        <v>17939</v>
      </c>
      <c r="B4516" t="s">
        <v>17940</v>
      </c>
      <c r="C4516" s="1" t="str">
        <f t="shared" si="445"/>
        <v>21:0647</v>
      </c>
      <c r="D4516" s="1" t="str">
        <f t="shared" si="452"/>
        <v>21:0199</v>
      </c>
      <c r="E4516" t="s">
        <v>17941</v>
      </c>
      <c r="F4516" t="s">
        <v>17942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12803</v>
      </c>
      <c r="N4516">
        <v>53</v>
      </c>
      <c r="O4516" t="s">
        <v>244</v>
      </c>
      <c r="P4516" t="s">
        <v>2212</v>
      </c>
      <c r="Q4516" t="s">
        <v>2366</v>
      </c>
    </row>
    <row r="4517" spans="1:17" hidden="1" x14ac:dyDescent="0.25">
      <c r="A4517" t="s">
        <v>17943</v>
      </c>
      <c r="B4517" t="s">
        <v>17944</v>
      </c>
      <c r="C4517" s="1" t="str">
        <f t="shared" si="445"/>
        <v>21:0647</v>
      </c>
      <c r="D4517" s="1" t="str">
        <f t="shared" si="452"/>
        <v>21:0199</v>
      </c>
      <c r="E4517" t="s">
        <v>17945</v>
      </c>
      <c r="F4517" t="s">
        <v>17946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11641</v>
      </c>
      <c r="N4517">
        <v>54</v>
      </c>
      <c r="O4517" t="s">
        <v>21</v>
      </c>
      <c r="P4517" t="s">
        <v>87</v>
      </c>
      <c r="Q4517" t="s">
        <v>16522</v>
      </c>
    </row>
    <row r="4518" spans="1:17" hidden="1" x14ac:dyDescent="0.25">
      <c r="A4518" t="s">
        <v>17947</v>
      </c>
      <c r="B4518" t="s">
        <v>17948</v>
      </c>
      <c r="C4518" s="1" t="str">
        <f t="shared" si="445"/>
        <v>21:0647</v>
      </c>
      <c r="D4518" s="1" t="str">
        <f t="shared" si="452"/>
        <v>21:0199</v>
      </c>
      <c r="E4518" t="s">
        <v>17949</v>
      </c>
      <c r="F4518" t="s">
        <v>17950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11646</v>
      </c>
      <c r="N4518">
        <v>55</v>
      </c>
      <c r="O4518" t="s">
        <v>158</v>
      </c>
      <c r="P4518" t="s">
        <v>636</v>
      </c>
      <c r="Q4518" t="s">
        <v>16574</v>
      </c>
    </row>
    <row r="4519" spans="1:17" hidden="1" x14ac:dyDescent="0.25">
      <c r="A4519" t="s">
        <v>17951</v>
      </c>
      <c r="B4519" t="s">
        <v>17952</v>
      </c>
      <c r="C4519" s="1" t="str">
        <f t="shared" si="445"/>
        <v>21:0647</v>
      </c>
      <c r="D4519" s="1" t="str">
        <f t="shared" si="452"/>
        <v>21:0199</v>
      </c>
      <c r="E4519" t="s">
        <v>17953</v>
      </c>
      <c r="F4519" t="s">
        <v>17954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11651</v>
      </c>
      <c r="N4519">
        <v>56</v>
      </c>
      <c r="O4519" t="s">
        <v>4378</v>
      </c>
      <c r="P4519" t="s">
        <v>1515</v>
      </c>
      <c r="Q4519" t="s">
        <v>2392</v>
      </c>
    </row>
    <row r="4520" spans="1:17" hidden="1" x14ac:dyDescent="0.25">
      <c r="A4520" t="s">
        <v>17955</v>
      </c>
      <c r="B4520" t="s">
        <v>17956</v>
      </c>
      <c r="C4520" s="1" t="str">
        <f t="shared" si="445"/>
        <v>21:0647</v>
      </c>
      <c r="D4520" s="1" t="str">
        <f t="shared" si="452"/>
        <v>21:0199</v>
      </c>
      <c r="E4520" t="s">
        <v>17957</v>
      </c>
      <c r="F4520" t="s">
        <v>17958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11680</v>
      </c>
      <c r="N4520">
        <v>57</v>
      </c>
      <c r="O4520" t="s">
        <v>21</v>
      </c>
      <c r="P4520" t="s">
        <v>87</v>
      </c>
      <c r="Q4520" t="s">
        <v>16497</v>
      </c>
    </row>
    <row r="4521" spans="1:17" hidden="1" x14ac:dyDescent="0.25">
      <c r="A4521" t="s">
        <v>17959</v>
      </c>
      <c r="B4521" t="s">
        <v>17960</v>
      </c>
      <c r="C4521" s="1" t="str">
        <f t="shared" si="445"/>
        <v>21:0647</v>
      </c>
      <c r="D4521" s="1" t="str">
        <f t="shared" si="452"/>
        <v>21:0199</v>
      </c>
      <c r="E4521" t="s">
        <v>17957</v>
      </c>
      <c r="F4521" t="s">
        <v>17961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11684</v>
      </c>
      <c r="N4521">
        <v>58</v>
      </c>
      <c r="O4521" t="s">
        <v>21</v>
      </c>
      <c r="P4521" t="s">
        <v>148</v>
      </c>
      <c r="Q4521" t="s">
        <v>16497</v>
      </c>
    </row>
    <row r="4522" spans="1:17" hidden="1" x14ac:dyDescent="0.25">
      <c r="A4522" t="s">
        <v>17962</v>
      </c>
      <c r="B4522" t="s">
        <v>17963</v>
      </c>
      <c r="C4522" s="1" t="str">
        <f t="shared" si="445"/>
        <v>21:0647</v>
      </c>
      <c r="D4522" s="1" t="str">
        <f t="shared" si="452"/>
        <v>21:0199</v>
      </c>
      <c r="E4522" t="s">
        <v>17964</v>
      </c>
      <c r="F4522" t="s">
        <v>17965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11660</v>
      </c>
      <c r="N4522">
        <v>59</v>
      </c>
      <c r="O4522" t="s">
        <v>21</v>
      </c>
      <c r="P4522" t="s">
        <v>148</v>
      </c>
      <c r="Q4522" t="s">
        <v>16522</v>
      </c>
    </row>
    <row r="4523" spans="1:17" hidden="1" x14ac:dyDescent="0.25">
      <c r="A4523" t="s">
        <v>17966</v>
      </c>
      <c r="B4523" t="s">
        <v>17967</v>
      </c>
      <c r="C4523" s="1" t="str">
        <f t="shared" si="445"/>
        <v>21:0647</v>
      </c>
      <c r="D4523" s="1" t="str">
        <f t="shared" si="452"/>
        <v>21:0199</v>
      </c>
      <c r="E4523" t="s">
        <v>17968</v>
      </c>
      <c r="F4523" t="s">
        <v>17969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11665</v>
      </c>
      <c r="N4523">
        <v>60</v>
      </c>
      <c r="O4523" t="s">
        <v>21</v>
      </c>
      <c r="P4523" t="s">
        <v>45</v>
      </c>
      <c r="Q4523" t="s">
        <v>93</v>
      </c>
    </row>
    <row r="4524" spans="1:17" hidden="1" x14ac:dyDescent="0.25">
      <c r="A4524" t="s">
        <v>17970</v>
      </c>
      <c r="B4524" t="s">
        <v>17971</v>
      </c>
      <c r="C4524" s="1" t="str">
        <f t="shared" si="445"/>
        <v>21:0647</v>
      </c>
      <c r="D4524" s="1" t="str">
        <f t="shared" si="452"/>
        <v>21:0199</v>
      </c>
      <c r="E4524" t="s">
        <v>17972</v>
      </c>
      <c r="F4524" t="s">
        <v>17973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11670</v>
      </c>
      <c r="N4524">
        <v>61</v>
      </c>
      <c r="O4524" t="s">
        <v>21</v>
      </c>
      <c r="P4524" t="s">
        <v>22</v>
      </c>
      <c r="Q4524" t="s">
        <v>3836</v>
      </c>
    </row>
    <row r="4525" spans="1:17" hidden="1" x14ac:dyDescent="0.25">
      <c r="A4525" t="s">
        <v>17974</v>
      </c>
      <c r="B4525" t="s">
        <v>17975</v>
      </c>
      <c r="C4525" s="1" t="str">
        <f t="shared" si="445"/>
        <v>21:0647</v>
      </c>
      <c r="D4525" s="1" t="str">
        <f t="shared" si="452"/>
        <v>21:0199</v>
      </c>
      <c r="E4525" t="s">
        <v>17976</v>
      </c>
      <c r="F4525" t="s">
        <v>17977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11675</v>
      </c>
      <c r="N4525">
        <v>62</v>
      </c>
      <c r="O4525" t="s">
        <v>21</v>
      </c>
      <c r="P4525" t="s">
        <v>22</v>
      </c>
      <c r="Q4525" t="s">
        <v>16574</v>
      </c>
    </row>
    <row r="4526" spans="1:17" hidden="1" x14ac:dyDescent="0.25">
      <c r="A4526" t="s">
        <v>17978</v>
      </c>
      <c r="B4526" t="s">
        <v>17979</v>
      </c>
      <c r="C4526" s="1" t="str">
        <f t="shared" si="445"/>
        <v>21:0647</v>
      </c>
      <c r="D4526" s="1" t="str">
        <f>HYPERLINK("http://geochem.nrcan.gc.ca/cdogs/content/svy/svy_e.htm", "")</f>
        <v/>
      </c>
      <c r="G4526" s="1" t="str">
        <f>HYPERLINK("http://geochem.nrcan.gc.ca/cdogs/content/cr_/cr_00082_e.htm", "82")</f>
        <v>82</v>
      </c>
      <c r="J4526" t="s">
        <v>11703</v>
      </c>
      <c r="K4526" t="s">
        <v>11704</v>
      </c>
      <c r="L4526">
        <v>4</v>
      </c>
      <c r="M4526" t="s">
        <v>11705</v>
      </c>
      <c r="N4526">
        <v>63</v>
      </c>
      <c r="O4526" t="s">
        <v>3098</v>
      </c>
      <c r="P4526" t="s">
        <v>16918</v>
      </c>
      <c r="Q4526" t="s">
        <v>29</v>
      </c>
    </row>
    <row r="4527" spans="1:17" hidden="1" x14ac:dyDescent="0.25">
      <c r="A4527" t="s">
        <v>17980</v>
      </c>
      <c r="B4527" t="s">
        <v>17981</v>
      </c>
      <c r="C4527" s="1" t="str">
        <f t="shared" si="445"/>
        <v>21:0647</v>
      </c>
      <c r="D4527" s="1" t="str">
        <f t="shared" ref="D4527:D4537" si="455">HYPERLINK("http://geochem.nrcan.gc.ca/cdogs/content/svy/svy210199_e.htm", "21:0199")</f>
        <v>21:0199</v>
      </c>
      <c r="E4527" t="s">
        <v>17982</v>
      </c>
      <c r="F4527" t="s">
        <v>17983</v>
      </c>
      <c r="H4527">
        <v>45.404963199999997</v>
      </c>
      <c r="I4527">
        <v>-66.161428900000004</v>
      </c>
      <c r="J4527" s="1" t="str">
        <f t="shared" ref="J4527:J4537" si="456">HYPERLINK("http://geochem.nrcan.gc.ca/cdogs/content/kwd/kwd020016_e.htm", "Fluid (lake)")</f>
        <v>Fluid (lake)</v>
      </c>
      <c r="K4527" s="1" t="str">
        <f t="shared" ref="K4527:K4537" si="457">HYPERLINK("http://geochem.nrcan.gc.ca/cdogs/content/kwd/kwd080007_e.htm", "Untreated Water")</f>
        <v>Untreated Water</v>
      </c>
      <c r="L4527">
        <v>4</v>
      </c>
      <c r="M4527" t="s">
        <v>11689</v>
      </c>
      <c r="N4527">
        <v>64</v>
      </c>
      <c r="O4527" t="s">
        <v>21</v>
      </c>
      <c r="P4527" t="s">
        <v>45</v>
      </c>
      <c r="Q4527" t="s">
        <v>138</v>
      </c>
    </row>
    <row r="4528" spans="1:17" hidden="1" x14ac:dyDescent="0.25">
      <c r="A4528" t="s">
        <v>17984</v>
      </c>
      <c r="B4528" t="s">
        <v>17985</v>
      </c>
      <c r="C4528" s="1" t="str">
        <f t="shared" ref="C4528:C4591" si="458">HYPERLINK("http://geochem.nrcan.gc.ca/cdogs/content/bdl/bdl210647_e.htm", "21:0647")</f>
        <v>21:0647</v>
      </c>
      <c r="D4528" s="1" t="str">
        <f t="shared" si="455"/>
        <v>21:0199</v>
      </c>
      <c r="E4528" t="s">
        <v>17986</v>
      </c>
      <c r="F4528" t="s">
        <v>17987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11694</v>
      </c>
      <c r="N4528">
        <v>65</v>
      </c>
      <c r="O4528" t="s">
        <v>101</v>
      </c>
      <c r="P4528" t="s">
        <v>2212</v>
      </c>
      <c r="Q4528" t="s">
        <v>7328</v>
      </c>
    </row>
    <row r="4529" spans="1:17" hidden="1" x14ac:dyDescent="0.25">
      <c r="A4529" t="s">
        <v>17988</v>
      </c>
      <c r="B4529" t="s">
        <v>17989</v>
      </c>
      <c r="C4529" s="1" t="str">
        <f t="shared" si="458"/>
        <v>21:0647</v>
      </c>
      <c r="D4529" s="1" t="str">
        <f t="shared" si="455"/>
        <v>21:0199</v>
      </c>
      <c r="E4529" t="s">
        <v>17990</v>
      </c>
      <c r="F4529" t="s">
        <v>17991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11700</v>
      </c>
      <c r="N4529">
        <v>66</v>
      </c>
      <c r="O4529" t="s">
        <v>21</v>
      </c>
      <c r="P4529" t="s">
        <v>3107</v>
      </c>
      <c r="Q4529" t="s">
        <v>2822</v>
      </c>
    </row>
    <row r="4530" spans="1:17" hidden="1" x14ac:dyDescent="0.25">
      <c r="A4530" t="s">
        <v>17992</v>
      </c>
      <c r="B4530" t="s">
        <v>17993</v>
      </c>
      <c r="C4530" s="1" t="str">
        <f t="shared" si="458"/>
        <v>21:0647</v>
      </c>
      <c r="D4530" s="1" t="str">
        <f t="shared" si="455"/>
        <v>21:0199</v>
      </c>
      <c r="E4530" t="s">
        <v>17994</v>
      </c>
      <c r="F4530" t="s">
        <v>17995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11710</v>
      </c>
      <c r="N4530">
        <v>67</v>
      </c>
      <c r="O4530" t="s">
        <v>21</v>
      </c>
      <c r="P4530" t="s">
        <v>1631</v>
      </c>
      <c r="Q4530" t="s">
        <v>2401</v>
      </c>
    </row>
    <row r="4531" spans="1:17" hidden="1" x14ac:dyDescent="0.25">
      <c r="A4531" t="s">
        <v>17996</v>
      </c>
      <c r="B4531" t="s">
        <v>17997</v>
      </c>
      <c r="C4531" s="1" t="str">
        <f t="shared" si="458"/>
        <v>21:0647</v>
      </c>
      <c r="D4531" s="1" t="str">
        <f t="shared" si="455"/>
        <v>21:0199</v>
      </c>
      <c r="E4531" t="s">
        <v>17998</v>
      </c>
      <c r="F4531" t="s">
        <v>17999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11715</v>
      </c>
      <c r="N4531">
        <v>68</v>
      </c>
      <c r="O4531" t="s">
        <v>21</v>
      </c>
      <c r="P4531" t="s">
        <v>1631</v>
      </c>
      <c r="Q4531" t="s">
        <v>2401</v>
      </c>
    </row>
    <row r="4532" spans="1:17" hidden="1" x14ac:dyDescent="0.25">
      <c r="A4532" t="s">
        <v>18000</v>
      </c>
      <c r="B4532" t="s">
        <v>18001</v>
      </c>
      <c r="C4532" s="1" t="str">
        <f t="shared" si="458"/>
        <v>21:0647</v>
      </c>
      <c r="D4532" s="1" t="str">
        <f t="shared" si="455"/>
        <v>21:0199</v>
      </c>
      <c r="E4532" t="s">
        <v>18002</v>
      </c>
      <c r="F4532" t="s">
        <v>18003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11720</v>
      </c>
      <c r="N4532">
        <v>69</v>
      </c>
      <c r="O4532" t="s">
        <v>21</v>
      </c>
      <c r="P4532" t="s">
        <v>1515</v>
      </c>
      <c r="Q4532" t="s">
        <v>2822</v>
      </c>
    </row>
    <row r="4533" spans="1:17" hidden="1" x14ac:dyDescent="0.25">
      <c r="A4533" t="s">
        <v>18004</v>
      </c>
      <c r="B4533" t="s">
        <v>18005</v>
      </c>
      <c r="C4533" s="1" t="str">
        <f t="shared" si="458"/>
        <v>21:0647</v>
      </c>
      <c r="D4533" s="1" t="str">
        <f t="shared" si="455"/>
        <v>21:0199</v>
      </c>
      <c r="E4533" t="s">
        <v>18006</v>
      </c>
      <c r="F4533" t="s">
        <v>18007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11725</v>
      </c>
      <c r="N4533">
        <v>70</v>
      </c>
      <c r="O4533" t="s">
        <v>21</v>
      </c>
      <c r="P4533" t="s">
        <v>22</v>
      </c>
      <c r="Q4533" t="s">
        <v>2948</v>
      </c>
    </row>
    <row r="4534" spans="1:17" hidden="1" x14ac:dyDescent="0.25">
      <c r="A4534" t="s">
        <v>18008</v>
      </c>
      <c r="B4534" t="s">
        <v>18009</v>
      </c>
      <c r="C4534" s="1" t="str">
        <f t="shared" si="458"/>
        <v>21:0647</v>
      </c>
      <c r="D4534" s="1" t="str">
        <f t="shared" si="455"/>
        <v>21:0199</v>
      </c>
      <c r="E4534" t="s">
        <v>18010</v>
      </c>
      <c r="F4534" t="s">
        <v>18011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11730</v>
      </c>
      <c r="N4534">
        <v>71</v>
      </c>
      <c r="O4534" t="s">
        <v>21</v>
      </c>
      <c r="P4534" t="s">
        <v>87</v>
      </c>
      <c r="Q4534" t="s">
        <v>3836</v>
      </c>
    </row>
    <row r="4535" spans="1:17" hidden="1" x14ac:dyDescent="0.25">
      <c r="A4535" t="s">
        <v>18012</v>
      </c>
      <c r="B4535" t="s">
        <v>18013</v>
      </c>
      <c r="C4535" s="1" t="str">
        <f t="shared" si="458"/>
        <v>21:0647</v>
      </c>
      <c r="D4535" s="1" t="str">
        <f t="shared" si="455"/>
        <v>21:0199</v>
      </c>
      <c r="E4535" t="s">
        <v>18014</v>
      </c>
      <c r="F4535" t="s">
        <v>18015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12803</v>
      </c>
      <c r="N4535">
        <v>72</v>
      </c>
      <c r="O4535" t="s">
        <v>21</v>
      </c>
      <c r="P4535" t="s">
        <v>87</v>
      </c>
      <c r="Q4535" t="s">
        <v>3836</v>
      </c>
    </row>
    <row r="4536" spans="1:17" hidden="1" x14ac:dyDescent="0.25">
      <c r="A4536" t="s">
        <v>18016</v>
      </c>
      <c r="B4536" t="s">
        <v>18017</v>
      </c>
      <c r="C4536" s="1" t="str">
        <f t="shared" si="458"/>
        <v>21:0647</v>
      </c>
      <c r="D4536" s="1" t="str">
        <f t="shared" si="455"/>
        <v>21:0199</v>
      </c>
      <c r="E4536" t="s">
        <v>18018</v>
      </c>
      <c r="F4536" t="s">
        <v>18019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11641</v>
      </c>
      <c r="N4536">
        <v>73</v>
      </c>
      <c r="O4536" t="s">
        <v>101</v>
      </c>
      <c r="P4536" t="s">
        <v>16918</v>
      </c>
      <c r="Q4536" t="s">
        <v>1528</v>
      </c>
    </row>
    <row r="4537" spans="1:17" hidden="1" x14ac:dyDescent="0.25">
      <c r="A4537" t="s">
        <v>18020</v>
      </c>
      <c r="B4537" t="s">
        <v>18021</v>
      </c>
      <c r="C4537" s="1" t="str">
        <f t="shared" si="458"/>
        <v>21:0647</v>
      </c>
      <c r="D4537" s="1" t="str">
        <f t="shared" si="455"/>
        <v>21:0199</v>
      </c>
      <c r="E4537" t="s">
        <v>18022</v>
      </c>
      <c r="F4537" t="s">
        <v>18023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11646</v>
      </c>
      <c r="N4537">
        <v>74</v>
      </c>
      <c r="O4537" t="s">
        <v>21</v>
      </c>
      <c r="P4537" t="s">
        <v>7960</v>
      </c>
      <c r="Q4537" t="s">
        <v>2401</v>
      </c>
    </row>
    <row r="4538" spans="1:17" hidden="1" x14ac:dyDescent="0.25">
      <c r="A4538" t="s">
        <v>18024</v>
      </c>
      <c r="B4538" t="s">
        <v>18025</v>
      </c>
      <c r="C4538" s="1" t="str">
        <f t="shared" si="458"/>
        <v>21:0647</v>
      </c>
      <c r="D4538" s="1" t="str">
        <f>HYPERLINK("http://geochem.nrcan.gc.ca/cdogs/content/svy/svy_e.htm", "")</f>
        <v/>
      </c>
      <c r="G4538" s="1" t="str">
        <f>HYPERLINK("http://geochem.nrcan.gc.ca/cdogs/content/cr_/cr_00081_e.htm", "81")</f>
        <v>81</v>
      </c>
      <c r="J4538" t="s">
        <v>11703</v>
      </c>
      <c r="K4538" t="s">
        <v>11704</v>
      </c>
      <c r="L4538">
        <v>5</v>
      </c>
      <c r="M4538" t="s">
        <v>11705</v>
      </c>
      <c r="N4538">
        <v>75</v>
      </c>
      <c r="O4538" t="s">
        <v>6091</v>
      </c>
      <c r="P4538" t="s">
        <v>830</v>
      </c>
      <c r="Q4538" t="s">
        <v>398</v>
      </c>
    </row>
    <row r="4539" spans="1:17" hidden="1" x14ac:dyDescent="0.25">
      <c r="A4539" t="s">
        <v>18026</v>
      </c>
      <c r="B4539" t="s">
        <v>18027</v>
      </c>
      <c r="C4539" s="1" t="str">
        <f t="shared" si="458"/>
        <v>21:0647</v>
      </c>
      <c r="D4539" s="1" t="str">
        <f t="shared" ref="D4539:D4556" si="459">HYPERLINK("http://geochem.nrcan.gc.ca/cdogs/content/svy/svy210199_e.htm", "21:0199")</f>
        <v>21:0199</v>
      </c>
      <c r="E4539" t="s">
        <v>18028</v>
      </c>
      <c r="F4539" t="s">
        <v>18029</v>
      </c>
      <c r="H4539">
        <v>45.400806600000003</v>
      </c>
      <c r="I4539">
        <v>-66.365524300000004</v>
      </c>
      <c r="J4539" s="1" t="str">
        <f t="shared" ref="J4539:J4556" si="460">HYPERLINK("http://geochem.nrcan.gc.ca/cdogs/content/kwd/kwd020016_e.htm", "Fluid (lake)")</f>
        <v>Fluid (lake)</v>
      </c>
      <c r="K4539" s="1" t="str">
        <f t="shared" ref="K4539:K4556" si="461">HYPERLINK("http://geochem.nrcan.gc.ca/cdogs/content/kwd/kwd080007_e.htm", "Untreated Water")</f>
        <v>Untreated Water</v>
      </c>
      <c r="L4539">
        <v>5</v>
      </c>
      <c r="M4539" t="s">
        <v>11651</v>
      </c>
      <c r="N4539">
        <v>76</v>
      </c>
      <c r="O4539" t="s">
        <v>64</v>
      </c>
      <c r="P4539" t="s">
        <v>1631</v>
      </c>
      <c r="Q4539" t="s">
        <v>16497</v>
      </c>
    </row>
    <row r="4540" spans="1:17" hidden="1" x14ac:dyDescent="0.25">
      <c r="A4540" t="s">
        <v>18030</v>
      </c>
      <c r="B4540" t="s">
        <v>18031</v>
      </c>
      <c r="C4540" s="1" t="str">
        <f t="shared" si="458"/>
        <v>21:0647</v>
      </c>
      <c r="D4540" s="1" t="str">
        <f t="shared" si="459"/>
        <v>21:0199</v>
      </c>
      <c r="E4540" t="s">
        <v>18032</v>
      </c>
      <c r="F4540" t="s">
        <v>18033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11660</v>
      </c>
      <c r="N4540">
        <v>77</v>
      </c>
      <c r="O4540" t="s">
        <v>158</v>
      </c>
      <c r="P4540" t="s">
        <v>830</v>
      </c>
      <c r="Q4540" t="s">
        <v>6243</v>
      </c>
    </row>
    <row r="4541" spans="1:17" hidden="1" x14ac:dyDescent="0.25">
      <c r="A4541" t="s">
        <v>18034</v>
      </c>
      <c r="B4541" t="s">
        <v>18035</v>
      </c>
      <c r="C4541" s="1" t="str">
        <f t="shared" si="458"/>
        <v>21:0647</v>
      </c>
      <c r="D4541" s="1" t="str">
        <f t="shared" si="459"/>
        <v>21:0199</v>
      </c>
      <c r="E4541" t="s">
        <v>18036</v>
      </c>
      <c r="F4541" t="s">
        <v>18037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11665</v>
      </c>
      <c r="N4541">
        <v>78</v>
      </c>
      <c r="O4541" t="s">
        <v>18038</v>
      </c>
      <c r="P4541" t="s">
        <v>830</v>
      </c>
      <c r="Q4541" t="s">
        <v>16522</v>
      </c>
    </row>
    <row r="4542" spans="1:17" hidden="1" x14ac:dyDescent="0.25">
      <c r="A4542" t="s">
        <v>18039</v>
      </c>
      <c r="B4542" t="s">
        <v>18040</v>
      </c>
      <c r="C4542" s="1" t="str">
        <f t="shared" si="458"/>
        <v>21:0647</v>
      </c>
      <c r="D4542" s="1" t="str">
        <f t="shared" si="459"/>
        <v>21:0199</v>
      </c>
      <c r="E4542" t="s">
        <v>18041</v>
      </c>
      <c r="F4542" t="s">
        <v>18042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11670</v>
      </c>
      <c r="N4542">
        <v>79</v>
      </c>
      <c r="O4542" t="s">
        <v>3027</v>
      </c>
      <c r="P4542" t="s">
        <v>658</v>
      </c>
      <c r="Q4542" t="s">
        <v>16574</v>
      </c>
    </row>
    <row r="4543" spans="1:17" hidden="1" x14ac:dyDescent="0.25">
      <c r="A4543" t="s">
        <v>18043</v>
      </c>
      <c r="B4543" t="s">
        <v>18044</v>
      </c>
      <c r="C4543" s="1" t="str">
        <f t="shared" si="458"/>
        <v>21:0647</v>
      </c>
      <c r="D4543" s="1" t="str">
        <f t="shared" si="459"/>
        <v>21:0199</v>
      </c>
      <c r="E4543" t="s">
        <v>18045</v>
      </c>
      <c r="F4543" t="s">
        <v>18046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11680</v>
      </c>
      <c r="N4543">
        <v>80</v>
      </c>
      <c r="O4543" t="s">
        <v>5641</v>
      </c>
      <c r="P4543" t="s">
        <v>3107</v>
      </c>
      <c r="Q4543" t="s">
        <v>6243</v>
      </c>
    </row>
    <row r="4544" spans="1:17" hidden="1" x14ac:dyDescent="0.25">
      <c r="A4544" t="s">
        <v>18047</v>
      </c>
      <c r="B4544" t="s">
        <v>18048</v>
      </c>
      <c r="C4544" s="1" t="str">
        <f t="shared" si="458"/>
        <v>21:0647</v>
      </c>
      <c r="D4544" s="1" t="str">
        <f t="shared" si="459"/>
        <v>21:0199</v>
      </c>
      <c r="E4544" t="s">
        <v>18045</v>
      </c>
      <c r="F4544" t="s">
        <v>18049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11684</v>
      </c>
      <c r="N4544">
        <v>81</v>
      </c>
      <c r="O4544" t="s">
        <v>2720</v>
      </c>
      <c r="P4544" t="s">
        <v>3107</v>
      </c>
      <c r="Q4544" t="s">
        <v>16492</v>
      </c>
    </row>
    <row r="4545" spans="1:17" hidden="1" x14ac:dyDescent="0.25">
      <c r="A4545" t="s">
        <v>18050</v>
      </c>
      <c r="B4545" t="s">
        <v>18051</v>
      </c>
      <c r="C4545" s="1" t="str">
        <f t="shared" si="458"/>
        <v>21:0647</v>
      </c>
      <c r="D4545" s="1" t="str">
        <f t="shared" si="459"/>
        <v>21:0199</v>
      </c>
      <c r="E4545" t="s">
        <v>18052</v>
      </c>
      <c r="F4545" t="s">
        <v>18053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11675</v>
      </c>
      <c r="N4545">
        <v>82</v>
      </c>
      <c r="O4545" t="s">
        <v>18054</v>
      </c>
      <c r="P4545" t="s">
        <v>6673</v>
      </c>
      <c r="Q4545" t="s">
        <v>2392</v>
      </c>
    </row>
    <row r="4546" spans="1:17" hidden="1" x14ac:dyDescent="0.25">
      <c r="A4546" t="s">
        <v>18055</v>
      </c>
      <c r="B4546" t="s">
        <v>18056</v>
      </c>
      <c r="C4546" s="1" t="str">
        <f t="shared" si="458"/>
        <v>21:0647</v>
      </c>
      <c r="D4546" s="1" t="str">
        <f t="shared" si="459"/>
        <v>21:0199</v>
      </c>
      <c r="E4546" t="s">
        <v>18057</v>
      </c>
      <c r="F4546" t="s">
        <v>18058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11689</v>
      </c>
      <c r="N4546">
        <v>83</v>
      </c>
      <c r="O4546" t="s">
        <v>76</v>
      </c>
      <c r="P4546" t="s">
        <v>636</v>
      </c>
      <c r="Q4546" t="s">
        <v>16522</v>
      </c>
    </row>
    <row r="4547" spans="1:17" hidden="1" x14ac:dyDescent="0.25">
      <c r="A4547" t="s">
        <v>18059</v>
      </c>
      <c r="B4547" t="s">
        <v>18060</v>
      </c>
      <c r="C4547" s="1" t="str">
        <f t="shared" si="458"/>
        <v>21:0647</v>
      </c>
      <c r="D4547" s="1" t="str">
        <f t="shared" si="459"/>
        <v>21:0199</v>
      </c>
      <c r="E4547" t="s">
        <v>18061</v>
      </c>
      <c r="F4547" t="s">
        <v>18062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11694</v>
      </c>
      <c r="N4547">
        <v>84</v>
      </c>
      <c r="O4547" t="s">
        <v>21</v>
      </c>
      <c r="P4547" t="s">
        <v>3107</v>
      </c>
      <c r="Q4547" t="s">
        <v>2401</v>
      </c>
    </row>
    <row r="4548" spans="1:17" hidden="1" x14ac:dyDescent="0.25">
      <c r="A4548" t="s">
        <v>18063</v>
      </c>
      <c r="B4548" t="s">
        <v>18064</v>
      </c>
      <c r="C4548" s="1" t="str">
        <f t="shared" si="458"/>
        <v>21:0647</v>
      </c>
      <c r="D4548" s="1" t="str">
        <f t="shared" si="459"/>
        <v>21:0199</v>
      </c>
      <c r="E4548" t="s">
        <v>18065</v>
      </c>
      <c r="F4548" t="s">
        <v>18066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11700</v>
      </c>
      <c r="N4548">
        <v>85</v>
      </c>
      <c r="O4548" t="s">
        <v>2120</v>
      </c>
      <c r="P4548" t="s">
        <v>658</v>
      </c>
      <c r="Q4548" t="s">
        <v>7328</v>
      </c>
    </row>
    <row r="4549" spans="1:17" hidden="1" x14ac:dyDescent="0.25">
      <c r="A4549" t="s">
        <v>18067</v>
      </c>
      <c r="B4549" t="s">
        <v>18068</v>
      </c>
      <c r="C4549" s="1" t="str">
        <f t="shared" si="458"/>
        <v>21:0647</v>
      </c>
      <c r="D4549" s="1" t="str">
        <f t="shared" si="459"/>
        <v>21:0199</v>
      </c>
      <c r="E4549" t="s">
        <v>18069</v>
      </c>
      <c r="F4549" t="s">
        <v>18070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11710</v>
      </c>
      <c r="N4549">
        <v>86</v>
      </c>
      <c r="O4549" t="s">
        <v>370</v>
      </c>
      <c r="P4549" t="s">
        <v>1515</v>
      </c>
      <c r="Q4549" t="s">
        <v>2822</v>
      </c>
    </row>
    <row r="4550" spans="1:17" hidden="1" x14ac:dyDescent="0.25">
      <c r="A4550" t="s">
        <v>18071</v>
      </c>
      <c r="B4550" t="s">
        <v>18072</v>
      </c>
      <c r="C4550" s="1" t="str">
        <f t="shared" si="458"/>
        <v>21:0647</v>
      </c>
      <c r="D4550" s="1" t="str">
        <f t="shared" si="459"/>
        <v>21:0199</v>
      </c>
      <c r="E4550" t="s">
        <v>18073</v>
      </c>
      <c r="F4550" t="s">
        <v>18074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11715</v>
      </c>
      <c r="N4550">
        <v>87</v>
      </c>
      <c r="O4550" t="s">
        <v>311</v>
      </c>
      <c r="P4550" t="s">
        <v>2212</v>
      </c>
      <c r="Q4550" t="s">
        <v>3836</v>
      </c>
    </row>
    <row r="4551" spans="1:17" hidden="1" x14ac:dyDescent="0.25">
      <c r="A4551" t="s">
        <v>18075</v>
      </c>
      <c r="B4551" t="s">
        <v>18076</v>
      </c>
      <c r="C4551" s="1" t="str">
        <f t="shared" si="458"/>
        <v>21:0647</v>
      </c>
      <c r="D4551" s="1" t="str">
        <f t="shared" si="459"/>
        <v>21:0199</v>
      </c>
      <c r="E4551" t="s">
        <v>18077</v>
      </c>
      <c r="F4551" t="s">
        <v>18078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11720</v>
      </c>
      <c r="N4551">
        <v>88</v>
      </c>
      <c r="O4551" t="s">
        <v>588</v>
      </c>
      <c r="P4551" t="s">
        <v>397</v>
      </c>
      <c r="Q4551" t="s">
        <v>2822</v>
      </c>
    </row>
    <row r="4552" spans="1:17" hidden="1" x14ac:dyDescent="0.25">
      <c r="A4552" t="s">
        <v>18079</v>
      </c>
      <c r="B4552" t="s">
        <v>18080</v>
      </c>
      <c r="C4552" s="1" t="str">
        <f t="shared" si="458"/>
        <v>21:0647</v>
      </c>
      <c r="D4552" s="1" t="str">
        <f t="shared" si="459"/>
        <v>21:0199</v>
      </c>
      <c r="E4552" t="s">
        <v>18081</v>
      </c>
      <c r="F4552" t="s">
        <v>18082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11725</v>
      </c>
      <c r="N4552">
        <v>89</v>
      </c>
      <c r="O4552" t="s">
        <v>64</v>
      </c>
      <c r="P4552" t="s">
        <v>2212</v>
      </c>
      <c r="Q4552" t="s">
        <v>3836</v>
      </c>
    </row>
    <row r="4553" spans="1:17" hidden="1" x14ac:dyDescent="0.25">
      <c r="A4553" t="s">
        <v>18083</v>
      </c>
      <c r="B4553" t="s">
        <v>18084</v>
      </c>
      <c r="C4553" s="1" t="str">
        <f t="shared" si="458"/>
        <v>21:0647</v>
      </c>
      <c r="D4553" s="1" t="str">
        <f t="shared" si="459"/>
        <v>21:0199</v>
      </c>
      <c r="E4553" t="s">
        <v>18085</v>
      </c>
      <c r="F4553" t="s">
        <v>18086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11730</v>
      </c>
      <c r="N4553">
        <v>90</v>
      </c>
      <c r="O4553" t="s">
        <v>21</v>
      </c>
      <c r="P4553" t="s">
        <v>22</v>
      </c>
      <c r="Q4553" t="s">
        <v>8961</v>
      </c>
    </row>
    <row r="4554" spans="1:17" hidden="1" x14ac:dyDescent="0.25">
      <c r="A4554" t="s">
        <v>18087</v>
      </c>
      <c r="B4554" t="s">
        <v>18088</v>
      </c>
      <c r="C4554" s="1" t="str">
        <f t="shared" si="458"/>
        <v>21:0647</v>
      </c>
      <c r="D4554" s="1" t="str">
        <f t="shared" si="459"/>
        <v>21:0199</v>
      </c>
      <c r="E4554" t="s">
        <v>18089</v>
      </c>
      <c r="F4554" t="s">
        <v>18090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12803</v>
      </c>
      <c r="N4554">
        <v>91</v>
      </c>
      <c r="O4554" t="s">
        <v>21</v>
      </c>
      <c r="P4554" t="s">
        <v>356</v>
      </c>
      <c r="Q4554" t="s">
        <v>16497</v>
      </c>
    </row>
    <row r="4555" spans="1:17" hidden="1" x14ac:dyDescent="0.25">
      <c r="A4555" t="s">
        <v>18091</v>
      </c>
      <c r="B4555" t="s">
        <v>18092</v>
      </c>
      <c r="C4555" s="1" t="str">
        <f t="shared" si="458"/>
        <v>21:0647</v>
      </c>
      <c r="D4555" s="1" t="str">
        <f t="shared" si="459"/>
        <v>21:0199</v>
      </c>
      <c r="E4555" t="s">
        <v>18093</v>
      </c>
      <c r="F4555" t="s">
        <v>18094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11641</v>
      </c>
      <c r="N4555">
        <v>92</v>
      </c>
      <c r="O4555" t="s">
        <v>21</v>
      </c>
      <c r="P4555" t="s">
        <v>2212</v>
      </c>
      <c r="Q4555" t="s">
        <v>2401</v>
      </c>
    </row>
    <row r="4556" spans="1:17" hidden="1" x14ac:dyDescent="0.25">
      <c r="A4556" t="s">
        <v>18095</v>
      </c>
      <c r="B4556" t="s">
        <v>18096</v>
      </c>
      <c r="C4556" s="1" t="str">
        <f t="shared" si="458"/>
        <v>21:0647</v>
      </c>
      <c r="D4556" s="1" t="str">
        <f t="shared" si="459"/>
        <v>21:0199</v>
      </c>
      <c r="E4556" t="s">
        <v>18097</v>
      </c>
      <c r="F4556" t="s">
        <v>18098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11646</v>
      </c>
      <c r="N4556">
        <v>93</v>
      </c>
      <c r="O4556" t="s">
        <v>113</v>
      </c>
      <c r="P4556" t="s">
        <v>636</v>
      </c>
      <c r="Q4556" t="s">
        <v>6243</v>
      </c>
    </row>
    <row r="4557" spans="1:17" hidden="1" x14ac:dyDescent="0.25">
      <c r="A4557" t="s">
        <v>18099</v>
      </c>
      <c r="B4557" t="s">
        <v>18100</v>
      </c>
      <c r="C4557" s="1" t="str">
        <f t="shared" si="458"/>
        <v>21:0647</v>
      </c>
      <c r="D4557" s="1" t="str">
        <f>HYPERLINK("http://geochem.nrcan.gc.ca/cdogs/content/svy/svy_e.htm", "")</f>
        <v/>
      </c>
      <c r="G4557" s="1" t="str">
        <f>HYPERLINK("http://geochem.nrcan.gc.ca/cdogs/content/cr_/cr_00080_e.htm", "80")</f>
        <v>80</v>
      </c>
      <c r="J4557" t="s">
        <v>11703</v>
      </c>
      <c r="K4557" t="s">
        <v>11704</v>
      </c>
      <c r="L4557">
        <v>6</v>
      </c>
      <c r="M4557" t="s">
        <v>11705</v>
      </c>
      <c r="N4557">
        <v>94</v>
      </c>
      <c r="O4557" t="s">
        <v>2120</v>
      </c>
      <c r="P4557" t="s">
        <v>391</v>
      </c>
      <c r="Q4557" t="s">
        <v>93</v>
      </c>
    </row>
    <row r="4558" spans="1:17" hidden="1" x14ac:dyDescent="0.25">
      <c r="A4558" t="s">
        <v>18101</v>
      </c>
      <c r="B4558" t="s">
        <v>18102</v>
      </c>
      <c r="C4558" s="1" t="str">
        <f t="shared" si="458"/>
        <v>21:0647</v>
      </c>
      <c r="D4558" s="1" t="str">
        <f t="shared" ref="D4558:D4586" si="462">HYPERLINK("http://geochem.nrcan.gc.ca/cdogs/content/svy/svy210199_e.htm", "21:0199")</f>
        <v>21:0199</v>
      </c>
      <c r="E4558" t="s">
        <v>18103</v>
      </c>
      <c r="F4558" t="s">
        <v>18104</v>
      </c>
      <c r="H4558">
        <v>45.384909200000003</v>
      </c>
      <c r="I4558">
        <v>-66.574715400000002</v>
      </c>
      <c r="J4558" s="1" t="str">
        <f t="shared" ref="J4558:J4586" si="463">HYPERLINK("http://geochem.nrcan.gc.ca/cdogs/content/kwd/kwd020016_e.htm", "Fluid (lake)")</f>
        <v>Fluid (lake)</v>
      </c>
      <c r="K4558" s="1" t="str">
        <f t="shared" ref="K4558:K4586" si="464">HYPERLINK("http://geochem.nrcan.gc.ca/cdogs/content/kwd/kwd080007_e.htm", "Untreated Water")</f>
        <v>Untreated Water</v>
      </c>
      <c r="L4558">
        <v>6</v>
      </c>
      <c r="M4558" t="s">
        <v>11651</v>
      </c>
      <c r="N4558">
        <v>95</v>
      </c>
      <c r="O4558" t="s">
        <v>1247</v>
      </c>
      <c r="P4558" t="s">
        <v>830</v>
      </c>
      <c r="Q4558" t="s">
        <v>16574</v>
      </c>
    </row>
    <row r="4559" spans="1:17" hidden="1" x14ac:dyDescent="0.25">
      <c r="A4559" t="s">
        <v>18105</v>
      </c>
      <c r="B4559" t="s">
        <v>18106</v>
      </c>
      <c r="C4559" s="1" t="str">
        <f t="shared" si="458"/>
        <v>21:0647</v>
      </c>
      <c r="D4559" s="1" t="str">
        <f t="shared" si="462"/>
        <v>21:0199</v>
      </c>
      <c r="E4559" t="s">
        <v>18107</v>
      </c>
      <c r="F4559" t="s">
        <v>18108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11660</v>
      </c>
      <c r="N4559">
        <v>96</v>
      </c>
      <c r="O4559" t="s">
        <v>1247</v>
      </c>
      <c r="P4559" t="s">
        <v>830</v>
      </c>
      <c r="Q4559" t="s">
        <v>3836</v>
      </c>
    </row>
    <row r="4560" spans="1:17" hidden="1" x14ac:dyDescent="0.25">
      <c r="A4560" t="s">
        <v>18109</v>
      </c>
      <c r="B4560" t="s">
        <v>18110</v>
      </c>
      <c r="C4560" s="1" t="str">
        <f t="shared" si="458"/>
        <v>21:0647</v>
      </c>
      <c r="D4560" s="1" t="str">
        <f t="shared" si="462"/>
        <v>21:0199</v>
      </c>
      <c r="E4560" t="s">
        <v>18111</v>
      </c>
      <c r="F4560" t="s">
        <v>18112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11665</v>
      </c>
      <c r="N4560">
        <v>97</v>
      </c>
      <c r="O4560" t="s">
        <v>370</v>
      </c>
      <c r="P4560" t="s">
        <v>658</v>
      </c>
      <c r="Q4560" t="s">
        <v>8961</v>
      </c>
    </row>
    <row r="4561" spans="1:17" hidden="1" x14ac:dyDescent="0.25">
      <c r="A4561" t="s">
        <v>18113</v>
      </c>
      <c r="B4561" t="s">
        <v>18114</v>
      </c>
      <c r="C4561" s="1" t="str">
        <f t="shared" si="458"/>
        <v>21:0647</v>
      </c>
      <c r="D4561" s="1" t="str">
        <f t="shared" si="462"/>
        <v>21:0199</v>
      </c>
      <c r="E4561" t="s">
        <v>18115</v>
      </c>
      <c r="F4561" t="s">
        <v>18116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11670</v>
      </c>
      <c r="N4561">
        <v>98</v>
      </c>
      <c r="O4561" t="s">
        <v>154</v>
      </c>
      <c r="P4561" t="s">
        <v>1598</v>
      </c>
      <c r="Q4561" t="s">
        <v>7328</v>
      </c>
    </row>
    <row r="4562" spans="1:17" hidden="1" x14ac:dyDescent="0.25">
      <c r="A4562" t="s">
        <v>18117</v>
      </c>
      <c r="B4562" t="s">
        <v>18118</v>
      </c>
      <c r="C4562" s="1" t="str">
        <f t="shared" si="458"/>
        <v>21:0647</v>
      </c>
      <c r="D4562" s="1" t="str">
        <f t="shared" si="462"/>
        <v>21:0199</v>
      </c>
      <c r="E4562" t="s">
        <v>18119</v>
      </c>
      <c r="F4562" t="s">
        <v>18120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11675</v>
      </c>
      <c r="N4562">
        <v>99</v>
      </c>
      <c r="O4562" t="s">
        <v>2099</v>
      </c>
      <c r="P4562" t="s">
        <v>3107</v>
      </c>
      <c r="Q4562" t="s">
        <v>6243</v>
      </c>
    </row>
    <row r="4563" spans="1:17" hidden="1" x14ac:dyDescent="0.25">
      <c r="A4563" t="s">
        <v>18121</v>
      </c>
      <c r="B4563" t="s">
        <v>18122</v>
      </c>
      <c r="C4563" s="1" t="str">
        <f t="shared" si="458"/>
        <v>21:0647</v>
      </c>
      <c r="D4563" s="1" t="str">
        <f t="shared" si="462"/>
        <v>21:0199</v>
      </c>
      <c r="E4563" t="s">
        <v>18123</v>
      </c>
      <c r="F4563" t="s">
        <v>18124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11680</v>
      </c>
      <c r="N4563">
        <v>100</v>
      </c>
      <c r="O4563" t="s">
        <v>2379</v>
      </c>
      <c r="P4563" t="s">
        <v>830</v>
      </c>
      <c r="Q4563" t="s">
        <v>16522</v>
      </c>
    </row>
    <row r="4564" spans="1:17" hidden="1" x14ac:dyDescent="0.25">
      <c r="A4564" t="s">
        <v>18125</v>
      </c>
      <c r="B4564" t="s">
        <v>18126</v>
      </c>
      <c r="C4564" s="1" t="str">
        <f t="shared" si="458"/>
        <v>21:0647</v>
      </c>
      <c r="D4564" s="1" t="str">
        <f t="shared" si="462"/>
        <v>21:0199</v>
      </c>
      <c r="E4564" t="s">
        <v>18123</v>
      </c>
      <c r="F4564" t="s">
        <v>18127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11684</v>
      </c>
      <c r="N4564">
        <v>101</v>
      </c>
      <c r="O4564" t="s">
        <v>2129</v>
      </c>
      <c r="P4564" t="s">
        <v>3107</v>
      </c>
      <c r="Q4564" t="s">
        <v>16522</v>
      </c>
    </row>
    <row r="4565" spans="1:17" hidden="1" x14ac:dyDescent="0.25">
      <c r="A4565" t="s">
        <v>18128</v>
      </c>
      <c r="B4565" t="s">
        <v>18129</v>
      </c>
      <c r="C4565" s="1" t="str">
        <f t="shared" si="458"/>
        <v>21:0647</v>
      </c>
      <c r="D4565" s="1" t="str">
        <f t="shared" si="462"/>
        <v>21:0199</v>
      </c>
      <c r="E4565" t="s">
        <v>18130</v>
      </c>
      <c r="F4565" t="s">
        <v>18131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11689</v>
      </c>
      <c r="N4565">
        <v>102</v>
      </c>
      <c r="O4565" t="s">
        <v>158</v>
      </c>
      <c r="P4565" t="s">
        <v>636</v>
      </c>
      <c r="Q4565" t="s">
        <v>8961</v>
      </c>
    </row>
    <row r="4566" spans="1:17" hidden="1" x14ac:dyDescent="0.25">
      <c r="A4566" t="s">
        <v>18132</v>
      </c>
      <c r="B4566" t="s">
        <v>18133</v>
      </c>
      <c r="C4566" s="1" t="str">
        <f t="shared" si="458"/>
        <v>21:0647</v>
      </c>
      <c r="D4566" s="1" t="str">
        <f t="shared" si="462"/>
        <v>21:0199</v>
      </c>
      <c r="E4566" t="s">
        <v>18134</v>
      </c>
      <c r="F4566" t="s">
        <v>18135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11694</v>
      </c>
      <c r="N4566">
        <v>103</v>
      </c>
      <c r="O4566" t="s">
        <v>21</v>
      </c>
      <c r="P4566" t="s">
        <v>880</v>
      </c>
      <c r="Q4566" t="s">
        <v>16522</v>
      </c>
    </row>
    <row r="4567" spans="1:17" hidden="1" x14ac:dyDescent="0.25">
      <c r="A4567" t="s">
        <v>18136</v>
      </c>
      <c r="B4567" t="s">
        <v>18137</v>
      </c>
      <c r="C4567" s="1" t="str">
        <f t="shared" si="458"/>
        <v>21:0647</v>
      </c>
      <c r="D4567" s="1" t="str">
        <f t="shared" si="462"/>
        <v>21:0199</v>
      </c>
      <c r="E4567" t="s">
        <v>18138</v>
      </c>
      <c r="F4567" t="s">
        <v>18139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11700</v>
      </c>
      <c r="N4567">
        <v>104</v>
      </c>
      <c r="O4567" t="s">
        <v>21</v>
      </c>
      <c r="P4567" t="s">
        <v>4464</v>
      </c>
      <c r="Q4567" t="s">
        <v>16497</v>
      </c>
    </row>
    <row r="4568" spans="1:17" hidden="1" x14ac:dyDescent="0.25">
      <c r="A4568" t="s">
        <v>18140</v>
      </c>
      <c r="B4568" t="s">
        <v>18141</v>
      </c>
      <c r="C4568" s="1" t="str">
        <f t="shared" si="458"/>
        <v>21:0647</v>
      </c>
      <c r="D4568" s="1" t="str">
        <f t="shared" si="462"/>
        <v>21:0199</v>
      </c>
      <c r="E4568" t="s">
        <v>18142</v>
      </c>
      <c r="F4568" t="s">
        <v>18143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11710</v>
      </c>
      <c r="N4568">
        <v>105</v>
      </c>
      <c r="O4568" t="s">
        <v>244</v>
      </c>
      <c r="P4568" t="s">
        <v>45</v>
      </c>
      <c r="Q4568" t="s">
        <v>2392</v>
      </c>
    </row>
    <row r="4569" spans="1:17" hidden="1" x14ac:dyDescent="0.25">
      <c r="A4569" t="s">
        <v>18144</v>
      </c>
      <c r="B4569" t="s">
        <v>18145</v>
      </c>
      <c r="C4569" s="1" t="str">
        <f t="shared" si="458"/>
        <v>21:0647</v>
      </c>
      <c r="D4569" s="1" t="str">
        <f t="shared" si="462"/>
        <v>21:0199</v>
      </c>
      <c r="E4569" t="s">
        <v>18146</v>
      </c>
      <c r="F4569" t="s">
        <v>18147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11715</v>
      </c>
      <c r="N4569">
        <v>106</v>
      </c>
      <c r="O4569" t="s">
        <v>21</v>
      </c>
      <c r="P4569" t="s">
        <v>87</v>
      </c>
      <c r="Q4569" t="s">
        <v>1528</v>
      </c>
    </row>
    <row r="4570" spans="1:17" hidden="1" x14ac:dyDescent="0.25">
      <c r="A4570" t="s">
        <v>18148</v>
      </c>
      <c r="B4570" t="s">
        <v>18149</v>
      </c>
      <c r="C4570" s="1" t="str">
        <f t="shared" si="458"/>
        <v>21:0647</v>
      </c>
      <c r="D4570" s="1" t="str">
        <f t="shared" si="462"/>
        <v>21:0199</v>
      </c>
      <c r="E4570" t="s">
        <v>18150</v>
      </c>
      <c r="F4570" t="s">
        <v>18151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11720</v>
      </c>
      <c r="N4570">
        <v>107</v>
      </c>
      <c r="O4570" t="s">
        <v>21</v>
      </c>
      <c r="P4570" t="s">
        <v>87</v>
      </c>
      <c r="Q4570" t="s">
        <v>16492</v>
      </c>
    </row>
    <row r="4571" spans="1:17" hidden="1" x14ac:dyDescent="0.25">
      <c r="A4571" t="s">
        <v>18152</v>
      </c>
      <c r="B4571" t="s">
        <v>18153</v>
      </c>
      <c r="C4571" s="1" t="str">
        <f t="shared" si="458"/>
        <v>21:0647</v>
      </c>
      <c r="D4571" s="1" t="str">
        <f t="shared" si="462"/>
        <v>21:0199</v>
      </c>
      <c r="E4571" t="s">
        <v>18154</v>
      </c>
      <c r="F4571" t="s">
        <v>18155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11725</v>
      </c>
      <c r="N4571">
        <v>108</v>
      </c>
      <c r="O4571" t="s">
        <v>21</v>
      </c>
      <c r="P4571" t="s">
        <v>87</v>
      </c>
      <c r="Q4571" t="s">
        <v>16574</v>
      </c>
    </row>
    <row r="4572" spans="1:17" hidden="1" x14ac:dyDescent="0.25">
      <c r="A4572" t="s">
        <v>18156</v>
      </c>
      <c r="B4572" t="s">
        <v>18157</v>
      </c>
      <c r="C4572" s="1" t="str">
        <f t="shared" si="458"/>
        <v>21:0647</v>
      </c>
      <c r="D4572" s="1" t="str">
        <f t="shared" si="462"/>
        <v>21:0199</v>
      </c>
      <c r="E4572" t="s">
        <v>18158</v>
      </c>
      <c r="F4572" t="s">
        <v>18159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11730</v>
      </c>
      <c r="N4572">
        <v>109</v>
      </c>
      <c r="O4572" t="s">
        <v>21</v>
      </c>
      <c r="P4572" t="s">
        <v>87</v>
      </c>
      <c r="Q4572" t="s">
        <v>7328</v>
      </c>
    </row>
    <row r="4573" spans="1:17" hidden="1" x14ac:dyDescent="0.25">
      <c r="A4573" t="s">
        <v>18160</v>
      </c>
      <c r="B4573" t="s">
        <v>18161</v>
      </c>
      <c r="C4573" s="1" t="str">
        <f t="shared" si="458"/>
        <v>21:0647</v>
      </c>
      <c r="D4573" s="1" t="str">
        <f t="shared" si="462"/>
        <v>21:0199</v>
      </c>
      <c r="E4573" t="s">
        <v>18162</v>
      </c>
      <c r="F4573" t="s">
        <v>18163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12803</v>
      </c>
      <c r="N4573">
        <v>110</v>
      </c>
      <c r="O4573" t="s">
        <v>21</v>
      </c>
      <c r="P4573" t="s">
        <v>87</v>
      </c>
      <c r="Q4573" t="s">
        <v>2948</v>
      </c>
    </row>
    <row r="4574" spans="1:17" hidden="1" x14ac:dyDescent="0.25">
      <c r="A4574" t="s">
        <v>18164</v>
      </c>
      <c r="B4574" t="s">
        <v>18165</v>
      </c>
      <c r="C4574" s="1" t="str">
        <f t="shared" si="458"/>
        <v>21:0647</v>
      </c>
      <c r="D4574" s="1" t="str">
        <f t="shared" si="462"/>
        <v>21:0199</v>
      </c>
      <c r="E4574" t="s">
        <v>18166</v>
      </c>
      <c r="F4574" t="s">
        <v>18167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11641</v>
      </c>
      <c r="N4574">
        <v>111</v>
      </c>
      <c r="O4574" t="s">
        <v>21</v>
      </c>
      <c r="P4574" t="s">
        <v>87</v>
      </c>
      <c r="Q4574" t="s">
        <v>7328</v>
      </c>
    </row>
    <row r="4575" spans="1:17" hidden="1" x14ac:dyDescent="0.25">
      <c r="A4575" t="s">
        <v>18168</v>
      </c>
      <c r="B4575" t="s">
        <v>18169</v>
      </c>
      <c r="C4575" s="1" t="str">
        <f t="shared" si="458"/>
        <v>21:0647</v>
      </c>
      <c r="D4575" s="1" t="str">
        <f t="shared" si="462"/>
        <v>21:0199</v>
      </c>
      <c r="E4575" t="s">
        <v>18170</v>
      </c>
      <c r="F4575" t="s">
        <v>18171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11680</v>
      </c>
      <c r="N4575">
        <v>112</v>
      </c>
      <c r="O4575" t="s">
        <v>21</v>
      </c>
      <c r="P4575" t="s">
        <v>87</v>
      </c>
      <c r="Q4575" t="s">
        <v>2392</v>
      </c>
    </row>
    <row r="4576" spans="1:17" hidden="1" x14ac:dyDescent="0.25">
      <c r="A4576" t="s">
        <v>18172</v>
      </c>
      <c r="B4576" t="s">
        <v>18173</v>
      </c>
      <c r="C4576" s="1" t="str">
        <f t="shared" si="458"/>
        <v>21:0647</v>
      </c>
      <c r="D4576" s="1" t="str">
        <f t="shared" si="462"/>
        <v>21:0199</v>
      </c>
      <c r="E4576" t="s">
        <v>18170</v>
      </c>
      <c r="F4576" t="s">
        <v>18174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11684</v>
      </c>
      <c r="N4576">
        <v>113</v>
      </c>
      <c r="O4576" t="s">
        <v>21</v>
      </c>
      <c r="P4576" t="s">
        <v>87</v>
      </c>
      <c r="Q4576" t="s">
        <v>2822</v>
      </c>
    </row>
    <row r="4577" spans="1:17" hidden="1" x14ac:dyDescent="0.25">
      <c r="A4577" t="s">
        <v>18175</v>
      </c>
      <c r="B4577" t="s">
        <v>18176</v>
      </c>
      <c r="C4577" s="1" t="str">
        <f t="shared" si="458"/>
        <v>21:0647</v>
      </c>
      <c r="D4577" s="1" t="str">
        <f t="shared" si="462"/>
        <v>21:0199</v>
      </c>
      <c r="E4577" t="s">
        <v>18177</v>
      </c>
      <c r="F4577" t="s">
        <v>18178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11646</v>
      </c>
      <c r="N4577">
        <v>114</v>
      </c>
      <c r="O4577" t="s">
        <v>21</v>
      </c>
      <c r="P4577" t="s">
        <v>45</v>
      </c>
      <c r="Q4577" t="s">
        <v>171</v>
      </c>
    </row>
    <row r="4578" spans="1:17" hidden="1" x14ac:dyDescent="0.25">
      <c r="A4578" t="s">
        <v>18179</v>
      </c>
      <c r="B4578" t="s">
        <v>18180</v>
      </c>
      <c r="C4578" s="1" t="str">
        <f t="shared" si="458"/>
        <v>21:0647</v>
      </c>
      <c r="D4578" s="1" t="str">
        <f t="shared" si="462"/>
        <v>21:0199</v>
      </c>
      <c r="E4578" t="s">
        <v>18181</v>
      </c>
      <c r="F4578" t="s">
        <v>18182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11651</v>
      </c>
      <c r="N4578">
        <v>115</v>
      </c>
      <c r="O4578" t="s">
        <v>21</v>
      </c>
      <c r="P4578" t="s">
        <v>87</v>
      </c>
      <c r="Q4578" t="s">
        <v>16574</v>
      </c>
    </row>
    <row r="4579" spans="1:17" hidden="1" x14ac:dyDescent="0.25">
      <c r="A4579" t="s">
        <v>18183</v>
      </c>
      <c r="B4579" t="s">
        <v>18184</v>
      </c>
      <c r="C4579" s="1" t="str">
        <f t="shared" si="458"/>
        <v>21:0647</v>
      </c>
      <c r="D4579" s="1" t="str">
        <f t="shared" si="462"/>
        <v>21:0199</v>
      </c>
      <c r="E4579" t="s">
        <v>18185</v>
      </c>
      <c r="F4579" t="s">
        <v>18186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11660</v>
      </c>
      <c r="N4579">
        <v>116</v>
      </c>
      <c r="O4579" t="s">
        <v>21</v>
      </c>
      <c r="P4579" t="s">
        <v>87</v>
      </c>
      <c r="Q4579" t="s">
        <v>8961</v>
      </c>
    </row>
    <row r="4580" spans="1:17" hidden="1" x14ac:dyDescent="0.25">
      <c r="A4580" t="s">
        <v>18187</v>
      </c>
      <c r="B4580" t="s">
        <v>18188</v>
      </c>
      <c r="C4580" s="1" t="str">
        <f t="shared" si="458"/>
        <v>21:0647</v>
      </c>
      <c r="D4580" s="1" t="str">
        <f t="shared" si="462"/>
        <v>21:0199</v>
      </c>
      <c r="E4580" t="s">
        <v>18189</v>
      </c>
      <c r="F4580" t="s">
        <v>18190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11665</v>
      </c>
      <c r="N4580">
        <v>117</v>
      </c>
      <c r="O4580" t="s">
        <v>21</v>
      </c>
      <c r="P4580" t="s">
        <v>87</v>
      </c>
      <c r="Q4580" t="s">
        <v>16497</v>
      </c>
    </row>
    <row r="4581" spans="1:17" hidden="1" x14ac:dyDescent="0.25">
      <c r="A4581" t="s">
        <v>18191</v>
      </c>
      <c r="B4581" t="s">
        <v>18192</v>
      </c>
      <c r="C4581" s="1" t="str">
        <f t="shared" si="458"/>
        <v>21:0647</v>
      </c>
      <c r="D4581" s="1" t="str">
        <f t="shared" si="462"/>
        <v>21:0199</v>
      </c>
      <c r="E4581" t="s">
        <v>18193</v>
      </c>
      <c r="F4581" t="s">
        <v>18194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11670</v>
      </c>
      <c r="N4581">
        <v>118</v>
      </c>
      <c r="O4581" t="s">
        <v>158</v>
      </c>
      <c r="P4581" t="s">
        <v>583</v>
      </c>
      <c r="Q4581" t="s">
        <v>1528</v>
      </c>
    </row>
    <row r="4582" spans="1:17" hidden="1" x14ac:dyDescent="0.25">
      <c r="A4582" t="s">
        <v>18195</v>
      </c>
      <c r="B4582" t="s">
        <v>18196</v>
      </c>
      <c r="C4582" s="1" t="str">
        <f t="shared" si="458"/>
        <v>21:0647</v>
      </c>
      <c r="D4582" s="1" t="str">
        <f t="shared" si="462"/>
        <v>21:0199</v>
      </c>
      <c r="E4582" t="s">
        <v>18197</v>
      </c>
      <c r="F4582" t="s">
        <v>18198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11675</v>
      </c>
      <c r="N4582">
        <v>119</v>
      </c>
      <c r="O4582" t="s">
        <v>64</v>
      </c>
      <c r="P4582" t="s">
        <v>356</v>
      </c>
      <c r="Q4582" t="s">
        <v>2822</v>
      </c>
    </row>
    <row r="4583" spans="1:17" hidden="1" x14ac:dyDescent="0.25">
      <c r="A4583" t="s">
        <v>18199</v>
      </c>
      <c r="B4583" t="s">
        <v>18200</v>
      </c>
      <c r="C4583" s="1" t="str">
        <f t="shared" si="458"/>
        <v>21:0647</v>
      </c>
      <c r="D4583" s="1" t="str">
        <f t="shared" si="462"/>
        <v>21:0199</v>
      </c>
      <c r="E4583" t="s">
        <v>18201</v>
      </c>
      <c r="F4583" t="s">
        <v>18202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11689</v>
      </c>
      <c r="N4583">
        <v>120</v>
      </c>
      <c r="O4583" t="s">
        <v>21</v>
      </c>
      <c r="P4583" t="s">
        <v>148</v>
      </c>
      <c r="Q4583" t="s">
        <v>6864</v>
      </c>
    </row>
    <row r="4584" spans="1:17" hidden="1" x14ac:dyDescent="0.25">
      <c r="A4584" t="s">
        <v>18203</v>
      </c>
      <c r="B4584" t="s">
        <v>18204</v>
      </c>
      <c r="C4584" s="1" t="str">
        <f t="shared" si="458"/>
        <v>21:0647</v>
      </c>
      <c r="D4584" s="1" t="str">
        <f t="shared" si="462"/>
        <v>21:0199</v>
      </c>
      <c r="E4584" t="s">
        <v>18205</v>
      </c>
      <c r="F4584" t="s">
        <v>18206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11694</v>
      </c>
      <c r="N4584">
        <v>121</v>
      </c>
      <c r="O4584" t="s">
        <v>21</v>
      </c>
      <c r="P4584" t="s">
        <v>87</v>
      </c>
      <c r="Q4584" t="s">
        <v>8961</v>
      </c>
    </row>
    <row r="4585" spans="1:17" hidden="1" x14ac:dyDescent="0.25">
      <c r="A4585" t="s">
        <v>18207</v>
      </c>
      <c r="B4585" t="s">
        <v>18208</v>
      </c>
      <c r="C4585" s="1" t="str">
        <f t="shared" si="458"/>
        <v>21:0647</v>
      </c>
      <c r="D4585" s="1" t="str">
        <f t="shared" si="462"/>
        <v>21:0199</v>
      </c>
      <c r="E4585" t="s">
        <v>18209</v>
      </c>
      <c r="F4585" t="s">
        <v>18210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11700</v>
      </c>
      <c r="N4585">
        <v>122</v>
      </c>
      <c r="O4585" t="s">
        <v>21</v>
      </c>
      <c r="P4585" t="s">
        <v>45</v>
      </c>
      <c r="Q4585" t="s">
        <v>3827</v>
      </c>
    </row>
    <row r="4586" spans="1:17" hidden="1" x14ac:dyDescent="0.25">
      <c r="A4586" t="s">
        <v>18211</v>
      </c>
      <c r="B4586" t="s">
        <v>18212</v>
      </c>
      <c r="C4586" s="1" t="str">
        <f t="shared" si="458"/>
        <v>21:0647</v>
      </c>
      <c r="D4586" s="1" t="str">
        <f t="shared" si="462"/>
        <v>21:0199</v>
      </c>
      <c r="E4586" t="s">
        <v>18213</v>
      </c>
      <c r="F4586" t="s">
        <v>18214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11710</v>
      </c>
      <c r="N4586">
        <v>123</v>
      </c>
      <c r="O4586" t="s">
        <v>21</v>
      </c>
      <c r="P4586" t="s">
        <v>45</v>
      </c>
      <c r="Q4586" t="s">
        <v>2401</v>
      </c>
    </row>
    <row r="4587" spans="1:17" hidden="1" x14ac:dyDescent="0.25">
      <c r="A4587" t="s">
        <v>18215</v>
      </c>
      <c r="B4587" t="s">
        <v>18216</v>
      </c>
      <c r="C4587" s="1" t="str">
        <f t="shared" si="458"/>
        <v>21:0647</v>
      </c>
      <c r="D4587" s="1" t="str">
        <f>HYPERLINK("http://geochem.nrcan.gc.ca/cdogs/content/svy/svy_e.htm", "")</f>
        <v/>
      </c>
      <c r="G4587" s="1" t="str">
        <f>HYPERLINK("http://geochem.nrcan.gc.ca/cdogs/content/cr_/cr_00081_e.htm", "81")</f>
        <v>81</v>
      </c>
      <c r="J4587" t="s">
        <v>11703</v>
      </c>
      <c r="K4587" t="s">
        <v>11704</v>
      </c>
      <c r="L4587">
        <v>7</v>
      </c>
      <c r="M4587" t="s">
        <v>11705</v>
      </c>
      <c r="N4587">
        <v>124</v>
      </c>
      <c r="O4587" t="s">
        <v>113</v>
      </c>
      <c r="P4587" t="s">
        <v>3107</v>
      </c>
      <c r="Q4587" t="s">
        <v>398</v>
      </c>
    </row>
    <row r="4588" spans="1:17" hidden="1" x14ac:dyDescent="0.25">
      <c r="A4588" t="s">
        <v>18217</v>
      </c>
      <c r="B4588" t="s">
        <v>18218</v>
      </c>
      <c r="C4588" s="1" t="str">
        <f t="shared" si="458"/>
        <v>21:0647</v>
      </c>
      <c r="D4588" s="1" t="str">
        <f t="shared" ref="D4588:D4603" si="465">HYPERLINK("http://geochem.nrcan.gc.ca/cdogs/content/svy/svy210199_e.htm", "21:0199")</f>
        <v>21:0199</v>
      </c>
      <c r="E4588" t="s">
        <v>18219</v>
      </c>
      <c r="F4588" t="s">
        <v>18220</v>
      </c>
      <c r="H4588">
        <v>45.210545099999997</v>
      </c>
      <c r="I4588">
        <v>-66.498324499999995</v>
      </c>
      <c r="J4588" s="1" t="str">
        <f t="shared" ref="J4588:J4603" si="466">HYPERLINK("http://geochem.nrcan.gc.ca/cdogs/content/kwd/kwd020016_e.htm", "Fluid (lake)")</f>
        <v>Fluid (lake)</v>
      </c>
      <c r="K4588" s="1" t="str">
        <f t="shared" ref="K4588:K4603" si="467">HYPERLINK("http://geochem.nrcan.gc.ca/cdogs/content/kwd/kwd080007_e.htm", "Untreated Water")</f>
        <v>Untreated Water</v>
      </c>
      <c r="L4588">
        <v>7</v>
      </c>
      <c r="M4588" t="s">
        <v>11715</v>
      </c>
      <c r="N4588">
        <v>125</v>
      </c>
      <c r="O4588" t="s">
        <v>21</v>
      </c>
      <c r="P4588" t="s">
        <v>87</v>
      </c>
      <c r="Q4588" t="s">
        <v>6243</v>
      </c>
    </row>
    <row r="4589" spans="1:17" hidden="1" x14ac:dyDescent="0.25">
      <c r="A4589" t="s">
        <v>18221</v>
      </c>
      <c r="B4589" t="s">
        <v>18222</v>
      </c>
      <c r="C4589" s="1" t="str">
        <f t="shared" si="458"/>
        <v>21:0647</v>
      </c>
      <c r="D4589" s="1" t="str">
        <f t="shared" si="465"/>
        <v>21:0199</v>
      </c>
      <c r="E4589" t="s">
        <v>18223</v>
      </c>
      <c r="F4589" t="s">
        <v>18224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11720</v>
      </c>
      <c r="N4589">
        <v>126</v>
      </c>
      <c r="O4589" t="s">
        <v>21</v>
      </c>
      <c r="P4589" t="s">
        <v>87</v>
      </c>
      <c r="Q4589" t="s">
        <v>1599</v>
      </c>
    </row>
    <row r="4590" spans="1:17" hidden="1" x14ac:dyDescent="0.25">
      <c r="A4590" t="s">
        <v>18225</v>
      </c>
      <c r="B4590" t="s">
        <v>18226</v>
      </c>
      <c r="C4590" s="1" t="str">
        <f t="shared" si="458"/>
        <v>21:0647</v>
      </c>
      <c r="D4590" s="1" t="str">
        <f t="shared" si="465"/>
        <v>21:0199</v>
      </c>
      <c r="E4590" t="s">
        <v>18227</v>
      </c>
      <c r="F4590" t="s">
        <v>18228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11725</v>
      </c>
      <c r="N4590">
        <v>127</v>
      </c>
      <c r="O4590" t="s">
        <v>21</v>
      </c>
      <c r="P4590" t="s">
        <v>87</v>
      </c>
      <c r="Q4590" t="s">
        <v>16988</v>
      </c>
    </row>
    <row r="4591" spans="1:17" hidden="1" x14ac:dyDescent="0.25">
      <c r="A4591" t="s">
        <v>18229</v>
      </c>
      <c r="B4591" t="s">
        <v>18230</v>
      </c>
      <c r="C4591" s="1" t="str">
        <f t="shared" si="458"/>
        <v>21:0647</v>
      </c>
      <c r="D4591" s="1" t="str">
        <f t="shared" si="465"/>
        <v>21:0199</v>
      </c>
      <c r="E4591" t="s">
        <v>18231</v>
      </c>
      <c r="F4591" t="s">
        <v>18232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11730</v>
      </c>
      <c r="N4591">
        <v>128</v>
      </c>
      <c r="O4591" t="s">
        <v>21</v>
      </c>
      <c r="P4591" t="s">
        <v>2212</v>
      </c>
      <c r="Q4591" t="s">
        <v>6243</v>
      </c>
    </row>
    <row r="4592" spans="1:17" hidden="1" x14ac:dyDescent="0.25">
      <c r="A4592" t="s">
        <v>18233</v>
      </c>
      <c r="B4592" t="s">
        <v>18234</v>
      </c>
      <c r="C4592" s="1" t="str">
        <f t="shared" ref="C4592:C4655" si="468">HYPERLINK("http://geochem.nrcan.gc.ca/cdogs/content/bdl/bdl210647_e.htm", "21:0647")</f>
        <v>21:0647</v>
      </c>
      <c r="D4592" s="1" t="str">
        <f t="shared" si="465"/>
        <v>21:0199</v>
      </c>
      <c r="E4592" t="s">
        <v>18235</v>
      </c>
      <c r="F4592" t="s">
        <v>18236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12803</v>
      </c>
      <c r="N4592">
        <v>129</v>
      </c>
      <c r="O4592" t="s">
        <v>154</v>
      </c>
      <c r="P4592" t="s">
        <v>391</v>
      </c>
      <c r="Q4592" t="s">
        <v>16492</v>
      </c>
    </row>
    <row r="4593" spans="1:17" hidden="1" x14ac:dyDescent="0.25">
      <c r="A4593" t="s">
        <v>18237</v>
      </c>
      <c r="B4593" t="s">
        <v>18238</v>
      </c>
      <c r="C4593" s="1" t="str">
        <f t="shared" si="468"/>
        <v>21:0647</v>
      </c>
      <c r="D4593" s="1" t="str">
        <f t="shared" si="465"/>
        <v>21:0199</v>
      </c>
      <c r="E4593" t="s">
        <v>18239</v>
      </c>
      <c r="F4593" t="s">
        <v>18240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11641</v>
      </c>
      <c r="N4593">
        <v>130</v>
      </c>
      <c r="O4593" t="s">
        <v>21</v>
      </c>
      <c r="P4593" t="s">
        <v>583</v>
      </c>
      <c r="Q4593" t="s">
        <v>2401</v>
      </c>
    </row>
    <row r="4594" spans="1:17" hidden="1" x14ac:dyDescent="0.25">
      <c r="A4594" t="s">
        <v>18241</v>
      </c>
      <c r="B4594" t="s">
        <v>18242</v>
      </c>
      <c r="C4594" s="1" t="str">
        <f t="shared" si="468"/>
        <v>21:0647</v>
      </c>
      <c r="D4594" s="1" t="str">
        <f t="shared" si="465"/>
        <v>21:0199</v>
      </c>
      <c r="E4594" t="s">
        <v>18243</v>
      </c>
      <c r="F4594" t="s">
        <v>18244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11680</v>
      </c>
      <c r="N4594">
        <v>131</v>
      </c>
      <c r="O4594" t="s">
        <v>21</v>
      </c>
      <c r="P4594" t="s">
        <v>22</v>
      </c>
      <c r="Q4594" t="s">
        <v>16497</v>
      </c>
    </row>
    <row r="4595" spans="1:17" hidden="1" x14ac:dyDescent="0.25">
      <c r="A4595" t="s">
        <v>18245</v>
      </c>
      <c r="B4595" t="s">
        <v>18246</v>
      </c>
      <c r="C4595" s="1" t="str">
        <f t="shared" si="468"/>
        <v>21:0647</v>
      </c>
      <c r="D4595" s="1" t="str">
        <f t="shared" si="465"/>
        <v>21:0199</v>
      </c>
      <c r="E4595" t="s">
        <v>18243</v>
      </c>
      <c r="F4595" t="s">
        <v>18247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11684</v>
      </c>
      <c r="N4595">
        <v>132</v>
      </c>
      <c r="O4595" t="s">
        <v>21</v>
      </c>
      <c r="P4595" t="s">
        <v>356</v>
      </c>
      <c r="Q4595" t="s">
        <v>16497</v>
      </c>
    </row>
    <row r="4596" spans="1:17" hidden="1" x14ac:dyDescent="0.25">
      <c r="A4596" t="s">
        <v>18248</v>
      </c>
      <c r="B4596" t="s">
        <v>18249</v>
      </c>
      <c r="C4596" s="1" t="str">
        <f t="shared" si="468"/>
        <v>21:0647</v>
      </c>
      <c r="D4596" s="1" t="str">
        <f t="shared" si="465"/>
        <v>21:0199</v>
      </c>
      <c r="E4596" t="s">
        <v>18250</v>
      </c>
      <c r="F4596" t="s">
        <v>18251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11646</v>
      </c>
      <c r="N4596">
        <v>133</v>
      </c>
      <c r="O4596" t="s">
        <v>3532</v>
      </c>
      <c r="P4596" t="s">
        <v>556</v>
      </c>
      <c r="Q4596" t="s">
        <v>16522</v>
      </c>
    </row>
    <row r="4597" spans="1:17" hidden="1" x14ac:dyDescent="0.25">
      <c r="A4597" t="s">
        <v>18252</v>
      </c>
      <c r="B4597" t="s">
        <v>18253</v>
      </c>
      <c r="C4597" s="1" t="str">
        <f t="shared" si="468"/>
        <v>21:0647</v>
      </c>
      <c r="D4597" s="1" t="str">
        <f t="shared" si="465"/>
        <v>21:0199</v>
      </c>
      <c r="E4597" t="s">
        <v>18254</v>
      </c>
      <c r="F4597" t="s">
        <v>18255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11651</v>
      </c>
      <c r="N4597">
        <v>134</v>
      </c>
      <c r="O4597" t="s">
        <v>630</v>
      </c>
      <c r="P4597" t="s">
        <v>3569</v>
      </c>
      <c r="Q4597" t="s">
        <v>16492</v>
      </c>
    </row>
    <row r="4598" spans="1:17" hidden="1" x14ac:dyDescent="0.25">
      <c r="A4598" t="s">
        <v>18256</v>
      </c>
      <c r="B4598" t="s">
        <v>18257</v>
      </c>
      <c r="C4598" s="1" t="str">
        <f t="shared" si="468"/>
        <v>21:0647</v>
      </c>
      <c r="D4598" s="1" t="str">
        <f t="shared" si="465"/>
        <v>21:0199</v>
      </c>
      <c r="E4598" t="s">
        <v>18258</v>
      </c>
      <c r="F4598" t="s">
        <v>18259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11660</v>
      </c>
      <c r="N4598">
        <v>135</v>
      </c>
      <c r="O4598" t="s">
        <v>2099</v>
      </c>
      <c r="P4598" t="s">
        <v>17680</v>
      </c>
      <c r="Q4598" t="s">
        <v>2822</v>
      </c>
    </row>
    <row r="4599" spans="1:17" hidden="1" x14ac:dyDescent="0.25">
      <c r="A4599" t="s">
        <v>18260</v>
      </c>
      <c r="B4599" t="s">
        <v>18261</v>
      </c>
      <c r="C4599" s="1" t="str">
        <f t="shared" si="468"/>
        <v>21:0647</v>
      </c>
      <c r="D4599" s="1" t="str">
        <f t="shared" si="465"/>
        <v>21:0199</v>
      </c>
      <c r="E4599" t="s">
        <v>18262</v>
      </c>
      <c r="F4599" t="s">
        <v>18263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11665</v>
      </c>
      <c r="N4599">
        <v>136</v>
      </c>
      <c r="O4599" t="s">
        <v>3376</v>
      </c>
      <c r="P4599" t="s">
        <v>7960</v>
      </c>
      <c r="Q4599" t="s">
        <v>7328</v>
      </c>
    </row>
    <row r="4600" spans="1:17" hidden="1" x14ac:dyDescent="0.25">
      <c r="A4600" t="s">
        <v>18264</v>
      </c>
      <c r="B4600" t="s">
        <v>18265</v>
      </c>
      <c r="C4600" s="1" t="str">
        <f t="shared" si="468"/>
        <v>21:0647</v>
      </c>
      <c r="D4600" s="1" t="str">
        <f t="shared" si="465"/>
        <v>21:0199</v>
      </c>
      <c r="E4600" t="s">
        <v>18266</v>
      </c>
      <c r="F4600" t="s">
        <v>18267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11670</v>
      </c>
      <c r="N4600">
        <v>137</v>
      </c>
      <c r="O4600" t="s">
        <v>1597</v>
      </c>
      <c r="P4600" t="s">
        <v>1598</v>
      </c>
      <c r="Q4600" t="s">
        <v>2822</v>
      </c>
    </row>
    <row r="4601" spans="1:17" hidden="1" x14ac:dyDescent="0.25">
      <c r="A4601" t="s">
        <v>18268</v>
      </c>
      <c r="B4601" t="s">
        <v>18269</v>
      </c>
      <c r="C4601" s="1" t="str">
        <f t="shared" si="468"/>
        <v>21:0647</v>
      </c>
      <c r="D4601" s="1" t="str">
        <f t="shared" si="465"/>
        <v>21:0199</v>
      </c>
      <c r="E4601" t="s">
        <v>18270</v>
      </c>
      <c r="F4601" t="s">
        <v>18271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11675</v>
      </c>
      <c r="N4601">
        <v>138</v>
      </c>
      <c r="O4601" t="s">
        <v>76</v>
      </c>
      <c r="P4601" t="s">
        <v>636</v>
      </c>
      <c r="Q4601" t="s">
        <v>6243</v>
      </c>
    </row>
    <row r="4602" spans="1:17" hidden="1" x14ac:dyDescent="0.25">
      <c r="A4602" t="s">
        <v>18272</v>
      </c>
      <c r="B4602" t="s">
        <v>18273</v>
      </c>
      <c r="C4602" s="1" t="str">
        <f t="shared" si="468"/>
        <v>21:0647</v>
      </c>
      <c r="D4602" s="1" t="str">
        <f t="shared" si="465"/>
        <v>21:0199</v>
      </c>
      <c r="E4602" t="s">
        <v>18274</v>
      </c>
      <c r="F4602" t="s">
        <v>18275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11689</v>
      </c>
      <c r="N4602">
        <v>139</v>
      </c>
      <c r="O4602" t="s">
        <v>154</v>
      </c>
      <c r="P4602" t="s">
        <v>3107</v>
      </c>
      <c r="Q4602" t="s">
        <v>2401</v>
      </c>
    </row>
    <row r="4603" spans="1:17" hidden="1" x14ac:dyDescent="0.25">
      <c r="A4603" t="s">
        <v>18276</v>
      </c>
      <c r="B4603" t="s">
        <v>18277</v>
      </c>
      <c r="C4603" s="1" t="str">
        <f t="shared" si="468"/>
        <v>21:0647</v>
      </c>
      <c r="D4603" s="1" t="str">
        <f t="shared" si="465"/>
        <v>21:0199</v>
      </c>
      <c r="E4603" t="s">
        <v>18278</v>
      </c>
      <c r="F4603" t="s">
        <v>18279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11694</v>
      </c>
      <c r="N4603">
        <v>140</v>
      </c>
      <c r="O4603" t="s">
        <v>4378</v>
      </c>
      <c r="P4603" t="s">
        <v>3107</v>
      </c>
      <c r="Q4603" t="s">
        <v>16574</v>
      </c>
    </row>
    <row r="4604" spans="1:17" hidden="1" x14ac:dyDescent="0.25">
      <c r="A4604" t="s">
        <v>18280</v>
      </c>
      <c r="B4604" t="s">
        <v>18281</v>
      </c>
      <c r="C4604" s="1" t="str">
        <f t="shared" si="468"/>
        <v>21:0647</v>
      </c>
      <c r="D4604" s="1" t="str">
        <f>HYPERLINK("http://geochem.nrcan.gc.ca/cdogs/content/svy/svy_e.htm", "")</f>
        <v/>
      </c>
      <c r="G4604" s="1" t="str">
        <f>HYPERLINK("http://geochem.nrcan.gc.ca/cdogs/content/cr_/cr_00081_e.htm", "81")</f>
        <v>81</v>
      </c>
      <c r="J4604" t="s">
        <v>11703</v>
      </c>
      <c r="K4604" t="s">
        <v>11704</v>
      </c>
      <c r="L4604">
        <v>8</v>
      </c>
      <c r="M4604" t="s">
        <v>11705</v>
      </c>
      <c r="N4604">
        <v>141</v>
      </c>
      <c r="O4604" t="s">
        <v>652</v>
      </c>
      <c r="P4604" t="s">
        <v>830</v>
      </c>
      <c r="Q4604" t="s">
        <v>398</v>
      </c>
    </row>
    <row r="4605" spans="1:17" hidden="1" x14ac:dyDescent="0.25">
      <c r="A4605" t="s">
        <v>18282</v>
      </c>
      <c r="B4605" t="s">
        <v>18283</v>
      </c>
      <c r="C4605" s="1" t="str">
        <f t="shared" si="468"/>
        <v>21:0647</v>
      </c>
      <c r="D4605" s="1" t="str">
        <f t="shared" ref="D4605:D4611" si="469">HYPERLINK("http://geochem.nrcan.gc.ca/cdogs/content/svy/svy210199_e.htm", "21:0199")</f>
        <v>21:0199</v>
      </c>
      <c r="E4605" t="s">
        <v>18284</v>
      </c>
      <c r="F4605" t="s">
        <v>18285</v>
      </c>
      <c r="H4605">
        <v>45.340179800000001</v>
      </c>
      <c r="I4605">
        <v>-66.699447899999996</v>
      </c>
      <c r="J4605" s="1" t="str">
        <f t="shared" ref="J4605:J4611" si="470">HYPERLINK("http://geochem.nrcan.gc.ca/cdogs/content/kwd/kwd020016_e.htm", "Fluid (lake)")</f>
        <v>Fluid (lake)</v>
      </c>
      <c r="K4605" s="1" t="str">
        <f t="shared" ref="K4605:K4611" si="471">HYPERLINK("http://geochem.nrcan.gc.ca/cdogs/content/kwd/kwd080007_e.htm", "Untreated Water")</f>
        <v>Untreated Water</v>
      </c>
      <c r="L4605">
        <v>8</v>
      </c>
      <c r="M4605" t="s">
        <v>11700</v>
      </c>
      <c r="N4605">
        <v>142</v>
      </c>
      <c r="O4605" t="s">
        <v>57</v>
      </c>
      <c r="P4605" t="s">
        <v>4455</v>
      </c>
      <c r="Q4605" t="s">
        <v>2392</v>
      </c>
    </row>
    <row r="4606" spans="1:17" hidden="1" x14ac:dyDescent="0.25">
      <c r="A4606" t="s">
        <v>18286</v>
      </c>
      <c r="B4606" t="s">
        <v>18287</v>
      </c>
      <c r="C4606" s="1" t="str">
        <f t="shared" si="468"/>
        <v>21:0647</v>
      </c>
      <c r="D4606" s="1" t="str">
        <f t="shared" si="469"/>
        <v>21:0199</v>
      </c>
      <c r="E4606" t="s">
        <v>18288</v>
      </c>
      <c r="F4606" t="s">
        <v>18289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11710</v>
      </c>
      <c r="N4606">
        <v>143</v>
      </c>
      <c r="O4606" t="s">
        <v>21</v>
      </c>
      <c r="P4606" t="s">
        <v>356</v>
      </c>
      <c r="Q4606" t="s">
        <v>7328</v>
      </c>
    </row>
    <row r="4607" spans="1:17" hidden="1" x14ac:dyDescent="0.25">
      <c r="A4607" t="s">
        <v>18290</v>
      </c>
      <c r="B4607" t="s">
        <v>18291</v>
      </c>
      <c r="C4607" s="1" t="str">
        <f t="shared" si="468"/>
        <v>21:0647</v>
      </c>
      <c r="D4607" s="1" t="str">
        <f t="shared" si="469"/>
        <v>21:0199</v>
      </c>
      <c r="E4607" t="s">
        <v>18292</v>
      </c>
      <c r="F4607" t="s">
        <v>18293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11715</v>
      </c>
      <c r="N4607">
        <v>144</v>
      </c>
      <c r="O4607" t="s">
        <v>652</v>
      </c>
      <c r="P4607" t="s">
        <v>391</v>
      </c>
      <c r="Q4607" t="s">
        <v>8961</v>
      </c>
    </row>
    <row r="4608" spans="1:17" hidden="1" x14ac:dyDescent="0.25">
      <c r="A4608" t="s">
        <v>18294</v>
      </c>
      <c r="B4608" t="s">
        <v>18295</v>
      </c>
      <c r="C4608" s="1" t="str">
        <f t="shared" si="468"/>
        <v>21:0647</v>
      </c>
      <c r="D4608" s="1" t="str">
        <f t="shared" si="469"/>
        <v>21:0199</v>
      </c>
      <c r="E4608" t="s">
        <v>18296</v>
      </c>
      <c r="F4608" t="s">
        <v>18297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11720</v>
      </c>
      <c r="N4608">
        <v>145</v>
      </c>
      <c r="O4608" t="s">
        <v>1247</v>
      </c>
      <c r="P4608" t="s">
        <v>391</v>
      </c>
      <c r="Q4608" t="s">
        <v>8961</v>
      </c>
    </row>
    <row r="4609" spans="1:17" hidden="1" x14ac:dyDescent="0.25">
      <c r="A4609" t="s">
        <v>18298</v>
      </c>
      <c r="B4609" t="s">
        <v>18299</v>
      </c>
      <c r="C4609" s="1" t="str">
        <f t="shared" si="468"/>
        <v>21:0647</v>
      </c>
      <c r="D4609" s="1" t="str">
        <f t="shared" si="469"/>
        <v>21:0199</v>
      </c>
      <c r="E4609" t="s">
        <v>18300</v>
      </c>
      <c r="F4609" t="s">
        <v>18301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11725</v>
      </c>
      <c r="N4609">
        <v>146</v>
      </c>
      <c r="O4609" t="s">
        <v>2120</v>
      </c>
      <c r="P4609" t="s">
        <v>3107</v>
      </c>
      <c r="Q4609" t="s">
        <v>16522</v>
      </c>
    </row>
    <row r="4610" spans="1:17" hidden="1" x14ac:dyDescent="0.25">
      <c r="A4610" t="s">
        <v>18302</v>
      </c>
      <c r="B4610" t="s">
        <v>18303</v>
      </c>
      <c r="C4610" s="1" t="str">
        <f t="shared" si="468"/>
        <v>21:0647</v>
      </c>
      <c r="D4610" s="1" t="str">
        <f t="shared" si="469"/>
        <v>21:0199</v>
      </c>
      <c r="E4610" t="s">
        <v>18304</v>
      </c>
      <c r="F4610" t="s">
        <v>18305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11730</v>
      </c>
      <c r="N4610">
        <v>147</v>
      </c>
      <c r="O4610" t="s">
        <v>21</v>
      </c>
      <c r="P4610" t="s">
        <v>583</v>
      </c>
      <c r="Q4610" t="s">
        <v>6243</v>
      </c>
    </row>
    <row r="4611" spans="1:17" hidden="1" x14ac:dyDescent="0.25">
      <c r="A4611" t="s">
        <v>18306</v>
      </c>
      <c r="B4611" t="s">
        <v>18307</v>
      </c>
      <c r="C4611" s="1" t="str">
        <f t="shared" si="468"/>
        <v>21:0647</v>
      </c>
      <c r="D4611" s="1" t="str">
        <f t="shared" si="469"/>
        <v>21:0199</v>
      </c>
      <c r="E4611" t="s">
        <v>18308</v>
      </c>
      <c r="F4611" t="s">
        <v>18309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12803</v>
      </c>
      <c r="N4611">
        <v>148</v>
      </c>
      <c r="O4611" t="s">
        <v>154</v>
      </c>
      <c r="P4611" t="s">
        <v>5755</v>
      </c>
      <c r="Q4611" t="s">
        <v>2401</v>
      </c>
    </row>
    <row r="4612" spans="1:17" hidden="1" x14ac:dyDescent="0.25">
      <c r="A4612" t="s">
        <v>18310</v>
      </c>
      <c r="B4612" t="s">
        <v>18311</v>
      </c>
      <c r="C4612" s="1" t="str">
        <f t="shared" si="468"/>
        <v>21:0647</v>
      </c>
      <c r="D4612" s="1" t="str">
        <f>HYPERLINK("http://geochem.nrcan.gc.ca/cdogs/content/svy/svy_e.htm", "")</f>
        <v/>
      </c>
      <c r="G4612" s="1" t="str">
        <f>HYPERLINK("http://geochem.nrcan.gc.ca/cdogs/content/cr_/cr_00082_e.htm", "82")</f>
        <v>82</v>
      </c>
      <c r="J4612" t="s">
        <v>11703</v>
      </c>
      <c r="K4612" t="s">
        <v>11704</v>
      </c>
      <c r="L4612">
        <v>9</v>
      </c>
      <c r="M4612" t="s">
        <v>11705</v>
      </c>
      <c r="N4612">
        <v>149</v>
      </c>
      <c r="O4612" t="s">
        <v>3655</v>
      </c>
      <c r="P4612" t="s">
        <v>18312</v>
      </c>
      <c r="Q4612" t="s">
        <v>23</v>
      </c>
    </row>
    <row r="4613" spans="1:17" hidden="1" x14ac:dyDescent="0.25">
      <c r="A4613" t="s">
        <v>18313</v>
      </c>
      <c r="B4613" t="s">
        <v>18314</v>
      </c>
      <c r="C4613" s="1" t="str">
        <f t="shared" si="468"/>
        <v>21:0647</v>
      </c>
      <c r="D4613" s="1" t="str">
        <f t="shared" ref="D4613:D4631" si="472">HYPERLINK("http://geochem.nrcan.gc.ca/cdogs/content/svy/svy210199_e.htm", "21:0199")</f>
        <v>21:0199</v>
      </c>
      <c r="E4613" t="s">
        <v>18315</v>
      </c>
      <c r="F4613" t="s">
        <v>18316</v>
      </c>
      <c r="H4613">
        <v>45.353715399999999</v>
      </c>
      <c r="I4613">
        <v>-66.603061400000001</v>
      </c>
      <c r="J4613" s="1" t="str">
        <f t="shared" ref="J4613:J4631" si="473">HYPERLINK("http://geochem.nrcan.gc.ca/cdogs/content/kwd/kwd020016_e.htm", "Fluid (lake)")</f>
        <v>Fluid (lake)</v>
      </c>
      <c r="K4613" s="1" t="str">
        <f t="shared" ref="K4613:K4631" si="474">HYPERLINK("http://geochem.nrcan.gc.ca/cdogs/content/kwd/kwd080007_e.htm", "Untreated Water")</f>
        <v>Untreated Water</v>
      </c>
      <c r="L4613">
        <v>9</v>
      </c>
      <c r="M4613" t="s">
        <v>11641</v>
      </c>
      <c r="N4613">
        <v>150</v>
      </c>
      <c r="O4613" t="s">
        <v>21</v>
      </c>
      <c r="P4613" t="s">
        <v>636</v>
      </c>
      <c r="Q4613" t="s">
        <v>16522</v>
      </c>
    </row>
    <row r="4614" spans="1:17" hidden="1" x14ac:dyDescent="0.25">
      <c r="A4614" t="s">
        <v>18317</v>
      </c>
      <c r="B4614" t="s">
        <v>18318</v>
      </c>
      <c r="C4614" s="1" t="str">
        <f t="shared" si="468"/>
        <v>21:0647</v>
      </c>
      <c r="D4614" s="1" t="str">
        <f t="shared" si="472"/>
        <v>21:0199</v>
      </c>
      <c r="E4614" t="s">
        <v>18319</v>
      </c>
      <c r="F4614" t="s">
        <v>18320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11680</v>
      </c>
      <c r="N4614">
        <v>151</v>
      </c>
      <c r="O4614" t="s">
        <v>225</v>
      </c>
      <c r="P4614" t="s">
        <v>1598</v>
      </c>
      <c r="Q4614" t="s">
        <v>8961</v>
      </c>
    </row>
    <row r="4615" spans="1:17" hidden="1" x14ac:dyDescent="0.25">
      <c r="A4615" t="s">
        <v>18321</v>
      </c>
      <c r="B4615" t="s">
        <v>18322</v>
      </c>
      <c r="C4615" s="1" t="str">
        <f t="shared" si="468"/>
        <v>21:0647</v>
      </c>
      <c r="D4615" s="1" t="str">
        <f t="shared" si="472"/>
        <v>21:0199</v>
      </c>
      <c r="E4615" t="s">
        <v>18319</v>
      </c>
      <c r="F4615" t="s">
        <v>18323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11684</v>
      </c>
      <c r="N4615">
        <v>152</v>
      </c>
      <c r="O4615" t="s">
        <v>370</v>
      </c>
      <c r="P4615" t="s">
        <v>658</v>
      </c>
      <c r="Q4615" t="s">
        <v>2948</v>
      </c>
    </row>
    <row r="4616" spans="1:17" hidden="1" x14ac:dyDescent="0.25">
      <c r="A4616" t="s">
        <v>18324</v>
      </c>
      <c r="B4616" t="s">
        <v>18325</v>
      </c>
      <c r="C4616" s="1" t="str">
        <f t="shared" si="468"/>
        <v>21:0647</v>
      </c>
      <c r="D4616" s="1" t="str">
        <f t="shared" si="472"/>
        <v>21:0199</v>
      </c>
      <c r="E4616" t="s">
        <v>18326</v>
      </c>
      <c r="F4616" t="s">
        <v>18327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11646</v>
      </c>
      <c r="N4616">
        <v>153</v>
      </c>
      <c r="O4616" t="s">
        <v>680</v>
      </c>
      <c r="P4616" t="s">
        <v>1598</v>
      </c>
      <c r="Q4616" t="s">
        <v>2948</v>
      </c>
    </row>
    <row r="4617" spans="1:17" hidden="1" x14ac:dyDescent="0.25">
      <c r="A4617" t="s">
        <v>18328</v>
      </c>
      <c r="B4617" t="s">
        <v>18329</v>
      </c>
      <c r="C4617" s="1" t="str">
        <f t="shared" si="468"/>
        <v>21:0647</v>
      </c>
      <c r="D4617" s="1" t="str">
        <f t="shared" si="472"/>
        <v>21:0199</v>
      </c>
      <c r="E4617" t="s">
        <v>18330</v>
      </c>
      <c r="F4617" t="s">
        <v>18331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11651</v>
      </c>
      <c r="N4617">
        <v>154</v>
      </c>
      <c r="O4617" t="s">
        <v>21</v>
      </c>
      <c r="P4617" t="s">
        <v>3107</v>
      </c>
      <c r="Q4617" t="s">
        <v>3827</v>
      </c>
    </row>
    <row r="4618" spans="1:17" hidden="1" x14ac:dyDescent="0.25">
      <c r="A4618" t="s">
        <v>18332</v>
      </c>
      <c r="B4618" t="s">
        <v>18333</v>
      </c>
      <c r="C4618" s="1" t="str">
        <f t="shared" si="468"/>
        <v>21:0647</v>
      </c>
      <c r="D4618" s="1" t="str">
        <f t="shared" si="472"/>
        <v>21:0199</v>
      </c>
      <c r="E4618" t="s">
        <v>18334</v>
      </c>
      <c r="F4618" t="s">
        <v>18335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11660</v>
      </c>
      <c r="N4618">
        <v>155</v>
      </c>
      <c r="O4618" t="s">
        <v>652</v>
      </c>
      <c r="P4618" t="s">
        <v>17680</v>
      </c>
      <c r="Q4618" t="s">
        <v>16522</v>
      </c>
    </row>
    <row r="4619" spans="1:17" hidden="1" x14ac:dyDescent="0.25">
      <c r="A4619" t="s">
        <v>18336</v>
      </c>
      <c r="B4619" t="s">
        <v>18337</v>
      </c>
      <c r="C4619" s="1" t="str">
        <f t="shared" si="468"/>
        <v>21:0647</v>
      </c>
      <c r="D4619" s="1" t="str">
        <f t="shared" si="472"/>
        <v>21:0199</v>
      </c>
      <c r="E4619" t="s">
        <v>18338</v>
      </c>
      <c r="F4619" t="s">
        <v>18339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11665</v>
      </c>
      <c r="N4619">
        <v>156</v>
      </c>
      <c r="O4619" t="s">
        <v>21</v>
      </c>
      <c r="P4619" t="s">
        <v>1631</v>
      </c>
      <c r="Q4619" t="s">
        <v>2401</v>
      </c>
    </row>
    <row r="4620" spans="1:17" hidden="1" x14ac:dyDescent="0.25">
      <c r="A4620" t="s">
        <v>18340</v>
      </c>
      <c r="B4620" t="s">
        <v>18341</v>
      </c>
      <c r="C4620" s="1" t="str">
        <f t="shared" si="468"/>
        <v>21:0647</v>
      </c>
      <c r="D4620" s="1" t="str">
        <f t="shared" si="472"/>
        <v>21:0199</v>
      </c>
      <c r="E4620" t="s">
        <v>18342</v>
      </c>
      <c r="F4620" t="s">
        <v>18343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11670</v>
      </c>
      <c r="N4620">
        <v>157</v>
      </c>
      <c r="O4620" t="s">
        <v>21</v>
      </c>
      <c r="P4620" t="s">
        <v>636</v>
      </c>
      <c r="Q4620" t="s">
        <v>16492</v>
      </c>
    </row>
    <row r="4621" spans="1:17" hidden="1" x14ac:dyDescent="0.25">
      <c r="A4621" t="s">
        <v>18344</v>
      </c>
      <c r="B4621" t="s">
        <v>18345</v>
      </c>
      <c r="C4621" s="1" t="str">
        <f t="shared" si="468"/>
        <v>21:0647</v>
      </c>
      <c r="D4621" s="1" t="str">
        <f t="shared" si="472"/>
        <v>21:0199</v>
      </c>
      <c r="E4621" t="s">
        <v>18346</v>
      </c>
      <c r="F4621" t="s">
        <v>18347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11675</v>
      </c>
      <c r="N4621">
        <v>158</v>
      </c>
      <c r="O4621" t="s">
        <v>1771</v>
      </c>
      <c r="P4621" t="s">
        <v>4455</v>
      </c>
      <c r="Q4621" t="s">
        <v>16522</v>
      </c>
    </row>
    <row r="4622" spans="1:17" hidden="1" x14ac:dyDescent="0.25">
      <c r="A4622" t="s">
        <v>18348</v>
      </c>
      <c r="B4622" t="s">
        <v>18349</v>
      </c>
      <c r="C4622" s="1" t="str">
        <f t="shared" si="468"/>
        <v>21:0647</v>
      </c>
      <c r="D4622" s="1" t="str">
        <f t="shared" si="472"/>
        <v>21:0199</v>
      </c>
      <c r="E4622" t="s">
        <v>18350</v>
      </c>
      <c r="F4622" t="s">
        <v>18351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11689</v>
      </c>
      <c r="N4622">
        <v>159</v>
      </c>
      <c r="O4622" t="s">
        <v>21</v>
      </c>
      <c r="P4622" t="s">
        <v>830</v>
      </c>
      <c r="Q4622" t="s">
        <v>8961</v>
      </c>
    </row>
    <row r="4623" spans="1:17" hidden="1" x14ac:dyDescent="0.25">
      <c r="A4623" t="s">
        <v>18352</v>
      </c>
      <c r="B4623" t="s">
        <v>18353</v>
      </c>
      <c r="C4623" s="1" t="str">
        <f t="shared" si="468"/>
        <v>21:0647</v>
      </c>
      <c r="D4623" s="1" t="str">
        <f t="shared" si="472"/>
        <v>21:0199</v>
      </c>
      <c r="E4623" t="s">
        <v>18354</v>
      </c>
      <c r="F4623" t="s">
        <v>18355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11694</v>
      </c>
      <c r="N4623">
        <v>160</v>
      </c>
      <c r="O4623" t="s">
        <v>21</v>
      </c>
      <c r="P4623" t="s">
        <v>1515</v>
      </c>
      <c r="Q4623" t="s">
        <v>16492</v>
      </c>
    </row>
    <row r="4624" spans="1:17" hidden="1" x14ac:dyDescent="0.25">
      <c r="A4624" t="s">
        <v>18356</v>
      </c>
      <c r="B4624" t="s">
        <v>18357</v>
      </c>
      <c r="C4624" s="1" t="str">
        <f t="shared" si="468"/>
        <v>21:0647</v>
      </c>
      <c r="D4624" s="1" t="str">
        <f t="shared" si="472"/>
        <v>21:0199</v>
      </c>
      <c r="E4624" t="s">
        <v>18358</v>
      </c>
      <c r="F4624" t="s">
        <v>18359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11700</v>
      </c>
      <c r="N4624">
        <v>161</v>
      </c>
      <c r="O4624" t="s">
        <v>101</v>
      </c>
      <c r="P4624" t="s">
        <v>2943</v>
      </c>
      <c r="Q4624" t="s">
        <v>8961</v>
      </c>
    </row>
    <row r="4625" spans="1:17" hidden="1" x14ac:dyDescent="0.25">
      <c r="A4625" t="s">
        <v>18360</v>
      </c>
      <c r="B4625" t="s">
        <v>18361</v>
      </c>
      <c r="C4625" s="1" t="str">
        <f t="shared" si="468"/>
        <v>21:0647</v>
      </c>
      <c r="D4625" s="1" t="str">
        <f t="shared" si="472"/>
        <v>21:0199</v>
      </c>
      <c r="E4625" t="s">
        <v>18362</v>
      </c>
      <c r="F4625" t="s">
        <v>18363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11710</v>
      </c>
      <c r="N4625">
        <v>162</v>
      </c>
      <c r="O4625" t="s">
        <v>21</v>
      </c>
      <c r="P4625" t="s">
        <v>2212</v>
      </c>
      <c r="Q4625" t="s">
        <v>7328</v>
      </c>
    </row>
    <row r="4626" spans="1:17" hidden="1" x14ac:dyDescent="0.25">
      <c r="A4626" t="s">
        <v>18364</v>
      </c>
      <c r="B4626" t="s">
        <v>18365</v>
      </c>
      <c r="C4626" s="1" t="str">
        <f t="shared" si="468"/>
        <v>21:0647</v>
      </c>
      <c r="D4626" s="1" t="str">
        <f t="shared" si="472"/>
        <v>21:0199</v>
      </c>
      <c r="E4626" t="s">
        <v>18366</v>
      </c>
      <c r="F4626" t="s">
        <v>18367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11715</v>
      </c>
      <c r="N4626">
        <v>163</v>
      </c>
      <c r="O4626" t="s">
        <v>1597</v>
      </c>
      <c r="P4626" t="s">
        <v>2212</v>
      </c>
      <c r="Q4626" t="s">
        <v>3827</v>
      </c>
    </row>
    <row r="4627" spans="1:17" hidden="1" x14ac:dyDescent="0.25">
      <c r="A4627" t="s">
        <v>18368</v>
      </c>
      <c r="B4627" t="s">
        <v>18369</v>
      </c>
      <c r="C4627" s="1" t="str">
        <f t="shared" si="468"/>
        <v>21:0647</v>
      </c>
      <c r="D4627" s="1" t="str">
        <f t="shared" si="472"/>
        <v>21:0199</v>
      </c>
      <c r="E4627" t="s">
        <v>18370</v>
      </c>
      <c r="F4627" t="s">
        <v>18371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11720</v>
      </c>
      <c r="N4627">
        <v>164</v>
      </c>
      <c r="O4627" t="s">
        <v>220</v>
      </c>
      <c r="P4627" t="s">
        <v>583</v>
      </c>
      <c r="Q4627" t="s">
        <v>16492</v>
      </c>
    </row>
    <row r="4628" spans="1:17" hidden="1" x14ac:dyDescent="0.25">
      <c r="A4628" t="s">
        <v>18372</v>
      </c>
      <c r="B4628" t="s">
        <v>18373</v>
      </c>
      <c r="C4628" s="1" t="str">
        <f t="shared" si="468"/>
        <v>21:0647</v>
      </c>
      <c r="D4628" s="1" t="str">
        <f t="shared" si="472"/>
        <v>21:0199</v>
      </c>
      <c r="E4628" t="s">
        <v>18374</v>
      </c>
      <c r="F4628" t="s">
        <v>18375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11725</v>
      </c>
      <c r="N4628">
        <v>165</v>
      </c>
      <c r="O4628" t="s">
        <v>21</v>
      </c>
      <c r="P4628" t="s">
        <v>583</v>
      </c>
      <c r="Q4628" t="s">
        <v>16522</v>
      </c>
    </row>
    <row r="4629" spans="1:17" hidden="1" x14ac:dyDescent="0.25">
      <c r="A4629" t="s">
        <v>18376</v>
      </c>
      <c r="B4629" t="s">
        <v>18377</v>
      </c>
      <c r="C4629" s="1" t="str">
        <f t="shared" si="468"/>
        <v>21:0647</v>
      </c>
      <c r="D4629" s="1" t="str">
        <f t="shared" si="472"/>
        <v>21:0199</v>
      </c>
      <c r="E4629" t="s">
        <v>18378</v>
      </c>
      <c r="F4629" t="s">
        <v>18379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11730</v>
      </c>
      <c r="N4629">
        <v>166</v>
      </c>
      <c r="O4629" t="s">
        <v>244</v>
      </c>
      <c r="P4629" t="s">
        <v>4455</v>
      </c>
      <c r="Q4629" t="s">
        <v>8961</v>
      </c>
    </row>
    <row r="4630" spans="1:17" hidden="1" x14ac:dyDescent="0.25">
      <c r="A4630" t="s">
        <v>18380</v>
      </c>
      <c r="B4630" t="s">
        <v>18381</v>
      </c>
      <c r="C4630" s="1" t="str">
        <f t="shared" si="468"/>
        <v>21:0647</v>
      </c>
      <c r="D4630" s="1" t="str">
        <f t="shared" si="472"/>
        <v>21:0199</v>
      </c>
      <c r="E4630" t="s">
        <v>18382</v>
      </c>
      <c r="F4630" t="s">
        <v>18383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12803</v>
      </c>
      <c r="N4630">
        <v>167</v>
      </c>
      <c r="O4630" t="s">
        <v>76</v>
      </c>
      <c r="P4630" t="s">
        <v>830</v>
      </c>
      <c r="Q4630" t="s">
        <v>6243</v>
      </c>
    </row>
    <row r="4631" spans="1:17" hidden="1" x14ac:dyDescent="0.25">
      <c r="A4631" t="s">
        <v>18384</v>
      </c>
      <c r="B4631" t="s">
        <v>18385</v>
      </c>
      <c r="C4631" s="1" t="str">
        <f t="shared" si="468"/>
        <v>21:0647</v>
      </c>
      <c r="D4631" s="1" t="str">
        <f t="shared" si="472"/>
        <v>21:0199</v>
      </c>
      <c r="E4631" t="s">
        <v>18386</v>
      </c>
      <c r="F4631" t="s">
        <v>18387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11641</v>
      </c>
      <c r="N4631">
        <v>168</v>
      </c>
      <c r="O4631" t="s">
        <v>6091</v>
      </c>
      <c r="P4631" t="s">
        <v>1588</v>
      </c>
      <c r="Q4631" t="s">
        <v>2822</v>
      </c>
    </row>
    <row r="4632" spans="1:17" hidden="1" x14ac:dyDescent="0.25">
      <c r="A4632" t="s">
        <v>18388</v>
      </c>
      <c r="B4632" t="s">
        <v>18389</v>
      </c>
      <c r="C4632" s="1" t="str">
        <f t="shared" si="468"/>
        <v>21:0647</v>
      </c>
      <c r="D4632" s="1" t="str">
        <f>HYPERLINK("http://geochem.nrcan.gc.ca/cdogs/content/svy/svy_e.htm", "")</f>
        <v/>
      </c>
      <c r="G4632" s="1" t="str">
        <f>HYPERLINK("http://geochem.nrcan.gc.ca/cdogs/content/cr_/cr_00080_e.htm", "80")</f>
        <v>80</v>
      </c>
      <c r="J4632" t="s">
        <v>11703</v>
      </c>
      <c r="K4632" t="s">
        <v>11704</v>
      </c>
      <c r="L4632">
        <v>10</v>
      </c>
      <c r="M4632" t="s">
        <v>11705</v>
      </c>
      <c r="N4632">
        <v>169</v>
      </c>
      <c r="O4632" t="s">
        <v>76</v>
      </c>
      <c r="P4632" t="s">
        <v>391</v>
      </c>
      <c r="Q4632" t="s">
        <v>71</v>
      </c>
    </row>
    <row r="4633" spans="1:17" hidden="1" x14ac:dyDescent="0.25">
      <c r="A4633" t="s">
        <v>18390</v>
      </c>
      <c r="B4633" t="s">
        <v>18391</v>
      </c>
      <c r="C4633" s="1" t="str">
        <f t="shared" si="468"/>
        <v>21:0647</v>
      </c>
      <c r="D4633" s="1" t="str">
        <f t="shared" ref="D4633:D4655" si="475">HYPERLINK("http://geochem.nrcan.gc.ca/cdogs/content/svy/svy210199_e.htm", "21:0199")</f>
        <v>21:0199</v>
      </c>
      <c r="E4633" t="s">
        <v>18392</v>
      </c>
      <c r="F4633" t="s">
        <v>18393</v>
      </c>
      <c r="H4633">
        <v>45.338185500000002</v>
      </c>
      <c r="I4633">
        <v>-66.566359500000004</v>
      </c>
      <c r="J4633" s="1" t="str">
        <f t="shared" ref="J4633:J4655" si="476">HYPERLINK("http://geochem.nrcan.gc.ca/cdogs/content/kwd/kwd020016_e.htm", "Fluid (lake)")</f>
        <v>Fluid (lake)</v>
      </c>
      <c r="K4633" s="1" t="str">
        <f t="shared" ref="K4633:K4655" si="477">HYPERLINK("http://geochem.nrcan.gc.ca/cdogs/content/kwd/kwd080007_e.htm", "Untreated Water")</f>
        <v>Untreated Water</v>
      </c>
      <c r="L4633">
        <v>10</v>
      </c>
      <c r="M4633" t="s">
        <v>11646</v>
      </c>
      <c r="N4633">
        <v>170</v>
      </c>
      <c r="O4633" t="s">
        <v>2379</v>
      </c>
      <c r="P4633" t="s">
        <v>4455</v>
      </c>
      <c r="Q4633" t="s">
        <v>2401</v>
      </c>
    </row>
    <row r="4634" spans="1:17" hidden="1" x14ac:dyDescent="0.25">
      <c r="A4634" t="s">
        <v>18394</v>
      </c>
      <c r="B4634" t="s">
        <v>18395</v>
      </c>
      <c r="C4634" s="1" t="str">
        <f t="shared" si="468"/>
        <v>21:0647</v>
      </c>
      <c r="D4634" s="1" t="str">
        <f t="shared" si="475"/>
        <v>21:0199</v>
      </c>
      <c r="E4634" t="s">
        <v>18396</v>
      </c>
      <c r="F4634" t="s">
        <v>18397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11651</v>
      </c>
      <c r="N4634">
        <v>171</v>
      </c>
      <c r="O4634" t="s">
        <v>64</v>
      </c>
      <c r="P4634" t="s">
        <v>5755</v>
      </c>
      <c r="Q4634" t="s">
        <v>16492</v>
      </c>
    </row>
    <row r="4635" spans="1:17" hidden="1" x14ac:dyDescent="0.25">
      <c r="A4635" t="s">
        <v>18398</v>
      </c>
      <c r="B4635" t="s">
        <v>18399</v>
      </c>
      <c r="C4635" s="1" t="str">
        <f t="shared" si="468"/>
        <v>21:0647</v>
      </c>
      <c r="D4635" s="1" t="str">
        <f t="shared" si="475"/>
        <v>21:0199</v>
      </c>
      <c r="E4635" t="s">
        <v>18400</v>
      </c>
      <c r="F4635" t="s">
        <v>18401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11680</v>
      </c>
      <c r="N4635">
        <v>172</v>
      </c>
      <c r="O4635" t="s">
        <v>5563</v>
      </c>
      <c r="P4635" t="s">
        <v>880</v>
      </c>
      <c r="Q4635" t="s">
        <v>2822</v>
      </c>
    </row>
    <row r="4636" spans="1:17" hidden="1" x14ac:dyDescent="0.25">
      <c r="A4636" t="s">
        <v>18402</v>
      </c>
      <c r="B4636" t="s">
        <v>18403</v>
      </c>
      <c r="C4636" s="1" t="str">
        <f t="shared" si="468"/>
        <v>21:0647</v>
      </c>
      <c r="D4636" s="1" t="str">
        <f t="shared" si="475"/>
        <v>21:0199</v>
      </c>
      <c r="E4636" t="s">
        <v>18400</v>
      </c>
      <c r="F4636" t="s">
        <v>18404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11684</v>
      </c>
      <c r="N4636">
        <v>173</v>
      </c>
      <c r="O4636" t="s">
        <v>8284</v>
      </c>
      <c r="P4636" t="s">
        <v>880</v>
      </c>
      <c r="Q4636" t="s">
        <v>2822</v>
      </c>
    </row>
    <row r="4637" spans="1:17" hidden="1" x14ac:dyDescent="0.25">
      <c r="A4637" t="s">
        <v>18405</v>
      </c>
      <c r="B4637" t="s">
        <v>18406</v>
      </c>
      <c r="C4637" s="1" t="str">
        <f t="shared" si="468"/>
        <v>21:0647</v>
      </c>
      <c r="D4637" s="1" t="str">
        <f t="shared" si="475"/>
        <v>21:0199</v>
      </c>
      <c r="E4637" t="s">
        <v>18407</v>
      </c>
      <c r="F4637" t="s">
        <v>18408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11660</v>
      </c>
      <c r="N4637">
        <v>174</v>
      </c>
      <c r="O4637" t="s">
        <v>327</v>
      </c>
      <c r="P4637" t="s">
        <v>1598</v>
      </c>
      <c r="Q4637" t="s">
        <v>8961</v>
      </c>
    </row>
    <row r="4638" spans="1:17" hidden="1" x14ac:dyDescent="0.25">
      <c r="A4638" t="s">
        <v>18409</v>
      </c>
      <c r="B4638" t="s">
        <v>18410</v>
      </c>
      <c r="C4638" s="1" t="str">
        <f t="shared" si="468"/>
        <v>21:0647</v>
      </c>
      <c r="D4638" s="1" t="str">
        <f t="shared" si="475"/>
        <v>21:0199</v>
      </c>
      <c r="E4638" t="s">
        <v>18411</v>
      </c>
      <c r="F4638" t="s">
        <v>18412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11665</v>
      </c>
      <c r="N4638">
        <v>175</v>
      </c>
      <c r="O4638" t="s">
        <v>21</v>
      </c>
      <c r="P4638" t="s">
        <v>2943</v>
      </c>
      <c r="Q4638" t="s">
        <v>6243</v>
      </c>
    </row>
    <row r="4639" spans="1:17" hidden="1" x14ac:dyDescent="0.25">
      <c r="A4639" t="s">
        <v>18413</v>
      </c>
      <c r="B4639" t="s">
        <v>18414</v>
      </c>
      <c r="C4639" s="1" t="str">
        <f t="shared" si="468"/>
        <v>21:0647</v>
      </c>
      <c r="D4639" s="1" t="str">
        <f t="shared" si="475"/>
        <v>21:0199</v>
      </c>
      <c r="E4639" t="s">
        <v>18415</v>
      </c>
      <c r="F4639" t="s">
        <v>18416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11670</v>
      </c>
      <c r="N4639">
        <v>176</v>
      </c>
      <c r="O4639" t="s">
        <v>21</v>
      </c>
      <c r="P4639" t="s">
        <v>1515</v>
      </c>
      <c r="Q4639" t="s">
        <v>1599</v>
      </c>
    </row>
    <row r="4640" spans="1:17" hidden="1" x14ac:dyDescent="0.25">
      <c r="A4640" t="s">
        <v>18417</v>
      </c>
      <c r="B4640" t="s">
        <v>18418</v>
      </c>
      <c r="C4640" s="1" t="str">
        <f t="shared" si="468"/>
        <v>21:0647</v>
      </c>
      <c r="D4640" s="1" t="str">
        <f t="shared" si="475"/>
        <v>21:0199</v>
      </c>
      <c r="E4640" t="s">
        <v>18419</v>
      </c>
      <c r="F4640" t="s">
        <v>18420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11675</v>
      </c>
      <c r="N4640">
        <v>177</v>
      </c>
      <c r="O4640" t="s">
        <v>370</v>
      </c>
      <c r="P4640" t="s">
        <v>1598</v>
      </c>
      <c r="Q4640" t="s">
        <v>2822</v>
      </c>
    </row>
    <row r="4641" spans="1:17" hidden="1" x14ac:dyDescent="0.25">
      <c r="A4641" t="s">
        <v>18421</v>
      </c>
      <c r="B4641" t="s">
        <v>18422</v>
      </c>
      <c r="C4641" s="1" t="str">
        <f t="shared" si="468"/>
        <v>21:0647</v>
      </c>
      <c r="D4641" s="1" t="str">
        <f t="shared" si="475"/>
        <v>21:0199</v>
      </c>
      <c r="E4641" t="s">
        <v>18423</v>
      </c>
      <c r="F4641" t="s">
        <v>18424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11689</v>
      </c>
      <c r="N4641">
        <v>178</v>
      </c>
      <c r="O4641" t="s">
        <v>2418</v>
      </c>
      <c r="P4641" t="s">
        <v>5755</v>
      </c>
      <c r="Q4641" t="s">
        <v>16574</v>
      </c>
    </row>
    <row r="4642" spans="1:17" hidden="1" x14ac:dyDescent="0.25">
      <c r="A4642" t="s">
        <v>18425</v>
      </c>
      <c r="B4642" t="s">
        <v>18426</v>
      </c>
      <c r="C4642" s="1" t="str">
        <f t="shared" si="468"/>
        <v>21:0647</v>
      </c>
      <c r="D4642" s="1" t="str">
        <f t="shared" si="475"/>
        <v>21:0199</v>
      </c>
      <c r="E4642" t="s">
        <v>18427</v>
      </c>
      <c r="F4642" t="s">
        <v>18428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11694</v>
      </c>
      <c r="N4642">
        <v>179</v>
      </c>
      <c r="O4642" t="s">
        <v>154</v>
      </c>
      <c r="P4642" t="s">
        <v>1631</v>
      </c>
      <c r="Q4642" t="s">
        <v>16492</v>
      </c>
    </row>
    <row r="4643" spans="1:17" hidden="1" x14ac:dyDescent="0.25">
      <c r="A4643" t="s">
        <v>18429</v>
      </c>
      <c r="B4643" t="s">
        <v>18430</v>
      </c>
      <c r="C4643" s="1" t="str">
        <f t="shared" si="468"/>
        <v>21:0647</v>
      </c>
      <c r="D4643" s="1" t="str">
        <f t="shared" si="475"/>
        <v>21:0199</v>
      </c>
      <c r="E4643" t="s">
        <v>18431</v>
      </c>
      <c r="F4643" t="s">
        <v>18432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11700</v>
      </c>
      <c r="N4643">
        <v>180</v>
      </c>
      <c r="O4643" t="s">
        <v>1818</v>
      </c>
      <c r="P4643" t="s">
        <v>5368</v>
      </c>
      <c r="Q4643" t="s">
        <v>8961</v>
      </c>
    </row>
    <row r="4644" spans="1:17" hidden="1" x14ac:dyDescent="0.25">
      <c r="A4644" t="s">
        <v>18433</v>
      </c>
      <c r="B4644" t="s">
        <v>18434</v>
      </c>
      <c r="C4644" s="1" t="str">
        <f t="shared" si="468"/>
        <v>21:0647</v>
      </c>
      <c r="D4644" s="1" t="str">
        <f t="shared" si="475"/>
        <v>21:0199</v>
      </c>
      <c r="E4644" t="s">
        <v>18435</v>
      </c>
      <c r="F4644" t="s">
        <v>18436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11710</v>
      </c>
      <c r="N4644">
        <v>181</v>
      </c>
      <c r="O4644" t="s">
        <v>158</v>
      </c>
      <c r="P4644" t="s">
        <v>556</v>
      </c>
      <c r="Q4644" t="s">
        <v>2822</v>
      </c>
    </row>
    <row r="4645" spans="1:17" hidden="1" x14ac:dyDescent="0.25">
      <c r="A4645" t="s">
        <v>18437</v>
      </c>
      <c r="B4645" t="s">
        <v>18438</v>
      </c>
      <c r="C4645" s="1" t="str">
        <f t="shared" si="468"/>
        <v>21:0647</v>
      </c>
      <c r="D4645" s="1" t="str">
        <f t="shared" si="475"/>
        <v>21:0199</v>
      </c>
      <c r="E4645" t="s">
        <v>18439</v>
      </c>
      <c r="F4645" t="s">
        <v>18440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11715</v>
      </c>
      <c r="N4645">
        <v>182</v>
      </c>
      <c r="O4645" t="s">
        <v>311</v>
      </c>
      <c r="P4645" t="s">
        <v>397</v>
      </c>
      <c r="Q4645" t="s">
        <v>6243</v>
      </c>
    </row>
    <row r="4646" spans="1:17" hidden="1" x14ac:dyDescent="0.25">
      <c r="A4646" t="s">
        <v>18441</v>
      </c>
      <c r="B4646" t="s">
        <v>18442</v>
      </c>
      <c r="C4646" s="1" t="str">
        <f t="shared" si="468"/>
        <v>21:0647</v>
      </c>
      <c r="D4646" s="1" t="str">
        <f t="shared" si="475"/>
        <v>21:0199</v>
      </c>
      <c r="E4646" t="s">
        <v>18443</v>
      </c>
      <c r="F4646" t="s">
        <v>18444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11720</v>
      </c>
      <c r="N4646">
        <v>183</v>
      </c>
      <c r="O4646" t="s">
        <v>2379</v>
      </c>
      <c r="P4646" t="s">
        <v>22</v>
      </c>
      <c r="Q4646" t="s">
        <v>1599</v>
      </c>
    </row>
    <row r="4647" spans="1:17" hidden="1" x14ac:dyDescent="0.25">
      <c r="A4647" t="s">
        <v>18445</v>
      </c>
      <c r="B4647" t="s">
        <v>18446</v>
      </c>
      <c r="C4647" s="1" t="str">
        <f t="shared" si="468"/>
        <v>21:0647</v>
      </c>
      <c r="D4647" s="1" t="str">
        <f t="shared" si="475"/>
        <v>21:0199</v>
      </c>
      <c r="E4647" t="s">
        <v>18447</v>
      </c>
      <c r="F4647" t="s">
        <v>18448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11725</v>
      </c>
      <c r="N4647">
        <v>184</v>
      </c>
      <c r="O4647" t="s">
        <v>21</v>
      </c>
      <c r="P4647" t="s">
        <v>356</v>
      </c>
      <c r="Q4647" t="s">
        <v>3827</v>
      </c>
    </row>
    <row r="4648" spans="1:17" hidden="1" x14ac:dyDescent="0.25">
      <c r="A4648" t="s">
        <v>18449</v>
      </c>
      <c r="B4648" t="s">
        <v>18450</v>
      </c>
      <c r="C4648" s="1" t="str">
        <f t="shared" si="468"/>
        <v>21:0647</v>
      </c>
      <c r="D4648" s="1" t="str">
        <f t="shared" si="475"/>
        <v>21:0199</v>
      </c>
      <c r="E4648" t="s">
        <v>18451</v>
      </c>
      <c r="F4648" t="s">
        <v>18452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11730</v>
      </c>
      <c r="N4648">
        <v>185</v>
      </c>
      <c r="O4648" t="s">
        <v>3419</v>
      </c>
      <c r="P4648" t="s">
        <v>22</v>
      </c>
      <c r="Q4648" t="s">
        <v>1599</v>
      </c>
    </row>
    <row r="4649" spans="1:17" hidden="1" x14ac:dyDescent="0.25">
      <c r="A4649" t="s">
        <v>18453</v>
      </c>
      <c r="B4649" t="s">
        <v>18454</v>
      </c>
      <c r="C4649" s="1" t="str">
        <f t="shared" si="468"/>
        <v>21:0647</v>
      </c>
      <c r="D4649" s="1" t="str">
        <f t="shared" si="475"/>
        <v>21:0199</v>
      </c>
      <c r="E4649" t="s">
        <v>18455</v>
      </c>
      <c r="F4649" t="s">
        <v>18456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12803</v>
      </c>
      <c r="N4649">
        <v>186</v>
      </c>
      <c r="O4649" t="s">
        <v>21</v>
      </c>
      <c r="P4649" t="s">
        <v>87</v>
      </c>
      <c r="Q4649" t="s">
        <v>16492</v>
      </c>
    </row>
    <row r="4650" spans="1:17" hidden="1" x14ac:dyDescent="0.25">
      <c r="A4650" t="s">
        <v>18457</v>
      </c>
      <c r="B4650" t="s">
        <v>18458</v>
      </c>
      <c r="C4650" s="1" t="str">
        <f t="shared" si="468"/>
        <v>21:0647</v>
      </c>
      <c r="D4650" s="1" t="str">
        <f t="shared" si="475"/>
        <v>21:0199</v>
      </c>
      <c r="E4650" t="s">
        <v>18459</v>
      </c>
      <c r="F4650" t="s">
        <v>18460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11641</v>
      </c>
      <c r="N4650">
        <v>187</v>
      </c>
      <c r="O4650" t="s">
        <v>21</v>
      </c>
      <c r="P4650" t="s">
        <v>583</v>
      </c>
      <c r="Q4650" t="s">
        <v>16574</v>
      </c>
    </row>
    <row r="4651" spans="1:17" hidden="1" x14ac:dyDescent="0.25">
      <c r="A4651" t="s">
        <v>18461</v>
      </c>
      <c r="B4651" t="s">
        <v>18462</v>
      </c>
      <c r="C4651" s="1" t="str">
        <f t="shared" si="468"/>
        <v>21:0647</v>
      </c>
      <c r="D4651" s="1" t="str">
        <f t="shared" si="475"/>
        <v>21:0199</v>
      </c>
      <c r="E4651" t="s">
        <v>18463</v>
      </c>
      <c r="F4651" t="s">
        <v>18464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11646</v>
      </c>
      <c r="N4651">
        <v>188</v>
      </c>
      <c r="O4651" t="s">
        <v>21</v>
      </c>
      <c r="P4651" t="s">
        <v>45</v>
      </c>
      <c r="Q4651" t="s">
        <v>2392</v>
      </c>
    </row>
    <row r="4652" spans="1:17" hidden="1" x14ac:dyDescent="0.25">
      <c r="A4652" t="s">
        <v>18465</v>
      </c>
      <c r="B4652" t="s">
        <v>18466</v>
      </c>
      <c r="C4652" s="1" t="str">
        <f t="shared" si="468"/>
        <v>21:0647</v>
      </c>
      <c r="D4652" s="1" t="str">
        <f t="shared" si="475"/>
        <v>21:0199</v>
      </c>
      <c r="E4652" t="s">
        <v>18467</v>
      </c>
      <c r="F4652" t="s">
        <v>18468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11651</v>
      </c>
      <c r="N4652">
        <v>189</v>
      </c>
      <c r="O4652" t="s">
        <v>21</v>
      </c>
      <c r="P4652" t="s">
        <v>87</v>
      </c>
      <c r="Q4652" t="s">
        <v>3836</v>
      </c>
    </row>
    <row r="4653" spans="1:17" hidden="1" x14ac:dyDescent="0.25">
      <c r="A4653" t="s">
        <v>18469</v>
      </c>
      <c r="B4653" t="s">
        <v>18470</v>
      </c>
      <c r="C4653" s="1" t="str">
        <f t="shared" si="468"/>
        <v>21:0647</v>
      </c>
      <c r="D4653" s="1" t="str">
        <f t="shared" si="475"/>
        <v>21:0199</v>
      </c>
      <c r="E4653" t="s">
        <v>18471</v>
      </c>
      <c r="F4653" t="s">
        <v>18472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11680</v>
      </c>
      <c r="N4653">
        <v>190</v>
      </c>
      <c r="O4653" t="s">
        <v>21</v>
      </c>
      <c r="P4653" t="s">
        <v>87</v>
      </c>
      <c r="Q4653" t="s">
        <v>1528</v>
      </c>
    </row>
    <row r="4654" spans="1:17" hidden="1" x14ac:dyDescent="0.25">
      <c r="A4654" t="s">
        <v>18473</v>
      </c>
      <c r="B4654" t="s">
        <v>18474</v>
      </c>
      <c r="C4654" s="1" t="str">
        <f t="shared" si="468"/>
        <v>21:0647</v>
      </c>
      <c r="D4654" s="1" t="str">
        <f t="shared" si="475"/>
        <v>21:0199</v>
      </c>
      <c r="E4654" t="s">
        <v>18471</v>
      </c>
      <c r="F4654" t="s">
        <v>18475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11684</v>
      </c>
      <c r="N4654">
        <v>191</v>
      </c>
      <c r="O4654" t="s">
        <v>21</v>
      </c>
      <c r="P4654" t="s">
        <v>87</v>
      </c>
      <c r="Q4654" t="s">
        <v>3836</v>
      </c>
    </row>
    <row r="4655" spans="1:17" hidden="1" x14ac:dyDescent="0.25">
      <c r="A4655" t="s">
        <v>18476</v>
      </c>
      <c r="B4655" t="s">
        <v>18477</v>
      </c>
      <c r="C4655" s="1" t="str">
        <f t="shared" si="468"/>
        <v>21:0647</v>
      </c>
      <c r="D4655" s="1" t="str">
        <f t="shared" si="475"/>
        <v>21:0199</v>
      </c>
      <c r="E4655" t="s">
        <v>18478</v>
      </c>
      <c r="F4655" t="s">
        <v>18479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11660</v>
      </c>
      <c r="N4655">
        <v>192</v>
      </c>
      <c r="O4655" t="s">
        <v>21</v>
      </c>
      <c r="P4655" t="s">
        <v>87</v>
      </c>
      <c r="Q4655" t="s">
        <v>3836</v>
      </c>
    </row>
    <row r="4656" spans="1:17" hidden="1" x14ac:dyDescent="0.25">
      <c r="A4656" t="s">
        <v>18480</v>
      </c>
      <c r="B4656" t="s">
        <v>18481</v>
      </c>
      <c r="C4656" s="1" t="str">
        <f t="shared" ref="C4656:C4719" si="478">HYPERLINK("http://geochem.nrcan.gc.ca/cdogs/content/bdl/bdl210647_e.htm", "21:0647")</f>
        <v>21:0647</v>
      </c>
      <c r="D4656" s="1" t="str">
        <f>HYPERLINK("http://geochem.nrcan.gc.ca/cdogs/content/svy/svy_e.htm", "")</f>
        <v/>
      </c>
      <c r="G4656" s="1" t="str">
        <f>HYPERLINK("http://geochem.nrcan.gc.ca/cdogs/content/cr_/cr_00080_e.htm", "80")</f>
        <v>80</v>
      </c>
      <c r="J4656" t="s">
        <v>11703</v>
      </c>
      <c r="K4656" t="s">
        <v>11704</v>
      </c>
      <c r="L4656">
        <v>11</v>
      </c>
      <c r="M4656" t="s">
        <v>11705</v>
      </c>
      <c r="N4656">
        <v>193</v>
      </c>
      <c r="O4656" t="s">
        <v>3419</v>
      </c>
      <c r="P4656" t="s">
        <v>2943</v>
      </c>
      <c r="Q4656" t="s">
        <v>71</v>
      </c>
    </row>
    <row r="4657" spans="1:17" hidden="1" x14ac:dyDescent="0.25">
      <c r="A4657" t="s">
        <v>18482</v>
      </c>
      <c r="B4657" t="s">
        <v>18483</v>
      </c>
      <c r="C4657" s="1" t="str">
        <f t="shared" si="478"/>
        <v>21:0647</v>
      </c>
      <c r="D4657" s="1" t="str">
        <f t="shared" ref="D4657:D4668" si="479">HYPERLINK("http://geochem.nrcan.gc.ca/cdogs/content/svy/svy210199_e.htm", "21:0199")</f>
        <v>21:0199</v>
      </c>
      <c r="E4657" t="s">
        <v>18484</v>
      </c>
      <c r="F4657" t="s">
        <v>18485</v>
      </c>
      <c r="H4657">
        <v>45.230633300000001</v>
      </c>
      <c r="I4657">
        <v>-66.262292799999997</v>
      </c>
      <c r="J4657" s="1" t="str">
        <f t="shared" ref="J4657:J4668" si="480">HYPERLINK("http://geochem.nrcan.gc.ca/cdogs/content/kwd/kwd020016_e.htm", "Fluid (lake)")</f>
        <v>Fluid (lake)</v>
      </c>
      <c r="K4657" s="1" t="str">
        <f t="shared" ref="K4657:K4668" si="481">HYPERLINK("http://geochem.nrcan.gc.ca/cdogs/content/kwd/kwd080007_e.htm", "Untreated Water")</f>
        <v>Untreated Water</v>
      </c>
      <c r="L4657">
        <v>11</v>
      </c>
      <c r="M4657" t="s">
        <v>11665</v>
      </c>
      <c r="N4657">
        <v>194</v>
      </c>
      <c r="O4657" t="s">
        <v>21</v>
      </c>
      <c r="P4657" t="s">
        <v>87</v>
      </c>
      <c r="Q4657" t="s">
        <v>2392</v>
      </c>
    </row>
    <row r="4658" spans="1:17" hidden="1" x14ac:dyDescent="0.25">
      <c r="A4658" t="s">
        <v>18486</v>
      </c>
      <c r="B4658" t="s">
        <v>18487</v>
      </c>
      <c r="C4658" s="1" t="str">
        <f t="shared" si="478"/>
        <v>21:0647</v>
      </c>
      <c r="D4658" s="1" t="str">
        <f t="shared" si="479"/>
        <v>21:0199</v>
      </c>
      <c r="E4658" t="s">
        <v>18488</v>
      </c>
      <c r="F4658" t="s">
        <v>18489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11670</v>
      </c>
      <c r="N4658">
        <v>195</v>
      </c>
      <c r="O4658" t="s">
        <v>21</v>
      </c>
      <c r="P4658" t="s">
        <v>45</v>
      </c>
      <c r="Q4658" t="s">
        <v>138</v>
      </c>
    </row>
    <row r="4659" spans="1:17" hidden="1" x14ac:dyDescent="0.25">
      <c r="A4659" t="s">
        <v>18490</v>
      </c>
      <c r="B4659" t="s">
        <v>18491</v>
      </c>
      <c r="C4659" s="1" t="str">
        <f t="shared" si="478"/>
        <v>21:0647</v>
      </c>
      <c r="D4659" s="1" t="str">
        <f t="shared" si="479"/>
        <v>21:0199</v>
      </c>
      <c r="E4659" t="s">
        <v>18492</v>
      </c>
      <c r="F4659" t="s">
        <v>18493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11675</v>
      </c>
      <c r="N4659">
        <v>196</v>
      </c>
      <c r="O4659" t="s">
        <v>21</v>
      </c>
      <c r="P4659" t="s">
        <v>45</v>
      </c>
      <c r="Q4659" t="s">
        <v>1528</v>
      </c>
    </row>
    <row r="4660" spans="1:17" hidden="1" x14ac:dyDescent="0.25">
      <c r="A4660" t="s">
        <v>18494</v>
      </c>
      <c r="B4660" t="s">
        <v>18495</v>
      </c>
      <c r="C4660" s="1" t="str">
        <f t="shared" si="478"/>
        <v>21:0647</v>
      </c>
      <c r="D4660" s="1" t="str">
        <f t="shared" si="479"/>
        <v>21:0199</v>
      </c>
      <c r="E4660" t="s">
        <v>18496</v>
      </c>
      <c r="F4660" t="s">
        <v>18497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11689</v>
      </c>
      <c r="N4660">
        <v>197</v>
      </c>
      <c r="O4660" t="s">
        <v>21</v>
      </c>
      <c r="P4660" t="s">
        <v>87</v>
      </c>
      <c r="Q4660" t="s">
        <v>93</v>
      </c>
    </row>
    <row r="4661" spans="1:17" hidden="1" x14ac:dyDescent="0.25">
      <c r="A4661" t="s">
        <v>18498</v>
      </c>
      <c r="B4661" t="s">
        <v>18499</v>
      </c>
      <c r="C4661" s="1" t="str">
        <f t="shared" si="478"/>
        <v>21:0647</v>
      </c>
      <c r="D4661" s="1" t="str">
        <f t="shared" si="479"/>
        <v>21:0199</v>
      </c>
      <c r="E4661" t="s">
        <v>18500</v>
      </c>
      <c r="F4661" t="s">
        <v>18501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11694</v>
      </c>
      <c r="N4661">
        <v>198</v>
      </c>
      <c r="O4661" t="s">
        <v>21</v>
      </c>
      <c r="P4661" t="s">
        <v>87</v>
      </c>
      <c r="Q4661" t="s">
        <v>103</v>
      </c>
    </row>
    <row r="4662" spans="1:17" hidden="1" x14ac:dyDescent="0.25">
      <c r="A4662" t="s">
        <v>18502</v>
      </c>
      <c r="B4662" t="s">
        <v>18503</v>
      </c>
      <c r="C4662" s="1" t="str">
        <f t="shared" si="478"/>
        <v>21:0647</v>
      </c>
      <c r="D4662" s="1" t="str">
        <f t="shared" si="479"/>
        <v>21:0199</v>
      </c>
      <c r="E4662" t="s">
        <v>18504</v>
      </c>
      <c r="F4662" t="s">
        <v>18505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11700</v>
      </c>
      <c r="N4662">
        <v>199</v>
      </c>
      <c r="O4662" t="s">
        <v>21</v>
      </c>
      <c r="P4662" t="s">
        <v>87</v>
      </c>
      <c r="Q4662" t="s">
        <v>149</v>
      </c>
    </row>
    <row r="4663" spans="1:17" hidden="1" x14ac:dyDescent="0.25">
      <c r="A4663" t="s">
        <v>18506</v>
      </c>
      <c r="B4663" t="s">
        <v>18507</v>
      </c>
      <c r="C4663" s="1" t="str">
        <f t="shared" si="478"/>
        <v>21:0647</v>
      </c>
      <c r="D4663" s="1" t="str">
        <f t="shared" si="479"/>
        <v>21:0199</v>
      </c>
      <c r="E4663" t="s">
        <v>18508</v>
      </c>
      <c r="F4663" t="s">
        <v>18509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11710</v>
      </c>
      <c r="N4663">
        <v>200</v>
      </c>
      <c r="O4663" t="s">
        <v>21</v>
      </c>
      <c r="P4663" t="s">
        <v>87</v>
      </c>
      <c r="Q4663" t="s">
        <v>138</v>
      </c>
    </row>
    <row r="4664" spans="1:17" hidden="1" x14ac:dyDescent="0.25">
      <c r="A4664" t="s">
        <v>18510</v>
      </c>
      <c r="B4664" t="s">
        <v>18511</v>
      </c>
      <c r="C4664" s="1" t="str">
        <f t="shared" si="478"/>
        <v>21:0647</v>
      </c>
      <c r="D4664" s="1" t="str">
        <f t="shared" si="479"/>
        <v>21:0199</v>
      </c>
      <c r="E4664" t="s">
        <v>18512</v>
      </c>
      <c r="F4664" t="s">
        <v>18513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11715</v>
      </c>
      <c r="N4664">
        <v>201</v>
      </c>
      <c r="O4664" t="s">
        <v>21</v>
      </c>
      <c r="P4664" t="s">
        <v>87</v>
      </c>
      <c r="Q4664" t="s">
        <v>2392</v>
      </c>
    </row>
    <row r="4665" spans="1:17" hidden="1" x14ac:dyDescent="0.25">
      <c r="A4665" t="s">
        <v>18514</v>
      </c>
      <c r="B4665" t="s">
        <v>18515</v>
      </c>
      <c r="C4665" s="1" t="str">
        <f t="shared" si="478"/>
        <v>21:0647</v>
      </c>
      <c r="D4665" s="1" t="str">
        <f t="shared" si="479"/>
        <v>21:0199</v>
      </c>
      <c r="E4665" t="s">
        <v>18516</v>
      </c>
      <c r="F4665" t="s">
        <v>18517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11720</v>
      </c>
      <c r="N4665">
        <v>202</v>
      </c>
      <c r="O4665" t="s">
        <v>21</v>
      </c>
      <c r="P4665" t="s">
        <v>356</v>
      </c>
      <c r="Q4665" t="s">
        <v>2392</v>
      </c>
    </row>
    <row r="4666" spans="1:17" hidden="1" x14ac:dyDescent="0.25">
      <c r="A4666" t="s">
        <v>18518</v>
      </c>
      <c r="B4666" t="s">
        <v>18519</v>
      </c>
      <c r="C4666" s="1" t="str">
        <f t="shared" si="478"/>
        <v>21:0647</v>
      </c>
      <c r="D4666" s="1" t="str">
        <f t="shared" si="479"/>
        <v>21:0199</v>
      </c>
      <c r="E4666" t="s">
        <v>18520</v>
      </c>
      <c r="F4666" t="s">
        <v>18521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11725</v>
      </c>
      <c r="N4666">
        <v>203</v>
      </c>
      <c r="O4666" t="s">
        <v>21</v>
      </c>
      <c r="P4666" t="s">
        <v>87</v>
      </c>
      <c r="Q4666" t="s">
        <v>2392</v>
      </c>
    </row>
    <row r="4667" spans="1:17" hidden="1" x14ac:dyDescent="0.25">
      <c r="A4667" t="s">
        <v>18522</v>
      </c>
      <c r="B4667" t="s">
        <v>18523</v>
      </c>
      <c r="C4667" s="1" t="str">
        <f t="shared" si="478"/>
        <v>21:0647</v>
      </c>
      <c r="D4667" s="1" t="str">
        <f t="shared" si="479"/>
        <v>21:0199</v>
      </c>
      <c r="E4667" t="s">
        <v>18524</v>
      </c>
      <c r="F4667" t="s">
        <v>18525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11730</v>
      </c>
      <c r="N4667">
        <v>204</v>
      </c>
      <c r="O4667" t="s">
        <v>21</v>
      </c>
      <c r="P4667" t="s">
        <v>45</v>
      </c>
      <c r="Q4667" t="s">
        <v>16522</v>
      </c>
    </row>
    <row r="4668" spans="1:17" hidden="1" x14ac:dyDescent="0.25">
      <c r="A4668" t="s">
        <v>18526</v>
      </c>
      <c r="B4668" t="s">
        <v>18527</v>
      </c>
      <c r="C4668" s="1" t="str">
        <f t="shared" si="478"/>
        <v>21:0647</v>
      </c>
      <c r="D4668" s="1" t="str">
        <f t="shared" si="479"/>
        <v>21:0199</v>
      </c>
      <c r="E4668" t="s">
        <v>18528</v>
      </c>
      <c r="F4668" t="s">
        <v>18529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12803</v>
      </c>
      <c r="N4668">
        <v>205</v>
      </c>
      <c r="O4668" t="s">
        <v>21</v>
      </c>
      <c r="P4668" t="s">
        <v>87</v>
      </c>
      <c r="Q4668" t="s">
        <v>3836</v>
      </c>
    </row>
    <row r="4669" spans="1:17" hidden="1" x14ac:dyDescent="0.25">
      <c r="A4669" t="s">
        <v>18530</v>
      </c>
      <c r="B4669" t="s">
        <v>18531</v>
      </c>
      <c r="C4669" s="1" t="str">
        <f t="shared" si="478"/>
        <v>21:0647</v>
      </c>
      <c r="D4669" s="1" t="str">
        <f>HYPERLINK("http://geochem.nrcan.gc.ca/cdogs/content/svy/svy_e.htm", "")</f>
        <v/>
      </c>
      <c r="G4669" s="1" t="str">
        <f>HYPERLINK("http://geochem.nrcan.gc.ca/cdogs/content/cr_/cr_00081_e.htm", "81")</f>
        <v>81</v>
      </c>
      <c r="J4669" t="s">
        <v>11703</v>
      </c>
      <c r="K4669" t="s">
        <v>11704</v>
      </c>
      <c r="L4669">
        <v>12</v>
      </c>
      <c r="M4669" t="s">
        <v>11705</v>
      </c>
      <c r="N4669">
        <v>206</v>
      </c>
      <c r="O4669" t="s">
        <v>4378</v>
      </c>
      <c r="P4669" t="s">
        <v>4464</v>
      </c>
      <c r="Q4669" t="s">
        <v>398</v>
      </c>
    </row>
    <row r="4670" spans="1:17" hidden="1" x14ac:dyDescent="0.25">
      <c r="A4670" t="s">
        <v>18532</v>
      </c>
      <c r="B4670" t="s">
        <v>18533</v>
      </c>
      <c r="C4670" s="1" t="str">
        <f t="shared" si="478"/>
        <v>21:0647</v>
      </c>
      <c r="D4670" s="1" t="str">
        <f t="shared" ref="D4670:D4687" si="482">HYPERLINK("http://geochem.nrcan.gc.ca/cdogs/content/svy/svy210199_e.htm", "21:0199")</f>
        <v>21:0199</v>
      </c>
      <c r="E4670" t="s">
        <v>18534</v>
      </c>
      <c r="F4670" t="s">
        <v>18535</v>
      </c>
      <c r="H4670">
        <v>45.271525400000002</v>
      </c>
      <c r="I4670">
        <v>-66.382746999999995</v>
      </c>
      <c r="J4670" s="1" t="str">
        <f t="shared" ref="J4670:J4687" si="483">HYPERLINK("http://geochem.nrcan.gc.ca/cdogs/content/kwd/kwd020016_e.htm", "Fluid (lake)")</f>
        <v>Fluid (lake)</v>
      </c>
      <c r="K4670" s="1" t="str">
        <f t="shared" ref="K4670:K4687" si="484">HYPERLINK("http://geochem.nrcan.gc.ca/cdogs/content/kwd/kwd080007_e.htm", "Untreated Water")</f>
        <v>Untreated Water</v>
      </c>
      <c r="L4670">
        <v>12</v>
      </c>
      <c r="M4670" t="s">
        <v>11641</v>
      </c>
      <c r="N4670">
        <v>207</v>
      </c>
      <c r="O4670" t="s">
        <v>101</v>
      </c>
      <c r="P4670" t="s">
        <v>45</v>
      </c>
      <c r="Q4670" t="s">
        <v>1599</v>
      </c>
    </row>
    <row r="4671" spans="1:17" hidden="1" x14ac:dyDescent="0.25">
      <c r="A4671" t="s">
        <v>18536</v>
      </c>
      <c r="B4671" t="s">
        <v>18537</v>
      </c>
      <c r="C4671" s="1" t="str">
        <f t="shared" si="478"/>
        <v>21:0647</v>
      </c>
      <c r="D4671" s="1" t="str">
        <f t="shared" si="482"/>
        <v>21:0199</v>
      </c>
      <c r="E4671" t="s">
        <v>18538</v>
      </c>
      <c r="F4671" t="s">
        <v>18539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11646</v>
      </c>
      <c r="N4671">
        <v>208</v>
      </c>
      <c r="O4671" t="s">
        <v>21</v>
      </c>
      <c r="P4671" t="s">
        <v>45</v>
      </c>
      <c r="Q4671" t="s">
        <v>6243</v>
      </c>
    </row>
    <row r="4672" spans="1:17" hidden="1" x14ac:dyDescent="0.25">
      <c r="A4672" t="s">
        <v>18540</v>
      </c>
      <c r="B4672" t="s">
        <v>18541</v>
      </c>
      <c r="C4672" s="1" t="str">
        <f t="shared" si="478"/>
        <v>21:0647</v>
      </c>
      <c r="D4672" s="1" t="str">
        <f t="shared" si="482"/>
        <v>21:0199</v>
      </c>
      <c r="E4672" t="s">
        <v>18542</v>
      </c>
      <c r="F4672" t="s">
        <v>18543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11680</v>
      </c>
      <c r="N4672">
        <v>209</v>
      </c>
      <c r="O4672" t="s">
        <v>3419</v>
      </c>
      <c r="P4672" t="s">
        <v>2212</v>
      </c>
      <c r="Q4672" t="s">
        <v>6243</v>
      </c>
    </row>
    <row r="4673" spans="1:17" hidden="1" x14ac:dyDescent="0.25">
      <c r="A4673" t="s">
        <v>18544</v>
      </c>
      <c r="B4673" t="s">
        <v>18545</v>
      </c>
      <c r="C4673" s="1" t="str">
        <f t="shared" si="478"/>
        <v>21:0647</v>
      </c>
      <c r="D4673" s="1" t="str">
        <f t="shared" si="482"/>
        <v>21:0199</v>
      </c>
      <c r="E4673" t="s">
        <v>18542</v>
      </c>
      <c r="F4673" t="s">
        <v>18546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11684</v>
      </c>
      <c r="N4673">
        <v>210</v>
      </c>
      <c r="O4673" t="s">
        <v>311</v>
      </c>
      <c r="P4673" t="s">
        <v>583</v>
      </c>
      <c r="Q4673" t="s">
        <v>3827</v>
      </c>
    </row>
    <row r="4674" spans="1:17" hidden="1" x14ac:dyDescent="0.25">
      <c r="A4674" t="s">
        <v>18547</v>
      </c>
      <c r="B4674" t="s">
        <v>18548</v>
      </c>
      <c r="C4674" s="1" t="str">
        <f t="shared" si="478"/>
        <v>21:0647</v>
      </c>
      <c r="D4674" s="1" t="str">
        <f t="shared" si="482"/>
        <v>21:0199</v>
      </c>
      <c r="E4674" t="s">
        <v>18549</v>
      </c>
      <c r="F4674" t="s">
        <v>18550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11651</v>
      </c>
      <c r="N4674">
        <v>211</v>
      </c>
      <c r="O4674" t="s">
        <v>1818</v>
      </c>
      <c r="P4674" t="s">
        <v>658</v>
      </c>
      <c r="Q4674" t="s">
        <v>2401</v>
      </c>
    </row>
    <row r="4675" spans="1:17" hidden="1" x14ac:dyDescent="0.25">
      <c r="A4675" t="s">
        <v>18551</v>
      </c>
      <c r="B4675" t="s">
        <v>18552</v>
      </c>
      <c r="C4675" s="1" t="str">
        <f t="shared" si="478"/>
        <v>21:0647</v>
      </c>
      <c r="D4675" s="1" t="str">
        <f t="shared" si="482"/>
        <v>21:0199</v>
      </c>
      <c r="E4675" t="s">
        <v>18553</v>
      </c>
      <c r="F4675" t="s">
        <v>18554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11660</v>
      </c>
      <c r="N4675">
        <v>212</v>
      </c>
      <c r="O4675" t="s">
        <v>21</v>
      </c>
      <c r="P4675" t="s">
        <v>658</v>
      </c>
      <c r="Q4675" t="s">
        <v>16574</v>
      </c>
    </row>
    <row r="4676" spans="1:17" hidden="1" x14ac:dyDescent="0.25">
      <c r="A4676" t="s">
        <v>18555</v>
      </c>
      <c r="B4676" t="s">
        <v>18556</v>
      </c>
      <c r="C4676" s="1" t="str">
        <f t="shared" si="478"/>
        <v>21:0647</v>
      </c>
      <c r="D4676" s="1" t="str">
        <f t="shared" si="482"/>
        <v>21:0199</v>
      </c>
      <c r="E4676" t="s">
        <v>18557</v>
      </c>
      <c r="F4676" t="s">
        <v>18558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11665</v>
      </c>
      <c r="N4676">
        <v>213</v>
      </c>
      <c r="O4676" t="s">
        <v>64</v>
      </c>
      <c r="P4676" t="s">
        <v>658</v>
      </c>
      <c r="Q4676" t="s">
        <v>7328</v>
      </c>
    </row>
    <row r="4677" spans="1:17" hidden="1" x14ac:dyDescent="0.25">
      <c r="A4677" t="s">
        <v>18559</v>
      </c>
      <c r="B4677" t="s">
        <v>18560</v>
      </c>
      <c r="C4677" s="1" t="str">
        <f t="shared" si="478"/>
        <v>21:0647</v>
      </c>
      <c r="D4677" s="1" t="str">
        <f t="shared" si="482"/>
        <v>21:0199</v>
      </c>
      <c r="E4677" t="s">
        <v>18561</v>
      </c>
      <c r="F4677" t="s">
        <v>18562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11670</v>
      </c>
      <c r="N4677">
        <v>214</v>
      </c>
      <c r="O4677" t="s">
        <v>21</v>
      </c>
      <c r="P4677" t="s">
        <v>356</v>
      </c>
      <c r="Q4677" t="s">
        <v>2401</v>
      </c>
    </row>
    <row r="4678" spans="1:17" hidden="1" x14ac:dyDescent="0.25">
      <c r="A4678" t="s">
        <v>18563</v>
      </c>
      <c r="B4678" t="s">
        <v>18564</v>
      </c>
      <c r="C4678" s="1" t="str">
        <f t="shared" si="478"/>
        <v>21:0647</v>
      </c>
      <c r="D4678" s="1" t="str">
        <f t="shared" si="482"/>
        <v>21:0199</v>
      </c>
      <c r="E4678" t="s">
        <v>18565</v>
      </c>
      <c r="F4678" t="s">
        <v>18566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11675</v>
      </c>
      <c r="N4678">
        <v>215</v>
      </c>
      <c r="O4678" t="s">
        <v>21</v>
      </c>
      <c r="P4678" t="s">
        <v>45</v>
      </c>
      <c r="Q4678" t="s">
        <v>8961</v>
      </c>
    </row>
    <row r="4679" spans="1:17" hidden="1" x14ac:dyDescent="0.25">
      <c r="A4679" t="s">
        <v>18567</v>
      </c>
      <c r="B4679" t="s">
        <v>18568</v>
      </c>
      <c r="C4679" s="1" t="str">
        <f t="shared" si="478"/>
        <v>21:0647</v>
      </c>
      <c r="D4679" s="1" t="str">
        <f t="shared" si="482"/>
        <v>21:0199</v>
      </c>
      <c r="E4679" t="s">
        <v>18569</v>
      </c>
      <c r="F4679" t="s">
        <v>18570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11689</v>
      </c>
      <c r="N4679">
        <v>216</v>
      </c>
      <c r="O4679" t="s">
        <v>21</v>
      </c>
      <c r="P4679" t="s">
        <v>87</v>
      </c>
      <c r="Q4679" t="s">
        <v>2392</v>
      </c>
    </row>
    <row r="4680" spans="1:17" hidden="1" x14ac:dyDescent="0.25">
      <c r="A4680" t="s">
        <v>18571</v>
      </c>
      <c r="B4680" t="s">
        <v>18572</v>
      </c>
      <c r="C4680" s="1" t="str">
        <f t="shared" si="478"/>
        <v>21:0647</v>
      </c>
      <c r="D4680" s="1" t="str">
        <f t="shared" si="482"/>
        <v>21:0199</v>
      </c>
      <c r="E4680" t="s">
        <v>18573</v>
      </c>
      <c r="F4680" t="s">
        <v>18574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11694</v>
      </c>
      <c r="N4680">
        <v>217</v>
      </c>
      <c r="O4680" t="s">
        <v>21</v>
      </c>
      <c r="P4680" t="s">
        <v>87</v>
      </c>
      <c r="Q4680" t="s">
        <v>2822</v>
      </c>
    </row>
    <row r="4681" spans="1:17" hidden="1" x14ac:dyDescent="0.25">
      <c r="A4681" t="s">
        <v>18575</v>
      </c>
      <c r="B4681" t="s">
        <v>18576</v>
      </c>
      <c r="C4681" s="1" t="str">
        <f t="shared" si="478"/>
        <v>21:0647</v>
      </c>
      <c r="D4681" s="1" t="str">
        <f t="shared" si="482"/>
        <v>21:0199</v>
      </c>
      <c r="E4681" t="s">
        <v>18577</v>
      </c>
      <c r="F4681" t="s">
        <v>18578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11700</v>
      </c>
      <c r="N4681">
        <v>218</v>
      </c>
      <c r="O4681" t="s">
        <v>21</v>
      </c>
      <c r="P4681" t="s">
        <v>87</v>
      </c>
      <c r="Q4681" t="s">
        <v>3836</v>
      </c>
    </row>
    <row r="4682" spans="1:17" hidden="1" x14ac:dyDescent="0.25">
      <c r="A4682" t="s">
        <v>18579</v>
      </c>
      <c r="B4682" t="s">
        <v>18580</v>
      </c>
      <c r="C4682" s="1" t="str">
        <f t="shared" si="478"/>
        <v>21:0647</v>
      </c>
      <c r="D4682" s="1" t="str">
        <f t="shared" si="482"/>
        <v>21:0199</v>
      </c>
      <c r="E4682" t="s">
        <v>18581</v>
      </c>
      <c r="F4682" t="s">
        <v>18582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11710</v>
      </c>
      <c r="N4682">
        <v>219</v>
      </c>
      <c r="O4682" t="s">
        <v>2418</v>
      </c>
      <c r="P4682" t="s">
        <v>45</v>
      </c>
      <c r="Q4682" t="s">
        <v>2822</v>
      </c>
    </row>
    <row r="4683" spans="1:17" hidden="1" x14ac:dyDescent="0.25">
      <c r="A4683" t="s">
        <v>18583</v>
      </c>
      <c r="B4683" t="s">
        <v>18584</v>
      </c>
      <c r="C4683" s="1" t="str">
        <f t="shared" si="478"/>
        <v>21:0647</v>
      </c>
      <c r="D4683" s="1" t="str">
        <f t="shared" si="482"/>
        <v>21:0199</v>
      </c>
      <c r="E4683" t="s">
        <v>18585</v>
      </c>
      <c r="F4683" t="s">
        <v>18586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11715</v>
      </c>
      <c r="N4683">
        <v>220</v>
      </c>
      <c r="O4683" t="s">
        <v>21</v>
      </c>
      <c r="P4683" t="s">
        <v>87</v>
      </c>
      <c r="Q4683" t="s">
        <v>2366</v>
      </c>
    </row>
    <row r="4684" spans="1:17" hidden="1" x14ac:dyDescent="0.25">
      <c r="A4684" t="s">
        <v>18587</v>
      </c>
      <c r="B4684" t="s">
        <v>18588</v>
      </c>
      <c r="C4684" s="1" t="str">
        <f t="shared" si="478"/>
        <v>21:0647</v>
      </c>
      <c r="D4684" s="1" t="str">
        <f t="shared" si="482"/>
        <v>21:0199</v>
      </c>
      <c r="E4684" t="s">
        <v>18589</v>
      </c>
      <c r="F4684" t="s">
        <v>18590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11720</v>
      </c>
      <c r="N4684">
        <v>221</v>
      </c>
      <c r="O4684" t="s">
        <v>21</v>
      </c>
      <c r="P4684" t="s">
        <v>87</v>
      </c>
      <c r="Q4684" t="s">
        <v>7328</v>
      </c>
    </row>
    <row r="4685" spans="1:17" hidden="1" x14ac:dyDescent="0.25">
      <c r="A4685" t="s">
        <v>18591</v>
      </c>
      <c r="B4685" t="s">
        <v>18592</v>
      </c>
      <c r="C4685" s="1" t="str">
        <f t="shared" si="478"/>
        <v>21:0647</v>
      </c>
      <c r="D4685" s="1" t="str">
        <f t="shared" si="482"/>
        <v>21:0199</v>
      </c>
      <c r="E4685" t="s">
        <v>18593</v>
      </c>
      <c r="F4685" t="s">
        <v>18594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11725</v>
      </c>
      <c r="N4685">
        <v>222</v>
      </c>
      <c r="O4685" t="s">
        <v>21</v>
      </c>
      <c r="P4685" t="s">
        <v>631</v>
      </c>
      <c r="Q4685" t="s">
        <v>6243</v>
      </c>
    </row>
    <row r="4686" spans="1:17" hidden="1" x14ac:dyDescent="0.25">
      <c r="A4686" t="s">
        <v>18595</v>
      </c>
      <c r="B4686" t="s">
        <v>18596</v>
      </c>
      <c r="C4686" s="1" t="str">
        <f t="shared" si="478"/>
        <v>21:0647</v>
      </c>
      <c r="D4686" s="1" t="str">
        <f t="shared" si="482"/>
        <v>21:0199</v>
      </c>
      <c r="E4686" t="s">
        <v>18597</v>
      </c>
      <c r="F4686" t="s">
        <v>18598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11730</v>
      </c>
      <c r="N4686">
        <v>223</v>
      </c>
      <c r="O4686" t="s">
        <v>2257</v>
      </c>
      <c r="P4686" t="s">
        <v>830</v>
      </c>
      <c r="Q4686" t="s">
        <v>2401</v>
      </c>
    </row>
    <row r="4687" spans="1:17" hidden="1" x14ac:dyDescent="0.25">
      <c r="A4687" t="s">
        <v>18599</v>
      </c>
      <c r="B4687" t="s">
        <v>18600</v>
      </c>
      <c r="C4687" s="1" t="str">
        <f t="shared" si="478"/>
        <v>21:0647</v>
      </c>
      <c r="D4687" s="1" t="str">
        <f t="shared" si="482"/>
        <v>21:0199</v>
      </c>
      <c r="E4687" t="s">
        <v>18601</v>
      </c>
      <c r="F4687" t="s">
        <v>18602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12803</v>
      </c>
      <c r="N4687">
        <v>224</v>
      </c>
      <c r="O4687" t="s">
        <v>652</v>
      </c>
      <c r="P4687" t="s">
        <v>830</v>
      </c>
      <c r="Q4687" t="s">
        <v>16497</v>
      </c>
    </row>
    <row r="4688" spans="1:17" hidden="1" x14ac:dyDescent="0.25">
      <c r="A4688" t="s">
        <v>18603</v>
      </c>
      <c r="B4688" t="s">
        <v>18604</v>
      </c>
      <c r="C4688" s="1" t="str">
        <f t="shared" si="478"/>
        <v>21:0647</v>
      </c>
      <c r="D4688" s="1" t="str">
        <f>HYPERLINK("http://geochem.nrcan.gc.ca/cdogs/content/svy/svy_e.htm", "")</f>
        <v/>
      </c>
      <c r="G4688" s="1" t="str">
        <f>HYPERLINK("http://geochem.nrcan.gc.ca/cdogs/content/cr_/cr_00082_e.htm", "82")</f>
        <v>82</v>
      </c>
      <c r="J4688" t="s">
        <v>11703</v>
      </c>
      <c r="K4688" t="s">
        <v>11704</v>
      </c>
      <c r="L4688">
        <v>13</v>
      </c>
      <c r="M4688" t="s">
        <v>11705</v>
      </c>
      <c r="N4688">
        <v>225</v>
      </c>
      <c r="O4688" t="s">
        <v>3027</v>
      </c>
      <c r="P4688" t="s">
        <v>6370</v>
      </c>
      <c r="Q4688" t="s">
        <v>29</v>
      </c>
    </row>
    <row r="4689" spans="1:17" hidden="1" x14ac:dyDescent="0.25">
      <c r="A4689" t="s">
        <v>18605</v>
      </c>
      <c r="B4689" t="s">
        <v>18606</v>
      </c>
      <c r="C4689" s="1" t="str">
        <f t="shared" si="478"/>
        <v>21:0647</v>
      </c>
      <c r="D4689" s="1" t="str">
        <f t="shared" ref="D4689:D4715" si="485">HYPERLINK("http://geochem.nrcan.gc.ca/cdogs/content/svy/svy210199_e.htm", "21:0199")</f>
        <v>21:0199</v>
      </c>
      <c r="E4689" t="s">
        <v>18607</v>
      </c>
      <c r="F4689" t="s">
        <v>18608</v>
      </c>
      <c r="H4689">
        <v>45.419373700000001</v>
      </c>
      <c r="I4689">
        <v>-66.443829199999996</v>
      </c>
      <c r="J4689" s="1" t="str">
        <f t="shared" ref="J4689:J4715" si="486">HYPERLINK("http://geochem.nrcan.gc.ca/cdogs/content/kwd/kwd020016_e.htm", "Fluid (lake)")</f>
        <v>Fluid (lake)</v>
      </c>
      <c r="K4689" s="1" t="str">
        <f t="shared" ref="K4689:K4715" si="487">HYPERLINK("http://geochem.nrcan.gc.ca/cdogs/content/kwd/kwd080007_e.htm", "Untreated Water")</f>
        <v>Untreated Water</v>
      </c>
      <c r="L4689">
        <v>13</v>
      </c>
      <c r="M4689" t="s">
        <v>11680</v>
      </c>
      <c r="N4689">
        <v>226</v>
      </c>
      <c r="O4689" t="s">
        <v>2418</v>
      </c>
      <c r="P4689" t="s">
        <v>658</v>
      </c>
      <c r="Q4689" t="s">
        <v>8961</v>
      </c>
    </row>
    <row r="4690" spans="1:17" hidden="1" x14ac:dyDescent="0.25">
      <c r="A4690" t="s">
        <v>18609</v>
      </c>
      <c r="B4690" t="s">
        <v>18610</v>
      </c>
      <c r="C4690" s="1" t="str">
        <f t="shared" si="478"/>
        <v>21:0647</v>
      </c>
      <c r="D4690" s="1" t="str">
        <f t="shared" si="485"/>
        <v>21:0199</v>
      </c>
      <c r="E4690" t="s">
        <v>18607</v>
      </c>
      <c r="F4690" t="s">
        <v>18611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11684</v>
      </c>
      <c r="N4690">
        <v>227</v>
      </c>
      <c r="O4690" t="s">
        <v>1247</v>
      </c>
      <c r="P4690" t="s">
        <v>636</v>
      </c>
      <c r="Q4690" t="s">
        <v>16574</v>
      </c>
    </row>
    <row r="4691" spans="1:17" hidden="1" x14ac:dyDescent="0.25">
      <c r="A4691" t="s">
        <v>18612</v>
      </c>
      <c r="B4691" t="s">
        <v>18613</v>
      </c>
      <c r="C4691" s="1" t="str">
        <f t="shared" si="478"/>
        <v>21:0647</v>
      </c>
      <c r="D4691" s="1" t="str">
        <f t="shared" si="485"/>
        <v>21:0199</v>
      </c>
      <c r="E4691" t="s">
        <v>18614</v>
      </c>
      <c r="F4691" t="s">
        <v>18615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11641</v>
      </c>
      <c r="N4691">
        <v>228</v>
      </c>
      <c r="O4691" t="s">
        <v>244</v>
      </c>
      <c r="P4691" t="s">
        <v>636</v>
      </c>
      <c r="Q4691" t="s">
        <v>16574</v>
      </c>
    </row>
    <row r="4692" spans="1:17" hidden="1" x14ac:dyDescent="0.25">
      <c r="A4692" t="s">
        <v>18616</v>
      </c>
      <c r="B4692" t="s">
        <v>18617</v>
      </c>
      <c r="C4692" s="1" t="str">
        <f t="shared" si="478"/>
        <v>21:0647</v>
      </c>
      <c r="D4692" s="1" t="str">
        <f t="shared" si="485"/>
        <v>21:0199</v>
      </c>
      <c r="E4692" t="s">
        <v>18618</v>
      </c>
      <c r="F4692" t="s">
        <v>18619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11646</v>
      </c>
      <c r="N4692">
        <v>229</v>
      </c>
      <c r="O4692" t="s">
        <v>6252</v>
      </c>
      <c r="P4692" t="s">
        <v>1598</v>
      </c>
      <c r="Q4692" t="s">
        <v>3836</v>
      </c>
    </row>
    <row r="4693" spans="1:17" hidden="1" x14ac:dyDescent="0.25">
      <c r="A4693" t="s">
        <v>18620</v>
      </c>
      <c r="B4693" t="s">
        <v>18621</v>
      </c>
      <c r="C4693" s="1" t="str">
        <f t="shared" si="478"/>
        <v>21:0647</v>
      </c>
      <c r="D4693" s="1" t="str">
        <f t="shared" si="485"/>
        <v>21:0199</v>
      </c>
      <c r="E4693" t="s">
        <v>18622</v>
      </c>
      <c r="F4693" t="s">
        <v>18623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11651</v>
      </c>
      <c r="N4693">
        <v>230</v>
      </c>
      <c r="O4693" t="s">
        <v>1247</v>
      </c>
      <c r="P4693" t="s">
        <v>45</v>
      </c>
      <c r="Q4693" t="s">
        <v>16497</v>
      </c>
    </row>
    <row r="4694" spans="1:17" hidden="1" x14ac:dyDescent="0.25">
      <c r="A4694" t="s">
        <v>18624</v>
      </c>
      <c r="B4694" t="s">
        <v>18625</v>
      </c>
      <c r="C4694" s="1" t="str">
        <f t="shared" si="478"/>
        <v>21:0647</v>
      </c>
      <c r="D4694" s="1" t="str">
        <f t="shared" si="485"/>
        <v>21:0199</v>
      </c>
      <c r="E4694" t="s">
        <v>18626</v>
      </c>
      <c r="F4694" t="s">
        <v>18627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11660</v>
      </c>
      <c r="N4694">
        <v>231</v>
      </c>
      <c r="O4694" t="s">
        <v>101</v>
      </c>
      <c r="P4694" t="s">
        <v>45</v>
      </c>
      <c r="Q4694" t="s">
        <v>2822</v>
      </c>
    </row>
    <row r="4695" spans="1:17" hidden="1" x14ac:dyDescent="0.25">
      <c r="A4695" t="s">
        <v>18628</v>
      </c>
      <c r="B4695" t="s">
        <v>18629</v>
      </c>
      <c r="C4695" s="1" t="str">
        <f t="shared" si="478"/>
        <v>21:0647</v>
      </c>
      <c r="D4695" s="1" t="str">
        <f t="shared" si="485"/>
        <v>21:0199</v>
      </c>
      <c r="E4695" t="s">
        <v>18630</v>
      </c>
      <c r="F4695" t="s">
        <v>18631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11665</v>
      </c>
      <c r="N4695">
        <v>232</v>
      </c>
      <c r="O4695" t="s">
        <v>225</v>
      </c>
      <c r="P4695" t="s">
        <v>356</v>
      </c>
      <c r="Q4695" t="s">
        <v>7328</v>
      </c>
    </row>
    <row r="4696" spans="1:17" hidden="1" x14ac:dyDescent="0.25">
      <c r="A4696" t="s">
        <v>18632</v>
      </c>
      <c r="B4696" t="s">
        <v>18633</v>
      </c>
      <c r="C4696" s="1" t="str">
        <f t="shared" si="478"/>
        <v>21:0647</v>
      </c>
      <c r="D4696" s="1" t="str">
        <f t="shared" si="485"/>
        <v>21:0199</v>
      </c>
      <c r="E4696" t="s">
        <v>18634</v>
      </c>
      <c r="F4696" t="s">
        <v>18635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11670</v>
      </c>
      <c r="N4696">
        <v>233</v>
      </c>
      <c r="O4696" t="s">
        <v>64</v>
      </c>
      <c r="P4696" t="s">
        <v>356</v>
      </c>
      <c r="Q4696" t="s">
        <v>16492</v>
      </c>
    </row>
    <row r="4697" spans="1:17" hidden="1" x14ac:dyDescent="0.25">
      <c r="A4697" t="s">
        <v>18636</v>
      </c>
      <c r="B4697" t="s">
        <v>18637</v>
      </c>
      <c r="C4697" s="1" t="str">
        <f t="shared" si="478"/>
        <v>21:0647</v>
      </c>
      <c r="D4697" s="1" t="str">
        <f t="shared" si="485"/>
        <v>21:0199</v>
      </c>
      <c r="E4697" t="s">
        <v>18638</v>
      </c>
      <c r="F4697" t="s">
        <v>18639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11675</v>
      </c>
      <c r="N4697">
        <v>234</v>
      </c>
      <c r="O4697" t="s">
        <v>21</v>
      </c>
      <c r="P4697" t="s">
        <v>356</v>
      </c>
      <c r="Q4697" t="s">
        <v>2366</v>
      </c>
    </row>
    <row r="4698" spans="1:17" hidden="1" x14ac:dyDescent="0.25">
      <c r="A4698" t="s">
        <v>18640</v>
      </c>
      <c r="B4698" t="s">
        <v>18641</v>
      </c>
      <c r="C4698" s="1" t="str">
        <f t="shared" si="478"/>
        <v>21:0647</v>
      </c>
      <c r="D4698" s="1" t="str">
        <f t="shared" si="485"/>
        <v>21:0199</v>
      </c>
      <c r="E4698" t="s">
        <v>18642</v>
      </c>
      <c r="F4698" t="s">
        <v>18643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11689</v>
      </c>
      <c r="N4698">
        <v>235</v>
      </c>
      <c r="O4698" t="s">
        <v>21</v>
      </c>
      <c r="P4698" t="s">
        <v>87</v>
      </c>
      <c r="Q4698" t="s">
        <v>7328</v>
      </c>
    </row>
    <row r="4699" spans="1:17" hidden="1" x14ac:dyDescent="0.25">
      <c r="A4699" t="s">
        <v>18644</v>
      </c>
      <c r="B4699" t="s">
        <v>18645</v>
      </c>
      <c r="C4699" s="1" t="str">
        <f t="shared" si="478"/>
        <v>21:0647</v>
      </c>
      <c r="D4699" s="1" t="str">
        <f t="shared" si="485"/>
        <v>21:0199</v>
      </c>
      <c r="E4699" t="s">
        <v>18646</v>
      </c>
      <c r="F4699" t="s">
        <v>18647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11694</v>
      </c>
      <c r="N4699">
        <v>236</v>
      </c>
      <c r="O4699" t="s">
        <v>21</v>
      </c>
      <c r="P4699" t="s">
        <v>397</v>
      </c>
      <c r="Q4699" t="s">
        <v>8961</v>
      </c>
    </row>
    <row r="4700" spans="1:17" hidden="1" x14ac:dyDescent="0.25">
      <c r="A4700" t="s">
        <v>18648</v>
      </c>
      <c r="B4700" t="s">
        <v>18649</v>
      </c>
      <c r="C4700" s="1" t="str">
        <f t="shared" si="478"/>
        <v>21:0647</v>
      </c>
      <c r="D4700" s="1" t="str">
        <f t="shared" si="485"/>
        <v>21:0199</v>
      </c>
      <c r="E4700" t="s">
        <v>18650</v>
      </c>
      <c r="F4700" t="s">
        <v>18651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11700</v>
      </c>
      <c r="N4700">
        <v>237</v>
      </c>
      <c r="O4700" t="s">
        <v>10166</v>
      </c>
      <c r="P4700" t="s">
        <v>397</v>
      </c>
      <c r="Q4700" t="s">
        <v>2822</v>
      </c>
    </row>
    <row r="4701" spans="1:17" hidden="1" x14ac:dyDescent="0.25">
      <c r="A4701" t="s">
        <v>18652</v>
      </c>
      <c r="B4701" t="s">
        <v>18653</v>
      </c>
      <c r="C4701" s="1" t="str">
        <f t="shared" si="478"/>
        <v>21:0647</v>
      </c>
      <c r="D4701" s="1" t="str">
        <f t="shared" si="485"/>
        <v>21:0199</v>
      </c>
      <c r="E4701" t="s">
        <v>18654</v>
      </c>
      <c r="F4701" t="s">
        <v>18655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11710</v>
      </c>
      <c r="N4701">
        <v>238</v>
      </c>
      <c r="O4701" t="s">
        <v>311</v>
      </c>
      <c r="P4701" t="s">
        <v>1598</v>
      </c>
      <c r="Q4701" t="s">
        <v>2392</v>
      </c>
    </row>
    <row r="4702" spans="1:17" hidden="1" x14ac:dyDescent="0.25">
      <c r="A4702" t="s">
        <v>18656</v>
      </c>
      <c r="B4702" t="s">
        <v>18657</v>
      </c>
      <c r="C4702" s="1" t="str">
        <f t="shared" si="478"/>
        <v>21:0647</v>
      </c>
      <c r="D4702" s="1" t="str">
        <f t="shared" si="485"/>
        <v>21:0199</v>
      </c>
      <c r="E4702" t="s">
        <v>18658</v>
      </c>
      <c r="F4702" t="s">
        <v>18659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11715</v>
      </c>
      <c r="N4702">
        <v>239</v>
      </c>
      <c r="O4702" t="s">
        <v>21</v>
      </c>
      <c r="P4702" t="s">
        <v>2943</v>
      </c>
      <c r="Q4702" t="s">
        <v>2948</v>
      </c>
    </row>
    <row r="4703" spans="1:17" hidden="1" x14ac:dyDescent="0.25">
      <c r="A4703" t="s">
        <v>18660</v>
      </c>
      <c r="B4703" t="s">
        <v>18661</v>
      </c>
      <c r="C4703" s="1" t="str">
        <f t="shared" si="478"/>
        <v>21:0647</v>
      </c>
      <c r="D4703" s="1" t="str">
        <f t="shared" si="485"/>
        <v>21:0199</v>
      </c>
      <c r="E4703" t="s">
        <v>18662</v>
      </c>
      <c r="F4703" t="s">
        <v>18663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11720</v>
      </c>
      <c r="N4703">
        <v>240</v>
      </c>
      <c r="O4703" t="s">
        <v>21</v>
      </c>
      <c r="P4703" t="s">
        <v>1631</v>
      </c>
      <c r="Q4703" t="s">
        <v>8961</v>
      </c>
    </row>
    <row r="4704" spans="1:17" hidden="1" x14ac:dyDescent="0.25">
      <c r="A4704" t="s">
        <v>18664</v>
      </c>
      <c r="B4704" t="s">
        <v>18665</v>
      </c>
      <c r="C4704" s="1" t="str">
        <f t="shared" si="478"/>
        <v>21:0647</v>
      </c>
      <c r="D4704" s="1" t="str">
        <f t="shared" si="485"/>
        <v>21:0199</v>
      </c>
      <c r="E4704" t="s">
        <v>18666</v>
      </c>
      <c r="F4704" t="s">
        <v>18667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11725</v>
      </c>
      <c r="N4704">
        <v>241</v>
      </c>
      <c r="O4704" t="s">
        <v>21</v>
      </c>
      <c r="P4704" t="s">
        <v>87</v>
      </c>
      <c r="Q4704" t="s">
        <v>1528</v>
      </c>
    </row>
    <row r="4705" spans="1:17" hidden="1" x14ac:dyDescent="0.25">
      <c r="A4705" t="s">
        <v>18668</v>
      </c>
      <c r="B4705" t="s">
        <v>18669</v>
      </c>
      <c r="C4705" s="1" t="str">
        <f t="shared" si="478"/>
        <v>21:0647</v>
      </c>
      <c r="D4705" s="1" t="str">
        <f t="shared" si="485"/>
        <v>21:0199</v>
      </c>
      <c r="E4705" t="s">
        <v>18670</v>
      </c>
      <c r="F4705" t="s">
        <v>18671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11730</v>
      </c>
      <c r="N4705">
        <v>242</v>
      </c>
      <c r="O4705" t="s">
        <v>21</v>
      </c>
      <c r="P4705" t="s">
        <v>22</v>
      </c>
      <c r="Q4705" t="s">
        <v>2822</v>
      </c>
    </row>
    <row r="4706" spans="1:17" hidden="1" x14ac:dyDescent="0.25">
      <c r="A4706" t="s">
        <v>18672</v>
      </c>
      <c r="B4706" t="s">
        <v>18673</v>
      </c>
      <c r="C4706" s="1" t="str">
        <f t="shared" si="478"/>
        <v>21:0647</v>
      </c>
      <c r="D4706" s="1" t="str">
        <f t="shared" si="485"/>
        <v>21:0199</v>
      </c>
      <c r="E4706" t="s">
        <v>18674</v>
      </c>
      <c r="F4706" t="s">
        <v>18675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12803</v>
      </c>
      <c r="N4706">
        <v>243</v>
      </c>
      <c r="O4706" t="s">
        <v>21</v>
      </c>
      <c r="P4706" t="s">
        <v>45</v>
      </c>
      <c r="Q4706" t="s">
        <v>2948</v>
      </c>
    </row>
    <row r="4707" spans="1:17" hidden="1" x14ac:dyDescent="0.25">
      <c r="A4707" t="s">
        <v>18676</v>
      </c>
      <c r="B4707" t="s">
        <v>18677</v>
      </c>
      <c r="C4707" s="1" t="str">
        <f t="shared" si="478"/>
        <v>21:0647</v>
      </c>
      <c r="D4707" s="1" t="str">
        <f t="shared" si="485"/>
        <v>21:0199</v>
      </c>
      <c r="E4707" t="s">
        <v>18678</v>
      </c>
      <c r="F4707" t="s">
        <v>18679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11641</v>
      </c>
      <c r="N4707">
        <v>244</v>
      </c>
      <c r="O4707" t="s">
        <v>21</v>
      </c>
      <c r="P4707" t="s">
        <v>397</v>
      </c>
      <c r="Q4707" t="s">
        <v>2948</v>
      </c>
    </row>
    <row r="4708" spans="1:17" hidden="1" x14ac:dyDescent="0.25">
      <c r="A4708" t="s">
        <v>18680</v>
      </c>
      <c r="B4708" t="s">
        <v>18681</v>
      </c>
      <c r="C4708" s="1" t="str">
        <f t="shared" si="478"/>
        <v>21:0647</v>
      </c>
      <c r="D4708" s="1" t="str">
        <f t="shared" si="485"/>
        <v>21:0199</v>
      </c>
      <c r="E4708" t="s">
        <v>18682</v>
      </c>
      <c r="F4708" t="s">
        <v>18683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11646</v>
      </c>
      <c r="N4708">
        <v>245</v>
      </c>
      <c r="O4708" t="s">
        <v>588</v>
      </c>
      <c r="P4708" t="s">
        <v>583</v>
      </c>
      <c r="Q4708" t="s">
        <v>16574</v>
      </c>
    </row>
    <row r="4709" spans="1:17" hidden="1" x14ac:dyDescent="0.25">
      <c r="A4709" t="s">
        <v>18684</v>
      </c>
      <c r="B4709" t="s">
        <v>18685</v>
      </c>
      <c r="C4709" s="1" t="str">
        <f t="shared" si="478"/>
        <v>21:0647</v>
      </c>
      <c r="D4709" s="1" t="str">
        <f t="shared" si="485"/>
        <v>21:0199</v>
      </c>
      <c r="E4709" t="s">
        <v>18686</v>
      </c>
      <c r="F4709" t="s">
        <v>18687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11651</v>
      </c>
      <c r="N4709">
        <v>246</v>
      </c>
      <c r="O4709" t="s">
        <v>64</v>
      </c>
      <c r="P4709" t="s">
        <v>356</v>
      </c>
      <c r="Q4709" t="s">
        <v>8961</v>
      </c>
    </row>
    <row r="4710" spans="1:17" hidden="1" x14ac:dyDescent="0.25">
      <c r="A4710" t="s">
        <v>18688</v>
      </c>
      <c r="B4710" t="s">
        <v>18689</v>
      </c>
      <c r="C4710" s="1" t="str">
        <f t="shared" si="478"/>
        <v>21:0647</v>
      </c>
      <c r="D4710" s="1" t="str">
        <f t="shared" si="485"/>
        <v>21:0199</v>
      </c>
      <c r="E4710" t="s">
        <v>18690</v>
      </c>
      <c r="F4710" t="s">
        <v>18691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11660</v>
      </c>
      <c r="N4710">
        <v>247</v>
      </c>
      <c r="O4710" t="s">
        <v>21</v>
      </c>
      <c r="P4710" t="s">
        <v>87</v>
      </c>
      <c r="Q4710" t="s">
        <v>1528</v>
      </c>
    </row>
    <row r="4711" spans="1:17" hidden="1" x14ac:dyDescent="0.25">
      <c r="A4711" t="s">
        <v>18692</v>
      </c>
      <c r="B4711" t="s">
        <v>18693</v>
      </c>
      <c r="C4711" s="1" t="str">
        <f t="shared" si="478"/>
        <v>21:0647</v>
      </c>
      <c r="D4711" s="1" t="str">
        <f t="shared" si="485"/>
        <v>21:0199</v>
      </c>
      <c r="E4711" t="s">
        <v>18694</v>
      </c>
      <c r="F4711" t="s">
        <v>18695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11665</v>
      </c>
      <c r="N4711">
        <v>248</v>
      </c>
      <c r="O4711" t="s">
        <v>551</v>
      </c>
      <c r="P4711" t="s">
        <v>87</v>
      </c>
      <c r="Q4711" t="s">
        <v>3836</v>
      </c>
    </row>
    <row r="4712" spans="1:17" hidden="1" x14ac:dyDescent="0.25">
      <c r="A4712" t="s">
        <v>18696</v>
      </c>
      <c r="B4712" t="s">
        <v>18697</v>
      </c>
      <c r="C4712" s="1" t="str">
        <f t="shared" si="478"/>
        <v>21:0647</v>
      </c>
      <c r="D4712" s="1" t="str">
        <f t="shared" si="485"/>
        <v>21:0199</v>
      </c>
      <c r="E4712" t="s">
        <v>18698</v>
      </c>
      <c r="F4712" t="s">
        <v>18699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11680</v>
      </c>
      <c r="N4712">
        <v>249</v>
      </c>
      <c r="O4712" t="s">
        <v>64</v>
      </c>
      <c r="P4712" t="s">
        <v>830</v>
      </c>
      <c r="Q4712" t="s">
        <v>3836</v>
      </c>
    </row>
    <row r="4713" spans="1:17" hidden="1" x14ac:dyDescent="0.25">
      <c r="A4713" t="s">
        <v>18700</v>
      </c>
      <c r="B4713" t="s">
        <v>18701</v>
      </c>
      <c r="C4713" s="1" t="str">
        <f t="shared" si="478"/>
        <v>21:0647</v>
      </c>
      <c r="D4713" s="1" t="str">
        <f t="shared" si="485"/>
        <v>21:0199</v>
      </c>
      <c r="E4713" t="s">
        <v>18698</v>
      </c>
      <c r="F4713" t="s">
        <v>18702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11684</v>
      </c>
      <c r="N4713">
        <v>250</v>
      </c>
      <c r="O4713" t="s">
        <v>9517</v>
      </c>
      <c r="P4713" t="s">
        <v>4455</v>
      </c>
      <c r="Q4713" t="s">
        <v>3836</v>
      </c>
    </row>
    <row r="4714" spans="1:17" hidden="1" x14ac:dyDescent="0.25">
      <c r="A4714" t="s">
        <v>18703</v>
      </c>
      <c r="B4714" t="s">
        <v>18704</v>
      </c>
      <c r="C4714" s="1" t="str">
        <f t="shared" si="478"/>
        <v>21:0647</v>
      </c>
      <c r="D4714" s="1" t="str">
        <f t="shared" si="485"/>
        <v>21:0199</v>
      </c>
      <c r="E4714" t="s">
        <v>18705</v>
      </c>
      <c r="F4714" t="s">
        <v>18706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11670</v>
      </c>
      <c r="N4714">
        <v>251</v>
      </c>
      <c r="O4714" t="s">
        <v>9517</v>
      </c>
      <c r="P4714" t="s">
        <v>3569</v>
      </c>
      <c r="Q4714" t="s">
        <v>2948</v>
      </c>
    </row>
    <row r="4715" spans="1:17" hidden="1" x14ac:dyDescent="0.25">
      <c r="A4715" t="s">
        <v>18707</v>
      </c>
      <c r="B4715" t="s">
        <v>18708</v>
      </c>
      <c r="C4715" s="1" t="str">
        <f t="shared" si="478"/>
        <v>21:0647</v>
      </c>
      <c r="D4715" s="1" t="str">
        <f t="shared" si="485"/>
        <v>21:0199</v>
      </c>
      <c r="E4715" t="s">
        <v>18709</v>
      </c>
      <c r="F4715" t="s">
        <v>18710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11675</v>
      </c>
      <c r="N4715">
        <v>252</v>
      </c>
      <c r="O4715" t="s">
        <v>327</v>
      </c>
      <c r="P4715" t="s">
        <v>3107</v>
      </c>
      <c r="Q4715" t="s">
        <v>2401</v>
      </c>
    </row>
    <row r="4716" spans="1:17" hidden="1" x14ac:dyDescent="0.25">
      <c r="A4716" t="s">
        <v>18711</v>
      </c>
      <c r="B4716" t="s">
        <v>18712</v>
      </c>
      <c r="C4716" s="1" t="str">
        <f t="shared" si="478"/>
        <v>21:0647</v>
      </c>
      <c r="D4716" s="1" t="str">
        <f>HYPERLINK("http://geochem.nrcan.gc.ca/cdogs/content/svy/svy_e.htm", "")</f>
        <v/>
      </c>
      <c r="G4716" s="1" t="str">
        <f>HYPERLINK("http://geochem.nrcan.gc.ca/cdogs/content/cr_/cr_00080_e.htm", "80")</f>
        <v>80</v>
      </c>
      <c r="J4716" t="s">
        <v>11703</v>
      </c>
      <c r="K4716" t="s">
        <v>11704</v>
      </c>
      <c r="L4716">
        <v>14</v>
      </c>
      <c r="M4716" t="s">
        <v>11705</v>
      </c>
      <c r="N4716">
        <v>253</v>
      </c>
      <c r="O4716" t="s">
        <v>1818</v>
      </c>
      <c r="P4716" t="s">
        <v>391</v>
      </c>
      <c r="Q4716" t="s">
        <v>103</v>
      </c>
    </row>
    <row r="4717" spans="1:17" hidden="1" x14ac:dyDescent="0.25">
      <c r="A4717" t="s">
        <v>18713</v>
      </c>
      <c r="B4717" t="s">
        <v>18714</v>
      </c>
      <c r="C4717" s="1" t="str">
        <f t="shared" si="478"/>
        <v>21:0647</v>
      </c>
      <c r="D4717" s="1" t="str">
        <f t="shared" ref="D4717:D4728" si="488">HYPERLINK("http://geochem.nrcan.gc.ca/cdogs/content/svy/svy210199_e.htm", "21:0199")</f>
        <v>21:0199</v>
      </c>
      <c r="E4717" t="s">
        <v>18715</v>
      </c>
      <c r="F4717" t="s">
        <v>18716</v>
      </c>
      <c r="H4717">
        <v>45.440571499999997</v>
      </c>
      <c r="I4717">
        <v>-66.373582999999996</v>
      </c>
      <c r="J4717" s="1" t="str">
        <f t="shared" ref="J4717:J4728" si="489">HYPERLINK("http://geochem.nrcan.gc.ca/cdogs/content/kwd/kwd020016_e.htm", "Fluid (lake)")</f>
        <v>Fluid (lake)</v>
      </c>
      <c r="K4717" s="1" t="str">
        <f t="shared" ref="K4717:K4728" si="490">HYPERLINK("http://geochem.nrcan.gc.ca/cdogs/content/kwd/kwd080007_e.htm", "Untreated Water")</f>
        <v>Untreated Water</v>
      </c>
      <c r="L4717">
        <v>14</v>
      </c>
      <c r="M4717" t="s">
        <v>11689</v>
      </c>
      <c r="N4717">
        <v>254</v>
      </c>
      <c r="O4717" t="s">
        <v>3065</v>
      </c>
      <c r="P4717" t="s">
        <v>658</v>
      </c>
      <c r="Q4717" t="s">
        <v>6243</v>
      </c>
    </row>
    <row r="4718" spans="1:17" hidden="1" x14ac:dyDescent="0.25">
      <c r="A4718" t="s">
        <v>18717</v>
      </c>
      <c r="B4718" t="s">
        <v>18718</v>
      </c>
      <c r="C4718" s="1" t="str">
        <f t="shared" si="478"/>
        <v>21:0647</v>
      </c>
      <c r="D4718" s="1" t="str">
        <f t="shared" si="488"/>
        <v>21:0199</v>
      </c>
      <c r="E4718" t="s">
        <v>18719</v>
      </c>
      <c r="F4718" t="s">
        <v>18720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11694</v>
      </c>
      <c r="N4718">
        <v>255</v>
      </c>
      <c r="O4718" t="s">
        <v>576</v>
      </c>
      <c r="P4718" t="s">
        <v>4455</v>
      </c>
      <c r="Q4718" t="s">
        <v>6243</v>
      </c>
    </row>
    <row r="4719" spans="1:17" hidden="1" x14ac:dyDescent="0.25">
      <c r="A4719" t="s">
        <v>18721</v>
      </c>
      <c r="B4719" t="s">
        <v>18722</v>
      </c>
      <c r="C4719" s="1" t="str">
        <f t="shared" si="478"/>
        <v>21:0647</v>
      </c>
      <c r="D4719" s="1" t="str">
        <f t="shared" si="488"/>
        <v>21:0199</v>
      </c>
      <c r="E4719" t="s">
        <v>18723</v>
      </c>
      <c r="F4719" t="s">
        <v>18724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11700</v>
      </c>
      <c r="N4719">
        <v>256</v>
      </c>
      <c r="O4719" t="s">
        <v>244</v>
      </c>
      <c r="P4719" t="s">
        <v>636</v>
      </c>
      <c r="Q4719" t="s">
        <v>2401</v>
      </c>
    </row>
    <row r="4720" spans="1:17" hidden="1" x14ac:dyDescent="0.25">
      <c r="A4720" t="s">
        <v>18725</v>
      </c>
      <c r="B4720" t="s">
        <v>18726</v>
      </c>
      <c r="C4720" s="1" t="str">
        <f t="shared" ref="C4720:C4783" si="491">HYPERLINK("http://geochem.nrcan.gc.ca/cdogs/content/bdl/bdl210647_e.htm", "21:0647")</f>
        <v>21:0647</v>
      </c>
      <c r="D4720" s="1" t="str">
        <f t="shared" si="488"/>
        <v>21:0199</v>
      </c>
      <c r="E4720" t="s">
        <v>18727</v>
      </c>
      <c r="F4720" t="s">
        <v>18728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11710</v>
      </c>
      <c r="N4720">
        <v>257</v>
      </c>
      <c r="O4720" t="s">
        <v>64</v>
      </c>
      <c r="P4720" t="s">
        <v>636</v>
      </c>
      <c r="Q4720" t="s">
        <v>16574</v>
      </c>
    </row>
    <row r="4721" spans="1:17" hidden="1" x14ac:dyDescent="0.25">
      <c r="A4721" t="s">
        <v>18729</v>
      </c>
      <c r="B4721" t="s">
        <v>18730</v>
      </c>
      <c r="C4721" s="1" t="str">
        <f t="shared" si="491"/>
        <v>21:0647</v>
      </c>
      <c r="D4721" s="1" t="str">
        <f t="shared" si="488"/>
        <v>21:0199</v>
      </c>
      <c r="E4721" t="s">
        <v>18731</v>
      </c>
      <c r="F4721" t="s">
        <v>18732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11715</v>
      </c>
      <c r="N4721">
        <v>258</v>
      </c>
      <c r="O4721" t="s">
        <v>3027</v>
      </c>
      <c r="P4721" t="s">
        <v>391</v>
      </c>
      <c r="Q4721" t="s">
        <v>16497</v>
      </c>
    </row>
    <row r="4722" spans="1:17" hidden="1" x14ac:dyDescent="0.25">
      <c r="A4722" t="s">
        <v>18733</v>
      </c>
      <c r="B4722" t="s">
        <v>18734</v>
      </c>
      <c r="C4722" s="1" t="str">
        <f t="shared" si="491"/>
        <v>21:0647</v>
      </c>
      <c r="D4722" s="1" t="str">
        <f t="shared" si="488"/>
        <v>21:0199</v>
      </c>
      <c r="E4722" t="s">
        <v>18735</v>
      </c>
      <c r="F4722" t="s">
        <v>18736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11720</v>
      </c>
      <c r="N4722">
        <v>259</v>
      </c>
      <c r="O4722" t="s">
        <v>244</v>
      </c>
      <c r="P4722" t="s">
        <v>1515</v>
      </c>
      <c r="Q4722" t="s">
        <v>16492</v>
      </c>
    </row>
    <row r="4723" spans="1:17" hidden="1" x14ac:dyDescent="0.25">
      <c r="A4723" t="s">
        <v>18737</v>
      </c>
      <c r="B4723" t="s">
        <v>18738</v>
      </c>
      <c r="C4723" s="1" t="str">
        <f t="shared" si="491"/>
        <v>21:0647</v>
      </c>
      <c r="D4723" s="1" t="str">
        <f t="shared" si="488"/>
        <v>21:0199</v>
      </c>
      <c r="E4723" t="s">
        <v>18739</v>
      </c>
      <c r="F4723" t="s">
        <v>18740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11725</v>
      </c>
      <c r="N4723">
        <v>260</v>
      </c>
      <c r="O4723" t="s">
        <v>225</v>
      </c>
      <c r="P4723" t="s">
        <v>2943</v>
      </c>
      <c r="Q4723" t="s">
        <v>1599</v>
      </c>
    </row>
    <row r="4724" spans="1:17" hidden="1" x14ac:dyDescent="0.25">
      <c r="A4724" t="s">
        <v>18741</v>
      </c>
      <c r="B4724" t="s">
        <v>18742</v>
      </c>
      <c r="C4724" s="1" t="str">
        <f t="shared" si="491"/>
        <v>21:0647</v>
      </c>
      <c r="D4724" s="1" t="str">
        <f t="shared" si="488"/>
        <v>21:0199</v>
      </c>
      <c r="E4724" t="s">
        <v>18743</v>
      </c>
      <c r="F4724" t="s">
        <v>18744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11730</v>
      </c>
      <c r="N4724">
        <v>261</v>
      </c>
      <c r="O4724" t="s">
        <v>630</v>
      </c>
      <c r="P4724" t="s">
        <v>1631</v>
      </c>
      <c r="Q4724" t="s">
        <v>6243</v>
      </c>
    </row>
    <row r="4725" spans="1:17" hidden="1" x14ac:dyDescent="0.25">
      <c r="A4725" t="s">
        <v>18745</v>
      </c>
      <c r="B4725" t="s">
        <v>18746</v>
      </c>
      <c r="C4725" s="1" t="str">
        <f t="shared" si="491"/>
        <v>21:0647</v>
      </c>
      <c r="D4725" s="1" t="str">
        <f t="shared" si="488"/>
        <v>21:0199</v>
      </c>
      <c r="E4725" t="s">
        <v>18747</v>
      </c>
      <c r="F4725" t="s">
        <v>18748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12803</v>
      </c>
      <c r="N4725">
        <v>262</v>
      </c>
      <c r="O4725" t="s">
        <v>370</v>
      </c>
      <c r="P4725" t="s">
        <v>1631</v>
      </c>
      <c r="Q4725" t="s">
        <v>16574</v>
      </c>
    </row>
    <row r="4726" spans="1:17" hidden="1" x14ac:dyDescent="0.25">
      <c r="A4726" t="s">
        <v>18749</v>
      </c>
      <c r="B4726" t="s">
        <v>18750</v>
      </c>
      <c r="C4726" s="1" t="str">
        <f t="shared" si="491"/>
        <v>21:0647</v>
      </c>
      <c r="D4726" s="1" t="str">
        <f t="shared" si="488"/>
        <v>21:0199</v>
      </c>
      <c r="E4726" t="s">
        <v>18751</v>
      </c>
      <c r="F4726" t="s">
        <v>18752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11641</v>
      </c>
      <c r="N4726">
        <v>263</v>
      </c>
      <c r="O4726" t="s">
        <v>2418</v>
      </c>
      <c r="P4726" t="s">
        <v>658</v>
      </c>
      <c r="Q4726" t="s">
        <v>16574</v>
      </c>
    </row>
    <row r="4727" spans="1:17" hidden="1" x14ac:dyDescent="0.25">
      <c r="A4727" t="s">
        <v>18753</v>
      </c>
      <c r="B4727" t="s">
        <v>18754</v>
      </c>
      <c r="C4727" s="1" t="str">
        <f t="shared" si="491"/>
        <v>21:0647</v>
      </c>
      <c r="D4727" s="1" t="str">
        <f t="shared" si="488"/>
        <v>21:0199</v>
      </c>
      <c r="E4727" t="s">
        <v>18755</v>
      </c>
      <c r="F4727" t="s">
        <v>18756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11646</v>
      </c>
      <c r="N4727">
        <v>264</v>
      </c>
      <c r="O4727" t="s">
        <v>158</v>
      </c>
      <c r="P4727" t="s">
        <v>391</v>
      </c>
      <c r="Q4727" t="s">
        <v>16988</v>
      </c>
    </row>
    <row r="4728" spans="1:17" hidden="1" x14ac:dyDescent="0.25">
      <c r="A4728" t="s">
        <v>18757</v>
      </c>
      <c r="B4728" t="s">
        <v>18758</v>
      </c>
      <c r="C4728" s="1" t="str">
        <f t="shared" si="491"/>
        <v>21:0647</v>
      </c>
      <c r="D4728" s="1" t="str">
        <f t="shared" si="488"/>
        <v>21:0199</v>
      </c>
      <c r="E4728" t="s">
        <v>18759</v>
      </c>
      <c r="F4728" t="s">
        <v>18760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11651</v>
      </c>
      <c r="N4728">
        <v>265</v>
      </c>
      <c r="O4728" t="s">
        <v>244</v>
      </c>
      <c r="P4728" t="s">
        <v>391</v>
      </c>
      <c r="Q4728" t="s">
        <v>8982</v>
      </c>
    </row>
    <row r="4729" spans="1:17" hidden="1" x14ac:dyDescent="0.25">
      <c r="A4729" t="s">
        <v>18761</v>
      </c>
      <c r="B4729" t="s">
        <v>18762</v>
      </c>
      <c r="C4729" s="1" t="str">
        <f t="shared" si="491"/>
        <v>21:0647</v>
      </c>
      <c r="D4729" s="1" t="str">
        <f>HYPERLINK("http://geochem.nrcan.gc.ca/cdogs/content/svy/svy_e.htm", "")</f>
        <v/>
      </c>
      <c r="G4729" s="1" t="str">
        <f>HYPERLINK("http://geochem.nrcan.gc.ca/cdogs/content/cr_/cr_00081_e.htm", "81")</f>
        <v>81</v>
      </c>
      <c r="J4729" t="s">
        <v>11703</v>
      </c>
      <c r="K4729" t="s">
        <v>11704</v>
      </c>
      <c r="L4729">
        <v>15</v>
      </c>
      <c r="M4729" t="s">
        <v>11705</v>
      </c>
      <c r="N4729">
        <v>266</v>
      </c>
      <c r="O4729" t="s">
        <v>652</v>
      </c>
      <c r="P4729" t="s">
        <v>631</v>
      </c>
      <c r="Q4729" t="s">
        <v>365</v>
      </c>
    </row>
    <row r="4730" spans="1:17" hidden="1" x14ac:dyDescent="0.25">
      <c r="A4730" t="s">
        <v>18763</v>
      </c>
      <c r="B4730" t="s">
        <v>18764</v>
      </c>
      <c r="C4730" s="1" t="str">
        <f t="shared" si="491"/>
        <v>21:0647</v>
      </c>
      <c r="D4730" s="1" t="str">
        <f t="shared" ref="D4730:D4753" si="492">HYPERLINK("http://geochem.nrcan.gc.ca/cdogs/content/svy/svy210199_e.htm", "21:0199")</f>
        <v>21:0199</v>
      </c>
      <c r="E4730" t="s">
        <v>18765</v>
      </c>
      <c r="F4730" t="s">
        <v>18766</v>
      </c>
      <c r="H4730">
        <v>45.361086700000001</v>
      </c>
      <c r="I4730">
        <v>-66.508880000000005</v>
      </c>
      <c r="J4730" s="1" t="str">
        <f t="shared" ref="J4730:J4753" si="493">HYPERLINK("http://geochem.nrcan.gc.ca/cdogs/content/kwd/kwd020016_e.htm", "Fluid (lake)")</f>
        <v>Fluid (lake)</v>
      </c>
      <c r="K4730" s="1" t="str">
        <f t="shared" ref="K4730:K4753" si="494">HYPERLINK("http://geochem.nrcan.gc.ca/cdogs/content/kwd/kwd080007_e.htm", "Untreated Water")</f>
        <v>Untreated Water</v>
      </c>
      <c r="L4730">
        <v>15</v>
      </c>
      <c r="M4730" t="s">
        <v>11680</v>
      </c>
      <c r="N4730">
        <v>267</v>
      </c>
      <c r="O4730" t="s">
        <v>101</v>
      </c>
      <c r="P4730" t="s">
        <v>397</v>
      </c>
      <c r="Q4730" t="s">
        <v>2822</v>
      </c>
    </row>
    <row r="4731" spans="1:17" hidden="1" x14ac:dyDescent="0.25">
      <c r="A4731" t="s">
        <v>18767</v>
      </c>
      <c r="B4731" t="s">
        <v>18768</v>
      </c>
      <c r="C4731" s="1" t="str">
        <f t="shared" si="491"/>
        <v>21:0647</v>
      </c>
      <c r="D4731" s="1" t="str">
        <f t="shared" si="492"/>
        <v>21:0199</v>
      </c>
      <c r="E4731" t="s">
        <v>18765</v>
      </c>
      <c r="F4731" t="s">
        <v>18769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11684</v>
      </c>
      <c r="N4731">
        <v>268</v>
      </c>
      <c r="O4731" t="s">
        <v>551</v>
      </c>
      <c r="P4731" t="s">
        <v>1515</v>
      </c>
      <c r="Q4731" t="s">
        <v>8961</v>
      </c>
    </row>
    <row r="4732" spans="1:17" hidden="1" x14ac:dyDescent="0.25">
      <c r="A4732" t="s">
        <v>18770</v>
      </c>
      <c r="B4732" t="s">
        <v>18771</v>
      </c>
      <c r="C4732" s="1" t="str">
        <f t="shared" si="491"/>
        <v>21:0647</v>
      </c>
      <c r="D4732" s="1" t="str">
        <f t="shared" si="492"/>
        <v>21:0199</v>
      </c>
      <c r="E4732" t="s">
        <v>18772</v>
      </c>
      <c r="F4732" t="s">
        <v>18773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11660</v>
      </c>
      <c r="N4732">
        <v>269</v>
      </c>
      <c r="O4732" t="s">
        <v>2120</v>
      </c>
      <c r="P4732" t="s">
        <v>658</v>
      </c>
      <c r="Q4732" t="s">
        <v>2401</v>
      </c>
    </row>
    <row r="4733" spans="1:17" hidden="1" x14ac:dyDescent="0.25">
      <c r="A4733" t="s">
        <v>18774</v>
      </c>
      <c r="B4733" t="s">
        <v>18775</v>
      </c>
      <c r="C4733" s="1" t="str">
        <f t="shared" si="491"/>
        <v>21:0647</v>
      </c>
      <c r="D4733" s="1" t="str">
        <f t="shared" si="492"/>
        <v>21:0199</v>
      </c>
      <c r="E4733" t="s">
        <v>18776</v>
      </c>
      <c r="F4733" t="s">
        <v>18777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11665</v>
      </c>
      <c r="N4733">
        <v>270</v>
      </c>
      <c r="O4733" t="s">
        <v>4378</v>
      </c>
      <c r="P4733" t="s">
        <v>631</v>
      </c>
      <c r="Q4733" t="s">
        <v>16497</v>
      </c>
    </row>
    <row r="4734" spans="1:17" hidden="1" x14ac:dyDescent="0.25">
      <c r="A4734" t="s">
        <v>18778</v>
      </c>
      <c r="B4734" t="s">
        <v>18779</v>
      </c>
      <c r="C4734" s="1" t="str">
        <f t="shared" si="491"/>
        <v>21:0647</v>
      </c>
      <c r="D4734" s="1" t="str">
        <f t="shared" si="492"/>
        <v>21:0199</v>
      </c>
      <c r="E4734" t="s">
        <v>18780</v>
      </c>
      <c r="F4734" t="s">
        <v>18781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11670</v>
      </c>
      <c r="N4734">
        <v>271</v>
      </c>
      <c r="O4734" t="s">
        <v>1818</v>
      </c>
      <c r="P4734" t="s">
        <v>1598</v>
      </c>
      <c r="Q4734" t="s">
        <v>16574</v>
      </c>
    </row>
    <row r="4735" spans="1:17" hidden="1" x14ac:dyDescent="0.25">
      <c r="A4735" t="s">
        <v>18782</v>
      </c>
      <c r="B4735" t="s">
        <v>18783</v>
      </c>
      <c r="C4735" s="1" t="str">
        <f t="shared" si="491"/>
        <v>21:0647</v>
      </c>
      <c r="D4735" s="1" t="str">
        <f t="shared" si="492"/>
        <v>21:0199</v>
      </c>
      <c r="E4735" t="s">
        <v>18784</v>
      </c>
      <c r="F4735" t="s">
        <v>18785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11675</v>
      </c>
      <c r="N4735">
        <v>272</v>
      </c>
      <c r="O4735" t="s">
        <v>2720</v>
      </c>
      <c r="P4735" t="s">
        <v>636</v>
      </c>
      <c r="Q4735" t="s">
        <v>16522</v>
      </c>
    </row>
    <row r="4736" spans="1:17" hidden="1" x14ac:dyDescent="0.25">
      <c r="A4736" t="s">
        <v>18786</v>
      </c>
      <c r="B4736" t="s">
        <v>18787</v>
      </c>
      <c r="C4736" s="1" t="str">
        <f t="shared" si="491"/>
        <v>21:0647</v>
      </c>
      <c r="D4736" s="1" t="str">
        <f t="shared" si="492"/>
        <v>21:0199</v>
      </c>
      <c r="E4736" t="s">
        <v>18788</v>
      </c>
      <c r="F4736" t="s">
        <v>18789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11689</v>
      </c>
      <c r="N4736">
        <v>273</v>
      </c>
      <c r="O4736" t="s">
        <v>3032</v>
      </c>
      <c r="P4736" t="s">
        <v>631</v>
      </c>
      <c r="Q4736" t="s">
        <v>16497</v>
      </c>
    </row>
    <row r="4737" spans="1:17" hidden="1" x14ac:dyDescent="0.25">
      <c r="A4737" t="s">
        <v>18790</v>
      </c>
      <c r="B4737" t="s">
        <v>18791</v>
      </c>
      <c r="C4737" s="1" t="str">
        <f t="shared" si="491"/>
        <v>21:0647</v>
      </c>
      <c r="D4737" s="1" t="str">
        <f t="shared" si="492"/>
        <v>21:0199</v>
      </c>
      <c r="E4737" t="s">
        <v>18792</v>
      </c>
      <c r="F4737" t="s">
        <v>18793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11694</v>
      </c>
      <c r="N4737">
        <v>274</v>
      </c>
      <c r="O4737" t="s">
        <v>1771</v>
      </c>
      <c r="P4737" t="s">
        <v>2943</v>
      </c>
      <c r="Q4737" t="s">
        <v>16574</v>
      </c>
    </row>
    <row r="4738" spans="1:17" hidden="1" x14ac:dyDescent="0.25">
      <c r="A4738" t="s">
        <v>18794</v>
      </c>
      <c r="B4738" t="s">
        <v>18795</v>
      </c>
      <c r="C4738" s="1" t="str">
        <f t="shared" si="491"/>
        <v>21:0647</v>
      </c>
      <c r="D4738" s="1" t="str">
        <f t="shared" si="492"/>
        <v>21:0199</v>
      </c>
      <c r="E4738" t="s">
        <v>18796</v>
      </c>
      <c r="F4738" t="s">
        <v>18797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11700</v>
      </c>
      <c r="N4738">
        <v>275</v>
      </c>
      <c r="O4738" t="s">
        <v>630</v>
      </c>
      <c r="P4738" t="s">
        <v>2943</v>
      </c>
      <c r="Q4738" t="s">
        <v>6243</v>
      </c>
    </row>
    <row r="4739" spans="1:17" hidden="1" x14ac:dyDescent="0.25">
      <c r="A4739" t="s">
        <v>18798</v>
      </c>
      <c r="B4739" t="s">
        <v>18799</v>
      </c>
      <c r="C4739" s="1" t="str">
        <f t="shared" si="491"/>
        <v>21:0647</v>
      </c>
      <c r="D4739" s="1" t="str">
        <f t="shared" si="492"/>
        <v>21:0199</v>
      </c>
      <c r="E4739" t="s">
        <v>18800</v>
      </c>
      <c r="F4739" t="s">
        <v>18801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11710</v>
      </c>
      <c r="N4739">
        <v>276</v>
      </c>
      <c r="O4739" t="s">
        <v>2257</v>
      </c>
      <c r="P4739" t="s">
        <v>397</v>
      </c>
      <c r="Q4739" t="s">
        <v>16574</v>
      </c>
    </row>
    <row r="4740" spans="1:17" hidden="1" x14ac:dyDescent="0.25">
      <c r="A4740" t="s">
        <v>18802</v>
      </c>
      <c r="B4740" t="s">
        <v>18803</v>
      </c>
      <c r="C4740" s="1" t="str">
        <f t="shared" si="491"/>
        <v>21:0647</v>
      </c>
      <c r="D4740" s="1" t="str">
        <f t="shared" si="492"/>
        <v>21:0199</v>
      </c>
      <c r="E4740" t="s">
        <v>18804</v>
      </c>
      <c r="F4740" t="s">
        <v>18805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11715</v>
      </c>
      <c r="N4740">
        <v>277</v>
      </c>
      <c r="O4740" t="s">
        <v>244</v>
      </c>
      <c r="P4740" t="s">
        <v>2212</v>
      </c>
      <c r="Q4740" t="s">
        <v>2401</v>
      </c>
    </row>
    <row r="4741" spans="1:17" hidden="1" x14ac:dyDescent="0.25">
      <c r="A4741" t="s">
        <v>18806</v>
      </c>
      <c r="B4741" t="s">
        <v>18807</v>
      </c>
      <c r="C4741" s="1" t="str">
        <f t="shared" si="491"/>
        <v>21:0647</v>
      </c>
      <c r="D4741" s="1" t="str">
        <f t="shared" si="492"/>
        <v>21:0199</v>
      </c>
      <c r="E4741" t="s">
        <v>18808</v>
      </c>
      <c r="F4741" t="s">
        <v>18809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11720</v>
      </c>
      <c r="N4741">
        <v>278</v>
      </c>
      <c r="O4741" t="s">
        <v>21</v>
      </c>
      <c r="P4741" t="s">
        <v>22</v>
      </c>
      <c r="Q4741" t="s">
        <v>7328</v>
      </c>
    </row>
    <row r="4742" spans="1:17" hidden="1" x14ac:dyDescent="0.25">
      <c r="A4742" t="s">
        <v>18810</v>
      </c>
      <c r="B4742" t="s">
        <v>18811</v>
      </c>
      <c r="C4742" s="1" t="str">
        <f t="shared" si="491"/>
        <v>21:0647</v>
      </c>
      <c r="D4742" s="1" t="str">
        <f t="shared" si="492"/>
        <v>21:0199</v>
      </c>
      <c r="E4742" t="s">
        <v>18812</v>
      </c>
      <c r="F4742" t="s">
        <v>18813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11725</v>
      </c>
      <c r="N4742">
        <v>279</v>
      </c>
      <c r="O4742" t="s">
        <v>21</v>
      </c>
      <c r="P4742" t="s">
        <v>22</v>
      </c>
      <c r="Q4742" t="s">
        <v>16497</v>
      </c>
    </row>
    <row r="4743" spans="1:17" hidden="1" x14ac:dyDescent="0.25">
      <c r="A4743" t="s">
        <v>18814</v>
      </c>
      <c r="B4743" t="s">
        <v>18815</v>
      </c>
      <c r="C4743" s="1" t="str">
        <f t="shared" si="491"/>
        <v>21:0647</v>
      </c>
      <c r="D4743" s="1" t="str">
        <f t="shared" si="492"/>
        <v>21:0199</v>
      </c>
      <c r="E4743" t="s">
        <v>18816</v>
      </c>
      <c r="F4743" t="s">
        <v>18817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11730</v>
      </c>
      <c r="N4743">
        <v>280</v>
      </c>
      <c r="O4743" t="s">
        <v>21</v>
      </c>
      <c r="P4743" t="s">
        <v>45</v>
      </c>
      <c r="Q4743" t="s">
        <v>16497</v>
      </c>
    </row>
    <row r="4744" spans="1:17" hidden="1" x14ac:dyDescent="0.25">
      <c r="A4744" t="s">
        <v>18818</v>
      </c>
      <c r="B4744" t="s">
        <v>18819</v>
      </c>
      <c r="C4744" s="1" t="str">
        <f t="shared" si="491"/>
        <v>21:0647</v>
      </c>
      <c r="D4744" s="1" t="str">
        <f t="shared" si="492"/>
        <v>21:0199</v>
      </c>
      <c r="E4744" t="s">
        <v>18820</v>
      </c>
      <c r="F4744" t="s">
        <v>18821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12803</v>
      </c>
      <c r="N4744">
        <v>281</v>
      </c>
      <c r="O4744" t="s">
        <v>64</v>
      </c>
      <c r="P4744" t="s">
        <v>583</v>
      </c>
      <c r="Q4744" t="s">
        <v>8961</v>
      </c>
    </row>
    <row r="4745" spans="1:17" hidden="1" x14ac:dyDescent="0.25">
      <c r="A4745" t="s">
        <v>18822</v>
      </c>
      <c r="B4745" t="s">
        <v>18823</v>
      </c>
      <c r="C4745" s="1" t="str">
        <f t="shared" si="491"/>
        <v>21:0647</v>
      </c>
      <c r="D4745" s="1" t="str">
        <f t="shared" si="492"/>
        <v>21:0199</v>
      </c>
      <c r="E4745" t="s">
        <v>18824</v>
      </c>
      <c r="F4745" t="s">
        <v>18825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11680</v>
      </c>
      <c r="N4745">
        <v>282</v>
      </c>
      <c r="O4745" t="s">
        <v>21</v>
      </c>
      <c r="P4745" t="s">
        <v>22</v>
      </c>
      <c r="Q4745" t="s">
        <v>2822</v>
      </c>
    </row>
    <row r="4746" spans="1:17" hidden="1" x14ac:dyDescent="0.25">
      <c r="A4746" t="s">
        <v>18826</v>
      </c>
      <c r="B4746" t="s">
        <v>18827</v>
      </c>
      <c r="C4746" s="1" t="str">
        <f t="shared" si="491"/>
        <v>21:0647</v>
      </c>
      <c r="D4746" s="1" t="str">
        <f t="shared" si="492"/>
        <v>21:0199</v>
      </c>
      <c r="E4746" t="s">
        <v>18824</v>
      </c>
      <c r="F4746" t="s">
        <v>18828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11684</v>
      </c>
      <c r="N4746">
        <v>283</v>
      </c>
      <c r="O4746" t="s">
        <v>21</v>
      </c>
      <c r="P4746" t="s">
        <v>356</v>
      </c>
      <c r="Q4746" t="s">
        <v>3836</v>
      </c>
    </row>
    <row r="4747" spans="1:17" hidden="1" x14ac:dyDescent="0.25">
      <c r="A4747" t="s">
        <v>18829</v>
      </c>
      <c r="B4747" t="s">
        <v>18830</v>
      </c>
      <c r="C4747" s="1" t="str">
        <f t="shared" si="491"/>
        <v>21:0647</v>
      </c>
      <c r="D4747" s="1" t="str">
        <f t="shared" si="492"/>
        <v>21:0199</v>
      </c>
      <c r="E4747" t="s">
        <v>18831</v>
      </c>
      <c r="F4747" t="s">
        <v>18832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11641</v>
      </c>
      <c r="N4747">
        <v>284</v>
      </c>
      <c r="O4747" t="s">
        <v>2379</v>
      </c>
      <c r="P4747" t="s">
        <v>1515</v>
      </c>
      <c r="Q4747" t="s">
        <v>16574</v>
      </c>
    </row>
    <row r="4748" spans="1:17" hidden="1" x14ac:dyDescent="0.25">
      <c r="A4748" t="s">
        <v>18833</v>
      </c>
      <c r="B4748" t="s">
        <v>18834</v>
      </c>
      <c r="C4748" s="1" t="str">
        <f t="shared" si="491"/>
        <v>21:0647</v>
      </c>
      <c r="D4748" s="1" t="str">
        <f t="shared" si="492"/>
        <v>21:0199</v>
      </c>
      <c r="E4748" t="s">
        <v>18835</v>
      </c>
      <c r="F4748" t="s">
        <v>18836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11646</v>
      </c>
      <c r="N4748">
        <v>285</v>
      </c>
      <c r="O4748" t="s">
        <v>76</v>
      </c>
      <c r="P4748" t="s">
        <v>1515</v>
      </c>
      <c r="Q4748" t="s">
        <v>16497</v>
      </c>
    </row>
    <row r="4749" spans="1:17" hidden="1" x14ac:dyDescent="0.25">
      <c r="A4749" t="s">
        <v>18837</v>
      </c>
      <c r="B4749" t="s">
        <v>18838</v>
      </c>
      <c r="C4749" s="1" t="str">
        <f t="shared" si="491"/>
        <v>21:0647</v>
      </c>
      <c r="D4749" s="1" t="str">
        <f t="shared" si="492"/>
        <v>21:0199</v>
      </c>
      <c r="E4749" t="s">
        <v>18839</v>
      </c>
      <c r="F4749" t="s">
        <v>18840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11651</v>
      </c>
      <c r="N4749">
        <v>286</v>
      </c>
      <c r="O4749" t="s">
        <v>1818</v>
      </c>
      <c r="P4749" t="s">
        <v>2943</v>
      </c>
      <c r="Q4749" t="s">
        <v>7328</v>
      </c>
    </row>
    <row r="4750" spans="1:17" hidden="1" x14ac:dyDescent="0.25">
      <c r="A4750" t="s">
        <v>18841</v>
      </c>
      <c r="B4750" t="s">
        <v>18842</v>
      </c>
      <c r="C4750" s="1" t="str">
        <f t="shared" si="491"/>
        <v>21:0647</v>
      </c>
      <c r="D4750" s="1" t="str">
        <f t="shared" si="492"/>
        <v>21:0199</v>
      </c>
      <c r="E4750" t="s">
        <v>18843</v>
      </c>
      <c r="F4750" t="s">
        <v>18844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11660</v>
      </c>
      <c r="N4750">
        <v>287</v>
      </c>
      <c r="O4750" t="s">
        <v>2257</v>
      </c>
      <c r="P4750" t="s">
        <v>391</v>
      </c>
      <c r="Q4750" t="s">
        <v>7328</v>
      </c>
    </row>
    <row r="4751" spans="1:17" hidden="1" x14ac:dyDescent="0.25">
      <c r="A4751" t="s">
        <v>18845</v>
      </c>
      <c r="B4751" t="s">
        <v>18846</v>
      </c>
      <c r="C4751" s="1" t="str">
        <f t="shared" si="491"/>
        <v>21:0647</v>
      </c>
      <c r="D4751" s="1" t="str">
        <f t="shared" si="492"/>
        <v>21:0199</v>
      </c>
      <c r="E4751" t="s">
        <v>18847</v>
      </c>
      <c r="F4751" t="s">
        <v>18848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11665</v>
      </c>
      <c r="N4751">
        <v>288</v>
      </c>
      <c r="O4751" t="s">
        <v>21</v>
      </c>
      <c r="P4751" t="s">
        <v>356</v>
      </c>
      <c r="Q4751" t="s">
        <v>3836</v>
      </c>
    </row>
    <row r="4752" spans="1:17" hidden="1" x14ac:dyDescent="0.25">
      <c r="A4752" t="s">
        <v>18849</v>
      </c>
      <c r="B4752" t="s">
        <v>18850</v>
      </c>
      <c r="C4752" s="1" t="str">
        <f t="shared" si="491"/>
        <v>21:0647</v>
      </c>
      <c r="D4752" s="1" t="str">
        <f t="shared" si="492"/>
        <v>21:0199</v>
      </c>
      <c r="E4752" t="s">
        <v>18851</v>
      </c>
      <c r="F4752" t="s">
        <v>18852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11670</v>
      </c>
      <c r="N4752">
        <v>289</v>
      </c>
      <c r="O4752" t="s">
        <v>680</v>
      </c>
      <c r="P4752" t="s">
        <v>45</v>
      </c>
      <c r="Q4752" t="s">
        <v>1528</v>
      </c>
    </row>
    <row r="4753" spans="1:17" hidden="1" x14ac:dyDescent="0.25">
      <c r="A4753" t="s">
        <v>18853</v>
      </c>
      <c r="B4753" t="s">
        <v>18854</v>
      </c>
      <c r="C4753" s="1" t="str">
        <f t="shared" si="491"/>
        <v>21:0647</v>
      </c>
      <c r="D4753" s="1" t="str">
        <f t="shared" si="492"/>
        <v>21:0199</v>
      </c>
      <c r="E4753" t="s">
        <v>18855</v>
      </c>
      <c r="F4753" t="s">
        <v>18856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11675</v>
      </c>
      <c r="N4753">
        <v>290</v>
      </c>
      <c r="O4753" t="s">
        <v>21</v>
      </c>
      <c r="P4753" t="s">
        <v>45</v>
      </c>
      <c r="Q4753" t="s">
        <v>7328</v>
      </c>
    </row>
    <row r="4754" spans="1:17" hidden="1" x14ac:dyDescent="0.25">
      <c r="A4754" t="s">
        <v>18857</v>
      </c>
      <c r="B4754" t="s">
        <v>18858</v>
      </c>
      <c r="C4754" s="1" t="str">
        <f t="shared" si="491"/>
        <v>21:0647</v>
      </c>
      <c r="D4754" s="1" t="str">
        <f>HYPERLINK("http://geochem.nrcan.gc.ca/cdogs/content/svy/svy_e.htm", "")</f>
        <v/>
      </c>
      <c r="G4754" s="1" t="str">
        <f>HYPERLINK("http://geochem.nrcan.gc.ca/cdogs/content/cr_/cr_00082_e.htm", "82")</f>
        <v>82</v>
      </c>
      <c r="J4754" t="s">
        <v>11703</v>
      </c>
      <c r="K4754" t="s">
        <v>11704</v>
      </c>
      <c r="L4754">
        <v>16</v>
      </c>
      <c r="M4754" t="s">
        <v>11705</v>
      </c>
      <c r="N4754">
        <v>291</v>
      </c>
      <c r="O4754" t="s">
        <v>18859</v>
      </c>
      <c r="P4754" t="s">
        <v>5368</v>
      </c>
      <c r="Q4754" t="s">
        <v>23</v>
      </c>
    </row>
    <row r="4755" spans="1:17" hidden="1" x14ac:dyDescent="0.25">
      <c r="A4755" t="s">
        <v>18860</v>
      </c>
      <c r="B4755" t="s">
        <v>18861</v>
      </c>
      <c r="C4755" s="1" t="str">
        <f t="shared" si="491"/>
        <v>21:0647</v>
      </c>
      <c r="D4755" s="1" t="str">
        <f t="shared" ref="D4755:D4773" si="495">HYPERLINK("http://geochem.nrcan.gc.ca/cdogs/content/svy/svy210199_e.htm", "21:0199")</f>
        <v>21:0199</v>
      </c>
      <c r="E4755" t="s">
        <v>18862</v>
      </c>
      <c r="F4755" t="s">
        <v>18863</v>
      </c>
      <c r="H4755">
        <v>45.3349811</v>
      </c>
      <c r="I4755">
        <v>-66.2837988</v>
      </c>
      <c r="J4755" s="1" t="str">
        <f t="shared" ref="J4755:J4773" si="496">HYPERLINK("http://geochem.nrcan.gc.ca/cdogs/content/kwd/kwd020016_e.htm", "Fluid (lake)")</f>
        <v>Fluid (lake)</v>
      </c>
      <c r="K4755" s="1" t="str">
        <f t="shared" ref="K4755:K4773" si="497">HYPERLINK("http://geochem.nrcan.gc.ca/cdogs/content/kwd/kwd080007_e.htm", "Untreated Water")</f>
        <v>Untreated Water</v>
      </c>
      <c r="L4755">
        <v>16</v>
      </c>
      <c r="M4755" t="s">
        <v>11689</v>
      </c>
      <c r="N4755">
        <v>292</v>
      </c>
      <c r="O4755" t="s">
        <v>1597</v>
      </c>
      <c r="P4755" t="s">
        <v>45</v>
      </c>
      <c r="Q4755" t="s">
        <v>138</v>
      </c>
    </row>
    <row r="4756" spans="1:17" hidden="1" x14ac:dyDescent="0.25">
      <c r="A4756" t="s">
        <v>18864</v>
      </c>
      <c r="B4756" t="s">
        <v>18865</v>
      </c>
      <c r="C4756" s="1" t="str">
        <f t="shared" si="491"/>
        <v>21:0647</v>
      </c>
      <c r="D4756" s="1" t="str">
        <f t="shared" si="495"/>
        <v>21:0199</v>
      </c>
      <c r="E4756" t="s">
        <v>18866</v>
      </c>
      <c r="F4756" t="s">
        <v>18867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11694</v>
      </c>
      <c r="N4756">
        <v>293</v>
      </c>
      <c r="O4756" t="s">
        <v>21</v>
      </c>
      <c r="P4756" t="s">
        <v>87</v>
      </c>
      <c r="Q4756" t="s">
        <v>143</v>
      </c>
    </row>
    <row r="4757" spans="1:17" hidden="1" x14ac:dyDescent="0.25">
      <c r="A4757" t="s">
        <v>18868</v>
      </c>
      <c r="B4757" t="s">
        <v>18869</v>
      </c>
      <c r="C4757" s="1" t="str">
        <f t="shared" si="491"/>
        <v>21:0647</v>
      </c>
      <c r="D4757" s="1" t="str">
        <f t="shared" si="495"/>
        <v>21:0199</v>
      </c>
      <c r="E4757" t="s">
        <v>18870</v>
      </c>
      <c r="F4757" t="s">
        <v>18871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11700</v>
      </c>
      <c r="N4757">
        <v>294</v>
      </c>
      <c r="O4757" t="s">
        <v>64</v>
      </c>
      <c r="P4757" t="s">
        <v>87</v>
      </c>
      <c r="Q4757" t="s">
        <v>8961</v>
      </c>
    </row>
    <row r="4758" spans="1:17" hidden="1" x14ac:dyDescent="0.25">
      <c r="A4758" t="s">
        <v>18872</v>
      </c>
      <c r="B4758" t="s">
        <v>18873</v>
      </c>
      <c r="C4758" s="1" t="str">
        <f t="shared" si="491"/>
        <v>21:0647</v>
      </c>
      <c r="D4758" s="1" t="str">
        <f t="shared" si="495"/>
        <v>21:0199</v>
      </c>
      <c r="E4758" t="s">
        <v>18874</v>
      </c>
      <c r="F4758" t="s">
        <v>18875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11710</v>
      </c>
      <c r="N4758">
        <v>295</v>
      </c>
      <c r="O4758" t="s">
        <v>21</v>
      </c>
      <c r="P4758" t="s">
        <v>45</v>
      </c>
      <c r="Q4758" t="s">
        <v>16492</v>
      </c>
    </row>
    <row r="4759" spans="1:17" hidden="1" x14ac:dyDescent="0.25">
      <c r="A4759" t="s">
        <v>18876</v>
      </c>
      <c r="B4759" t="s">
        <v>18877</v>
      </c>
      <c r="C4759" s="1" t="str">
        <f t="shared" si="491"/>
        <v>21:0647</v>
      </c>
      <c r="D4759" s="1" t="str">
        <f t="shared" si="495"/>
        <v>21:0199</v>
      </c>
      <c r="E4759" t="s">
        <v>18878</v>
      </c>
      <c r="F4759" t="s">
        <v>18879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11715</v>
      </c>
      <c r="N4759">
        <v>296</v>
      </c>
      <c r="O4759" t="s">
        <v>21</v>
      </c>
      <c r="P4759" t="s">
        <v>45</v>
      </c>
      <c r="Q4759" t="s">
        <v>2401</v>
      </c>
    </row>
    <row r="4760" spans="1:17" hidden="1" x14ac:dyDescent="0.25">
      <c r="A4760" t="s">
        <v>18880</v>
      </c>
      <c r="B4760" t="s">
        <v>18881</v>
      </c>
      <c r="C4760" s="1" t="str">
        <f t="shared" si="491"/>
        <v>21:0647</v>
      </c>
      <c r="D4760" s="1" t="str">
        <f t="shared" si="495"/>
        <v>21:0199</v>
      </c>
      <c r="E4760" t="s">
        <v>18882</v>
      </c>
      <c r="F4760" t="s">
        <v>18883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11720</v>
      </c>
      <c r="N4760">
        <v>297</v>
      </c>
      <c r="O4760" t="s">
        <v>21</v>
      </c>
      <c r="P4760" t="s">
        <v>45</v>
      </c>
      <c r="Q4760" t="s">
        <v>7328</v>
      </c>
    </row>
    <row r="4761" spans="1:17" hidden="1" x14ac:dyDescent="0.25">
      <c r="A4761" t="s">
        <v>18884</v>
      </c>
      <c r="B4761" t="s">
        <v>18885</v>
      </c>
      <c r="C4761" s="1" t="str">
        <f t="shared" si="491"/>
        <v>21:0647</v>
      </c>
      <c r="D4761" s="1" t="str">
        <f t="shared" si="495"/>
        <v>21:0199</v>
      </c>
      <c r="E4761" t="s">
        <v>18886</v>
      </c>
      <c r="F4761" t="s">
        <v>18887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11725</v>
      </c>
      <c r="N4761">
        <v>298</v>
      </c>
      <c r="O4761" t="s">
        <v>21</v>
      </c>
      <c r="P4761" t="s">
        <v>45</v>
      </c>
      <c r="Q4761" t="s">
        <v>16574</v>
      </c>
    </row>
    <row r="4762" spans="1:17" hidden="1" x14ac:dyDescent="0.25">
      <c r="A4762" t="s">
        <v>18888</v>
      </c>
      <c r="B4762" t="s">
        <v>18889</v>
      </c>
      <c r="C4762" s="1" t="str">
        <f t="shared" si="491"/>
        <v>21:0647</v>
      </c>
      <c r="D4762" s="1" t="str">
        <f t="shared" si="495"/>
        <v>21:0199</v>
      </c>
      <c r="E4762" t="s">
        <v>18890</v>
      </c>
      <c r="F4762" t="s">
        <v>18891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11730</v>
      </c>
      <c r="N4762">
        <v>299</v>
      </c>
      <c r="O4762" t="s">
        <v>21</v>
      </c>
      <c r="P4762" t="s">
        <v>45</v>
      </c>
      <c r="Q4762" t="s">
        <v>3836</v>
      </c>
    </row>
    <row r="4763" spans="1:17" hidden="1" x14ac:dyDescent="0.25">
      <c r="A4763" t="s">
        <v>18892</v>
      </c>
      <c r="B4763" t="s">
        <v>18893</v>
      </c>
      <c r="C4763" s="1" t="str">
        <f t="shared" si="491"/>
        <v>21:0647</v>
      </c>
      <c r="D4763" s="1" t="str">
        <f t="shared" si="495"/>
        <v>21:0199</v>
      </c>
      <c r="E4763" t="s">
        <v>18894</v>
      </c>
      <c r="F4763" t="s">
        <v>18895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12803</v>
      </c>
      <c r="N4763">
        <v>300</v>
      </c>
      <c r="O4763" t="s">
        <v>21</v>
      </c>
      <c r="P4763" t="s">
        <v>45</v>
      </c>
      <c r="Q4763" t="s">
        <v>2822</v>
      </c>
    </row>
    <row r="4764" spans="1:17" hidden="1" x14ac:dyDescent="0.25">
      <c r="A4764" t="s">
        <v>18896</v>
      </c>
      <c r="B4764" t="s">
        <v>18897</v>
      </c>
      <c r="C4764" s="1" t="str">
        <f t="shared" si="491"/>
        <v>21:0647</v>
      </c>
      <c r="D4764" s="1" t="str">
        <f t="shared" si="495"/>
        <v>21:0199</v>
      </c>
      <c r="E4764" t="s">
        <v>18898</v>
      </c>
      <c r="F4764" t="s">
        <v>18899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11641</v>
      </c>
      <c r="N4764">
        <v>301</v>
      </c>
      <c r="O4764" t="s">
        <v>21</v>
      </c>
      <c r="P4764" t="s">
        <v>22</v>
      </c>
      <c r="Q4764" t="s">
        <v>3836</v>
      </c>
    </row>
    <row r="4765" spans="1:17" hidden="1" x14ac:dyDescent="0.25">
      <c r="A4765" t="s">
        <v>18900</v>
      </c>
      <c r="B4765" t="s">
        <v>18901</v>
      </c>
      <c r="C4765" s="1" t="str">
        <f t="shared" si="491"/>
        <v>21:0647</v>
      </c>
      <c r="D4765" s="1" t="str">
        <f t="shared" si="495"/>
        <v>21:0199</v>
      </c>
      <c r="E4765" t="s">
        <v>18902</v>
      </c>
      <c r="F4765" t="s">
        <v>18903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11646</v>
      </c>
      <c r="N4765">
        <v>302</v>
      </c>
      <c r="O4765" t="s">
        <v>21</v>
      </c>
      <c r="P4765" t="s">
        <v>45</v>
      </c>
      <c r="Q4765" t="s">
        <v>1528</v>
      </c>
    </row>
    <row r="4766" spans="1:17" hidden="1" x14ac:dyDescent="0.25">
      <c r="A4766" t="s">
        <v>18904</v>
      </c>
      <c r="B4766" t="s">
        <v>18905</v>
      </c>
      <c r="C4766" s="1" t="str">
        <f t="shared" si="491"/>
        <v>21:0647</v>
      </c>
      <c r="D4766" s="1" t="str">
        <f t="shared" si="495"/>
        <v>21:0199</v>
      </c>
      <c r="E4766" t="s">
        <v>18906</v>
      </c>
      <c r="F4766" t="s">
        <v>18907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11651</v>
      </c>
      <c r="N4766">
        <v>303</v>
      </c>
      <c r="O4766" t="s">
        <v>21</v>
      </c>
      <c r="P4766" t="s">
        <v>87</v>
      </c>
      <c r="Q4766" t="s">
        <v>1528</v>
      </c>
    </row>
    <row r="4767" spans="1:17" hidden="1" x14ac:dyDescent="0.25">
      <c r="A4767" t="s">
        <v>18908</v>
      </c>
      <c r="B4767" t="s">
        <v>18909</v>
      </c>
      <c r="C4767" s="1" t="str">
        <f t="shared" si="491"/>
        <v>21:0647</v>
      </c>
      <c r="D4767" s="1" t="str">
        <f t="shared" si="495"/>
        <v>21:0199</v>
      </c>
      <c r="E4767" t="s">
        <v>18910</v>
      </c>
      <c r="F4767" t="s">
        <v>18911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11660</v>
      </c>
      <c r="N4767">
        <v>304</v>
      </c>
      <c r="O4767" t="s">
        <v>21</v>
      </c>
      <c r="P4767" t="s">
        <v>87</v>
      </c>
      <c r="Q4767" t="s">
        <v>2948</v>
      </c>
    </row>
    <row r="4768" spans="1:17" hidden="1" x14ac:dyDescent="0.25">
      <c r="A4768" t="s">
        <v>18912</v>
      </c>
      <c r="B4768" t="s">
        <v>18913</v>
      </c>
      <c r="C4768" s="1" t="str">
        <f t="shared" si="491"/>
        <v>21:0647</v>
      </c>
      <c r="D4768" s="1" t="str">
        <f t="shared" si="495"/>
        <v>21:0199</v>
      </c>
      <c r="E4768" t="s">
        <v>18914</v>
      </c>
      <c r="F4768" t="s">
        <v>18915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11665</v>
      </c>
      <c r="N4768">
        <v>305</v>
      </c>
      <c r="O4768" t="s">
        <v>21</v>
      </c>
      <c r="P4768" t="s">
        <v>45</v>
      </c>
      <c r="Q4768" t="s">
        <v>8961</v>
      </c>
    </row>
    <row r="4769" spans="1:17" hidden="1" x14ac:dyDescent="0.25">
      <c r="A4769" t="s">
        <v>18916</v>
      </c>
      <c r="B4769" t="s">
        <v>18917</v>
      </c>
      <c r="C4769" s="1" t="str">
        <f t="shared" si="491"/>
        <v>21:0647</v>
      </c>
      <c r="D4769" s="1" t="str">
        <f t="shared" si="495"/>
        <v>21:0199</v>
      </c>
      <c r="E4769" t="s">
        <v>18918</v>
      </c>
      <c r="F4769" t="s">
        <v>18919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11670</v>
      </c>
      <c r="N4769">
        <v>306</v>
      </c>
      <c r="O4769" t="s">
        <v>21</v>
      </c>
      <c r="P4769" t="s">
        <v>45</v>
      </c>
      <c r="Q4769" t="s">
        <v>143</v>
      </c>
    </row>
    <row r="4770" spans="1:17" hidden="1" x14ac:dyDescent="0.25">
      <c r="A4770" t="s">
        <v>18920</v>
      </c>
      <c r="B4770" t="s">
        <v>18921</v>
      </c>
      <c r="C4770" s="1" t="str">
        <f t="shared" si="491"/>
        <v>21:0647</v>
      </c>
      <c r="D4770" s="1" t="str">
        <f t="shared" si="495"/>
        <v>21:0199</v>
      </c>
      <c r="E4770" t="s">
        <v>18922</v>
      </c>
      <c r="F4770" t="s">
        <v>18923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11675</v>
      </c>
      <c r="N4770">
        <v>307</v>
      </c>
      <c r="O4770" t="s">
        <v>21</v>
      </c>
      <c r="P4770" t="s">
        <v>45</v>
      </c>
      <c r="Q4770" t="s">
        <v>2822</v>
      </c>
    </row>
    <row r="4771" spans="1:17" hidden="1" x14ac:dyDescent="0.25">
      <c r="A4771" t="s">
        <v>18924</v>
      </c>
      <c r="B4771" t="s">
        <v>18925</v>
      </c>
      <c r="C4771" s="1" t="str">
        <f t="shared" si="491"/>
        <v>21:0647</v>
      </c>
      <c r="D4771" s="1" t="str">
        <f t="shared" si="495"/>
        <v>21:0199</v>
      </c>
      <c r="E4771" t="s">
        <v>18926</v>
      </c>
      <c r="F4771" t="s">
        <v>18927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11680</v>
      </c>
      <c r="N4771">
        <v>308</v>
      </c>
      <c r="O4771" t="s">
        <v>21</v>
      </c>
      <c r="P4771" t="s">
        <v>45</v>
      </c>
      <c r="Q4771" t="s">
        <v>2822</v>
      </c>
    </row>
    <row r="4772" spans="1:17" hidden="1" x14ac:dyDescent="0.25">
      <c r="A4772" t="s">
        <v>18928</v>
      </c>
      <c r="B4772" t="s">
        <v>18929</v>
      </c>
      <c r="C4772" s="1" t="str">
        <f t="shared" si="491"/>
        <v>21:0647</v>
      </c>
      <c r="D4772" s="1" t="str">
        <f t="shared" si="495"/>
        <v>21:0199</v>
      </c>
      <c r="E4772" t="s">
        <v>18926</v>
      </c>
      <c r="F4772" t="s">
        <v>18930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11684</v>
      </c>
      <c r="N4772">
        <v>309</v>
      </c>
      <c r="O4772" t="s">
        <v>21</v>
      </c>
      <c r="P4772" t="s">
        <v>45</v>
      </c>
      <c r="Q4772" t="s">
        <v>8961</v>
      </c>
    </row>
    <row r="4773" spans="1:17" hidden="1" x14ac:dyDescent="0.25">
      <c r="A4773" t="s">
        <v>18931</v>
      </c>
      <c r="B4773" t="s">
        <v>18932</v>
      </c>
      <c r="C4773" s="1" t="str">
        <f t="shared" si="491"/>
        <v>21:0647</v>
      </c>
      <c r="D4773" s="1" t="str">
        <f t="shared" si="495"/>
        <v>21:0199</v>
      </c>
      <c r="E4773" t="s">
        <v>18933</v>
      </c>
      <c r="F4773" t="s">
        <v>18934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11689</v>
      </c>
      <c r="N4773">
        <v>310</v>
      </c>
      <c r="O4773" t="s">
        <v>21</v>
      </c>
      <c r="P4773" t="s">
        <v>356</v>
      </c>
      <c r="Q4773" t="s">
        <v>16492</v>
      </c>
    </row>
    <row r="4774" spans="1:17" hidden="1" x14ac:dyDescent="0.25">
      <c r="A4774" t="s">
        <v>18935</v>
      </c>
      <c r="B4774" t="s">
        <v>18936</v>
      </c>
      <c r="C4774" s="1" t="str">
        <f t="shared" si="491"/>
        <v>21:0647</v>
      </c>
      <c r="D4774" s="1" t="str">
        <f>HYPERLINK("http://geochem.nrcan.gc.ca/cdogs/content/svy/svy_e.htm", "")</f>
        <v/>
      </c>
      <c r="G4774" s="1" t="str">
        <f>HYPERLINK("http://geochem.nrcan.gc.ca/cdogs/content/cr_/cr_00080_e.htm", "80")</f>
        <v>80</v>
      </c>
      <c r="J4774" t="s">
        <v>11703</v>
      </c>
      <c r="K4774" t="s">
        <v>11704</v>
      </c>
      <c r="L4774">
        <v>17</v>
      </c>
      <c r="M4774" t="s">
        <v>11705</v>
      </c>
      <c r="N4774">
        <v>311</v>
      </c>
      <c r="O4774" t="s">
        <v>76</v>
      </c>
      <c r="P4774" t="s">
        <v>2943</v>
      </c>
      <c r="Q4774" t="s">
        <v>198</v>
      </c>
    </row>
    <row r="4775" spans="1:17" hidden="1" x14ac:dyDescent="0.25">
      <c r="A4775" t="s">
        <v>18937</v>
      </c>
      <c r="B4775" t="s">
        <v>18938</v>
      </c>
      <c r="C4775" s="1" t="str">
        <f t="shared" si="491"/>
        <v>21:0647</v>
      </c>
      <c r="D4775" s="1" t="str">
        <f t="shared" ref="D4775:D4787" si="498">HYPERLINK("http://geochem.nrcan.gc.ca/cdogs/content/svy/svy210199_e.htm", "21:0199")</f>
        <v>21:0199</v>
      </c>
      <c r="E4775" t="s">
        <v>18939</v>
      </c>
      <c r="F4775" t="s">
        <v>18940</v>
      </c>
      <c r="H4775">
        <v>45.375270800000003</v>
      </c>
      <c r="I4775">
        <v>-66.100296599999993</v>
      </c>
      <c r="J4775" s="1" t="str">
        <f t="shared" ref="J4775:J4787" si="499">HYPERLINK("http://geochem.nrcan.gc.ca/cdogs/content/kwd/kwd020016_e.htm", "Fluid (lake)")</f>
        <v>Fluid (lake)</v>
      </c>
      <c r="K4775" s="1" t="str">
        <f t="shared" ref="K4775:K4787" si="500">HYPERLINK("http://geochem.nrcan.gc.ca/cdogs/content/kwd/kwd080007_e.htm", "Untreated Water")</f>
        <v>Untreated Water</v>
      </c>
      <c r="L4775">
        <v>17</v>
      </c>
      <c r="M4775" t="s">
        <v>11694</v>
      </c>
      <c r="N4775">
        <v>312</v>
      </c>
      <c r="O4775" t="s">
        <v>21</v>
      </c>
      <c r="P4775" t="s">
        <v>45</v>
      </c>
      <c r="Q4775" t="s">
        <v>3836</v>
      </c>
    </row>
    <row r="4776" spans="1:17" hidden="1" x14ac:dyDescent="0.25">
      <c r="A4776" t="s">
        <v>18941</v>
      </c>
      <c r="B4776" t="s">
        <v>18942</v>
      </c>
      <c r="C4776" s="1" t="str">
        <f t="shared" si="491"/>
        <v>21:0647</v>
      </c>
      <c r="D4776" s="1" t="str">
        <f t="shared" si="498"/>
        <v>21:0199</v>
      </c>
      <c r="E4776" t="s">
        <v>18943</v>
      </c>
      <c r="F4776" t="s">
        <v>18944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11700</v>
      </c>
      <c r="N4776">
        <v>313</v>
      </c>
      <c r="O4776" t="s">
        <v>21</v>
      </c>
      <c r="P4776" t="s">
        <v>45</v>
      </c>
      <c r="Q4776" t="s">
        <v>1528</v>
      </c>
    </row>
    <row r="4777" spans="1:17" hidden="1" x14ac:dyDescent="0.25">
      <c r="A4777" t="s">
        <v>18945</v>
      </c>
      <c r="B4777" t="s">
        <v>18946</v>
      </c>
      <c r="C4777" s="1" t="str">
        <f t="shared" si="491"/>
        <v>21:0647</v>
      </c>
      <c r="D4777" s="1" t="str">
        <f t="shared" si="498"/>
        <v>21:0199</v>
      </c>
      <c r="E4777" t="s">
        <v>18947</v>
      </c>
      <c r="F4777" t="s">
        <v>18948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11710</v>
      </c>
      <c r="N4777">
        <v>314</v>
      </c>
      <c r="O4777" t="s">
        <v>21</v>
      </c>
      <c r="P4777" t="s">
        <v>45</v>
      </c>
      <c r="Q4777" t="s">
        <v>3836</v>
      </c>
    </row>
    <row r="4778" spans="1:17" hidden="1" x14ac:dyDescent="0.25">
      <c r="A4778" t="s">
        <v>18949</v>
      </c>
      <c r="B4778" t="s">
        <v>18950</v>
      </c>
      <c r="C4778" s="1" t="str">
        <f t="shared" si="491"/>
        <v>21:0647</v>
      </c>
      <c r="D4778" s="1" t="str">
        <f t="shared" si="498"/>
        <v>21:0199</v>
      </c>
      <c r="E4778" t="s">
        <v>18951</v>
      </c>
      <c r="F4778" t="s">
        <v>18952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11715</v>
      </c>
      <c r="N4778">
        <v>315</v>
      </c>
      <c r="O4778" t="s">
        <v>21</v>
      </c>
      <c r="P4778" t="s">
        <v>45</v>
      </c>
      <c r="Q4778" t="s">
        <v>2366</v>
      </c>
    </row>
    <row r="4779" spans="1:17" hidden="1" x14ac:dyDescent="0.25">
      <c r="A4779" t="s">
        <v>18953</v>
      </c>
      <c r="B4779" t="s">
        <v>18954</v>
      </c>
      <c r="C4779" s="1" t="str">
        <f t="shared" si="491"/>
        <v>21:0647</v>
      </c>
      <c r="D4779" s="1" t="str">
        <f t="shared" si="498"/>
        <v>21:0199</v>
      </c>
      <c r="E4779" t="s">
        <v>18955</v>
      </c>
      <c r="F4779" t="s">
        <v>18956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11720</v>
      </c>
      <c r="N4779">
        <v>316</v>
      </c>
      <c r="O4779" t="s">
        <v>21</v>
      </c>
      <c r="P4779" t="s">
        <v>87</v>
      </c>
      <c r="Q4779" t="s">
        <v>2366</v>
      </c>
    </row>
    <row r="4780" spans="1:17" hidden="1" x14ac:dyDescent="0.25">
      <c r="A4780" t="s">
        <v>18957</v>
      </c>
      <c r="B4780" t="s">
        <v>18958</v>
      </c>
      <c r="C4780" s="1" t="str">
        <f t="shared" si="491"/>
        <v>21:0647</v>
      </c>
      <c r="D4780" s="1" t="str">
        <f t="shared" si="498"/>
        <v>21:0199</v>
      </c>
      <c r="E4780" t="s">
        <v>18959</v>
      </c>
      <c r="F4780" t="s">
        <v>18960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11725</v>
      </c>
      <c r="N4780">
        <v>317</v>
      </c>
      <c r="O4780" t="s">
        <v>21</v>
      </c>
      <c r="P4780" t="s">
        <v>2212</v>
      </c>
      <c r="Q4780" t="s">
        <v>3836</v>
      </c>
    </row>
    <row r="4781" spans="1:17" hidden="1" x14ac:dyDescent="0.25">
      <c r="A4781" t="s">
        <v>18961</v>
      </c>
      <c r="B4781" t="s">
        <v>18962</v>
      </c>
      <c r="C4781" s="1" t="str">
        <f t="shared" si="491"/>
        <v>21:0647</v>
      </c>
      <c r="D4781" s="1" t="str">
        <f t="shared" si="498"/>
        <v>21:0199</v>
      </c>
      <c r="E4781" t="s">
        <v>18963</v>
      </c>
      <c r="F4781" t="s">
        <v>18964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11730</v>
      </c>
      <c r="N4781">
        <v>318</v>
      </c>
      <c r="O4781" t="s">
        <v>21</v>
      </c>
      <c r="P4781" t="s">
        <v>22</v>
      </c>
      <c r="Q4781" t="s">
        <v>88</v>
      </c>
    </row>
    <row r="4782" spans="1:17" hidden="1" x14ac:dyDescent="0.25">
      <c r="A4782" t="s">
        <v>18965</v>
      </c>
      <c r="B4782" t="s">
        <v>18966</v>
      </c>
      <c r="C4782" s="1" t="str">
        <f t="shared" si="491"/>
        <v>21:0647</v>
      </c>
      <c r="D4782" s="1" t="str">
        <f t="shared" si="498"/>
        <v>21:0199</v>
      </c>
      <c r="E4782" t="s">
        <v>18967</v>
      </c>
      <c r="F4782" t="s">
        <v>18968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12803</v>
      </c>
      <c r="N4782">
        <v>319</v>
      </c>
      <c r="O4782" t="s">
        <v>21</v>
      </c>
      <c r="P4782" t="s">
        <v>45</v>
      </c>
      <c r="Q4782" t="s">
        <v>143</v>
      </c>
    </row>
    <row r="4783" spans="1:17" hidden="1" x14ac:dyDescent="0.25">
      <c r="A4783" t="s">
        <v>18969</v>
      </c>
      <c r="B4783" t="s">
        <v>18970</v>
      </c>
      <c r="C4783" s="1" t="str">
        <f t="shared" si="491"/>
        <v>21:0647</v>
      </c>
      <c r="D4783" s="1" t="str">
        <f t="shared" si="498"/>
        <v>21:0199</v>
      </c>
      <c r="E4783" t="s">
        <v>18971</v>
      </c>
      <c r="F4783" t="s">
        <v>18972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11641</v>
      </c>
      <c r="N4783">
        <v>320</v>
      </c>
      <c r="O4783" t="s">
        <v>21</v>
      </c>
      <c r="P4783" t="s">
        <v>2212</v>
      </c>
      <c r="Q4783" t="s">
        <v>143</v>
      </c>
    </row>
    <row r="4784" spans="1:17" hidden="1" x14ac:dyDescent="0.25">
      <c r="A4784" t="s">
        <v>18973</v>
      </c>
      <c r="B4784" t="s">
        <v>18974</v>
      </c>
      <c r="C4784" s="1" t="str">
        <f t="shared" ref="C4784:C4840" si="501">HYPERLINK("http://geochem.nrcan.gc.ca/cdogs/content/bdl/bdl210647_e.htm", "21:0647")</f>
        <v>21:0647</v>
      </c>
      <c r="D4784" s="1" t="str">
        <f t="shared" si="498"/>
        <v>21:0199</v>
      </c>
      <c r="E4784" t="s">
        <v>18975</v>
      </c>
      <c r="F4784" t="s">
        <v>18976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11646</v>
      </c>
      <c r="N4784">
        <v>321</v>
      </c>
      <c r="O4784" t="s">
        <v>21</v>
      </c>
      <c r="P4784" t="s">
        <v>356</v>
      </c>
      <c r="Q4784" t="s">
        <v>171</v>
      </c>
    </row>
    <row r="4785" spans="1:17" hidden="1" x14ac:dyDescent="0.25">
      <c r="A4785" t="s">
        <v>18977</v>
      </c>
      <c r="B4785" t="s">
        <v>18978</v>
      </c>
      <c r="C4785" s="1" t="str">
        <f t="shared" si="501"/>
        <v>21:0647</v>
      </c>
      <c r="D4785" s="1" t="str">
        <f t="shared" si="498"/>
        <v>21:0199</v>
      </c>
      <c r="E4785" t="s">
        <v>18979</v>
      </c>
      <c r="F4785" t="s">
        <v>18980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11651</v>
      </c>
      <c r="N4785">
        <v>322</v>
      </c>
      <c r="O4785" t="s">
        <v>21</v>
      </c>
      <c r="P4785" t="s">
        <v>45</v>
      </c>
      <c r="Q4785" t="s">
        <v>1528</v>
      </c>
    </row>
    <row r="4786" spans="1:17" hidden="1" x14ac:dyDescent="0.25">
      <c r="A4786" t="s">
        <v>18981</v>
      </c>
      <c r="B4786" t="s">
        <v>18982</v>
      </c>
      <c r="C4786" s="1" t="str">
        <f t="shared" si="501"/>
        <v>21:0647</v>
      </c>
      <c r="D4786" s="1" t="str">
        <f t="shared" si="498"/>
        <v>21:0199</v>
      </c>
      <c r="E4786" t="s">
        <v>18983</v>
      </c>
      <c r="F4786" t="s">
        <v>18984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11680</v>
      </c>
      <c r="N4786">
        <v>323</v>
      </c>
      <c r="O4786" t="s">
        <v>21</v>
      </c>
      <c r="P4786" t="s">
        <v>87</v>
      </c>
      <c r="Q4786" t="s">
        <v>2948</v>
      </c>
    </row>
    <row r="4787" spans="1:17" hidden="1" x14ac:dyDescent="0.25">
      <c r="A4787" t="s">
        <v>18985</v>
      </c>
      <c r="B4787" t="s">
        <v>18986</v>
      </c>
      <c r="C4787" s="1" t="str">
        <f t="shared" si="501"/>
        <v>21:0647</v>
      </c>
      <c r="D4787" s="1" t="str">
        <f t="shared" si="498"/>
        <v>21:0199</v>
      </c>
      <c r="E4787" t="s">
        <v>18983</v>
      </c>
      <c r="F4787" t="s">
        <v>18987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11684</v>
      </c>
      <c r="N4787">
        <v>324</v>
      </c>
      <c r="O4787" t="s">
        <v>21</v>
      </c>
      <c r="P4787" t="s">
        <v>87</v>
      </c>
      <c r="Q4787" t="s">
        <v>2366</v>
      </c>
    </row>
    <row r="4788" spans="1:17" hidden="1" x14ac:dyDescent="0.25">
      <c r="A4788" t="s">
        <v>18988</v>
      </c>
      <c r="B4788" t="s">
        <v>18989</v>
      </c>
      <c r="C4788" s="1" t="str">
        <f t="shared" si="501"/>
        <v>21:0647</v>
      </c>
      <c r="D4788" s="1" t="str">
        <f>HYPERLINK("http://geochem.nrcan.gc.ca/cdogs/content/svy/svy_e.htm", "")</f>
        <v/>
      </c>
      <c r="G4788" s="1" t="str">
        <f>HYPERLINK("http://geochem.nrcan.gc.ca/cdogs/content/cr_/cr_00082_e.htm", "82")</f>
        <v>82</v>
      </c>
      <c r="J4788" t="s">
        <v>11703</v>
      </c>
      <c r="K4788" t="s">
        <v>11704</v>
      </c>
      <c r="L4788">
        <v>18</v>
      </c>
      <c r="M4788" t="s">
        <v>11705</v>
      </c>
      <c r="N4788">
        <v>325</v>
      </c>
      <c r="O4788" t="s">
        <v>14508</v>
      </c>
      <c r="P4788" t="s">
        <v>4550</v>
      </c>
      <c r="Q4788" t="s">
        <v>59</v>
      </c>
    </row>
    <row r="4789" spans="1:17" hidden="1" x14ac:dyDescent="0.25">
      <c r="A4789" t="s">
        <v>18990</v>
      </c>
      <c r="B4789" t="s">
        <v>18991</v>
      </c>
      <c r="C4789" s="1" t="str">
        <f t="shared" si="501"/>
        <v>21:0647</v>
      </c>
      <c r="D4789" s="1" t="str">
        <f t="shared" ref="D4789:D4811" si="502">HYPERLINK("http://geochem.nrcan.gc.ca/cdogs/content/svy/svy210199_e.htm", "21:0199")</f>
        <v>21:0199</v>
      </c>
      <c r="E4789" t="s">
        <v>18992</v>
      </c>
      <c r="F4789" t="s">
        <v>18993</v>
      </c>
      <c r="H4789">
        <v>45.561763800000001</v>
      </c>
      <c r="I4789">
        <v>-66.097928499999995</v>
      </c>
      <c r="J4789" s="1" t="str">
        <f t="shared" ref="J4789:J4811" si="503">HYPERLINK("http://geochem.nrcan.gc.ca/cdogs/content/kwd/kwd020016_e.htm", "Fluid (lake)")</f>
        <v>Fluid (lake)</v>
      </c>
      <c r="K4789" s="1" t="str">
        <f t="shared" ref="K4789:K4811" si="504">HYPERLINK("http://geochem.nrcan.gc.ca/cdogs/content/kwd/kwd080007_e.htm", "Untreated Water")</f>
        <v>Untreated Water</v>
      </c>
      <c r="L4789">
        <v>18</v>
      </c>
      <c r="M4789" t="s">
        <v>11660</v>
      </c>
      <c r="N4789">
        <v>326</v>
      </c>
      <c r="O4789" t="s">
        <v>21</v>
      </c>
      <c r="P4789" t="s">
        <v>356</v>
      </c>
      <c r="Q4789" t="s">
        <v>2948</v>
      </c>
    </row>
    <row r="4790" spans="1:17" hidden="1" x14ac:dyDescent="0.25">
      <c r="A4790" t="s">
        <v>18994</v>
      </c>
      <c r="B4790" t="s">
        <v>18995</v>
      </c>
      <c r="C4790" s="1" t="str">
        <f t="shared" si="501"/>
        <v>21:0647</v>
      </c>
      <c r="D4790" s="1" t="str">
        <f t="shared" si="502"/>
        <v>21:0199</v>
      </c>
      <c r="E4790" t="s">
        <v>18996</v>
      </c>
      <c r="F4790" t="s">
        <v>18997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11665</v>
      </c>
      <c r="N4790">
        <v>327</v>
      </c>
      <c r="O4790" t="s">
        <v>101</v>
      </c>
      <c r="P4790" t="s">
        <v>45</v>
      </c>
      <c r="Q4790" t="s">
        <v>1528</v>
      </c>
    </row>
    <row r="4791" spans="1:17" hidden="1" x14ac:dyDescent="0.25">
      <c r="A4791" t="s">
        <v>18998</v>
      </c>
      <c r="B4791" t="s">
        <v>18999</v>
      </c>
      <c r="C4791" s="1" t="str">
        <f t="shared" si="501"/>
        <v>21:0647</v>
      </c>
      <c r="D4791" s="1" t="str">
        <f t="shared" si="502"/>
        <v>21:0199</v>
      </c>
      <c r="E4791" t="s">
        <v>19000</v>
      </c>
      <c r="F4791" t="s">
        <v>19001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11670</v>
      </c>
      <c r="N4791">
        <v>328</v>
      </c>
      <c r="O4791" t="s">
        <v>220</v>
      </c>
      <c r="P4791" t="s">
        <v>45</v>
      </c>
      <c r="Q4791" t="s">
        <v>8961</v>
      </c>
    </row>
    <row r="4792" spans="1:17" hidden="1" x14ac:dyDescent="0.25">
      <c r="A4792" t="s">
        <v>19002</v>
      </c>
      <c r="B4792" t="s">
        <v>19003</v>
      </c>
      <c r="C4792" s="1" t="str">
        <f t="shared" si="501"/>
        <v>21:0647</v>
      </c>
      <c r="D4792" s="1" t="str">
        <f t="shared" si="502"/>
        <v>21:0199</v>
      </c>
      <c r="E4792" t="s">
        <v>19004</v>
      </c>
      <c r="F4792" t="s">
        <v>19005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11675</v>
      </c>
      <c r="N4792">
        <v>329</v>
      </c>
      <c r="O4792" t="s">
        <v>21</v>
      </c>
      <c r="P4792" t="s">
        <v>87</v>
      </c>
      <c r="Q4792" t="s">
        <v>2392</v>
      </c>
    </row>
    <row r="4793" spans="1:17" hidden="1" x14ac:dyDescent="0.25">
      <c r="A4793" t="s">
        <v>19006</v>
      </c>
      <c r="B4793" t="s">
        <v>19007</v>
      </c>
      <c r="C4793" s="1" t="str">
        <f t="shared" si="501"/>
        <v>21:0647</v>
      </c>
      <c r="D4793" s="1" t="str">
        <f t="shared" si="502"/>
        <v>21:0199</v>
      </c>
      <c r="E4793" t="s">
        <v>19008</v>
      </c>
      <c r="F4793" t="s">
        <v>19009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11689</v>
      </c>
      <c r="N4793">
        <v>330</v>
      </c>
      <c r="O4793" t="s">
        <v>21</v>
      </c>
      <c r="P4793" t="s">
        <v>45</v>
      </c>
      <c r="Q4793" t="s">
        <v>8961</v>
      </c>
    </row>
    <row r="4794" spans="1:17" hidden="1" x14ac:dyDescent="0.25">
      <c r="A4794" t="s">
        <v>19010</v>
      </c>
      <c r="B4794" t="s">
        <v>19011</v>
      </c>
      <c r="C4794" s="1" t="str">
        <f t="shared" si="501"/>
        <v>21:0647</v>
      </c>
      <c r="D4794" s="1" t="str">
        <f t="shared" si="502"/>
        <v>21:0199</v>
      </c>
      <c r="E4794" t="s">
        <v>19012</v>
      </c>
      <c r="F4794" t="s">
        <v>19013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11694</v>
      </c>
      <c r="N4794">
        <v>331</v>
      </c>
      <c r="O4794" t="s">
        <v>244</v>
      </c>
      <c r="P4794" t="s">
        <v>45</v>
      </c>
      <c r="Q4794" t="s">
        <v>16497</v>
      </c>
    </row>
    <row r="4795" spans="1:17" hidden="1" x14ac:dyDescent="0.25">
      <c r="A4795" t="s">
        <v>19014</v>
      </c>
      <c r="B4795" t="s">
        <v>19015</v>
      </c>
      <c r="C4795" s="1" t="str">
        <f t="shared" si="501"/>
        <v>21:0647</v>
      </c>
      <c r="D4795" s="1" t="str">
        <f t="shared" si="502"/>
        <v>21:0199</v>
      </c>
      <c r="E4795" t="s">
        <v>19016</v>
      </c>
      <c r="F4795" t="s">
        <v>19017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11700</v>
      </c>
      <c r="N4795">
        <v>332</v>
      </c>
      <c r="O4795" t="s">
        <v>21</v>
      </c>
      <c r="P4795" t="s">
        <v>45</v>
      </c>
      <c r="Q4795" t="s">
        <v>3836</v>
      </c>
    </row>
    <row r="4796" spans="1:17" hidden="1" x14ac:dyDescent="0.25">
      <c r="A4796" t="s">
        <v>19018</v>
      </c>
      <c r="B4796" t="s">
        <v>19019</v>
      </c>
      <c r="C4796" s="1" t="str">
        <f t="shared" si="501"/>
        <v>21:0647</v>
      </c>
      <c r="D4796" s="1" t="str">
        <f t="shared" si="502"/>
        <v>21:0199</v>
      </c>
      <c r="E4796" t="s">
        <v>19020</v>
      </c>
      <c r="F4796" t="s">
        <v>19021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11641</v>
      </c>
      <c r="N4796">
        <v>333</v>
      </c>
      <c r="O4796" t="s">
        <v>101</v>
      </c>
      <c r="P4796" t="s">
        <v>356</v>
      </c>
      <c r="Q4796" t="s">
        <v>171</v>
      </c>
    </row>
    <row r="4797" spans="1:17" hidden="1" x14ac:dyDescent="0.25">
      <c r="A4797" t="s">
        <v>19022</v>
      </c>
      <c r="B4797" t="s">
        <v>19023</v>
      </c>
      <c r="C4797" s="1" t="str">
        <f t="shared" si="501"/>
        <v>21:0647</v>
      </c>
      <c r="D4797" s="1" t="str">
        <f t="shared" si="502"/>
        <v>21:0199</v>
      </c>
      <c r="E4797" t="s">
        <v>19024</v>
      </c>
      <c r="F4797" t="s">
        <v>19025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11646</v>
      </c>
      <c r="N4797">
        <v>334</v>
      </c>
      <c r="O4797" t="s">
        <v>101</v>
      </c>
      <c r="P4797" t="s">
        <v>148</v>
      </c>
      <c r="Q4797" t="s">
        <v>7681</v>
      </c>
    </row>
    <row r="4798" spans="1:17" hidden="1" x14ac:dyDescent="0.25">
      <c r="A4798" t="s">
        <v>19026</v>
      </c>
      <c r="B4798" t="s">
        <v>19027</v>
      </c>
      <c r="C4798" s="1" t="str">
        <f t="shared" si="501"/>
        <v>21:0647</v>
      </c>
      <c r="D4798" s="1" t="str">
        <f t="shared" si="502"/>
        <v>21:0199</v>
      </c>
      <c r="E4798" t="s">
        <v>19028</v>
      </c>
      <c r="F4798" t="s">
        <v>19029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11651</v>
      </c>
      <c r="N4798">
        <v>335</v>
      </c>
      <c r="O4798" t="s">
        <v>21</v>
      </c>
      <c r="P4798" t="s">
        <v>45</v>
      </c>
      <c r="Q4798" t="s">
        <v>8961</v>
      </c>
    </row>
    <row r="4799" spans="1:17" hidden="1" x14ac:dyDescent="0.25">
      <c r="A4799" t="s">
        <v>19030</v>
      </c>
      <c r="B4799" t="s">
        <v>19031</v>
      </c>
      <c r="C4799" s="1" t="str">
        <f t="shared" si="501"/>
        <v>21:0647</v>
      </c>
      <c r="D4799" s="1" t="str">
        <f t="shared" si="502"/>
        <v>21:0199</v>
      </c>
      <c r="E4799" t="s">
        <v>19032</v>
      </c>
      <c r="F4799" t="s">
        <v>19033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11660</v>
      </c>
      <c r="N4799">
        <v>336</v>
      </c>
      <c r="O4799" t="s">
        <v>21</v>
      </c>
      <c r="P4799" t="s">
        <v>356</v>
      </c>
      <c r="Q4799" t="s">
        <v>1528</v>
      </c>
    </row>
    <row r="4800" spans="1:17" hidden="1" x14ac:dyDescent="0.25">
      <c r="A4800" t="s">
        <v>19034</v>
      </c>
      <c r="B4800" t="s">
        <v>19035</v>
      </c>
      <c r="C4800" s="1" t="str">
        <f t="shared" si="501"/>
        <v>21:0647</v>
      </c>
      <c r="D4800" s="1" t="str">
        <f t="shared" si="502"/>
        <v>21:0199</v>
      </c>
      <c r="E4800" t="s">
        <v>19036</v>
      </c>
      <c r="F4800" t="s">
        <v>19037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11665</v>
      </c>
      <c r="N4800">
        <v>337</v>
      </c>
      <c r="O4800" t="s">
        <v>21</v>
      </c>
      <c r="P4800" t="s">
        <v>356</v>
      </c>
      <c r="Q4800" t="s">
        <v>149</v>
      </c>
    </row>
    <row r="4801" spans="1:17" hidden="1" x14ac:dyDescent="0.25">
      <c r="A4801" t="s">
        <v>19038</v>
      </c>
      <c r="B4801" t="s">
        <v>19039</v>
      </c>
      <c r="C4801" s="1" t="str">
        <f t="shared" si="501"/>
        <v>21:0647</v>
      </c>
      <c r="D4801" s="1" t="str">
        <f t="shared" si="502"/>
        <v>21:0199</v>
      </c>
      <c r="E4801" t="s">
        <v>19040</v>
      </c>
      <c r="F4801" t="s">
        <v>19041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11670</v>
      </c>
      <c r="N4801">
        <v>338</v>
      </c>
      <c r="O4801" t="s">
        <v>21</v>
      </c>
      <c r="P4801" t="s">
        <v>87</v>
      </c>
      <c r="Q4801" t="s">
        <v>2822</v>
      </c>
    </row>
    <row r="4802" spans="1:17" hidden="1" x14ac:dyDescent="0.25">
      <c r="A4802" t="s">
        <v>19042</v>
      </c>
      <c r="B4802" t="s">
        <v>19043</v>
      </c>
      <c r="C4802" s="1" t="str">
        <f t="shared" si="501"/>
        <v>21:0647</v>
      </c>
      <c r="D4802" s="1" t="str">
        <f t="shared" si="502"/>
        <v>21:0199</v>
      </c>
      <c r="E4802" t="s">
        <v>19044</v>
      </c>
      <c r="F4802" t="s">
        <v>19045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11675</v>
      </c>
      <c r="N4802">
        <v>339</v>
      </c>
      <c r="O4802" t="s">
        <v>21</v>
      </c>
      <c r="P4802" t="s">
        <v>87</v>
      </c>
      <c r="Q4802" t="s">
        <v>2822</v>
      </c>
    </row>
    <row r="4803" spans="1:17" hidden="1" x14ac:dyDescent="0.25">
      <c r="A4803" t="s">
        <v>19046</v>
      </c>
      <c r="B4803" t="s">
        <v>19047</v>
      </c>
      <c r="C4803" s="1" t="str">
        <f t="shared" si="501"/>
        <v>21:0647</v>
      </c>
      <c r="D4803" s="1" t="str">
        <f t="shared" si="502"/>
        <v>21:0199</v>
      </c>
      <c r="E4803" t="s">
        <v>19048</v>
      </c>
      <c r="F4803" t="s">
        <v>19049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11689</v>
      </c>
      <c r="N4803">
        <v>340</v>
      </c>
      <c r="O4803" t="s">
        <v>21</v>
      </c>
      <c r="P4803" t="s">
        <v>87</v>
      </c>
      <c r="Q4803" t="s">
        <v>1528</v>
      </c>
    </row>
    <row r="4804" spans="1:17" hidden="1" x14ac:dyDescent="0.25">
      <c r="A4804" t="s">
        <v>19050</v>
      </c>
      <c r="B4804" t="s">
        <v>19051</v>
      </c>
      <c r="C4804" s="1" t="str">
        <f t="shared" si="501"/>
        <v>21:0647</v>
      </c>
      <c r="D4804" s="1" t="str">
        <f t="shared" si="502"/>
        <v>21:0199</v>
      </c>
      <c r="E4804" t="s">
        <v>19052</v>
      </c>
      <c r="F4804" t="s">
        <v>19053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11694</v>
      </c>
      <c r="N4804">
        <v>341</v>
      </c>
      <c r="O4804" t="s">
        <v>21</v>
      </c>
      <c r="P4804" t="s">
        <v>87</v>
      </c>
      <c r="Q4804" t="s">
        <v>2392</v>
      </c>
    </row>
    <row r="4805" spans="1:17" hidden="1" x14ac:dyDescent="0.25">
      <c r="A4805" t="s">
        <v>19054</v>
      </c>
      <c r="B4805" t="s">
        <v>19055</v>
      </c>
      <c r="C4805" s="1" t="str">
        <f t="shared" si="501"/>
        <v>21:0647</v>
      </c>
      <c r="D4805" s="1" t="str">
        <f t="shared" si="502"/>
        <v>21:0199</v>
      </c>
      <c r="E4805" t="s">
        <v>19056</v>
      </c>
      <c r="F4805" t="s">
        <v>19057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11700</v>
      </c>
      <c r="N4805">
        <v>342</v>
      </c>
      <c r="O4805" t="s">
        <v>21</v>
      </c>
      <c r="P4805" t="s">
        <v>148</v>
      </c>
      <c r="Q4805" t="s">
        <v>171</v>
      </c>
    </row>
    <row r="4806" spans="1:17" hidden="1" x14ac:dyDescent="0.25">
      <c r="A4806" t="s">
        <v>19058</v>
      </c>
      <c r="B4806" t="s">
        <v>19059</v>
      </c>
      <c r="C4806" s="1" t="str">
        <f t="shared" si="501"/>
        <v>21:0647</v>
      </c>
      <c r="D4806" s="1" t="str">
        <f t="shared" si="502"/>
        <v>21:0199</v>
      </c>
      <c r="E4806" t="s">
        <v>19060</v>
      </c>
      <c r="F4806" t="s">
        <v>19061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11710</v>
      </c>
      <c r="N4806">
        <v>343</v>
      </c>
      <c r="O4806" t="s">
        <v>21</v>
      </c>
      <c r="P4806" t="s">
        <v>87</v>
      </c>
      <c r="Q4806" t="s">
        <v>88</v>
      </c>
    </row>
    <row r="4807" spans="1:17" hidden="1" x14ac:dyDescent="0.25">
      <c r="A4807" t="s">
        <v>19062</v>
      </c>
      <c r="B4807" t="s">
        <v>19063</v>
      </c>
      <c r="C4807" s="1" t="str">
        <f t="shared" si="501"/>
        <v>21:0647</v>
      </c>
      <c r="D4807" s="1" t="str">
        <f t="shared" si="502"/>
        <v>21:0199</v>
      </c>
      <c r="E4807" t="s">
        <v>19064</v>
      </c>
      <c r="F4807" t="s">
        <v>19065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11680</v>
      </c>
      <c r="N4807">
        <v>344</v>
      </c>
      <c r="O4807" t="s">
        <v>21</v>
      </c>
      <c r="P4807" t="s">
        <v>148</v>
      </c>
      <c r="Q4807" t="s">
        <v>88</v>
      </c>
    </row>
    <row r="4808" spans="1:17" hidden="1" x14ac:dyDescent="0.25">
      <c r="A4808" t="s">
        <v>19066</v>
      </c>
      <c r="B4808" t="s">
        <v>19067</v>
      </c>
      <c r="C4808" s="1" t="str">
        <f t="shared" si="501"/>
        <v>21:0647</v>
      </c>
      <c r="D4808" s="1" t="str">
        <f t="shared" si="502"/>
        <v>21:0199</v>
      </c>
      <c r="E4808" t="s">
        <v>19064</v>
      </c>
      <c r="F4808" t="s">
        <v>19068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11684</v>
      </c>
      <c r="N4808">
        <v>345</v>
      </c>
      <c r="O4808" t="s">
        <v>21</v>
      </c>
      <c r="P4808" t="s">
        <v>148</v>
      </c>
      <c r="Q4808" t="s">
        <v>88</v>
      </c>
    </row>
    <row r="4809" spans="1:17" hidden="1" x14ac:dyDescent="0.25">
      <c r="A4809" t="s">
        <v>19069</v>
      </c>
      <c r="B4809" t="s">
        <v>19070</v>
      </c>
      <c r="C4809" s="1" t="str">
        <f t="shared" si="501"/>
        <v>21:0647</v>
      </c>
      <c r="D4809" s="1" t="str">
        <f t="shared" si="502"/>
        <v>21:0199</v>
      </c>
      <c r="E4809" t="s">
        <v>19071</v>
      </c>
      <c r="F4809" t="s">
        <v>19072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11715</v>
      </c>
      <c r="N4809">
        <v>346</v>
      </c>
      <c r="O4809" t="s">
        <v>21</v>
      </c>
      <c r="P4809" t="s">
        <v>148</v>
      </c>
      <c r="Q4809" t="s">
        <v>138</v>
      </c>
    </row>
    <row r="4810" spans="1:17" hidden="1" x14ac:dyDescent="0.25">
      <c r="A4810" t="s">
        <v>19073</v>
      </c>
      <c r="B4810" t="s">
        <v>19074</v>
      </c>
      <c r="C4810" s="1" t="str">
        <f t="shared" si="501"/>
        <v>21:0647</v>
      </c>
      <c r="D4810" s="1" t="str">
        <f t="shared" si="502"/>
        <v>21:0199</v>
      </c>
      <c r="E4810" t="s">
        <v>19075</v>
      </c>
      <c r="F4810" t="s">
        <v>19076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11720</v>
      </c>
      <c r="N4810">
        <v>347</v>
      </c>
      <c r="O4810" t="s">
        <v>21</v>
      </c>
      <c r="P4810" t="s">
        <v>148</v>
      </c>
      <c r="Q4810" t="s">
        <v>215</v>
      </c>
    </row>
    <row r="4811" spans="1:17" hidden="1" x14ac:dyDescent="0.25">
      <c r="A4811" t="s">
        <v>19077</v>
      </c>
      <c r="B4811" t="s">
        <v>19078</v>
      </c>
      <c r="C4811" s="1" t="str">
        <f t="shared" si="501"/>
        <v>21:0647</v>
      </c>
      <c r="D4811" s="1" t="str">
        <f t="shared" si="502"/>
        <v>21:0199</v>
      </c>
      <c r="E4811" t="s">
        <v>19079</v>
      </c>
      <c r="F4811" t="s">
        <v>19080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11725</v>
      </c>
      <c r="N4811">
        <v>348</v>
      </c>
      <c r="O4811" t="s">
        <v>1818</v>
      </c>
      <c r="P4811" t="s">
        <v>87</v>
      </c>
      <c r="Q4811" t="s">
        <v>103</v>
      </c>
    </row>
    <row r="4812" spans="1:17" hidden="1" x14ac:dyDescent="0.25">
      <c r="A4812" t="s">
        <v>19081</v>
      </c>
      <c r="B4812" t="s">
        <v>19082</v>
      </c>
      <c r="C4812" s="1" t="str">
        <f t="shared" si="501"/>
        <v>21:0647</v>
      </c>
      <c r="D4812" s="1" t="str">
        <f>HYPERLINK("http://geochem.nrcan.gc.ca/cdogs/content/svy/svy_e.htm", "")</f>
        <v/>
      </c>
      <c r="G4812" s="1" t="str">
        <f>HYPERLINK("http://geochem.nrcan.gc.ca/cdogs/content/cr_/cr_00080_e.htm", "80")</f>
        <v>80</v>
      </c>
      <c r="J4812" t="s">
        <v>11703</v>
      </c>
      <c r="K4812" t="s">
        <v>11704</v>
      </c>
      <c r="L4812">
        <v>19</v>
      </c>
      <c r="M4812" t="s">
        <v>11705</v>
      </c>
      <c r="N4812">
        <v>349</v>
      </c>
      <c r="O4812" t="s">
        <v>1818</v>
      </c>
      <c r="P4812" t="s">
        <v>1515</v>
      </c>
      <c r="Q4812" t="s">
        <v>29</v>
      </c>
    </row>
    <row r="4813" spans="1:17" hidden="1" x14ac:dyDescent="0.25">
      <c r="A4813" t="s">
        <v>19083</v>
      </c>
      <c r="B4813" t="s">
        <v>19084</v>
      </c>
      <c r="C4813" s="1" t="str">
        <f t="shared" si="501"/>
        <v>21:0647</v>
      </c>
      <c r="D4813" s="1" t="str">
        <f t="shared" ref="D4813:D4820" si="505">HYPERLINK("http://geochem.nrcan.gc.ca/cdogs/content/svy/svy210199_e.htm", "21:0199")</f>
        <v>21:0199</v>
      </c>
      <c r="E4813" t="s">
        <v>19085</v>
      </c>
      <c r="F4813" t="s">
        <v>19086</v>
      </c>
      <c r="H4813">
        <v>45.575233300000001</v>
      </c>
      <c r="I4813">
        <v>-65.863840800000006</v>
      </c>
      <c r="J4813" s="1" t="str">
        <f t="shared" ref="J4813:J4820" si="506">HYPERLINK("http://geochem.nrcan.gc.ca/cdogs/content/kwd/kwd020016_e.htm", "Fluid (lake)")</f>
        <v>Fluid (lake)</v>
      </c>
      <c r="K4813" s="1" t="str">
        <f t="shared" ref="K4813:K4820" si="507">HYPERLINK("http://geochem.nrcan.gc.ca/cdogs/content/kwd/kwd080007_e.htm", "Untreated Water")</f>
        <v>Untreated Water</v>
      </c>
      <c r="L4813">
        <v>19</v>
      </c>
      <c r="M4813" t="s">
        <v>11730</v>
      </c>
      <c r="N4813">
        <v>350</v>
      </c>
      <c r="O4813" t="s">
        <v>21</v>
      </c>
      <c r="P4813" t="s">
        <v>45</v>
      </c>
      <c r="Q4813" t="s">
        <v>2366</v>
      </c>
    </row>
    <row r="4814" spans="1:17" hidden="1" x14ac:dyDescent="0.25">
      <c r="A4814" t="s">
        <v>19087</v>
      </c>
      <c r="B4814" t="s">
        <v>19088</v>
      </c>
      <c r="C4814" s="1" t="str">
        <f t="shared" si="501"/>
        <v>21:0647</v>
      </c>
      <c r="D4814" s="1" t="str">
        <f t="shared" si="505"/>
        <v>21:0199</v>
      </c>
      <c r="E4814" t="s">
        <v>19089</v>
      </c>
      <c r="F4814" t="s">
        <v>19090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12803</v>
      </c>
      <c r="N4814">
        <v>351</v>
      </c>
      <c r="O4814" t="s">
        <v>21</v>
      </c>
      <c r="P4814" t="s">
        <v>87</v>
      </c>
      <c r="Q4814" t="s">
        <v>149</v>
      </c>
    </row>
    <row r="4815" spans="1:17" hidden="1" x14ac:dyDescent="0.25">
      <c r="A4815" t="s">
        <v>19091</v>
      </c>
      <c r="B4815" t="s">
        <v>19092</v>
      </c>
      <c r="C4815" s="1" t="str">
        <f t="shared" si="501"/>
        <v>21:0647</v>
      </c>
      <c r="D4815" s="1" t="str">
        <f t="shared" si="505"/>
        <v>21:0199</v>
      </c>
      <c r="E4815" t="s">
        <v>19093</v>
      </c>
      <c r="F4815" t="s">
        <v>19094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11680</v>
      </c>
      <c r="N4815">
        <v>352</v>
      </c>
      <c r="O4815" t="s">
        <v>21</v>
      </c>
      <c r="P4815" t="s">
        <v>45</v>
      </c>
      <c r="Q4815" t="s">
        <v>138</v>
      </c>
    </row>
    <row r="4816" spans="1:17" hidden="1" x14ac:dyDescent="0.25">
      <c r="A4816" t="s">
        <v>19095</v>
      </c>
      <c r="B4816" t="s">
        <v>19096</v>
      </c>
      <c r="C4816" s="1" t="str">
        <f t="shared" si="501"/>
        <v>21:0647</v>
      </c>
      <c r="D4816" s="1" t="str">
        <f t="shared" si="505"/>
        <v>21:0199</v>
      </c>
      <c r="E4816" t="s">
        <v>19093</v>
      </c>
      <c r="F4816" t="s">
        <v>19097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11684</v>
      </c>
      <c r="N4816">
        <v>353</v>
      </c>
      <c r="O4816" t="s">
        <v>21</v>
      </c>
      <c r="P4816" t="s">
        <v>45</v>
      </c>
      <c r="Q4816" t="s">
        <v>138</v>
      </c>
    </row>
    <row r="4817" spans="1:17" hidden="1" x14ac:dyDescent="0.25">
      <c r="A4817" t="s">
        <v>19098</v>
      </c>
      <c r="B4817" t="s">
        <v>19099</v>
      </c>
      <c r="C4817" s="1" t="str">
        <f t="shared" si="501"/>
        <v>21:0647</v>
      </c>
      <c r="D4817" s="1" t="str">
        <f t="shared" si="505"/>
        <v>21:0199</v>
      </c>
      <c r="E4817" t="s">
        <v>19100</v>
      </c>
      <c r="F4817" t="s">
        <v>19101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11641</v>
      </c>
      <c r="N4817">
        <v>354</v>
      </c>
      <c r="O4817" t="s">
        <v>21</v>
      </c>
      <c r="P4817" t="s">
        <v>87</v>
      </c>
      <c r="Q4817" t="s">
        <v>138</v>
      </c>
    </row>
    <row r="4818" spans="1:17" hidden="1" x14ac:dyDescent="0.25">
      <c r="A4818" t="s">
        <v>19102</v>
      </c>
      <c r="B4818" t="s">
        <v>19103</v>
      </c>
      <c r="C4818" s="1" t="str">
        <f t="shared" si="501"/>
        <v>21:0647</v>
      </c>
      <c r="D4818" s="1" t="str">
        <f t="shared" si="505"/>
        <v>21:0199</v>
      </c>
      <c r="E4818" t="s">
        <v>19104</v>
      </c>
      <c r="F4818" t="s">
        <v>19105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11646</v>
      </c>
      <c r="N4818">
        <v>355</v>
      </c>
      <c r="O4818" t="s">
        <v>21</v>
      </c>
      <c r="P4818" t="s">
        <v>87</v>
      </c>
      <c r="Q4818" t="s">
        <v>2948</v>
      </c>
    </row>
    <row r="4819" spans="1:17" hidden="1" x14ac:dyDescent="0.25">
      <c r="A4819" t="s">
        <v>19106</v>
      </c>
      <c r="B4819" t="s">
        <v>19107</v>
      </c>
      <c r="C4819" s="1" t="str">
        <f t="shared" si="501"/>
        <v>21:0647</v>
      </c>
      <c r="D4819" s="1" t="str">
        <f t="shared" si="505"/>
        <v>21:0199</v>
      </c>
      <c r="E4819" t="s">
        <v>19108</v>
      </c>
      <c r="F4819" t="s">
        <v>19109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11651</v>
      </c>
      <c r="N4819">
        <v>356</v>
      </c>
      <c r="O4819" t="s">
        <v>21</v>
      </c>
      <c r="P4819" t="s">
        <v>87</v>
      </c>
      <c r="Q4819" t="s">
        <v>138</v>
      </c>
    </row>
    <row r="4820" spans="1:17" hidden="1" x14ac:dyDescent="0.25">
      <c r="A4820" t="s">
        <v>19110</v>
      </c>
      <c r="B4820" t="s">
        <v>19111</v>
      </c>
      <c r="C4820" s="1" t="str">
        <f t="shared" si="501"/>
        <v>21:0647</v>
      </c>
      <c r="D4820" s="1" t="str">
        <f t="shared" si="505"/>
        <v>21:0199</v>
      </c>
      <c r="E4820" t="s">
        <v>19112</v>
      </c>
      <c r="F4820" t="s">
        <v>19113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11660</v>
      </c>
      <c r="N4820">
        <v>357</v>
      </c>
      <c r="O4820" t="s">
        <v>21</v>
      </c>
      <c r="P4820" t="s">
        <v>45</v>
      </c>
      <c r="Q4820" t="s">
        <v>2822</v>
      </c>
    </row>
    <row r="4821" spans="1:17" hidden="1" x14ac:dyDescent="0.25">
      <c r="A4821" t="s">
        <v>19114</v>
      </c>
      <c r="B4821" t="s">
        <v>19115</v>
      </c>
      <c r="C4821" s="1" t="str">
        <f t="shared" si="501"/>
        <v>21:0647</v>
      </c>
      <c r="D4821" s="1" t="str">
        <f>HYPERLINK("http://geochem.nrcan.gc.ca/cdogs/content/svy/svy_e.htm", "")</f>
        <v/>
      </c>
      <c r="G4821" s="1" t="str">
        <f>HYPERLINK("http://geochem.nrcan.gc.ca/cdogs/content/cr_/cr_00082_e.htm", "82")</f>
        <v>82</v>
      </c>
      <c r="J4821" t="s">
        <v>11703</v>
      </c>
      <c r="K4821" t="s">
        <v>11704</v>
      </c>
      <c r="L4821">
        <v>20</v>
      </c>
      <c r="M4821" t="s">
        <v>11705</v>
      </c>
      <c r="N4821">
        <v>358</v>
      </c>
      <c r="O4821" t="s">
        <v>19116</v>
      </c>
      <c r="P4821" t="s">
        <v>5702</v>
      </c>
      <c r="Q4821" t="s">
        <v>59</v>
      </c>
    </row>
    <row r="4822" spans="1:17" hidden="1" x14ac:dyDescent="0.25">
      <c r="A4822" t="s">
        <v>19117</v>
      </c>
      <c r="B4822" t="s">
        <v>19118</v>
      </c>
      <c r="C4822" s="1" t="str">
        <f t="shared" si="501"/>
        <v>21:0647</v>
      </c>
      <c r="D4822" s="1" t="str">
        <f t="shared" ref="D4822:D4839" si="508">HYPERLINK("http://geochem.nrcan.gc.ca/cdogs/content/svy/svy210199_e.htm", "21:0199")</f>
        <v>21:0199</v>
      </c>
      <c r="E4822" t="s">
        <v>19119</v>
      </c>
      <c r="F4822" t="s">
        <v>19120</v>
      </c>
      <c r="H4822">
        <v>45.507221899999998</v>
      </c>
      <c r="I4822">
        <v>-65.992779200000001</v>
      </c>
      <c r="J4822" s="1" t="str">
        <f t="shared" ref="J4822:J4839" si="509">HYPERLINK("http://geochem.nrcan.gc.ca/cdogs/content/kwd/kwd020016_e.htm", "Fluid (lake)")</f>
        <v>Fluid (lake)</v>
      </c>
      <c r="K4822" s="1" t="str">
        <f t="shared" ref="K4822:K4839" si="510">HYPERLINK("http://geochem.nrcan.gc.ca/cdogs/content/kwd/kwd080007_e.htm", "Untreated Water")</f>
        <v>Untreated Water</v>
      </c>
      <c r="L4822">
        <v>20</v>
      </c>
      <c r="M4822" t="s">
        <v>11665</v>
      </c>
      <c r="N4822">
        <v>359</v>
      </c>
      <c r="O4822" t="s">
        <v>21</v>
      </c>
      <c r="P4822" t="s">
        <v>22</v>
      </c>
      <c r="Q4822" t="s">
        <v>215</v>
      </c>
    </row>
    <row r="4823" spans="1:17" hidden="1" x14ac:dyDescent="0.25">
      <c r="A4823" t="s">
        <v>19121</v>
      </c>
      <c r="B4823" t="s">
        <v>19122</v>
      </c>
      <c r="C4823" s="1" t="str">
        <f t="shared" si="501"/>
        <v>21:0647</v>
      </c>
      <c r="D4823" s="1" t="str">
        <f t="shared" si="508"/>
        <v>21:0199</v>
      </c>
      <c r="E4823" t="s">
        <v>19123</v>
      </c>
      <c r="F4823" t="s">
        <v>19124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11670</v>
      </c>
      <c r="N4823">
        <v>360</v>
      </c>
      <c r="O4823" t="s">
        <v>21</v>
      </c>
      <c r="P4823" t="s">
        <v>22</v>
      </c>
      <c r="Q4823" t="s">
        <v>88</v>
      </c>
    </row>
    <row r="4824" spans="1:17" hidden="1" x14ac:dyDescent="0.25">
      <c r="A4824" t="s">
        <v>19125</v>
      </c>
      <c r="B4824" t="s">
        <v>19126</v>
      </c>
      <c r="C4824" s="1" t="str">
        <f t="shared" si="501"/>
        <v>21:0647</v>
      </c>
      <c r="D4824" s="1" t="str">
        <f t="shared" si="508"/>
        <v>21:0199</v>
      </c>
      <c r="E4824" t="s">
        <v>19127</v>
      </c>
      <c r="F4824" t="s">
        <v>19128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11675</v>
      </c>
      <c r="N4824">
        <v>361</v>
      </c>
      <c r="O4824" t="s">
        <v>21</v>
      </c>
      <c r="P4824" t="s">
        <v>45</v>
      </c>
      <c r="Q4824" t="s">
        <v>2401</v>
      </c>
    </row>
    <row r="4825" spans="1:17" hidden="1" x14ac:dyDescent="0.25">
      <c r="A4825" t="s">
        <v>19129</v>
      </c>
      <c r="B4825" t="s">
        <v>19130</v>
      </c>
      <c r="C4825" s="1" t="str">
        <f t="shared" si="501"/>
        <v>21:0647</v>
      </c>
      <c r="D4825" s="1" t="str">
        <f t="shared" si="508"/>
        <v>21:0199</v>
      </c>
      <c r="E4825" t="s">
        <v>19131</v>
      </c>
      <c r="F4825" t="s">
        <v>19132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11689</v>
      </c>
      <c r="N4825">
        <v>362</v>
      </c>
      <c r="O4825" t="s">
        <v>21</v>
      </c>
      <c r="P4825" t="s">
        <v>45</v>
      </c>
      <c r="Q4825" t="s">
        <v>88</v>
      </c>
    </row>
    <row r="4826" spans="1:17" hidden="1" x14ac:dyDescent="0.25">
      <c r="A4826" t="s">
        <v>19133</v>
      </c>
      <c r="B4826" t="s">
        <v>19134</v>
      </c>
      <c r="C4826" s="1" t="str">
        <f t="shared" si="501"/>
        <v>21:0647</v>
      </c>
      <c r="D4826" s="1" t="str">
        <f t="shared" si="508"/>
        <v>21:0199</v>
      </c>
      <c r="E4826" t="s">
        <v>19135</v>
      </c>
      <c r="F4826" t="s">
        <v>19136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11694</v>
      </c>
      <c r="N4826">
        <v>363</v>
      </c>
      <c r="O4826" t="s">
        <v>64</v>
      </c>
      <c r="P4826" t="s">
        <v>87</v>
      </c>
      <c r="Q4826" t="s">
        <v>103</v>
      </c>
    </row>
    <row r="4827" spans="1:17" hidden="1" x14ac:dyDescent="0.25">
      <c r="A4827" t="s">
        <v>19137</v>
      </c>
      <c r="B4827" t="s">
        <v>19138</v>
      </c>
      <c r="C4827" s="1" t="str">
        <f t="shared" si="501"/>
        <v>21:0647</v>
      </c>
      <c r="D4827" s="1" t="str">
        <f t="shared" si="508"/>
        <v>21:0199</v>
      </c>
      <c r="E4827" t="s">
        <v>19139</v>
      </c>
      <c r="F4827" t="s">
        <v>19140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11700</v>
      </c>
      <c r="N4827">
        <v>364</v>
      </c>
      <c r="O4827" t="s">
        <v>21</v>
      </c>
      <c r="P4827" t="s">
        <v>45</v>
      </c>
      <c r="Q4827" t="s">
        <v>215</v>
      </c>
    </row>
    <row r="4828" spans="1:17" hidden="1" x14ac:dyDescent="0.25">
      <c r="A4828" t="s">
        <v>19141</v>
      </c>
      <c r="B4828" t="s">
        <v>19142</v>
      </c>
      <c r="C4828" s="1" t="str">
        <f t="shared" si="501"/>
        <v>21:0647</v>
      </c>
      <c r="D4828" s="1" t="str">
        <f t="shared" si="508"/>
        <v>21:0199</v>
      </c>
      <c r="E4828" t="s">
        <v>19143</v>
      </c>
      <c r="F4828" t="s">
        <v>19144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11710</v>
      </c>
      <c r="N4828">
        <v>365</v>
      </c>
      <c r="O4828" t="s">
        <v>21</v>
      </c>
      <c r="P4828" t="s">
        <v>45</v>
      </c>
      <c r="Q4828" t="s">
        <v>149</v>
      </c>
    </row>
    <row r="4829" spans="1:17" hidden="1" x14ac:dyDescent="0.25">
      <c r="A4829" t="s">
        <v>19145</v>
      </c>
      <c r="B4829" t="s">
        <v>19146</v>
      </c>
      <c r="C4829" s="1" t="str">
        <f t="shared" si="501"/>
        <v>21:0647</v>
      </c>
      <c r="D4829" s="1" t="str">
        <f t="shared" si="508"/>
        <v>21:0199</v>
      </c>
      <c r="E4829" t="s">
        <v>19147</v>
      </c>
      <c r="F4829" t="s">
        <v>19148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11715</v>
      </c>
      <c r="N4829">
        <v>366</v>
      </c>
      <c r="O4829" t="s">
        <v>21</v>
      </c>
      <c r="P4829" t="s">
        <v>45</v>
      </c>
      <c r="Q4829" t="s">
        <v>2366</v>
      </c>
    </row>
    <row r="4830" spans="1:17" hidden="1" x14ac:dyDescent="0.25">
      <c r="A4830" t="s">
        <v>19149</v>
      </c>
      <c r="B4830" t="s">
        <v>19150</v>
      </c>
      <c r="C4830" s="1" t="str">
        <f t="shared" si="501"/>
        <v>21:0647</v>
      </c>
      <c r="D4830" s="1" t="str">
        <f t="shared" si="508"/>
        <v>21:0199</v>
      </c>
      <c r="E4830" t="s">
        <v>19151</v>
      </c>
      <c r="F4830" t="s">
        <v>19152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11720</v>
      </c>
      <c r="N4830">
        <v>367</v>
      </c>
      <c r="O4830" t="s">
        <v>220</v>
      </c>
      <c r="P4830" t="s">
        <v>87</v>
      </c>
      <c r="Q4830" t="s">
        <v>2366</v>
      </c>
    </row>
    <row r="4831" spans="1:17" hidden="1" x14ac:dyDescent="0.25">
      <c r="A4831" t="s">
        <v>19153</v>
      </c>
      <c r="B4831" t="s">
        <v>19154</v>
      </c>
      <c r="C4831" s="1" t="str">
        <f t="shared" si="501"/>
        <v>21:0647</v>
      </c>
      <c r="D4831" s="1" t="str">
        <f t="shared" si="508"/>
        <v>21:0199</v>
      </c>
      <c r="E4831" t="s">
        <v>19155</v>
      </c>
      <c r="F4831" t="s">
        <v>19156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11725</v>
      </c>
      <c r="N4831">
        <v>368</v>
      </c>
      <c r="O4831" t="s">
        <v>2120</v>
      </c>
      <c r="P4831" t="s">
        <v>87</v>
      </c>
      <c r="Q4831" t="s">
        <v>198</v>
      </c>
    </row>
    <row r="4832" spans="1:17" hidden="1" x14ac:dyDescent="0.25">
      <c r="A4832" t="s">
        <v>19157</v>
      </c>
      <c r="B4832" t="s">
        <v>19158</v>
      </c>
      <c r="C4832" s="1" t="str">
        <f t="shared" si="501"/>
        <v>21:0647</v>
      </c>
      <c r="D4832" s="1" t="str">
        <f t="shared" si="508"/>
        <v>21:0199</v>
      </c>
      <c r="E4832" t="s">
        <v>19159</v>
      </c>
      <c r="F4832" t="s">
        <v>19160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11730</v>
      </c>
      <c r="N4832">
        <v>369</v>
      </c>
      <c r="O4832" t="s">
        <v>21</v>
      </c>
      <c r="P4832" t="s">
        <v>87</v>
      </c>
      <c r="Q4832" t="s">
        <v>189</v>
      </c>
    </row>
    <row r="4833" spans="1:17" hidden="1" x14ac:dyDescent="0.25">
      <c r="A4833" t="s">
        <v>19161</v>
      </c>
      <c r="B4833" t="s">
        <v>19162</v>
      </c>
      <c r="C4833" s="1" t="str">
        <f t="shared" si="501"/>
        <v>21:0647</v>
      </c>
      <c r="D4833" s="1" t="str">
        <f t="shared" si="508"/>
        <v>21:0199</v>
      </c>
      <c r="E4833" t="s">
        <v>19163</v>
      </c>
      <c r="F4833" t="s">
        <v>19164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12803</v>
      </c>
      <c r="N4833">
        <v>370</v>
      </c>
      <c r="O4833" t="s">
        <v>21</v>
      </c>
      <c r="P4833" t="s">
        <v>148</v>
      </c>
      <c r="Q4833" t="s">
        <v>171</v>
      </c>
    </row>
    <row r="4834" spans="1:17" hidden="1" x14ac:dyDescent="0.25">
      <c r="A4834" t="s">
        <v>19165</v>
      </c>
      <c r="B4834" t="s">
        <v>19166</v>
      </c>
      <c r="C4834" s="1" t="str">
        <f t="shared" si="501"/>
        <v>21:0647</v>
      </c>
      <c r="D4834" s="1" t="str">
        <f t="shared" si="508"/>
        <v>21:0199</v>
      </c>
      <c r="E4834" t="s">
        <v>19167</v>
      </c>
      <c r="F4834" t="s">
        <v>19168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11641</v>
      </c>
      <c r="N4834">
        <v>371</v>
      </c>
      <c r="O4834" t="s">
        <v>21</v>
      </c>
      <c r="P4834" t="s">
        <v>87</v>
      </c>
      <c r="Q4834" t="s">
        <v>149</v>
      </c>
    </row>
    <row r="4835" spans="1:17" hidden="1" x14ac:dyDescent="0.25">
      <c r="A4835" t="s">
        <v>19169</v>
      </c>
      <c r="B4835" t="s">
        <v>19170</v>
      </c>
      <c r="C4835" s="1" t="str">
        <f t="shared" si="501"/>
        <v>21:0647</v>
      </c>
      <c r="D4835" s="1" t="str">
        <f t="shared" si="508"/>
        <v>21:0199</v>
      </c>
      <c r="E4835" t="s">
        <v>19171</v>
      </c>
      <c r="F4835" t="s">
        <v>19172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11646</v>
      </c>
      <c r="N4835">
        <v>372</v>
      </c>
      <c r="O4835" t="s">
        <v>21</v>
      </c>
      <c r="P4835" t="s">
        <v>87</v>
      </c>
      <c r="Q4835" t="s">
        <v>2392</v>
      </c>
    </row>
    <row r="4836" spans="1:17" hidden="1" x14ac:dyDescent="0.25">
      <c r="A4836" t="s">
        <v>19173</v>
      </c>
      <c r="B4836" t="s">
        <v>19174</v>
      </c>
      <c r="C4836" s="1" t="str">
        <f t="shared" si="501"/>
        <v>21:0647</v>
      </c>
      <c r="D4836" s="1" t="str">
        <f t="shared" si="508"/>
        <v>21:0199</v>
      </c>
      <c r="E4836" t="s">
        <v>19175</v>
      </c>
      <c r="F4836" t="s">
        <v>19176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11651</v>
      </c>
      <c r="N4836">
        <v>373</v>
      </c>
      <c r="O4836" t="s">
        <v>21</v>
      </c>
      <c r="P4836" t="s">
        <v>45</v>
      </c>
      <c r="Q4836" t="s">
        <v>143</v>
      </c>
    </row>
    <row r="4837" spans="1:17" hidden="1" x14ac:dyDescent="0.25">
      <c r="A4837" t="s">
        <v>19177</v>
      </c>
      <c r="B4837" t="s">
        <v>19178</v>
      </c>
      <c r="C4837" s="1" t="str">
        <f t="shared" si="501"/>
        <v>21:0647</v>
      </c>
      <c r="D4837" s="1" t="str">
        <f t="shared" si="508"/>
        <v>21:0199</v>
      </c>
      <c r="E4837" t="s">
        <v>19179</v>
      </c>
      <c r="F4837" t="s">
        <v>19180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11660</v>
      </c>
      <c r="N4837">
        <v>374</v>
      </c>
      <c r="O4837" t="s">
        <v>21</v>
      </c>
      <c r="P4837" t="s">
        <v>45</v>
      </c>
      <c r="Q4837" t="s">
        <v>2366</v>
      </c>
    </row>
    <row r="4838" spans="1:17" hidden="1" x14ac:dyDescent="0.25">
      <c r="A4838" t="s">
        <v>19181</v>
      </c>
      <c r="B4838" t="s">
        <v>19182</v>
      </c>
      <c r="C4838" s="1" t="str">
        <f t="shared" si="501"/>
        <v>21:0647</v>
      </c>
      <c r="D4838" s="1" t="str">
        <f t="shared" si="508"/>
        <v>21:0199</v>
      </c>
      <c r="E4838" t="s">
        <v>19183</v>
      </c>
      <c r="F4838" t="s">
        <v>19184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11665</v>
      </c>
      <c r="N4838">
        <v>375</v>
      </c>
      <c r="O4838" t="s">
        <v>21</v>
      </c>
      <c r="P4838" t="s">
        <v>2212</v>
      </c>
      <c r="Q4838" t="s">
        <v>215</v>
      </c>
    </row>
    <row r="4839" spans="1:17" hidden="1" x14ac:dyDescent="0.25">
      <c r="A4839" t="s">
        <v>19185</v>
      </c>
      <c r="B4839" t="s">
        <v>19186</v>
      </c>
      <c r="C4839" s="1" t="str">
        <f t="shared" si="501"/>
        <v>21:0647</v>
      </c>
      <c r="D4839" s="1" t="str">
        <f t="shared" si="508"/>
        <v>21:0199</v>
      </c>
      <c r="E4839" t="s">
        <v>19187</v>
      </c>
      <c r="F4839" t="s">
        <v>19188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11670</v>
      </c>
      <c r="N4839">
        <v>376</v>
      </c>
      <c r="O4839" t="s">
        <v>21</v>
      </c>
      <c r="P4839" t="s">
        <v>87</v>
      </c>
      <c r="Q4839" t="s">
        <v>138</v>
      </c>
    </row>
    <row r="4840" spans="1:17" hidden="1" x14ac:dyDescent="0.25">
      <c r="A4840" t="s">
        <v>19189</v>
      </c>
      <c r="B4840" t="s">
        <v>19190</v>
      </c>
      <c r="C4840" s="1" t="str">
        <f t="shared" si="501"/>
        <v>21:0647</v>
      </c>
      <c r="D4840" s="1" t="str">
        <f>HYPERLINK("http://geochem.nrcan.gc.ca/cdogs/content/svy/svy_e.htm", "")</f>
        <v/>
      </c>
      <c r="G4840" s="1" t="str">
        <f>HYPERLINK("http://geochem.nrcan.gc.ca/cdogs/content/cr_/cr_00082_e.htm", "82")</f>
        <v>82</v>
      </c>
      <c r="J4840" t="s">
        <v>11703</v>
      </c>
      <c r="K4840" t="s">
        <v>11704</v>
      </c>
      <c r="L4840">
        <v>21</v>
      </c>
      <c r="M4840" t="s">
        <v>11705</v>
      </c>
      <c r="N4840">
        <v>377</v>
      </c>
      <c r="O4840" t="s">
        <v>9517</v>
      </c>
      <c r="P4840" t="s">
        <v>4550</v>
      </c>
      <c r="Q4840" t="s">
        <v>59</v>
      </c>
    </row>
    <row r="4841" spans="1:17" hidden="1" x14ac:dyDescent="0.25">
      <c r="A4841" t="s">
        <v>19191</v>
      </c>
      <c r="B4841" t="s">
        <v>19192</v>
      </c>
      <c r="C4841" s="1" t="str">
        <f t="shared" ref="C4841:C4904" si="511">HYPERLINK("http://geochem.nrcan.gc.ca/cdogs/content/bdl/bdl210648_e.htm", "21:0648")</f>
        <v>21:0648</v>
      </c>
      <c r="D4841" s="1" t="str">
        <f t="shared" ref="D4841:D4847" si="512">HYPERLINK("http://geochem.nrcan.gc.ca/cdogs/content/svy/svy210198_e.htm", "21:0198")</f>
        <v>21:0198</v>
      </c>
      <c r="E4841" t="s">
        <v>19193</v>
      </c>
      <c r="F4841" t="s">
        <v>19194</v>
      </c>
      <c r="H4841">
        <v>45.741929300000002</v>
      </c>
      <c r="I4841">
        <v>-66.031696299999993</v>
      </c>
      <c r="J4841" s="1" t="str">
        <f t="shared" ref="J4841:J4847" si="513">HYPERLINK("http://geochem.nrcan.gc.ca/cdogs/content/kwd/kwd020018_e.htm", "Fluid (stream)")</f>
        <v>Fluid (stream)</v>
      </c>
      <c r="K4841" s="1" t="str">
        <f t="shared" ref="K4841:K4847" si="514">HYPERLINK("http://geochem.nrcan.gc.ca/cdogs/content/kwd/kwd080007_e.htm", "Untreated Water")</f>
        <v>Untreated Water</v>
      </c>
      <c r="L4841">
        <v>1</v>
      </c>
      <c r="M4841" t="s">
        <v>11641</v>
      </c>
      <c r="N4841">
        <v>1</v>
      </c>
      <c r="O4841" t="s">
        <v>108</v>
      </c>
      <c r="P4841" t="s">
        <v>108</v>
      </c>
      <c r="Q4841" t="s">
        <v>108</v>
      </c>
    </row>
    <row r="4842" spans="1:17" hidden="1" x14ac:dyDescent="0.25">
      <c r="A4842" t="s">
        <v>19195</v>
      </c>
      <c r="B4842" t="s">
        <v>19196</v>
      </c>
      <c r="C4842" s="1" t="str">
        <f t="shared" si="511"/>
        <v>21:0648</v>
      </c>
      <c r="D4842" s="1" t="str">
        <f t="shared" si="512"/>
        <v>21:0198</v>
      </c>
      <c r="E4842" t="s">
        <v>19197</v>
      </c>
      <c r="F4842" t="s">
        <v>19198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11646</v>
      </c>
      <c r="N4842">
        <v>2</v>
      </c>
      <c r="O4842" t="s">
        <v>21</v>
      </c>
      <c r="P4842" t="s">
        <v>22</v>
      </c>
      <c r="Q4842" t="s">
        <v>149</v>
      </c>
    </row>
    <row r="4843" spans="1:17" hidden="1" x14ac:dyDescent="0.25">
      <c r="A4843" t="s">
        <v>19199</v>
      </c>
      <c r="B4843" t="s">
        <v>19200</v>
      </c>
      <c r="C4843" s="1" t="str">
        <f t="shared" si="511"/>
        <v>21:0648</v>
      </c>
      <c r="D4843" s="1" t="str">
        <f t="shared" si="512"/>
        <v>21:0198</v>
      </c>
      <c r="E4843" t="s">
        <v>19201</v>
      </c>
      <c r="F4843" t="s">
        <v>19202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11680</v>
      </c>
      <c r="N4843">
        <v>3</v>
      </c>
      <c r="O4843" t="s">
        <v>680</v>
      </c>
      <c r="P4843" t="s">
        <v>2212</v>
      </c>
      <c r="Q4843" t="s">
        <v>189</v>
      </c>
    </row>
    <row r="4844" spans="1:17" hidden="1" x14ac:dyDescent="0.25">
      <c r="A4844" t="s">
        <v>19203</v>
      </c>
      <c r="B4844" t="s">
        <v>19204</v>
      </c>
      <c r="C4844" s="1" t="str">
        <f t="shared" si="511"/>
        <v>21:0648</v>
      </c>
      <c r="D4844" s="1" t="str">
        <f t="shared" si="512"/>
        <v>21:0198</v>
      </c>
      <c r="E4844" t="s">
        <v>19201</v>
      </c>
      <c r="F4844" t="s">
        <v>19205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11684</v>
      </c>
      <c r="N4844">
        <v>4</v>
      </c>
      <c r="O4844" t="s">
        <v>21</v>
      </c>
      <c r="P4844" t="s">
        <v>2212</v>
      </c>
      <c r="Q4844" t="s">
        <v>171</v>
      </c>
    </row>
    <row r="4845" spans="1:17" hidden="1" x14ac:dyDescent="0.25">
      <c r="A4845" t="s">
        <v>19206</v>
      </c>
      <c r="B4845" t="s">
        <v>19207</v>
      </c>
      <c r="C4845" s="1" t="str">
        <f t="shared" si="511"/>
        <v>21:0648</v>
      </c>
      <c r="D4845" s="1" t="str">
        <f t="shared" si="512"/>
        <v>21:0198</v>
      </c>
      <c r="E4845" t="s">
        <v>19208</v>
      </c>
      <c r="F4845" t="s">
        <v>19209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11651</v>
      </c>
      <c r="N4845">
        <v>5</v>
      </c>
      <c r="O4845" t="s">
        <v>3419</v>
      </c>
      <c r="P4845" t="s">
        <v>6370</v>
      </c>
      <c r="Q4845" t="s">
        <v>189</v>
      </c>
    </row>
    <row r="4846" spans="1:17" hidden="1" x14ac:dyDescent="0.25">
      <c r="A4846" t="s">
        <v>19210</v>
      </c>
      <c r="B4846" t="s">
        <v>19211</v>
      </c>
      <c r="C4846" s="1" t="str">
        <f t="shared" si="511"/>
        <v>21:0648</v>
      </c>
      <c r="D4846" s="1" t="str">
        <f t="shared" si="512"/>
        <v>21:0198</v>
      </c>
      <c r="E4846" t="s">
        <v>19212</v>
      </c>
      <c r="F4846" t="s">
        <v>19213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11660</v>
      </c>
      <c r="N4846">
        <v>6</v>
      </c>
      <c r="O4846" t="s">
        <v>108</v>
      </c>
      <c r="P4846" t="s">
        <v>108</v>
      </c>
      <c r="Q4846" t="s">
        <v>108</v>
      </c>
    </row>
    <row r="4847" spans="1:17" hidden="1" x14ac:dyDescent="0.25">
      <c r="A4847" t="s">
        <v>19214</v>
      </c>
      <c r="B4847" t="s">
        <v>19215</v>
      </c>
      <c r="C4847" s="1" t="str">
        <f t="shared" si="511"/>
        <v>21:0648</v>
      </c>
      <c r="D4847" s="1" t="str">
        <f t="shared" si="512"/>
        <v>21:0198</v>
      </c>
      <c r="E4847" t="s">
        <v>19216</v>
      </c>
      <c r="F4847" t="s">
        <v>19217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11665</v>
      </c>
      <c r="N4847">
        <v>7</v>
      </c>
      <c r="O4847" t="s">
        <v>2120</v>
      </c>
      <c r="P4847" t="s">
        <v>18312</v>
      </c>
      <c r="Q4847" t="s">
        <v>1528</v>
      </c>
    </row>
    <row r="4848" spans="1:17" hidden="1" x14ac:dyDescent="0.25">
      <c r="A4848" t="s">
        <v>19218</v>
      </c>
      <c r="B4848" t="s">
        <v>19219</v>
      </c>
      <c r="C4848" s="1" t="str">
        <f t="shared" si="511"/>
        <v>21:0648</v>
      </c>
      <c r="D4848" s="1" t="str">
        <f>HYPERLINK("http://geochem.nrcan.gc.ca/cdogs/content/svy/svy_e.htm", "")</f>
        <v/>
      </c>
      <c r="G4848" s="1" t="str">
        <f>HYPERLINK("http://geochem.nrcan.gc.ca/cdogs/content/cr_/cr_00082_e.htm", "82")</f>
        <v>82</v>
      </c>
      <c r="J4848" t="s">
        <v>11703</v>
      </c>
      <c r="K4848" t="s">
        <v>11704</v>
      </c>
      <c r="L4848">
        <v>1</v>
      </c>
      <c r="M4848" t="s">
        <v>11705</v>
      </c>
      <c r="N4848">
        <v>8</v>
      </c>
      <c r="O4848" t="s">
        <v>17493</v>
      </c>
      <c r="P4848" t="s">
        <v>5702</v>
      </c>
      <c r="Q4848" t="s">
        <v>29</v>
      </c>
    </row>
    <row r="4849" spans="1:17" hidden="1" x14ac:dyDescent="0.25">
      <c r="A4849" t="s">
        <v>19220</v>
      </c>
      <c r="B4849" t="s">
        <v>19221</v>
      </c>
      <c r="C4849" s="1" t="str">
        <f t="shared" si="511"/>
        <v>21:0648</v>
      </c>
      <c r="D4849" s="1" t="str">
        <f t="shared" ref="D4849:D4866" si="515">HYPERLINK("http://geochem.nrcan.gc.ca/cdogs/content/svy/svy210198_e.htm", "21:0198")</f>
        <v>21:0198</v>
      </c>
      <c r="E4849" t="s">
        <v>19222</v>
      </c>
      <c r="F4849" t="s">
        <v>19223</v>
      </c>
      <c r="H4849">
        <v>45.178334100000001</v>
      </c>
      <c r="I4849">
        <v>-66.7226809</v>
      </c>
      <c r="J4849" s="1" t="str">
        <f t="shared" ref="J4849:J4866" si="516">HYPERLINK("http://geochem.nrcan.gc.ca/cdogs/content/kwd/kwd020018_e.htm", "Fluid (stream)")</f>
        <v>Fluid (stream)</v>
      </c>
      <c r="K4849" s="1" t="str">
        <f t="shared" ref="K4849:K4866" si="517">HYPERLINK("http://geochem.nrcan.gc.ca/cdogs/content/kwd/kwd080007_e.htm", "Untreated Water")</f>
        <v>Untreated Water</v>
      </c>
      <c r="L4849">
        <v>1</v>
      </c>
      <c r="M4849" t="s">
        <v>11670</v>
      </c>
      <c r="N4849">
        <v>9</v>
      </c>
      <c r="O4849" t="s">
        <v>21</v>
      </c>
      <c r="P4849" t="s">
        <v>1631</v>
      </c>
      <c r="Q4849" t="s">
        <v>149</v>
      </c>
    </row>
    <row r="4850" spans="1:17" hidden="1" x14ac:dyDescent="0.25">
      <c r="A4850" t="s">
        <v>19224</v>
      </c>
      <c r="B4850" t="s">
        <v>19225</v>
      </c>
      <c r="C4850" s="1" t="str">
        <f t="shared" si="511"/>
        <v>21:0648</v>
      </c>
      <c r="D4850" s="1" t="str">
        <f t="shared" si="515"/>
        <v>21:0198</v>
      </c>
      <c r="E4850" t="s">
        <v>19226</v>
      </c>
      <c r="F4850" t="s">
        <v>19227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11675</v>
      </c>
      <c r="N4850">
        <v>10</v>
      </c>
      <c r="O4850" t="s">
        <v>1771</v>
      </c>
      <c r="P4850" t="s">
        <v>583</v>
      </c>
      <c r="Q4850" t="s">
        <v>2401</v>
      </c>
    </row>
    <row r="4851" spans="1:17" hidden="1" x14ac:dyDescent="0.25">
      <c r="A4851" t="s">
        <v>19228</v>
      </c>
      <c r="B4851" t="s">
        <v>19229</v>
      </c>
      <c r="C4851" s="1" t="str">
        <f t="shared" si="511"/>
        <v>21:0648</v>
      </c>
      <c r="D4851" s="1" t="str">
        <f t="shared" si="515"/>
        <v>21:0198</v>
      </c>
      <c r="E4851" t="s">
        <v>19230</v>
      </c>
      <c r="F4851" t="s">
        <v>19231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11689</v>
      </c>
      <c r="N4851">
        <v>11</v>
      </c>
      <c r="O4851" t="s">
        <v>21</v>
      </c>
      <c r="P4851" t="s">
        <v>631</v>
      </c>
      <c r="Q4851" t="s">
        <v>171</v>
      </c>
    </row>
    <row r="4852" spans="1:17" hidden="1" x14ac:dyDescent="0.25">
      <c r="A4852" t="s">
        <v>19232</v>
      </c>
      <c r="B4852" t="s">
        <v>19233</v>
      </c>
      <c r="C4852" s="1" t="str">
        <f t="shared" si="511"/>
        <v>21:0648</v>
      </c>
      <c r="D4852" s="1" t="str">
        <f t="shared" si="515"/>
        <v>21:0198</v>
      </c>
      <c r="E4852" t="s">
        <v>19234</v>
      </c>
      <c r="F4852" t="s">
        <v>19235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11694</v>
      </c>
      <c r="N4852">
        <v>12</v>
      </c>
      <c r="O4852" t="s">
        <v>21</v>
      </c>
      <c r="P4852" t="s">
        <v>391</v>
      </c>
      <c r="Q4852" t="s">
        <v>149</v>
      </c>
    </row>
    <row r="4853" spans="1:17" hidden="1" x14ac:dyDescent="0.25">
      <c r="A4853" t="s">
        <v>19236</v>
      </c>
      <c r="B4853" t="s">
        <v>19237</v>
      </c>
      <c r="C4853" s="1" t="str">
        <f t="shared" si="511"/>
        <v>21:0648</v>
      </c>
      <c r="D4853" s="1" t="str">
        <f t="shared" si="515"/>
        <v>21:0198</v>
      </c>
      <c r="E4853" t="s">
        <v>19238</v>
      </c>
      <c r="F4853" t="s">
        <v>19239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11700</v>
      </c>
      <c r="N4853">
        <v>13</v>
      </c>
      <c r="O4853" t="s">
        <v>21</v>
      </c>
      <c r="P4853" t="s">
        <v>1631</v>
      </c>
      <c r="Q4853" t="s">
        <v>171</v>
      </c>
    </row>
    <row r="4854" spans="1:17" hidden="1" x14ac:dyDescent="0.25">
      <c r="A4854" t="s">
        <v>19240</v>
      </c>
      <c r="B4854" t="s">
        <v>19241</v>
      </c>
      <c r="C4854" s="1" t="str">
        <f t="shared" si="511"/>
        <v>21:0648</v>
      </c>
      <c r="D4854" s="1" t="str">
        <f t="shared" si="515"/>
        <v>21:0198</v>
      </c>
      <c r="E4854" t="s">
        <v>19242</v>
      </c>
      <c r="F4854" t="s">
        <v>19243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11710</v>
      </c>
      <c r="N4854">
        <v>14</v>
      </c>
      <c r="O4854" t="s">
        <v>21</v>
      </c>
      <c r="P4854" t="s">
        <v>22</v>
      </c>
      <c r="Q4854" t="s">
        <v>3836</v>
      </c>
    </row>
    <row r="4855" spans="1:17" hidden="1" x14ac:dyDescent="0.25">
      <c r="A4855" t="s">
        <v>19244</v>
      </c>
      <c r="B4855" t="s">
        <v>19245</v>
      </c>
      <c r="C4855" s="1" t="str">
        <f t="shared" si="511"/>
        <v>21:0648</v>
      </c>
      <c r="D4855" s="1" t="str">
        <f t="shared" si="515"/>
        <v>21:0198</v>
      </c>
      <c r="E4855" t="s">
        <v>19246</v>
      </c>
      <c r="F4855" t="s">
        <v>19247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11715</v>
      </c>
      <c r="N4855">
        <v>15</v>
      </c>
      <c r="O4855" t="s">
        <v>101</v>
      </c>
      <c r="P4855" t="s">
        <v>1515</v>
      </c>
      <c r="Q4855" t="s">
        <v>149</v>
      </c>
    </row>
    <row r="4856" spans="1:17" hidden="1" x14ac:dyDescent="0.25">
      <c r="A4856" t="s">
        <v>19248</v>
      </c>
      <c r="B4856" t="s">
        <v>19249</v>
      </c>
      <c r="C4856" s="1" t="str">
        <f t="shared" si="511"/>
        <v>21:0648</v>
      </c>
      <c r="D4856" s="1" t="str">
        <f t="shared" si="515"/>
        <v>21:0198</v>
      </c>
      <c r="E4856" t="s">
        <v>19250</v>
      </c>
      <c r="F4856" t="s">
        <v>19251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11720</v>
      </c>
      <c r="N4856">
        <v>16</v>
      </c>
      <c r="O4856" t="s">
        <v>220</v>
      </c>
      <c r="P4856" t="s">
        <v>2943</v>
      </c>
      <c r="Q4856" t="s">
        <v>189</v>
      </c>
    </row>
    <row r="4857" spans="1:17" hidden="1" x14ac:dyDescent="0.25">
      <c r="A4857" t="s">
        <v>19252</v>
      </c>
      <c r="B4857" t="s">
        <v>19253</v>
      </c>
      <c r="C4857" s="1" t="str">
        <f t="shared" si="511"/>
        <v>21:0648</v>
      </c>
      <c r="D4857" s="1" t="str">
        <f t="shared" si="515"/>
        <v>21:0198</v>
      </c>
      <c r="E4857" t="s">
        <v>19254</v>
      </c>
      <c r="F4857" t="s">
        <v>19255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11725</v>
      </c>
      <c r="N4857">
        <v>17</v>
      </c>
      <c r="O4857" t="s">
        <v>21</v>
      </c>
      <c r="P4857" t="s">
        <v>658</v>
      </c>
      <c r="Q4857" t="s">
        <v>149</v>
      </c>
    </row>
    <row r="4858" spans="1:17" hidden="1" x14ac:dyDescent="0.25">
      <c r="A4858" t="s">
        <v>19256</v>
      </c>
      <c r="B4858" t="s">
        <v>19257</v>
      </c>
      <c r="C4858" s="1" t="str">
        <f t="shared" si="511"/>
        <v>21:0648</v>
      </c>
      <c r="D4858" s="1" t="str">
        <f t="shared" si="515"/>
        <v>21:0198</v>
      </c>
      <c r="E4858" t="s">
        <v>19258</v>
      </c>
      <c r="F4858" t="s">
        <v>19259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11730</v>
      </c>
      <c r="N4858">
        <v>18</v>
      </c>
      <c r="O4858" t="s">
        <v>101</v>
      </c>
      <c r="P4858" t="s">
        <v>583</v>
      </c>
      <c r="Q4858" t="s">
        <v>189</v>
      </c>
    </row>
    <row r="4859" spans="1:17" hidden="1" x14ac:dyDescent="0.25">
      <c r="A4859" t="s">
        <v>19260</v>
      </c>
      <c r="B4859" t="s">
        <v>19261</v>
      </c>
      <c r="C4859" s="1" t="str">
        <f t="shared" si="511"/>
        <v>21:0648</v>
      </c>
      <c r="D4859" s="1" t="str">
        <f t="shared" si="515"/>
        <v>21:0198</v>
      </c>
      <c r="E4859" t="s">
        <v>19262</v>
      </c>
      <c r="F4859" t="s">
        <v>19263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12803</v>
      </c>
      <c r="N4859">
        <v>19</v>
      </c>
      <c r="O4859" t="s">
        <v>64</v>
      </c>
      <c r="P4859" t="s">
        <v>2212</v>
      </c>
      <c r="Q4859" t="s">
        <v>215</v>
      </c>
    </row>
    <row r="4860" spans="1:17" hidden="1" x14ac:dyDescent="0.25">
      <c r="A4860" t="s">
        <v>19264</v>
      </c>
      <c r="B4860" t="s">
        <v>19265</v>
      </c>
      <c r="C4860" s="1" t="str">
        <f t="shared" si="511"/>
        <v>21:0648</v>
      </c>
      <c r="D4860" s="1" t="str">
        <f t="shared" si="515"/>
        <v>21:0198</v>
      </c>
      <c r="E4860" t="s">
        <v>19266</v>
      </c>
      <c r="F4860" t="s">
        <v>19267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11641</v>
      </c>
      <c r="N4860">
        <v>20</v>
      </c>
      <c r="O4860" t="s">
        <v>21</v>
      </c>
      <c r="P4860" t="s">
        <v>356</v>
      </c>
      <c r="Q4860" t="s">
        <v>189</v>
      </c>
    </row>
    <row r="4861" spans="1:17" hidden="1" x14ac:dyDescent="0.25">
      <c r="A4861" t="s">
        <v>19268</v>
      </c>
      <c r="B4861" t="s">
        <v>19269</v>
      </c>
      <c r="C4861" s="1" t="str">
        <f t="shared" si="511"/>
        <v>21:0648</v>
      </c>
      <c r="D4861" s="1" t="str">
        <f t="shared" si="515"/>
        <v>21:0198</v>
      </c>
      <c r="E4861" t="s">
        <v>19270</v>
      </c>
      <c r="F4861" t="s">
        <v>19271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11680</v>
      </c>
      <c r="N4861">
        <v>21</v>
      </c>
      <c r="O4861" t="s">
        <v>21</v>
      </c>
      <c r="P4861" t="s">
        <v>22</v>
      </c>
      <c r="Q4861" t="s">
        <v>215</v>
      </c>
    </row>
    <row r="4862" spans="1:17" hidden="1" x14ac:dyDescent="0.25">
      <c r="A4862" t="s">
        <v>19272</v>
      </c>
      <c r="B4862" t="s">
        <v>19273</v>
      </c>
      <c r="C4862" s="1" t="str">
        <f t="shared" si="511"/>
        <v>21:0648</v>
      </c>
      <c r="D4862" s="1" t="str">
        <f t="shared" si="515"/>
        <v>21:0198</v>
      </c>
      <c r="E4862" t="s">
        <v>19270</v>
      </c>
      <c r="F4862" t="s">
        <v>19274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11684</v>
      </c>
      <c r="N4862">
        <v>22</v>
      </c>
      <c r="O4862" t="s">
        <v>21</v>
      </c>
      <c r="P4862" t="s">
        <v>22</v>
      </c>
      <c r="Q4862" t="s">
        <v>215</v>
      </c>
    </row>
    <row r="4863" spans="1:17" hidden="1" x14ac:dyDescent="0.25">
      <c r="A4863" t="s">
        <v>19275</v>
      </c>
      <c r="B4863" t="s">
        <v>19276</v>
      </c>
      <c r="C4863" s="1" t="str">
        <f t="shared" si="511"/>
        <v>21:0648</v>
      </c>
      <c r="D4863" s="1" t="str">
        <f t="shared" si="515"/>
        <v>21:0198</v>
      </c>
      <c r="E4863" t="s">
        <v>19277</v>
      </c>
      <c r="F4863" t="s">
        <v>19278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11646</v>
      </c>
      <c r="N4863">
        <v>23</v>
      </c>
      <c r="O4863" t="s">
        <v>3419</v>
      </c>
      <c r="P4863" t="s">
        <v>583</v>
      </c>
      <c r="Q4863" t="s">
        <v>149</v>
      </c>
    </row>
    <row r="4864" spans="1:17" hidden="1" x14ac:dyDescent="0.25">
      <c r="A4864" t="s">
        <v>19279</v>
      </c>
      <c r="B4864" t="s">
        <v>19280</v>
      </c>
      <c r="C4864" s="1" t="str">
        <f t="shared" si="511"/>
        <v>21:0648</v>
      </c>
      <c r="D4864" s="1" t="str">
        <f t="shared" si="515"/>
        <v>21:0198</v>
      </c>
      <c r="E4864" t="s">
        <v>19281</v>
      </c>
      <c r="F4864" t="s">
        <v>19282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11651</v>
      </c>
      <c r="N4864">
        <v>24</v>
      </c>
      <c r="O4864" t="s">
        <v>101</v>
      </c>
      <c r="P4864" t="s">
        <v>22</v>
      </c>
      <c r="Q4864" t="s">
        <v>52</v>
      </c>
    </row>
    <row r="4865" spans="1:17" hidden="1" x14ac:dyDescent="0.25">
      <c r="A4865" t="s">
        <v>19283</v>
      </c>
      <c r="B4865" t="s">
        <v>19284</v>
      </c>
      <c r="C4865" s="1" t="str">
        <f t="shared" si="511"/>
        <v>21:0648</v>
      </c>
      <c r="D4865" s="1" t="str">
        <f t="shared" si="515"/>
        <v>21:0198</v>
      </c>
      <c r="E4865" t="s">
        <v>19285</v>
      </c>
      <c r="F4865" t="s">
        <v>19286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11660</v>
      </c>
      <c r="N4865">
        <v>25</v>
      </c>
      <c r="O4865" t="s">
        <v>1771</v>
      </c>
      <c r="P4865" t="s">
        <v>356</v>
      </c>
      <c r="Q4865" t="s">
        <v>2366</v>
      </c>
    </row>
    <row r="4866" spans="1:17" hidden="1" x14ac:dyDescent="0.25">
      <c r="A4866" t="s">
        <v>19287</v>
      </c>
      <c r="B4866" t="s">
        <v>19288</v>
      </c>
      <c r="C4866" s="1" t="str">
        <f t="shared" si="511"/>
        <v>21:0648</v>
      </c>
      <c r="D4866" s="1" t="str">
        <f t="shared" si="515"/>
        <v>21:0198</v>
      </c>
      <c r="E4866" t="s">
        <v>19289</v>
      </c>
      <c r="F4866" t="s">
        <v>19290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11665</v>
      </c>
      <c r="N4866">
        <v>26</v>
      </c>
      <c r="O4866" t="s">
        <v>2379</v>
      </c>
      <c r="P4866" t="s">
        <v>22</v>
      </c>
      <c r="Q4866" t="s">
        <v>93</v>
      </c>
    </row>
    <row r="4867" spans="1:17" hidden="1" x14ac:dyDescent="0.25">
      <c r="A4867" t="s">
        <v>19291</v>
      </c>
      <c r="B4867" t="s">
        <v>19292</v>
      </c>
      <c r="C4867" s="1" t="str">
        <f t="shared" si="511"/>
        <v>21:0648</v>
      </c>
      <c r="D4867" s="1" t="str">
        <f>HYPERLINK("http://geochem.nrcan.gc.ca/cdogs/content/svy/svy_e.htm", "")</f>
        <v/>
      </c>
      <c r="G4867" s="1" t="str">
        <f>HYPERLINK("http://geochem.nrcan.gc.ca/cdogs/content/cr_/cr_00080_e.htm", "80")</f>
        <v>80</v>
      </c>
      <c r="J4867" t="s">
        <v>11703</v>
      </c>
      <c r="K4867" t="s">
        <v>11704</v>
      </c>
      <c r="L4867">
        <v>2</v>
      </c>
      <c r="M4867" t="s">
        <v>11705</v>
      </c>
      <c r="N4867">
        <v>27</v>
      </c>
      <c r="O4867" t="s">
        <v>3419</v>
      </c>
      <c r="P4867" t="s">
        <v>2943</v>
      </c>
      <c r="Q4867" t="s">
        <v>46</v>
      </c>
    </row>
    <row r="4868" spans="1:17" hidden="1" x14ac:dyDescent="0.25">
      <c r="A4868" t="s">
        <v>19293</v>
      </c>
      <c r="B4868" t="s">
        <v>19294</v>
      </c>
      <c r="C4868" s="1" t="str">
        <f t="shared" si="511"/>
        <v>21:0648</v>
      </c>
      <c r="D4868" s="1" t="str">
        <f t="shared" ref="D4868:D4891" si="518">HYPERLINK("http://geochem.nrcan.gc.ca/cdogs/content/svy/svy210198_e.htm", "21:0198")</f>
        <v>21:0198</v>
      </c>
      <c r="E4868" t="s">
        <v>19295</v>
      </c>
      <c r="F4868" t="s">
        <v>19296</v>
      </c>
      <c r="H4868">
        <v>45.095628099999999</v>
      </c>
      <c r="I4868">
        <v>-66.698284200000003</v>
      </c>
      <c r="J4868" s="1" t="str">
        <f t="shared" ref="J4868:J4891" si="519">HYPERLINK("http://geochem.nrcan.gc.ca/cdogs/content/kwd/kwd020018_e.htm", "Fluid (stream)")</f>
        <v>Fluid (stream)</v>
      </c>
      <c r="K4868" s="1" t="str">
        <f t="shared" ref="K4868:K4891" si="520">HYPERLINK("http://geochem.nrcan.gc.ca/cdogs/content/kwd/kwd080007_e.htm", "Untreated Water")</f>
        <v>Untreated Water</v>
      </c>
      <c r="L4868">
        <v>2</v>
      </c>
      <c r="M4868" t="s">
        <v>11670</v>
      </c>
      <c r="N4868">
        <v>28</v>
      </c>
      <c r="O4868" t="s">
        <v>21</v>
      </c>
      <c r="P4868" t="s">
        <v>356</v>
      </c>
      <c r="Q4868" t="s">
        <v>215</v>
      </c>
    </row>
    <row r="4869" spans="1:17" hidden="1" x14ac:dyDescent="0.25">
      <c r="A4869" t="s">
        <v>19297</v>
      </c>
      <c r="B4869" t="s">
        <v>19298</v>
      </c>
      <c r="C4869" s="1" t="str">
        <f t="shared" si="511"/>
        <v>21:0648</v>
      </c>
      <c r="D4869" s="1" t="str">
        <f t="shared" si="518"/>
        <v>21:0198</v>
      </c>
      <c r="E4869" t="s">
        <v>19299</v>
      </c>
      <c r="F4869" t="s">
        <v>19300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11675</v>
      </c>
      <c r="N4869">
        <v>29</v>
      </c>
      <c r="O4869" t="s">
        <v>652</v>
      </c>
      <c r="P4869" t="s">
        <v>87</v>
      </c>
      <c r="Q4869" t="s">
        <v>1599</v>
      </c>
    </row>
    <row r="4870" spans="1:17" hidden="1" x14ac:dyDescent="0.25">
      <c r="A4870" t="s">
        <v>19301</v>
      </c>
      <c r="B4870" t="s">
        <v>19302</v>
      </c>
      <c r="C4870" s="1" t="str">
        <f t="shared" si="511"/>
        <v>21:0648</v>
      </c>
      <c r="D4870" s="1" t="str">
        <f t="shared" si="518"/>
        <v>21:0198</v>
      </c>
      <c r="E4870" t="s">
        <v>19303</v>
      </c>
      <c r="F4870" t="s">
        <v>19304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11689</v>
      </c>
      <c r="N4870">
        <v>30</v>
      </c>
      <c r="O4870" t="s">
        <v>21</v>
      </c>
      <c r="P4870" t="s">
        <v>583</v>
      </c>
      <c r="Q4870" t="s">
        <v>88</v>
      </c>
    </row>
    <row r="4871" spans="1:17" hidden="1" x14ac:dyDescent="0.25">
      <c r="A4871" t="s">
        <v>19305</v>
      </c>
      <c r="B4871" t="s">
        <v>19306</v>
      </c>
      <c r="C4871" s="1" t="str">
        <f t="shared" si="511"/>
        <v>21:0648</v>
      </c>
      <c r="D4871" s="1" t="str">
        <f t="shared" si="518"/>
        <v>21:0198</v>
      </c>
      <c r="E4871" t="s">
        <v>19307</v>
      </c>
      <c r="F4871" t="s">
        <v>19308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11694</v>
      </c>
      <c r="N4871">
        <v>31</v>
      </c>
      <c r="O4871" t="s">
        <v>21</v>
      </c>
      <c r="P4871" t="s">
        <v>583</v>
      </c>
      <c r="Q4871" t="s">
        <v>215</v>
      </c>
    </row>
    <row r="4872" spans="1:17" hidden="1" x14ac:dyDescent="0.25">
      <c r="A4872" t="s">
        <v>19309</v>
      </c>
      <c r="B4872" t="s">
        <v>19310</v>
      </c>
      <c r="C4872" s="1" t="str">
        <f t="shared" si="511"/>
        <v>21:0648</v>
      </c>
      <c r="D4872" s="1" t="str">
        <f t="shared" si="518"/>
        <v>21:0198</v>
      </c>
      <c r="E4872" t="s">
        <v>19311</v>
      </c>
      <c r="F4872" t="s">
        <v>19312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11700</v>
      </c>
      <c r="N4872">
        <v>32</v>
      </c>
      <c r="O4872" t="s">
        <v>21</v>
      </c>
      <c r="P4872" t="s">
        <v>583</v>
      </c>
      <c r="Q4872" t="s">
        <v>149</v>
      </c>
    </row>
    <row r="4873" spans="1:17" hidden="1" x14ac:dyDescent="0.25">
      <c r="A4873" t="s">
        <v>19313</v>
      </c>
      <c r="B4873" t="s">
        <v>19314</v>
      </c>
      <c r="C4873" s="1" t="str">
        <f t="shared" si="511"/>
        <v>21:0648</v>
      </c>
      <c r="D4873" s="1" t="str">
        <f t="shared" si="518"/>
        <v>21:0198</v>
      </c>
      <c r="E4873" t="s">
        <v>19315</v>
      </c>
      <c r="F4873" t="s">
        <v>19316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11710</v>
      </c>
      <c r="N4873">
        <v>33</v>
      </c>
      <c r="O4873" t="s">
        <v>21</v>
      </c>
      <c r="P4873" t="s">
        <v>45</v>
      </c>
      <c r="Q4873" t="s">
        <v>52</v>
      </c>
    </row>
    <row r="4874" spans="1:17" hidden="1" x14ac:dyDescent="0.25">
      <c r="A4874" t="s">
        <v>19317</v>
      </c>
      <c r="B4874" t="s">
        <v>19318</v>
      </c>
      <c r="C4874" s="1" t="str">
        <f t="shared" si="511"/>
        <v>21:0648</v>
      </c>
      <c r="D4874" s="1" t="str">
        <f t="shared" si="518"/>
        <v>21:0198</v>
      </c>
      <c r="E4874" t="s">
        <v>19319</v>
      </c>
      <c r="F4874" t="s">
        <v>19320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11715</v>
      </c>
      <c r="N4874">
        <v>34</v>
      </c>
      <c r="O4874" t="s">
        <v>21</v>
      </c>
      <c r="P4874" t="s">
        <v>87</v>
      </c>
      <c r="Q4874" t="s">
        <v>149</v>
      </c>
    </row>
    <row r="4875" spans="1:17" hidden="1" x14ac:dyDescent="0.25">
      <c r="A4875" t="s">
        <v>19321</v>
      </c>
      <c r="B4875" t="s">
        <v>19322</v>
      </c>
      <c r="C4875" s="1" t="str">
        <f t="shared" si="511"/>
        <v>21:0648</v>
      </c>
      <c r="D4875" s="1" t="str">
        <f t="shared" si="518"/>
        <v>21:0198</v>
      </c>
      <c r="E4875" t="s">
        <v>19323</v>
      </c>
      <c r="F4875" t="s">
        <v>19324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11720</v>
      </c>
      <c r="N4875">
        <v>35</v>
      </c>
      <c r="O4875" t="s">
        <v>21</v>
      </c>
      <c r="P4875" t="s">
        <v>87</v>
      </c>
      <c r="Q4875" t="s">
        <v>2822</v>
      </c>
    </row>
    <row r="4876" spans="1:17" hidden="1" x14ac:dyDescent="0.25">
      <c r="A4876" t="s">
        <v>19325</v>
      </c>
      <c r="B4876" t="s">
        <v>19326</v>
      </c>
      <c r="C4876" s="1" t="str">
        <f t="shared" si="511"/>
        <v>21:0648</v>
      </c>
      <c r="D4876" s="1" t="str">
        <f t="shared" si="518"/>
        <v>21:0198</v>
      </c>
      <c r="E4876" t="s">
        <v>19327</v>
      </c>
      <c r="F4876" t="s">
        <v>19328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11725</v>
      </c>
      <c r="N4876">
        <v>36</v>
      </c>
      <c r="O4876" t="s">
        <v>21</v>
      </c>
      <c r="P4876" t="s">
        <v>583</v>
      </c>
      <c r="Q4876" t="s">
        <v>143</v>
      </c>
    </row>
    <row r="4877" spans="1:17" hidden="1" x14ac:dyDescent="0.25">
      <c r="A4877" t="s">
        <v>19329</v>
      </c>
      <c r="B4877" t="s">
        <v>19330</v>
      </c>
      <c r="C4877" s="1" t="str">
        <f t="shared" si="511"/>
        <v>21:0648</v>
      </c>
      <c r="D4877" s="1" t="str">
        <f t="shared" si="518"/>
        <v>21:0198</v>
      </c>
      <c r="E4877" t="s">
        <v>19331</v>
      </c>
      <c r="F4877" t="s">
        <v>19332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11730</v>
      </c>
      <c r="N4877">
        <v>37</v>
      </c>
      <c r="O4877" t="s">
        <v>225</v>
      </c>
      <c r="P4877" t="s">
        <v>22</v>
      </c>
      <c r="Q4877" t="s">
        <v>71</v>
      </c>
    </row>
    <row r="4878" spans="1:17" hidden="1" x14ac:dyDescent="0.25">
      <c r="A4878" t="s">
        <v>19333</v>
      </c>
      <c r="B4878" t="s">
        <v>19334</v>
      </c>
      <c r="C4878" s="1" t="str">
        <f t="shared" si="511"/>
        <v>21:0648</v>
      </c>
      <c r="D4878" s="1" t="str">
        <f t="shared" si="518"/>
        <v>21:0198</v>
      </c>
      <c r="E4878" t="s">
        <v>19335</v>
      </c>
      <c r="F4878" t="s">
        <v>19336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12803</v>
      </c>
      <c r="N4878">
        <v>38</v>
      </c>
      <c r="O4878" t="s">
        <v>244</v>
      </c>
      <c r="P4878" t="s">
        <v>87</v>
      </c>
      <c r="Q4878" t="s">
        <v>16492</v>
      </c>
    </row>
    <row r="4879" spans="1:17" hidden="1" x14ac:dyDescent="0.25">
      <c r="A4879" t="s">
        <v>19337</v>
      </c>
      <c r="B4879" t="s">
        <v>19338</v>
      </c>
      <c r="C4879" s="1" t="str">
        <f t="shared" si="511"/>
        <v>21:0648</v>
      </c>
      <c r="D4879" s="1" t="str">
        <f t="shared" si="518"/>
        <v>21:0198</v>
      </c>
      <c r="E4879" t="s">
        <v>19339</v>
      </c>
      <c r="F4879" t="s">
        <v>19340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11680</v>
      </c>
      <c r="N4879">
        <v>39</v>
      </c>
      <c r="O4879" t="s">
        <v>588</v>
      </c>
      <c r="P4879" t="s">
        <v>17680</v>
      </c>
      <c r="Q4879" t="s">
        <v>2822</v>
      </c>
    </row>
    <row r="4880" spans="1:17" hidden="1" x14ac:dyDescent="0.25">
      <c r="A4880" t="s">
        <v>19341</v>
      </c>
      <c r="B4880" t="s">
        <v>19342</v>
      </c>
      <c r="C4880" s="1" t="str">
        <f t="shared" si="511"/>
        <v>21:0648</v>
      </c>
      <c r="D4880" s="1" t="str">
        <f t="shared" si="518"/>
        <v>21:0198</v>
      </c>
      <c r="E4880" t="s">
        <v>19339</v>
      </c>
      <c r="F4880" t="s">
        <v>19343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11684</v>
      </c>
      <c r="N4880">
        <v>40</v>
      </c>
      <c r="O4880" t="s">
        <v>680</v>
      </c>
      <c r="P4880" t="s">
        <v>556</v>
      </c>
      <c r="Q4880" t="s">
        <v>3836</v>
      </c>
    </row>
    <row r="4881" spans="1:17" hidden="1" x14ac:dyDescent="0.25">
      <c r="A4881" t="s">
        <v>19344</v>
      </c>
      <c r="B4881" t="s">
        <v>19345</v>
      </c>
      <c r="C4881" s="1" t="str">
        <f t="shared" si="511"/>
        <v>21:0648</v>
      </c>
      <c r="D4881" s="1" t="str">
        <f t="shared" si="518"/>
        <v>21:0198</v>
      </c>
      <c r="E4881" t="s">
        <v>19346</v>
      </c>
      <c r="F4881" t="s">
        <v>19347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11641</v>
      </c>
      <c r="N4881">
        <v>41</v>
      </c>
      <c r="O4881" t="s">
        <v>21</v>
      </c>
      <c r="P4881" t="s">
        <v>2212</v>
      </c>
      <c r="Q4881" t="s">
        <v>149</v>
      </c>
    </row>
    <row r="4882" spans="1:17" hidden="1" x14ac:dyDescent="0.25">
      <c r="A4882" t="s">
        <v>19348</v>
      </c>
      <c r="B4882" t="s">
        <v>19349</v>
      </c>
      <c r="C4882" s="1" t="str">
        <f t="shared" si="511"/>
        <v>21:0648</v>
      </c>
      <c r="D4882" s="1" t="str">
        <f t="shared" si="518"/>
        <v>21:0198</v>
      </c>
      <c r="E4882" t="s">
        <v>19350</v>
      </c>
      <c r="F4882" t="s">
        <v>19351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11646</v>
      </c>
      <c r="N4882">
        <v>42</v>
      </c>
      <c r="O4882" t="s">
        <v>21</v>
      </c>
      <c r="P4882" t="s">
        <v>2212</v>
      </c>
      <c r="Q4882" t="s">
        <v>149</v>
      </c>
    </row>
    <row r="4883" spans="1:17" hidden="1" x14ac:dyDescent="0.25">
      <c r="A4883" t="s">
        <v>19352</v>
      </c>
      <c r="B4883" t="s">
        <v>19353</v>
      </c>
      <c r="C4883" s="1" t="str">
        <f t="shared" si="511"/>
        <v>21:0648</v>
      </c>
      <c r="D4883" s="1" t="str">
        <f t="shared" si="518"/>
        <v>21:0198</v>
      </c>
      <c r="E4883" t="s">
        <v>19354</v>
      </c>
      <c r="F4883" t="s">
        <v>19355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11651</v>
      </c>
      <c r="N4883">
        <v>43</v>
      </c>
      <c r="O4883" t="s">
        <v>21</v>
      </c>
      <c r="P4883" t="s">
        <v>397</v>
      </c>
      <c r="Q4883" t="s">
        <v>143</v>
      </c>
    </row>
    <row r="4884" spans="1:17" hidden="1" x14ac:dyDescent="0.25">
      <c r="A4884" t="s">
        <v>19356</v>
      </c>
      <c r="B4884" t="s">
        <v>19357</v>
      </c>
      <c r="C4884" s="1" t="str">
        <f t="shared" si="511"/>
        <v>21:0648</v>
      </c>
      <c r="D4884" s="1" t="str">
        <f t="shared" si="518"/>
        <v>21:0198</v>
      </c>
      <c r="E4884" t="s">
        <v>19358</v>
      </c>
      <c r="F4884" t="s">
        <v>19359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11660</v>
      </c>
      <c r="N4884">
        <v>44</v>
      </c>
      <c r="O4884" t="s">
        <v>21</v>
      </c>
      <c r="P4884" t="s">
        <v>636</v>
      </c>
      <c r="Q4884" t="s">
        <v>138</v>
      </c>
    </row>
    <row r="4885" spans="1:17" hidden="1" x14ac:dyDescent="0.25">
      <c r="A4885" t="s">
        <v>19360</v>
      </c>
      <c r="B4885" t="s">
        <v>19361</v>
      </c>
      <c r="C4885" s="1" t="str">
        <f t="shared" si="511"/>
        <v>21:0648</v>
      </c>
      <c r="D4885" s="1" t="str">
        <f t="shared" si="518"/>
        <v>21:0198</v>
      </c>
      <c r="E4885" t="s">
        <v>19362</v>
      </c>
      <c r="F4885" t="s">
        <v>19363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11665</v>
      </c>
      <c r="N4885">
        <v>45</v>
      </c>
      <c r="O4885" t="s">
        <v>9521</v>
      </c>
      <c r="P4885" t="s">
        <v>583</v>
      </c>
      <c r="Q4885" t="s">
        <v>2366</v>
      </c>
    </row>
    <row r="4886" spans="1:17" hidden="1" x14ac:dyDescent="0.25">
      <c r="A4886" t="s">
        <v>19364</v>
      </c>
      <c r="B4886" t="s">
        <v>19365</v>
      </c>
      <c r="C4886" s="1" t="str">
        <f t="shared" si="511"/>
        <v>21:0648</v>
      </c>
      <c r="D4886" s="1" t="str">
        <f t="shared" si="518"/>
        <v>21:0198</v>
      </c>
      <c r="E4886" t="s">
        <v>19366</v>
      </c>
      <c r="F4886" t="s">
        <v>19367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11670</v>
      </c>
      <c r="N4886">
        <v>46</v>
      </c>
      <c r="O4886" t="s">
        <v>21</v>
      </c>
      <c r="P4886" t="s">
        <v>397</v>
      </c>
      <c r="Q4886" t="s">
        <v>149</v>
      </c>
    </row>
    <row r="4887" spans="1:17" hidden="1" x14ac:dyDescent="0.25">
      <c r="A4887" t="s">
        <v>19368</v>
      </c>
      <c r="B4887" t="s">
        <v>19369</v>
      </c>
      <c r="C4887" s="1" t="str">
        <f t="shared" si="511"/>
        <v>21:0648</v>
      </c>
      <c r="D4887" s="1" t="str">
        <f t="shared" si="518"/>
        <v>21:0198</v>
      </c>
      <c r="E4887" t="s">
        <v>19370</v>
      </c>
      <c r="F4887" t="s">
        <v>19371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11675</v>
      </c>
      <c r="N4887">
        <v>47</v>
      </c>
      <c r="O4887" t="s">
        <v>21</v>
      </c>
      <c r="P4887" t="s">
        <v>1515</v>
      </c>
      <c r="Q4887" t="s">
        <v>189</v>
      </c>
    </row>
    <row r="4888" spans="1:17" hidden="1" x14ac:dyDescent="0.25">
      <c r="A4888" t="s">
        <v>19372</v>
      </c>
      <c r="B4888" t="s">
        <v>19373</v>
      </c>
      <c r="C4888" s="1" t="str">
        <f t="shared" si="511"/>
        <v>21:0648</v>
      </c>
      <c r="D4888" s="1" t="str">
        <f t="shared" si="518"/>
        <v>21:0198</v>
      </c>
      <c r="E4888" t="s">
        <v>19374</v>
      </c>
      <c r="F4888" t="s">
        <v>19375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11689</v>
      </c>
      <c r="N4888">
        <v>48</v>
      </c>
      <c r="O4888" t="s">
        <v>21</v>
      </c>
      <c r="P4888" t="s">
        <v>2212</v>
      </c>
      <c r="Q4888" t="s">
        <v>88</v>
      </c>
    </row>
    <row r="4889" spans="1:17" hidden="1" x14ac:dyDescent="0.25">
      <c r="A4889" t="s">
        <v>19376</v>
      </c>
      <c r="B4889" t="s">
        <v>19377</v>
      </c>
      <c r="C4889" s="1" t="str">
        <f t="shared" si="511"/>
        <v>21:0648</v>
      </c>
      <c r="D4889" s="1" t="str">
        <f t="shared" si="518"/>
        <v>21:0198</v>
      </c>
      <c r="E4889" t="s">
        <v>19378</v>
      </c>
      <c r="F4889" t="s">
        <v>19379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11694</v>
      </c>
      <c r="N4889">
        <v>49</v>
      </c>
      <c r="O4889" t="s">
        <v>21</v>
      </c>
      <c r="P4889" t="s">
        <v>22</v>
      </c>
      <c r="Q4889" t="s">
        <v>189</v>
      </c>
    </row>
    <row r="4890" spans="1:17" hidden="1" x14ac:dyDescent="0.25">
      <c r="A4890" t="s">
        <v>19380</v>
      </c>
      <c r="B4890" t="s">
        <v>19381</v>
      </c>
      <c r="C4890" s="1" t="str">
        <f t="shared" si="511"/>
        <v>21:0648</v>
      </c>
      <c r="D4890" s="1" t="str">
        <f t="shared" si="518"/>
        <v>21:0198</v>
      </c>
      <c r="E4890" t="s">
        <v>19382</v>
      </c>
      <c r="F4890" t="s">
        <v>19383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11700</v>
      </c>
      <c r="N4890">
        <v>50</v>
      </c>
      <c r="O4890" t="s">
        <v>244</v>
      </c>
      <c r="P4890" t="s">
        <v>22</v>
      </c>
      <c r="Q4890" t="s">
        <v>2392</v>
      </c>
    </row>
    <row r="4891" spans="1:17" hidden="1" x14ac:dyDescent="0.25">
      <c r="A4891" t="s">
        <v>19384</v>
      </c>
      <c r="B4891" t="s">
        <v>19385</v>
      </c>
      <c r="C4891" s="1" t="str">
        <f t="shared" si="511"/>
        <v>21:0648</v>
      </c>
      <c r="D4891" s="1" t="str">
        <f t="shared" si="518"/>
        <v>21:0198</v>
      </c>
      <c r="E4891" t="s">
        <v>19386</v>
      </c>
      <c r="F4891" t="s">
        <v>19387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11710</v>
      </c>
      <c r="N4891">
        <v>51</v>
      </c>
      <c r="O4891" t="s">
        <v>21</v>
      </c>
      <c r="P4891" t="s">
        <v>356</v>
      </c>
      <c r="Q4891" t="s">
        <v>7328</v>
      </c>
    </row>
    <row r="4892" spans="1:17" hidden="1" x14ac:dyDescent="0.25">
      <c r="A4892" t="s">
        <v>19388</v>
      </c>
      <c r="B4892" t="s">
        <v>19389</v>
      </c>
      <c r="C4892" s="1" t="str">
        <f t="shared" si="511"/>
        <v>21:0648</v>
      </c>
      <c r="D4892" s="1" t="str">
        <f>HYPERLINK("http://geochem.nrcan.gc.ca/cdogs/content/svy/svy_e.htm", "")</f>
        <v/>
      </c>
      <c r="G4892" s="1" t="str">
        <f>HYPERLINK("http://geochem.nrcan.gc.ca/cdogs/content/cr_/cr_00080_e.htm", "80")</f>
        <v>80</v>
      </c>
      <c r="J4892" t="s">
        <v>11703</v>
      </c>
      <c r="K4892" t="s">
        <v>11704</v>
      </c>
      <c r="L4892">
        <v>3</v>
      </c>
      <c r="M4892" t="s">
        <v>11705</v>
      </c>
      <c r="N4892">
        <v>52</v>
      </c>
      <c r="O4892" t="s">
        <v>1597</v>
      </c>
      <c r="P4892" t="s">
        <v>636</v>
      </c>
      <c r="Q4892" t="s">
        <v>46</v>
      </c>
    </row>
    <row r="4893" spans="1:17" hidden="1" x14ac:dyDescent="0.25">
      <c r="A4893" t="s">
        <v>19390</v>
      </c>
      <c r="B4893" t="s">
        <v>19391</v>
      </c>
      <c r="C4893" s="1" t="str">
        <f t="shared" si="511"/>
        <v>21:0648</v>
      </c>
      <c r="D4893" s="1" t="str">
        <f t="shared" ref="D4893:D4909" si="521">HYPERLINK("http://geochem.nrcan.gc.ca/cdogs/content/svy/svy210198_e.htm", "21:0198")</f>
        <v>21:0198</v>
      </c>
      <c r="E4893" t="s">
        <v>19392</v>
      </c>
      <c r="F4893" t="s">
        <v>19393</v>
      </c>
      <c r="H4893">
        <v>45.143789300000002</v>
      </c>
      <c r="I4893">
        <v>-66.604215300000007</v>
      </c>
      <c r="J4893" s="1" t="str">
        <f t="shared" ref="J4893:J4909" si="522">HYPERLINK("http://geochem.nrcan.gc.ca/cdogs/content/kwd/kwd020018_e.htm", "Fluid (stream)")</f>
        <v>Fluid (stream)</v>
      </c>
      <c r="K4893" s="1" t="str">
        <f t="shared" ref="K4893:K4909" si="523">HYPERLINK("http://geochem.nrcan.gc.ca/cdogs/content/kwd/kwd080007_e.htm", "Untreated Water")</f>
        <v>Untreated Water</v>
      </c>
      <c r="L4893">
        <v>3</v>
      </c>
      <c r="M4893" t="s">
        <v>11715</v>
      </c>
      <c r="N4893">
        <v>53</v>
      </c>
      <c r="O4893" t="s">
        <v>21</v>
      </c>
      <c r="P4893" t="s">
        <v>583</v>
      </c>
      <c r="Q4893" t="s">
        <v>171</v>
      </c>
    </row>
    <row r="4894" spans="1:17" hidden="1" x14ac:dyDescent="0.25">
      <c r="A4894" t="s">
        <v>19394</v>
      </c>
      <c r="B4894" t="s">
        <v>19395</v>
      </c>
      <c r="C4894" s="1" t="str">
        <f t="shared" si="511"/>
        <v>21:0648</v>
      </c>
      <c r="D4894" s="1" t="str">
        <f t="shared" si="521"/>
        <v>21:0198</v>
      </c>
      <c r="E4894" t="s">
        <v>19396</v>
      </c>
      <c r="F4894" t="s">
        <v>19397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11720</v>
      </c>
      <c r="N4894">
        <v>54</v>
      </c>
      <c r="O4894" t="s">
        <v>21</v>
      </c>
      <c r="P4894" t="s">
        <v>391</v>
      </c>
      <c r="Q4894" t="s">
        <v>88</v>
      </c>
    </row>
    <row r="4895" spans="1:17" hidden="1" x14ac:dyDescent="0.25">
      <c r="A4895" t="s">
        <v>19398</v>
      </c>
      <c r="B4895" t="s">
        <v>19399</v>
      </c>
      <c r="C4895" s="1" t="str">
        <f t="shared" si="511"/>
        <v>21:0648</v>
      </c>
      <c r="D4895" s="1" t="str">
        <f t="shared" si="521"/>
        <v>21:0198</v>
      </c>
      <c r="E4895" t="s">
        <v>19400</v>
      </c>
      <c r="F4895" t="s">
        <v>19401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11725</v>
      </c>
      <c r="N4895">
        <v>55</v>
      </c>
      <c r="O4895" t="s">
        <v>21</v>
      </c>
      <c r="P4895" t="s">
        <v>3107</v>
      </c>
      <c r="Q4895" t="s">
        <v>138</v>
      </c>
    </row>
    <row r="4896" spans="1:17" hidden="1" x14ac:dyDescent="0.25">
      <c r="A4896" t="s">
        <v>19402</v>
      </c>
      <c r="B4896" t="s">
        <v>19403</v>
      </c>
      <c r="C4896" s="1" t="str">
        <f t="shared" si="511"/>
        <v>21:0648</v>
      </c>
      <c r="D4896" s="1" t="str">
        <f t="shared" si="521"/>
        <v>21:0198</v>
      </c>
      <c r="E4896" t="s">
        <v>19404</v>
      </c>
      <c r="F4896" t="s">
        <v>19405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11730</v>
      </c>
      <c r="N4896">
        <v>56</v>
      </c>
      <c r="O4896" t="s">
        <v>21</v>
      </c>
      <c r="P4896" t="s">
        <v>2943</v>
      </c>
      <c r="Q4896" t="s">
        <v>171</v>
      </c>
    </row>
    <row r="4897" spans="1:17" hidden="1" x14ac:dyDescent="0.25">
      <c r="A4897" t="s">
        <v>19406</v>
      </c>
      <c r="B4897" t="s">
        <v>19407</v>
      </c>
      <c r="C4897" s="1" t="str">
        <f t="shared" si="511"/>
        <v>21:0648</v>
      </c>
      <c r="D4897" s="1" t="str">
        <f t="shared" si="521"/>
        <v>21:0198</v>
      </c>
      <c r="E4897" t="s">
        <v>19408</v>
      </c>
      <c r="F4897" t="s">
        <v>19409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12803</v>
      </c>
      <c r="N4897">
        <v>57</v>
      </c>
      <c r="O4897" t="s">
        <v>21</v>
      </c>
      <c r="P4897" t="s">
        <v>391</v>
      </c>
      <c r="Q4897" t="s">
        <v>143</v>
      </c>
    </row>
    <row r="4898" spans="1:17" hidden="1" x14ac:dyDescent="0.25">
      <c r="A4898" t="s">
        <v>19410</v>
      </c>
      <c r="B4898" t="s">
        <v>19411</v>
      </c>
      <c r="C4898" s="1" t="str">
        <f t="shared" si="511"/>
        <v>21:0648</v>
      </c>
      <c r="D4898" s="1" t="str">
        <f t="shared" si="521"/>
        <v>21:0198</v>
      </c>
      <c r="E4898" t="s">
        <v>19412</v>
      </c>
      <c r="F4898" t="s">
        <v>19413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11641</v>
      </c>
      <c r="N4898">
        <v>58</v>
      </c>
      <c r="O4898" t="s">
        <v>21</v>
      </c>
      <c r="P4898" t="s">
        <v>2943</v>
      </c>
      <c r="Q4898" t="s">
        <v>189</v>
      </c>
    </row>
    <row r="4899" spans="1:17" hidden="1" x14ac:dyDescent="0.25">
      <c r="A4899" t="s">
        <v>19414</v>
      </c>
      <c r="B4899" t="s">
        <v>19415</v>
      </c>
      <c r="C4899" s="1" t="str">
        <f t="shared" si="511"/>
        <v>21:0648</v>
      </c>
      <c r="D4899" s="1" t="str">
        <f t="shared" si="521"/>
        <v>21:0198</v>
      </c>
      <c r="E4899" t="s">
        <v>19416</v>
      </c>
      <c r="F4899" t="s">
        <v>19417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11680</v>
      </c>
      <c r="N4899">
        <v>59</v>
      </c>
      <c r="O4899" t="s">
        <v>21</v>
      </c>
      <c r="P4899" t="s">
        <v>391</v>
      </c>
      <c r="Q4899" t="s">
        <v>189</v>
      </c>
    </row>
    <row r="4900" spans="1:17" hidden="1" x14ac:dyDescent="0.25">
      <c r="A4900" t="s">
        <v>19418</v>
      </c>
      <c r="B4900" t="s">
        <v>19419</v>
      </c>
      <c r="C4900" s="1" t="str">
        <f t="shared" si="511"/>
        <v>21:0648</v>
      </c>
      <c r="D4900" s="1" t="str">
        <f t="shared" si="521"/>
        <v>21:0198</v>
      </c>
      <c r="E4900" t="s">
        <v>19416</v>
      </c>
      <c r="F4900" t="s">
        <v>19420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11684</v>
      </c>
      <c r="N4900">
        <v>60</v>
      </c>
      <c r="O4900" t="s">
        <v>21</v>
      </c>
      <c r="P4900" t="s">
        <v>1631</v>
      </c>
      <c r="Q4900" t="s">
        <v>52</v>
      </c>
    </row>
    <row r="4901" spans="1:17" hidden="1" x14ac:dyDescent="0.25">
      <c r="A4901" t="s">
        <v>19421</v>
      </c>
      <c r="B4901" t="s">
        <v>19422</v>
      </c>
      <c r="C4901" s="1" t="str">
        <f t="shared" si="511"/>
        <v>21:0648</v>
      </c>
      <c r="D4901" s="1" t="str">
        <f t="shared" si="521"/>
        <v>21:0198</v>
      </c>
      <c r="E4901" t="s">
        <v>19423</v>
      </c>
      <c r="F4901" t="s">
        <v>19424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11646</v>
      </c>
      <c r="N4901">
        <v>61</v>
      </c>
      <c r="O4901" t="s">
        <v>21</v>
      </c>
      <c r="P4901" t="s">
        <v>5755</v>
      </c>
      <c r="Q4901" t="s">
        <v>2822</v>
      </c>
    </row>
    <row r="4902" spans="1:17" hidden="1" x14ac:dyDescent="0.25">
      <c r="A4902" t="s">
        <v>19425</v>
      </c>
      <c r="B4902" t="s">
        <v>19426</v>
      </c>
      <c r="C4902" s="1" t="str">
        <f t="shared" si="511"/>
        <v>21:0648</v>
      </c>
      <c r="D4902" s="1" t="str">
        <f t="shared" si="521"/>
        <v>21:0198</v>
      </c>
      <c r="E4902" t="s">
        <v>19427</v>
      </c>
      <c r="F4902" t="s">
        <v>19428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11651</v>
      </c>
      <c r="N4902">
        <v>62</v>
      </c>
      <c r="O4902" t="s">
        <v>19429</v>
      </c>
      <c r="P4902" t="s">
        <v>19430</v>
      </c>
      <c r="Q4902" t="s">
        <v>2948</v>
      </c>
    </row>
    <row r="4903" spans="1:17" hidden="1" x14ac:dyDescent="0.25">
      <c r="A4903" t="s">
        <v>19431</v>
      </c>
      <c r="B4903" t="s">
        <v>19432</v>
      </c>
      <c r="C4903" s="1" t="str">
        <f t="shared" si="511"/>
        <v>21:0648</v>
      </c>
      <c r="D4903" s="1" t="str">
        <f t="shared" si="521"/>
        <v>21:0198</v>
      </c>
      <c r="E4903" t="s">
        <v>19433</v>
      </c>
      <c r="F4903" t="s">
        <v>19434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11660</v>
      </c>
      <c r="N4903">
        <v>63</v>
      </c>
      <c r="O4903" t="s">
        <v>76</v>
      </c>
      <c r="P4903" t="s">
        <v>4545</v>
      </c>
      <c r="Q4903" t="s">
        <v>2822</v>
      </c>
    </row>
    <row r="4904" spans="1:17" hidden="1" x14ac:dyDescent="0.25">
      <c r="A4904" t="s">
        <v>19435</v>
      </c>
      <c r="B4904" t="s">
        <v>19436</v>
      </c>
      <c r="C4904" s="1" t="str">
        <f t="shared" si="511"/>
        <v>21:0648</v>
      </c>
      <c r="D4904" s="1" t="str">
        <f t="shared" si="521"/>
        <v>21:0198</v>
      </c>
      <c r="E4904" t="s">
        <v>19437</v>
      </c>
      <c r="F4904" t="s">
        <v>19438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11665</v>
      </c>
      <c r="N4904">
        <v>64</v>
      </c>
      <c r="O4904" t="s">
        <v>9517</v>
      </c>
      <c r="P4904" t="s">
        <v>19439</v>
      </c>
      <c r="Q4904" t="s">
        <v>2392</v>
      </c>
    </row>
    <row r="4905" spans="1:17" hidden="1" x14ac:dyDescent="0.25">
      <c r="A4905" t="s">
        <v>19440</v>
      </c>
      <c r="B4905" t="s">
        <v>19441</v>
      </c>
      <c r="C4905" s="1" t="str">
        <f t="shared" ref="C4905:C4968" si="524">HYPERLINK("http://geochem.nrcan.gc.ca/cdogs/content/bdl/bdl210648_e.htm", "21:0648")</f>
        <v>21:0648</v>
      </c>
      <c r="D4905" s="1" t="str">
        <f t="shared" si="521"/>
        <v>21:0198</v>
      </c>
      <c r="E4905" t="s">
        <v>19442</v>
      </c>
      <c r="F4905" t="s">
        <v>19443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11670</v>
      </c>
      <c r="N4905">
        <v>65</v>
      </c>
      <c r="O4905" t="s">
        <v>21</v>
      </c>
      <c r="P4905" t="s">
        <v>22</v>
      </c>
      <c r="Q4905" t="s">
        <v>3836</v>
      </c>
    </row>
    <row r="4906" spans="1:17" hidden="1" x14ac:dyDescent="0.25">
      <c r="A4906" t="s">
        <v>19444</v>
      </c>
      <c r="B4906" t="s">
        <v>19445</v>
      </c>
      <c r="C4906" s="1" t="str">
        <f t="shared" si="524"/>
        <v>21:0648</v>
      </c>
      <c r="D4906" s="1" t="str">
        <f t="shared" si="521"/>
        <v>21:0198</v>
      </c>
      <c r="E4906" t="s">
        <v>19446</v>
      </c>
      <c r="F4906" t="s">
        <v>19447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11675</v>
      </c>
      <c r="N4906">
        <v>66</v>
      </c>
      <c r="O4906" t="s">
        <v>21</v>
      </c>
      <c r="P4906" t="s">
        <v>583</v>
      </c>
      <c r="Q4906" t="s">
        <v>138</v>
      </c>
    </row>
    <row r="4907" spans="1:17" hidden="1" x14ac:dyDescent="0.25">
      <c r="A4907" t="s">
        <v>19448</v>
      </c>
      <c r="B4907" t="s">
        <v>19449</v>
      </c>
      <c r="C4907" s="1" t="str">
        <f t="shared" si="524"/>
        <v>21:0648</v>
      </c>
      <c r="D4907" s="1" t="str">
        <f t="shared" si="521"/>
        <v>21:0198</v>
      </c>
      <c r="E4907" t="s">
        <v>19450</v>
      </c>
      <c r="F4907" t="s">
        <v>19451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11689</v>
      </c>
      <c r="N4907">
        <v>67</v>
      </c>
      <c r="O4907" t="s">
        <v>21</v>
      </c>
      <c r="P4907" t="s">
        <v>22</v>
      </c>
      <c r="Q4907" t="s">
        <v>2392</v>
      </c>
    </row>
    <row r="4908" spans="1:17" hidden="1" x14ac:dyDescent="0.25">
      <c r="A4908" t="s">
        <v>19452</v>
      </c>
      <c r="B4908" t="s">
        <v>19453</v>
      </c>
      <c r="C4908" s="1" t="str">
        <f t="shared" si="524"/>
        <v>21:0648</v>
      </c>
      <c r="D4908" s="1" t="str">
        <f t="shared" si="521"/>
        <v>21:0198</v>
      </c>
      <c r="E4908" t="s">
        <v>19454</v>
      </c>
      <c r="F4908" t="s">
        <v>19455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11694</v>
      </c>
      <c r="N4908">
        <v>68</v>
      </c>
      <c r="O4908" t="s">
        <v>21</v>
      </c>
      <c r="P4908" t="s">
        <v>636</v>
      </c>
      <c r="Q4908" t="s">
        <v>2392</v>
      </c>
    </row>
    <row r="4909" spans="1:17" hidden="1" x14ac:dyDescent="0.25">
      <c r="A4909" t="s">
        <v>19456</v>
      </c>
      <c r="B4909" t="s">
        <v>19457</v>
      </c>
      <c r="C4909" s="1" t="str">
        <f t="shared" si="524"/>
        <v>21:0648</v>
      </c>
      <c r="D4909" s="1" t="str">
        <f t="shared" si="521"/>
        <v>21:0198</v>
      </c>
      <c r="E4909" t="s">
        <v>19458</v>
      </c>
      <c r="F4909" t="s">
        <v>19459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11700</v>
      </c>
      <c r="N4909">
        <v>69</v>
      </c>
      <c r="O4909" t="s">
        <v>21</v>
      </c>
      <c r="P4909" t="s">
        <v>17680</v>
      </c>
      <c r="Q4909" t="s">
        <v>1528</v>
      </c>
    </row>
    <row r="4910" spans="1:17" hidden="1" x14ac:dyDescent="0.25">
      <c r="A4910" t="s">
        <v>19460</v>
      </c>
      <c r="B4910" t="s">
        <v>19461</v>
      </c>
      <c r="C4910" s="1" t="str">
        <f t="shared" si="524"/>
        <v>21:0648</v>
      </c>
      <c r="D4910" s="1" t="str">
        <f>HYPERLINK("http://geochem.nrcan.gc.ca/cdogs/content/svy/svy_e.htm", "")</f>
        <v/>
      </c>
      <c r="G4910" s="1" t="str">
        <f>HYPERLINK("http://geochem.nrcan.gc.ca/cdogs/content/cr_/cr_00080_e.htm", "80")</f>
        <v>80</v>
      </c>
      <c r="J4910" t="s">
        <v>11703</v>
      </c>
      <c r="K4910" t="s">
        <v>11704</v>
      </c>
      <c r="L4910">
        <v>4</v>
      </c>
      <c r="M4910" t="s">
        <v>11705</v>
      </c>
      <c r="N4910">
        <v>70</v>
      </c>
      <c r="O4910" t="s">
        <v>680</v>
      </c>
      <c r="P4910" t="s">
        <v>1631</v>
      </c>
      <c r="Q4910" t="s">
        <v>103</v>
      </c>
    </row>
    <row r="4911" spans="1:17" hidden="1" x14ac:dyDescent="0.25">
      <c r="A4911" t="s">
        <v>19462</v>
      </c>
      <c r="B4911" t="s">
        <v>19463</v>
      </c>
      <c r="C4911" s="1" t="str">
        <f t="shared" si="524"/>
        <v>21:0648</v>
      </c>
      <c r="D4911" s="1" t="str">
        <f t="shared" ref="D4911:D4918" si="525">HYPERLINK("http://geochem.nrcan.gc.ca/cdogs/content/svy/svy210198_e.htm", "21:0198")</f>
        <v>21:0198</v>
      </c>
      <c r="E4911" t="s">
        <v>19464</v>
      </c>
      <c r="F4911" t="s">
        <v>19465</v>
      </c>
      <c r="H4911">
        <v>45.190045099999999</v>
      </c>
      <c r="I4911">
        <v>-66.680637700000005</v>
      </c>
      <c r="J4911" s="1" t="str">
        <f t="shared" ref="J4911:J4918" si="526">HYPERLINK("http://geochem.nrcan.gc.ca/cdogs/content/kwd/kwd020018_e.htm", "Fluid (stream)")</f>
        <v>Fluid (stream)</v>
      </c>
      <c r="K4911" s="1" t="str">
        <f t="shared" ref="K4911:K4918" si="527">HYPERLINK("http://geochem.nrcan.gc.ca/cdogs/content/kwd/kwd080007_e.htm", "Untreated Water")</f>
        <v>Untreated Water</v>
      </c>
      <c r="L4911">
        <v>4</v>
      </c>
      <c r="M4911" t="s">
        <v>11710</v>
      </c>
      <c r="N4911">
        <v>71</v>
      </c>
      <c r="O4911" t="s">
        <v>21</v>
      </c>
      <c r="P4911" t="s">
        <v>17680</v>
      </c>
      <c r="Q4911" t="s">
        <v>2366</v>
      </c>
    </row>
    <row r="4912" spans="1:17" hidden="1" x14ac:dyDescent="0.25">
      <c r="A4912" t="s">
        <v>19466</v>
      </c>
      <c r="B4912" t="s">
        <v>19467</v>
      </c>
      <c r="C4912" s="1" t="str">
        <f t="shared" si="524"/>
        <v>21:0648</v>
      </c>
      <c r="D4912" s="1" t="str">
        <f t="shared" si="525"/>
        <v>21:0198</v>
      </c>
      <c r="E4912" t="s">
        <v>19468</v>
      </c>
      <c r="F4912" t="s">
        <v>19469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11715</v>
      </c>
      <c r="N4912">
        <v>72</v>
      </c>
      <c r="O4912" t="s">
        <v>21</v>
      </c>
      <c r="P4912" t="s">
        <v>22</v>
      </c>
      <c r="Q4912" t="s">
        <v>3836</v>
      </c>
    </row>
    <row r="4913" spans="1:17" hidden="1" x14ac:dyDescent="0.25">
      <c r="A4913" t="s">
        <v>19470</v>
      </c>
      <c r="B4913" t="s">
        <v>19471</v>
      </c>
      <c r="C4913" s="1" t="str">
        <f t="shared" si="524"/>
        <v>21:0648</v>
      </c>
      <c r="D4913" s="1" t="str">
        <f t="shared" si="525"/>
        <v>21:0198</v>
      </c>
      <c r="E4913" t="s">
        <v>19472</v>
      </c>
      <c r="F4913" t="s">
        <v>19473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11720</v>
      </c>
      <c r="N4913">
        <v>73</v>
      </c>
      <c r="O4913" t="s">
        <v>21</v>
      </c>
      <c r="P4913" t="s">
        <v>45</v>
      </c>
      <c r="Q4913" t="s">
        <v>88</v>
      </c>
    </row>
    <row r="4914" spans="1:17" hidden="1" x14ac:dyDescent="0.25">
      <c r="A4914" t="s">
        <v>19474</v>
      </c>
      <c r="B4914" t="s">
        <v>19475</v>
      </c>
      <c r="C4914" s="1" t="str">
        <f t="shared" si="524"/>
        <v>21:0648</v>
      </c>
      <c r="D4914" s="1" t="str">
        <f t="shared" si="525"/>
        <v>21:0198</v>
      </c>
      <c r="E4914" t="s">
        <v>19476</v>
      </c>
      <c r="F4914" t="s">
        <v>19477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11725</v>
      </c>
      <c r="N4914">
        <v>74</v>
      </c>
      <c r="O4914" t="s">
        <v>21</v>
      </c>
      <c r="P4914" t="s">
        <v>3107</v>
      </c>
      <c r="Q4914" t="s">
        <v>171</v>
      </c>
    </row>
    <row r="4915" spans="1:17" hidden="1" x14ac:dyDescent="0.25">
      <c r="A4915" t="s">
        <v>19478</v>
      </c>
      <c r="B4915" t="s">
        <v>19479</v>
      </c>
      <c r="C4915" s="1" t="str">
        <f t="shared" si="524"/>
        <v>21:0648</v>
      </c>
      <c r="D4915" s="1" t="str">
        <f t="shared" si="525"/>
        <v>21:0198</v>
      </c>
      <c r="E4915" t="s">
        <v>19480</v>
      </c>
      <c r="F4915" t="s">
        <v>19481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11730</v>
      </c>
      <c r="N4915">
        <v>75</v>
      </c>
      <c r="O4915" t="s">
        <v>21</v>
      </c>
      <c r="P4915" t="s">
        <v>880</v>
      </c>
      <c r="Q4915" t="s">
        <v>171</v>
      </c>
    </row>
    <row r="4916" spans="1:17" hidden="1" x14ac:dyDescent="0.25">
      <c r="A4916" t="s">
        <v>19482</v>
      </c>
      <c r="B4916" t="s">
        <v>19483</v>
      </c>
      <c r="C4916" s="1" t="str">
        <f t="shared" si="524"/>
        <v>21:0648</v>
      </c>
      <c r="D4916" s="1" t="str">
        <f t="shared" si="525"/>
        <v>21:0198</v>
      </c>
      <c r="E4916" t="s">
        <v>19484</v>
      </c>
      <c r="F4916" t="s">
        <v>19485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12803</v>
      </c>
      <c r="N4916">
        <v>76</v>
      </c>
      <c r="O4916" t="s">
        <v>21</v>
      </c>
      <c r="P4916" t="s">
        <v>2212</v>
      </c>
      <c r="Q4916" t="s">
        <v>138</v>
      </c>
    </row>
    <row r="4917" spans="1:17" hidden="1" x14ac:dyDescent="0.25">
      <c r="A4917" t="s">
        <v>19486</v>
      </c>
      <c r="B4917" t="s">
        <v>19487</v>
      </c>
      <c r="C4917" s="1" t="str">
        <f t="shared" si="524"/>
        <v>21:0648</v>
      </c>
      <c r="D4917" s="1" t="str">
        <f t="shared" si="525"/>
        <v>21:0198</v>
      </c>
      <c r="E4917" t="s">
        <v>19488</v>
      </c>
      <c r="F4917" t="s">
        <v>19489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11641</v>
      </c>
      <c r="N4917">
        <v>77</v>
      </c>
      <c r="O4917" t="s">
        <v>64</v>
      </c>
      <c r="P4917" t="s">
        <v>3107</v>
      </c>
      <c r="Q4917" t="s">
        <v>2948</v>
      </c>
    </row>
    <row r="4918" spans="1:17" hidden="1" x14ac:dyDescent="0.25">
      <c r="A4918" t="s">
        <v>19490</v>
      </c>
      <c r="B4918" t="s">
        <v>19491</v>
      </c>
      <c r="C4918" s="1" t="str">
        <f t="shared" si="524"/>
        <v>21:0648</v>
      </c>
      <c r="D4918" s="1" t="str">
        <f t="shared" si="525"/>
        <v>21:0198</v>
      </c>
      <c r="E4918" t="s">
        <v>19492</v>
      </c>
      <c r="F4918" t="s">
        <v>19493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11646</v>
      </c>
      <c r="N4918">
        <v>78</v>
      </c>
      <c r="O4918" t="s">
        <v>551</v>
      </c>
      <c r="P4918" t="s">
        <v>1588</v>
      </c>
      <c r="Q4918" t="s">
        <v>143</v>
      </c>
    </row>
    <row r="4919" spans="1:17" hidden="1" x14ac:dyDescent="0.25">
      <c r="A4919" t="s">
        <v>19494</v>
      </c>
      <c r="B4919" t="s">
        <v>19495</v>
      </c>
      <c r="C4919" s="1" t="str">
        <f t="shared" si="524"/>
        <v>21:0648</v>
      </c>
      <c r="D4919" s="1" t="str">
        <f>HYPERLINK("http://geochem.nrcan.gc.ca/cdogs/content/svy/svy_e.htm", "")</f>
        <v/>
      </c>
      <c r="G4919" s="1" t="str">
        <f>HYPERLINK("http://geochem.nrcan.gc.ca/cdogs/content/cr_/cr_00082_e.htm", "82")</f>
        <v>82</v>
      </c>
      <c r="J4919" t="s">
        <v>11703</v>
      </c>
      <c r="K4919" t="s">
        <v>11704</v>
      </c>
      <c r="L4919">
        <v>5</v>
      </c>
      <c r="M4919" t="s">
        <v>11705</v>
      </c>
      <c r="N4919">
        <v>79</v>
      </c>
      <c r="O4919" t="s">
        <v>593</v>
      </c>
      <c r="P4919" t="s">
        <v>6378</v>
      </c>
      <c r="Q4919" t="s">
        <v>29</v>
      </c>
    </row>
    <row r="4920" spans="1:17" hidden="1" x14ac:dyDescent="0.25">
      <c r="A4920" t="s">
        <v>19496</v>
      </c>
      <c r="B4920" t="s">
        <v>19497</v>
      </c>
      <c r="C4920" s="1" t="str">
        <f t="shared" si="524"/>
        <v>21:0648</v>
      </c>
      <c r="D4920" s="1" t="str">
        <f t="shared" ref="D4920:D4933" si="528">HYPERLINK("http://geochem.nrcan.gc.ca/cdogs/content/svy/svy210198_e.htm", "21:0198")</f>
        <v>21:0198</v>
      </c>
      <c r="E4920" t="s">
        <v>19498</v>
      </c>
      <c r="F4920" t="s">
        <v>19499</v>
      </c>
      <c r="H4920">
        <v>45.339404500000001</v>
      </c>
      <c r="I4920">
        <v>-66.284327500000003</v>
      </c>
      <c r="J4920" s="1" t="str">
        <f t="shared" ref="J4920:J4933" si="529">HYPERLINK("http://geochem.nrcan.gc.ca/cdogs/content/kwd/kwd020018_e.htm", "Fluid (stream)")</f>
        <v>Fluid (stream)</v>
      </c>
      <c r="K4920" s="1" t="str">
        <f t="shared" ref="K4920:K4933" si="530">HYPERLINK("http://geochem.nrcan.gc.ca/cdogs/content/kwd/kwd080007_e.htm", "Untreated Water")</f>
        <v>Untreated Water</v>
      </c>
      <c r="L4920">
        <v>5</v>
      </c>
      <c r="M4920" t="s">
        <v>11651</v>
      </c>
      <c r="N4920">
        <v>80</v>
      </c>
      <c r="O4920" t="s">
        <v>108</v>
      </c>
      <c r="P4920" t="s">
        <v>108</v>
      </c>
      <c r="Q4920" t="s">
        <v>108</v>
      </c>
    </row>
    <row r="4921" spans="1:17" hidden="1" x14ac:dyDescent="0.25">
      <c r="A4921" t="s">
        <v>19500</v>
      </c>
      <c r="B4921" t="s">
        <v>19501</v>
      </c>
      <c r="C4921" s="1" t="str">
        <f t="shared" si="524"/>
        <v>21:0648</v>
      </c>
      <c r="D4921" s="1" t="str">
        <f t="shared" si="528"/>
        <v>21:0198</v>
      </c>
      <c r="E4921" t="s">
        <v>19502</v>
      </c>
      <c r="F4921" t="s">
        <v>19503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11660</v>
      </c>
      <c r="N4921">
        <v>81</v>
      </c>
      <c r="O4921" t="s">
        <v>21</v>
      </c>
      <c r="P4921" t="s">
        <v>356</v>
      </c>
      <c r="Q4921" t="s">
        <v>93</v>
      </c>
    </row>
    <row r="4922" spans="1:17" hidden="1" x14ac:dyDescent="0.25">
      <c r="A4922" t="s">
        <v>19504</v>
      </c>
      <c r="B4922" t="s">
        <v>19505</v>
      </c>
      <c r="C4922" s="1" t="str">
        <f t="shared" si="524"/>
        <v>21:0648</v>
      </c>
      <c r="D4922" s="1" t="str">
        <f t="shared" si="528"/>
        <v>21:0198</v>
      </c>
      <c r="E4922" t="s">
        <v>19506</v>
      </c>
      <c r="F4922" t="s">
        <v>19507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11665</v>
      </c>
      <c r="N4922">
        <v>82</v>
      </c>
      <c r="O4922" t="s">
        <v>21</v>
      </c>
      <c r="P4922" t="s">
        <v>45</v>
      </c>
      <c r="Q4922" t="s">
        <v>52</v>
      </c>
    </row>
    <row r="4923" spans="1:17" hidden="1" x14ac:dyDescent="0.25">
      <c r="A4923" t="s">
        <v>19508</v>
      </c>
      <c r="B4923" t="s">
        <v>19509</v>
      </c>
      <c r="C4923" s="1" t="str">
        <f t="shared" si="524"/>
        <v>21:0648</v>
      </c>
      <c r="D4923" s="1" t="str">
        <f t="shared" si="528"/>
        <v>21:0198</v>
      </c>
      <c r="E4923" t="s">
        <v>19510</v>
      </c>
      <c r="F4923" t="s">
        <v>19511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11670</v>
      </c>
      <c r="N4923">
        <v>83</v>
      </c>
      <c r="O4923" t="s">
        <v>21</v>
      </c>
      <c r="P4923" t="s">
        <v>830</v>
      </c>
      <c r="Q4923" t="s">
        <v>88</v>
      </c>
    </row>
    <row r="4924" spans="1:17" hidden="1" x14ac:dyDescent="0.25">
      <c r="A4924" t="s">
        <v>19512</v>
      </c>
      <c r="B4924" t="s">
        <v>19513</v>
      </c>
      <c r="C4924" s="1" t="str">
        <f t="shared" si="524"/>
        <v>21:0648</v>
      </c>
      <c r="D4924" s="1" t="str">
        <f t="shared" si="528"/>
        <v>21:0198</v>
      </c>
      <c r="E4924" t="s">
        <v>19514</v>
      </c>
      <c r="F4924" t="s">
        <v>19515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11675</v>
      </c>
      <c r="N4924">
        <v>84</v>
      </c>
      <c r="O4924" t="s">
        <v>21</v>
      </c>
      <c r="P4924" t="s">
        <v>356</v>
      </c>
      <c r="Q4924" t="s">
        <v>215</v>
      </c>
    </row>
    <row r="4925" spans="1:17" hidden="1" x14ac:dyDescent="0.25">
      <c r="A4925" t="s">
        <v>19516</v>
      </c>
      <c r="B4925" t="s">
        <v>19517</v>
      </c>
      <c r="C4925" s="1" t="str">
        <f t="shared" si="524"/>
        <v>21:0648</v>
      </c>
      <c r="D4925" s="1" t="str">
        <f t="shared" si="528"/>
        <v>21:0198</v>
      </c>
      <c r="E4925" t="s">
        <v>19518</v>
      </c>
      <c r="F4925" t="s">
        <v>19519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11689</v>
      </c>
      <c r="N4925">
        <v>85</v>
      </c>
      <c r="O4925" t="s">
        <v>21</v>
      </c>
      <c r="P4925" t="s">
        <v>356</v>
      </c>
      <c r="Q4925" t="s">
        <v>149</v>
      </c>
    </row>
    <row r="4926" spans="1:17" hidden="1" x14ac:dyDescent="0.25">
      <c r="A4926" t="s">
        <v>19520</v>
      </c>
      <c r="B4926" t="s">
        <v>19521</v>
      </c>
      <c r="C4926" s="1" t="str">
        <f t="shared" si="524"/>
        <v>21:0648</v>
      </c>
      <c r="D4926" s="1" t="str">
        <f t="shared" si="528"/>
        <v>21:0198</v>
      </c>
      <c r="E4926" t="s">
        <v>19522</v>
      </c>
      <c r="F4926" t="s">
        <v>19523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11694</v>
      </c>
      <c r="N4926">
        <v>86</v>
      </c>
      <c r="O4926" t="s">
        <v>21</v>
      </c>
      <c r="P4926" t="s">
        <v>45</v>
      </c>
      <c r="Q4926" t="s">
        <v>215</v>
      </c>
    </row>
    <row r="4927" spans="1:17" hidden="1" x14ac:dyDescent="0.25">
      <c r="A4927" t="s">
        <v>19524</v>
      </c>
      <c r="B4927" t="s">
        <v>19525</v>
      </c>
      <c r="C4927" s="1" t="str">
        <f t="shared" si="524"/>
        <v>21:0648</v>
      </c>
      <c r="D4927" s="1" t="str">
        <f t="shared" si="528"/>
        <v>21:0198</v>
      </c>
      <c r="E4927" t="s">
        <v>19526</v>
      </c>
      <c r="F4927" t="s">
        <v>19527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11700</v>
      </c>
      <c r="N4927">
        <v>87</v>
      </c>
      <c r="O4927" t="s">
        <v>108</v>
      </c>
      <c r="P4927" t="s">
        <v>108</v>
      </c>
      <c r="Q4927" t="s">
        <v>108</v>
      </c>
    </row>
    <row r="4928" spans="1:17" hidden="1" x14ac:dyDescent="0.25">
      <c r="A4928" t="s">
        <v>19528</v>
      </c>
      <c r="B4928" t="s">
        <v>19529</v>
      </c>
      <c r="C4928" s="1" t="str">
        <f t="shared" si="524"/>
        <v>21:0648</v>
      </c>
      <c r="D4928" s="1" t="str">
        <f t="shared" si="528"/>
        <v>21:0198</v>
      </c>
      <c r="E4928" t="s">
        <v>19530</v>
      </c>
      <c r="F4928" t="s">
        <v>19531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11641</v>
      </c>
      <c r="N4928">
        <v>88</v>
      </c>
      <c r="O4928" t="s">
        <v>21</v>
      </c>
      <c r="P4928" t="s">
        <v>45</v>
      </c>
      <c r="Q4928" t="s">
        <v>143</v>
      </c>
    </row>
    <row r="4929" spans="1:17" hidden="1" x14ac:dyDescent="0.25">
      <c r="A4929" t="s">
        <v>19532</v>
      </c>
      <c r="B4929" t="s">
        <v>19533</v>
      </c>
      <c r="C4929" s="1" t="str">
        <f t="shared" si="524"/>
        <v>21:0648</v>
      </c>
      <c r="D4929" s="1" t="str">
        <f t="shared" si="528"/>
        <v>21:0198</v>
      </c>
      <c r="E4929" t="s">
        <v>19534</v>
      </c>
      <c r="F4929" t="s">
        <v>19535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11646</v>
      </c>
      <c r="N4929">
        <v>89</v>
      </c>
      <c r="O4929" t="s">
        <v>21</v>
      </c>
      <c r="P4929" t="s">
        <v>356</v>
      </c>
      <c r="Q4929" t="s">
        <v>143</v>
      </c>
    </row>
    <row r="4930" spans="1:17" hidden="1" x14ac:dyDescent="0.25">
      <c r="A4930" t="s">
        <v>19536</v>
      </c>
      <c r="B4930" t="s">
        <v>19537</v>
      </c>
      <c r="C4930" s="1" t="str">
        <f t="shared" si="524"/>
        <v>21:0648</v>
      </c>
      <c r="D4930" s="1" t="str">
        <f t="shared" si="528"/>
        <v>21:0198</v>
      </c>
      <c r="E4930" t="s">
        <v>19538</v>
      </c>
      <c r="F4930" t="s">
        <v>19539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11651</v>
      </c>
      <c r="N4930">
        <v>90</v>
      </c>
      <c r="O4930" t="s">
        <v>21</v>
      </c>
      <c r="P4930" t="s">
        <v>356</v>
      </c>
      <c r="Q4930" t="s">
        <v>2366</v>
      </c>
    </row>
    <row r="4931" spans="1:17" hidden="1" x14ac:dyDescent="0.25">
      <c r="A4931" t="s">
        <v>19540</v>
      </c>
      <c r="B4931" t="s">
        <v>19541</v>
      </c>
      <c r="C4931" s="1" t="str">
        <f t="shared" si="524"/>
        <v>21:0648</v>
      </c>
      <c r="D4931" s="1" t="str">
        <f t="shared" si="528"/>
        <v>21:0198</v>
      </c>
      <c r="E4931" t="s">
        <v>19542</v>
      </c>
      <c r="F4931" t="s">
        <v>19543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11660</v>
      </c>
      <c r="N4931">
        <v>91</v>
      </c>
      <c r="O4931" t="s">
        <v>21</v>
      </c>
      <c r="P4931" t="s">
        <v>356</v>
      </c>
      <c r="Q4931" t="s">
        <v>171</v>
      </c>
    </row>
    <row r="4932" spans="1:17" hidden="1" x14ac:dyDescent="0.25">
      <c r="A4932" t="s">
        <v>19544</v>
      </c>
      <c r="B4932" t="s">
        <v>19545</v>
      </c>
      <c r="C4932" s="1" t="str">
        <f t="shared" si="524"/>
        <v>21:0648</v>
      </c>
      <c r="D4932" s="1" t="str">
        <f t="shared" si="528"/>
        <v>21:0198</v>
      </c>
      <c r="E4932" t="s">
        <v>19546</v>
      </c>
      <c r="F4932" t="s">
        <v>19547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11665</v>
      </c>
      <c r="N4932">
        <v>92</v>
      </c>
      <c r="O4932" t="s">
        <v>21</v>
      </c>
      <c r="P4932" t="s">
        <v>22</v>
      </c>
      <c r="Q4932" t="s">
        <v>189</v>
      </c>
    </row>
    <row r="4933" spans="1:17" hidden="1" x14ac:dyDescent="0.25">
      <c r="A4933" t="s">
        <v>19548</v>
      </c>
      <c r="B4933" t="s">
        <v>19549</v>
      </c>
      <c r="C4933" s="1" t="str">
        <f t="shared" si="524"/>
        <v>21:0648</v>
      </c>
      <c r="D4933" s="1" t="str">
        <f t="shared" si="528"/>
        <v>21:0198</v>
      </c>
      <c r="E4933" t="s">
        <v>19550</v>
      </c>
      <c r="F4933" t="s">
        <v>19551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11670</v>
      </c>
      <c r="N4933">
        <v>93</v>
      </c>
      <c r="O4933" t="s">
        <v>21</v>
      </c>
      <c r="P4933" t="s">
        <v>87</v>
      </c>
      <c r="Q4933" t="s">
        <v>88</v>
      </c>
    </row>
    <row r="4934" spans="1:17" hidden="1" x14ac:dyDescent="0.25">
      <c r="A4934" t="s">
        <v>19552</v>
      </c>
      <c r="B4934" t="s">
        <v>19553</v>
      </c>
      <c r="C4934" s="1" t="str">
        <f t="shared" si="524"/>
        <v>21:0648</v>
      </c>
      <c r="D4934" s="1" t="str">
        <f>HYPERLINK("http://geochem.nrcan.gc.ca/cdogs/content/svy/svy_e.htm", "")</f>
        <v/>
      </c>
      <c r="G4934" s="1" t="str">
        <f>HYPERLINK("http://geochem.nrcan.gc.ca/cdogs/content/cr_/cr_00082_e.htm", "82")</f>
        <v>82</v>
      </c>
      <c r="J4934" t="s">
        <v>11703</v>
      </c>
      <c r="K4934" t="s">
        <v>11704</v>
      </c>
      <c r="L4934">
        <v>6</v>
      </c>
      <c r="M4934" t="s">
        <v>11705</v>
      </c>
      <c r="N4934">
        <v>94</v>
      </c>
      <c r="O4934" t="s">
        <v>108</v>
      </c>
      <c r="P4934" t="s">
        <v>108</v>
      </c>
      <c r="Q4934" t="s">
        <v>108</v>
      </c>
    </row>
    <row r="4935" spans="1:17" hidden="1" x14ac:dyDescent="0.25">
      <c r="A4935" t="s">
        <v>19554</v>
      </c>
      <c r="B4935" t="s">
        <v>19555</v>
      </c>
      <c r="C4935" s="1" t="str">
        <f t="shared" si="524"/>
        <v>21:0648</v>
      </c>
      <c r="D4935" s="1" t="str">
        <f t="shared" ref="D4935:D4949" si="531">HYPERLINK("http://geochem.nrcan.gc.ca/cdogs/content/svy/svy210198_e.htm", "21:0198")</f>
        <v>21:0198</v>
      </c>
      <c r="E4935" t="s">
        <v>19556</v>
      </c>
      <c r="F4935" t="s">
        <v>19557</v>
      </c>
      <c r="H4935">
        <v>45.694163400000001</v>
      </c>
      <c r="I4935">
        <v>-66.1419231</v>
      </c>
      <c r="J4935" s="1" t="str">
        <f t="shared" ref="J4935:J4949" si="532">HYPERLINK("http://geochem.nrcan.gc.ca/cdogs/content/kwd/kwd020018_e.htm", "Fluid (stream)")</f>
        <v>Fluid (stream)</v>
      </c>
      <c r="K4935" s="1" t="str">
        <f t="shared" ref="K4935:K4949" si="533">HYPERLINK("http://geochem.nrcan.gc.ca/cdogs/content/kwd/kwd080007_e.htm", "Untreated Water")</f>
        <v>Untreated Water</v>
      </c>
      <c r="L4935">
        <v>6</v>
      </c>
      <c r="M4935" t="s">
        <v>11675</v>
      </c>
      <c r="N4935">
        <v>95</v>
      </c>
      <c r="O4935" t="s">
        <v>21</v>
      </c>
      <c r="P4935" t="s">
        <v>87</v>
      </c>
      <c r="Q4935" t="s">
        <v>88</v>
      </c>
    </row>
    <row r="4936" spans="1:17" hidden="1" x14ac:dyDescent="0.25">
      <c r="A4936" t="s">
        <v>19558</v>
      </c>
      <c r="B4936" t="s">
        <v>19559</v>
      </c>
      <c r="C4936" s="1" t="str">
        <f t="shared" si="524"/>
        <v>21:0648</v>
      </c>
      <c r="D4936" s="1" t="str">
        <f t="shared" si="531"/>
        <v>21:0198</v>
      </c>
      <c r="E4936" t="s">
        <v>19560</v>
      </c>
      <c r="F4936" t="s">
        <v>19561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11689</v>
      </c>
      <c r="N4936">
        <v>96</v>
      </c>
      <c r="O4936" t="s">
        <v>21</v>
      </c>
      <c r="P4936" t="s">
        <v>356</v>
      </c>
      <c r="Q4936" t="s">
        <v>149</v>
      </c>
    </row>
    <row r="4937" spans="1:17" hidden="1" x14ac:dyDescent="0.25">
      <c r="A4937" t="s">
        <v>19562</v>
      </c>
      <c r="B4937" t="s">
        <v>19563</v>
      </c>
      <c r="C4937" s="1" t="str">
        <f t="shared" si="524"/>
        <v>21:0648</v>
      </c>
      <c r="D4937" s="1" t="str">
        <f t="shared" si="531"/>
        <v>21:0198</v>
      </c>
      <c r="E4937" t="s">
        <v>19564</v>
      </c>
      <c r="F4937" t="s">
        <v>19565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11680</v>
      </c>
      <c r="N4937">
        <v>97</v>
      </c>
      <c r="O4937" t="s">
        <v>21</v>
      </c>
      <c r="P4937" t="s">
        <v>45</v>
      </c>
      <c r="Q4937" t="s">
        <v>52</v>
      </c>
    </row>
    <row r="4938" spans="1:17" hidden="1" x14ac:dyDescent="0.25">
      <c r="A4938" t="s">
        <v>19566</v>
      </c>
      <c r="B4938" t="s">
        <v>19567</v>
      </c>
      <c r="C4938" s="1" t="str">
        <f t="shared" si="524"/>
        <v>21:0648</v>
      </c>
      <c r="D4938" s="1" t="str">
        <f t="shared" si="531"/>
        <v>21:0198</v>
      </c>
      <c r="E4938" t="s">
        <v>19564</v>
      </c>
      <c r="F4938" t="s">
        <v>19568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11684</v>
      </c>
      <c r="N4938">
        <v>98</v>
      </c>
      <c r="O4938" t="s">
        <v>21</v>
      </c>
      <c r="P4938" t="s">
        <v>356</v>
      </c>
      <c r="Q4938" t="s">
        <v>189</v>
      </c>
    </row>
    <row r="4939" spans="1:17" hidden="1" x14ac:dyDescent="0.25">
      <c r="A4939" t="s">
        <v>19569</v>
      </c>
      <c r="B4939" t="s">
        <v>19570</v>
      </c>
      <c r="C4939" s="1" t="str">
        <f t="shared" si="524"/>
        <v>21:0648</v>
      </c>
      <c r="D4939" s="1" t="str">
        <f t="shared" si="531"/>
        <v>21:0198</v>
      </c>
      <c r="E4939" t="s">
        <v>19571</v>
      </c>
      <c r="F4939" t="s">
        <v>19572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11694</v>
      </c>
      <c r="N4939">
        <v>99</v>
      </c>
      <c r="O4939" t="s">
        <v>21</v>
      </c>
      <c r="P4939" t="s">
        <v>45</v>
      </c>
      <c r="Q4939" t="s">
        <v>189</v>
      </c>
    </row>
    <row r="4940" spans="1:17" hidden="1" x14ac:dyDescent="0.25">
      <c r="A4940" t="s">
        <v>19573</v>
      </c>
      <c r="B4940" t="s">
        <v>19574</v>
      </c>
      <c r="C4940" s="1" t="str">
        <f t="shared" si="524"/>
        <v>21:0648</v>
      </c>
      <c r="D4940" s="1" t="str">
        <f t="shared" si="531"/>
        <v>21:0198</v>
      </c>
      <c r="E4940" t="s">
        <v>19575</v>
      </c>
      <c r="F4940" t="s">
        <v>19576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11700</v>
      </c>
      <c r="N4940">
        <v>100</v>
      </c>
      <c r="O4940" t="s">
        <v>21</v>
      </c>
      <c r="P4940" t="s">
        <v>45</v>
      </c>
      <c r="Q4940" t="s">
        <v>171</v>
      </c>
    </row>
    <row r="4941" spans="1:17" hidden="1" x14ac:dyDescent="0.25">
      <c r="A4941" t="s">
        <v>19577</v>
      </c>
      <c r="B4941" t="s">
        <v>19578</v>
      </c>
      <c r="C4941" s="1" t="str">
        <f t="shared" si="524"/>
        <v>21:0648</v>
      </c>
      <c r="D4941" s="1" t="str">
        <f t="shared" si="531"/>
        <v>21:0198</v>
      </c>
      <c r="E4941" t="s">
        <v>19579</v>
      </c>
      <c r="F4941" t="s">
        <v>19580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11710</v>
      </c>
      <c r="N4941">
        <v>101</v>
      </c>
      <c r="O4941" t="s">
        <v>6304</v>
      </c>
      <c r="P4941" t="s">
        <v>6673</v>
      </c>
      <c r="Q4941" t="s">
        <v>29</v>
      </c>
    </row>
    <row r="4942" spans="1:17" hidden="1" x14ac:dyDescent="0.25">
      <c r="A4942" t="s">
        <v>19581</v>
      </c>
      <c r="B4942" t="s">
        <v>19582</v>
      </c>
      <c r="C4942" s="1" t="str">
        <f t="shared" si="524"/>
        <v>21:0648</v>
      </c>
      <c r="D4942" s="1" t="str">
        <f t="shared" si="531"/>
        <v>21:0198</v>
      </c>
      <c r="E4942" t="s">
        <v>19583</v>
      </c>
      <c r="F4942" t="s">
        <v>19584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11715</v>
      </c>
      <c r="N4942">
        <v>102</v>
      </c>
      <c r="O4942" t="s">
        <v>108</v>
      </c>
      <c r="P4942" t="s">
        <v>108</v>
      </c>
      <c r="Q4942" t="s">
        <v>108</v>
      </c>
    </row>
    <row r="4943" spans="1:17" hidden="1" x14ac:dyDescent="0.25">
      <c r="A4943" t="s">
        <v>19585</v>
      </c>
      <c r="B4943" t="s">
        <v>19586</v>
      </c>
      <c r="C4943" s="1" t="str">
        <f t="shared" si="524"/>
        <v>21:0648</v>
      </c>
      <c r="D4943" s="1" t="str">
        <f t="shared" si="531"/>
        <v>21:0198</v>
      </c>
      <c r="E4943" t="s">
        <v>19587</v>
      </c>
      <c r="F4943" t="s">
        <v>19588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11720</v>
      </c>
      <c r="N4943">
        <v>103</v>
      </c>
      <c r="O4943" t="s">
        <v>21</v>
      </c>
      <c r="P4943" t="s">
        <v>356</v>
      </c>
      <c r="Q4943" t="s">
        <v>171</v>
      </c>
    </row>
    <row r="4944" spans="1:17" hidden="1" x14ac:dyDescent="0.25">
      <c r="A4944" t="s">
        <v>19589</v>
      </c>
      <c r="B4944" t="s">
        <v>19590</v>
      </c>
      <c r="C4944" s="1" t="str">
        <f t="shared" si="524"/>
        <v>21:0648</v>
      </c>
      <c r="D4944" s="1" t="str">
        <f t="shared" si="531"/>
        <v>21:0198</v>
      </c>
      <c r="E4944" t="s">
        <v>19591</v>
      </c>
      <c r="F4944" t="s">
        <v>19592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11725</v>
      </c>
      <c r="N4944">
        <v>104</v>
      </c>
      <c r="O4944" t="s">
        <v>18859</v>
      </c>
      <c r="P4944" t="s">
        <v>397</v>
      </c>
      <c r="Q4944" t="s">
        <v>215</v>
      </c>
    </row>
    <row r="4945" spans="1:17" hidden="1" x14ac:dyDescent="0.25">
      <c r="A4945" t="s">
        <v>19593</v>
      </c>
      <c r="B4945" t="s">
        <v>19594</v>
      </c>
      <c r="C4945" s="1" t="str">
        <f t="shared" si="524"/>
        <v>21:0648</v>
      </c>
      <c r="D4945" s="1" t="str">
        <f t="shared" si="531"/>
        <v>21:0198</v>
      </c>
      <c r="E4945" t="s">
        <v>19595</v>
      </c>
      <c r="F4945" t="s">
        <v>19596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11730</v>
      </c>
      <c r="N4945">
        <v>105</v>
      </c>
      <c r="O4945" t="s">
        <v>19597</v>
      </c>
      <c r="P4945" t="s">
        <v>658</v>
      </c>
      <c r="Q4945" t="s">
        <v>46</v>
      </c>
    </row>
    <row r="4946" spans="1:17" hidden="1" x14ac:dyDescent="0.25">
      <c r="A4946" t="s">
        <v>19598</v>
      </c>
      <c r="B4946" t="s">
        <v>19599</v>
      </c>
      <c r="C4946" s="1" t="str">
        <f t="shared" si="524"/>
        <v>21:0648</v>
      </c>
      <c r="D4946" s="1" t="str">
        <f t="shared" si="531"/>
        <v>21:0198</v>
      </c>
      <c r="E4946" t="s">
        <v>19600</v>
      </c>
      <c r="F4946" t="s">
        <v>19601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12803</v>
      </c>
      <c r="N4946">
        <v>106</v>
      </c>
      <c r="O4946" t="s">
        <v>15647</v>
      </c>
      <c r="P4946" t="s">
        <v>583</v>
      </c>
      <c r="Q4946" t="s">
        <v>59</v>
      </c>
    </row>
    <row r="4947" spans="1:17" hidden="1" x14ac:dyDescent="0.25">
      <c r="A4947" t="s">
        <v>19602</v>
      </c>
      <c r="B4947" t="s">
        <v>19603</v>
      </c>
      <c r="C4947" s="1" t="str">
        <f t="shared" si="524"/>
        <v>21:0648</v>
      </c>
      <c r="D4947" s="1" t="str">
        <f t="shared" si="531"/>
        <v>21:0198</v>
      </c>
      <c r="E4947" t="s">
        <v>19604</v>
      </c>
      <c r="F4947" t="s">
        <v>19605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11641</v>
      </c>
      <c r="N4947">
        <v>107</v>
      </c>
      <c r="O4947" t="s">
        <v>512</v>
      </c>
      <c r="P4947" t="s">
        <v>6863</v>
      </c>
      <c r="Q4947" t="s">
        <v>2366</v>
      </c>
    </row>
    <row r="4948" spans="1:17" hidden="1" x14ac:dyDescent="0.25">
      <c r="A4948" t="s">
        <v>19606</v>
      </c>
      <c r="B4948" t="s">
        <v>19607</v>
      </c>
      <c r="C4948" s="1" t="str">
        <f t="shared" si="524"/>
        <v>21:0648</v>
      </c>
      <c r="D4948" s="1" t="str">
        <f t="shared" si="531"/>
        <v>21:0198</v>
      </c>
      <c r="E4948" t="s">
        <v>19608</v>
      </c>
      <c r="F4948" t="s">
        <v>19609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11646</v>
      </c>
      <c r="N4948">
        <v>108</v>
      </c>
      <c r="O4948" t="s">
        <v>57</v>
      </c>
      <c r="P4948" t="s">
        <v>556</v>
      </c>
      <c r="Q4948" t="s">
        <v>2948</v>
      </c>
    </row>
    <row r="4949" spans="1:17" hidden="1" x14ac:dyDescent="0.25">
      <c r="A4949" t="s">
        <v>19610</v>
      </c>
      <c r="B4949" t="s">
        <v>19611</v>
      </c>
      <c r="C4949" s="1" t="str">
        <f t="shared" si="524"/>
        <v>21:0648</v>
      </c>
      <c r="D4949" s="1" t="str">
        <f t="shared" si="531"/>
        <v>21:0198</v>
      </c>
      <c r="E4949" t="s">
        <v>19612</v>
      </c>
      <c r="F4949" t="s">
        <v>19613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11651</v>
      </c>
      <c r="N4949">
        <v>109</v>
      </c>
      <c r="O4949" t="s">
        <v>5563</v>
      </c>
      <c r="P4949" t="s">
        <v>3857</v>
      </c>
      <c r="Q4949" t="s">
        <v>2822</v>
      </c>
    </row>
    <row r="4950" spans="1:17" hidden="1" x14ac:dyDescent="0.25">
      <c r="A4950" t="s">
        <v>19614</v>
      </c>
      <c r="B4950" t="s">
        <v>19615</v>
      </c>
      <c r="C4950" s="1" t="str">
        <f t="shared" si="524"/>
        <v>21:0648</v>
      </c>
      <c r="D4950" s="1" t="str">
        <f>HYPERLINK("http://geochem.nrcan.gc.ca/cdogs/content/svy/svy_e.htm", "")</f>
        <v/>
      </c>
      <c r="G4950" s="1" t="str">
        <f>HYPERLINK("http://geochem.nrcan.gc.ca/cdogs/content/cr_/cr_00082_e.htm", "82")</f>
        <v>82</v>
      </c>
      <c r="J4950" t="s">
        <v>11703</v>
      </c>
      <c r="K4950" t="s">
        <v>11704</v>
      </c>
      <c r="L4950">
        <v>7</v>
      </c>
      <c r="M4950" t="s">
        <v>11705</v>
      </c>
      <c r="N4950">
        <v>110</v>
      </c>
      <c r="O4950" t="s">
        <v>1812</v>
      </c>
      <c r="P4950" t="s">
        <v>6664</v>
      </c>
      <c r="Q4950" t="s">
        <v>29</v>
      </c>
    </row>
    <row r="4951" spans="1:17" hidden="1" x14ac:dyDescent="0.25">
      <c r="A4951" t="s">
        <v>19616</v>
      </c>
      <c r="B4951" t="s">
        <v>19617</v>
      </c>
      <c r="C4951" s="1" t="str">
        <f t="shared" si="524"/>
        <v>21:0648</v>
      </c>
      <c r="D4951" s="1" t="str">
        <f t="shared" ref="D4951:D4966" si="534">HYPERLINK("http://geochem.nrcan.gc.ca/cdogs/content/svy/svy210198_e.htm", "21:0198")</f>
        <v>21:0198</v>
      </c>
      <c r="E4951" t="s">
        <v>19618</v>
      </c>
      <c r="F4951" t="s">
        <v>19619</v>
      </c>
      <c r="H4951">
        <v>45.339896000000003</v>
      </c>
      <c r="I4951">
        <v>-66.473191499999999</v>
      </c>
      <c r="J4951" s="1" t="str">
        <f t="shared" ref="J4951:J4966" si="535">HYPERLINK("http://geochem.nrcan.gc.ca/cdogs/content/kwd/kwd020018_e.htm", "Fluid (stream)")</f>
        <v>Fluid (stream)</v>
      </c>
      <c r="K4951" s="1" t="str">
        <f t="shared" ref="K4951:K4966" si="536">HYPERLINK("http://geochem.nrcan.gc.ca/cdogs/content/kwd/kwd080007_e.htm", "Untreated Water")</f>
        <v>Untreated Water</v>
      </c>
      <c r="L4951">
        <v>7</v>
      </c>
      <c r="M4951" t="s">
        <v>11660</v>
      </c>
      <c r="N4951">
        <v>111</v>
      </c>
      <c r="O4951" t="s">
        <v>3590</v>
      </c>
      <c r="P4951" t="s">
        <v>17680</v>
      </c>
      <c r="Q4951" t="s">
        <v>7328</v>
      </c>
    </row>
    <row r="4952" spans="1:17" hidden="1" x14ac:dyDescent="0.25">
      <c r="A4952" t="s">
        <v>19620</v>
      </c>
      <c r="B4952" t="s">
        <v>19621</v>
      </c>
      <c r="C4952" s="1" t="str">
        <f t="shared" si="524"/>
        <v>21:0648</v>
      </c>
      <c r="D4952" s="1" t="str">
        <f t="shared" si="534"/>
        <v>21:0198</v>
      </c>
      <c r="E4952" t="s">
        <v>19622</v>
      </c>
      <c r="F4952" t="s">
        <v>19623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11665</v>
      </c>
      <c r="N4952">
        <v>112</v>
      </c>
      <c r="O4952" t="s">
        <v>19624</v>
      </c>
      <c r="P4952" t="s">
        <v>4608</v>
      </c>
      <c r="Q4952" t="s">
        <v>1528</v>
      </c>
    </row>
    <row r="4953" spans="1:17" hidden="1" x14ac:dyDescent="0.25">
      <c r="A4953" t="s">
        <v>19625</v>
      </c>
      <c r="B4953" t="s">
        <v>19626</v>
      </c>
      <c r="C4953" s="1" t="str">
        <f t="shared" si="524"/>
        <v>21:0648</v>
      </c>
      <c r="D4953" s="1" t="str">
        <f t="shared" si="534"/>
        <v>21:0198</v>
      </c>
      <c r="E4953" t="s">
        <v>19627</v>
      </c>
      <c r="F4953" t="s">
        <v>19628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11670</v>
      </c>
      <c r="N4953">
        <v>113</v>
      </c>
      <c r="O4953" t="s">
        <v>7174</v>
      </c>
      <c r="P4953" t="s">
        <v>16918</v>
      </c>
      <c r="Q4953" t="s">
        <v>2948</v>
      </c>
    </row>
    <row r="4954" spans="1:17" hidden="1" x14ac:dyDescent="0.25">
      <c r="A4954" t="s">
        <v>19629</v>
      </c>
      <c r="B4954" t="s">
        <v>19630</v>
      </c>
      <c r="C4954" s="1" t="str">
        <f t="shared" si="524"/>
        <v>21:0648</v>
      </c>
      <c r="D4954" s="1" t="str">
        <f t="shared" si="534"/>
        <v>21:0198</v>
      </c>
      <c r="E4954" t="s">
        <v>19631</v>
      </c>
      <c r="F4954" t="s">
        <v>19632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11680</v>
      </c>
      <c r="N4954">
        <v>114</v>
      </c>
      <c r="O4954" t="s">
        <v>19633</v>
      </c>
      <c r="P4954" t="s">
        <v>3066</v>
      </c>
      <c r="Q4954" t="s">
        <v>8961</v>
      </c>
    </row>
    <row r="4955" spans="1:17" hidden="1" x14ac:dyDescent="0.25">
      <c r="A4955" t="s">
        <v>19634</v>
      </c>
      <c r="B4955" t="s">
        <v>19635</v>
      </c>
      <c r="C4955" s="1" t="str">
        <f t="shared" si="524"/>
        <v>21:0648</v>
      </c>
      <c r="D4955" s="1" t="str">
        <f t="shared" si="534"/>
        <v>21:0198</v>
      </c>
      <c r="E4955" t="s">
        <v>19631</v>
      </c>
      <c r="F4955" t="s">
        <v>19636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11684</v>
      </c>
      <c r="N4955">
        <v>115</v>
      </c>
      <c r="O4955" t="s">
        <v>11795</v>
      </c>
      <c r="P4955" t="s">
        <v>5612</v>
      </c>
      <c r="Q4955" t="s">
        <v>8961</v>
      </c>
    </row>
    <row r="4956" spans="1:17" hidden="1" x14ac:dyDescent="0.25">
      <c r="A4956" t="s">
        <v>19637</v>
      </c>
      <c r="B4956" t="s">
        <v>19638</v>
      </c>
      <c r="C4956" s="1" t="str">
        <f t="shared" si="524"/>
        <v>21:0648</v>
      </c>
      <c r="D4956" s="1" t="str">
        <f t="shared" si="534"/>
        <v>21:0198</v>
      </c>
      <c r="E4956" t="s">
        <v>19639</v>
      </c>
      <c r="F4956" t="s">
        <v>19640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11675</v>
      </c>
      <c r="N4956">
        <v>116</v>
      </c>
      <c r="O4956" t="s">
        <v>3406</v>
      </c>
      <c r="P4956" t="s">
        <v>19641</v>
      </c>
      <c r="Q4956" t="s">
        <v>138</v>
      </c>
    </row>
    <row r="4957" spans="1:17" hidden="1" x14ac:dyDescent="0.25">
      <c r="A4957" t="s">
        <v>19642</v>
      </c>
      <c r="B4957" t="s">
        <v>19643</v>
      </c>
      <c r="C4957" s="1" t="str">
        <f t="shared" si="524"/>
        <v>21:0648</v>
      </c>
      <c r="D4957" s="1" t="str">
        <f t="shared" si="534"/>
        <v>21:0198</v>
      </c>
      <c r="E4957" t="s">
        <v>19644</v>
      </c>
      <c r="F4957" t="s">
        <v>19645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11689</v>
      </c>
      <c r="N4957">
        <v>117</v>
      </c>
      <c r="O4957" t="s">
        <v>3013</v>
      </c>
      <c r="P4957" t="s">
        <v>2949</v>
      </c>
      <c r="Q4957" t="s">
        <v>171</v>
      </c>
    </row>
    <row r="4958" spans="1:17" hidden="1" x14ac:dyDescent="0.25">
      <c r="A4958" t="s">
        <v>19646</v>
      </c>
      <c r="B4958" t="s">
        <v>19647</v>
      </c>
      <c r="C4958" s="1" t="str">
        <f t="shared" si="524"/>
        <v>21:0648</v>
      </c>
      <c r="D4958" s="1" t="str">
        <f t="shared" si="534"/>
        <v>21:0198</v>
      </c>
      <c r="E4958" t="s">
        <v>19648</v>
      </c>
      <c r="F4958" t="s">
        <v>19649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11694</v>
      </c>
      <c r="N4958">
        <v>118</v>
      </c>
      <c r="O4958" t="s">
        <v>10166</v>
      </c>
      <c r="P4958" t="s">
        <v>19650</v>
      </c>
      <c r="Q4958" t="s">
        <v>171</v>
      </c>
    </row>
    <row r="4959" spans="1:17" hidden="1" x14ac:dyDescent="0.25">
      <c r="A4959" t="s">
        <v>19651</v>
      </c>
      <c r="B4959" t="s">
        <v>19652</v>
      </c>
      <c r="C4959" s="1" t="str">
        <f t="shared" si="524"/>
        <v>21:0648</v>
      </c>
      <c r="D4959" s="1" t="str">
        <f t="shared" si="534"/>
        <v>21:0198</v>
      </c>
      <c r="E4959" t="s">
        <v>19653</v>
      </c>
      <c r="F4959" t="s">
        <v>19654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11700</v>
      </c>
      <c r="N4959">
        <v>119</v>
      </c>
      <c r="O4959" t="s">
        <v>19655</v>
      </c>
      <c r="P4959" t="s">
        <v>2949</v>
      </c>
      <c r="Q4959" t="s">
        <v>2366</v>
      </c>
    </row>
    <row r="4960" spans="1:17" hidden="1" x14ac:dyDescent="0.25">
      <c r="A4960" t="s">
        <v>19656</v>
      </c>
      <c r="B4960" t="s">
        <v>19657</v>
      </c>
      <c r="C4960" s="1" t="str">
        <f t="shared" si="524"/>
        <v>21:0648</v>
      </c>
      <c r="D4960" s="1" t="str">
        <f t="shared" si="534"/>
        <v>21:0198</v>
      </c>
      <c r="E4960" t="s">
        <v>19658</v>
      </c>
      <c r="F4960" t="s">
        <v>19659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11710</v>
      </c>
      <c r="N4960">
        <v>120</v>
      </c>
      <c r="O4960" t="s">
        <v>3022</v>
      </c>
      <c r="P4960" t="s">
        <v>556</v>
      </c>
      <c r="Q4960" t="s">
        <v>2392</v>
      </c>
    </row>
    <row r="4961" spans="1:17" hidden="1" x14ac:dyDescent="0.25">
      <c r="A4961" t="s">
        <v>19660</v>
      </c>
      <c r="B4961" t="s">
        <v>19661</v>
      </c>
      <c r="C4961" s="1" t="str">
        <f t="shared" si="524"/>
        <v>21:0648</v>
      </c>
      <c r="D4961" s="1" t="str">
        <f t="shared" si="534"/>
        <v>21:0198</v>
      </c>
      <c r="E4961" t="s">
        <v>19662</v>
      </c>
      <c r="F4961" t="s">
        <v>19663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11715</v>
      </c>
      <c r="N4961">
        <v>121</v>
      </c>
      <c r="O4961" t="s">
        <v>3655</v>
      </c>
      <c r="P4961" t="s">
        <v>17680</v>
      </c>
      <c r="Q4961" t="s">
        <v>7328</v>
      </c>
    </row>
    <row r="4962" spans="1:17" hidden="1" x14ac:dyDescent="0.25">
      <c r="A4962" t="s">
        <v>19664</v>
      </c>
      <c r="B4962" t="s">
        <v>19665</v>
      </c>
      <c r="C4962" s="1" t="str">
        <f t="shared" si="524"/>
        <v>21:0648</v>
      </c>
      <c r="D4962" s="1" t="str">
        <f t="shared" si="534"/>
        <v>21:0198</v>
      </c>
      <c r="E4962" t="s">
        <v>19666</v>
      </c>
      <c r="F4962" t="s">
        <v>19667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11720</v>
      </c>
      <c r="N4962">
        <v>122</v>
      </c>
      <c r="O4962" t="s">
        <v>2725</v>
      </c>
      <c r="P4962" t="s">
        <v>5702</v>
      </c>
      <c r="Q4962" t="s">
        <v>3836</v>
      </c>
    </row>
    <row r="4963" spans="1:17" hidden="1" x14ac:dyDescent="0.25">
      <c r="A4963" t="s">
        <v>19668</v>
      </c>
      <c r="B4963" t="s">
        <v>19669</v>
      </c>
      <c r="C4963" s="1" t="str">
        <f t="shared" si="524"/>
        <v>21:0648</v>
      </c>
      <c r="D4963" s="1" t="str">
        <f t="shared" si="534"/>
        <v>21:0198</v>
      </c>
      <c r="E4963" t="s">
        <v>19670</v>
      </c>
      <c r="F4963" t="s">
        <v>19671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11725</v>
      </c>
      <c r="N4963">
        <v>123</v>
      </c>
      <c r="O4963" t="s">
        <v>2129</v>
      </c>
      <c r="P4963" t="s">
        <v>3569</v>
      </c>
      <c r="Q4963" t="s">
        <v>8961</v>
      </c>
    </row>
    <row r="4964" spans="1:17" hidden="1" x14ac:dyDescent="0.25">
      <c r="A4964" t="s">
        <v>19672</v>
      </c>
      <c r="B4964" t="s">
        <v>19673</v>
      </c>
      <c r="C4964" s="1" t="str">
        <f t="shared" si="524"/>
        <v>21:0648</v>
      </c>
      <c r="D4964" s="1" t="str">
        <f t="shared" si="534"/>
        <v>21:0198</v>
      </c>
      <c r="E4964" t="s">
        <v>19674</v>
      </c>
      <c r="F4964" t="s">
        <v>19675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11730</v>
      </c>
      <c r="N4964">
        <v>124</v>
      </c>
      <c r="O4964" t="s">
        <v>3022</v>
      </c>
      <c r="P4964" t="s">
        <v>19676</v>
      </c>
      <c r="Q4964" t="s">
        <v>138</v>
      </c>
    </row>
    <row r="4965" spans="1:17" hidden="1" x14ac:dyDescent="0.25">
      <c r="A4965" t="s">
        <v>19677</v>
      </c>
      <c r="B4965" t="s">
        <v>19678</v>
      </c>
      <c r="C4965" s="1" t="str">
        <f t="shared" si="524"/>
        <v>21:0648</v>
      </c>
      <c r="D4965" s="1" t="str">
        <f t="shared" si="534"/>
        <v>21:0198</v>
      </c>
      <c r="E4965" t="s">
        <v>19679</v>
      </c>
      <c r="F4965" t="s">
        <v>19680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12803</v>
      </c>
      <c r="N4965">
        <v>125</v>
      </c>
      <c r="O4965" t="s">
        <v>158</v>
      </c>
      <c r="P4965" t="s">
        <v>3857</v>
      </c>
      <c r="Q4965" t="s">
        <v>16497</v>
      </c>
    </row>
    <row r="4966" spans="1:17" hidden="1" x14ac:dyDescent="0.25">
      <c r="A4966" t="s">
        <v>19681</v>
      </c>
      <c r="B4966" t="s">
        <v>19682</v>
      </c>
      <c r="C4966" s="1" t="str">
        <f t="shared" si="524"/>
        <v>21:0648</v>
      </c>
      <c r="D4966" s="1" t="str">
        <f t="shared" si="534"/>
        <v>21:0198</v>
      </c>
      <c r="E4966" t="s">
        <v>19683</v>
      </c>
      <c r="F4966" t="s">
        <v>19684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11641</v>
      </c>
      <c r="N4966">
        <v>126</v>
      </c>
      <c r="O4966" t="s">
        <v>15720</v>
      </c>
      <c r="P4966" t="s">
        <v>4550</v>
      </c>
      <c r="Q4966" t="s">
        <v>16574</v>
      </c>
    </row>
    <row r="4967" spans="1:17" hidden="1" x14ac:dyDescent="0.25">
      <c r="A4967" t="s">
        <v>19685</v>
      </c>
      <c r="B4967" t="s">
        <v>19686</v>
      </c>
      <c r="C4967" s="1" t="str">
        <f t="shared" si="524"/>
        <v>21:0648</v>
      </c>
      <c r="D4967" s="1" t="str">
        <f>HYPERLINK("http://geochem.nrcan.gc.ca/cdogs/content/svy/svy_e.htm", "")</f>
        <v/>
      </c>
      <c r="G4967" s="1" t="str">
        <f>HYPERLINK("http://geochem.nrcan.gc.ca/cdogs/content/cr_/cr_00080_e.htm", "80")</f>
        <v>80</v>
      </c>
      <c r="J4967" t="s">
        <v>11703</v>
      </c>
      <c r="K4967" t="s">
        <v>11704</v>
      </c>
      <c r="L4967">
        <v>8</v>
      </c>
      <c r="M4967" t="s">
        <v>11705</v>
      </c>
      <c r="N4967">
        <v>127</v>
      </c>
      <c r="O4967" t="s">
        <v>1818</v>
      </c>
      <c r="P4967" t="s">
        <v>1631</v>
      </c>
      <c r="Q4967" t="s">
        <v>189</v>
      </c>
    </row>
    <row r="4968" spans="1:17" hidden="1" x14ac:dyDescent="0.25">
      <c r="A4968" t="s">
        <v>19687</v>
      </c>
      <c r="B4968" t="s">
        <v>19688</v>
      </c>
      <c r="C4968" s="1" t="str">
        <f t="shared" si="524"/>
        <v>21:0648</v>
      </c>
      <c r="D4968" s="1" t="str">
        <f t="shared" ref="D4968:D4999" si="537">HYPERLINK("http://geochem.nrcan.gc.ca/cdogs/content/svy/svy210198_e.htm", "21:0198")</f>
        <v>21:0198</v>
      </c>
      <c r="E4968" t="s">
        <v>19689</v>
      </c>
      <c r="F4968" t="s">
        <v>19690</v>
      </c>
      <c r="H4968">
        <v>45.3782104</v>
      </c>
      <c r="I4968">
        <v>-66.348693400000002</v>
      </c>
      <c r="J4968" s="1" t="str">
        <f t="shared" ref="J4968:J4999" si="538">HYPERLINK("http://geochem.nrcan.gc.ca/cdogs/content/kwd/kwd020018_e.htm", "Fluid (stream)")</f>
        <v>Fluid (stream)</v>
      </c>
      <c r="K4968" s="1" t="str">
        <f t="shared" ref="K4968:K4999" si="539">HYPERLINK("http://geochem.nrcan.gc.ca/cdogs/content/kwd/kwd080007_e.htm", "Untreated Water")</f>
        <v>Untreated Water</v>
      </c>
      <c r="L4968">
        <v>8</v>
      </c>
      <c r="M4968" t="s">
        <v>11646</v>
      </c>
      <c r="N4968">
        <v>128</v>
      </c>
      <c r="O4968" t="s">
        <v>3085</v>
      </c>
      <c r="P4968" t="s">
        <v>18312</v>
      </c>
      <c r="Q4968" t="s">
        <v>1528</v>
      </c>
    </row>
    <row r="4969" spans="1:17" hidden="1" x14ac:dyDescent="0.25">
      <c r="A4969" t="s">
        <v>19691</v>
      </c>
      <c r="B4969" t="s">
        <v>19692</v>
      </c>
      <c r="C4969" s="1" t="str">
        <f t="shared" ref="C4969:C5032" si="540">HYPERLINK("http://geochem.nrcan.gc.ca/cdogs/content/bdl/bdl210648_e.htm", "21:0648")</f>
        <v>21:0648</v>
      </c>
      <c r="D4969" s="1" t="str">
        <f t="shared" si="537"/>
        <v>21:0198</v>
      </c>
      <c r="E4969" t="s">
        <v>19693</v>
      </c>
      <c r="F4969" t="s">
        <v>19694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11651</v>
      </c>
      <c r="N4969">
        <v>129</v>
      </c>
      <c r="O4969" t="s">
        <v>21</v>
      </c>
      <c r="P4969" t="s">
        <v>2943</v>
      </c>
      <c r="Q4969" t="s">
        <v>2401</v>
      </c>
    </row>
    <row r="4970" spans="1:17" hidden="1" x14ac:dyDescent="0.25">
      <c r="A4970" t="s">
        <v>19695</v>
      </c>
      <c r="B4970" t="s">
        <v>19696</v>
      </c>
      <c r="C4970" s="1" t="str">
        <f t="shared" si="540"/>
        <v>21:0648</v>
      </c>
      <c r="D4970" s="1" t="str">
        <f t="shared" si="537"/>
        <v>21:0198</v>
      </c>
      <c r="E4970" t="s">
        <v>19697</v>
      </c>
      <c r="F4970" t="s">
        <v>19698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11660</v>
      </c>
      <c r="N4970">
        <v>130</v>
      </c>
      <c r="O4970" t="s">
        <v>15720</v>
      </c>
      <c r="P4970" t="s">
        <v>5368</v>
      </c>
      <c r="Q4970" t="s">
        <v>7328</v>
      </c>
    </row>
    <row r="4971" spans="1:17" hidden="1" x14ac:dyDescent="0.25">
      <c r="A4971" t="s">
        <v>19699</v>
      </c>
      <c r="B4971" t="s">
        <v>19700</v>
      </c>
      <c r="C4971" s="1" t="str">
        <f t="shared" si="540"/>
        <v>21:0648</v>
      </c>
      <c r="D4971" s="1" t="str">
        <f t="shared" si="537"/>
        <v>21:0198</v>
      </c>
      <c r="E4971" t="s">
        <v>19701</v>
      </c>
      <c r="F4971" t="s">
        <v>19702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11680</v>
      </c>
      <c r="N4971">
        <v>131</v>
      </c>
      <c r="O4971" t="s">
        <v>21</v>
      </c>
      <c r="P4971" t="s">
        <v>583</v>
      </c>
      <c r="Q4971" t="s">
        <v>138</v>
      </c>
    </row>
    <row r="4972" spans="1:17" hidden="1" x14ac:dyDescent="0.25">
      <c r="A4972" t="s">
        <v>19703</v>
      </c>
      <c r="B4972" t="s">
        <v>19704</v>
      </c>
      <c r="C4972" s="1" t="str">
        <f t="shared" si="540"/>
        <v>21:0648</v>
      </c>
      <c r="D4972" s="1" t="str">
        <f t="shared" si="537"/>
        <v>21:0198</v>
      </c>
      <c r="E4972" t="s">
        <v>19701</v>
      </c>
      <c r="F4972" t="s">
        <v>19705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11684</v>
      </c>
      <c r="N4972">
        <v>132</v>
      </c>
      <c r="O4972" t="s">
        <v>21</v>
      </c>
      <c r="P4972" t="s">
        <v>22</v>
      </c>
      <c r="Q4972" t="s">
        <v>138</v>
      </c>
    </row>
    <row r="4973" spans="1:17" hidden="1" x14ac:dyDescent="0.25">
      <c r="A4973" t="s">
        <v>19706</v>
      </c>
      <c r="B4973" t="s">
        <v>19707</v>
      </c>
      <c r="C4973" s="1" t="str">
        <f t="shared" si="540"/>
        <v>21:0648</v>
      </c>
      <c r="D4973" s="1" t="str">
        <f t="shared" si="537"/>
        <v>21:0198</v>
      </c>
      <c r="E4973" t="s">
        <v>19708</v>
      </c>
      <c r="F4973" t="s">
        <v>19709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11665</v>
      </c>
      <c r="N4973">
        <v>133</v>
      </c>
      <c r="O4973" t="s">
        <v>244</v>
      </c>
      <c r="P4973" t="s">
        <v>1598</v>
      </c>
      <c r="Q4973" t="s">
        <v>2822</v>
      </c>
    </row>
    <row r="4974" spans="1:17" hidden="1" x14ac:dyDescent="0.25">
      <c r="A4974" t="s">
        <v>19710</v>
      </c>
      <c r="B4974" t="s">
        <v>19711</v>
      </c>
      <c r="C4974" s="1" t="str">
        <f t="shared" si="540"/>
        <v>21:0648</v>
      </c>
      <c r="D4974" s="1" t="str">
        <f t="shared" si="537"/>
        <v>21:0198</v>
      </c>
      <c r="E4974" t="s">
        <v>19712</v>
      </c>
      <c r="F4974" t="s">
        <v>19713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11670</v>
      </c>
      <c r="N4974">
        <v>134</v>
      </c>
      <c r="O4974" t="s">
        <v>3376</v>
      </c>
      <c r="P4974" t="s">
        <v>1598</v>
      </c>
      <c r="Q4974" t="s">
        <v>16497</v>
      </c>
    </row>
    <row r="4975" spans="1:17" hidden="1" x14ac:dyDescent="0.25">
      <c r="A4975" t="s">
        <v>19714</v>
      </c>
      <c r="B4975" t="s">
        <v>19715</v>
      </c>
      <c r="C4975" s="1" t="str">
        <f t="shared" si="540"/>
        <v>21:0648</v>
      </c>
      <c r="D4975" s="1" t="str">
        <f t="shared" si="537"/>
        <v>21:0198</v>
      </c>
      <c r="E4975" t="s">
        <v>19716</v>
      </c>
      <c r="F4975" t="s">
        <v>19717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11675</v>
      </c>
      <c r="N4975">
        <v>135</v>
      </c>
      <c r="O4975" t="s">
        <v>21</v>
      </c>
      <c r="P4975" t="s">
        <v>631</v>
      </c>
      <c r="Q4975" t="s">
        <v>3836</v>
      </c>
    </row>
    <row r="4976" spans="1:17" hidden="1" x14ac:dyDescent="0.25">
      <c r="A4976" t="s">
        <v>19718</v>
      </c>
      <c r="B4976" t="s">
        <v>19719</v>
      </c>
      <c r="C4976" s="1" t="str">
        <f t="shared" si="540"/>
        <v>21:0648</v>
      </c>
      <c r="D4976" s="1" t="str">
        <f t="shared" si="537"/>
        <v>21:0198</v>
      </c>
      <c r="E4976" t="s">
        <v>19720</v>
      </c>
      <c r="F4976" t="s">
        <v>19721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11689</v>
      </c>
      <c r="N4976">
        <v>136</v>
      </c>
      <c r="O4976" t="s">
        <v>19722</v>
      </c>
      <c r="P4976" t="s">
        <v>6834</v>
      </c>
      <c r="Q4976" t="s">
        <v>1528</v>
      </c>
    </row>
    <row r="4977" spans="1:17" hidden="1" x14ac:dyDescent="0.25">
      <c r="A4977" t="s">
        <v>19723</v>
      </c>
      <c r="B4977" t="s">
        <v>19724</v>
      </c>
      <c r="C4977" s="1" t="str">
        <f t="shared" si="540"/>
        <v>21:0648</v>
      </c>
      <c r="D4977" s="1" t="str">
        <f t="shared" si="537"/>
        <v>21:0198</v>
      </c>
      <c r="E4977" t="s">
        <v>19725</v>
      </c>
      <c r="F4977" t="s">
        <v>19726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11694</v>
      </c>
      <c r="N4977">
        <v>137</v>
      </c>
      <c r="O4977" t="s">
        <v>19727</v>
      </c>
      <c r="P4977" t="s">
        <v>1598</v>
      </c>
      <c r="Q4977" t="s">
        <v>16522</v>
      </c>
    </row>
    <row r="4978" spans="1:17" hidden="1" x14ac:dyDescent="0.25">
      <c r="A4978" t="s">
        <v>19728</v>
      </c>
      <c r="B4978" t="s">
        <v>19729</v>
      </c>
      <c r="C4978" s="1" t="str">
        <f t="shared" si="540"/>
        <v>21:0648</v>
      </c>
      <c r="D4978" s="1" t="str">
        <f t="shared" si="537"/>
        <v>21:0198</v>
      </c>
      <c r="E4978" t="s">
        <v>19730</v>
      </c>
      <c r="F4978" t="s">
        <v>19731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11700</v>
      </c>
      <c r="N4978">
        <v>138</v>
      </c>
      <c r="O4978" t="s">
        <v>19732</v>
      </c>
      <c r="P4978" t="s">
        <v>658</v>
      </c>
      <c r="Q4978" t="s">
        <v>2401</v>
      </c>
    </row>
    <row r="4979" spans="1:17" hidden="1" x14ac:dyDescent="0.25">
      <c r="A4979" t="s">
        <v>19733</v>
      </c>
      <c r="B4979" t="s">
        <v>19734</v>
      </c>
      <c r="C4979" s="1" t="str">
        <f t="shared" si="540"/>
        <v>21:0648</v>
      </c>
      <c r="D4979" s="1" t="str">
        <f t="shared" si="537"/>
        <v>21:0198</v>
      </c>
      <c r="E4979" t="s">
        <v>19735</v>
      </c>
      <c r="F4979" t="s">
        <v>19736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11710</v>
      </c>
      <c r="N4979">
        <v>139</v>
      </c>
      <c r="O4979" t="s">
        <v>689</v>
      </c>
      <c r="P4979" t="s">
        <v>4608</v>
      </c>
      <c r="Q4979" t="s">
        <v>1528</v>
      </c>
    </row>
    <row r="4980" spans="1:17" hidden="1" x14ac:dyDescent="0.25">
      <c r="A4980" t="s">
        <v>19737</v>
      </c>
      <c r="B4980" t="s">
        <v>19738</v>
      </c>
      <c r="C4980" s="1" t="str">
        <f t="shared" si="540"/>
        <v>21:0648</v>
      </c>
      <c r="D4980" s="1" t="str">
        <f t="shared" si="537"/>
        <v>21:0198</v>
      </c>
      <c r="E4980" t="s">
        <v>19739</v>
      </c>
      <c r="F4980" t="s">
        <v>19740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11715</v>
      </c>
      <c r="N4980">
        <v>140</v>
      </c>
      <c r="O4980" t="s">
        <v>18054</v>
      </c>
      <c r="P4980" t="s">
        <v>19741</v>
      </c>
      <c r="Q4980" t="s">
        <v>1528</v>
      </c>
    </row>
    <row r="4981" spans="1:17" hidden="1" x14ac:dyDescent="0.25">
      <c r="A4981" t="s">
        <v>19742</v>
      </c>
      <c r="B4981" t="s">
        <v>19743</v>
      </c>
      <c r="C4981" s="1" t="str">
        <f t="shared" si="540"/>
        <v>21:0648</v>
      </c>
      <c r="D4981" s="1" t="str">
        <f t="shared" si="537"/>
        <v>21:0198</v>
      </c>
      <c r="E4981" t="s">
        <v>19744</v>
      </c>
      <c r="F4981" t="s">
        <v>19745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11720</v>
      </c>
      <c r="N4981">
        <v>141</v>
      </c>
      <c r="O4981" t="s">
        <v>3419</v>
      </c>
      <c r="P4981" t="s">
        <v>16918</v>
      </c>
      <c r="Q4981" t="s">
        <v>3836</v>
      </c>
    </row>
    <row r="4982" spans="1:17" hidden="1" x14ac:dyDescent="0.25">
      <c r="A4982" t="s">
        <v>19746</v>
      </c>
      <c r="B4982" t="s">
        <v>19747</v>
      </c>
      <c r="C4982" s="1" t="str">
        <f t="shared" si="540"/>
        <v>21:0648</v>
      </c>
      <c r="D4982" s="1" t="str">
        <f t="shared" si="537"/>
        <v>21:0198</v>
      </c>
      <c r="E4982" t="s">
        <v>19748</v>
      </c>
      <c r="F4982" t="s">
        <v>19749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11725</v>
      </c>
      <c r="N4982">
        <v>142</v>
      </c>
      <c r="O4982" t="s">
        <v>3065</v>
      </c>
      <c r="P4982" t="s">
        <v>4550</v>
      </c>
      <c r="Q4982" t="s">
        <v>2948</v>
      </c>
    </row>
    <row r="4983" spans="1:17" hidden="1" x14ac:dyDescent="0.25">
      <c r="A4983" t="s">
        <v>19750</v>
      </c>
      <c r="B4983" t="s">
        <v>19751</v>
      </c>
      <c r="C4983" s="1" t="str">
        <f t="shared" si="540"/>
        <v>21:0648</v>
      </c>
      <c r="D4983" s="1" t="str">
        <f t="shared" si="537"/>
        <v>21:0198</v>
      </c>
      <c r="E4983" t="s">
        <v>19752</v>
      </c>
      <c r="F4983" t="s">
        <v>19753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11730</v>
      </c>
      <c r="N4983">
        <v>143</v>
      </c>
      <c r="O4983" t="s">
        <v>21</v>
      </c>
      <c r="P4983" t="s">
        <v>583</v>
      </c>
      <c r="Q4983" t="s">
        <v>2822</v>
      </c>
    </row>
    <row r="4984" spans="1:17" hidden="1" x14ac:dyDescent="0.25">
      <c r="A4984" t="s">
        <v>19754</v>
      </c>
      <c r="B4984" t="s">
        <v>19755</v>
      </c>
      <c r="C4984" s="1" t="str">
        <f t="shared" si="540"/>
        <v>21:0648</v>
      </c>
      <c r="D4984" s="1" t="str">
        <f t="shared" si="537"/>
        <v>21:0198</v>
      </c>
      <c r="E4984" t="s">
        <v>19756</v>
      </c>
      <c r="F4984" t="s">
        <v>19757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12803</v>
      </c>
      <c r="N4984">
        <v>144</v>
      </c>
      <c r="O4984" t="s">
        <v>17579</v>
      </c>
      <c r="P4984" t="s">
        <v>6863</v>
      </c>
      <c r="Q4984" t="s">
        <v>2392</v>
      </c>
    </row>
    <row r="4985" spans="1:17" hidden="1" x14ac:dyDescent="0.25">
      <c r="A4985" t="s">
        <v>19758</v>
      </c>
      <c r="B4985" t="s">
        <v>19759</v>
      </c>
      <c r="C4985" s="1" t="str">
        <f t="shared" si="540"/>
        <v>21:0648</v>
      </c>
      <c r="D4985" s="1" t="str">
        <f t="shared" si="537"/>
        <v>21:0198</v>
      </c>
      <c r="E4985" t="s">
        <v>19760</v>
      </c>
      <c r="F4985" t="s">
        <v>19761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11641</v>
      </c>
      <c r="N4985">
        <v>145</v>
      </c>
      <c r="O4985" t="s">
        <v>18859</v>
      </c>
      <c r="P4985" t="s">
        <v>19762</v>
      </c>
      <c r="Q4985" t="s">
        <v>138</v>
      </c>
    </row>
    <row r="4986" spans="1:17" hidden="1" x14ac:dyDescent="0.25">
      <c r="A4986" t="s">
        <v>19763</v>
      </c>
      <c r="B4986" t="s">
        <v>19764</v>
      </c>
      <c r="C4986" s="1" t="str">
        <f t="shared" si="540"/>
        <v>21:0648</v>
      </c>
      <c r="D4986" s="1" t="str">
        <f t="shared" si="537"/>
        <v>21:0198</v>
      </c>
      <c r="E4986" t="s">
        <v>19765</v>
      </c>
      <c r="F4986" t="s">
        <v>19766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11646</v>
      </c>
      <c r="N4986">
        <v>146</v>
      </c>
      <c r="O4986" t="s">
        <v>3116</v>
      </c>
      <c r="P4986" t="s">
        <v>5612</v>
      </c>
      <c r="Q4986" t="s">
        <v>143</v>
      </c>
    </row>
    <row r="4987" spans="1:17" hidden="1" x14ac:dyDescent="0.25">
      <c r="A4987" t="s">
        <v>19767</v>
      </c>
      <c r="B4987" t="s">
        <v>19768</v>
      </c>
      <c r="C4987" s="1" t="str">
        <f t="shared" si="540"/>
        <v>21:0648</v>
      </c>
      <c r="D4987" s="1" t="str">
        <f t="shared" si="537"/>
        <v>21:0198</v>
      </c>
      <c r="E4987" t="s">
        <v>19769</v>
      </c>
      <c r="F4987" t="s">
        <v>19770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11651</v>
      </c>
      <c r="N4987">
        <v>147</v>
      </c>
      <c r="O4987" t="s">
        <v>2129</v>
      </c>
      <c r="P4987" t="s">
        <v>18312</v>
      </c>
      <c r="Q4987" t="s">
        <v>2948</v>
      </c>
    </row>
    <row r="4988" spans="1:17" hidden="1" x14ac:dyDescent="0.25">
      <c r="A4988" t="s">
        <v>19771</v>
      </c>
      <c r="B4988" t="s">
        <v>19772</v>
      </c>
      <c r="C4988" s="1" t="str">
        <f t="shared" si="540"/>
        <v>21:0648</v>
      </c>
      <c r="D4988" s="1" t="str">
        <f t="shared" si="537"/>
        <v>21:0198</v>
      </c>
      <c r="E4988" t="s">
        <v>19773</v>
      </c>
      <c r="F4988" t="s">
        <v>19774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11660</v>
      </c>
      <c r="N4988">
        <v>148</v>
      </c>
      <c r="O4988" t="s">
        <v>19775</v>
      </c>
      <c r="P4988" t="s">
        <v>6370</v>
      </c>
      <c r="Q4988" t="s">
        <v>8961</v>
      </c>
    </row>
    <row r="4989" spans="1:17" hidden="1" x14ac:dyDescent="0.25">
      <c r="A4989" t="s">
        <v>19776</v>
      </c>
      <c r="B4989" t="s">
        <v>19777</v>
      </c>
      <c r="C4989" s="1" t="str">
        <f t="shared" si="540"/>
        <v>21:0648</v>
      </c>
      <c r="D4989" s="1" t="str">
        <f t="shared" si="537"/>
        <v>21:0198</v>
      </c>
      <c r="E4989" t="s">
        <v>19778</v>
      </c>
      <c r="F4989" t="s">
        <v>19779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11665</v>
      </c>
      <c r="N4989">
        <v>149</v>
      </c>
      <c r="O4989" t="s">
        <v>17914</v>
      </c>
      <c r="P4989" t="s">
        <v>880</v>
      </c>
      <c r="Q4989" t="s">
        <v>1599</v>
      </c>
    </row>
    <row r="4990" spans="1:17" hidden="1" x14ac:dyDescent="0.25">
      <c r="A4990" t="s">
        <v>19780</v>
      </c>
      <c r="B4990" t="s">
        <v>19781</v>
      </c>
      <c r="C4990" s="1" t="str">
        <f t="shared" si="540"/>
        <v>21:0648</v>
      </c>
      <c r="D4990" s="1" t="str">
        <f t="shared" si="537"/>
        <v>21:0198</v>
      </c>
      <c r="E4990" t="s">
        <v>19782</v>
      </c>
      <c r="F4990" t="s">
        <v>19783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11670</v>
      </c>
      <c r="N4990">
        <v>150</v>
      </c>
      <c r="O4990" t="s">
        <v>19722</v>
      </c>
      <c r="P4990" t="s">
        <v>4608</v>
      </c>
      <c r="Q4990" t="s">
        <v>16574</v>
      </c>
    </row>
    <row r="4991" spans="1:17" hidden="1" x14ac:dyDescent="0.25">
      <c r="A4991" t="s">
        <v>19784</v>
      </c>
      <c r="B4991" t="s">
        <v>19785</v>
      </c>
      <c r="C4991" s="1" t="str">
        <f t="shared" si="540"/>
        <v>21:0648</v>
      </c>
      <c r="D4991" s="1" t="str">
        <f t="shared" si="537"/>
        <v>21:0198</v>
      </c>
      <c r="E4991" t="s">
        <v>19786</v>
      </c>
      <c r="F4991" t="s">
        <v>19787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11680</v>
      </c>
      <c r="N4991">
        <v>151</v>
      </c>
      <c r="O4991" t="s">
        <v>2120</v>
      </c>
      <c r="P4991" t="s">
        <v>5702</v>
      </c>
      <c r="Q4991" t="s">
        <v>2948</v>
      </c>
    </row>
    <row r="4992" spans="1:17" hidden="1" x14ac:dyDescent="0.25">
      <c r="A4992" t="s">
        <v>19788</v>
      </c>
      <c r="B4992" t="s">
        <v>19789</v>
      </c>
      <c r="C4992" s="1" t="str">
        <f t="shared" si="540"/>
        <v>21:0648</v>
      </c>
      <c r="D4992" s="1" t="str">
        <f t="shared" si="537"/>
        <v>21:0198</v>
      </c>
      <c r="E4992" t="s">
        <v>19786</v>
      </c>
      <c r="F4992" t="s">
        <v>19790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11684</v>
      </c>
      <c r="N4992">
        <v>152</v>
      </c>
      <c r="O4992" t="s">
        <v>57</v>
      </c>
      <c r="P4992" t="s">
        <v>1588</v>
      </c>
      <c r="Q4992" t="s">
        <v>2948</v>
      </c>
    </row>
    <row r="4993" spans="1:17" hidden="1" x14ac:dyDescent="0.25">
      <c r="A4993" t="s">
        <v>19791</v>
      </c>
      <c r="B4993" t="s">
        <v>19792</v>
      </c>
      <c r="C4993" s="1" t="str">
        <f t="shared" si="540"/>
        <v>21:0648</v>
      </c>
      <c r="D4993" s="1" t="str">
        <f t="shared" si="537"/>
        <v>21:0198</v>
      </c>
      <c r="E4993" t="s">
        <v>19793</v>
      </c>
      <c r="F4993" t="s">
        <v>19794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11675</v>
      </c>
      <c r="N4993">
        <v>153</v>
      </c>
      <c r="O4993" t="s">
        <v>607</v>
      </c>
      <c r="P4993" t="s">
        <v>4550</v>
      </c>
      <c r="Q4993" t="s">
        <v>1528</v>
      </c>
    </row>
    <row r="4994" spans="1:17" hidden="1" x14ac:dyDescent="0.25">
      <c r="A4994" t="s">
        <v>19795</v>
      </c>
      <c r="B4994" t="s">
        <v>19796</v>
      </c>
      <c r="C4994" s="1" t="str">
        <f t="shared" si="540"/>
        <v>21:0648</v>
      </c>
      <c r="D4994" s="1" t="str">
        <f t="shared" si="537"/>
        <v>21:0198</v>
      </c>
      <c r="E4994" t="s">
        <v>19797</v>
      </c>
      <c r="F4994" t="s">
        <v>19798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11689</v>
      </c>
      <c r="N4994">
        <v>154</v>
      </c>
      <c r="O4994" t="s">
        <v>17169</v>
      </c>
      <c r="P4994" t="s">
        <v>4464</v>
      </c>
      <c r="Q4994" t="s">
        <v>1599</v>
      </c>
    </row>
    <row r="4995" spans="1:17" hidden="1" x14ac:dyDescent="0.25">
      <c r="A4995" t="s">
        <v>19799</v>
      </c>
      <c r="B4995" t="s">
        <v>19800</v>
      </c>
      <c r="C4995" s="1" t="str">
        <f t="shared" si="540"/>
        <v>21:0648</v>
      </c>
      <c r="D4995" s="1" t="str">
        <f t="shared" si="537"/>
        <v>21:0198</v>
      </c>
      <c r="E4995" t="s">
        <v>19801</v>
      </c>
      <c r="F4995" t="s">
        <v>19802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11694</v>
      </c>
      <c r="N4995">
        <v>155</v>
      </c>
      <c r="O4995" t="s">
        <v>3060</v>
      </c>
      <c r="P4995" t="s">
        <v>830</v>
      </c>
      <c r="Q4995" t="s">
        <v>2401</v>
      </c>
    </row>
    <row r="4996" spans="1:17" hidden="1" x14ac:dyDescent="0.25">
      <c r="A4996" t="s">
        <v>19803</v>
      </c>
      <c r="B4996" t="s">
        <v>19804</v>
      </c>
      <c r="C4996" s="1" t="str">
        <f t="shared" si="540"/>
        <v>21:0648</v>
      </c>
      <c r="D4996" s="1" t="str">
        <f t="shared" si="537"/>
        <v>21:0198</v>
      </c>
      <c r="E4996" t="s">
        <v>19805</v>
      </c>
      <c r="F4996" t="s">
        <v>19806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11700</v>
      </c>
      <c r="N4996">
        <v>156</v>
      </c>
      <c r="O4996" t="s">
        <v>19807</v>
      </c>
      <c r="P4996" t="s">
        <v>4550</v>
      </c>
      <c r="Q4996" t="s">
        <v>2392</v>
      </c>
    </row>
    <row r="4997" spans="1:17" hidden="1" x14ac:dyDescent="0.25">
      <c r="A4997" t="s">
        <v>19808</v>
      </c>
      <c r="B4997" t="s">
        <v>19809</v>
      </c>
      <c r="C4997" s="1" t="str">
        <f t="shared" si="540"/>
        <v>21:0648</v>
      </c>
      <c r="D4997" s="1" t="str">
        <f t="shared" si="537"/>
        <v>21:0198</v>
      </c>
      <c r="E4997" t="s">
        <v>19810</v>
      </c>
      <c r="F4997" t="s">
        <v>19811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11710</v>
      </c>
      <c r="N4997">
        <v>157</v>
      </c>
      <c r="O4997" t="s">
        <v>17169</v>
      </c>
      <c r="P4997" t="s">
        <v>5755</v>
      </c>
      <c r="Q4997" t="s">
        <v>2392</v>
      </c>
    </row>
    <row r="4998" spans="1:17" hidden="1" x14ac:dyDescent="0.25">
      <c r="A4998" t="s">
        <v>19812</v>
      </c>
      <c r="B4998" t="s">
        <v>19813</v>
      </c>
      <c r="C4998" s="1" t="str">
        <f t="shared" si="540"/>
        <v>21:0648</v>
      </c>
      <c r="D4998" s="1" t="str">
        <f t="shared" si="537"/>
        <v>21:0198</v>
      </c>
      <c r="E4998" t="s">
        <v>19814</v>
      </c>
      <c r="F4998" t="s">
        <v>19815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11715</v>
      </c>
      <c r="N4998">
        <v>158</v>
      </c>
      <c r="O4998" t="s">
        <v>64</v>
      </c>
      <c r="P4998" t="s">
        <v>7960</v>
      </c>
      <c r="Q4998" t="s">
        <v>2392</v>
      </c>
    </row>
    <row r="4999" spans="1:17" hidden="1" x14ac:dyDescent="0.25">
      <c r="A4999" t="s">
        <v>19816</v>
      </c>
      <c r="B4999" t="s">
        <v>19817</v>
      </c>
      <c r="C4999" s="1" t="str">
        <f t="shared" si="540"/>
        <v>21:0648</v>
      </c>
      <c r="D4999" s="1" t="str">
        <f t="shared" si="537"/>
        <v>21:0198</v>
      </c>
      <c r="E4999" t="s">
        <v>19818</v>
      </c>
      <c r="F4999" t="s">
        <v>19819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11720</v>
      </c>
      <c r="N4999">
        <v>159</v>
      </c>
      <c r="O4999" t="s">
        <v>76</v>
      </c>
      <c r="P4999" t="s">
        <v>6834</v>
      </c>
      <c r="Q4999" t="s">
        <v>2366</v>
      </c>
    </row>
    <row r="5000" spans="1:17" hidden="1" x14ac:dyDescent="0.25">
      <c r="A5000" t="s">
        <v>19820</v>
      </c>
      <c r="B5000" t="s">
        <v>19821</v>
      </c>
      <c r="C5000" s="1" t="str">
        <f t="shared" si="540"/>
        <v>21:0648</v>
      </c>
      <c r="D5000" s="1" t="str">
        <f>HYPERLINK("http://geochem.nrcan.gc.ca/cdogs/content/svy/svy_e.htm", "")</f>
        <v/>
      </c>
      <c r="G5000" s="1" t="str">
        <f>HYPERLINK("http://geochem.nrcan.gc.ca/cdogs/content/cr_/cr_00082_e.htm", "82")</f>
        <v>82</v>
      </c>
      <c r="J5000" t="s">
        <v>11703</v>
      </c>
      <c r="K5000" t="s">
        <v>11704</v>
      </c>
      <c r="L5000">
        <v>9</v>
      </c>
      <c r="M5000" t="s">
        <v>11705</v>
      </c>
      <c r="N5000">
        <v>160</v>
      </c>
      <c r="O5000" t="s">
        <v>3085</v>
      </c>
      <c r="P5000" t="s">
        <v>16918</v>
      </c>
      <c r="Q5000" t="s">
        <v>46</v>
      </c>
    </row>
    <row r="5001" spans="1:17" hidden="1" x14ac:dyDescent="0.25">
      <c r="A5001" t="s">
        <v>19822</v>
      </c>
      <c r="B5001" t="s">
        <v>19823</v>
      </c>
      <c r="C5001" s="1" t="str">
        <f t="shared" si="540"/>
        <v>21:0648</v>
      </c>
      <c r="D5001" s="1" t="str">
        <f t="shared" ref="D5001:D5019" si="541">HYPERLINK("http://geochem.nrcan.gc.ca/cdogs/content/svy/svy210198_e.htm", "21:0198")</f>
        <v>21:0198</v>
      </c>
      <c r="E5001" t="s">
        <v>19824</v>
      </c>
      <c r="F5001" t="s">
        <v>19825</v>
      </c>
      <c r="H5001">
        <v>45.241098600000001</v>
      </c>
      <c r="I5001">
        <v>-66.687451199999998</v>
      </c>
      <c r="J5001" s="1" t="str">
        <f t="shared" ref="J5001:J5019" si="542">HYPERLINK("http://geochem.nrcan.gc.ca/cdogs/content/kwd/kwd020018_e.htm", "Fluid (stream)")</f>
        <v>Fluid (stream)</v>
      </c>
      <c r="K5001" s="1" t="str">
        <f t="shared" ref="K5001:K5019" si="543">HYPERLINK("http://geochem.nrcan.gc.ca/cdogs/content/kwd/kwd080007_e.htm", "Untreated Water")</f>
        <v>Untreated Water</v>
      </c>
      <c r="L5001">
        <v>9</v>
      </c>
      <c r="M5001" t="s">
        <v>11725</v>
      </c>
      <c r="N5001">
        <v>161</v>
      </c>
      <c r="O5001" t="s">
        <v>76</v>
      </c>
      <c r="P5001" t="s">
        <v>7960</v>
      </c>
      <c r="Q5001" t="s">
        <v>143</v>
      </c>
    </row>
    <row r="5002" spans="1:17" hidden="1" x14ac:dyDescent="0.25">
      <c r="A5002" t="s">
        <v>19826</v>
      </c>
      <c r="B5002" t="s">
        <v>19827</v>
      </c>
      <c r="C5002" s="1" t="str">
        <f t="shared" si="540"/>
        <v>21:0648</v>
      </c>
      <c r="D5002" s="1" t="str">
        <f t="shared" si="541"/>
        <v>21:0198</v>
      </c>
      <c r="E5002" t="s">
        <v>19828</v>
      </c>
      <c r="F5002" t="s">
        <v>19829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11730</v>
      </c>
      <c r="N5002">
        <v>162</v>
      </c>
      <c r="O5002" t="s">
        <v>21</v>
      </c>
      <c r="P5002" t="s">
        <v>636</v>
      </c>
      <c r="Q5002" t="s">
        <v>2392</v>
      </c>
    </row>
    <row r="5003" spans="1:17" hidden="1" x14ac:dyDescent="0.25">
      <c r="A5003" t="s">
        <v>19830</v>
      </c>
      <c r="B5003" t="s">
        <v>19831</v>
      </c>
      <c r="C5003" s="1" t="str">
        <f t="shared" si="540"/>
        <v>21:0648</v>
      </c>
      <c r="D5003" s="1" t="str">
        <f t="shared" si="541"/>
        <v>21:0198</v>
      </c>
      <c r="E5003" t="s">
        <v>19832</v>
      </c>
      <c r="F5003" t="s">
        <v>19833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12803</v>
      </c>
      <c r="N5003">
        <v>163</v>
      </c>
      <c r="O5003" t="s">
        <v>21</v>
      </c>
      <c r="P5003" t="s">
        <v>2943</v>
      </c>
      <c r="Q5003" t="s">
        <v>8961</v>
      </c>
    </row>
    <row r="5004" spans="1:17" hidden="1" x14ac:dyDescent="0.25">
      <c r="A5004" t="s">
        <v>19834</v>
      </c>
      <c r="B5004" t="s">
        <v>19835</v>
      </c>
      <c r="C5004" s="1" t="str">
        <f t="shared" si="540"/>
        <v>21:0648</v>
      </c>
      <c r="D5004" s="1" t="str">
        <f t="shared" si="541"/>
        <v>21:0198</v>
      </c>
      <c r="E5004" t="s">
        <v>19836</v>
      </c>
      <c r="F5004" t="s">
        <v>19837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11680</v>
      </c>
      <c r="N5004">
        <v>164</v>
      </c>
      <c r="O5004" t="s">
        <v>113</v>
      </c>
      <c r="P5004" t="s">
        <v>1631</v>
      </c>
      <c r="Q5004" t="s">
        <v>138</v>
      </c>
    </row>
    <row r="5005" spans="1:17" hidden="1" x14ac:dyDescent="0.25">
      <c r="A5005" t="s">
        <v>19838</v>
      </c>
      <c r="B5005" t="s">
        <v>19839</v>
      </c>
      <c r="C5005" s="1" t="str">
        <f t="shared" si="540"/>
        <v>21:0648</v>
      </c>
      <c r="D5005" s="1" t="str">
        <f t="shared" si="541"/>
        <v>21:0198</v>
      </c>
      <c r="E5005" t="s">
        <v>19836</v>
      </c>
      <c r="F5005" t="s">
        <v>19840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11684</v>
      </c>
      <c r="N5005">
        <v>165</v>
      </c>
      <c r="O5005" t="s">
        <v>220</v>
      </c>
      <c r="P5005" t="s">
        <v>1631</v>
      </c>
      <c r="Q5005" t="s">
        <v>2366</v>
      </c>
    </row>
    <row r="5006" spans="1:17" hidden="1" x14ac:dyDescent="0.25">
      <c r="A5006" t="s">
        <v>19841</v>
      </c>
      <c r="B5006" t="s">
        <v>19842</v>
      </c>
      <c r="C5006" s="1" t="str">
        <f t="shared" si="540"/>
        <v>21:0648</v>
      </c>
      <c r="D5006" s="1" t="str">
        <f t="shared" si="541"/>
        <v>21:0198</v>
      </c>
      <c r="E5006" t="s">
        <v>19843</v>
      </c>
      <c r="F5006" t="s">
        <v>19844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11641</v>
      </c>
      <c r="N5006">
        <v>166</v>
      </c>
      <c r="O5006" t="s">
        <v>21</v>
      </c>
      <c r="P5006" t="s">
        <v>2943</v>
      </c>
      <c r="Q5006" t="s">
        <v>1528</v>
      </c>
    </row>
    <row r="5007" spans="1:17" hidden="1" x14ac:dyDescent="0.25">
      <c r="A5007" t="s">
        <v>19845</v>
      </c>
      <c r="B5007" t="s">
        <v>19846</v>
      </c>
      <c r="C5007" s="1" t="str">
        <f t="shared" si="540"/>
        <v>21:0648</v>
      </c>
      <c r="D5007" s="1" t="str">
        <f t="shared" si="541"/>
        <v>21:0198</v>
      </c>
      <c r="E5007" t="s">
        <v>19847</v>
      </c>
      <c r="F5007" t="s">
        <v>19848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11646</v>
      </c>
      <c r="N5007">
        <v>167</v>
      </c>
      <c r="O5007" t="s">
        <v>21</v>
      </c>
      <c r="P5007" t="s">
        <v>2212</v>
      </c>
      <c r="Q5007" t="s">
        <v>2392</v>
      </c>
    </row>
    <row r="5008" spans="1:17" hidden="1" x14ac:dyDescent="0.25">
      <c r="A5008" t="s">
        <v>19849</v>
      </c>
      <c r="B5008" t="s">
        <v>19850</v>
      </c>
      <c r="C5008" s="1" t="str">
        <f t="shared" si="540"/>
        <v>21:0648</v>
      </c>
      <c r="D5008" s="1" t="str">
        <f t="shared" si="541"/>
        <v>21:0198</v>
      </c>
      <c r="E5008" t="s">
        <v>19851</v>
      </c>
      <c r="F5008" t="s">
        <v>19852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11651</v>
      </c>
      <c r="N5008">
        <v>168</v>
      </c>
      <c r="O5008" t="s">
        <v>101</v>
      </c>
      <c r="P5008" t="s">
        <v>658</v>
      </c>
      <c r="Q5008" t="s">
        <v>1528</v>
      </c>
    </row>
    <row r="5009" spans="1:17" hidden="1" x14ac:dyDescent="0.25">
      <c r="A5009" t="s">
        <v>19853</v>
      </c>
      <c r="B5009" t="s">
        <v>19854</v>
      </c>
      <c r="C5009" s="1" t="str">
        <f t="shared" si="540"/>
        <v>21:0648</v>
      </c>
      <c r="D5009" s="1" t="str">
        <f t="shared" si="541"/>
        <v>21:0198</v>
      </c>
      <c r="E5009" t="s">
        <v>19855</v>
      </c>
      <c r="F5009" t="s">
        <v>19856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11660</v>
      </c>
      <c r="N5009">
        <v>169</v>
      </c>
      <c r="O5009" t="s">
        <v>21</v>
      </c>
      <c r="P5009" t="s">
        <v>1631</v>
      </c>
      <c r="Q5009" t="s">
        <v>1528</v>
      </c>
    </row>
    <row r="5010" spans="1:17" hidden="1" x14ac:dyDescent="0.25">
      <c r="A5010" t="s">
        <v>19857</v>
      </c>
      <c r="B5010" t="s">
        <v>19858</v>
      </c>
      <c r="C5010" s="1" t="str">
        <f t="shared" si="540"/>
        <v>21:0648</v>
      </c>
      <c r="D5010" s="1" t="str">
        <f t="shared" si="541"/>
        <v>21:0198</v>
      </c>
      <c r="E5010" t="s">
        <v>19859</v>
      </c>
      <c r="F5010" t="s">
        <v>19860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11665</v>
      </c>
      <c r="N5010">
        <v>170</v>
      </c>
      <c r="O5010" t="s">
        <v>21</v>
      </c>
      <c r="P5010" t="s">
        <v>631</v>
      </c>
      <c r="Q5010" t="s">
        <v>138</v>
      </c>
    </row>
    <row r="5011" spans="1:17" hidden="1" x14ac:dyDescent="0.25">
      <c r="A5011" t="s">
        <v>19861</v>
      </c>
      <c r="B5011" t="s">
        <v>19862</v>
      </c>
      <c r="C5011" s="1" t="str">
        <f t="shared" si="540"/>
        <v>21:0648</v>
      </c>
      <c r="D5011" s="1" t="str">
        <f t="shared" si="541"/>
        <v>21:0198</v>
      </c>
      <c r="E5011" t="s">
        <v>19863</v>
      </c>
      <c r="F5011" t="s">
        <v>19864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11670</v>
      </c>
      <c r="N5011">
        <v>171</v>
      </c>
      <c r="O5011" t="s">
        <v>21</v>
      </c>
      <c r="P5011" t="s">
        <v>658</v>
      </c>
      <c r="Q5011" t="s">
        <v>52</v>
      </c>
    </row>
    <row r="5012" spans="1:17" hidden="1" x14ac:dyDescent="0.25">
      <c r="A5012" t="s">
        <v>19865</v>
      </c>
      <c r="B5012" t="s">
        <v>19866</v>
      </c>
      <c r="C5012" s="1" t="str">
        <f t="shared" si="540"/>
        <v>21:0648</v>
      </c>
      <c r="D5012" s="1" t="str">
        <f t="shared" si="541"/>
        <v>21:0198</v>
      </c>
      <c r="E5012" t="s">
        <v>19867</v>
      </c>
      <c r="F5012" t="s">
        <v>19868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11675</v>
      </c>
      <c r="N5012">
        <v>172</v>
      </c>
      <c r="O5012" t="s">
        <v>21</v>
      </c>
      <c r="P5012" t="s">
        <v>356</v>
      </c>
      <c r="Q5012" t="s">
        <v>71</v>
      </c>
    </row>
    <row r="5013" spans="1:17" hidden="1" x14ac:dyDescent="0.25">
      <c r="A5013" t="s">
        <v>19869</v>
      </c>
      <c r="B5013" t="s">
        <v>19870</v>
      </c>
      <c r="C5013" s="1" t="str">
        <f t="shared" si="540"/>
        <v>21:0648</v>
      </c>
      <c r="D5013" s="1" t="str">
        <f t="shared" si="541"/>
        <v>21:0198</v>
      </c>
      <c r="E5013" t="s">
        <v>19871</v>
      </c>
      <c r="F5013" t="s">
        <v>19872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11689</v>
      </c>
      <c r="N5013">
        <v>173</v>
      </c>
      <c r="O5013" t="s">
        <v>21</v>
      </c>
      <c r="P5013" t="s">
        <v>22</v>
      </c>
      <c r="Q5013" t="s">
        <v>171</v>
      </c>
    </row>
    <row r="5014" spans="1:17" hidden="1" x14ac:dyDescent="0.25">
      <c r="A5014" t="s">
        <v>19873</v>
      </c>
      <c r="B5014" t="s">
        <v>19874</v>
      </c>
      <c r="C5014" s="1" t="str">
        <f t="shared" si="540"/>
        <v>21:0648</v>
      </c>
      <c r="D5014" s="1" t="str">
        <f t="shared" si="541"/>
        <v>21:0198</v>
      </c>
      <c r="E5014" t="s">
        <v>19875</v>
      </c>
      <c r="F5014" t="s">
        <v>19876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11694</v>
      </c>
      <c r="N5014">
        <v>174</v>
      </c>
      <c r="O5014" t="s">
        <v>108</v>
      </c>
      <c r="P5014" t="s">
        <v>108</v>
      </c>
      <c r="Q5014" t="s">
        <v>108</v>
      </c>
    </row>
    <row r="5015" spans="1:17" hidden="1" x14ac:dyDescent="0.25">
      <c r="A5015" t="s">
        <v>19877</v>
      </c>
      <c r="B5015" t="s">
        <v>19878</v>
      </c>
      <c r="C5015" s="1" t="str">
        <f t="shared" si="540"/>
        <v>21:0648</v>
      </c>
      <c r="D5015" s="1" t="str">
        <f t="shared" si="541"/>
        <v>21:0198</v>
      </c>
      <c r="E5015" t="s">
        <v>19879</v>
      </c>
      <c r="F5015" t="s">
        <v>19880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11700</v>
      </c>
      <c r="N5015">
        <v>175</v>
      </c>
      <c r="O5015" t="s">
        <v>108</v>
      </c>
      <c r="P5015" t="s">
        <v>108</v>
      </c>
      <c r="Q5015" t="s">
        <v>108</v>
      </c>
    </row>
    <row r="5016" spans="1:17" hidden="1" x14ac:dyDescent="0.25">
      <c r="A5016" t="s">
        <v>19881</v>
      </c>
      <c r="B5016" t="s">
        <v>19882</v>
      </c>
      <c r="C5016" s="1" t="str">
        <f t="shared" si="540"/>
        <v>21:0648</v>
      </c>
      <c r="D5016" s="1" t="str">
        <f t="shared" si="541"/>
        <v>21:0198</v>
      </c>
      <c r="E5016" t="s">
        <v>19883</v>
      </c>
      <c r="F5016" t="s">
        <v>19884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11710</v>
      </c>
      <c r="N5016">
        <v>176</v>
      </c>
      <c r="O5016" t="s">
        <v>108</v>
      </c>
      <c r="P5016" t="s">
        <v>108</v>
      </c>
      <c r="Q5016" t="s">
        <v>108</v>
      </c>
    </row>
    <row r="5017" spans="1:17" hidden="1" x14ac:dyDescent="0.25">
      <c r="A5017" t="s">
        <v>19885</v>
      </c>
      <c r="B5017" t="s">
        <v>19886</v>
      </c>
      <c r="C5017" s="1" t="str">
        <f t="shared" si="540"/>
        <v>21:0648</v>
      </c>
      <c r="D5017" s="1" t="str">
        <f t="shared" si="541"/>
        <v>21:0198</v>
      </c>
      <c r="E5017" t="s">
        <v>19887</v>
      </c>
      <c r="F5017" t="s">
        <v>19888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11715</v>
      </c>
      <c r="N5017">
        <v>177</v>
      </c>
      <c r="O5017" t="s">
        <v>108</v>
      </c>
      <c r="P5017" t="s">
        <v>108</v>
      </c>
      <c r="Q5017" t="s">
        <v>108</v>
      </c>
    </row>
    <row r="5018" spans="1:17" hidden="1" x14ac:dyDescent="0.25">
      <c r="A5018" t="s">
        <v>19889</v>
      </c>
      <c r="B5018" t="s">
        <v>19890</v>
      </c>
      <c r="C5018" s="1" t="str">
        <f t="shared" si="540"/>
        <v>21:0648</v>
      </c>
      <c r="D5018" s="1" t="str">
        <f t="shared" si="541"/>
        <v>21:0198</v>
      </c>
      <c r="E5018" t="s">
        <v>19891</v>
      </c>
      <c r="F5018" t="s">
        <v>19892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11720</v>
      </c>
      <c r="N5018">
        <v>178</v>
      </c>
      <c r="O5018" t="s">
        <v>108</v>
      </c>
      <c r="P5018" t="s">
        <v>108</v>
      </c>
      <c r="Q5018" t="s">
        <v>108</v>
      </c>
    </row>
    <row r="5019" spans="1:17" hidden="1" x14ac:dyDescent="0.25">
      <c r="A5019" t="s">
        <v>19893</v>
      </c>
      <c r="B5019" t="s">
        <v>19894</v>
      </c>
      <c r="C5019" s="1" t="str">
        <f t="shared" si="540"/>
        <v>21:0648</v>
      </c>
      <c r="D5019" s="1" t="str">
        <f t="shared" si="541"/>
        <v>21:0198</v>
      </c>
      <c r="E5019" t="s">
        <v>19895</v>
      </c>
      <c r="F5019" t="s">
        <v>19896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11725</v>
      </c>
      <c r="N5019">
        <v>179</v>
      </c>
      <c r="O5019" t="s">
        <v>76</v>
      </c>
      <c r="P5019" t="s">
        <v>583</v>
      </c>
      <c r="Q5019" t="s">
        <v>88</v>
      </c>
    </row>
    <row r="5020" spans="1:17" hidden="1" x14ac:dyDescent="0.25">
      <c r="A5020" t="s">
        <v>19897</v>
      </c>
      <c r="B5020" t="s">
        <v>19898</v>
      </c>
      <c r="C5020" s="1" t="str">
        <f t="shared" si="540"/>
        <v>21:0648</v>
      </c>
      <c r="D5020" s="1" t="str">
        <f>HYPERLINK("http://geochem.nrcan.gc.ca/cdogs/content/svy/svy_e.htm", "")</f>
        <v/>
      </c>
      <c r="G5020" s="1" t="str">
        <f>HYPERLINK("http://geochem.nrcan.gc.ca/cdogs/content/cr_/cr_00082_e.htm", "82")</f>
        <v>82</v>
      </c>
      <c r="J5020" t="s">
        <v>11703</v>
      </c>
      <c r="K5020" t="s">
        <v>11704</v>
      </c>
      <c r="L5020">
        <v>10</v>
      </c>
      <c r="M5020" t="s">
        <v>11705</v>
      </c>
      <c r="N5020">
        <v>180</v>
      </c>
      <c r="O5020" t="s">
        <v>19899</v>
      </c>
      <c r="P5020" t="s">
        <v>3569</v>
      </c>
      <c r="Q5020" t="s">
        <v>23</v>
      </c>
    </row>
    <row r="5021" spans="1:17" hidden="1" x14ac:dyDescent="0.25">
      <c r="A5021" t="s">
        <v>19900</v>
      </c>
      <c r="B5021" t="s">
        <v>19901</v>
      </c>
      <c r="C5021" s="1" t="str">
        <f t="shared" si="540"/>
        <v>21:0648</v>
      </c>
      <c r="D5021" s="1" t="str">
        <f t="shared" ref="D5021:D5031" si="544">HYPERLINK("http://geochem.nrcan.gc.ca/cdogs/content/svy/svy210198_e.htm", "21:0198")</f>
        <v>21:0198</v>
      </c>
      <c r="E5021" t="s">
        <v>19902</v>
      </c>
      <c r="F5021" t="s">
        <v>19903</v>
      </c>
      <c r="H5021">
        <v>45.252765699999998</v>
      </c>
      <c r="I5021">
        <v>-66.149590700000005</v>
      </c>
      <c r="J5021" s="1" t="str">
        <f t="shared" ref="J5021:J5031" si="545">HYPERLINK("http://geochem.nrcan.gc.ca/cdogs/content/kwd/kwd020018_e.htm", "Fluid (stream)")</f>
        <v>Fluid (stream)</v>
      </c>
      <c r="K5021" s="1" t="str">
        <f t="shared" ref="K5021:K5031" si="546">HYPERLINK("http://geochem.nrcan.gc.ca/cdogs/content/kwd/kwd080007_e.htm", "Untreated Water")</f>
        <v>Untreated Water</v>
      </c>
      <c r="L5021">
        <v>10</v>
      </c>
      <c r="M5021" t="s">
        <v>11730</v>
      </c>
      <c r="N5021">
        <v>181</v>
      </c>
      <c r="O5021" t="s">
        <v>2129</v>
      </c>
      <c r="P5021" t="s">
        <v>583</v>
      </c>
      <c r="Q5021" t="s">
        <v>71</v>
      </c>
    </row>
    <row r="5022" spans="1:17" hidden="1" x14ac:dyDescent="0.25">
      <c r="A5022" t="s">
        <v>19904</v>
      </c>
      <c r="B5022" t="s">
        <v>19905</v>
      </c>
      <c r="C5022" s="1" t="str">
        <f t="shared" si="540"/>
        <v>21:0648</v>
      </c>
      <c r="D5022" s="1" t="str">
        <f t="shared" si="544"/>
        <v>21:0198</v>
      </c>
      <c r="E5022" t="s">
        <v>19906</v>
      </c>
      <c r="F5022" t="s">
        <v>19907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12803</v>
      </c>
      <c r="N5022">
        <v>182</v>
      </c>
      <c r="O5022" t="s">
        <v>108</v>
      </c>
      <c r="P5022" t="s">
        <v>108</v>
      </c>
      <c r="Q5022" t="s">
        <v>108</v>
      </c>
    </row>
    <row r="5023" spans="1:17" hidden="1" x14ac:dyDescent="0.25">
      <c r="A5023" t="s">
        <v>19908</v>
      </c>
      <c r="B5023" t="s">
        <v>19909</v>
      </c>
      <c r="C5023" s="1" t="str">
        <f t="shared" si="540"/>
        <v>21:0648</v>
      </c>
      <c r="D5023" s="1" t="str">
        <f t="shared" si="544"/>
        <v>21:0198</v>
      </c>
      <c r="E5023" t="s">
        <v>19910</v>
      </c>
      <c r="F5023" t="s">
        <v>19911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11680</v>
      </c>
      <c r="N5023">
        <v>183</v>
      </c>
      <c r="O5023" t="s">
        <v>2379</v>
      </c>
      <c r="P5023" t="s">
        <v>22</v>
      </c>
      <c r="Q5023" t="s">
        <v>23</v>
      </c>
    </row>
    <row r="5024" spans="1:17" hidden="1" x14ac:dyDescent="0.25">
      <c r="A5024" t="s">
        <v>19912</v>
      </c>
      <c r="B5024" t="s">
        <v>19913</v>
      </c>
      <c r="C5024" s="1" t="str">
        <f t="shared" si="540"/>
        <v>21:0648</v>
      </c>
      <c r="D5024" s="1" t="str">
        <f t="shared" si="544"/>
        <v>21:0198</v>
      </c>
      <c r="E5024" t="s">
        <v>19910</v>
      </c>
      <c r="F5024" t="s">
        <v>19914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11684</v>
      </c>
      <c r="N5024">
        <v>184</v>
      </c>
      <c r="O5024" t="s">
        <v>680</v>
      </c>
      <c r="P5024" t="s">
        <v>356</v>
      </c>
      <c r="Q5024" t="s">
        <v>23</v>
      </c>
    </row>
    <row r="5025" spans="1:17" hidden="1" x14ac:dyDescent="0.25">
      <c r="A5025" t="s">
        <v>19915</v>
      </c>
      <c r="B5025" t="s">
        <v>19916</v>
      </c>
      <c r="C5025" s="1" t="str">
        <f t="shared" si="540"/>
        <v>21:0648</v>
      </c>
      <c r="D5025" s="1" t="str">
        <f t="shared" si="544"/>
        <v>21:0198</v>
      </c>
      <c r="E5025" t="s">
        <v>19917</v>
      </c>
      <c r="F5025" t="s">
        <v>19918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11641</v>
      </c>
      <c r="N5025">
        <v>185</v>
      </c>
      <c r="O5025" t="s">
        <v>1818</v>
      </c>
      <c r="P5025" t="s">
        <v>45</v>
      </c>
      <c r="Q5025" t="s">
        <v>29</v>
      </c>
    </row>
    <row r="5026" spans="1:17" hidden="1" x14ac:dyDescent="0.25">
      <c r="A5026" t="s">
        <v>19919</v>
      </c>
      <c r="B5026" t="s">
        <v>19920</v>
      </c>
      <c r="C5026" s="1" t="str">
        <f t="shared" si="540"/>
        <v>21:0648</v>
      </c>
      <c r="D5026" s="1" t="str">
        <f t="shared" si="544"/>
        <v>21:0198</v>
      </c>
      <c r="E5026" t="s">
        <v>19921</v>
      </c>
      <c r="F5026" t="s">
        <v>19922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11646</v>
      </c>
      <c r="N5026">
        <v>186</v>
      </c>
      <c r="O5026" t="s">
        <v>21</v>
      </c>
      <c r="P5026" t="s">
        <v>356</v>
      </c>
      <c r="Q5026" t="s">
        <v>71</v>
      </c>
    </row>
    <row r="5027" spans="1:17" hidden="1" x14ac:dyDescent="0.25">
      <c r="A5027" t="s">
        <v>19923</v>
      </c>
      <c r="B5027" t="s">
        <v>19924</v>
      </c>
      <c r="C5027" s="1" t="str">
        <f t="shared" si="540"/>
        <v>21:0648</v>
      </c>
      <c r="D5027" s="1" t="str">
        <f t="shared" si="544"/>
        <v>21:0198</v>
      </c>
      <c r="E5027" t="s">
        <v>19925</v>
      </c>
      <c r="F5027" t="s">
        <v>19926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11651</v>
      </c>
      <c r="N5027">
        <v>187</v>
      </c>
      <c r="O5027" t="s">
        <v>21</v>
      </c>
      <c r="P5027" t="s">
        <v>45</v>
      </c>
      <c r="Q5027" t="s">
        <v>71</v>
      </c>
    </row>
    <row r="5028" spans="1:17" hidden="1" x14ac:dyDescent="0.25">
      <c r="A5028" t="s">
        <v>19927</v>
      </c>
      <c r="B5028" t="s">
        <v>19928</v>
      </c>
      <c r="C5028" s="1" t="str">
        <f t="shared" si="540"/>
        <v>21:0648</v>
      </c>
      <c r="D5028" s="1" t="str">
        <f t="shared" si="544"/>
        <v>21:0198</v>
      </c>
      <c r="E5028" t="s">
        <v>19929</v>
      </c>
      <c r="F5028" t="s">
        <v>19930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11660</v>
      </c>
      <c r="N5028">
        <v>188</v>
      </c>
      <c r="O5028" t="s">
        <v>21</v>
      </c>
      <c r="P5028" t="s">
        <v>45</v>
      </c>
      <c r="Q5028" t="s">
        <v>52</v>
      </c>
    </row>
    <row r="5029" spans="1:17" hidden="1" x14ac:dyDescent="0.25">
      <c r="A5029" t="s">
        <v>19931</v>
      </c>
      <c r="B5029" t="s">
        <v>19932</v>
      </c>
      <c r="C5029" s="1" t="str">
        <f t="shared" si="540"/>
        <v>21:0648</v>
      </c>
      <c r="D5029" s="1" t="str">
        <f t="shared" si="544"/>
        <v>21:0198</v>
      </c>
      <c r="E5029" t="s">
        <v>19933</v>
      </c>
      <c r="F5029" t="s">
        <v>19934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11665</v>
      </c>
      <c r="N5029">
        <v>189</v>
      </c>
      <c r="O5029" t="s">
        <v>21</v>
      </c>
      <c r="P5029" t="s">
        <v>45</v>
      </c>
      <c r="Q5029" t="s">
        <v>215</v>
      </c>
    </row>
    <row r="5030" spans="1:17" hidden="1" x14ac:dyDescent="0.25">
      <c r="A5030" t="s">
        <v>19935</v>
      </c>
      <c r="B5030" t="s">
        <v>19936</v>
      </c>
      <c r="C5030" s="1" t="str">
        <f t="shared" si="540"/>
        <v>21:0648</v>
      </c>
      <c r="D5030" s="1" t="str">
        <f t="shared" si="544"/>
        <v>21:0198</v>
      </c>
      <c r="E5030" t="s">
        <v>19937</v>
      </c>
      <c r="F5030" t="s">
        <v>19938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11670</v>
      </c>
      <c r="N5030">
        <v>190</v>
      </c>
      <c r="O5030" t="s">
        <v>21</v>
      </c>
      <c r="P5030" t="s">
        <v>45</v>
      </c>
      <c r="Q5030" t="s">
        <v>71</v>
      </c>
    </row>
    <row r="5031" spans="1:17" hidden="1" x14ac:dyDescent="0.25">
      <c r="A5031" t="s">
        <v>19939</v>
      </c>
      <c r="B5031" t="s">
        <v>19940</v>
      </c>
      <c r="C5031" s="1" t="str">
        <f t="shared" si="540"/>
        <v>21:0648</v>
      </c>
      <c r="D5031" s="1" t="str">
        <f t="shared" si="544"/>
        <v>21:0198</v>
      </c>
      <c r="E5031" t="s">
        <v>19941</v>
      </c>
      <c r="F5031" t="s">
        <v>19942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11675</v>
      </c>
      <c r="N5031">
        <v>191</v>
      </c>
      <c r="O5031" t="s">
        <v>21</v>
      </c>
      <c r="P5031" t="s">
        <v>45</v>
      </c>
      <c r="Q5031" t="s">
        <v>103</v>
      </c>
    </row>
    <row r="5032" spans="1:17" hidden="1" x14ac:dyDescent="0.25">
      <c r="A5032" t="s">
        <v>19943</v>
      </c>
      <c r="B5032" t="s">
        <v>19944</v>
      </c>
      <c r="C5032" s="1" t="str">
        <f t="shared" si="540"/>
        <v>21:0648</v>
      </c>
      <c r="D5032" s="1" t="str">
        <f>HYPERLINK("http://geochem.nrcan.gc.ca/cdogs/content/svy/svy_e.htm", "")</f>
        <v/>
      </c>
      <c r="G5032" s="1" t="str">
        <f>HYPERLINK("http://geochem.nrcan.gc.ca/cdogs/content/cr_/cr_00081_e.htm", "81")</f>
        <v>81</v>
      </c>
      <c r="J5032" t="s">
        <v>11703</v>
      </c>
      <c r="K5032" t="s">
        <v>11704</v>
      </c>
      <c r="L5032">
        <v>11</v>
      </c>
      <c r="M5032" t="s">
        <v>11705</v>
      </c>
      <c r="N5032">
        <v>192</v>
      </c>
      <c r="O5032" t="s">
        <v>689</v>
      </c>
      <c r="P5032" t="s">
        <v>4464</v>
      </c>
      <c r="Q5032" t="s">
        <v>398</v>
      </c>
    </row>
    <row r="5033" spans="1:17" hidden="1" x14ac:dyDescent="0.25">
      <c r="A5033" t="s">
        <v>19945</v>
      </c>
      <c r="B5033" t="s">
        <v>19946</v>
      </c>
      <c r="C5033" s="1" t="str">
        <f t="shared" ref="C5033:C5096" si="547">HYPERLINK("http://geochem.nrcan.gc.ca/cdogs/content/bdl/bdl210648_e.htm", "21:0648")</f>
        <v>21:0648</v>
      </c>
      <c r="D5033" s="1" t="str">
        <f t="shared" ref="D5033:D5046" si="548">HYPERLINK("http://geochem.nrcan.gc.ca/cdogs/content/svy/svy210198_e.htm", "21:0198")</f>
        <v>21:0198</v>
      </c>
      <c r="E5033" t="s">
        <v>19947</v>
      </c>
      <c r="F5033" t="s">
        <v>19948</v>
      </c>
      <c r="H5033">
        <v>45.327515099999999</v>
      </c>
      <c r="I5033">
        <v>-66.222636100000003</v>
      </c>
      <c r="J5033" s="1" t="str">
        <f t="shared" ref="J5033:J5046" si="549">HYPERLINK("http://geochem.nrcan.gc.ca/cdogs/content/kwd/kwd020018_e.htm", "Fluid (stream)")</f>
        <v>Fluid (stream)</v>
      </c>
      <c r="K5033" s="1" t="str">
        <f t="shared" ref="K5033:K5046" si="550">HYPERLINK("http://geochem.nrcan.gc.ca/cdogs/content/kwd/kwd080007_e.htm", "Untreated Water")</f>
        <v>Untreated Water</v>
      </c>
      <c r="L5033">
        <v>11</v>
      </c>
      <c r="M5033" t="s">
        <v>11689</v>
      </c>
      <c r="N5033">
        <v>193</v>
      </c>
      <c r="O5033" t="s">
        <v>21</v>
      </c>
      <c r="P5033" t="s">
        <v>22</v>
      </c>
      <c r="Q5033" t="s">
        <v>71</v>
      </c>
    </row>
    <row r="5034" spans="1:17" hidden="1" x14ac:dyDescent="0.25">
      <c r="A5034" t="s">
        <v>19949</v>
      </c>
      <c r="B5034" t="s">
        <v>19950</v>
      </c>
      <c r="C5034" s="1" t="str">
        <f t="shared" si="547"/>
        <v>21:0648</v>
      </c>
      <c r="D5034" s="1" t="str">
        <f t="shared" si="548"/>
        <v>21:0198</v>
      </c>
      <c r="E5034" t="s">
        <v>19951</v>
      </c>
      <c r="F5034" t="s">
        <v>19952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11694</v>
      </c>
      <c r="N5034">
        <v>194</v>
      </c>
      <c r="O5034" t="s">
        <v>21</v>
      </c>
      <c r="P5034" t="s">
        <v>45</v>
      </c>
      <c r="Q5034" t="s">
        <v>143</v>
      </c>
    </row>
    <row r="5035" spans="1:17" hidden="1" x14ac:dyDescent="0.25">
      <c r="A5035" t="s">
        <v>19953</v>
      </c>
      <c r="B5035" t="s">
        <v>19954</v>
      </c>
      <c r="C5035" s="1" t="str">
        <f t="shared" si="547"/>
        <v>21:0648</v>
      </c>
      <c r="D5035" s="1" t="str">
        <f t="shared" si="548"/>
        <v>21:0198</v>
      </c>
      <c r="E5035" t="s">
        <v>19955</v>
      </c>
      <c r="F5035" t="s">
        <v>19956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11700</v>
      </c>
      <c r="N5035">
        <v>195</v>
      </c>
      <c r="O5035" t="s">
        <v>21</v>
      </c>
      <c r="P5035" t="s">
        <v>45</v>
      </c>
      <c r="Q5035" t="s">
        <v>52</v>
      </c>
    </row>
    <row r="5036" spans="1:17" hidden="1" x14ac:dyDescent="0.25">
      <c r="A5036" t="s">
        <v>19957</v>
      </c>
      <c r="B5036" t="s">
        <v>19958</v>
      </c>
      <c r="C5036" s="1" t="str">
        <f t="shared" si="547"/>
        <v>21:0648</v>
      </c>
      <c r="D5036" s="1" t="str">
        <f t="shared" si="548"/>
        <v>21:0198</v>
      </c>
      <c r="E5036" t="s">
        <v>19959</v>
      </c>
      <c r="F5036" t="s">
        <v>19960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11710</v>
      </c>
      <c r="N5036">
        <v>196</v>
      </c>
      <c r="O5036" t="s">
        <v>154</v>
      </c>
      <c r="P5036" t="s">
        <v>45</v>
      </c>
      <c r="Q5036" t="s">
        <v>93</v>
      </c>
    </row>
    <row r="5037" spans="1:17" hidden="1" x14ac:dyDescent="0.25">
      <c r="A5037" t="s">
        <v>19961</v>
      </c>
      <c r="B5037" t="s">
        <v>19962</v>
      </c>
      <c r="C5037" s="1" t="str">
        <f t="shared" si="547"/>
        <v>21:0648</v>
      </c>
      <c r="D5037" s="1" t="str">
        <f t="shared" si="548"/>
        <v>21:0198</v>
      </c>
      <c r="E5037" t="s">
        <v>19963</v>
      </c>
      <c r="F5037" t="s">
        <v>19964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11715</v>
      </c>
      <c r="N5037">
        <v>197</v>
      </c>
      <c r="O5037" t="s">
        <v>21</v>
      </c>
      <c r="P5037" t="s">
        <v>356</v>
      </c>
      <c r="Q5037" t="s">
        <v>215</v>
      </c>
    </row>
    <row r="5038" spans="1:17" hidden="1" x14ac:dyDescent="0.25">
      <c r="A5038" t="s">
        <v>19965</v>
      </c>
      <c r="B5038" t="s">
        <v>19966</v>
      </c>
      <c r="C5038" s="1" t="str">
        <f t="shared" si="547"/>
        <v>21:0648</v>
      </c>
      <c r="D5038" s="1" t="str">
        <f t="shared" si="548"/>
        <v>21:0198</v>
      </c>
      <c r="E5038" t="s">
        <v>19967</v>
      </c>
      <c r="F5038" t="s">
        <v>19968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11720</v>
      </c>
      <c r="N5038">
        <v>198</v>
      </c>
      <c r="O5038" t="s">
        <v>21</v>
      </c>
      <c r="P5038" t="s">
        <v>22</v>
      </c>
      <c r="Q5038" t="s">
        <v>52</v>
      </c>
    </row>
    <row r="5039" spans="1:17" hidden="1" x14ac:dyDescent="0.25">
      <c r="A5039" t="s">
        <v>19969</v>
      </c>
      <c r="B5039" t="s">
        <v>19970</v>
      </c>
      <c r="C5039" s="1" t="str">
        <f t="shared" si="547"/>
        <v>21:0648</v>
      </c>
      <c r="D5039" s="1" t="str">
        <f t="shared" si="548"/>
        <v>21:0198</v>
      </c>
      <c r="E5039" t="s">
        <v>19971</v>
      </c>
      <c r="F5039" t="s">
        <v>19972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11725</v>
      </c>
      <c r="N5039">
        <v>199</v>
      </c>
      <c r="O5039" t="s">
        <v>21</v>
      </c>
      <c r="P5039" t="s">
        <v>4464</v>
      </c>
      <c r="Q5039" t="s">
        <v>88</v>
      </c>
    </row>
    <row r="5040" spans="1:17" hidden="1" x14ac:dyDescent="0.25">
      <c r="A5040" t="s">
        <v>19973</v>
      </c>
      <c r="B5040" t="s">
        <v>19974</v>
      </c>
      <c r="C5040" s="1" t="str">
        <f t="shared" si="547"/>
        <v>21:0648</v>
      </c>
      <c r="D5040" s="1" t="str">
        <f t="shared" si="548"/>
        <v>21:0198</v>
      </c>
      <c r="E5040" t="s">
        <v>19975</v>
      </c>
      <c r="F5040" t="s">
        <v>19976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11730</v>
      </c>
      <c r="N5040">
        <v>200</v>
      </c>
      <c r="O5040" t="s">
        <v>1247</v>
      </c>
      <c r="P5040" t="s">
        <v>8038</v>
      </c>
      <c r="Q5040" t="s">
        <v>171</v>
      </c>
    </row>
    <row r="5041" spans="1:17" hidden="1" x14ac:dyDescent="0.25">
      <c r="A5041" t="s">
        <v>19977</v>
      </c>
      <c r="B5041" t="s">
        <v>19978</v>
      </c>
      <c r="C5041" s="1" t="str">
        <f t="shared" si="547"/>
        <v>21:0648</v>
      </c>
      <c r="D5041" s="1" t="str">
        <f t="shared" si="548"/>
        <v>21:0198</v>
      </c>
      <c r="E5041" t="s">
        <v>19979</v>
      </c>
      <c r="F5041" t="s">
        <v>19980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12803</v>
      </c>
      <c r="N5041">
        <v>201</v>
      </c>
      <c r="O5041" t="s">
        <v>21</v>
      </c>
      <c r="P5041" t="s">
        <v>1598</v>
      </c>
      <c r="Q5041" t="s">
        <v>88</v>
      </c>
    </row>
    <row r="5042" spans="1:17" hidden="1" x14ac:dyDescent="0.25">
      <c r="A5042" t="s">
        <v>19981</v>
      </c>
      <c r="B5042" t="s">
        <v>19982</v>
      </c>
      <c r="C5042" s="1" t="str">
        <f t="shared" si="547"/>
        <v>21:0648</v>
      </c>
      <c r="D5042" s="1" t="str">
        <f t="shared" si="548"/>
        <v>21:0198</v>
      </c>
      <c r="E5042" t="s">
        <v>19983</v>
      </c>
      <c r="F5042" t="s">
        <v>19984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11641</v>
      </c>
      <c r="N5042">
        <v>202</v>
      </c>
      <c r="O5042" t="s">
        <v>21</v>
      </c>
      <c r="P5042" t="s">
        <v>631</v>
      </c>
      <c r="Q5042" t="s">
        <v>171</v>
      </c>
    </row>
    <row r="5043" spans="1:17" hidden="1" x14ac:dyDescent="0.25">
      <c r="A5043" t="s">
        <v>19985</v>
      </c>
      <c r="B5043" t="s">
        <v>19986</v>
      </c>
      <c r="C5043" s="1" t="str">
        <f t="shared" si="547"/>
        <v>21:0648</v>
      </c>
      <c r="D5043" s="1" t="str">
        <f t="shared" si="548"/>
        <v>21:0198</v>
      </c>
      <c r="E5043" t="s">
        <v>19987</v>
      </c>
      <c r="F5043" t="s">
        <v>19988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11646</v>
      </c>
      <c r="N5043">
        <v>203</v>
      </c>
      <c r="O5043" t="s">
        <v>21</v>
      </c>
      <c r="P5043" t="s">
        <v>3857</v>
      </c>
      <c r="Q5043" t="s">
        <v>88</v>
      </c>
    </row>
    <row r="5044" spans="1:17" hidden="1" x14ac:dyDescent="0.25">
      <c r="A5044" t="s">
        <v>19989</v>
      </c>
      <c r="B5044" t="s">
        <v>19990</v>
      </c>
      <c r="C5044" s="1" t="str">
        <f t="shared" si="547"/>
        <v>21:0648</v>
      </c>
      <c r="D5044" s="1" t="str">
        <f t="shared" si="548"/>
        <v>21:0198</v>
      </c>
      <c r="E5044" t="s">
        <v>19991</v>
      </c>
      <c r="F5044" t="s">
        <v>19992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11651</v>
      </c>
      <c r="N5044">
        <v>204</v>
      </c>
      <c r="O5044" t="s">
        <v>21</v>
      </c>
      <c r="P5044" t="s">
        <v>4608</v>
      </c>
      <c r="Q5044" t="s">
        <v>149</v>
      </c>
    </row>
    <row r="5045" spans="1:17" hidden="1" x14ac:dyDescent="0.25">
      <c r="A5045" t="s">
        <v>19993</v>
      </c>
      <c r="B5045" t="s">
        <v>19994</v>
      </c>
      <c r="C5045" s="1" t="str">
        <f t="shared" si="547"/>
        <v>21:0648</v>
      </c>
      <c r="D5045" s="1" t="str">
        <f t="shared" si="548"/>
        <v>21:0198</v>
      </c>
      <c r="E5045" t="s">
        <v>19995</v>
      </c>
      <c r="F5045" t="s">
        <v>19996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11680</v>
      </c>
      <c r="N5045">
        <v>205</v>
      </c>
      <c r="O5045" t="s">
        <v>21</v>
      </c>
      <c r="P5045" t="s">
        <v>583</v>
      </c>
      <c r="Q5045" t="s">
        <v>215</v>
      </c>
    </row>
    <row r="5046" spans="1:17" hidden="1" x14ac:dyDescent="0.25">
      <c r="A5046" t="s">
        <v>19997</v>
      </c>
      <c r="B5046" t="s">
        <v>19998</v>
      </c>
      <c r="C5046" s="1" t="str">
        <f t="shared" si="547"/>
        <v>21:0648</v>
      </c>
      <c r="D5046" s="1" t="str">
        <f t="shared" si="548"/>
        <v>21:0198</v>
      </c>
      <c r="E5046" t="s">
        <v>19995</v>
      </c>
      <c r="F5046" t="s">
        <v>19999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11684</v>
      </c>
      <c r="N5046">
        <v>206</v>
      </c>
      <c r="O5046" t="s">
        <v>21</v>
      </c>
      <c r="P5046" t="s">
        <v>356</v>
      </c>
      <c r="Q5046" t="s">
        <v>215</v>
      </c>
    </row>
    <row r="5047" spans="1:17" hidden="1" x14ac:dyDescent="0.25">
      <c r="A5047" t="s">
        <v>20000</v>
      </c>
      <c r="B5047" t="s">
        <v>20001</v>
      </c>
      <c r="C5047" s="1" t="str">
        <f t="shared" si="547"/>
        <v>21:0648</v>
      </c>
      <c r="D5047" s="1" t="str">
        <f>HYPERLINK("http://geochem.nrcan.gc.ca/cdogs/content/svy/svy_e.htm", "")</f>
        <v/>
      </c>
      <c r="G5047" s="1" t="str">
        <f>HYPERLINK("http://geochem.nrcan.gc.ca/cdogs/content/cr_/cr_00080_e.htm", "80")</f>
        <v>80</v>
      </c>
      <c r="J5047" t="s">
        <v>11703</v>
      </c>
      <c r="K5047" t="s">
        <v>11704</v>
      </c>
      <c r="L5047">
        <v>12</v>
      </c>
      <c r="M5047" t="s">
        <v>11705</v>
      </c>
      <c r="N5047">
        <v>207</v>
      </c>
      <c r="O5047" t="s">
        <v>311</v>
      </c>
      <c r="P5047" t="s">
        <v>636</v>
      </c>
      <c r="Q5047" t="s">
        <v>198</v>
      </c>
    </row>
    <row r="5048" spans="1:17" hidden="1" x14ac:dyDescent="0.25">
      <c r="A5048" t="s">
        <v>20002</v>
      </c>
      <c r="B5048" t="s">
        <v>20003</v>
      </c>
      <c r="C5048" s="1" t="str">
        <f t="shared" si="547"/>
        <v>21:0648</v>
      </c>
      <c r="D5048" s="1" t="str">
        <f t="shared" ref="D5048:D5076" si="551">HYPERLINK("http://geochem.nrcan.gc.ca/cdogs/content/svy/svy210198_e.htm", "21:0198")</f>
        <v>21:0198</v>
      </c>
      <c r="E5048" t="s">
        <v>20004</v>
      </c>
      <c r="F5048" t="s">
        <v>20005</v>
      </c>
      <c r="H5048">
        <v>45.455158300000001</v>
      </c>
      <c r="I5048">
        <v>-66.205362399999999</v>
      </c>
      <c r="J5048" s="1" t="str">
        <f t="shared" ref="J5048:J5076" si="552">HYPERLINK("http://geochem.nrcan.gc.ca/cdogs/content/kwd/kwd020018_e.htm", "Fluid (stream)")</f>
        <v>Fluid (stream)</v>
      </c>
      <c r="K5048" s="1" t="str">
        <f t="shared" ref="K5048:K5076" si="553">HYPERLINK("http://geochem.nrcan.gc.ca/cdogs/content/kwd/kwd080007_e.htm", "Untreated Water")</f>
        <v>Untreated Water</v>
      </c>
      <c r="L5048">
        <v>12</v>
      </c>
      <c r="M5048" t="s">
        <v>11660</v>
      </c>
      <c r="N5048">
        <v>208</v>
      </c>
      <c r="O5048" t="s">
        <v>21</v>
      </c>
      <c r="P5048" t="s">
        <v>880</v>
      </c>
      <c r="Q5048" t="s">
        <v>215</v>
      </c>
    </row>
    <row r="5049" spans="1:17" hidden="1" x14ac:dyDescent="0.25">
      <c r="A5049" t="s">
        <v>20006</v>
      </c>
      <c r="B5049" t="s">
        <v>20007</v>
      </c>
      <c r="C5049" s="1" t="str">
        <f t="shared" si="547"/>
        <v>21:0648</v>
      </c>
      <c r="D5049" s="1" t="str">
        <f t="shared" si="551"/>
        <v>21:0198</v>
      </c>
      <c r="E5049" t="s">
        <v>20008</v>
      </c>
      <c r="F5049" t="s">
        <v>20009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11665</v>
      </c>
      <c r="N5049">
        <v>209</v>
      </c>
      <c r="O5049" t="s">
        <v>21</v>
      </c>
      <c r="P5049" t="s">
        <v>1598</v>
      </c>
      <c r="Q5049" t="s">
        <v>59</v>
      </c>
    </row>
    <row r="5050" spans="1:17" hidden="1" x14ac:dyDescent="0.25">
      <c r="A5050" t="s">
        <v>20010</v>
      </c>
      <c r="B5050" t="s">
        <v>20011</v>
      </c>
      <c r="C5050" s="1" t="str">
        <f t="shared" si="547"/>
        <v>21:0648</v>
      </c>
      <c r="D5050" s="1" t="str">
        <f t="shared" si="551"/>
        <v>21:0198</v>
      </c>
      <c r="E5050" t="s">
        <v>20012</v>
      </c>
      <c r="F5050" t="s">
        <v>20013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11670</v>
      </c>
      <c r="N5050">
        <v>210</v>
      </c>
      <c r="O5050" t="s">
        <v>21</v>
      </c>
      <c r="P5050" t="s">
        <v>631</v>
      </c>
      <c r="Q5050" t="s">
        <v>215</v>
      </c>
    </row>
    <row r="5051" spans="1:17" hidden="1" x14ac:dyDescent="0.25">
      <c r="A5051" t="s">
        <v>20014</v>
      </c>
      <c r="B5051" t="s">
        <v>20015</v>
      </c>
      <c r="C5051" s="1" t="str">
        <f t="shared" si="547"/>
        <v>21:0648</v>
      </c>
      <c r="D5051" s="1" t="str">
        <f t="shared" si="551"/>
        <v>21:0198</v>
      </c>
      <c r="E5051" t="s">
        <v>20016</v>
      </c>
      <c r="F5051" t="s">
        <v>20017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11675</v>
      </c>
      <c r="N5051">
        <v>211</v>
      </c>
      <c r="O5051" t="s">
        <v>21</v>
      </c>
      <c r="P5051" t="s">
        <v>631</v>
      </c>
      <c r="Q5051" t="s">
        <v>215</v>
      </c>
    </row>
    <row r="5052" spans="1:17" hidden="1" x14ac:dyDescent="0.25">
      <c r="A5052" t="s">
        <v>20018</v>
      </c>
      <c r="B5052" t="s">
        <v>20019</v>
      </c>
      <c r="C5052" s="1" t="str">
        <f t="shared" si="547"/>
        <v>21:0648</v>
      </c>
      <c r="D5052" s="1" t="str">
        <f t="shared" si="551"/>
        <v>21:0198</v>
      </c>
      <c r="E5052" t="s">
        <v>20020</v>
      </c>
      <c r="F5052" t="s">
        <v>20021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11689</v>
      </c>
      <c r="N5052">
        <v>212</v>
      </c>
      <c r="O5052" t="s">
        <v>21</v>
      </c>
      <c r="P5052" t="s">
        <v>1631</v>
      </c>
      <c r="Q5052" t="s">
        <v>88</v>
      </c>
    </row>
    <row r="5053" spans="1:17" hidden="1" x14ac:dyDescent="0.25">
      <c r="A5053" t="s">
        <v>20022</v>
      </c>
      <c r="B5053" t="s">
        <v>20023</v>
      </c>
      <c r="C5053" s="1" t="str">
        <f t="shared" si="547"/>
        <v>21:0648</v>
      </c>
      <c r="D5053" s="1" t="str">
        <f t="shared" si="551"/>
        <v>21:0198</v>
      </c>
      <c r="E5053" t="s">
        <v>20024</v>
      </c>
      <c r="F5053" t="s">
        <v>20025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11694</v>
      </c>
      <c r="N5053">
        <v>213</v>
      </c>
      <c r="O5053" t="s">
        <v>108</v>
      </c>
      <c r="P5053" t="s">
        <v>108</v>
      </c>
      <c r="Q5053" t="s">
        <v>108</v>
      </c>
    </row>
    <row r="5054" spans="1:17" hidden="1" x14ac:dyDescent="0.25">
      <c r="A5054" t="s">
        <v>20026</v>
      </c>
      <c r="B5054" t="s">
        <v>20027</v>
      </c>
      <c r="C5054" s="1" t="str">
        <f t="shared" si="547"/>
        <v>21:0648</v>
      </c>
      <c r="D5054" s="1" t="str">
        <f t="shared" si="551"/>
        <v>21:0198</v>
      </c>
      <c r="E5054" t="s">
        <v>20028</v>
      </c>
      <c r="F5054" t="s">
        <v>20029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11700</v>
      </c>
      <c r="N5054">
        <v>214</v>
      </c>
      <c r="O5054" t="s">
        <v>21</v>
      </c>
      <c r="P5054" t="s">
        <v>2212</v>
      </c>
      <c r="Q5054" t="s">
        <v>215</v>
      </c>
    </row>
    <row r="5055" spans="1:17" hidden="1" x14ac:dyDescent="0.25">
      <c r="A5055" t="s">
        <v>20030</v>
      </c>
      <c r="B5055" t="s">
        <v>20031</v>
      </c>
      <c r="C5055" s="1" t="str">
        <f t="shared" si="547"/>
        <v>21:0648</v>
      </c>
      <c r="D5055" s="1" t="str">
        <f t="shared" si="551"/>
        <v>21:0198</v>
      </c>
      <c r="E5055" t="s">
        <v>20032</v>
      </c>
      <c r="F5055" t="s">
        <v>20033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11710</v>
      </c>
      <c r="N5055">
        <v>215</v>
      </c>
      <c r="O5055" t="s">
        <v>21</v>
      </c>
      <c r="P5055" t="s">
        <v>1631</v>
      </c>
      <c r="Q5055" t="s">
        <v>88</v>
      </c>
    </row>
    <row r="5056" spans="1:17" hidden="1" x14ac:dyDescent="0.25">
      <c r="A5056" t="s">
        <v>20034</v>
      </c>
      <c r="B5056" t="s">
        <v>20035</v>
      </c>
      <c r="C5056" s="1" t="str">
        <f t="shared" si="547"/>
        <v>21:0648</v>
      </c>
      <c r="D5056" s="1" t="str">
        <f t="shared" si="551"/>
        <v>21:0198</v>
      </c>
      <c r="E5056" t="s">
        <v>20036</v>
      </c>
      <c r="F5056" t="s">
        <v>20037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11715</v>
      </c>
      <c r="N5056">
        <v>216</v>
      </c>
      <c r="O5056" t="s">
        <v>21</v>
      </c>
      <c r="P5056" t="s">
        <v>658</v>
      </c>
      <c r="Q5056" t="s">
        <v>189</v>
      </c>
    </row>
    <row r="5057" spans="1:17" hidden="1" x14ac:dyDescent="0.25">
      <c r="A5057" t="s">
        <v>20038</v>
      </c>
      <c r="B5057" t="s">
        <v>20039</v>
      </c>
      <c r="C5057" s="1" t="str">
        <f t="shared" si="547"/>
        <v>21:0648</v>
      </c>
      <c r="D5057" s="1" t="str">
        <f t="shared" si="551"/>
        <v>21:0198</v>
      </c>
      <c r="E5057" t="s">
        <v>20040</v>
      </c>
      <c r="F5057" t="s">
        <v>20041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11720</v>
      </c>
      <c r="N5057">
        <v>217</v>
      </c>
      <c r="O5057" t="s">
        <v>108</v>
      </c>
      <c r="P5057" t="s">
        <v>108</v>
      </c>
      <c r="Q5057" t="s">
        <v>108</v>
      </c>
    </row>
    <row r="5058" spans="1:17" hidden="1" x14ac:dyDescent="0.25">
      <c r="A5058" t="s">
        <v>20042</v>
      </c>
      <c r="B5058" t="s">
        <v>20043</v>
      </c>
      <c r="C5058" s="1" t="str">
        <f t="shared" si="547"/>
        <v>21:0648</v>
      </c>
      <c r="D5058" s="1" t="str">
        <f t="shared" si="551"/>
        <v>21:0198</v>
      </c>
      <c r="E5058" t="s">
        <v>20044</v>
      </c>
      <c r="F5058" t="s">
        <v>20045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11725</v>
      </c>
      <c r="N5058">
        <v>218</v>
      </c>
      <c r="O5058" t="s">
        <v>21</v>
      </c>
      <c r="P5058" t="s">
        <v>4464</v>
      </c>
      <c r="Q5058" t="s">
        <v>189</v>
      </c>
    </row>
    <row r="5059" spans="1:17" hidden="1" x14ac:dyDescent="0.25">
      <c r="A5059" t="s">
        <v>20046</v>
      </c>
      <c r="B5059" t="s">
        <v>20047</v>
      </c>
      <c r="C5059" s="1" t="str">
        <f t="shared" si="547"/>
        <v>21:0648</v>
      </c>
      <c r="D5059" s="1" t="str">
        <f t="shared" si="551"/>
        <v>21:0198</v>
      </c>
      <c r="E5059" t="s">
        <v>20048</v>
      </c>
      <c r="F5059" t="s">
        <v>20049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11730</v>
      </c>
      <c r="N5059">
        <v>219</v>
      </c>
      <c r="O5059" t="s">
        <v>21</v>
      </c>
      <c r="P5059" t="s">
        <v>583</v>
      </c>
      <c r="Q5059" t="s">
        <v>52</v>
      </c>
    </row>
    <row r="5060" spans="1:17" hidden="1" x14ac:dyDescent="0.25">
      <c r="A5060" t="s">
        <v>20050</v>
      </c>
      <c r="B5060" t="s">
        <v>20051</v>
      </c>
      <c r="C5060" s="1" t="str">
        <f t="shared" si="547"/>
        <v>21:0648</v>
      </c>
      <c r="D5060" s="1" t="str">
        <f t="shared" si="551"/>
        <v>21:0198</v>
      </c>
      <c r="E5060" t="s">
        <v>20052</v>
      </c>
      <c r="F5060" t="s">
        <v>20053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12803</v>
      </c>
      <c r="N5060">
        <v>220</v>
      </c>
      <c r="O5060" t="s">
        <v>21</v>
      </c>
      <c r="P5060" t="s">
        <v>583</v>
      </c>
      <c r="Q5060" t="s">
        <v>143</v>
      </c>
    </row>
    <row r="5061" spans="1:17" hidden="1" x14ac:dyDescent="0.25">
      <c r="A5061" t="s">
        <v>20054</v>
      </c>
      <c r="B5061" t="s">
        <v>20055</v>
      </c>
      <c r="C5061" s="1" t="str">
        <f t="shared" si="547"/>
        <v>21:0648</v>
      </c>
      <c r="D5061" s="1" t="str">
        <f t="shared" si="551"/>
        <v>21:0198</v>
      </c>
      <c r="E5061" t="s">
        <v>20056</v>
      </c>
      <c r="F5061" t="s">
        <v>20057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11680</v>
      </c>
      <c r="N5061">
        <v>221</v>
      </c>
      <c r="O5061" t="s">
        <v>21</v>
      </c>
      <c r="P5061" t="s">
        <v>356</v>
      </c>
      <c r="Q5061" t="s">
        <v>2366</v>
      </c>
    </row>
    <row r="5062" spans="1:17" hidden="1" x14ac:dyDescent="0.25">
      <c r="A5062" t="s">
        <v>20058</v>
      </c>
      <c r="B5062" t="s">
        <v>20059</v>
      </c>
      <c r="C5062" s="1" t="str">
        <f t="shared" si="547"/>
        <v>21:0648</v>
      </c>
      <c r="D5062" s="1" t="str">
        <f t="shared" si="551"/>
        <v>21:0198</v>
      </c>
      <c r="E5062" t="s">
        <v>20056</v>
      </c>
      <c r="F5062" t="s">
        <v>20060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11684</v>
      </c>
      <c r="N5062">
        <v>222</v>
      </c>
      <c r="O5062" t="s">
        <v>21</v>
      </c>
      <c r="P5062" t="s">
        <v>22</v>
      </c>
      <c r="Q5062" t="s">
        <v>88</v>
      </c>
    </row>
    <row r="5063" spans="1:17" hidden="1" x14ac:dyDescent="0.25">
      <c r="A5063" t="s">
        <v>20061</v>
      </c>
      <c r="B5063" t="s">
        <v>20062</v>
      </c>
      <c r="C5063" s="1" t="str">
        <f t="shared" si="547"/>
        <v>21:0648</v>
      </c>
      <c r="D5063" s="1" t="str">
        <f t="shared" si="551"/>
        <v>21:0198</v>
      </c>
      <c r="E5063" t="s">
        <v>20063</v>
      </c>
      <c r="F5063" t="s">
        <v>20064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11641</v>
      </c>
      <c r="N5063">
        <v>223</v>
      </c>
      <c r="O5063" t="s">
        <v>21</v>
      </c>
      <c r="P5063" t="s">
        <v>356</v>
      </c>
      <c r="Q5063" t="s">
        <v>138</v>
      </c>
    </row>
    <row r="5064" spans="1:17" hidden="1" x14ac:dyDescent="0.25">
      <c r="A5064" t="s">
        <v>20065</v>
      </c>
      <c r="B5064" t="s">
        <v>20066</v>
      </c>
      <c r="C5064" s="1" t="str">
        <f t="shared" si="547"/>
        <v>21:0648</v>
      </c>
      <c r="D5064" s="1" t="str">
        <f t="shared" si="551"/>
        <v>21:0198</v>
      </c>
      <c r="E5064" t="s">
        <v>20067</v>
      </c>
      <c r="F5064" t="s">
        <v>20068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11646</v>
      </c>
      <c r="N5064">
        <v>224</v>
      </c>
      <c r="O5064" t="s">
        <v>21</v>
      </c>
      <c r="P5064" t="s">
        <v>356</v>
      </c>
      <c r="Q5064" t="s">
        <v>189</v>
      </c>
    </row>
    <row r="5065" spans="1:17" hidden="1" x14ac:dyDescent="0.25">
      <c r="A5065" t="s">
        <v>20069</v>
      </c>
      <c r="B5065" t="s">
        <v>20070</v>
      </c>
      <c r="C5065" s="1" t="str">
        <f t="shared" si="547"/>
        <v>21:0648</v>
      </c>
      <c r="D5065" s="1" t="str">
        <f t="shared" si="551"/>
        <v>21:0198</v>
      </c>
      <c r="E5065" t="s">
        <v>20071</v>
      </c>
      <c r="F5065" t="s">
        <v>20072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11651</v>
      </c>
      <c r="N5065">
        <v>225</v>
      </c>
      <c r="O5065" t="s">
        <v>21</v>
      </c>
      <c r="P5065" t="s">
        <v>87</v>
      </c>
      <c r="Q5065" t="s">
        <v>1528</v>
      </c>
    </row>
    <row r="5066" spans="1:17" hidden="1" x14ac:dyDescent="0.25">
      <c r="A5066" t="s">
        <v>20073</v>
      </c>
      <c r="B5066" t="s">
        <v>20074</v>
      </c>
      <c r="C5066" s="1" t="str">
        <f t="shared" si="547"/>
        <v>21:0648</v>
      </c>
      <c r="D5066" s="1" t="str">
        <f t="shared" si="551"/>
        <v>21:0198</v>
      </c>
      <c r="E5066" t="s">
        <v>20075</v>
      </c>
      <c r="F5066" t="s">
        <v>20076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11660</v>
      </c>
      <c r="N5066">
        <v>226</v>
      </c>
      <c r="O5066" t="s">
        <v>21</v>
      </c>
      <c r="P5066" t="s">
        <v>45</v>
      </c>
      <c r="Q5066" t="s">
        <v>143</v>
      </c>
    </row>
    <row r="5067" spans="1:17" hidden="1" x14ac:dyDescent="0.25">
      <c r="A5067" t="s">
        <v>20077</v>
      </c>
      <c r="B5067" t="s">
        <v>20078</v>
      </c>
      <c r="C5067" s="1" t="str">
        <f t="shared" si="547"/>
        <v>21:0648</v>
      </c>
      <c r="D5067" s="1" t="str">
        <f t="shared" si="551"/>
        <v>21:0198</v>
      </c>
      <c r="E5067" t="s">
        <v>20079</v>
      </c>
      <c r="F5067" t="s">
        <v>20080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11665</v>
      </c>
      <c r="N5067">
        <v>227</v>
      </c>
      <c r="O5067" t="s">
        <v>21</v>
      </c>
      <c r="P5067" t="s">
        <v>45</v>
      </c>
      <c r="Q5067" t="s">
        <v>88</v>
      </c>
    </row>
    <row r="5068" spans="1:17" hidden="1" x14ac:dyDescent="0.25">
      <c r="A5068" t="s">
        <v>20081</v>
      </c>
      <c r="B5068" t="s">
        <v>20082</v>
      </c>
      <c r="C5068" s="1" t="str">
        <f t="shared" si="547"/>
        <v>21:0648</v>
      </c>
      <c r="D5068" s="1" t="str">
        <f t="shared" si="551"/>
        <v>21:0198</v>
      </c>
      <c r="E5068" t="s">
        <v>20083</v>
      </c>
      <c r="F5068" t="s">
        <v>20084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11670</v>
      </c>
      <c r="N5068">
        <v>228</v>
      </c>
      <c r="O5068" t="s">
        <v>21</v>
      </c>
      <c r="P5068" t="s">
        <v>356</v>
      </c>
      <c r="Q5068" t="s">
        <v>171</v>
      </c>
    </row>
    <row r="5069" spans="1:17" hidden="1" x14ac:dyDescent="0.25">
      <c r="A5069" t="s">
        <v>20085</v>
      </c>
      <c r="B5069" t="s">
        <v>20086</v>
      </c>
      <c r="C5069" s="1" t="str">
        <f t="shared" si="547"/>
        <v>21:0648</v>
      </c>
      <c r="D5069" s="1" t="str">
        <f t="shared" si="551"/>
        <v>21:0198</v>
      </c>
      <c r="E5069" t="s">
        <v>20087</v>
      </c>
      <c r="F5069" t="s">
        <v>20088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11675</v>
      </c>
      <c r="N5069">
        <v>229</v>
      </c>
      <c r="O5069" t="s">
        <v>21</v>
      </c>
      <c r="P5069" t="s">
        <v>356</v>
      </c>
      <c r="Q5069" t="s">
        <v>189</v>
      </c>
    </row>
    <row r="5070" spans="1:17" hidden="1" x14ac:dyDescent="0.25">
      <c r="A5070" t="s">
        <v>20089</v>
      </c>
      <c r="B5070" t="s">
        <v>20090</v>
      </c>
      <c r="C5070" s="1" t="str">
        <f t="shared" si="547"/>
        <v>21:0648</v>
      </c>
      <c r="D5070" s="1" t="str">
        <f t="shared" si="551"/>
        <v>21:0198</v>
      </c>
      <c r="E5070" t="s">
        <v>20091</v>
      </c>
      <c r="F5070" t="s">
        <v>20092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11689</v>
      </c>
      <c r="N5070">
        <v>230</v>
      </c>
      <c r="O5070" t="s">
        <v>21</v>
      </c>
      <c r="P5070" t="s">
        <v>356</v>
      </c>
      <c r="Q5070" t="s">
        <v>171</v>
      </c>
    </row>
    <row r="5071" spans="1:17" hidden="1" x14ac:dyDescent="0.25">
      <c r="A5071" t="s">
        <v>20093</v>
      </c>
      <c r="B5071" t="s">
        <v>20094</v>
      </c>
      <c r="C5071" s="1" t="str">
        <f t="shared" si="547"/>
        <v>21:0648</v>
      </c>
      <c r="D5071" s="1" t="str">
        <f t="shared" si="551"/>
        <v>21:0198</v>
      </c>
      <c r="E5071" t="s">
        <v>20095</v>
      </c>
      <c r="F5071" t="s">
        <v>20096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11694</v>
      </c>
      <c r="N5071">
        <v>231</v>
      </c>
      <c r="O5071" t="s">
        <v>21</v>
      </c>
      <c r="P5071" t="s">
        <v>356</v>
      </c>
      <c r="Q5071" t="s">
        <v>2366</v>
      </c>
    </row>
    <row r="5072" spans="1:17" hidden="1" x14ac:dyDescent="0.25">
      <c r="A5072" t="s">
        <v>20097</v>
      </c>
      <c r="B5072" t="s">
        <v>20098</v>
      </c>
      <c r="C5072" s="1" t="str">
        <f t="shared" si="547"/>
        <v>21:0648</v>
      </c>
      <c r="D5072" s="1" t="str">
        <f t="shared" si="551"/>
        <v>21:0198</v>
      </c>
      <c r="E5072" t="s">
        <v>20099</v>
      </c>
      <c r="F5072" t="s">
        <v>20100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11700</v>
      </c>
      <c r="N5072">
        <v>232</v>
      </c>
      <c r="O5072" t="s">
        <v>21</v>
      </c>
      <c r="P5072" t="s">
        <v>356</v>
      </c>
      <c r="Q5072" t="s">
        <v>3836</v>
      </c>
    </row>
    <row r="5073" spans="1:17" hidden="1" x14ac:dyDescent="0.25">
      <c r="A5073" t="s">
        <v>20101</v>
      </c>
      <c r="B5073" t="s">
        <v>20102</v>
      </c>
      <c r="C5073" s="1" t="str">
        <f t="shared" si="547"/>
        <v>21:0648</v>
      </c>
      <c r="D5073" s="1" t="str">
        <f t="shared" si="551"/>
        <v>21:0198</v>
      </c>
      <c r="E5073" t="s">
        <v>20103</v>
      </c>
      <c r="F5073" t="s">
        <v>20104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11710</v>
      </c>
      <c r="N5073">
        <v>233</v>
      </c>
      <c r="O5073" t="s">
        <v>21</v>
      </c>
      <c r="P5073" t="s">
        <v>356</v>
      </c>
      <c r="Q5073" t="s">
        <v>143</v>
      </c>
    </row>
    <row r="5074" spans="1:17" hidden="1" x14ac:dyDescent="0.25">
      <c r="A5074" t="s">
        <v>20105</v>
      </c>
      <c r="B5074" t="s">
        <v>20106</v>
      </c>
      <c r="C5074" s="1" t="str">
        <f t="shared" si="547"/>
        <v>21:0648</v>
      </c>
      <c r="D5074" s="1" t="str">
        <f t="shared" si="551"/>
        <v>21:0198</v>
      </c>
      <c r="E5074" t="s">
        <v>20107</v>
      </c>
      <c r="F5074" t="s">
        <v>20108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11715</v>
      </c>
      <c r="N5074">
        <v>234</v>
      </c>
      <c r="O5074" t="s">
        <v>21</v>
      </c>
      <c r="P5074" t="s">
        <v>356</v>
      </c>
      <c r="Q5074" t="s">
        <v>3836</v>
      </c>
    </row>
    <row r="5075" spans="1:17" hidden="1" x14ac:dyDescent="0.25">
      <c r="A5075" t="s">
        <v>20109</v>
      </c>
      <c r="B5075" t="s">
        <v>20110</v>
      </c>
      <c r="C5075" s="1" t="str">
        <f t="shared" si="547"/>
        <v>21:0648</v>
      </c>
      <c r="D5075" s="1" t="str">
        <f t="shared" si="551"/>
        <v>21:0198</v>
      </c>
      <c r="E5075" t="s">
        <v>20111</v>
      </c>
      <c r="F5075" t="s">
        <v>20112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11720</v>
      </c>
      <c r="N5075">
        <v>235</v>
      </c>
      <c r="O5075" t="s">
        <v>21</v>
      </c>
      <c r="P5075" t="s">
        <v>356</v>
      </c>
      <c r="Q5075" t="s">
        <v>2366</v>
      </c>
    </row>
    <row r="5076" spans="1:17" hidden="1" x14ac:dyDescent="0.25">
      <c r="A5076" t="s">
        <v>20113</v>
      </c>
      <c r="B5076" t="s">
        <v>20114</v>
      </c>
      <c r="C5076" s="1" t="str">
        <f t="shared" si="547"/>
        <v>21:0648</v>
      </c>
      <c r="D5076" s="1" t="str">
        <f t="shared" si="551"/>
        <v>21:0198</v>
      </c>
      <c r="E5076" t="s">
        <v>20115</v>
      </c>
      <c r="F5076" t="s">
        <v>20116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11725</v>
      </c>
      <c r="N5076">
        <v>236</v>
      </c>
      <c r="O5076" t="s">
        <v>21</v>
      </c>
      <c r="P5076" t="s">
        <v>356</v>
      </c>
      <c r="Q5076" t="s">
        <v>138</v>
      </c>
    </row>
    <row r="5077" spans="1:17" hidden="1" x14ac:dyDescent="0.25">
      <c r="A5077" t="s">
        <v>20117</v>
      </c>
      <c r="B5077" t="s">
        <v>20118</v>
      </c>
      <c r="C5077" s="1" t="str">
        <f t="shared" si="547"/>
        <v>21:0648</v>
      </c>
      <c r="D5077" s="1" t="str">
        <f>HYPERLINK("http://geochem.nrcan.gc.ca/cdogs/content/svy/svy_e.htm", "")</f>
        <v/>
      </c>
      <c r="G5077" s="1" t="str">
        <f>HYPERLINK("http://geochem.nrcan.gc.ca/cdogs/content/cr_/cr_00082_e.htm", "82")</f>
        <v>82</v>
      </c>
      <c r="J5077" t="s">
        <v>11703</v>
      </c>
      <c r="K5077" t="s">
        <v>11704</v>
      </c>
      <c r="L5077">
        <v>13</v>
      </c>
      <c r="M5077" t="s">
        <v>11705</v>
      </c>
      <c r="N5077">
        <v>237</v>
      </c>
      <c r="O5077" t="s">
        <v>11795</v>
      </c>
      <c r="P5077" t="s">
        <v>5368</v>
      </c>
      <c r="Q5077" t="s">
        <v>59</v>
      </c>
    </row>
    <row r="5078" spans="1:17" hidden="1" x14ac:dyDescent="0.25">
      <c r="A5078" t="s">
        <v>20119</v>
      </c>
      <c r="B5078" t="s">
        <v>20120</v>
      </c>
      <c r="C5078" s="1" t="str">
        <f t="shared" si="547"/>
        <v>21:0648</v>
      </c>
      <c r="D5078" s="1" t="str">
        <f t="shared" ref="D5078:D5083" si="554">HYPERLINK("http://geochem.nrcan.gc.ca/cdogs/content/svy/svy210198_e.htm", "21:0198")</f>
        <v>21:0198</v>
      </c>
      <c r="E5078" t="s">
        <v>20121</v>
      </c>
      <c r="F5078" t="s">
        <v>20122</v>
      </c>
      <c r="H5078">
        <v>45.4822068</v>
      </c>
      <c r="I5078">
        <v>-66.015684199999995</v>
      </c>
      <c r="J5078" s="1" t="str">
        <f t="shared" ref="J5078:J5083" si="555">HYPERLINK("http://geochem.nrcan.gc.ca/cdogs/content/kwd/kwd020018_e.htm", "Fluid (stream)")</f>
        <v>Fluid (stream)</v>
      </c>
      <c r="K5078" s="1" t="str">
        <f t="shared" ref="K5078:K5083" si="556">HYPERLINK("http://geochem.nrcan.gc.ca/cdogs/content/kwd/kwd080007_e.htm", "Untreated Water")</f>
        <v>Untreated Water</v>
      </c>
      <c r="L5078">
        <v>13</v>
      </c>
      <c r="M5078" t="s">
        <v>11730</v>
      </c>
      <c r="N5078">
        <v>238</v>
      </c>
      <c r="O5078" t="s">
        <v>21</v>
      </c>
      <c r="P5078" t="s">
        <v>356</v>
      </c>
      <c r="Q5078" t="s">
        <v>2948</v>
      </c>
    </row>
    <row r="5079" spans="1:17" hidden="1" x14ac:dyDescent="0.25">
      <c r="A5079" t="s">
        <v>20123</v>
      </c>
      <c r="B5079" t="s">
        <v>20124</v>
      </c>
      <c r="C5079" s="1" t="str">
        <f t="shared" si="547"/>
        <v>21:0648</v>
      </c>
      <c r="D5079" s="1" t="str">
        <f t="shared" si="554"/>
        <v>21:0198</v>
      </c>
      <c r="E5079" t="s">
        <v>20125</v>
      </c>
      <c r="F5079" t="s">
        <v>20126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12803</v>
      </c>
      <c r="N5079">
        <v>239</v>
      </c>
      <c r="O5079" t="s">
        <v>21</v>
      </c>
      <c r="P5079" t="s">
        <v>356</v>
      </c>
      <c r="Q5079" t="s">
        <v>1528</v>
      </c>
    </row>
    <row r="5080" spans="1:17" hidden="1" x14ac:dyDescent="0.25">
      <c r="A5080" t="s">
        <v>20127</v>
      </c>
      <c r="B5080" t="s">
        <v>20128</v>
      </c>
      <c r="C5080" s="1" t="str">
        <f t="shared" si="547"/>
        <v>21:0648</v>
      </c>
      <c r="D5080" s="1" t="str">
        <f t="shared" si="554"/>
        <v>21:0198</v>
      </c>
      <c r="E5080" t="s">
        <v>20129</v>
      </c>
      <c r="F5080" t="s">
        <v>20130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11680</v>
      </c>
      <c r="N5080">
        <v>240</v>
      </c>
      <c r="O5080" t="s">
        <v>21</v>
      </c>
      <c r="P5080" t="s">
        <v>22</v>
      </c>
      <c r="Q5080" t="s">
        <v>143</v>
      </c>
    </row>
    <row r="5081" spans="1:17" hidden="1" x14ac:dyDescent="0.25">
      <c r="A5081" t="s">
        <v>20131</v>
      </c>
      <c r="B5081" t="s">
        <v>20132</v>
      </c>
      <c r="C5081" s="1" t="str">
        <f t="shared" si="547"/>
        <v>21:0648</v>
      </c>
      <c r="D5081" s="1" t="str">
        <f t="shared" si="554"/>
        <v>21:0198</v>
      </c>
      <c r="E5081" t="s">
        <v>20129</v>
      </c>
      <c r="F5081" t="s">
        <v>20133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11684</v>
      </c>
      <c r="N5081">
        <v>241</v>
      </c>
      <c r="O5081" t="s">
        <v>21</v>
      </c>
      <c r="P5081" t="s">
        <v>22</v>
      </c>
      <c r="Q5081" t="s">
        <v>143</v>
      </c>
    </row>
    <row r="5082" spans="1:17" hidden="1" x14ac:dyDescent="0.25">
      <c r="A5082" t="s">
        <v>20134</v>
      </c>
      <c r="B5082" t="s">
        <v>20135</v>
      </c>
      <c r="C5082" s="1" t="str">
        <f t="shared" si="547"/>
        <v>21:0648</v>
      </c>
      <c r="D5082" s="1" t="str">
        <f t="shared" si="554"/>
        <v>21:0198</v>
      </c>
      <c r="E5082" t="s">
        <v>20136</v>
      </c>
      <c r="F5082" t="s">
        <v>20137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11641</v>
      </c>
      <c r="N5082">
        <v>242</v>
      </c>
      <c r="O5082" t="s">
        <v>21</v>
      </c>
      <c r="P5082" t="s">
        <v>356</v>
      </c>
      <c r="Q5082" t="s">
        <v>2392</v>
      </c>
    </row>
    <row r="5083" spans="1:17" hidden="1" x14ac:dyDescent="0.25">
      <c r="A5083" t="s">
        <v>20138</v>
      </c>
      <c r="B5083" t="s">
        <v>20139</v>
      </c>
      <c r="C5083" s="1" t="str">
        <f t="shared" si="547"/>
        <v>21:0648</v>
      </c>
      <c r="D5083" s="1" t="str">
        <f t="shared" si="554"/>
        <v>21:0198</v>
      </c>
      <c r="E5083" t="s">
        <v>20140</v>
      </c>
      <c r="F5083" t="s">
        <v>20141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11646</v>
      </c>
      <c r="N5083">
        <v>243</v>
      </c>
      <c r="O5083" t="s">
        <v>21</v>
      </c>
      <c r="P5083" t="s">
        <v>22</v>
      </c>
      <c r="Q5083" t="s">
        <v>2392</v>
      </c>
    </row>
    <row r="5084" spans="1:17" hidden="1" x14ac:dyDescent="0.25">
      <c r="A5084" t="s">
        <v>20142</v>
      </c>
      <c r="B5084" t="s">
        <v>20143</v>
      </c>
      <c r="C5084" s="1" t="str">
        <f t="shared" si="547"/>
        <v>21:0648</v>
      </c>
      <c r="D5084" s="1" t="str">
        <f>HYPERLINK("http://geochem.nrcan.gc.ca/cdogs/content/svy/svy_e.htm", "")</f>
        <v/>
      </c>
      <c r="G5084" s="1" t="str">
        <f>HYPERLINK("http://geochem.nrcan.gc.ca/cdogs/content/cr_/cr_00082_e.htm", "82")</f>
        <v>82</v>
      </c>
      <c r="J5084" t="s">
        <v>11703</v>
      </c>
      <c r="K5084" t="s">
        <v>11704</v>
      </c>
      <c r="L5084">
        <v>14</v>
      </c>
      <c r="M5084" t="s">
        <v>11705</v>
      </c>
      <c r="N5084">
        <v>244</v>
      </c>
      <c r="O5084" t="s">
        <v>18054</v>
      </c>
      <c r="P5084" t="s">
        <v>5368</v>
      </c>
      <c r="Q5084" t="s">
        <v>23</v>
      </c>
    </row>
    <row r="5085" spans="1:17" hidden="1" x14ac:dyDescent="0.25">
      <c r="A5085" t="s">
        <v>20144</v>
      </c>
      <c r="B5085" t="s">
        <v>20145</v>
      </c>
      <c r="C5085" s="1" t="str">
        <f t="shared" si="547"/>
        <v>21:0648</v>
      </c>
      <c r="D5085" s="1" t="str">
        <f t="shared" ref="D5085:D5102" si="557">HYPERLINK("http://geochem.nrcan.gc.ca/cdogs/content/svy/svy210198_e.htm", "21:0198")</f>
        <v>21:0198</v>
      </c>
      <c r="E5085" t="s">
        <v>20146</v>
      </c>
      <c r="F5085" t="s">
        <v>20147</v>
      </c>
      <c r="H5085">
        <v>45.411484899999998</v>
      </c>
      <c r="I5085">
        <v>-66.086890100000005</v>
      </c>
      <c r="J5085" s="1" t="str">
        <f t="shared" ref="J5085:J5102" si="558">HYPERLINK("http://geochem.nrcan.gc.ca/cdogs/content/kwd/kwd020018_e.htm", "Fluid (stream)")</f>
        <v>Fluid (stream)</v>
      </c>
      <c r="K5085" s="1" t="str">
        <f t="shared" ref="K5085:K5102" si="559">HYPERLINK("http://geochem.nrcan.gc.ca/cdogs/content/kwd/kwd080007_e.htm", "Untreated Water")</f>
        <v>Untreated Water</v>
      </c>
      <c r="L5085">
        <v>14</v>
      </c>
      <c r="M5085" t="s">
        <v>11651</v>
      </c>
      <c r="N5085">
        <v>245</v>
      </c>
      <c r="O5085" t="s">
        <v>21</v>
      </c>
      <c r="P5085" t="s">
        <v>22</v>
      </c>
      <c r="Q5085" t="s">
        <v>2366</v>
      </c>
    </row>
    <row r="5086" spans="1:17" hidden="1" x14ac:dyDescent="0.25">
      <c r="A5086" t="s">
        <v>20148</v>
      </c>
      <c r="B5086" t="s">
        <v>20149</v>
      </c>
      <c r="C5086" s="1" t="str">
        <f t="shared" si="547"/>
        <v>21:0648</v>
      </c>
      <c r="D5086" s="1" t="str">
        <f t="shared" si="557"/>
        <v>21:0198</v>
      </c>
      <c r="E5086" t="s">
        <v>20150</v>
      </c>
      <c r="F5086" t="s">
        <v>20151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11660</v>
      </c>
      <c r="N5086">
        <v>246</v>
      </c>
      <c r="O5086" t="s">
        <v>21</v>
      </c>
      <c r="P5086" t="s">
        <v>356</v>
      </c>
      <c r="Q5086" t="s">
        <v>138</v>
      </c>
    </row>
    <row r="5087" spans="1:17" hidden="1" x14ac:dyDescent="0.25">
      <c r="A5087" t="s">
        <v>20152</v>
      </c>
      <c r="B5087" t="s">
        <v>20153</v>
      </c>
      <c r="C5087" s="1" t="str">
        <f t="shared" si="547"/>
        <v>21:0648</v>
      </c>
      <c r="D5087" s="1" t="str">
        <f t="shared" si="557"/>
        <v>21:0198</v>
      </c>
      <c r="E5087" t="s">
        <v>20154</v>
      </c>
      <c r="F5087" t="s">
        <v>20155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11665</v>
      </c>
      <c r="N5087">
        <v>247</v>
      </c>
      <c r="O5087" t="s">
        <v>21</v>
      </c>
      <c r="P5087" t="s">
        <v>45</v>
      </c>
      <c r="Q5087" t="s">
        <v>2366</v>
      </c>
    </row>
    <row r="5088" spans="1:17" hidden="1" x14ac:dyDescent="0.25">
      <c r="A5088" t="s">
        <v>20156</v>
      </c>
      <c r="B5088" t="s">
        <v>20157</v>
      </c>
      <c r="C5088" s="1" t="str">
        <f t="shared" si="547"/>
        <v>21:0648</v>
      </c>
      <c r="D5088" s="1" t="str">
        <f t="shared" si="557"/>
        <v>21:0198</v>
      </c>
      <c r="E5088" t="s">
        <v>20158</v>
      </c>
      <c r="F5088" t="s">
        <v>20159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11670</v>
      </c>
      <c r="N5088">
        <v>248</v>
      </c>
      <c r="O5088" t="s">
        <v>21</v>
      </c>
      <c r="P5088" t="s">
        <v>356</v>
      </c>
      <c r="Q5088" t="s">
        <v>143</v>
      </c>
    </row>
    <row r="5089" spans="1:17" hidden="1" x14ac:dyDescent="0.25">
      <c r="A5089" t="s">
        <v>20160</v>
      </c>
      <c r="B5089" t="s">
        <v>20161</v>
      </c>
      <c r="C5089" s="1" t="str">
        <f t="shared" si="547"/>
        <v>21:0648</v>
      </c>
      <c r="D5089" s="1" t="str">
        <f t="shared" si="557"/>
        <v>21:0198</v>
      </c>
      <c r="E5089" t="s">
        <v>20162</v>
      </c>
      <c r="F5089" t="s">
        <v>20163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11675</v>
      </c>
      <c r="N5089">
        <v>249</v>
      </c>
      <c r="O5089" t="s">
        <v>21</v>
      </c>
      <c r="P5089" t="s">
        <v>45</v>
      </c>
      <c r="Q5089" t="s">
        <v>88</v>
      </c>
    </row>
    <row r="5090" spans="1:17" hidden="1" x14ac:dyDescent="0.25">
      <c r="A5090" t="s">
        <v>20164</v>
      </c>
      <c r="B5090" t="s">
        <v>20165</v>
      </c>
      <c r="C5090" s="1" t="str">
        <f t="shared" si="547"/>
        <v>21:0648</v>
      </c>
      <c r="D5090" s="1" t="str">
        <f t="shared" si="557"/>
        <v>21:0198</v>
      </c>
      <c r="E5090" t="s">
        <v>20166</v>
      </c>
      <c r="F5090" t="s">
        <v>20167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11689</v>
      </c>
      <c r="N5090">
        <v>250</v>
      </c>
      <c r="O5090" t="s">
        <v>21</v>
      </c>
      <c r="P5090" t="s">
        <v>356</v>
      </c>
      <c r="Q5090" t="s">
        <v>1528</v>
      </c>
    </row>
    <row r="5091" spans="1:17" hidden="1" x14ac:dyDescent="0.25">
      <c r="A5091" t="s">
        <v>20168</v>
      </c>
      <c r="B5091" t="s">
        <v>20169</v>
      </c>
      <c r="C5091" s="1" t="str">
        <f t="shared" si="547"/>
        <v>21:0648</v>
      </c>
      <c r="D5091" s="1" t="str">
        <f t="shared" si="557"/>
        <v>21:0198</v>
      </c>
      <c r="E5091" t="s">
        <v>20170</v>
      </c>
      <c r="F5091" t="s">
        <v>20171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11694</v>
      </c>
      <c r="N5091">
        <v>251</v>
      </c>
      <c r="O5091" t="s">
        <v>21</v>
      </c>
      <c r="P5091" t="s">
        <v>2212</v>
      </c>
      <c r="Q5091" t="s">
        <v>2366</v>
      </c>
    </row>
    <row r="5092" spans="1:17" hidden="1" x14ac:dyDescent="0.25">
      <c r="A5092" t="s">
        <v>20172</v>
      </c>
      <c r="B5092" t="s">
        <v>20173</v>
      </c>
      <c r="C5092" s="1" t="str">
        <f t="shared" si="547"/>
        <v>21:0648</v>
      </c>
      <c r="D5092" s="1" t="str">
        <f t="shared" si="557"/>
        <v>21:0198</v>
      </c>
      <c r="E5092" t="s">
        <v>20174</v>
      </c>
      <c r="F5092" t="s">
        <v>20175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11700</v>
      </c>
      <c r="N5092">
        <v>252</v>
      </c>
      <c r="O5092" t="s">
        <v>21</v>
      </c>
      <c r="P5092" t="s">
        <v>45</v>
      </c>
      <c r="Q5092" t="s">
        <v>149</v>
      </c>
    </row>
    <row r="5093" spans="1:17" hidden="1" x14ac:dyDescent="0.25">
      <c r="A5093" t="s">
        <v>20176</v>
      </c>
      <c r="B5093" t="s">
        <v>20177</v>
      </c>
      <c r="C5093" s="1" t="str">
        <f t="shared" si="547"/>
        <v>21:0648</v>
      </c>
      <c r="D5093" s="1" t="str">
        <f t="shared" si="557"/>
        <v>21:0198</v>
      </c>
      <c r="E5093" t="s">
        <v>20178</v>
      </c>
      <c r="F5093" t="s">
        <v>20179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11710</v>
      </c>
      <c r="N5093">
        <v>253</v>
      </c>
      <c r="O5093" t="s">
        <v>21</v>
      </c>
      <c r="P5093" t="s">
        <v>45</v>
      </c>
      <c r="Q5093" t="s">
        <v>171</v>
      </c>
    </row>
    <row r="5094" spans="1:17" hidden="1" x14ac:dyDescent="0.25">
      <c r="A5094" t="s">
        <v>20180</v>
      </c>
      <c r="B5094" t="s">
        <v>20181</v>
      </c>
      <c r="C5094" s="1" t="str">
        <f t="shared" si="547"/>
        <v>21:0648</v>
      </c>
      <c r="D5094" s="1" t="str">
        <f t="shared" si="557"/>
        <v>21:0198</v>
      </c>
      <c r="E5094" t="s">
        <v>20182</v>
      </c>
      <c r="F5094" t="s">
        <v>20183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11715</v>
      </c>
      <c r="N5094">
        <v>254</v>
      </c>
      <c r="O5094" t="s">
        <v>21</v>
      </c>
      <c r="P5094" t="s">
        <v>1515</v>
      </c>
      <c r="Q5094" t="s">
        <v>143</v>
      </c>
    </row>
    <row r="5095" spans="1:17" hidden="1" x14ac:dyDescent="0.25">
      <c r="A5095" t="s">
        <v>20184</v>
      </c>
      <c r="B5095" t="s">
        <v>20185</v>
      </c>
      <c r="C5095" s="1" t="str">
        <f t="shared" si="547"/>
        <v>21:0648</v>
      </c>
      <c r="D5095" s="1" t="str">
        <f t="shared" si="557"/>
        <v>21:0198</v>
      </c>
      <c r="E5095" t="s">
        <v>20186</v>
      </c>
      <c r="F5095" t="s">
        <v>20187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11720</v>
      </c>
      <c r="N5095">
        <v>255</v>
      </c>
      <c r="O5095" t="s">
        <v>21</v>
      </c>
      <c r="P5095" t="s">
        <v>1631</v>
      </c>
      <c r="Q5095" t="s">
        <v>171</v>
      </c>
    </row>
    <row r="5096" spans="1:17" hidden="1" x14ac:dyDescent="0.25">
      <c r="A5096" t="s">
        <v>20188</v>
      </c>
      <c r="B5096" t="s">
        <v>20189</v>
      </c>
      <c r="C5096" s="1" t="str">
        <f t="shared" si="547"/>
        <v>21:0648</v>
      </c>
      <c r="D5096" s="1" t="str">
        <f t="shared" si="557"/>
        <v>21:0198</v>
      </c>
      <c r="E5096" t="s">
        <v>20190</v>
      </c>
      <c r="F5096" t="s">
        <v>20191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11725</v>
      </c>
      <c r="N5096">
        <v>256</v>
      </c>
      <c r="O5096" t="s">
        <v>21</v>
      </c>
      <c r="P5096" t="s">
        <v>2212</v>
      </c>
      <c r="Q5096" t="s">
        <v>2392</v>
      </c>
    </row>
    <row r="5097" spans="1:17" hidden="1" x14ac:dyDescent="0.25">
      <c r="A5097" t="s">
        <v>20192</v>
      </c>
      <c r="B5097" t="s">
        <v>20193</v>
      </c>
      <c r="C5097" s="1" t="str">
        <f t="shared" ref="C5097:C5160" si="560">HYPERLINK("http://geochem.nrcan.gc.ca/cdogs/content/bdl/bdl210648_e.htm", "21:0648")</f>
        <v>21:0648</v>
      </c>
      <c r="D5097" s="1" t="str">
        <f t="shared" si="557"/>
        <v>21:0198</v>
      </c>
      <c r="E5097" t="s">
        <v>20194</v>
      </c>
      <c r="F5097" t="s">
        <v>20195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11730</v>
      </c>
      <c r="N5097">
        <v>257</v>
      </c>
      <c r="O5097" t="s">
        <v>21</v>
      </c>
      <c r="P5097" t="s">
        <v>22</v>
      </c>
      <c r="Q5097" t="s">
        <v>2948</v>
      </c>
    </row>
    <row r="5098" spans="1:17" hidden="1" x14ac:dyDescent="0.25">
      <c r="A5098" t="s">
        <v>20196</v>
      </c>
      <c r="B5098" t="s">
        <v>20197</v>
      </c>
      <c r="C5098" s="1" t="str">
        <f t="shared" si="560"/>
        <v>21:0648</v>
      </c>
      <c r="D5098" s="1" t="str">
        <f t="shared" si="557"/>
        <v>21:0198</v>
      </c>
      <c r="E5098" t="s">
        <v>20198</v>
      </c>
      <c r="F5098" t="s">
        <v>20199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12803</v>
      </c>
      <c r="N5098">
        <v>258</v>
      </c>
      <c r="O5098" t="s">
        <v>21</v>
      </c>
      <c r="P5098" t="s">
        <v>356</v>
      </c>
      <c r="Q5098" t="s">
        <v>16497</v>
      </c>
    </row>
    <row r="5099" spans="1:17" hidden="1" x14ac:dyDescent="0.25">
      <c r="A5099" t="s">
        <v>20200</v>
      </c>
      <c r="B5099" t="s">
        <v>20201</v>
      </c>
      <c r="C5099" s="1" t="str">
        <f t="shared" si="560"/>
        <v>21:0648</v>
      </c>
      <c r="D5099" s="1" t="str">
        <f t="shared" si="557"/>
        <v>21:0198</v>
      </c>
      <c r="E5099" t="s">
        <v>20202</v>
      </c>
      <c r="F5099" t="s">
        <v>20203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11680</v>
      </c>
      <c r="N5099">
        <v>259</v>
      </c>
      <c r="O5099" t="s">
        <v>21</v>
      </c>
      <c r="P5099" t="s">
        <v>22</v>
      </c>
      <c r="Q5099" t="s">
        <v>2366</v>
      </c>
    </row>
    <row r="5100" spans="1:17" hidden="1" x14ac:dyDescent="0.25">
      <c r="A5100" t="s">
        <v>20204</v>
      </c>
      <c r="B5100" t="s">
        <v>20205</v>
      </c>
      <c r="C5100" s="1" t="str">
        <f t="shared" si="560"/>
        <v>21:0648</v>
      </c>
      <c r="D5100" s="1" t="str">
        <f t="shared" si="557"/>
        <v>21:0198</v>
      </c>
      <c r="E5100" t="s">
        <v>20202</v>
      </c>
      <c r="F5100" t="s">
        <v>20206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11684</v>
      </c>
      <c r="N5100">
        <v>260</v>
      </c>
      <c r="O5100" t="s">
        <v>21</v>
      </c>
      <c r="P5100" t="s">
        <v>356</v>
      </c>
      <c r="Q5100" t="s">
        <v>2366</v>
      </c>
    </row>
    <row r="5101" spans="1:17" hidden="1" x14ac:dyDescent="0.25">
      <c r="A5101" t="s">
        <v>20207</v>
      </c>
      <c r="B5101" t="s">
        <v>20208</v>
      </c>
      <c r="C5101" s="1" t="str">
        <f t="shared" si="560"/>
        <v>21:0648</v>
      </c>
      <c r="D5101" s="1" t="str">
        <f t="shared" si="557"/>
        <v>21:0198</v>
      </c>
      <c r="E5101" t="s">
        <v>20209</v>
      </c>
      <c r="F5101" t="s">
        <v>20210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11641</v>
      </c>
      <c r="N5101">
        <v>261</v>
      </c>
      <c r="O5101" t="s">
        <v>21</v>
      </c>
      <c r="P5101" t="s">
        <v>397</v>
      </c>
      <c r="Q5101" t="s">
        <v>88</v>
      </c>
    </row>
    <row r="5102" spans="1:17" hidden="1" x14ac:dyDescent="0.25">
      <c r="A5102" t="s">
        <v>20211</v>
      </c>
      <c r="B5102" t="s">
        <v>20212</v>
      </c>
      <c r="C5102" s="1" t="str">
        <f t="shared" si="560"/>
        <v>21:0648</v>
      </c>
      <c r="D5102" s="1" t="str">
        <f t="shared" si="557"/>
        <v>21:0198</v>
      </c>
      <c r="E5102" t="s">
        <v>20213</v>
      </c>
      <c r="F5102" t="s">
        <v>20214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11646</v>
      </c>
      <c r="N5102">
        <v>262</v>
      </c>
      <c r="O5102" t="s">
        <v>21</v>
      </c>
      <c r="P5102" t="s">
        <v>356</v>
      </c>
      <c r="Q5102" t="s">
        <v>88</v>
      </c>
    </row>
    <row r="5103" spans="1:17" hidden="1" x14ac:dyDescent="0.25">
      <c r="A5103" t="s">
        <v>20215</v>
      </c>
      <c r="B5103" t="s">
        <v>20216</v>
      </c>
      <c r="C5103" s="1" t="str">
        <f t="shared" si="560"/>
        <v>21:0648</v>
      </c>
      <c r="D5103" s="1" t="str">
        <f>HYPERLINK("http://geochem.nrcan.gc.ca/cdogs/content/svy/svy_e.htm", "")</f>
        <v/>
      </c>
      <c r="G5103" s="1" t="str">
        <f>HYPERLINK("http://geochem.nrcan.gc.ca/cdogs/content/cr_/cr_00082_e.htm", "82")</f>
        <v>82</v>
      </c>
      <c r="J5103" t="s">
        <v>11703</v>
      </c>
      <c r="K5103" t="s">
        <v>11704</v>
      </c>
      <c r="L5103">
        <v>15</v>
      </c>
      <c r="M5103" t="s">
        <v>11705</v>
      </c>
      <c r="N5103">
        <v>263</v>
      </c>
      <c r="O5103" t="s">
        <v>5802</v>
      </c>
      <c r="P5103" t="s">
        <v>5368</v>
      </c>
      <c r="Q5103" t="s">
        <v>103</v>
      </c>
    </row>
    <row r="5104" spans="1:17" hidden="1" x14ac:dyDescent="0.25">
      <c r="A5104" t="s">
        <v>20217</v>
      </c>
      <c r="B5104" t="s">
        <v>20218</v>
      </c>
      <c r="C5104" s="1" t="str">
        <f t="shared" si="560"/>
        <v>21:0648</v>
      </c>
      <c r="D5104" s="1" t="str">
        <f t="shared" ref="D5104:D5132" si="561">HYPERLINK("http://geochem.nrcan.gc.ca/cdogs/content/svy/svy210198_e.htm", "21:0198")</f>
        <v>21:0198</v>
      </c>
      <c r="E5104" t="s">
        <v>20219</v>
      </c>
      <c r="F5104" t="s">
        <v>20220</v>
      </c>
      <c r="H5104">
        <v>45.404008099999999</v>
      </c>
      <c r="I5104">
        <v>-66.130771100000004</v>
      </c>
      <c r="J5104" s="1" t="str">
        <f t="shared" ref="J5104:J5132" si="562">HYPERLINK("http://geochem.nrcan.gc.ca/cdogs/content/kwd/kwd020018_e.htm", "Fluid (stream)")</f>
        <v>Fluid (stream)</v>
      </c>
      <c r="K5104" s="1" t="str">
        <f t="shared" ref="K5104:K5132" si="563">HYPERLINK("http://geochem.nrcan.gc.ca/cdogs/content/kwd/kwd080007_e.htm", "Untreated Water")</f>
        <v>Untreated Water</v>
      </c>
      <c r="L5104">
        <v>15</v>
      </c>
      <c r="M5104" t="s">
        <v>11651</v>
      </c>
      <c r="N5104">
        <v>264</v>
      </c>
      <c r="O5104" t="s">
        <v>21</v>
      </c>
      <c r="P5104" t="s">
        <v>356</v>
      </c>
      <c r="Q5104" t="s">
        <v>143</v>
      </c>
    </row>
    <row r="5105" spans="1:17" hidden="1" x14ac:dyDescent="0.25">
      <c r="A5105" t="s">
        <v>20221</v>
      </c>
      <c r="B5105" t="s">
        <v>20222</v>
      </c>
      <c r="C5105" s="1" t="str">
        <f t="shared" si="560"/>
        <v>21:0648</v>
      </c>
      <c r="D5105" s="1" t="str">
        <f t="shared" si="561"/>
        <v>21:0198</v>
      </c>
      <c r="E5105" t="s">
        <v>20223</v>
      </c>
      <c r="F5105" t="s">
        <v>20224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11660</v>
      </c>
      <c r="N5105">
        <v>265</v>
      </c>
      <c r="O5105" t="s">
        <v>21</v>
      </c>
      <c r="P5105" t="s">
        <v>45</v>
      </c>
      <c r="Q5105" t="s">
        <v>2366</v>
      </c>
    </row>
    <row r="5106" spans="1:17" hidden="1" x14ac:dyDescent="0.25">
      <c r="A5106" t="s">
        <v>20225</v>
      </c>
      <c r="B5106" t="s">
        <v>20226</v>
      </c>
      <c r="C5106" s="1" t="str">
        <f t="shared" si="560"/>
        <v>21:0648</v>
      </c>
      <c r="D5106" s="1" t="str">
        <f t="shared" si="561"/>
        <v>21:0198</v>
      </c>
      <c r="E5106" t="s">
        <v>20227</v>
      </c>
      <c r="F5106" t="s">
        <v>20228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11665</v>
      </c>
      <c r="N5106">
        <v>266</v>
      </c>
      <c r="O5106" t="s">
        <v>21</v>
      </c>
      <c r="P5106" t="s">
        <v>45</v>
      </c>
      <c r="Q5106" t="s">
        <v>1528</v>
      </c>
    </row>
    <row r="5107" spans="1:17" hidden="1" x14ac:dyDescent="0.25">
      <c r="A5107" t="s">
        <v>20229</v>
      </c>
      <c r="B5107" t="s">
        <v>20230</v>
      </c>
      <c r="C5107" s="1" t="str">
        <f t="shared" si="560"/>
        <v>21:0648</v>
      </c>
      <c r="D5107" s="1" t="str">
        <f t="shared" si="561"/>
        <v>21:0198</v>
      </c>
      <c r="E5107" t="s">
        <v>20231</v>
      </c>
      <c r="F5107" t="s">
        <v>20232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11670</v>
      </c>
      <c r="N5107">
        <v>267</v>
      </c>
      <c r="O5107" t="s">
        <v>21</v>
      </c>
      <c r="P5107" t="s">
        <v>356</v>
      </c>
      <c r="Q5107" t="s">
        <v>2948</v>
      </c>
    </row>
    <row r="5108" spans="1:17" hidden="1" x14ac:dyDescent="0.25">
      <c r="A5108" t="s">
        <v>20233</v>
      </c>
      <c r="B5108" t="s">
        <v>20234</v>
      </c>
      <c r="C5108" s="1" t="str">
        <f t="shared" si="560"/>
        <v>21:0648</v>
      </c>
      <c r="D5108" s="1" t="str">
        <f t="shared" si="561"/>
        <v>21:0198</v>
      </c>
      <c r="E5108" t="s">
        <v>20235</v>
      </c>
      <c r="F5108" t="s">
        <v>20236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11675</v>
      </c>
      <c r="N5108">
        <v>268</v>
      </c>
      <c r="O5108" t="s">
        <v>21</v>
      </c>
      <c r="P5108" t="s">
        <v>356</v>
      </c>
      <c r="Q5108" t="s">
        <v>2366</v>
      </c>
    </row>
    <row r="5109" spans="1:17" hidden="1" x14ac:dyDescent="0.25">
      <c r="A5109" t="s">
        <v>20237</v>
      </c>
      <c r="B5109" t="s">
        <v>20238</v>
      </c>
      <c r="C5109" s="1" t="str">
        <f t="shared" si="560"/>
        <v>21:0648</v>
      </c>
      <c r="D5109" s="1" t="str">
        <f t="shared" si="561"/>
        <v>21:0198</v>
      </c>
      <c r="E5109" t="s">
        <v>20239</v>
      </c>
      <c r="F5109" t="s">
        <v>20240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11689</v>
      </c>
      <c r="N5109">
        <v>269</v>
      </c>
      <c r="O5109" t="s">
        <v>21</v>
      </c>
      <c r="P5109" t="s">
        <v>356</v>
      </c>
      <c r="Q5109" t="s">
        <v>143</v>
      </c>
    </row>
    <row r="5110" spans="1:17" hidden="1" x14ac:dyDescent="0.25">
      <c r="A5110" t="s">
        <v>20241</v>
      </c>
      <c r="B5110" t="s">
        <v>20242</v>
      </c>
      <c r="C5110" s="1" t="str">
        <f t="shared" si="560"/>
        <v>21:0648</v>
      </c>
      <c r="D5110" s="1" t="str">
        <f t="shared" si="561"/>
        <v>21:0198</v>
      </c>
      <c r="E5110" t="s">
        <v>20243</v>
      </c>
      <c r="F5110" t="s">
        <v>20244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11694</v>
      </c>
      <c r="N5110">
        <v>270</v>
      </c>
      <c r="O5110" t="s">
        <v>21</v>
      </c>
      <c r="P5110" t="s">
        <v>356</v>
      </c>
      <c r="Q5110" t="s">
        <v>143</v>
      </c>
    </row>
    <row r="5111" spans="1:17" hidden="1" x14ac:dyDescent="0.25">
      <c r="A5111" t="s">
        <v>20245</v>
      </c>
      <c r="B5111" t="s">
        <v>20246</v>
      </c>
      <c r="C5111" s="1" t="str">
        <f t="shared" si="560"/>
        <v>21:0648</v>
      </c>
      <c r="D5111" s="1" t="str">
        <f t="shared" si="561"/>
        <v>21:0198</v>
      </c>
      <c r="E5111" t="s">
        <v>20247</v>
      </c>
      <c r="F5111" t="s">
        <v>20248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11700</v>
      </c>
      <c r="N5111">
        <v>271</v>
      </c>
      <c r="O5111" t="s">
        <v>21</v>
      </c>
      <c r="P5111" t="s">
        <v>45</v>
      </c>
      <c r="Q5111" t="s">
        <v>138</v>
      </c>
    </row>
    <row r="5112" spans="1:17" hidden="1" x14ac:dyDescent="0.25">
      <c r="A5112" t="s">
        <v>20249</v>
      </c>
      <c r="B5112" t="s">
        <v>20250</v>
      </c>
      <c r="C5112" s="1" t="str">
        <f t="shared" si="560"/>
        <v>21:0648</v>
      </c>
      <c r="D5112" s="1" t="str">
        <f t="shared" si="561"/>
        <v>21:0198</v>
      </c>
      <c r="E5112" t="s">
        <v>20251</v>
      </c>
      <c r="F5112" t="s">
        <v>20252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11710</v>
      </c>
      <c r="N5112">
        <v>272</v>
      </c>
      <c r="O5112" t="s">
        <v>21</v>
      </c>
      <c r="P5112" t="s">
        <v>356</v>
      </c>
      <c r="Q5112" t="s">
        <v>149</v>
      </c>
    </row>
    <row r="5113" spans="1:17" hidden="1" x14ac:dyDescent="0.25">
      <c r="A5113" t="s">
        <v>20253</v>
      </c>
      <c r="B5113" t="s">
        <v>20254</v>
      </c>
      <c r="C5113" s="1" t="str">
        <f t="shared" si="560"/>
        <v>21:0648</v>
      </c>
      <c r="D5113" s="1" t="str">
        <f t="shared" si="561"/>
        <v>21:0198</v>
      </c>
      <c r="E5113" t="s">
        <v>20255</v>
      </c>
      <c r="F5113" t="s">
        <v>20256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11715</v>
      </c>
      <c r="N5113">
        <v>273</v>
      </c>
      <c r="O5113" t="s">
        <v>21</v>
      </c>
      <c r="P5113" t="s">
        <v>45</v>
      </c>
      <c r="Q5113" t="s">
        <v>171</v>
      </c>
    </row>
    <row r="5114" spans="1:17" hidden="1" x14ac:dyDescent="0.25">
      <c r="A5114" t="s">
        <v>20257</v>
      </c>
      <c r="B5114" t="s">
        <v>20258</v>
      </c>
      <c r="C5114" s="1" t="str">
        <f t="shared" si="560"/>
        <v>21:0648</v>
      </c>
      <c r="D5114" s="1" t="str">
        <f t="shared" si="561"/>
        <v>21:0198</v>
      </c>
      <c r="E5114" t="s">
        <v>20259</v>
      </c>
      <c r="F5114" t="s">
        <v>20260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11720</v>
      </c>
      <c r="N5114">
        <v>274</v>
      </c>
      <c r="O5114" t="s">
        <v>21</v>
      </c>
      <c r="P5114" t="s">
        <v>45</v>
      </c>
      <c r="Q5114" t="s">
        <v>138</v>
      </c>
    </row>
    <row r="5115" spans="1:17" hidden="1" x14ac:dyDescent="0.25">
      <c r="A5115" t="s">
        <v>20261</v>
      </c>
      <c r="B5115" t="s">
        <v>20262</v>
      </c>
      <c r="C5115" s="1" t="str">
        <f t="shared" si="560"/>
        <v>21:0648</v>
      </c>
      <c r="D5115" s="1" t="str">
        <f t="shared" si="561"/>
        <v>21:0198</v>
      </c>
      <c r="E5115" t="s">
        <v>20263</v>
      </c>
      <c r="F5115" t="s">
        <v>20264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11725</v>
      </c>
      <c r="N5115">
        <v>275</v>
      </c>
      <c r="O5115" t="s">
        <v>21</v>
      </c>
      <c r="P5115" t="s">
        <v>356</v>
      </c>
      <c r="Q5115" t="s">
        <v>143</v>
      </c>
    </row>
    <row r="5116" spans="1:17" hidden="1" x14ac:dyDescent="0.25">
      <c r="A5116" t="s">
        <v>20265</v>
      </c>
      <c r="B5116" t="s">
        <v>20266</v>
      </c>
      <c r="C5116" s="1" t="str">
        <f t="shared" si="560"/>
        <v>21:0648</v>
      </c>
      <c r="D5116" s="1" t="str">
        <f t="shared" si="561"/>
        <v>21:0198</v>
      </c>
      <c r="E5116" t="s">
        <v>20267</v>
      </c>
      <c r="F5116" t="s">
        <v>20268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11730</v>
      </c>
      <c r="N5116">
        <v>276</v>
      </c>
      <c r="O5116" t="s">
        <v>21</v>
      </c>
      <c r="P5116" t="s">
        <v>45</v>
      </c>
      <c r="Q5116" t="s">
        <v>2822</v>
      </c>
    </row>
    <row r="5117" spans="1:17" hidden="1" x14ac:dyDescent="0.25">
      <c r="A5117" t="s">
        <v>20269</v>
      </c>
      <c r="B5117" t="s">
        <v>20270</v>
      </c>
      <c r="C5117" s="1" t="str">
        <f t="shared" si="560"/>
        <v>21:0648</v>
      </c>
      <c r="D5117" s="1" t="str">
        <f t="shared" si="561"/>
        <v>21:0198</v>
      </c>
      <c r="E5117" t="s">
        <v>20271</v>
      </c>
      <c r="F5117" t="s">
        <v>20272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12803</v>
      </c>
      <c r="N5117">
        <v>277</v>
      </c>
      <c r="O5117" t="s">
        <v>21</v>
      </c>
      <c r="P5117" t="s">
        <v>356</v>
      </c>
      <c r="Q5117" t="s">
        <v>1528</v>
      </c>
    </row>
    <row r="5118" spans="1:17" hidden="1" x14ac:dyDescent="0.25">
      <c r="A5118" t="s">
        <v>20273</v>
      </c>
      <c r="B5118" t="s">
        <v>20274</v>
      </c>
      <c r="C5118" s="1" t="str">
        <f t="shared" si="560"/>
        <v>21:0648</v>
      </c>
      <c r="D5118" s="1" t="str">
        <f t="shared" si="561"/>
        <v>21:0198</v>
      </c>
      <c r="E5118" t="s">
        <v>20275</v>
      </c>
      <c r="F5118" t="s">
        <v>20276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11680</v>
      </c>
      <c r="N5118">
        <v>278</v>
      </c>
      <c r="O5118" t="s">
        <v>21</v>
      </c>
      <c r="P5118" t="s">
        <v>22</v>
      </c>
      <c r="Q5118" t="s">
        <v>2392</v>
      </c>
    </row>
    <row r="5119" spans="1:17" hidden="1" x14ac:dyDescent="0.25">
      <c r="A5119" t="s">
        <v>20277</v>
      </c>
      <c r="B5119" t="s">
        <v>20278</v>
      </c>
      <c r="C5119" s="1" t="str">
        <f t="shared" si="560"/>
        <v>21:0648</v>
      </c>
      <c r="D5119" s="1" t="str">
        <f t="shared" si="561"/>
        <v>21:0198</v>
      </c>
      <c r="E5119" t="s">
        <v>20275</v>
      </c>
      <c r="F5119" t="s">
        <v>20279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11684</v>
      </c>
      <c r="N5119">
        <v>279</v>
      </c>
      <c r="O5119" t="s">
        <v>21</v>
      </c>
      <c r="P5119" t="s">
        <v>583</v>
      </c>
      <c r="Q5119" t="s">
        <v>2392</v>
      </c>
    </row>
    <row r="5120" spans="1:17" hidden="1" x14ac:dyDescent="0.25">
      <c r="A5120" t="s">
        <v>20280</v>
      </c>
      <c r="B5120" t="s">
        <v>20281</v>
      </c>
      <c r="C5120" s="1" t="str">
        <f t="shared" si="560"/>
        <v>21:0648</v>
      </c>
      <c r="D5120" s="1" t="str">
        <f t="shared" si="561"/>
        <v>21:0198</v>
      </c>
      <c r="E5120" t="s">
        <v>20282</v>
      </c>
      <c r="F5120" t="s">
        <v>20283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11641</v>
      </c>
      <c r="N5120">
        <v>280</v>
      </c>
      <c r="O5120" t="s">
        <v>21</v>
      </c>
      <c r="P5120" t="s">
        <v>2212</v>
      </c>
      <c r="Q5120" t="s">
        <v>171</v>
      </c>
    </row>
    <row r="5121" spans="1:17" hidden="1" x14ac:dyDescent="0.25">
      <c r="A5121" t="s">
        <v>20284</v>
      </c>
      <c r="B5121" t="s">
        <v>20285</v>
      </c>
      <c r="C5121" s="1" t="str">
        <f t="shared" si="560"/>
        <v>21:0648</v>
      </c>
      <c r="D5121" s="1" t="str">
        <f t="shared" si="561"/>
        <v>21:0198</v>
      </c>
      <c r="E5121" t="s">
        <v>20286</v>
      </c>
      <c r="F5121" t="s">
        <v>20287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11646</v>
      </c>
      <c r="N5121">
        <v>281</v>
      </c>
      <c r="O5121" t="s">
        <v>21</v>
      </c>
      <c r="P5121" t="s">
        <v>356</v>
      </c>
      <c r="Q5121" t="s">
        <v>103</v>
      </c>
    </row>
    <row r="5122" spans="1:17" hidden="1" x14ac:dyDescent="0.25">
      <c r="A5122" t="s">
        <v>20288</v>
      </c>
      <c r="B5122" t="s">
        <v>20289</v>
      </c>
      <c r="C5122" s="1" t="str">
        <f t="shared" si="560"/>
        <v>21:0648</v>
      </c>
      <c r="D5122" s="1" t="str">
        <f t="shared" si="561"/>
        <v>21:0198</v>
      </c>
      <c r="E5122" t="s">
        <v>20290</v>
      </c>
      <c r="F5122" t="s">
        <v>20291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11651</v>
      </c>
      <c r="N5122">
        <v>282</v>
      </c>
      <c r="O5122" t="s">
        <v>21</v>
      </c>
      <c r="P5122" t="s">
        <v>356</v>
      </c>
      <c r="Q5122" t="s">
        <v>52</v>
      </c>
    </row>
    <row r="5123" spans="1:17" hidden="1" x14ac:dyDescent="0.25">
      <c r="A5123" t="s">
        <v>20292</v>
      </c>
      <c r="B5123" t="s">
        <v>20293</v>
      </c>
      <c r="C5123" s="1" t="str">
        <f t="shared" si="560"/>
        <v>21:0648</v>
      </c>
      <c r="D5123" s="1" t="str">
        <f t="shared" si="561"/>
        <v>21:0198</v>
      </c>
      <c r="E5123" t="s">
        <v>20294</v>
      </c>
      <c r="F5123" t="s">
        <v>20295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11660</v>
      </c>
      <c r="N5123">
        <v>283</v>
      </c>
      <c r="O5123" t="s">
        <v>21</v>
      </c>
      <c r="P5123" t="s">
        <v>356</v>
      </c>
      <c r="Q5123" t="s">
        <v>52</v>
      </c>
    </row>
    <row r="5124" spans="1:17" hidden="1" x14ac:dyDescent="0.25">
      <c r="A5124" t="s">
        <v>20296</v>
      </c>
      <c r="B5124" t="s">
        <v>20297</v>
      </c>
      <c r="C5124" s="1" t="str">
        <f t="shared" si="560"/>
        <v>21:0648</v>
      </c>
      <c r="D5124" s="1" t="str">
        <f t="shared" si="561"/>
        <v>21:0198</v>
      </c>
      <c r="E5124" t="s">
        <v>20298</v>
      </c>
      <c r="F5124" t="s">
        <v>20299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11665</v>
      </c>
      <c r="N5124">
        <v>284</v>
      </c>
      <c r="O5124" t="s">
        <v>21</v>
      </c>
      <c r="P5124" t="s">
        <v>45</v>
      </c>
      <c r="Q5124" t="s">
        <v>215</v>
      </c>
    </row>
    <row r="5125" spans="1:17" hidden="1" x14ac:dyDescent="0.25">
      <c r="A5125" t="s">
        <v>20300</v>
      </c>
      <c r="B5125" t="s">
        <v>20301</v>
      </c>
      <c r="C5125" s="1" t="str">
        <f t="shared" si="560"/>
        <v>21:0648</v>
      </c>
      <c r="D5125" s="1" t="str">
        <f t="shared" si="561"/>
        <v>21:0198</v>
      </c>
      <c r="E5125" t="s">
        <v>20302</v>
      </c>
      <c r="F5125" t="s">
        <v>20303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11670</v>
      </c>
      <c r="N5125">
        <v>285</v>
      </c>
      <c r="O5125" t="s">
        <v>21</v>
      </c>
      <c r="P5125" t="s">
        <v>45</v>
      </c>
      <c r="Q5125" t="s">
        <v>2822</v>
      </c>
    </row>
    <row r="5126" spans="1:17" hidden="1" x14ac:dyDescent="0.25">
      <c r="A5126" t="s">
        <v>20304</v>
      </c>
      <c r="B5126" t="s">
        <v>20305</v>
      </c>
      <c r="C5126" s="1" t="str">
        <f t="shared" si="560"/>
        <v>21:0648</v>
      </c>
      <c r="D5126" s="1" t="str">
        <f t="shared" si="561"/>
        <v>21:0198</v>
      </c>
      <c r="E5126" t="s">
        <v>20306</v>
      </c>
      <c r="F5126" t="s">
        <v>20307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11675</v>
      </c>
      <c r="N5126">
        <v>286</v>
      </c>
      <c r="O5126" t="s">
        <v>21</v>
      </c>
      <c r="P5126" t="s">
        <v>356</v>
      </c>
      <c r="Q5126" t="s">
        <v>2366</v>
      </c>
    </row>
    <row r="5127" spans="1:17" hidden="1" x14ac:dyDescent="0.25">
      <c r="A5127" t="s">
        <v>20308</v>
      </c>
      <c r="B5127" t="s">
        <v>20309</v>
      </c>
      <c r="C5127" s="1" t="str">
        <f t="shared" si="560"/>
        <v>21:0648</v>
      </c>
      <c r="D5127" s="1" t="str">
        <f t="shared" si="561"/>
        <v>21:0198</v>
      </c>
      <c r="E5127" t="s">
        <v>20310</v>
      </c>
      <c r="F5127" t="s">
        <v>20311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11689</v>
      </c>
      <c r="N5127">
        <v>287</v>
      </c>
      <c r="O5127" t="s">
        <v>21</v>
      </c>
      <c r="P5127" t="s">
        <v>45</v>
      </c>
      <c r="Q5127" t="s">
        <v>189</v>
      </c>
    </row>
    <row r="5128" spans="1:17" hidden="1" x14ac:dyDescent="0.25">
      <c r="A5128" t="s">
        <v>20312</v>
      </c>
      <c r="B5128" t="s">
        <v>20313</v>
      </c>
      <c r="C5128" s="1" t="str">
        <f t="shared" si="560"/>
        <v>21:0648</v>
      </c>
      <c r="D5128" s="1" t="str">
        <f t="shared" si="561"/>
        <v>21:0198</v>
      </c>
      <c r="E5128" t="s">
        <v>20314</v>
      </c>
      <c r="F5128" t="s">
        <v>20315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11694</v>
      </c>
      <c r="N5128">
        <v>288</v>
      </c>
      <c r="O5128" t="s">
        <v>21</v>
      </c>
      <c r="P5128" t="s">
        <v>356</v>
      </c>
      <c r="Q5128" t="s">
        <v>3827</v>
      </c>
    </row>
    <row r="5129" spans="1:17" hidden="1" x14ac:dyDescent="0.25">
      <c r="A5129" t="s">
        <v>20316</v>
      </c>
      <c r="B5129" t="s">
        <v>20317</v>
      </c>
      <c r="C5129" s="1" t="str">
        <f t="shared" si="560"/>
        <v>21:0648</v>
      </c>
      <c r="D5129" s="1" t="str">
        <f t="shared" si="561"/>
        <v>21:0198</v>
      </c>
      <c r="E5129" t="s">
        <v>20318</v>
      </c>
      <c r="F5129" t="s">
        <v>20319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11700</v>
      </c>
      <c r="N5129">
        <v>289</v>
      </c>
      <c r="O5129" t="s">
        <v>21</v>
      </c>
      <c r="P5129" t="s">
        <v>45</v>
      </c>
      <c r="Q5129" t="s">
        <v>215</v>
      </c>
    </row>
    <row r="5130" spans="1:17" hidden="1" x14ac:dyDescent="0.25">
      <c r="A5130" t="s">
        <v>20320</v>
      </c>
      <c r="B5130" t="s">
        <v>20321</v>
      </c>
      <c r="C5130" s="1" t="str">
        <f t="shared" si="560"/>
        <v>21:0648</v>
      </c>
      <c r="D5130" s="1" t="str">
        <f t="shared" si="561"/>
        <v>21:0198</v>
      </c>
      <c r="E5130" t="s">
        <v>20322</v>
      </c>
      <c r="F5130" t="s">
        <v>20323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11710</v>
      </c>
      <c r="N5130">
        <v>290</v>
      </c>
      <c r="O5130" t="s">
        <v>21</v>
      </c>
      <c r="P5130" t="s">
        <v>356</v>
      </c>
      <c r="Q5130" t="s">
        <v>522</v>
      </c>
    </row>
    <row r="5131" spans="1:17" hidden="1" x14ac:dyDescent="0.25">
      <c r="A5131" t="s">
        <v>20324</v>
      </c>
      <c r="B5131" t="s">
        <v>20325</v>
      </c>
      <c r="C5131" s="1" t="str">
        <f t="shared" si="560"/>
        <v>21:0648</v>
      </c>
      <c r="D5131" s="1" t="str">
        <f t="shared" si="561"/>
        <v>21:0198</v>
      </c>
      <c r="E5131" t="s">
        <v>20326</v>
      </c>
      <c r="F5131" t="s">
        <v>20327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11715</v>
      </c>
      <c r="N5131">
        <v>291</v>
      </c>
      <c r="O5131" t="s">
        <v>21</v>
      </c>
      <c r="P5131" t="s">
        <v>356</v>
      </c>
      <c r="Q5131" t="s">
        <v>35</v>
      </c>
    </row>
    <row r="5132" spans="1:17" hidden="1" x14ac:dyDescent="0.25">
      <c r="A5132" t="s">
        <v>20328</v>
      </c>
      <c r="B5132" t="s">
        <v>20329</v>
      </c>
      <c r="C5132" s="1" t="str">
        <f t="shared" si="560"/>
        <v>21:0648</v>
      </c>
      <c r="D5132" s="1" t="str">
        <f t="shared" si="561"/>
        <v>21:0198</v>
      </c>
      <c r="E5132" t="s">
        <v>20330</v>
      </c>
      <c r="F5132" t="s">
        <v>20331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11720</v>
      </c>
      <c r="N5132">
        <v>292</v>
      </c>
      <c r="O5132" t="s">
        <v>21</v>
      </c>
      <c r="P5132" t="s">
        <v>356</v>
      </c>
      <c r="Q5132" t="s">
        <v>35</v>
      </c>
    </row>
    <row r="5133" spans="1:17" hidden="1" x14ac:dyDescent="0.25">
      <c r="A5133" t="s">
        <v>20332</v>
      </c>
      <c r="B5133" t="s">
        <v>20333</v>
      </c>
      <c r="C5133" s="1" t="str">
        <f t="shared" si="560"/>
        <v>21:0648</v>
      </c>
      <c r="D5133" s="1" t="str">
        <f>HYPERLINK("http://geochem.nrcan.gc.ca/cdogs/content/svy/svy_e.htm", "")</f>
        <v/>
      </c>
      <c r="G5133" s="1" t="str">
        <f>HYPERLINK("http://geochem.nrcan.gc.ca/cdogs/content/cr_/cr_00081_e.htm", "81")</f>
        <v>81</v>
      </c>
      <c r="J5133" t="s">
        <v>11703</v>
      </c>
      <c r="K5133" t="s">
        <v>11704</v>
      </c>
      <c r="L5133">
        <v>16</v>
      </c>
      <c r="M5133" t="s">
        <v>11705</v>
      </c>
      <c r="N5133">
        <v>293</v>
      </c>
      <c r="O5133" t="s">
        <v>701</v>
      </c>
      <c r="P5133" t="s">
        <v>3107</v>
      </c>
      <c r="Q5133" t="s">
        <v>5130</v>
      </c>
    </row>
    <row r="5134" spans="1:17" hidden="1" x14ac:dyDescent="0.25">
      <c r="A5134" t="s">
        <v>20334</v>
      </c>
      <c r="B5134" t="s">
        <v>20335</v>
      </c>
      <c r="C5134" s="1" t="str">
        <f t="shared" si="560"/>
        <v>21:0648</v>
      </c>
      <c r="D5134" s="1" t="str">
        <f t="shared" ref="D5134:D5152" si="564">HYPERLINK("http://geochem.nrcan.gc.ca/cdogs/content/svy/svy210198_e.htm", "21:0198")</f>
        <v>21:0198</v>
      </c>
      <c r="E5134" t="s">
        <v>20336</v>
      </c>
      <c r="F5134" t="s">
        <v>20337</v>
      </c>
      <c r="H5134">
        <v>45.6138914</v>
      </c>
      <c r="I5134">
        <v>-66.038037200000005</v>
      </c>
      <c r="J5134" s="1" t="str">
        <f t="shared" ref="J5134:J5152" si="565">HYPERLINK("http://geochem.nrcan.gc.ca/cdogs/content/kwd/kwd020018_e.htm", "Fluid (stream)")</f>
        <v>Fluid (stream)</v>
      </c>
      <c r="K5134" s="1" t="str">
        <f t="shared" ref="K5134:K5152" si="566">HYPERLINK("http://geochem.nrcan.gc.ca/cdogs/content/kwd/kwd080007_e.htm", "Untreated Water")</f>
        <v>Untreated Water</v>
      </c>
      <c r="L5134">
        <v>16</v>
      </c>
      <c r="M5134" t="s">
        <v>11725</v>
      </c>
      <c r="N5134">
        <v>294</v>
      </c>
      <c r="O5134" t="s">
        <v>21</v>
      </c>
      <c r="P5134" t="s">
        <v>583</v>
      </c>
      <c r="Q5134" t="s">
        <v>103</v>
      </c>
    </row>
    <row r="5135" spans="1:17" hidden="1" x14ac:dyDescent="0.25">
      <c r="A5135" t="s">
        <v>20338</v>
      </c>
      <c r="B5135" t="s">
        <v>20339</v>
      </c>
      <c r="C5135" s="1" t="str">
        <f t="shared" si="560"/>
        <v>21:0648</v>
      </c>
      <c r="D5135" s="1" t="str">
        <f t="shared" si="564"/>
        <v>21:0198</v>
      </c>
      <c r="E5135" t="s">
        <v>20340</v>
      </c>
      <c r="F5135" t="s">
        <v>20341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11730</v>
      </c>
      <c r="N5135">
        <v>295</v>
      </c>
      <c r="O5135" t="s">
        <v>108</v>
      </c>
      <c r="P5135" t="s">
        <v>108</v>
      </c>
      <c r="Q5135" t="s">
        <v>108</v>
      </c>
    </row>
    <row r="5136" spans="1:17" hidden="1" x14ac:dyDescent="0.25">
      <c r="A5136" t="s">
        <v>20342</v>
      </c>
      <c r="B5136" t="s">
        <v>20343</v>
      </c>
      <c r="C5136" s="1" t="str">
        <f t="shared" si="560"/>
        <v>21:0648</v>
      </c>
      <c r="D5136" s="1" t="str">
        <f t="shared" si="564"/>
        <v>21:0198</v>
      </c>
      <c r="E5136" t="s">
        <v>20344</v>
      </c>
      <c r="F5136" t="s">
        <v>20345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12803</v>
      </c>
      <c r="N5136">
        <v>296</v>
      </c>
      <c r="O5136" t="s">
        <v>21</v>
      </c>
      <c r="P5136" t="s">
        <v>22</v>
      </c>
      <c r="Q5136" t="s">
        <v>215</v>
      </c>
    </row>
    <row r="5137" spans="1:17" hidden="1" x14ac:dyDescent="0.25">
      <c r="A5137" t="s">
        <v>20346</v>
      </c>
      <c r="B5137" t="s">
        <v>20347</v>
      </c>
      <c r="C5137" s="1" t="str">
        <f t="shared" si="560"/>
        <v>21:0648</v>
      </c>
      <c r="D5137" s="1" t="str">
        <f t="shared" si="564"/>
        <v>21:0198</v>
      </c>
      <c r="E5137" t="s">
        <v>20348</v>
      </c>
      <c r="F5137" t="s">
        <v>20349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11680</v>
      </c>
      <c r="N5137">
        <v>297</v>
      </c>
      <c r="O5137" t="s">
        <v>21</v>
      </c>
      <c r="P5137" t="s">
        <v>22</v>
      </c>
      <c r="Q5137" t="s">
        <v>198</v>
      </c>
    </row>
    <row r="5138" spans="1:17" hidden="1" x14ac:dyDescent="0.25">
      <c r="A5138" t="s">
        <v>20350</v>
      </c>
      <c r="B5138" t="s">
        <v>20351</v>
      </c>
      <c r="C5138" s="1" t="str">
        <f t="shared" si="560"/>
        <v>21:0648</v>
      </c>
      <c r="D5138" s="1" t="str">
        <f t="shared" si="564"/>
        <v>21:0198</v>
      </c>
      <c r="E5138" t="s">
        <v>20348</v>
      </c>
      <c r="F5138" t="s">
        <v>20352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11684</v>
      </c>
      <c r="N5138">
        <v>298</v>
      </c>
      <c r="O5138" t="s">
        <v>21</v>
      </c>
      <c r="P5138" t="s">
        <v>356</v>
      </c>
      <c r="Q5138" t="s">
        <v>71</v>
      </c>
    </row>
    <row r="5139" spans="1:17" hidden="1" x14ac:dyDescent="0.25">
      <c r="A5139" t="s">
        <v>20353</v>
      </c>
      <c r="B5139" t="s">
        <v>20354</v>
      </c>
      <c r="C5139" s="1" t="str">
        <f t="shared" si="560"/>
        <v>21:0648</v>
      </c>
      <c r="D5139" s="1" t="str">
        <f t="shared" si="564"/>
        <v>21:0198</v>
      </c>
      <c r="E5139" t="s">
        <v>20355</v>
      </c>
      <c r="F5139" t="s">
        <v>20356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11641</v>
      </c>
      <c r="N5139">
        <v>299</v>
      </c>
      <c r="O5139" t="s">
        <v>21</v>
      </c>
      <c r="P5139" t="s">
        <v>22</v>
      </c>
      <c r="Q5139" t="s">
        <v>71</v>
      </c>
    </row>
    <row r="5140" spans="1:17" hidden="1" x14ac:dyDescent="0.25">
      <c r="A5140" t="s">
        <v>20357</v>
      </c>
      <c r="B5140" t="s">
        <v>20358</v>
      </c>
      <c r="C5140" s="1" t="str">
        <f t="shared" si="560"/>
        <v>21:0648</v>
      </c>
      <c r="D5140" s="1" t="str">
        <f t="shared" si="564"/>
        <v>21:0198</v>
      </c>
      <c r="E5140" t="s">
        <v>20359</v>
      </c>
      <c r="F5140" t="s">
        <v>20360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11646</v>
      </c>
      <c r="N5140">
        <v>300</v>
      </c>
      <c r="O5140" t="s">
        <v>21</v>
      </c>
      <c r="P5140" t="s">
        <v>356</v>
      </c>
      <c r="Q5140" t="s">
        <v>215</v>
      </c>
    </row>
    <row r="5141" spans="1:17" hidden="1" x14ac:dyDescent="0.25">
      <c r="A5141" t="s">
        <v>20361</v>
      </c>
      <c r="B5141" t="s">
        <v>20362</v>
      </c>
      <c r="C5141" s="1" t="str">
        <f t="shared" si="560"/>
        <v>21:0648</v>
      </c>
      <c r="D5141" s="1" t="str">
        <f t="shared" si="564"/>
        <v>21:0198</v>
      </c>
      <c r="E5141" t="s">
        <v>20363</v>
      </c>
      <c r="F5141" t="s">
        <v>20364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11651</v>
      </c>
      <c r="N5141">
        <v>301</v>
      </c>
      <c r="O5141" t="s">
        <v>21</v>
      </c>
      <c r="P5141" t="s">
        <v>356</v>
      </c>
      <c r="Q5141" t="s">
        <v>215</v>
      </c>
    </row>
    <row r="5142" spans="1:17" hidden="1" x14ac:dyDescent="0.25">
      <c r="A5142" t="s">
        <v>20365</v>
      </c>
      <c r="B5142" t="s">
        <v>20366</v>
      </c>
      <c r="C5142" s="1" t="str">
        <f t="shared" si="560"/>
        <v>21:0648</v>
      </c>
      <c r="D5142" s="1" t="str">
        <f t="shared" si="564"/>
        <v>21:0198</v>
      </c>
      <c r="E5142" t="s">
        <v>20367</v>
      </c>
      <c r="F5142" t="s">
        <v>20368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11660</v>
      </c>
      <c r="N5142">
        <v>302</v>
      </c>
      <c r="O5142" t="s">
        <v>21</v>
      </c>
      <c r="P5142" t="s">
        <v>22</v>
      </c>
      <c r="Q5142" t="s">
        <v>6243</v>
      </c>
    </row>
    <row r="5143" spans="1:17" hidden="1" x14ac:dyDescent="0.25">
      <c r="A5143" t="s">
        <v>20369</v>
      </c>
      <c r="B5143" t="s">
        <v>20370</v>
      </c>
      <c r="C5143" s="1" t="str">
        <f t="shared" si="560"/>
        <v>21:0648</v>
      </c>
      <c r="D5143" s="1" t="str">
        <f t="shared" si="564"/>
        <v>21:0198</v>
      </c>
      <c r="E5143" t="s">
        <v>20371</v>
      </c>
      <c r="F5143" t="s">
        <v>20372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11665</v>
      </c>
      <c r="N5143">
        <v>303</v>
      </c>
      <c r="O5143" t="s">
        <v>21</v>
      </c>
      <c r="P5143" t="s">
        <v>22</v>
      </c>
      <c r="Q5143" t="s">
        <v>3836</v>
      </c>
    </row>
    <row r="5144" spans="1:17" hidden="1" x14ac:dyDescent="0.25">
      <c r="A5144" t="s">
        <v>20373</v>
      </c>
      <c r="B5144" t="s">
        <v>20374</v>
      </c>
      <c r="C5144" s="1" t="str">
        <f t="shared" si="560"/>
        <v>21:0648</v>
      </c>
      <c r="D5144" s="1" t="str">
        <f t="shared" si="564"/>
        <v>21:0198</v>
      </c>
      <c r="E5144" t="s">
        <v>20375</v>
      </c>
      <c r="F5144" t="s">
        <v>20376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11670</v>
      </c>
      <c r="N5144">
        <v>304</v>
      </c>
      <c r="O5144" t="s">
        <v>21</v>
      </c>
      <c r="P5144" t="s">
        <v>356</v>
      </c>
      <c r="Q5144" t="s">
        <v>52</v>
      </c>
    </row>
    <row r="5145" spans="1:17" hidden="1" x14ac:dyDescent="0.25">
      <c r="A5145" t="s">
        <v>20377</v>
      </c>
      <c r="B5145" t="s">
        <v>20378</v>
      </c>
      <c r="C5145" s="1" t="str">
        <f t="shared" si="560"/>
        <v>21:0648</v>
      </c>
      <c r="D5145" s="1" t="str">
        <f t="shared" si="564"/>
        <v>21:0198</v>
      </c>
      <c r="E5145" t="s">
        <v>20379</v>
      </c>
      <c r="F5145" t="s">
        <v>20380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11675</v>
      </c>
      <c r="N5145">
        <v>305</v>
      </c>
      <c r="O5145" t="s">
        <v>21</v>
      </c>
      <c r="P5145" t="s">
        <v>45</v>
      </c>
      <c r="Q5145" t="s">
        <v>189</v>
      </c>
    </row>
    <row r="5146" spans="1:17" hidden="1" x14ac:dyDescent="0.25">
      <c r="A5146" t="s">
        <v>20381</v>
      </c>
      <c r="B5146" t="s">
        <v>20382</v>
      </c>
      <c r="C5146" s="1" t="str">
        <f t="shared" si="560"/>
        <v>21:0648</v>
      </c>
      <c r="D5146" s="1" t="str">
        <f t="shared" si="564"/>
        <v>21:0198</v>
      </c>
      <c r="E5146" t="s">
        <v>20383</v>
      </c>
      <c r="F5146" t="s">
        <v>20384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11689</v>
      </c>
      <c r="N5146">
        <v>306</v>
      </c>
      <c r="O5146" t="s">
        <v>21</v>
      </c>
      <c r="P5146" t="s">
        <v>45</v>
      </c>
      <c r="Q5146" t="s">
        <v>215</v>
      </c>
    </row>
    <row r="5147" spans="1:17" hidden="1" x14ac:dyDescent="0.25">
      <c r="A5147" t="s">
        <v>20385</v>
      </c>
      <c r="B5147" t="s">
        <v>20386</v>
      </c>
      <c r="C5147" s="1" t="str">
        <f t="shared" si="560"/>
        <v>21:0648</v>
      </c>
      <c r="D5147" s="1" t="str">
        <f t="shared" si="564"/>
        <v>21:0198</v>
      </c>
      <c r="E5147" t="s">
        <v>20387</v>
      </c>
      <c r="F5147" t="s">
        <v>20388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11694</v>
      </c>
      <c r="N5147">
        <v>307</v>
      </c>
      <c r="O5147" t="s">
        <v>21</v>
      </c>
      <c r="P5147" t="s">
        <v>45</v>
      </c>
      <c r="Q5147" t="s">
        <v>93</v>
      </c>
    </row>
    <row r="5148" spans="1:17" hidden="1" x14ac:dyDescent="0.25">
      <c r="A5148" t="s">
        <v>20389</v>
      </c>
      <c r="B5148" t="s">
        <v>20390</v>
      </c>
      <c r="C5148" s="1" t="str">
        <f t="shared" si="560"/>
        <v>21:0648</v>
      </c>
      <c r="D5148" s="1" t="str">
        <f t="shared" si="564"/>
        <v>21:0198</v>
      </c>
      <c r="E5148" t="s">
        <v>20391</v>
      </c>
      <c r="F5148" t="s">
        <v>20392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11700</v>
      </c>
      <c r="N5148">
        <v>308</v>
      </c>
      <c r="O5148" t="s">
        <v>158</v>
      </c>
      <c r="P5148" t="s">
        <v>397</v>
      </c>
      <c r="Q5148" t="s">
        <v>103</v>
      </c>
    </row>
    <row r="5149" spans="1:17" hidden="1" x14ac:dyDescent="0.25">
      <c r="A5149" t="s">
        <v>20393</v>
      </c>
      <c r="B5149" t="s">
        <v>20394</v>
      </c>
      <c r="C5149" s="1" t="str">
        <f t="shared" si="560"/>
        <v>21:0648</v>
      </c>
      <c r="D5149" s="1" t="str">
        <f t="shared" si="564"/>
        <v>21:0198</v>
      </c>
      <c r="E5149" t="s">
        <v>20395</v>
      </c>
      <c r="F5149" t="s">
        <v>20396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11710</v>
      </c>
      <c r="N5149">
        <v>309</v>
      </c>
      <c r="O5149" t="s">
        <v>108</v>
      </c>
      <c r="P5149" t="s">
        <v>108</v>
      </c>
      <c r="Q5149" t="s">
        <v>108</v>
      </c>
    </row>
    <row r="5150" spans="1:17" hidden="1" x14ac:dyDescent="0.25">
      <c r="A5150" t="s">
        <v>20397</v>
      </c>
      <c r="B5150" t="s">
        <v>20398</v>
      </c>
      <c r="C5150" s="1" t="str">
        <f t="shared" si="560"/>
        <v>21:0648</v>
      </c>
      <c r="D5150" s="1" t="str">
        <f t="shared" si="564"/>
        <v>21:0198</v>
      </c>
      <c r="E5150" t="s">
        <v>20399</v>
      </c>
      <c r="F5150" t="s">
        <v>20400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11715</v>
      </c>
      <c r="N5150">
        <v>310</v>
      </c>
      <c r="O5150" t="s">
        <v>21</v>
      </c>
      <c r="P5150" t="s">
        <v>45</v>
      </c>
      <c r="Q5150" t="s">
        <v>2392</v>
      </c>
    </row>
    <row r="5151" spans="1:17" hidden="1" x14ac:dyDescent="0.25">
      <c r="A5151" t="s">
        <v>20401</v>
      </c>
      <c r="B5151" t="s">
        <v>20402</v>
      </c>
      <c r="C5151" s="1" t="str">
        <f t="shared" si="560"/>
        <v>21:0648</v>
      </c>
      <c r="D5151" s="1" t="str">
        <f t="shared" si="564"/>
        <v>21:0198</v>
      </c>
      <c r="E5151" t="s">
        <v>20403</v>
      </c>
      <c r="F5151" t="s">
        <v>20404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11720</v>
      </c>
      <c r="N5151">
        <v>311</v>
      </c>
      <c r="O5151" t="s">
        <v>21</v>
      </c>
      <c r="P5151" t="s">
        <v>45</v>
      </c>
      <c r="Q5151" t="s">
        <v>1528</v>
      </c>
    </row>
    <row r="5152" spans="1:17" hidden="1" x14ac:dyDescent="0.25">
      <c r="A5152" t="s">
        <v>20405</v>
      </c>
      <c r="B5152" t="s">
        <v>20406</v>
      </c>
      <c r="C5152" s="1" t="str">
        <f t="shared" si="560"/>
        <v>21:0648</v>
      </c>
      <c r="D5152" s="1" t="str">
        <f t="shared" si="564"/>
        <v>21:0198</v>
      </c>
      <c r="E5152" t="s">
        <v>20407</v>
      </c>
      <c r="F5152" t="s">
        <v>20408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11725</v>
      </c>
      <c r="N5152">
        <v>312</v>
      </c>
      <c r="O5152" t="s">
        <v>21</v>
      </c>
      <c r="P5152" t="s">
        <v>391</v>
      </c>
      <c r="Q5152" t="s">
        <v>16497</v>
      </c>
    </row>
    <row r="5153" spans="1:17" hidden="1" x14ac:dyDescent="0.25">
      <c r="A5153" t="s">
        <v>20409</v>
      </c>
      <c r="B5153" t="s">
        <v>20410</v>
      </c>
      <c r="C5153" s="1" t="str">
        <f t="shared" si="560"/>
        <v>21:0648</v>
      </c>
      <c r="D5153" s="1" t="str">
        <f>HYPERLINK("http://geochem.nrcan.gc.ca/cdogs/content/svy/svy_e.htm", "")</f>
        <v/>
      </c>
      <c r="G5153" s="1" t="str">
        <f>HYPERLINK("http://geochem.nrcan.gc.ca/cdogs/content/cr_/cr_00082_e.htm", "82")</f>
        <v>82</v>
      </c>
      <c r="J5153" t="s">
        <v>11703</v>
      </c>
      <c r="K5153" t="s">
        <v>11704</v>
      </c>
      <c r="L5153">
        <v>17</v>
      </c>
      <c r="M5153" t="s">
        <v>11705</v>
      </c>
      <c r="N5153">
        <v>313</v>
      </c>
      <c r="O5153" t="s">
        <v>5780</v>
      </c>
      <c r="P5153" t="s">
        <v>6378</v>
      </c>
      <c r="Q5153" t="s">
        <v>392</v>
      </c>
    </row>
    <row r="5154" spans="1:17" hidden="1" x14ac:dyDescent="0.25">
      <c r="A5154" t="s">
        <v>20411</v>
      </c>
      <c r="B5154" t="s">
        <v>20412</v>
      </c>
      <c r="C5154" s="1" t="str">
        <f t="shared" si="560"/>
        <v>21:0648</v>
      </c>
      <c r="D5154" s="1" t="str">
        <f t="shared" ref="D5154:D5164" si="567">HYPERLINK("http://geochem.nrcan.gc.ca/cdogs/content/svy/svy210198_e.htm", "21:0198")</f>
        <v>21:0198</v>
      </c>
      <c r="E5154" t="s">
        <v>20413</v>
      </c>
      <c r="F5154" t="s">
        <v>20414</v>
      </c>
      <c r="H5154">
        <v>45.713018699999999</v>
      </c>
      <c r="I5154">
        <v>-66.003804400000007</v>
      </c>
      <c r="J5154" s="1" t="str">
        <f t="shared" ref="J5154:J5164" si="568">HYPERLINK("http://geochem.nrcan.gc.ca/cdogs/content/kwd/kwd020018_e.htm", "Fluid (stream)")</f>
        <v>Fluid (stream)</v>
      </c>
      <c r="K5154" s="1" t="str">
        <f t="shared" ref="K5154:K5164" si="569">HYPERLINK("http://geochem.nrcan.gc.ca/cdogs/content/kwd/kwd080007_e.htm", "Untreated Water")</f>
        <v>Untreated Water</v>
      </c>
      <c r="L5154">
        <v>17</v>
      </c>
      <c r="M5154" t="s">
        <v>11730</v>
      </c>
      <c r="N5154">
        <v>314</v>
      </c>
      <c r="O5154" t="s">
        <v>21</v>
      </c>
      <c r="P5154" t="s">
        <v>631</v>
      </c>
      <c r="Q5154" t="s">
        <v>71</v>
      </c>
    </row>
    <row r="5155" spans="1:17" hidden="1" x14ac:dyDescent="0.25">
      <c r="A5155" t="s">
        <v>20415</v>
      </c>
      <c r="B5155" t="s">
        <v>20416</v>
      </c>
      <c r="C5155" s="1" t="str">
        <f t="shared" si="560"/>
        <v>21:0648</v>
      </c>
      <c r="D5155" s="1" t="str">
        <f t="shared" si="567"/>
        <v>21:0198</v>
      </c>
      <c r="E5155" t="s">
        <v>20417</v>
      </c>
      <c r="F5155" t="s">
        <v>20418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12803</v>
      </c>
      <c r="N5155">
        <v>315</v>
      </c>
      <c r="O5155" t="s">
        <v>108</v>
      </c>
      <c r="P5155" t="s">
        <v>108</v>
      </c>
      <c r="Q5155" t="s">
        <v>108</v>
      </c>
    </row>
    <row r="5156" spans="1:17" hidden="1" x14ac:dyDescent="0.25">
      <c r="A5156" t="s">
        <v>20419</v>
      </c>
      <c r="B5156" t="s">
        <v>20420</v>
      </c>
      <c r="C5156" s="1" t="str">
        <f t="shared" si="560"/>
        <v>21:0648</v>
      </c>
      <c r="D5156" s="1" t="str">
        <f t="shared" si="567"/>
        <v>21:0198</v>
      </c>
      <c r="E5156" t="s">
        <v>20421</v>
      </c>
      <c r="F5156" t="s">
        <v>20422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11680</v>
      </c>
      <c r="N5156">
        <v>316</v>
      </c>
      <c r="O5156" t="s">
        <v>21</v>
      </c>
      <c r="P5156" t="s">
        <v>22</v>
      </c>
      <c r="Q5156" t="s">
        <v>198</v>
      </c>
    </row>
    <row r="5157" spans="1:17" hidden="1" x14ac:dyDescent="0.25">
      <c r="A5157" t="s">
        <v>20423</v>
      </c>
      <c r="B5157" t="s">
        <v>20424</v>
      </c>
      <c r="C5157" s="1" t="str">
        <f t="shared" si="560"/>
        <v>21:0648</v>
      </c>
      <c r="D5157" s="1" t="str">
        <f t="shared" si="567"/>
        <v>21:0198</v>
      </c>
      <c r="E5157" t="s">
        <v>20421</v>
      </c>
      <c r="F5157" t="s">
        <v>20425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11684</v>
      </c>
      <c r="N5157">
        <v>317</v>
      </c>
      <c r="O5157" t="s">
        <v>21</v>
      </c>
      <c r="P5157" t="s">
        <v>22</v>
      </c>
      <c r="Q5157" t="s">
        <v>198</v>
      </c>
    </row>
    <row r="5158" spans="1:17" hidden="1" x14ac:dyDescent="0.25">
      <c r="A5158" t="s">
        <v>20426</v>
      </c>
      <c r="B5158" t="s">
        <v>20427</v>
      </c>
      <c r="C5158" s="1" t="str">
        <f t="shared" si="560"/>
        <v>21:0648</v>
      </c>
      <c r="D5158" s="1" t="str">
        <f t="shared" si="567"/>
        <v>21:0198</v>
      </c>
      <c r="E5158" t="s">
        <v>20428</v>
      </c>
      <c r="F5158" t="s">
        <v>20429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11641</v>
      </c>
      <c r="N5158">
        <v>318</v>
      </c>
      <c r="O5158" t="s">
        <v>21</v>
      </c>
      <c r="P5158" t="s">
        <v>356</v>
      </c>
      <c r="Q5158" t="s">
        <v>93</v>
      </c>
    </row>
    <row r="5159" spans="1:17" hidden="1" x14ac:dyDescent="0.25">
      <c r="A5159" t="s">
        <v>20430</v>
      </c>
      <c r="B5159" t="s">
        <v>20431</v>
      </c>
      <c r="C5159" s="1" t="str">
        <f t="shared" si="560"/>
        <v>21:0648</v>
      </c>
      <c r="D5159" s="1" t="str">
        <f t="shared" si="567"/>
        <v>21:0198</v>
      </c>
      <c r="E5159" t="s">
        <v>20432</v>
      </c>
      <c r="F5159" t="s">
        <v>20433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11646</v>
      </c>
      <c r="N5159">
        <v>319</v>
      </c>
      <c r="O5159" t="s">
        <v>76</v>
      </c>
      <c r="P5159" t="s">
        <v>45</v>
      </c>
      <c r="Q5159" t="s">
        <v>138</v>
      </c>
    </row>
    <row r="5160" spans="1:17" hidden="1" x14ac:dyDescent="0.25">
      <c r="A5160" t="s">
        <v>20434</v>
      </c>
      <c r="B5160" t="s">
        <v>20435</v>
      </c>
      <c r="C5160" s="1" t="str">
        <f t="shared" si="560"/>
        <v>21:0648</v>
      </c>
      <c r="D5160" s="1" t="str">
        <f t="shared" si="567"/>
        <v>21:0198</v>
      </c>
      <c r="E5160" t="s">
        <v>20436</v>
      </c>
      <c r="F5160" t="s">
        <v>20437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11651</v>
      </c>
      <c r="N5160">
        <v>320</v>
      </c>
      <c r="O5160" t="s">
        <v>21</v>
      </c>
      <c r="P5160" t="s">
        <v>356</v>
      </c>
      <c r="Q5160" t="s">
        <v>1528</v>
      </c>
    </row>
    <row r="5161" spans="1:17" hidden="1" x14ac:dyDescent="0.25">
      <c r="A5161" t="s">
        <v>20438</v>
      </c>
      <c r="B5161" t="s">
        <v>20439</v>
      </c>
      <c r="C5161" s="1" t="str">
        <f t="shared" ref="C5161:C5224" si="570">HYPERLINK("http://geochem.nrcan.gc.ca/cdogs/content/bdl/bdl210648_e.htm", "21:0648")</f>
        <v>21:0648</v>
      </c>
      <c r="D5161" s="1" t="str">
        <f t="shared" si="567"/>
        <v>21:0198</v>
      </c>
      <c r="E5161" t="s">
        <v>20440</v>
      </c>
      <c r="F5161" t="s">
        <v>20441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11660</v>
      </c>
      <c r="N5161">
        <v>321</v>
      </c>
      <c r="O5161" t="s">
        <v>21</v>
      </c>
      <c r="P5161" t="s">
        <v>45</v>
      </c>
      <c r="Q5161" t="s">
        <v>93</v>
      </c>
    </row>
    <row r="5162" spans="1:17" hidden="1" x14ac:dyDescent="0.25">
      <c r="A5162" t="s">
        <v>20442</v>
      </c>
      <c r="B5162" t="s">
        <v>20443</v>
      </c>
      <c r="C5162" s="1" t="str">
        <f t="shared" si="570"/>
        <v>21:0648</v>
      </c>
      <c r="D5162" s="1" t="str">
        <f t="shared" si="567"/>
        <v>21:0198</v>
      </c>
      <c r="E5162" t="s">
        <v>20444</v>
      </c>
      <c r="F5162" t="s">
        <v>20445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11665</v>
      </c>
      <c r="N5162">
        <v>322</v>
      </c>
      <c r="O5162" t="s">
        <v>220</v>
      </c>
      <c r="P5162" t="s">
        <v>45</v>
      </c>
      <c r="Q5162" t="s">
        <v>23</v>
      </c>
    </row>
    <row r="5163" spans="1:17" hidden="1" x14ac:dyDescent="0.25">
      <c r="A5163" t="s">
        <v>20446</v>
      </c>
      <c r="B5163" t="s">
        <v>20447</v>
      </c>
      <c r="C5163" s="1" t="str">
        <f t="shared" si="570"/>
        <v>21:0648</v>
      </c>
      <c r="D5163" s="1" t="str">
        <f t="shared" si="567"/>
        <v>21:0198</v>
      </c>
      <c r="E5163" t="s">
        <v>20448</v>
      </c>
      <c r="F5163" t="s">
        <v>20449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11670</v>
      </c>
      <c r="N5163">
        <v>323</v>
      </c>
      <c r="O5163" t="s">
        <v>244</v>
      </c>
      <c r="P5163" t="s">
        <v>45</v>
      </c>
      <c r="Q5163" t="s">
        <v>143</v>
      </c>
    </row>
    <row r="5164" spans="1:17" hidden="1" x14ac:dyDescent="0.25">
      <c r="A5164" t="s">
        <v>20450</v>
      </c>
      <c r="B5164" t="s">
        <v>20451</v>
      </c>
      <c r="C5164" s="1" t="str">
        <f t="shared" si="570"/>
        <v>21:0648</v>
      </c>
      <c r="D5164" s="1" t="str">
        <f t="shared" si="567"/>
        <v>21:0198</v>
      </c>
      <c r="E5164" t="s">
        <v>20452</v>
      </c>
      <c r="F5164" t="s">
        <v>20453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11675</v>
      </c>
      <c r="N5164">
        <v>324</v>
      </c>
      <c r="O5164" t="s">
        <v>21</v>
      </c>
      <c r="P5164" t="s">
        <v>22</v>
      </c>
      <c r="Q5164" t="s">
        <v>93</v>
      </c>
    </row>
    <row r="5165" spans="1:17" hidden="1" x14ac:dyDescent="0.25">
      <c r="A5165" t="s">
        <v>20454</v>
      </c>
      <c r="B5165" t="s">
        <v>20455</v>
      </c>
      <c r="C5165" s="1" t="str">
        <f t="shared" si="570"/>
        <v>21:0648</v>
      </c>
      <c r="D5165" s="1" t="str">
        <f>HYPERLINK("http://geochem.nrcan.gc.ca/cdogs/content/svy/svy_e.htm", "")</f>
        <v/>
      </c>
      <c r="G5165" s="1" t="str">
        <f>HYPERLINK("http://geochem.nrcan.gc.ca/cdogs/content/cr_/cr_00082_e.htm", "82")</f>
        <v>82</v>
      </c>
      <c r="J5165" t="s">
        <v>11703</v>
      </c>
      <c r="K5165" t="s">
        <v>11704</v>
      </c>
      <c r="L5165">
        <v>18</v>
      </c>
      <c r="M5165" t="s">
        <v>11705</v>
      </c>
      <c r="N5165">
        <v>325</v>
      </c>
      <c r="O5165" t="s">
        <v>19429</v>
      </c>
      <c r="P5165" t="s">
        <v>6664</v>
      </c>
      <c r="Q5165" t="s">
        <v>35</v>
      </c>
    </row>
    <row r="5166" spans="1:17" hidden="1" x14ac:dyDescent="0.25">
      <c r="A5166" t="s">
        <v>20456</v>
      </c>
      <c r="B5166" t="s">
        <v>20457</v>
      </c>
      <c r="C5166" s="1" t="str">
        <f t="shared" si="570"/>
        <v>21:0648</v>
      </c>
      <c r="D5166" s="1" t="str">
        <f t="shared" ref="D5166:D5185" si="571">HYPERLINK("http://geochem.nrcan.gc.ca/cdogs/content/svy/svy210198_e.htm", "21:0198")</f>
        <v>21:0198</v>
      </c>
      <c r="E5166" t="s">
        <v>20458</v>
      </c>
      <c r="F5166" t="s">
        <v>20459</v>
      </c>
      <c r="H5166">
        <v>45.230873899999999</v>
      </c>
      <c r="I5166">
        <v>-66.199821200000002</v>
      </c>
      <c r="J5166" s="1" t="str">
        <f t="shared" ref="J5166:J5185" si="572">HYPERLINK("http://geochem.nrcan.gc.ca/cdogs/content/kwd/kwd020018_e.htm", "Fluid (stream)")</f>
        <v>Fluid (stream)</v>
      </c>
      <c r="K5166" s="1" t="str">
        <f t="shared" ref="K5166:K5185" si="573">HYPERLINK("http://geochem.nrcan.gc.ca/cdogs/content/kwd/kwd080007_e.htm", "Untreated Water")</f>
        <v>Untreated Water</v>
      </c>
      <c r="L5166">
        <v>18</v>
      </c>
      <c r="M5166" t="s">
        <v>11689</v>
      </c>
      <c r="N5166">
        <v>326</v>
      </c>
      <c r="O5166" t="s">
        <v>21</v>
      </c>
      <c r="P5166" t="s">
        <v>356</v>
      </c>
      <c r="Q5166" t="s">
        <v>3836</v>
      </c>
    </row>
    <row r="5167" spans="1:17" hidden="1" x14ac:dyDescent="0.25">
      <c r="A5167" t="s">
        <v>20460</v>
      </c>
      <c r="B5167" t="s">
        <v>20461</v>
      </c>
      <c r="C5167" s="1" t="str">
        <f t="shared" si="570"/>
        <v>21:0648</v>
      </c>
      <c r="D5167" s="1" t="str">
        <f t="shared" si="571"/>
        <v>21:0198</v>
      </c>
      <c r="E5167" t="s">
        <v>20462</v>
      </c>
      <c r="F5167" t="s">
        <v>20463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11694</v>
      </c>
      <c r="N5167">
        <v>327</v>
      </c>
      <c r="O5167" t="s">
        <v>21</v>
      </c>
      <c r="P5167" t="s">
        <v>45</v>
      </c>
      <c r="Q5167" t="s">
        <v>1528</v>
      </c>
    </row>
    <row r="5168" spans="1:17" hidden="1" x14ac:dyDescent="0.25">
      <c r="A5168" t="s">
        <v>20464</v>
      </c>
      <c r="B5168" t="s">
        <v>20465</v>
      </c>
      <c r="C5168" s="1" t="str">
        <f t="shared" si="570"/>
        <v>21:0648</v>
      </c>
      <c r="D5168" s="1" t="str">
        <f t="shared" si="571"/>
        <v>21:0198</v>
      </c>
      <c r="E5168" t="s">
        <v>20466</v>
      </c>
      <c r="F5168" t="s">
        <v>20467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11700</v>
      </c>
      <c r="N5168">
        <v>328</v>
      </c>
      <c r="O5168" t="s">
        <v>21</v>
      </c>
      <c r="P5168" t="s">
        <v>45</v>
      </c>
      <c r="Q5168" t="s">
        <v>3836</v>
      </c>
    </row>
    <row r="5169" spans="1:17" hidden="1" x14ac:dyDescent="0.25">
      <c r="A5169" t="s">
        <v>20468</v>
      </c>
      <c r="B5169" t="s">
        <v>20469</v>
      </c>
      <c r="C5169" s="1" t="str">
        <f t="shared" si="570"/>
        <v>21:0648</v>
      </c>
      <c r="D5169" s="1" t="str">
        <f t="shared" si="571"/>
        <v>21:0198</v>
      </c>
      <c r="E5169" t="s">
        <v>20470</v>
      </c>
      <c r="F5169" t="s">
        <v>20471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11710</v>
      </c>
      <c r="N5169">
        <v>329</v>
      </c>
      <c r="O5169" t="s">
        <v>21</v>
      </c>
      <c r="P5169" t="s">
        <v>45</v>
      </c>
      <c r="Q5169" t="s">
        <v>93</v>
      </c>
    </row>
    <row r="5170" spans="1:17" hidden="1" x14ac:dyDescent="0.25">
      <c r="A5170" t="s">
        <v>20472</v>
      </c>
      <c r="B5170" t="s">
        <v>20473</v>
      </c>
      <c r="C5170" s="1" t="str">
        <f t="shared" si="570"/>
        <v>21:0648</v>
      </c>
      <c r="D5170" s="1" t="str">
        <f t="shared" si="571"/>
        <v>21:0198</v>
      </c>
      <c r="E5170" t="s">
        <v>20474</v>
      </c>
      <c r="F5170" t="s">
        <v>20475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11715</v>
      </c>
      <c r="N5170">
        <v>330</v>
      </c>
      <c r="O5170" t="s">
        <v>1818</v>
      </c>
      <c r="P5170" t="s">
        <v>45</v>
      </c>
      <c r="Q5170" t="s">
        <v>149</v>
      </c>
    </row>
    <row r="5171" spans="1:17" hidden="1" x14ac:dyDescent="0.25">
      <c r="A5171" t="s">
        <v>20476</v>
      </c>
      <c r="B5171" t="s">
        <v>20477</v>
      </c>
      <c r="C5171" s="1" t="str">
        <f t="shared" si="570"/>
        <v>21:0648</v>
      </c>
      <c r="D5171" s="1" t="str">
        <f t="shared" si="571"/>
        <v>21:0198</v>
      </c>
      <c r="E5171" t="s">
        <v>20478</v>
      </c>
      <c r="F5171" t="s">
        <v>20479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11720</v>
      </c>
      <c r="N5171">
        <v>331</v>
      </c>
      <c r="O5171" t="s">
        <v>21</v>
      </c>
      <c r="P5171" t="s">
        <v>45</v>
      </c>
      <c r="Q5171" t="s">
        <v>189</v>
      </c>
    </row>
    <row r="5172" spans="1:17" hidden="1" x14ac:dyDescent="0.25">
      <c r="A5172" t="s">
        <v>20480</v>
      </c>
      <c r="B5172" t="s">
        <v>20481</v>
      </c>
      <c r="C5172" s="1" t="str">
        <f t="shared" si="570"/>
        <v>21:0648</v>
      </c>
      <c r="D5172" s="1" t="str">
        <f t="shared" si="571"/>
        <v>21:0198</v>
      </c>
      <c r="E5172" t="s">
        <v>20482</v>
      </c>
      <c r="F5172" t="s">
        <v>20483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11725</v>
      </c>
      <c r="N5172">
        <v>332</v>
      </c>
      <c r="O5172" t="s">
        <v>21</v>
      </c>
      <c r="P5172" t="s">
        <v>45</v>
      </c>
      <c r="Q5172" t="s">
        <v>88</v>
      </c>
    </row>
    <row r="5173" spans="1:17" hidden="1" x14ac:dyDescent="0.25">
      <c r="A5173" t="s">
        <v>20484</v>
      </c>
      <c r="B5173" t="s">
        <v>20485</v>
      </c>
      <c r="C5173" s="1" t="str">
        <f t="shared" si="570"/>
        <v>21:0648</v>
      </c>
      <c r="D5173" s="1" t="str">
        <f t="shared" si="571"/>
        <v>21:0198</v>
      </c>
      <c r="E5173" t="s">
        <v>20486</v>
      </c>
      <c r="F5173" t="s">
        <v>20487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11730</v>
      </c>
      <c r="N5173">
        <v>333</v>
      </c>
      <c r="O5173" t="s">
        <v>21</v>
      </c>
      <c r="P5173" t="s">
        <v>45</v>
      </c>
      <c r="Q5173" t="s">
        <v>149</v>
      </c>
    </row>
    <row r="5174" spans="1:17" hidden="1" x14ac:dyDescent="0.25">
      <c r="A5174" t="s">
        <v>20488</v>
      </c>
      <c r="B5174" t="s">
        <v>20489</v>
      </c>
      <c r="C5174" s="1" t="str">
        <f t="shared" si="570"/>
        <v>21:0648</v>
      </c>
      <c r="D5174" s="1" t="str">
        <f t="shared" si="571"/>
        <v>21:0198</v>
      </c>
      <c r="E5174" t="s">
        <v>20490</v>
      </c>
      <c r="F5174" t="s">
        <v>20491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12803</v>
      </c>
      <c r="N5174">
        <v>334</v>
      </c>
      <c r="O5174" t="s">
        <v>21</v>
      </c>
      <c r="P5174" t="s">
        <v>45</v>
      </c>
      <c r="Q5174" t="s">
        <v>103</v>
      </c>
    </row>
    <row r="5175" spans="1:17" hidden="1" x14ac:dyDescent="0.25">
      <c r="A5175" t="s">
        <v>20492</v>
      </c>
      <c r="B5175" t="s">
        <v>20493</v>
      </c>
      <c r="C5175" s="1" t="str">
        <f t="shared" si="570"/>
        <v>21:0648</v>
      </c>
      <c r="D5175" s="1" t="str">
        <f t="shared" si="571"/>
        <v>21:0198</v>
      </c>
      <c r="E5175" t="s">
        <v>20494</v>
      </c>
      <c r="F5175" t="s">
        <v>20495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11680</v>
      </c>
      <c r="N5175">
        <v>335</v>
      </c>
      <c r="O5175" t="s">
        <v>21</v>
      </c>
      <c r="P5175" t="s">
        <v>356</v>
      </c>
      <c r="Q5175" t="s">
        <v>143</v>
      </c>
    </row>
    <row r="5176" spans="1:17" hidden="1" x14ac:dyDescent="0.25">
      <c r="A5176" t="s">
        <v>20496</v>
      </c>
      <c r="B5176" t="s">
        <v>20497</v>
      </c>
      <c r="C5176" s="1" t="str">
        <f t="shared" si="570"/>
        <v>21:0648</v>
      </c>
      <c r="D5176" s="1" t="str">
        <f t="shared" si="571"/>
        <v>21:0198</v>
      </c>
      <c r="E5176" t="s">
        <v>20494</v>
      </c>
      <c r="F5176" t="s">
        <v>20498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11684</v>
      </c>
      <c r="N5176">
        <v>336</v>
      </c>
      <c r="O5176" t="s">
        <v>21</v>
      </c>
      <c r="P5176" t="s">
        <v>45</v>
      </c>
      <c r="Q5176" t="s">
        <v>88</v>
      </c>
    </row>
    <row r="5177" spans="1:17" hidden="1" x14ac:dyDescent="0.25">
      <c r="A5177" t="s">
        <v>20499</v>
      </c>
      <c r="B5177" t="s">
        <v>20500</v>
      </c>
      <c r="C5177" s="1" t="str">
        <f t="shared" si="570"/>
        <v>21:0648</v>
      </c>
      <c r="D5177" s="1" t="str">
        <f t="shared" si="571"/>
        <v>21:0198</v>
      </c>
      <c r="E5177" t="s">
        <v>20501</v>
      </c>
      <c r="F5177" t="s">
        <v>20502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11641</v>
      </c>
      <c r="N5177">
        <v>337</v>
      </c>
      <c r="O5177" t="s">
        <v>21</v>
      </c>
      <c r="P5177" t="s">
        <v>45</v>
      </c>
      <c r="Q5177" t="s">
        <v>1528</v>
      </c>
    </row>
    <row r="5178" spans="1:17" hidden="1" x14ac:dyDescent="0.25">
      <c r="A5178" t="s">
        <v>20503</v>
      </c>
      <c r="B5178" t="s">
        <v>20504</v>
      </c>
      <c r="C5178" s="1" t="str">
        <f t="shared" si="570"/>
        <v>21:0648</v>
      </c>
      <c r="D5178" s="1" t="str">
        <f t="shared" si="571"/>
        <v>21:0198</v>
      </c>
      <c r="E5178" t="s">
        <v>20505</v>
      </c>
      <c r="F5178" t="s">
        <v>20506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11646</v>
      </c>
      <c r="N5178">
        <v>338</v>
      </c>
      <c r="O5178" t="s">
        <v>370</v>
      </c>
      <c r="P5178" t="s">
        <v>356</v>
      </c>
      <c r="Q5178" t="s">
        <v>2366</v>
      </c>
    </row>
    <row r="5179" spans="1:17" hidden="1" x14ac:dyDescent="0.25">
      <c r="A5179" t="s">
        <v>20507</v>
      </c>
      <c r="B5179" t="s">
        <v>20508</v>
      </c>
      <c r="C5179" s="1" t="str">
        <f t="shared" si="570"/>
        <v>21:0648</v>
      </c>
      <c r="D5179" s="1" t="str">
        <f t="shared" si="571"/>
        <v>21:0198</v>
      </c>
      <c r="E5179" t="s">
        <v>20509</v>
      </c>
      <c r="F5179" t="s">
        <v>20510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11651</v>
      </c>
      <c r="N5179">
        <v>339</v>
      </c>
      <c r="O5179" t="s">
        <v>220</v>
      </c>
      <c r="P5179" t="s">
        <v>583</v>
      </c>
      <c r="Q5179" t="s">
        <v>143</v>
      </c>
    </row>
    <row r="5180" spans="1:17" hidden="1" x14ac:dyDescent="0.25">
      <c r="A5180" t="s">
        <v>20511</v>
      </c>
      <c r="B5180" t="s">
        <v>20512</v>
      </c>
      <c r="C5180" s="1" t="str">
        <f t="shared" si="570"/>
        <v>21:0648</v>
      </c>
      <c r="D5180" s="1" t="str">
        <f t="shared" si="571"/>
        <v>21:0198</v>
      </c>
      <c r="E5180" t="s">
        <v>20513</v>
      </c>
      <c r="F5180" t="s">
        <v>20514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11660</v>
      </c>
      <c r="N5180">
        <v>340</v>
      </c>
      <c r="O5180" t="s">
        <v>21</v>
      </c>
      <c r="P5180" t="s">
        <v>22</v>
      </c>
      <c r="Q5180" t="s">
        <v>138</v>
      </c>
    </row>
    <row r="5181" spans="1:17" hidden="1" x14ac:dyDescent="0.25">
      <c r="A5181" t="s">
        <v>20515</v>
      </c>
      <c r="B5181" t="s">
        <v>20516</v>
      </c>
      <c r="C5181" s="1" t="str">
        <f t="shared" si="570"/>
        <v>21:0648</v>
      </c>
      <c r="D5181" s="1" t="str">
        <f t="shared" si="571"/>
        <v>21:0198</v>
      </c>
      <c r="E5181" t="s">
        <v>20517</v>
      </c>
      <c r="F5181" t="s">
        <v>20518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11665</v>
      </c>
      <c r="N5181">
        <v>341</v>
      </c>
      <c r="O5181" t="s">
        <v>21</v>
      </c>
      <c r="P5181" t="s">
        <v>356</v>
      </c>
      <c r="Q5181" t="s">
        <v>88</v>
      </c>
    </row>
    <row r="5182" spans="1:17" hidden="1" x14ac:dyDescent="0.25">
      <c r="A5182" t="s">
        <v>20519</v>
      </c>
      <c r="B5182" t="s">
        <v>20520</v>
      </c>
      <c r="C5182" s="1" t="str">
        <f t="shared" si="570"/>
        <v>21:0648</v>
      </c>
      <c r="D5182" s="1" t="str">
        <f t="shared" si="571"/>
        <v>21:0198</v>
      </c>
      <c r="E5182" t="s">
        <v>20521</v>
      </c>
      <c r="F5182" t="s">
        <v>20522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11670</v>
      </c>
      <c r="N5182">
        <v>342</v>
      </c>
      <c r="O5182" t="s">
        <v>21</v>
      </c>
      <c r="P5182" t="s">
        <v>22</v>
      </c>
      <c r="Q5182" t="s">
        <v>2948</v>
      </c>
    </row>
    <row r="5183" spans="1:17" hidden="1" x14ac:dyDescent="0.25">
      <c r="A5183" t="s">
        <v>20523</v>
      </c>
      <c r="B5183" t="s">
        <v>20524</v>
      </c>
      <c r="C5183" s="1" t="str">
        <f t="shared" si="570"/>
        <v>21:0648</v>
      </c>
      <c r="D5183" s="1" t="str">
        <f t="shared" si="571"/>
        <v>21:0198</v>
      </c>
      <c r="E5183" t="s">
        <v>20525</v>
      </c>
      <c r="F5183" t="s">
        <v>20526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11675</v>
      </c>
      <c r="N5183">
        <v>343</v>
      </c>
      <c r="O5183" t="s">
        <v>244</v>
      </c>
      <c r="P5183" t="s">
        <v>22</v>
      </c>
      <c r="Q5183" t="s">
        <v>2366</v>
      </c>
    </row>
    <row r="5184" spans="1:17" hidden="1" x14ac:dyDescent="0.25">
      <c r="A5184" t="s">
        <v>20527</v>
      </c>
      <c r="B5184" t="s">
        <v>20528</v>
      </c>
      <c r="C5184" s="1" t="str">
        <f t="shared" si="570"/>
        <v>21:0648</v>
      </c>
      <c r="D5184" s="1" t="str">
        <f t="shared" si="571"/>
        <v>21:0198</v>
      </c>
      <c r="E5184" t="s">
        <v>20529</v>
      </c>
      <c r="F5184" t="s">
        <v>20530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11689</v>
      </c>
      <c r="N5184">
        <v>344</v>
      </c>
      <c r="O5184" t="s">
        <v>225</v>
      </c>
      <c r="P5184" t="s">
        <v>45</v>
      </c>
      <c r="Q5184" t="s">
        <v>143</v>
      </c>
    </row>
    <row r="5185" spans="1:17" hidden="1" x14ac:dyDescent="0.25">
      <c r="A5185" t="s">
        <v>20531</v>
      </c>
      <c r="B5185" t="s">
        <v>20532</v>
      </c>
      <c r="C5185" s="1" t="str">
        <f t="shared" si="570"/>
        <v>21:0648</v>
      </c>
      <c r="D5185" s="1" t="str">
        <f t="shared" si="571"/>
        <v>21:0198</v>
      </c>
      <c r="E5185" t="s">
        <v>20533</v>
      </c>
      <c r="F5185" t="s">
        <v>20534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11694</v>
      </c>
      <c r="N5185">
        <v>345</v>
      </c>
      <c r="O5185" t="s">
        <v>21</v>
      </c>
      <c r="P5185" t="s">
        <v>45</v>
      </c>
      <c r="Q5185" t="s">
        <v>143</v>
      </c>
    </row>
    <row r="5186" spans="1:17" hidden="1" x14ac:dyDescent="0.25">
      <c r="A5186" t="s">
        <v>20535</v>
      </c>
      <c r="B5186" t="s">
        <v>20536</v>
      </c>
      <c r="C5186" s="1" t="str">
        <f t="shared" si="570"/>
        <v>21:0648</v>
      </c>
      <c r="D5186" s="1" t="str">
        <f>HYPERLINK("http://geochem.nrcan.gc.ca/cdogs/content/svy/svy_e.htm", "")</f>
        <v/>
      </c>
      <c r="G5186" s="1" t="str">
        <f>HYPERLINK("http://geochem.nrcan.gc.ca/cdogs/content/cr_/cr_00080_e.htm", "80")</f>
        <v>80</v>
      </c>
      <c r="J5186" t="s">
        <v>11703</v>
      </c>
      <c r="K5186" t="s">
        <v>11704</v>
      </c>
      <c r="L5186">
        <v>19</v>
      </c>
      <c r="M5186" t="s">
        <v>11705</v>
      </c>
      <c r="N5186">
        <v>346</v>
      </c>
      <c r="O5186" t="s">
        <v>1597</v>
      </c>
      <c r="P5186" t="s">
        <v>391</v>
      </c>
      <c r="Q5186" t="s">
        <v>46</v>
      </c>
    </row>
    <row r="5187" spans="1:17" hidden="1" x14ac:dyDescent="0.25">
      <c r="A5187" t="s">
        <v>20537</v>
      </c>
      <c r="B5187" t="s">
        <v>20538</v>
      </c>
      <c r="C5187" s="1" t="str">
        <f t="shared" si="570"/>
        <v>21:0648</v>
      </c>
      <c r="D5187" s="1" t="str">
        <f t="shared" ref="D5187:D5206" si="574">HYPERLINK("http://geochem.nrcan.gc.ca/cdogs/content/svy/svy210198_e.htm", "21:0198")</f>
        <v>21:0198</v>
      </c>
      <c r="E5187" t="s">
        <v>20539</v>
      </c>
      <c r="F5187" t="s">
        <v>20540</v>
      </c>
      <c r="H5187">
        <v>45.179108900000003</v>
      </c>
      <c r="I5187">
        <v>-66.217304200000001</v>
      </c>
      <c r="J5187" s="1" t="str">
        <f t="shared" ref="J5187:J5206" si="575">HYPERLINK("http://geochem.nrcan.gc.ca/cdogs/content/kwd/kwd020018_e.htm", "Fluid (stream)")</f>
        <v>Fluid (stream)</v>
      </c>
      <c r="K5187" s="1" t="str">
        <f t="shared" ref="K5187:K5206" si="576">HYPERLINK("http://geochem.nrcan.gc.ca/cdogs/content/kwd/kwd080007_e.htm", "Untreated Water")</f>
        <v>Untreated Water</v>
      </c>
      <c r="L5187">
        <v>19</v>
      </c>
      <c r="M5187" t="s">
        <v>11700</v>
      </c>
      <c r="N5187">
        <v>347</v>
      </c>
      <c r="O5187" t="s">
        <v>21</v>
      </c>
      <c r="P5187" t="s">
        <v>22</v>
      </c>
      <c r="Q5187" t="s">
        <v>103</v>
      </c>
    </row>
    <row r="5188" spans="1:17" hidden="1" x14ac:dyDescent="0.25">
      <c r="A5188" t="s">
        <v>20541</v>
      </c>
      <c r="B5188" t="s">
        <v>20542</v>
      </c>
      <c r="C5188" s="1" t="str">
        <f t="shared" si="570"/>
        <v>21:0648</v>
      </c>
      <c r="D5188" s="1" t="str">
        <f t="shared" si="574"/>
        <v>21:0198</v>
      </c>
      <c r="E5188" t="s">
        <v>20543</v>
      </c>
      <c r="F5188" t="s">
        <v>20544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11710</v>
      </c>
      <c r="N5188">
        <v>348</v>
      </c>
      <c r="O5188" t="s">
        <v>576</v>
      </c>
      <c r="P5188" t="s">
        <v>356</v>
      </c>
      <c r="Q5188" t="s">
        <v>1528</v>
      </c>
    </row>
    <row r="5189" spans="1:17" hidden="1" x14ac:dyDescent="0.25">
      <c r="A5189" t="s">
        <v>20545</v>
      </c>
      <c r="B5189" t="s">
        <v>20546</v>
      </c>
      <c r="C5189" s="1" t="str">
        <f t="shared" si="570"/>
        <v>21:0648</v>
      </c>
      <c r="D5189" s="1" t="str">
        <f t="shared" si="574"/>
        <v>21:0198</v>
      </c>
      <c r="E5189" t="s">
        <v>20547</v>
      </c>
      <c r="F5189" t="s">
        <v>20548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11715</v>
      </c>
      <c r="N5189">
        <v>349</v>
      </c>
      <c r="O5189" t="s">
        <v>21</v>
      </c>
      <c r="P5189" t="s">
        <v>2943</v>
      </c>
      <c r="Q5189" t="s">
        <v>171</v>
      </c>
    </row>
    <row r="5190" spans="1:17" hidden="1" x14ac:dyDescent="0.25">
      <c r="A5190" t="s">
        <v>20549</v>
      </c>
      <c r="B5190" t="s">
        <v>20550</v>
      </c>
      <c r="C5190" s="1" t="str">
        <f t="shared" si="570"/>
        <v>21:0648</v>
      </c>
      <c r="D5190" s="1" t="str">
        <f t="shared" si="574"/>
        <v>21:0198</v>
      </c>
      <c r="E5190" t="s">
        <v>20551</v>
      </c>
      <c r="F5190" t="s">
        <v>20552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11720</v>
      </c>
      <c r="N5190">
        <v>350</v>
      </c>
      <c r="O5190" t="s">
        <v>2129</v>
      </c>
      <c r="P5190" t="s">
        <v>2212</v>
      </c>
      <c r="Q5190" t="s">
        <v>2366</v>
      </c>
    </row>
    <row r="5191" spans="1:17" hidden="1" x14ac:dyDescent="0.25">
      <c r="A5191" t="s">
        <v>20553</v>
      </c>
      <c r="B5191" t="s">
        <v>20554</v>
      </c>
      <c r="C5191" s="1" t="str">
        <f t="shared" si="570"/>
        <v>21:0648</v>
      </c>
      <c r="D5191" s="1" t="str">
        <f t="shared" si="574"/>
        <v>21:0198</v>
      </c>
      <c r="E5191" t="s">
        <v>20555</v>
      </c>
      <c r="F5191" t="s">
        <v>20556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11725</v>
      </c>
      <c r="N5191">
        <v>351</v>
      </c>
      <c r="O5191" t="s">
        <v>64</v>
      </c>
      <c r="P5191" t="s">
        <v>2943</v>
      </c>
      <c r="Q5191" t="s">
        <v>52</v>
      </c>
    </row>
    <row r="5192" spans="1:17" hidden="1" x14ac:dyDescent="0.25">
      <c r="A5192" t="s">
        <v>20557</v>
      </c>
      <c r="B5192" t="s">
        <v>20558</v>
      </c>
      <c r="C5192" s="1" t="str">
        <f t="shared" si="570"/>
        <v>21:0648</v>
      </c>
      <c r="D5192" s="1" t="str">
        <f t="shared" si="574"/>
        <v>21:0198</v>
      </c>
      <c r="E5192" t="s">
        <v>20559</v>
      </c>
      <c r="F5192" t="s">
        <v>20560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11730</v>
      </c>
      <c r="N5192">
        <v>352</v>
      </c>
      <c r="O5192" t="s">
        <v>680</v>
      </c>
      <c r="P5192" t="s">
        <v>22</v>
      </c>
      <c r="Q5192" t="s">
        <v>2822</v>
      </c>
    </row>
    <row r="5193" spans="1:17" hidden="1" x14ac:dyDescent="0.25">
      <c r="A5193" t="s">
        <v>20561</v>
      </c>
      <c r="B5193" t="s">
        <v>20562</v>
      </c>
      <c r="C5193" s="1" t="str">
        <f t="shared" si="570"/>
        <v>21:0648</v>
      </c>
      <c r="D5193" s="1" t="str">
        <f t="shared" si="574"/>
        <v>21:0198</v>
      </c>
      <c r="E5193" t="s">
        <v>20563</v>
      </c>
      <c r="F5193" t="s">
        <v>20564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12803</v>
      </c>
      <c r="N5193">
        <v>353</v>
      </c>
      <c r="O5193" t="s">
        <v>5641</v>
      </c>
      <c r="P5193" t="s">
        <v>22</v>
      </c>
      <c r="Q5193" t="s">
        <v>138</v>
      </c>
    </row>
    <row r="5194" spans="1:17" hidden="1" x14ac:dyDescent="0.25">
      <c r="A5194" t="s">
        <v>20565</v>
      </c>
      <c r="B5194" t="s">
        <v>20566</v>
      </c>
      <c r="C5194" s="1" t="str">
        <f t="shared" si="570"/>
        <v>21:0648</v>
      </c>
      <c r="D5194" s="1" t="str">
        <f t="shared" si="574"/>
        <v>21:0198</v>
      </c>
      <c r="E5194" t="s">
        <v>20567</v>
      </c>
      <c r="F5194" t="s">
        <v>20568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11680</v>
      </c>
      <c r="N5194">
        <v>354</v>
      </c>
      <c r="O5194" t="s">
        <v>1247</v>
      </c>
      <c r="P5194" t="s">
        <v>397</v>
      </c>
      <c r="Q5194" t="s">
        <v>143</v>
      </c>
    </row>
    <row r="5195" spans="1:17" hidden="1" x14ac:dyDescent="0.25">
      <c r="A5195" t="s">
        <v>20569</v>
      </c>
      <c r="B5195" t="s">
        <v>20570</v>
      </c>
      <c r="C5195" s="1" t="str">
        <f t="shared" si="570"/>
        <v>21:0648</v>
      </c>
      <c r="D5195" s="1" t="str">
        <f t="shared" si="574"/>
        <v>21:0198</v>
      </c>
      <c r="E5195" t="s">
        <v>20567</v>
      </c>
      <c r="F5195" t="s">
        <v>20571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11684</v>
      </c>
      <c r="N5195">
        <v>355</v>
      </c>
      <c r="O5195" t="s">
        <v>588</v>
      </c>
      <c r="P5195" t="s">
        <v>397</v>
      </c>
      <c r="Q5195" t="s">
        <v>143</v>
      </c>
    </row>
    <row r="5196" spans="1:17" hidden="1" x14ac:dyDescent="0.25">
      <c r="A5196" t="s">
        <v>20572</v>
      </c>
      <c r="B5196" t="s">
        <v>20573</v>
      </c>
      <c r="C5196" s="1" t="str">
        <f t="shared" si="570"/>
        <v>21:0648</v>
      </c>
      <c r="D5196" s="1" t="str">
        <f t="shared" si="574"/>
        <v>21:0198</v>
      </c>
      <c r="E5196" t="s">
        <v>20574</v>
      </c>
      <c r="F5196" t="s">
        <v>20575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11641</v>
      </c>
      <c r="N5196">
        <v>356</v>
      </c>
      <c r="O5196" t="s">
        <v>3532</v>
      </c>
      <c r="P5196" t="s">
        <v>356</v>
      </c>
      <c r="Q5196" t="s">
        <v>2822</v>
      </c>
    </row>
    <row r="5197" spans="1:17" hidden="1" x14ac:dyDescent="0.25">
      <c r="A5197" t="s">
        <v>20576</v>
      </c>
      <c r="B5197" t="s">
        <v>20577</v>
      </c>
      <c r="C5197" s="1" t="str">
        <f t="shared" si="570"/>
        <v>21:0648</v>
      </c>
      <c r="D5197" s="1" t="str">
        <f t="shared" si="574"/>
        <v>21:0198</v>
      </c>
      <c r="E5197" t="s">
        <v>20578</v>
      </c>
      <c r="F5197" t="s">
        <v>20579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11646</v>
      </c>
      <c r="N5197">
        <v>357</v>
      </c>
      <c r="O5197" t="s">
        <v>21</v>
      </c>
      <c r="P5197" t="s">
        <v>356</v>
      </c>
      <c r="Q5197" t="s">
        <v>2392</v>
      </c>
    </row>
    <row r="5198" spans="1:17" hidden="1" x14ac:dyDescent="0.25">
      <c r="A5198" t="s">
        <v>20580</v>
      </c>
      <c r="B5198" t="s">
        <v>20581</v>
      </c>
      <c r="C5198" s="1" t="str">
        <f t="shared" si="570"/>
        <v>21:0648</v>
      </c>
      <c r="D5198" s="1" t="str">
        <f t="shared" si="574"/>
        <v>21:0198</v>
      </c>
      <c r="E5198" t="s">
        <v>20582</v>
      </c>
      <c r="F5198" t="s">
        <v>20583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11651</v>
      </c>
      <c r="N5198">
        <v>358</v>
      </c>
      <c r="O5198" t="s">
        <v>652</v>
      </c>
      <c r="P5198" t="s">
        <v>22</v>
      </c>
      <c r="Q5198" t="s">
        <v>1528</v>
      </c>
    </row>
    <row r="5199" spans="1:17" hidden="1" x14ac:dyDescent="0.25">
      <c r="A5199" t="s">
        <v>20584</v>
      </c>
      <c r="B5199" t="s">
        <v>20585</v>
      </c>
      <c r="C5199" s="1" t="str">
        <f t="shared" si="570"/>
        <v>21:0648</v>
      </c>
      <c r="D5199" s="1" t="str">
        <f t="shared" si="574"/>
        <v>21:0198</v>
      </c>
      <c r="E5199" t="s">
        <v>20586</v>
      </c>
      <c r="F5199" t="s">
        <v>20587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11660</v>
      </c>
      <c r="N5199">
        <v>359</v>
      </c>
      <c r="O5199" t="s">
        <v>1818</v>
      </c>
      <c r="P5199" t="s">
        <v>22</v>
      </c>
      <c r="Q5199" t="s">
        <v>1528</v>
      </c>
    </row>
    <row r="5200" spans="1:17" hidden="1" x14ac:dyDescent="0.25">
      <c r="A5200" t="s">
        <v>20588</v>
      </c>
      <c r="B5200" t="s">
        <v>20589</v>
      </c>
      <c r="C5200" s="1" t="str">
        <f t="shared" si="570"/>
        <v>21:0648</v>
      </c>
      <c r="D5200" s="1" t="str">
        <f t="shared" si="574"/>
        <v>21:0198</v>
      </c>
      <c r="E5200" t="s">
        <v>20590</v>
      </c>
      <c r="F5200" t="s">
        <v>20591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11665</v>
      </c>
      <c r="N5200">
        <v>360</v>
      </c>
      <c r="O5200" t="s">
        <v>21</v>
      </c>
      <c r="P5200" t="s">
        <v>356</v>
      </c>
      <c r="Q5200" t="s">
        <v>2366</v>
      </c>
    </row>
    <row r="5201" spans="1:17" hidden="1" x14ac:dyDescent="0.25">
      <c r="A5201" t="s">
        <v>20592</v>
      </c>
      <c r="B5201" t="s">
        <v>20593</v>
      </c>
      <c r="C5201" s="1" t="str">
        <f t="shared" si="570"/>
        <v>21:0648</v>
      </c>
      <c r="D5201" s="1" t="str">
        <f t="shared" si="574"/>
        <v>21:0198</v>
      </c>
      <c r="E5201" t="s">
        <v>20594</v>
      </c>
      <c r="F5201" t="s">
        <v>20595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11670</v>
      </c>
      <c r="N5201">
        <v>361</v>
      </c>
      <c r="O5201" t="s">
        <v>21</v>
      </c>
      <c r="P5201" t="s">
        <v>356</v>
      </c>
      <c r="Q5201" t="s">
        <v>138</v>
      </c>
    </row>
    <row r="5202" spans="1:17" hidden="1" x14ac:dyDescent="0.25">
      <c r="A5202" t="s">
        <v>20596</v>
      </c>
      <c r="B5202" t="s">
        <v>20597</v>
      </c>
      <c r="C5202" s="1" t="str">
        <f t="shared" si="570"/>
        <v>21:0648</v>
      </c>
      <c r="D5202" s="1" t="str">
        <f t="shared" si="574"/>
        <v>21:0198</v>
      </c>
      <c r="E5202" t="s">
        <v>20598</v>
      </c>
      <c r="F5202" t="s">
        <v>20599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11675</v>
      </c>
      <c r="N5202">
        <v>362</v>
      </c>
      <c r="O5202" t="s">
        <v>21</v>
      </c>
      <c r="P5202" t="s">
        <v>45</v>
      </c>
      <c r="Q5202" t="s">
        <v>2948</v>
      </c>
    </row>
    <row r="5203" spans="1:17" hidden="1" x14ac:dyDescent="0.25">
      <c r="A5203" t="s">
        <v>20600</v>
      </c>
      <c r="B5203" t="s">
        <v>20601</v>
      </c>
      <c r="C5203" s="1" t="str">
        <f t="shared" si="570"/>
        <v>21:0648</v>
      </c>
      <c r="D5203" s="1" t="str">
        <f t="shared" si="574"/>
        <v>21:0198</v>
      </c>
      <c r="E5203" t="s">
        <v>20602</v>
      </c>
      <c r="F5203" t="s">
        <v>20603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11689</v>
      </c>
      <c r="N5203">
        <v>363</v>
      </c>
      <c r="O5203" t="s">
        <v>101</v>
      </c>
      <c r="P5203" t="s">
        <v>45</v>
      </c>
      <c r="Q5203" t="s">
        <v>1528</v>
      </c>
    </row>
    <row r="5204" spans="1:17" hidden="1" x14ac:dyDescent="0.25">
      <c r="A5204" t="s">
        <v>20604</v>
      </c>
      <c r="B5204" t="s">
        <v>20605</v>
      </c>
      <c r="C5204" s="1" t="str">
        <f t="shared" si="570"/>
        <v>21:0648</v>
      </c>
      <c r="D5204" s="1" t="str">
        <f t="shared" si="574"/>
        <v>21:0198</v>
      </c>
      <c r="E5204" t="s">
        <v>20606</v>
      </c>
      <c r="F5204" t="s">
        <v>20607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11694</v>
      </c>
      <c r="N5204">
        <v>364</v>
      </c>
      <c r="O5204" t="s">
        <v>21</v>
      </c>
      <c r="P5204" t="s">
        <v>45</v>
      </c>
      <c r="Q5204" t="s">
        <v>2392</v>
      </c>
    </row>
    <row r="5205" spans="1:17" hidden="1" x14ac:dyDescent="0.25">
      <c r="A5205" t="s">
        <v>20608</v>
      </c>
      <c r="B5205" t="s">
        <v>20609</v>
      </c>
      <c r="C5205" s="1" t="str">
        <f t="shared" si="570"/>
        <v>21:0648</v>
      </c>
      <c r="D5205" s="1" t="str">
        <f t="shared" si="574"/>
        <v>21:0198</v>
      </c>
      <c r="E5205" t="s">
        <v>20610</v>
      </c>
      <c r="F5205" t="s">
        <v>20611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11700</v>
      </c>
      <c r="N5205">
        <v>365</v>
      </c>
      <c r="O5205" t="s">
        <v>21</v>
      </c>
      <c r="P5205" t="s">
        <v>356</v>
      </c>
      <c r="Q5205" t="s">
        <v>2948</v>
      </c>
    </row>
    <row r="5206" spans="1:17" hidden="1" x14ac:dyDescent="0.25">
      <c r="A5206" t="s">
        <v>20612</v>
      </c>
      <c r="B5206" t="s">
        <v>20613</v>
      </c>
      <c r="C5206" s="1" t="str">
        <f t="shared" si="570"/>
        <v>21:0648</v>
      </c>
      <c r="D5206" s="1" t="str">
        <f t="shared" si="574"/>
        <v>21:0198</v>
      </c>
      <c r="E5206" t="s">
        <v>20614</v>
      </c>
      <c r="F5206" t="s">
        <v>20615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11710</v>
      </c>
      <c r="N5206">
        <v>366</v>
      </c>
      <c r="O5206" t="s">
        <v>3032</v>
      </c>
      <c r="P5206" t="s">
        <v>6664</v>
      </c>
      <c r="Q5206" t="s">
        <v>2366</v>
      </c>
    </row>
    <row r="5207" spans="1:17" hidden="1" x14ac:dyDescent="0.25">
      <c r="A5207" t="s">
        <v>20616</v>
      </c>
      <c r="B5207" t="s">
        <v>20617</v>
      </c>
      <c r="C5207" s="1" t="str">
        <f t="shared" si="570"/>
        <v>21:0648</v>
      </c>
      <c r="D5207" s="1" t="str">
        <f>HYPERLINK("http://geochem.nrcan.gc.ca/cdogs/content/svy/svy_e.htm", "")</f>
        <v/>
      </c>
      <c r="G5207" s="1" t="str">
        <f>HYPERLINK("http://geochem.nrcan.gc.ca/cdogs/content/cr_/cr_00082_e.htm", "82")</f>
        <v>82</v>
      </c>
      <c r="J5207" t="s">
        <v>11703</v>
      </c>
      <c r="K5207" t="s">
        <v>11704</v>
      </c>
      <c r="L5207">
        <v>20</v>
      </c>
      <c r="M5207" t="s">
        <v>11705</v>
      </c>
      <c r="N5207">
        <v>367</v>
      </c>
      <c r="O5207" t="s">
        <v>16751</v>
      </c>
      <c r="P5207" t="s">
        <v>6370</v>
      </c>
      <c r="Q5207" t="s">
        <v>59</v>
      </c>
    </row>
    <row r="5208" spans="1:17" hidden="1" x14ac:dyDescent="0.25">
      <c r="A5208" t="s">
        <v>20618</v>
      </c>
      <c r="B5208" t="s">
        <v>20619</v>
      </c>
      <c r="C5208" s="1" t="str">
        <f t="shared" si="570"/>
        <v>21:0648</v>
      </c>
      <c r="D5208" s="1" t="str">
        <f t="shared" ref="D5208:D5224" si="577">HYPERLINK("http://geochem.nrcan.gc.ca/cdogs/content/svy/svy210198_e.htm", "21:0198")</f>
        <v>21:0198</v>
      </c>
      <c r="E5208" t="s">
        <v>20620</v>
      </c>
      <c r="F5208" t="s">
        <v>20621</v>
      </c>
      <c r="H5208">
        <v>45.203875199999999</v>
      </c>
      <c r="I5208">
        <v>-66.475442999999999</v>
      </c>
      <c r="J5208" s="1" t="str">
        <f t="shared" ref="J5208:J5224" si="578">HYPERLINK("http://geochem.nrcan.gc.ca/cdogs/content/kwd/kwd020018_e.htm", "Fluid (stream)")</f>
        <v>Fluid (stream)</v>
      </c>
      <c r="K5208" s="1" t="str">
        <f t="shared" ref="K5208:K5224" si="579">HYPERLINK("http://geochem.nrcan.gc.ca/cdogs/content/kwd/kwd080007_e.htm", "Untreated Water")</f>
        <v>Untreated Water</v>
      </c>
      <c r="L5208">
        <v>20</v>
      </c>
      <c r="M5208" t="s">
        <v>11715</v>
      </c>
      <c r="N5208">
        <v>368</v>
      </c>
      <c r="O5208" t="s">
        <v>1630</v>
      </c>
      <c r="P5208" t="s">
        <v>3857</v>
      </c>
      <c r="Q5208" t="s">
        <v>143</v>
      </c>
    </row>
    <row r="5209" spans="1:17" hidden="1" x14ac:dyDescent="0.25">
      <c r="A5209" t="s">
        <v>20622</v>
      </c>
      <c r="B5209" t="s">
        <v>20623</v>
      </c>
      <c r="C5209" s="1" t="str">
        <f t="shared" si="570"/>
        <v>21:0648</v>
      </c>
      <c r="D5209" s="1" t="str">
        <f t="shared" si="577"/>
        <v>21:0198</v>
      </c>
      <c r="E5209" t="s">
        <v>20624</v>
      </c>
      <c r="F5209" t="s">
        <v>20625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11720</v>
      </c>
      <c r="N5209">
        <v>369</v>
      </c>
      <c r="O5209" t="s">
        <v>3655</v>
      </c>
      <c r="P5209" t="s">
        <v>631</v>
      </c>
      <c r="Q5209" t="s">
        <v>16574</v>
      </c>
    </row>
    <row r="5210" spans="1:17" hidden="1" x14ac:dyDescent="0.25">
      <c r="A5210" t="s">
        <v>20626</v>
      </c>
      <c r="B5210" t="s">
        <v>20627</v>
      </c>
      <c r="C5210" s="1" t="str">
        <f t="shared" si="570"/>
        <v>21:0648</v>
      </c>
      <c r="D5210" s="1" t="str">
        <f t="shared" si="577"/>
        <v>21:0198</v>
      </c>
      <c r="E5210" t="s">
        <v>20628</v>
      </c>
      <c r="F5210" t="s">
        <v>20629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11725</v>
      </c>
      <c r="N5210">
        <v>370</v>
      </c>
      <c r="O5210" t="s">
        <v>3655</v>
      </c>
      <c r="P5210" t="s">
        <v>658</v>
      </c>
      <c r="Q5210" t="s">
        <v>7328</v>
      </c>
    </row>
    <row r="5211" spans="1:17" hidden="1" x14ac:dyDescent="0.25">
      <c r="A5211" t="s">
        <v>20630</v>
      </c>
      <c r="B5211" t="s">
        <v>20631</v>
      </c>
      <c r="C5211" s="1" t="str">
        <f t="shared" si="570"/>
        <v>21:0648</v>
      </c>
      <c r="D5211" s="1" t="str">
        <f t="shared" si="577"/>
        <v>21:0198</v>
      </c>
      <c r="E5211" t="s">
        <v>20632</v>
      </c>
      <c r="F5211" t="s">
        <v>20633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11730</v>
      </c>
      <c r="N5211">
        <v>371</v>
      </c>
      <c r="O5211" t="s">
        <v>10166</v>
      </c>
      <c r="P5211" t="s">
        <v>658</v>
      </c>
      <c r="Q5211" t="s">
        <v>7328</v>
      </c>
    </row>
    <row r="5212" spans="1:17" hidden="1" x14ac:dyDescent="0.25">
      <c r="A5212" t="s">
        <v>20634</v>
      </c>
      <c r="B5212" t="s">
        <v>20635</v>
      </c>
      <c r="C5212" s="1" t="str">
        <f t="shared" si="570"/>
        <v>21:0648</v>
      </c>
      <c r="D5212" s="1" t="str">
        <f t="shared" si="577"/>
        <v>21:0198</v>
      </c>
      <c r="E5212" t="s">
        <v>20636</v>
      </c>
      <c r="F5212" t="s">
        <v>20637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12803</v>
      </c>
      <c r="N5212">
        <v>372</v>
      </c>
      <c r="O5212" t="s">
        <v>21</v>
      </c>
      <c r="P5212" t="s">
        <v>45</v>
      </c>
      <c r="Q5212" t="s">
        <v>7328</v>
      </c>
    </row>
    <row r="5213" spans="1:17" hidden="1" x14ac:dyDescent="0.25">
      <c r="A5213" t="s">
        <v>20638</v>
      </c>
      <c r="B5213" t="s">
        <v>20639</v>
      </c>
      <c r="C5213" s="1" t="str">
        <f t="shared" si="570"/>
        <v>21:0648</v>
      </c>
      <c r="D5213" s="1" t="str">
        <f t="shared" si="577"/>
        <v>21:0198</v>
      </c>
      <c r="E5213" t="s">
        <v>20640</v>
      </c>
      <c r="F5213" t="s">
        <v>20641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11680</v>
      </c>
      <c r="N5213">
        <v>373</v>
      </c>
      <c r="O5213" t="s">
        <v>21</v>
      </c>
      <c r="P5213" t="s">
        <v>45</v>
      </c>
      <c r="Q5213" t="s">
        <v>138</v>
      </c>
    </row>
    <row r="5214" spans="1:17" hidden="1" x14ac:dyDescent="0.25">
      <c r="A5214" t="s">
        <v>20642</v>
      </c>
      <c r="B5214" t="s">
        <v>20643</v>
      </c>
      <c r="C5214" s="1" t="str">
        <f t="shared" si="570"/>
        <v>21:0648</v>
      </c>
      <c r="D5214" s="1" t="str">
        <f t="shared" si="577"/>
        <v>21:0198</v>
      </c>
      <c r="E5214" t="s">
        <v>20640</v>
      </c>
      <c r="F5214" t="s">
        <v>20644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11684</v>
      </c>
      <c r="N5214">
        <v>374</v>
      </c>
      <c r="O5214" t="s">
        <v>21</v>
      </c>
      <c r="P5214" t="s">
        <v>87</v>
      </c>
      <c r="Q5214" t="s">
        <v>143</v>
      </c>
    </row>
    <row r="5215" spans="1:17" hidden="1" x14ac:dyDescent="0.25">
      <c r="A5215" t="s">
        <v>20645</v>
      </c>
      <c r="B5215" t="s">
        <v>20646</v>
      </c>
      <c r="C5215" s="1" t="str">
        <f t="shared" si="570"/>
        <v>21:0648</v>
      </c>
      <c r="D5215" s="1" t="str">
        <f t="shared" si="577"/>
        <v>21:0198</v>
      </c>
      <c r="E5215" t="s">
        <v>20647</v>
      </c>
      <c r="F5215" t="s">
        <v>20648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11641</v>
      </c>
      <c r="N5215">
        <v>375</v>
      </c>
      <c r="O5215" t="s">
        <v>244</v>
      </c>
      <c r="P5215" t="s">
        <v>830</v>
      </c>
      <c r="Q5215" t="s">
        <v>88</v>
      </c>
    </row>
    <row r="5216" spans="1:17" hidden="1" x14ac:dyDescent="0.25">
      <c r="A5216" t="s">
        <v>20649</v>
      </c>
      <c r="B5216" t="s">
        <v>20650</v>
      </c>
      <c r="C5216" s="1" t="str">
        <f t="shared" si="570"/>
        <v>21:0648</v>
      </c>
      <c r="D5216" s="1" t="str">
        <f t="shared" si="577"/>
        <v>21:0198</v>
      </c>
      <c r="E5216" t="s">
        <v>20651</v>
      </c>
      <c r="F5216" t="s">
        <v>20652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11646</v>
      </c>
      <c r="N5216">
        <v>376</v>
      </c>
      <c r="O5216" t="s">
        <v>225</v>
      </c>
      <c r="P5216" t="s">
        <v>397</v>
      </c>
      <c r="Q5216" t="s">
        <v>88</v>
      </c>
    </row>
    <row r="5217" spans="1:17" hidden="1" x14ac:dyDescent="0.25">
      <c r="A5217" t="s">
        <v>20653</v>
      </c>
      <c r="B5217" t="s">
        <v>20654</v>
      </c>
      <c r="C5217" s="1" t="str">
        <f t="shared" si="570"/>
        <v>21:0648</v>
      </c>
      <c r="D5217" s="1" t="str">
        <f t="shared" si="577"/>
        <v>21:0198</v>
      </c>
      <c r="E5217" t="s">
        <v>20655</v>
      </c>
      <c r="F5217" t="s">
        <v>20656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11651</v>
      </c>
      <c r="N5217">
        <v>377</v>
      </c>
      <c r="O5217" t="s">
        <v>113</v>
      </c>
      <c r="P5217" t="s">
        <v>22</v>
      </c>
      <c r="Q5217" t="s">
        <v>7328</v>
      </c>
    </row>
    <row r="5218" spans="1:17" hidden="1" x14ac:dyDescent="0.25">
      <c r="A5218" t="s">
        <v>20657</v>
      </c>
      <c r="B5218" t="s">
        <v>20658</v>
      </c>
      <c r="C5218" s="1" t="str">
        <f t="shared" si="570"/>
        <v>21:0648</v>
      </c>
      <c r="D5218" s="1" t="str">
        <f t="shared" si="577"/>
        <v>21:0198</v>
      </c>
      <c r="E5218" t="s">
        <v>20659</v>
      </c>
      <c r="F5218" t="s">
        <v>20660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11660</v>
      </c>
      <c r="N5218">
        <v>378</v>
      </c>
      <c r="O5218" t="s">
        <v>64</v>
      </c>
      <c r="P5218" t="s">
        <v>45</v>
      </c>
      <c r="Q5218" t="s">
        <v>2392</v>
      </c>
    </row>
    <row r="5219" spans="1:17" hidden="1" x14ac:dyDescent="0.25">
      <c r="A5219" t="s">
        <v>20661</v>
      </c>
      <c r="B5219" t="s">
        <v>20662</v>
      </c>
      <c r="C5219" s="1" t="str">
        <f t="shared" si="570"/>
        <v>21:0648</v>
      </c>
      <c r="D5219" s="1" t="str">
        <f t="shared" si="577"/>
        <v>21:0198</v>
      </c>
      <c r="E5219" t="s">
        <v>20663</v>
      </c>
      <c r="F5219" t="s">
        <v>20664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11665</v>
      </c>
      <c r="N5219">
        <v>379</v>
      </c>
      <c r="O5219" t="s">
        <v>101</v>
      </c>
      <c r="P5219" t="s">
        <v>22</v>
      </c>
      <c r="Q5219" t="s">
        <v>171</v>
      </c>
    </row>
    <row r="5220" spans="1:17" hidden="1" x14ac:dyDescent="0.25">
      <c r="A5220" t="s">
        <v>20665</v>
      </c>
      <c r="B5220" t="s">
        <v>20666</v>
      </c>
      <c r="C5220" s="1" t="str">
        <f t="shared" si="570"/>
        <v>21:0648</v>
      </c>
      <c r="D5220" s="1" t="str">
        <f t="shared" si="577"/>
        <v>21:0198</v>
      </c>
      <c r="E5220" t="s">
        <v>20667</v>
      </c>
      <c r="F5220" t="s">
        <v>20668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11670</v>
      </c>
      <c r="N5220">
        <v>380</v>
      </c>
      <c r="O5220" t="s">
        <v>21</v>
      </c>
      <c r="P5220" t="s">
        <v>356</v>
      </c>
      <c r="Q5220" t="s">
        <v>138</v>
      </c>
    </row>
    <row r="5221" spans="1:17" hidden="1" x14ac:dyDescent="0.25">
      <c r="A5221" t="s">
        <v>20669</v>
      </c>
      <c r="B5221" t="s">
        <v>20670</v>
      </c>
      <c r="C5221" s="1" t="str">
        <f t="shared" si="570"/>
        <v>21:0648</v>
      </c>
      <c r="D5221" s="1" t="str">
        <f t="shared" si="577"/>
        <v>21:0198</v>
      </c>
      <c r="E5221" t="s">
        <v>20671</v>
      </c>
      <c r="F5221" t="s">
        <v>20672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11675</v>
      </c>
      <c r="N5221">
        <v>381</v>
      </c>
      <c r="O5221" t="s">
        <v>21</v>
      </c>
      <c r="P5221" t="s">
        <v>1515</v>
      </c>
      <c r="Q5221" t="s">
        <v>149</v>
      </c>
    </row>
    <row r="5222" spans="1:17" hidden="1" x14ac:dyDescent="0.25">
      <c r="A5222" t="s">
        <v>20673</v>
      </c>
      <c r="B5222" t="s">
        <v>20674</v>
      </c>
      <c r="C5222" s="1" t="str">
        <f t="shared" si="570"/>
        <v>21:0648</v>
      </c>
      <c r="D5222" s="1" t="str">
        <f t="shared" si="577"/>
        <v>21:0198</v>
      </c>
      <c r="E5222" t="s">
        <v>20675</v>
      </c>
      <c r="F5222" t="s">
        <v>20676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11689</v>
      </c>
      <c r="N5222">
        <v>382</v>
      </c>
      <c r="O5222" t="s">
        <v>244</v>
      </c>
      <c r="P5222" t="s">
        <v>880</v>
      </c>
      <c r="Q5222" t="s">
        <v>88</v>
      </c>
    </row>
    <row r="5223" spans="1:17" hidden="1" x14ac:dyDescent="0.25">
      <c r="A5223" t="s">
        <v>20677</v>
      </c>
      <c r="B5223" t="s">
        <v>20678</v>
      </c>
      <c r="C5223" s="1" t="str">
        <f t="shared" si="570"/>
        <v>21:0648</v>
      </c>
      <c r="D5223" s="1" t="str">
        <f t="shared" si="577"/>
        <v>21:0198</v>
      </c>
      <c r="E5223" t="s">
        <v>20679</v>
      </c>
      <c r="F5223" t="s">
        <v>20680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11694</v>
      </c>
      <c r="N5223">
        <v>383</v>
      </c>
      <c r="O5223" t="s">
        <v>21</v>
      </c>
      <c r="P5223" t="s">
        <v>3107</v>
      </c>
      <c r="Q5223" t="s">
        <v>88</v>
      </c>
    </row>
    <row r="5224" spans="1:17" hidden="1" x14ac:dyDescent="0.25">
      <c r="A5224" t="s">
        <v>20681</v>
      </c>
      <c r="B5224" t="s">
        <v>20682</v>
      </c>
      <c r="C5224" s="1" t="str">
        <f t="shared" si="570"/>
        <v>21:0648</v>
      </c>
      <c r="D5224" s="1" t="str">
        <f t="shared" si="577"/>
        <v>21:0198</v>
      </c>
      <c r="E5224" t="s">
        <v>20683</v>
      </c>
      <c r="F5224" t="s">
        <v>20684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11700</v>
      </c>
      <c r="N5224">
        <v>384</v>
      </c>
      <c r="O5224" t="s">
        <v>21</v>
      </c>
      <c r="P5224" t="s">
        <v>636</v>
      </c>
      <c r="Q5224" t="s">
        <v>171</v>
      </c>
    </row>
    <row r="5225" spans="1:17" hidden="1" x14ac:dyDescent="0.25">
      <c r="A5225" t="s">
        <v>20685</v>
      </c>
      <c r="B5225" t="s">
        <v>20686</v>
      </c>
      <c r="C5225" s="1" t="str">
        <f t="shared" ref="C5225:C5288" si="580">HYPERLINK("http://geochem.nrcan.gc.ca/cdogs/content/bdl/bdl210648_e.htm", "21:0648")</f>
        <v>21:0648</v>
      </c>
      <c r="D5225" s="1" t="str">
        <f>HYPERLINK("http://geochem.nrcan.gc.ca/cdogs/content/svy/svy_e.htm", "")</f>
        <v/>
      </c>
      <c r="G5225" s="1" t="str">
        <f>HYPERLINK("http://geochem.nrcan.gc.ca/cdogs/content/cr_/cr_00080_e.htm", "80")</f>
        <v>80</v>
      </c>
      <c r="J5225" t="s">
        <v>11703</v>
      </c>
      <c r="K5225" t="s">
        <v>11704</v>
      </c>
      <c r="L5225">
        <v>21</v>
      </c>
      <c r="M5225" t="s">
        <v>11705</v>
      </c>
      <c r="N5225">
        <v>385</v>
      </c>
      <c r="O5225" t="s">
        <v>76</v>
      </c>
      <c r="P5225" t="s">
        <v>1631</v>
      </c>
      <c r="Q5225" t="s">
        <v>29</v>
      </c>
    </row>
    <row r="5226" spans="1:17" hidden="1" x14ac:dyDescent="0.25">
      <c r="A5226" t="s">
        <v>20687</v>
      </c>
      <c r="B5226" t="s">
        <v>20688</v>
      </c>
      <c r="C5226" s="1" t="str">
        <f t="shared" si="580"/>
        <v>21:0648</v>
      </c>
      <c r="D5226" s="1" t="str">
        <f t="shared" ref="D5226:D5238" si="581">HYPERLINK("http://geochem.nrcan.gc.ca/cdogs/content/svy/svy210198_e.htm", "21:0198")</f>
        <v>21:0198</v>
      </c>
      <c r="E5226" t="s">
        <v>20689</v>
      </c>
      <c r="F5226" t="s">
        <v>20690</v>
      </c>
      <c r="H5226">
        <v>45.188757299999999</v>
      </c>
      <c r="I5226">
        <v>-66.579184600000005</v>
      </c>
      <c r="J5226" s="1" t="str">
        <f t="shared" ref="J5226:J5238" si="582">HYPERLINK("http://geochem.nrcan.gc.ca/cdogs/content/kwd/kwd020018_e.htm", "Fluid (stream)")</f>
        <v>Fluid (stream)</v>
      </c>
      <c r="K5226" s="1" t="str">
        <f t="shared" ref="K5226:K5238" si="583">HYPERLINK("http://geochem.nrcan.gc.ca/cdogs/content/kwd/kwd080007_e.htm", "Untreated Water")</f>
        <v>Untreated Water</v>
      </c>
      <c r="L5226">
        <v>21</v>
      </c>
      <c r="M5226" t="s">
        <v>11710</v>
      </c>
      <c r="N5226">
        <v>386</v>
      </c>
      <c r="O5226" t="s">
        <v>21</v>
      </c>
      <c r="P5226" t="s">
        <v>1631</v>
      </c>
      <c r="Q5226" t="s">
        <v>88</v>
      </c>
    </row>
    <row r="5227" spans="1:17" hidden="1" x14ac:dyDescent="0.25">
      <c r="A5227" t="s">
        <v>20691</v>
      </c>
      <c r="B5227" t="s">
        <v>20692</v>
      </c>
      <c r="C5227" s="1" t="str">
        <f t="shared" si="580"/>
        <v>21:0648</v>
      </c>
      <c r="D5227" s="1" t="str">
        <f t="shared" si="581"/>
        <v>21:0198</v>
      </c>
      <c r="E5227" t="s">
        <v>20693</v>
      </c>
      <c r="F5227" t="s">
        <v>20694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11715</v>
      </c>
      <c r="N5227">
        <v>387</v>
      </c>
      <c r="O5227" t="s">
        <v>64</v>
      </c>
      <c r="P5227" t="s">
        <v>1631</v>
      </c>
      <c r="Q5227" t="s">
        <v>171</v>
      </c>
    </row>
    <row r="5228" spans="1:17" hidden="1" x14ac:dyDescent="0.25">
      <c r="A5228" t="s">
        <v>20695</v>
      </c>
      <c r="B5228" t="s">
        <v>20696</v>
      </c>
      <c r="C5228" s="1" t="str">
        <f t="shared" si="580"/>
        <v>21:0648</v>
      </c>
      <c r="D5228" s="1" t="str">
        <f t="shared" si="581"/>
        <v>21:0198</v>
      </c>
      <c r="E5228" t="s">
        <v>20697</v>
      </c>
      <c r="F5228" t="s">
        <v>20698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11720</v>
      </c>
      <c r="N5228">
        <v>388</v>
      </c>
      <c r="O5228" t="s">
        <v>21</v>
      </c>
      <c r="P5228" t="s">
        <v>87</v>
      </c>
      <c r="Q5228" t="s">
        <v>16988</v>
      </c>
    </row>
    <row r="5229" spans="1:17" hidden="1" x14ac:dyDescent="0.25">
      <c r="A5229" t="s">
        <v>20699</v>
      </c>
      <c r="B5229" t="s">
        <v>20700</v>
      </c>
      <c r="C5229" s="1" t="str">
        <f t="shared" si="580"/>
        <v>21:0648</v>
      </c>
      <c r="D5229" s="1" t="str">
        <f t="shared" si="581"/>
        <v>21:0198</v>
      </c>
      <c r="E5229" t="s">
        <v>20701</v>
      </c>
      <c r="F5229" t="s">
        <v>20702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11725</v>
      </c>
      <c r="N5229">
        <v>389</v>
      </c>
      <c r="O5229" t="s">
        <v>21</v>
      </c>
      <c r="P5229" t="s">
        <v>148</v>
      </c>
      <c r="Q5229" t="s">
        <v>1599</v>
      </c>
    </row>
    <row r="5230" spans="1:17" hidden="1" x14ac:dyDescent="0.25">
      <c r="A5230" t="s">
        <v>20703</v>
      </c>
      <c r="B5230" t="s">
        <v>20704</v>
      </c>
      <c r="C5230" s="1" t="str">
        <f t="shared" si="580"/>
        <v>21:0648</v>
      </c>
      <c r="D5230" s="1" t="str">
        <f t="shared" si="581"/>
        <v>21:0198</v>
      </c>
      <c r="E5230" t="s">
        <v>20705</v>
      </c>
      <c r="F5230" t="s">
        <v>20706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11730</v>
      </c>
      <c r="N5230">
        <v>390</v>
      </c>
      <c r="O5230" t="s">
        <v>3672</v>
      </c>
      <c r="P5230" t="s">
        <v>87</v>
      </c>
      <c r="Q5230" t="s">
        <v>3827</v>
      </c>
    </row>
    <row r="5231" spans="1:17" hidden="1" x14ac:dyDescent="0.25">
      <c r="A5231" t="s">
        <v>20707</v>
      </c>
      <c r="B5231" t="s">
        <v>20708</v>
      </c>
      <c r="C5231" s="1" t="str">
        <f t="shared" si="580"/>
        <v>21:0648</v>
      </c>
      <c r="D5231" s="1" t="str">
        <f t="shared" si="581"/>
        <v>21:0198</v>
      </c>
      <c r="E5231" t="s">
        <v>20709</v>
      </c>
      <c r="F5231" t="s">
        <v>20710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12803</v>
      </c>
      <c r="N5231">
        <v>391</v>
      </c>
      <c r="O5231" t="s">
        <v>582</v>
      </c>
      <c r="P5231" t="s">
        <v>87</v>
      </c>
      <c r="Q5231" t="s">
        <v>6243</v>
      </c>
    </row>
    <row r="5232" spans="1:17" hidden="1" x14ac:dyDescent="0.25">
      <c r="A5232" t="s">
        <v>20711</v>
      </c>
      <c r="B5232" t="s">
        <v>20712</v>
      </c>
      <c r="C5232" s="1" t="str">
        <f t="shared" si="580"/>
        <v>21:0648</v>
      </c>
      <c r="D5232" s="1" t="str">
        <f t="shared" si="581"/>
        <v>21:0198</v>
      </c>
      <c r="E5232" t="s">
        <v>20713</v>
      </c>
      <c r="F5232" t="s">
        <v>20714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11680</v>
      </c>
      <c r="N5232">
        <v>392</v>
      </c>
      <c r="O5232" t="s">
        <v>21</v>
      </c>
      <c r="P5232" t="s">
        <v>2212</v>
      </c>
      <c r="Q5232" t="s">
        <v>1528</v>
      </c>
    </row>
    <row r="5233" spans="1:17" hidden="1" x14ac:dyDescent="0.25">
      <c r="A5233" t="s">
        <v>20715</v>
      </c>
      <c r="B5233" t="s">
        <v>20716</v>
      </c>
      <c r="C5233" s="1" t="str">
        <f t="shared" si="580"/>
        <v>21:0648</v>
      </c>
      <c r="D5233" s="1" t="str">
        <f t="shared" si="581"/>
        <v>21:0198</v>
      </c>
      <c r="E5233" t="s">
        <v>20713</v>
      </c>
      <c r="F5233" t="s">
        <v>20717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11684</v>
      </c>
      <c r="N5233">
        <v>393</v>
      </c>
      <c r="O5233" t="s">
        <v>21</v>
      </c>
      <c r="P5233" t="s">
        <v>2212</v>
      </c>
      <c r="Q5233" t="s">
        <v>2366</v>
      </c>
    </row>
    <row r="5234" spans="1:17" hidden="1" x14ac:dyDescent="0.25">
      <c r="A5234" t="s">
        <v>20718</v>
      </c>
      <c r="B5234" t="s">
        <v>20719</v>
      </c>
      <c r="C5234" s="1" t="str">
        <f t="shared" si="580"/>
        <v>21:0648</v>
      </c>
      <c r="D5234" s="1" t="str">
        <f t="shared" si="581"/>
        <v>21:0198</v>
      </c>
      <c r="E5234" t="s">
        <v>20720</v>
      </c>
      <c r="F5234" t="s">
        <v>20721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11641</v>
      </c>
      <c r="N5234">
        <v>394</v>
      </c>
      <c r="O5234" t="s">
        <v>21</v>
      </c>
      <c r="P5234" t="s">
        <v>2212</v>
      </c>
      <c r="Q5234" t="s">
        <v>143</v>
      </c>
    </row>
    <row r="5235" spans="1:17" hidden="1" x14ac:dyDescent="0.25">
      <c r="A5235" t="s">
        <v>20722</v>
      </c>
      <c r="B5235" t="s">
        <v>20723</v>
      </c>
      <c r="C5235" s="1" t="str">
        <f t="shared" si="580"/>
        <v>21:0648</v>
      </c>
      <c r="D5235" s="1" t="str">
        <f t="shared" si="581"/>
        <v>21:0198</v>
      </c>
      <c r="E5235" t="s">
        <v>20724</v>
      </c>
      <c r="F5235" t="s">
        <v>20725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11646</v>
      </c>
      <c r="N5235">
        <v>395</v>
      </c>
      <c r="O5235" t="s">
        <v>21</v>
      </c>
      <c r="P5235" t="s">
        <v>2212</v>
      </c>
      <c r="Q5235" t="s">
        <v>143</v>
      </c>
    </row>
    <row r="5236" spans="1:17" hidden="1" x14ac:dyDescent="0.25">
      <c r="A5236" t="s">
        <v>20726</v>
      </c>
      <c r="B5236" t="s">
        <v>20727</v>
      </c>
      <c r="C5236" s="1" t="str">
        <f t="shared" si="580"/>
        <v>21:0648</v>
      </c>
      <c r="D5236" s="1" t="str">
        <f t="shared" si="581"/>
        <v>21:0198</v>
      </c>
      <c r="E5236" t="s">
        <v>20728</v>
      </c>
      <c r="F5236" t="s">
        <v>20729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11651</v>
      </c>
      <c r="N5236">
        <v>396</v>
      </c>
      <c r="O5236" t="s">
        <v>21</v>
      </c>
      <c r="P5236" t="s">
        <v>45</v>
      </c>
      <c r="Q5236" t="s">
        <v>138</v>
      </c>
    </row>
    <row r="5237" spans="1:17" hidden="1" x14ac:dyDescent="0.25">
      <c r="A5237" t="s">
        <v>20730</v>
      </c>
      <c r="B5237" t="s">
        <v>20731</v>
      </c>
      <c r="C5237" s="1" t="str">
        <f t="shared" si="580"/>
        <v>21:0648</v>
      </c>
      <c r="D5237" s="1" t="str">
        <f t="shared" si="581"/>
        <v>21:0198</v>
      </c>
      <c r="E5237" t="s">
        <v>20732</v>
      </c>
      <c r="F5237" t="s">
        <v>20733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11660</v>
      </c>
      <c r="N5237">
        <v>397</v>
      </c>
      <c r="O5237" t="s">
        <v>21</v>
      </c>
      <c r="P5237" t="s">
        <v>45</v>
      </c>
      <c r="Q5237" t="s">
        <v>138</v>
      </c>
    </row>
    <row r="5238" spans="1:17" hidden="1" x14ac:dyDescent="0.25">
      <c r="A5238" t="s">
        <v>20734</v>
      </c>
      <c r="B5238" t="s">
        <v>20735</v>
      </c>
      <c r="C5238" s="1" t="str">
        <f t="shared" si="580"/>
        <v>21:0648</v>
      </c>
      <c r="D5238" s="1" t="str">
        <f t="shared" si="581"/>
        <v>21:0198</v>
      </c>
      <c r="E5238" t="s">
        <v>20736</v>
      </c>
      <c r="F5238" t="s">
        <v>20737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11665</v>
      </c>
      <c r="N5238">
        <v>398</v>
      </c>
      <c r="O5238" t="s">
        <v>21</v>
      </c>
      <c r="P5238" t="s">
        <v>583</v>
      </c>
      <c r="Q5238" t="s">
        <v>1528</v>
      </c>
    </row>
    <row r="5239" spans="1:17" hidden="1" x14ac:dyDescent="0.25">
      <c r="A5239" t="s">
        <v>20738</v>
      </c>
      <c r="B5239" t="s">
        <v>20739</v>
      </c>
      <c r="C5239" s="1" t="str">
        <f t="shared" si="580"/>
        <v>21:0648</v>
      </c>
      <c r="D5239" s="1" t="str">
        <f>HYPERLINK("http://geochem.nrcan.gc.ca/cdogs/content/svy/svy_e.htm", "")</f>
        <v/>
      </c>
      <c r="G5239" s="1" t="str">
        <f>HYPERLINK("http://geochem.nrcan.gc.ca/cdogs/content/cr_/cr_00082_e.htm", "82")</f>
        <v>82</v>
      </c>
      <c r="J5239" t="s">
        <v>11703</v>
      </c>
      <c r="K5239" t="s">
        <v>11704</v>
      </c>
      <c r="L5239">
        <v>22</v>
      </c>
      <c r="M5239" t="s">
        <v>11705</v>
      </c>
      <c r="N5239">
        <v>399</v>
      </c>
      <c r="O5239" t="s">
        <v>17606</v>
      </c>
      <c r="P5239" t="s">
        <v>6378</v>
      </c>
      <c r="Q5239" t="s">
        <v>23</v>
      </c>
    </row>
    <row r="5240" spans="1:17" hidden="1" x14ac:dyDescent="0.25">
      <c r="A5240" t="s">
        <v>20740</v>
      </c>
      <c r="B5240" t="s">
        <v>20741</v>
      </c>
      <c r="C5240" s="1" t="str">
        <f t="shared" si="580"/>
        <v>21:0648</v>
      </c>
      <c r="D5240" s="1" t="str">
        <f t="shared" ref="D5240:D5263" si="584">HYPERLINK("http://geochem.nrcan.gc.ca/cdogs/content/svy/svy210198_e.htm", "21:0198")</f>
        <v>21:0198</v>
      </c>
      <c r="E5240" t="s">
        <v>20742</v>
      </c>
      <c r="F5240" t="s">
        <v>20743</v>
      </c>
      <c r="H5240">
        <v>45.196650200000001</v>
      </c>
      <c r="I5240">
        <v>-66.518311499999996</v>
      </c>
      <c r="J5240" s="1" t="str">
        <f t="shared" ref="J5240:J5263" si="585">HYPERLINK("http://geochem.nrcan.gc.ca/cdogs/content/kwd/kwd020018_e.htm", "Fluid (stream)")</f>
        <v>Fluid (stream)</v>
      </c>
      <c r="K5240" s="1" t="str">
        <f t="shared" ref="K5240:K5263" si="586">HYPERLINK("http://geochem.nrcan.gc.ca/cdogs/content/kwd/kwd080007_e.htm", "Untreated Water")</f>
        <v>Untreated Water</v>
      </c>
      <c r="L5240">
        <v>22</v>
      </c>
      <c r="M5240" t="s">
        <v>11670</v>
      </c>
      <c r="N5240">
        <v>400</v>
      </c>
      <c r="O5240" t="s">
        <v>220</v>
      </c>
      <c r="P5240" t="s">
        <v>2212</v>
      </c>
      <c r="Q5240" t="s">
        <v>1528</v>
      </c>
    </row>
    <row r="5241" spans="1:17" hidden="1" x14ac:dyDescent="0.25">
      <c r="A5241" t="s">
        <v>20744</v>
      </c>
      <c r="B5241" t="s">
        <v>20745</v>
      </c>
      <c r="C5241" s="1" t="str">
        <f t="shared" si="580"/>
        <v>21:0648</v>
      </c>
      <c r="D5241" s="1" t="str">
        <f t="shared" si="584"/>
        <v>21:0198</v>
      </c>
      <c r="E5241" t="s">
        <v>20746</v>
      </c>
      <c r="F5241" t="s">
        <v>20747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11675</v>
      </c>
      <c r="N5241">
        <v>401</v>
      </c>
      <c r="O5241" t="s">
        <v>64</v>
      </c>
      <c r="P5241" t="s">
        <v>22</v>
      </c>
      <c r="Q5241" t="s">
        <v>2948</v>
      </c>
    </row>
    <row r="5242" spans="1:17" hidden="1" x14ac:dyDescent="0.25">
      <c r="A5242" t="s">
        <v>20748</v>
      </c>
      <c r="B5242" t="s">
        <v>20749</v>
      </c>
      <c r="C5242" s="1" t="str">
        <f t="shared" si="580"/>
        <v>21:0648</v>
      </c>
      <c r="D5242" s="1" t="str">
        <f t="shared" si="584"/>
        <v>21:0198</v>
      </c>
      <c r="E5242" t="s">
        <v>20750</v>
      </c>
      <c r="F5242" t="s">
        <v>20751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11689</v>
      </c>
      <c r="N5242">
        <v>402</v>
      </c>
      <c r="O5242" t="s">
        <v>113</v>
      </c>
      <c r="P5242" t="s">
        <v>356</v>
      </c>
      <c r="Q5242" t="s">
        <v>2392</v>
      </c>
    </row>
    <row r="5243" spans="1:17" hidden="1" x14ac:dyDescent="0.25">
      <c r="A5243" t="s">
        <v>20752</v>
      </c>
      <c r="B5243" t="s">
        <v>20753</v>
      </c>
      <c r="C5243" s="1" t="str">
        <f t="shared" si="580"/>
        <v>21:0648</v>
      </c>
      <c r="D5243" s="1" t="str">
        <f t="shared" si="584"/>
        <v>21:0198</v>
      </c>
      <c r="E5243" t="s">
        <v>20754</v>
      </c>
      <c r="F5243" t="s">
        <v>20755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11694</v>
      </c>
      <c r="N5243">
        <v>403</v>
      </c>
      <c r="O5243" t="s">
        <v>21</v>
      </c>
      <c r="P5243" t="s">
        <v>356</v>
      </c>
      <c r="Q5243" t="s">
        <v>2948</v>
      </c>
    </row>
    <row r="5244" spans="1:17" hidden="1" x14ac:dyDescent="0.25">
      <c r="A5244" t="s">
        <v>20756</v>
      </c>
      <c r="B5244" t="s">
        <v>20757</v>
      </c>
      <c r="C5244" s="1" t="str">
        <f t="shared" si="580"/>
        <v>21:0648</v>
      </c>
      <c r="D5244" s="1" t="str">
        <f t="shared" si="584"/>
        <v>21:0198</v>
      </c>
      <c r="E5244" t="s">
        <v>20758</v>
      </c>
      <c r="F5244" t="s">
        <v>20759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11700</v>
      </c>
      <c r="N5244">
        <v>404</v>
      </c>
      <c r="O5244" t="s">
        <v>21</v>
      </c>
      <c r="P5244" t="s">
        <v>1631</v>
      </c>
      <c r="Q5244" t="s">
        <v>149</v>
      </c>
    </row>
    <row r="5245" spans="1:17" hidden="1" x14ac:dyDescent="0.25">
      <c r="A5245" t="s">
        <v>20760</v>
      </c>
      <c r="B5245" t="s">
        <v>20761</v>
      </c>
      <c r="C5245" s="1" t="str">
        <f t="shared" si="580"/>
        <v>21:0648</v>
      </c>
      <c r="D5245" s="1" t="str">
        <f t="shared" si="584"/>
        <v>21:0198</v>
      </c>
      <c r="E5245" t="s">
        <v>20762</v>
      </c>
      <c r="F5245" t="s">
        <v>20763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11710</v>
      </c>
      <c r="N5245">
        <v>405</v>
      </c>
      <c r="O5245" t="s">
        <v>21</v>
      </c>
      <c r="P5245" t="s">
        <v>2212</v>
      </c>
      <c r="Q5245" t="s">
        <v>171</v>
      </c>
    </row>
    <row r="5246" spans="1:17" hidden="1" x14ac:dyDescent="0.25">
      <c r="A5246" t="s">
        <v>20764</v>
      </c>
      <c r="B5246" t="s">
        <v>20765</v>
      </c>
      <c r="C5246" s="1" t="str">
        <f t="shared" si="580"/>
        <v>21:0648</v>
      </c>
      <c r="D5246" s="1" t="str">
        <f t="shared" si="584"/>
        <v>21:0198</v>
      </c>
      <c r="E5246" t="s">
        <v>20766</v>
      </c>
      <c r="F5246" t="s">
        <v>20767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11715</v>
      </c>
      <c r="N5246">
        <v>406</v>
      </c>
      <c r="O5246" t="s">
        <v>225</v>
      </c>
      <c r="P5246" t="s">
        <v>2212</v>
      </c>
      <c r="Q5246" t="s">
        <v>3836</v>
      </c>
    </row>
    <row r="5247" spans="1:17" hidden="1" x14ac:dyDescent="0.25">
      <c r="A5247" t="s">
        <v>20768</v>
      </c>
      <c r="B5247" t="s">
        <v>20769</v>
      </c>
      <c r="C5247" s="1" t="str">
        <f t="shared" si="580"/>
        <v>21:0648</v>
      </c>
      <c r="D5247" s="1" t="str">
        <f t="shared" si="584"/>
        <v>21:0198</v>
      </c>
      <c r="E5247" t="s">
        <v>20770</v>
      </c>
      <c r="F5247" t="s">
        <v>20771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11720</v>
      </c>
      <c r="N5247">
        <v>407</v>
      </c>
      <c r="O5247" t="s">
        <v>370</v>
      </c>
      <c r="P5247" t="s">
        <v>397</v>
      </c>
      <c r="Q5247" t="s">
        <v>2822</v>
      </c>
    </row>
    <row r="5248" spans="1:17" hidden="1" x14ac:dyDescent="0.25">
      <c r="A5248" t="s">
        <v>20772</v>
      </c>
      <c r="B5248" t="s">
        <v>20773</v>
      </c>
      <c r="C5248" s="1" t="str">
        <f t="shared" si="580"/>
        <v>21:0648</v>
      </c>
      <c r="D5248" s="1" t="str">
        <f t="shared" si="584"/>
        <v>21:0198</v>
      </c>
      <c r="E5248" t="s">
        <v>20774</v>
      </c>
      <c r="F5248" t="s">
        <v>20775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11725</v>
      </c>
      <c r="N5248">
        <v>408</v>
      </c>
      <c r="O5248" t="s">
        <v>154</v>
      </c>
      <c r="P5248" t="s">
        <v>2212</v>
      </c>
      <c r="Q5248" t="s">
        <v>3836</v>
      </c>
    </row>
    <row r="5249" spans="1:17" hidden="1" x14ac:dyDescent="0.25">
      <c r="A5249" t="s">
        <v>20776</v>
      </c>
      <c r="B5249" t="s">
        <v>20777</v>
      </c>
      <c r="C5249" s="1" t="str">
        <f t="shared" si="580"/>
        <v>21:0648</v>
      </c>
      <c r="D5249" s="1" t="str">
        <f t="shared" si="584"/>
        <v>21:0198</v>
      </c>
      <c r="E5249" t="s">
        <v>20778</v>
      </c>
      <c r="F5249" t="s">
        <v>20779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11730</v>
      </c>
      <c r="N5249">
        <v>409</v>
      </c>
      <c r="O5249" t="s">
        <v>21</v>
      </c>
      <c r="P5249" t="s">
        <v>391</v>
      </c>
      <c r="Q5249" t="s">
        <v>8961</v>
      </c>
    </row>
    <row r="5250" spans="1:17" hidden="1" x14ac:dyDescent="0.25">
      <c r="A5250" t="s">
        <v>20780</v>
      </c>
      <c r="B5250" t="s">
        <v>20781</v>
      </c>
      <c r="C5250" s="1" t="str">
        <f t="shared" si="580"/>
        <v>21:0648</v>
      </c>
      <c r="D5250" s="1" t="str">
        <f t="shared" si="584"/>
        <v>21:0198</v>
      </c>
      <c r="E5250" t="s">
        <v>20782</v>
      </c>
      <c r="F5250" t="s">
        <v>20783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12803</v>
      </c>
      <c r="N5250">
        <v>410</v>
      </c>
      <c r="O5250" t="s">
        <v>225</v>
      </c>
      <c r="P5250" t="s">
        <v>391</v>
      </c>
      <c r="Q5250" t="s">
        <v>8961</v>
      </c>
    </row>
    <row r="5251" spans="1:17" hidden="1" x14ac:dyDescent="0.25">
      <c r="A5251" t="s">
        <v>20784</v>
      </c>
      <c r="B5251" t="s">
        <v>20785</v>
      </c>
      <c r="C5251" s="1" t="str">
        <f t="shared" si="580"/>
        <v>21:0648</v>
      </c>
      <c r="D5251" s="1" t="str">
        <f t="shared" si="584"/>
        <v>21:0198</v>
      </c>
      <c r="E5251" t="s">
        <v>20786</v>
      </c>
      <c r="F5251" t="s">
        <v>20787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11680</v>
      </c>
      <c r="N5251">
        <v>411</v>
      </c>
      <c r="O5251" t="s">
        <v>21</v>
      </c>
      <c r="P5251" t="s">
        <v>1631</v>
      </c>
      <c r="Q5251" t="s">
        <v>8961</v>
      </c>
    </row>
    <row r="5252" spans="1:17" hidden="1" x14ac:dyDescent="0.25">
      <c r="A5252" t="s">
        <v>20788</v>
      </c>
      <c r="B5252" t="s">
        <v>20789</v>
      </c>
      <c r="C5252" s="1" t="str">
        <f t="shared" si="580"/>
        <v>21:0648</v>
      </c>
      <c r="D5252" s="1" t="str">
        <f t="shared" si="584"/>
        <v>21:0198</v>
      </c>
      <c r="E5252" t="s">
        <v>20786</v>
      </c>
      <c r="F5252" t="s">
        <v>20790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11684</v>
      </c>
      <c r="N5252">
        <v>412</v>
      </c>
      <c r="O5252" t="s">
        <v>154</v>
      </c>
      <c r="P5252" t="s">
        <v>391</v>
      </c>
      <c r="Q5252" t="s">
        <v>8961</v>
      </c>
    </row>
    <row r="5253" spans="1:17" hidden="1" x14ac:dyDescent="0.25">
      <c r="A5253" t="s">
        <v>20791</v>
      </c>
      <c r="B5253" t="s">
        <v>20792</v>
      </c>
      <c r="C5253" s="1" t="str">
        <f t="shared" si="580"/>
        <v>21:0648</v>
      </c>
      <c r="D5253" s="1" t="str">
        <f t="shared" si="584"/>
        <v>21:0198</v>
      </c>
      <c r="E5253" t="s">
        <v>20793</v>
      </c>
      <c r="F5253" t="s">
        <v>20794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11641</v>
      </c>
      <c r="N5253">
        <v>413</v>
      </c>
      <c r="O5253" t="s">
        <v>21</v>
      </c>
      <c r="P5253" t="s">
        <v>391</v>
      </c>
      <c r="Q5253" t="s">
        <v>8961</v>
      </c>
    </row>
    <row r="5254" spans="1:17" hidden="1" x14ac:dyDescent="0.25">
      <c r="A5254" t="s">
        <v>20795</v>
      </c>
      <c r="B5254" t="s">
        <v>20796</v>
      </c>
      <c r="C5254" s="1" t="str">
        <f t="shared" si="580"/>
        <v>21:0648</v>
      </c>
      <c r="D5254" s="1" t="str">
        <f t="shared" si="584"/>
        <v>21:0198</v>
      </c>
      <c r="E5254" t="s">
        <v>20797</v>
      </c>
      <c r="F5254" t="s">
        <v>20798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11646</v>
      </c>
      <c r="N5254">
        <v>414</v>
      </c>
      <c r="O5254" t="s">
        <v>64</v>
      </c>
      <c r="P5254" t="s">
        <v>1631</v>
      </c>
      <c r="Q5254" t="s">
        <v>8961</v>
      </c>
    </row>
    <row r="5255" spans="1:17" hidden="1" x14ac:dyDescent="0.25">
      <c r="A5255" t="s">
        <v>20799</v>
      </c>
      <c r="B5255" t="s">
        <v>20800</v>
      </c>
      <c r="C5255" s="1" t="str">
        <f t="shared" si="580"/>
        <v>21:0648</v>
      </c>
      <c r="D5255" s="1" t="str">
        <f t="shared" si="584"/>
        <v>21:0198</v>
      </c>
      <c r="E5255" t="s">
        <v>20801</v>
      </c>
      <c r="F5255" t="s">
        <v>20802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11651</v>
      </c>
      <c r="N5255">
        <v>415</v>
      </c>
      <c r="O5255" t="s">
        <v>21</v>
      </c>
      <c r="P5255" t="s">
        <v>583</v>
      </c>
      <c r="Q5255" t="s">
        <v>7328</v>
      </c>
    </row>
    <row r="5256" spans="1:17" hidden="1" x14ac:dyDescent="0.25">
      <c r="A5256" t="s">
        <v>20803</v>
      </c>
      <c r="B5256" t="s">
        <v>20804</v>
      </c>
      <c r="C5256" s="1" t="str">
        <f t="shared" si="580"/>
        <v>21:0648</v>
      </c>
      <c r="D5256" s="1" t="str">
        <f t="shared" si="584"/>
        <v>21:0198</v>
      </c>
      <c r="E5256" t="s">
        <v>20805</v>
      </c>
      <c r="F5256" t="s">
        <v>20806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11660</v>
      </c>
      <c r="N5256">
        <v>416</v>
      </c>
      <c r="O5256" t="s">
        <v>21</v>
      </c>
      <c r="P5256" t="s">
        <v>3107</v>
      </c>
      <c r="Q5256" t="s">
        <v>143</v>
      </c>
    </row>
    <row r="5257" spans="1:17" hidden="1" x14ac:dyDescent="0.25">
      <c r="A5257" t="s">
        <v>20807</v>
      </c>
      <c r="B5257" t="s">
        <v>20808</v>
      </c>
      <c r="C5257" s="1" t="str">
        <f t="shared" si="580"/>
        <v>21:0648</v>
      </c>
      <c r="D5257" s="1" t="str">
        <f t="shared" si="584"/>
        <v>21:0198</v>
      </c>
      <c r="E5257" t="s">
        <v>20809</v>
      </c>
      <c r="F5257" t="s">
        <v>20810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11665</v>
      </c>
      <c r="N5257">
        <v>417</v>
      </c>
      <c r="O5257" t="s">
        <v>220</v>
      </c>
      <c r="P5257" t="s">
        <v>3107</v>
      </c>
      <c r="Q5257" t="s">
        <v>171</v>
      </c>
    </row>
    <row r="5258" spans="1:17" hidden="1" x14ac:dyDescent="0.25">
      <c r="A5258" t="s">
        <v>20811</v>
      </c>
      <c r="B5258" t="s">
        <v>20812</v>
      </c>
      <c r="C5258" s="1" t="str">
        <f t="shared" si="580"/>
        <v>21:0648</v>
      </c>
      <c r="D5258" s="1" t="str">
        <f t="shared" si="584"/>
        <v>21:0198</v>
      </c>
      <c r="E5258" t="s">
        <v>20813</v>
      </c>
      <c r="F5258" t="s">
        <v>20814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11670</v>
      </c>
      <c r="N5258">
        <v>418</v>
      </c>
      <c r="O5258" t="s">
        <v>220</v>
      </c>
      <c r="P5258" t="s">
        <v>3107</v>
      </c>
      <c r="Q5258" t="s">
        <v>171</v>
      </c>
    </row>
    <row r="5259" spans="1:17" hidden="1" x14ac:dyDescent="0.25">
      <c r="A5259" t="s">
        <v>20815</v>
      </c>
      <c r="B5259" t="s">
        <v>20816</v>
      </c>
      <c r="C5259" s="1" t="str">
        <f t="shared" si="580"/>
        <v>21:0648</v>
      </c>
      <c r="D5259" s="1" t="str">
        <f t="shared" si="584"/>
        <v>21:0198</v>
      </c>
      <c r="E5259" t="s">
        <v>20817</v>
      </c>
      <c r="F5259" t="s">
        <v>20818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11675</v>
      </c>
      <c r="N5259">
        <v>419</v>
      </c>
      <c r="O5259" t="s">
        <v>311</v>
      </c>
      <c r="P5259" t="s">
        <v>7960</v>
      </c>
      <c r="Q5259" t="s">
        <v>2948</v>
      </c>
    </row>
    <row r="5260" spans="1:17" hidden="1" x14ac:dyDescent="0.25">
      <c r="A5260" t="s">
        <v>20819</v>
      </c>
      <c r="B5260" t="s">
        <v>20820</v>
      </c>
      <c r="C5260" s="1" t="str">
        <f t="shared" si="580"/>
        <v>21:0648</v>
      </c>
      <c r="D5260" s="1" t="str">
        <f t="shared" si="584"/>
        <v>21:0198</v>
      </c>
      <c r="E5260" t="s">
        <v>20821</v>
      </c>
      <c r="F5260" t="s">
        <v>20822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11689</v>
      </c>
      <c r="N5260">
        <v>420</v>
      </c>
      <c r="O5260" t="s">
        <v>21</v>
      </c>
      <c r="P5260" t="s">
        <v>2943</v>
      </c>
      <c r="Q5260" t="s">
        <v>2366</v>
      </c>
    </row>
    <row r="5261" spans="1:17" hidden="1" x14ac:dyDescent="0.25">
      <c r="A5261" t="s">
        <v>20823</v>
      </c>
      <c r="B5261" t="s">
        <v>20824</v>
      </c>
      <c r="C5261" s="1" t="str">
        <f t="shared" si="580"/>
        <v>21:0648</v>
      </c>
      <c r="D5261" s="1" t="str">
        <f t="shared" si="584"/>
        <v>21:0198</v>
      </c>
      <c r="E5261" t="s">
        <v>20825</v>
      </c>
      <c r="F5261" t="s">
        <v>20826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11694</v>
      </c>
      <c r="N5261">
        <v>421</v>
      </c>
      <c r="O5261" t="s">
        <v>21</v>
      </c>
      <c r="P5261" t="s">
        <v>636</v>
      </c>
      <c r="Q5261" t="s">
        <v>198</v>
      </c>
    </row>
    <row r="5262" spans="1:17" hidden="1" x14ac:dyDescent="0.25">
      <c r="A5262" t="s">
        <v>20827</v>
      </c>
      <c r="B5262" t="s">
        <v>20828</v>
      </c>
      <c r="C5262" s="1" t="str">
        <f t="shared" si="580"/>
        <v>21:0648</v>
      </c>
      <c r="D5262" s="1" t="str">
        <f t="shared" si="584"/>
        <v>21:0198</v>
      </c>
      <c r="E5262" t="s">
        <v>20829</v>
      </c>
      <c r="F5262" t="s">
        <v>20830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11700</v>
      </c>
      <c r="N5262">
        <v>422</v>
      </c>
      <c r="O5262" t="s">
        <v>21</v>
      </c>
      <c r="P5262" t="s">
        <v>556</v>
      </c>
      <c r="Q5262" t="s">
        <v>215</v>
      </c>
    </row>
    <row r="5263" spans="1:17" hidden="1" x14ac:dyDescent="0.25">
      <c r="A5263" t="s">
        <v>20831</v>
      </c>
      <c r="B5263" t="s">
        <v>20832</v>
      </c>
      <c r="C5263" s="1" t="str">
        <f t="shared" si="580"/>
        <v>21:0648</v>
      </c>
      <c r="D5263" s="1" t="str">
        <f t="shared" si="584"/>
        <v>21:0198</v>
      </c>
      <c r="E5263" t="s">
        <v>20833</v>
      </c>
      <c r="F5263" t="s">
        <v>20834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11710</v>
      </c>
      <c r="N5263">
        <v>423</v>
      </c>
      <c r="O5263" t="s">
        <v>101</v>
      </c>
      <c r="P5263" t="s">
        <v>880</v>
      </c>
      <c r="Q5263" t="s">
        <v>2366</v>
      </c>
    </row>
    <row r="5264" spans="1:17" hidden="1" x14ac:dyDescent="0.25">
      <c r="A5264" t="s">
        <v>20835</v>
      </c>
      <c r="B5264" t="s">
        <v>20836</v>
      </c>
      <c r="C5264" s="1" t="str">
        <f t="shared" si="580"/>
        <v>21:0648</v>
      </c>
      <c r="D5264" s="1" t="str">
        <f>HYPERLINK("http://geochem.nrcan.gc.ca/cdogs/content/svy/svy_e.htm", "")</f>
        <v/>
      </c>
      <c r="G5264" s="1" t="str">
        <f>HYPERLINK("http://geochem.nrcan.gc.ca/cdogs/content/cr_/cr_00080_e.htm", "80")</f>
        <v>80</v>
      </c>
      <c r="J5264" t="s">
        <v>11703</v>
      </c>
      <c r="K5264" t="s">
        <v>11704</v>
      </c>
      <c r="L5264">
        <v>23</v>
      </c>
      <c r="M5264" t="s">
        <v>11705</v>
      </c>
      <c r="N5264">
        <v>424</v>
      </c>
      <c r="O5264" t="s">
        <v>311</v>
      </c>
      <c r="P5264" t="s">
        <v>636</v>
      </c>
      <c r="Q5264" t="s">
        <v>29</v>
      </c>
    </row>
    <row r="5265" spans="1:17" hidden="1" x14ac:dyDescent="0.25">
      <c r="A5265" t="s">
        <v>20837</v>
      </c>
      <c r="B5265" t="s">
        <v>20838</v>
      </c>
      <c r="C5265" s="1" t="str">
        <f t="shared" si="580"/>
        <v>21:0648</v>
      </c>
      <c r="D5265" s="1" t="str">
        <f t="shared" ref="D5265:D5276" si="587">HYPERLINK("http://geochem.nrcan.gc.ca/cdogs/content/svy/svy210198_e.htm", "21:0198")</f>
        <v>21:0198</v>
      </c>
      <c r="E5265" t="s">
        <v>20839</v>
      </c>
      <c r="F5265" t="s">
        <v>20840</v>
      </c>
      <c r="H5265">
        <v>45.440213499999999</v>
      </c>
      <c r="I5265">
        <v>-66.350673999999998</v>
      </c>
      <c r="J5265" s="1" t="str">
        <f t="shared" ref="J5265:J5276" si="588">HYPERLINK("http://geochem.nrcan.gc.ca/cdogs/content/kwd/kwd020018_e.htm", "Fluid (stream)")</f>
        <v>Fluid (stream)</v>
      </c>
      <c r="K5265" s="1" t="str">
        <f t="shared" ref="K5265:K5276" si="589">HYPERLINK("http://geochem.nrcan.gc.ca/cdogs/content/kwd/kwd080007_e.htm", "Untreated Water")</f>
        <v>Untreated Water</v>
      </c>
      <c r="L5265">
        <v>23</v>
      </c>
      <c r="M5265" t="s">
        <v>11715</v>
      </c>
      <c r="N5265">
        <v>425</v>
      </c>
      <c r="O5265" t="s">
        <v>652</v>
      </c>
      <c r="P5265" t="s">
        <v>16918</v>
      </c>
      <c r="Q5265" t="s">
        <v>16574</v>
      </c>
    </row>
    <row r="5266" spans="1:17" hidden="1" x14ac:dyDescent="0.25">
      <c r="A5266" t="s">
        <v>20841</v>
      </c>
      <c r="B5266" t="s">
        <v>20842</v>
      </c>
      <c r="C5266" s="1" t="str">
        <f t="shared" si="580"/>
        <v>21:0648</v>
      </c>
      <c r="D5266" s="1" t="str">
        <f t="shared" si="587"/>
        <v>21:0198</v>
      </c>
      <c r="E5266" t="s">
        <v>20843</v>
      </c>
      <c r="F5266" t="s">
        <v>20844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11720</v>
      </c>
      <c r="N5266">
        <v>426</v>
      </c>
      <c r="O5266" t="s">
        <v>1597</v>
      </c>
      <c r="P5266" t="s">
        <v>4550</v>
      </c>
      <c r="Q5266" t="s">
        <v>8961</v>
      </c>
    </row>
    <row r="5267" spans="1:17" hidden="1" x14ac:dyDescent="0.25">
      <c r="A5267" t="s">
        <v>20845</v>
      </c>
      <c r="B5267" t="s">
        <v>20846</v>
      </c>
      <c r="C5267" s="1" t="str">
        <f t="shared" si="580"/>
        <v>21:0648</v>
      </c>
      <c r="D5267" s="1" t="str">
        <f t="shared" si="587"/>
        <v>21:0198</v>
      </c>
      <c r="E5267" t="s">
        <v>20847</v>
      </c>
      <c r="F5267" t="s">
        <v>20848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11725</v>
      </c>
      <c r="N5267">
        <v>427</v>
      </c>
      <c r="O5267" t="s">
        <v>311</v>
      </c>
      <c r="P5267" t="s">
        <v>1515</v>
      </c>
      <c r="Q5267" t="s">
        <v>71</v>
      </c>
    </row>
    <row r="5268" spans="1:17" hidden="1" x14ac:dyDescent="0.25">
      <c r="A5268" t="s">
        <v>20849</v>
      </c>
      <c r="B5268" t="s">
        <v>20850</v>
      </c>
      <c r="C5268" s="1" t="str">
        <f t="shared" si="580"/>
        <v>21:0648</v>
      </c>
      <c r="D5268" s="1" t="str">
        <f t="shared" si="587"/>
        <v>21:0198</v>
      </c>
      <c r="E5268" t="s">
        <v>20851</v>
      </c>
      <c r="F5268" t="s">
        <v>20852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11730</v>
      </c>
      <c r="N5268">
        <v>428</v>
      </c>
      <c r="O5268" t="s">
        <v>1597</v>
      </c>
      <c r="P5268" t="s">
        <v>1515</v>
      </c>
      <c r="Q5268" t="s">
        <v>71</v>
      </c>
    </row>
    <row r="5269" spans="1:17" hidden="1" x14ac:dyDescent="0.25">
      <c r="A5269" t="s">
        <v>20853</v>
      </c>
      <c r="B5269" t="s">
        <v>20854</v>
      </c>
      <c r="C5269" s="1" t="str">
        <f t="shared" si="580"/>
        <v>21:0648</v>
      </c>
      <c r="D5269" s="1" t="str">
        <f t="shared" si="587"/>
        <v>21:0198</v>
      </c>
      <c r="E5269" t="s">
        <v>20855</v>
      </c>
      <c r="F5269" t="s">
        <v>20856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12803</v>
      </c>
      <c r="N5269">
        <v>429</v>
      </c>
      <c r="O5269" t="s">
        <v>21</v>
      </c>
      <c r="P5269" t="s">
        <v>356</v>
      </c>
      <c r="Q5269" t="s">
        <v>52</v>
      </c>
    </row>
    <row r="5270" spans="1:17" hidden="1" x14ac:dyDescent="0.25">
      <c r="A5270" t="s">
        <v>20857</v>
      </c>
      <c r="B5270" t="s">
        <v>20858</v>
      </c>
      <c r="C5270" s="1" t="str">
        <f t="shared" si="580"/>
        <v>21:0648</v>
      </c>
      <c r="D5270" s="1" t="str">
        <f t="shared" si="587"/>
        <v>21:0198</v>
      </c>
      <c r="E5270" t="s">
        <v>20859</v>
      </c>
      <c r="F5270" t="s">
        <v>20860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11641</v>
      </c>
      <c r="N5270">
        <v>430</v>
      </c>
      <c r="O5270" t="s">
        <v>225</v>
      </c>
      <c r="P5270" t="s">
        <v>397</v>
      </c>
      <c r="Q5270" t="s">
        <v>52</v>
      </c>
    </row>
    <row r="5271" spans="1:17" hidden="1" x14ac:dyDescent="0.25">
      <c r="A5271" t="s">
        <v>20861</v>
      </c>
      <c r="B5271" t="s">
        <v>20862</v>
      </c>
      <c r="C5271" s="1" t="str">
        <f t="shared" si="580"/>
        <v>21:0648</v>
      </c>
      <c r="D5271" s="1" t="str">
        <f t="shared" si="587"/>
        <v>21:0198</v>
      </c>
      <c r="E5271" t="s">
        <v>20863</v>
      </c>
      <c r="F5271" t="s">
        <v>20864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11646</v>
      </c>
      <c r="N5271">
        <v>431</v>
      </c>
      <c r="O5271" t="s">
        <v>21</v>
      </c>
      <c r="P5271" t="s">
        <v>45</v>
      </c>
      <c r="Q5271" t="s">
        <v>149</v>
      </c>
    </row>
    <row r="5272" spans="1:17" hidden="1" x14ac:dyDescent="0.25">
      <c r="A5272" t="s">
        <v>20865</v>
      </c>
      <c r="B5272" t="s">
        <v>20866</v>
      </c>
      <c r="C5272" s="1" t="str">
        <f t="shared" si="580"/>
        <v>21:0648</v>
      </c>
      <c r="D5272" s="1" t="str">
        <f t="shared" si="587"/>
        <v>21:0198</v>
      </c>
      <c r="E5272" t="s">
        <v>20867</v>
      </c>
      <c r="F5272" t="s">
        <v>20868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11651</v>
      </c>
      <c r="N5272">
        <v>432</v>
      </c>
      <c r="O5272" t="s">
        <v>21</v>
      </c>
      <c r="P5272" t="s">
        <v>45</v>
      </c>
      <c r="Q5272" t="s">
        <v>52</v>
      </c>
    </row>
    <row r="5273" spans="1:17" hidden="1" x14ac:dyDescent="0.25">
      <c r="A5273" t="s">
        <v>20869</v>
      </c>
      <c r="B5273" t="s">
        <v>20870</v>
      </c>
      <c r="C5273" s="1" t="str">
        <f t="shared" si="580"/>
        <v>21:0648</v>
      </c>
      <c r="D5273" s="1" t="str">
        <f t="shared" si="587"/>
        <v>21:0198</v>
      </c>
      <c r="E5273" t="s">
        <v>20871</v>
      </c>
      <c r="F5273" t="s">
        <v>20872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11660</v>
      </c>
      <c r="N5273">
        <v>433</v>
      </c>
      <c r="O5273" t="s">
        <v>108</v>
      </c>
      <c r="P5273" t="s">
        <v>108</v>
      </c>
      <c r="Q5273" t="s">
        <v>108</v>
      </c>
    </row>
    <row r="5274" spans="1:17" hidden="1" x14ac:dyDescent="0.25">
      <c r="A5274" t="s">
        <v>20873</v>
      </c>
      <c r="B5274" t="s">
        <v>20874</v>
      </c>
      <c r="C5274" s="1" t="str">
        <f t="shared" si="580"/>
        <v>21:0648</v>
      </c>
      <c r="D5274" s="1" t="str">
        <f t="shared" si="587"/>
        <v>21:0198</v>
      </c>
      <c r="E5274" t="s">
        <v>20875</v>
      </c>
      <c r="F5274" t="s">
        <v>20876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11665</v>
      </c>
      <c r="N5274">
        <v>434</v>
      </c>
      <c r="O5274" t="s">
        <v>108</v>
      </c>
      <c r="P5274" t="s">
        <v>108</v>
      </c>
      <c r="Q5274" t="s">
        <v>108</v>
      </c>
    </row>
    <row r="5275" spans="1:17" hidden="1" x14ac:dyDescent="0.25">
      <c r="A5275" t="s">
        <v>20877</v>
      </c>
      <c r="B5275" t="s">
        <v>20878</v>
      </c>
      <c r="C5275" s="1" t="str">
        <f t="shared" si="580"/>
        <v>21:0648</v>
      </c>
      <c r="D5275" s="1" t="str">
        <f t="shared" si="587"/>
        <v>21:0198</v>
      </c>
      <c r="E5275" t="s">
        <v>20879</v>
      </c>
      <c r="F5275" t="s">
        <v>20880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11670</v>
      </c>
      <c r="N5275">
        <v>435</v>
      </c>
      <c r="O5275" t="s">
        <v>3376</v>
      </c>
      <c r="P5275" t="s">
        <v>22</v>
      </c>
      <c r="Q5275" t="s">
        <v>3836</v>
      </c>
    </row>
    <row r="5276" spans="1:17" hidden="1" x14ac:dyDescent="0.25">
      <c r="A5276" t="s">
        <v>20881</v>
      </c>
      <c r="B5276" t="s">
        <v>20882</v>
      </c>
      <c r="C5276" s="1" t="str">
        <f t="shared" si="580"/>
        <v>21:0648</v>
      </c>
      <c r="D5276" s="1" t="str">
        <f t="shared" si="587"/>
        <v>21:0198</v>
      </c>
      <c r="E5276" t="s">
        <v>20883</v>
      </c>
      <c r="F5276" t="s">
        <v>20884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11675</v>
      </c>
      <c r="N5276">
        <v>436</v>
      </c>
      <c r="O5276" t="s">
        <v>3027</v>
      </c>
      <c r="P5276" t="s">
        <v>583</v>
      </c>
      <c r="Q5276" t="s">
        <v>35</v>
      </c>
    </row>
    <row r="5277" spans="1:17" hidden="1" x14ac:dyDescent="0.25">
      <c r="A5277" t="s">
        <v>20885</v>
      </c>
      <c r="B5277" t="s">
        <v>20886</v>
      </c>
      <c r="C5277" s="1" t="str">
        <f t="shared" si="580"/>
        <v>21:0648</v>
      </c>
      <c r="D5277" s="1" t="str">
        <f>HYPERLINK("http://geochem.nrcan.gc.ca/cdogs/content/svy/svy_e.htm", "")</f>
        <v/>
      </c>
      <c r="G5277" s="1" t="str">
        <f>HYPERLINK("http://geochem.nrcan.gc.ca/cdogs/content/cr_/cr_00082_e.htm", "82")</f>
        <v>82</v>
      </c>
      <c r="J5277" t="s">
        <v>11703</v>
      </c>
      <c r="K5277" t="s">
        <v>11704</v>
      </c>
      <c r="L5277">
        <v>24</v>
      </c>
      <c r="M5277" t="s">
        <v>11705</v>
      </c>
      <c r="N5277">
        <v>437</v>
      </c>
      <c r="O5277" t="s">
        <v>20887</v>
      </c>
      <c r="P5277" t="s">
        <v>18312</v>
      </c>
      <c r="Q5277" t="s">
        <v>29</v>
      </c>
    </row>
    <row r="5278" spans="1:17" hidden="1" x14ac:dyDescent="0.25">
      <c r="A5278" t="s">
        <v>20888</v>
      </c>
      <c r="B5278" t="s">
        <v>20889</v>
      </c>
      <c r="C5278" s="1" t="str">
        <f t="shared" si="580"/>
        <v>21:0648</v>
      </c>
      <c r="D5278" s="1" t="str">
        <f t="shared" ref="D5278:D5299" si="590">HYPERLINK("http://geochem.nrcan.gc.ca/cdogs/content/svy/svy210198_e.htm", "21:0198")</f>
        <v>21:0198</v>
      </c>
      <c r="E5278" t="s">
        <v>20890</v>
      </c>
      <c r="F5278" t="s">
        <v>20891</v>
      </c>
      <c r="H5278">
        <v>45.6866336</v>
      </c>
      <c r="I5278">
        <v>-66.027456999999998</v>
      </c>
      <c r="J5278" s="1" t="str">
        <f t="shared" ref="J5278:J5299" si="591">HYPERLINK("http://geochem.nrcan.gc.ca/cdogs/content/kwd/kwd020018_e.htm", "Fluid (stream)")</f>
        <v>Fluid (stream)</v>
      </c>
      <c r="K5278" s="1" t="str">
        <f t="shared" ref="K5278:K5299" si="592">HYPERLINK("http://geochem.nrcan.gc.ca/cdogs/content/kwd/kwd080007_e.htm", "Untreated Water")</f>
        <v>Untreated Water</v>
      </c>
      <c r="L5278">
        <v>24</v>
      </c>
      <c r="M5278" t="s">
        <v>11689</v>
      </c>
      <c r="N5278">
        <v>438</v>
      </c>
      <c r="O5278" t="s">
        <v>21</v>
      </c>
      <c r="P5278" t="s">
        <v>397</v>
      </c>
      <c r="Q5278" t="s">
        <v>35</v>
      </c>
    </row>
    <row r="5279" spans="1:17" hidden="1" x14ac:dyDescent="0.25">
      <c r="A5279" t="s">
        <v>20892</v>
      </c>
      <c r="B5279" t="s">
        <v>20893</v>
      </c>
      <c r="C5279" s="1" t="str">
        <f t="shared" si="580"/>
        <v>21:0648</v>
      </c>
      <c r="D5279" s="1" t="str">
        <f t="shared" si="590"/>
        <v>21:0198</v>
      </c>
      <c r="E5279" t="s">
        <v>20894</v>
      </c>
      <c r="F5279" t="s">
        <v>20895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11694</v>
      </c>
      <c r="N5279">
        <v>439</v>
      </c>
      <c r="O5279" t="s">
        <v>6252</v>
      </c>
      <c r="P5279" t="s">
        <v>1598</v>
      </c>
      <c r="Q5279" t="s">
        <v>46</v>
      </c>
    </row>
    <row r="5280" spans="1:17" hidden="1" x14ac:dyDescent="0.25">
      <c r="A5280" t="s">
        <v>20896</v>
      </c>
      <c r="B5280" t="s">
        <v>20897</v>
      </c>
      <c r="C5280" s="1" t="str">
        <f t="shared" si="580"/>
        <v>21:0648</v>
      </c>
      <c r="D5280" s="1" t="str">
        <f t="shared" si="590"/>
        <v>21:0198</v>
      </c>
      <c r="E5280" t="s">
        <v>20898</v>
      </c>
      <c r="F5280" t="s">
        <v>20899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11700</v>
      </c>
      <c r="N5280">
        <v>440</v>
      </c>
      <c r="O5280" t="s">
        <v>108</v>
      </c>
      <c r="P5280" t="s">
        <v>108</v>
      </c>
      <c r="Q5280" t="s">
        <v>108</v>
      </c>
    </row>
    <row r="5281" spans="1:17" hidden="1" x14ac:dyDescent="0.25">
      <c r="A5281" t="s">
        <v>20900</v>
      </c>
      <c r="B5281" t="s">
        <v>20901</v>
      </c>
      <c r="C5281" s="1" t="str">
        <f t="shared" si="580"/>
        <v>21:0648</v>
      </c>
      <c r="D5281" s="1" t="str">
        <f t="shared" si="590"/>
        <v>21:0198</v>
      </c>
      <c r="E5281" t="s">
        <v>20902</v>
      </c>
      <c r="F5281" t="s">
        <v>20903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11680</v>
      </c>
      <c r="N5281">
        <v>441</v>
      </c>
      <c r="O5281" t="s">
        <v>21</v>
      </c>
      <c r="P5281" t="s">
        <v>22</v>
      </c>
      <c r="Q5281" t="s">
        <v>171</v>
      </c>
    </row>
    <row r="5282" spans="1:17" hidden="1" x14ac:dyDescent="0.25">
      <c r="A5282" t="s">
        <v>20904</v>
      </c>
      <c r="B5282" t="s">
        <v>20905</v>
      </c>
      <c r="C5282" s="1" t="str">
        <f t="shared" si="580"/>
        <v>21:0648</v>
      </c>
      <c r="D5282" s="1" t="str">
        <f t="shared" si="590"/>
        <v>21:0198</v>
      </c>
      <c r="E5282" t="s">
        <v>20902</v>
      </c>
      <c r="F5282" t="s">
        <v>20906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11684</v>
      </c>
      <c r="N5282">
        <v>442</v>
      </c>
      <c r="O5282" t="s">
        <v>21</v>
      </c>
      <c r="P5282" t="s">
        <v>22</v>
      </c>
      <c r="Q5282" t="s">
        <v>2366</v>
      </c>
    </row>
    <row r="5283" spans="1:17" hidden="1" x14ac:dyDescent="0.25">
      <c r="A5283" t="s">
        <v>20907</v>
      </c>
      <c r="B5283" t="s">
        <v>20908</v>
      </c>
      <c r="C5283" s="1" t="str">
        <f t="shared" si="580"/>
        <v>21:0648</v>
      </c>
      <c r="D5283" s="1" t="str">
        <f t="shared" si="590"/>
        <v>21:0198</v>
      </c>
      <c r="E5283" t="s">
        <v>20909</v>
      </c>
      <c r="F5283" t="s">
        <v>20910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11710</v>
      </c>
      <c r="N5283">
        <v>443</v>
      </c>
      <c r="O5283" t="s">
        <v>2418</v>
      </c>
      <c r="P5283" t="s">
        <v>583</v>
      </c>
      <c r="Q5283" t="s">
        <v>3836</v>
      </c>
    </row>
    <row r="5284" spans="1:17" hidden="1" x14ac:dyDescent="0.25">
      <c r="A5284" t="s">
        <v>20911</v>
      </c>
      <c r="B5284" t="s">
        <v>20912</v>
      </c>
      <c r="C5284" s="1" t="str">
        <f t="shared" si="580"/>
        <v>21:0648</v>
      </c>
      <c r="D5284" s="1" t="str">
        <f t="shared" si="590"/>
        <v>21:0198</v>
      </c>
      <c r="E5284" t="s">
        <v>20913</v>
      </c>
      <c r="F5284" t="s">
        <v>20914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11715</v>
      </c>
      <c r="N5284">
        <v>444</v>
      </c>
      <c r="O5284" t="s">
        <v>108</v>
      </c>
      <c r="P5284" t="s">
        <v>108</v>
      </c>
      <c r="Q5284" t="s">
        <v>108</v>
      </c>
    </row>
    <row r="5285" spans="1:17" hidden="1" x14ac:dyDescent="0.25">
      <c r="A5285" t="s">
        <v>20915</v>
      </c>
      <c r="B5285" t="s">
        <v>20916</v>
      </c>
      <c r="C5285" s="1" t="str">
        <f t="shared" si="580"/>
        <v>21:0648</v>
      </c>
      <c r="D5285" s="1" t="str">
        <f t="shared" si="590"/>
        <v>21:0198</v>
      </c>
      <c r="E5285" t="s">
        <v>20917</v>
      </c>
      <c r="F5285" t="s">
        <v>20918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11720</v>
      </c>
      <c r="N5285">
        <v>445</v>
      </c>
      <c r="O5285" t="s">
        <v>108</v>
      </c>
      <c r="P5285" t="s">
        <v>108</v>
      </c>
      <c r="Q5285" t="s">
        <v>108</v>
      </c>
    </row>
    <row r="5286" spans="1:17" hidden="1" x14ac:dyDescent="0.25">
      <c r="A5286" t="s">
        <v>20919</v>
      </c>
      <c r="B5286" t="s">
        <v>20920</v>
      </c>
      <c r="C5286" s="1" t="str">
        <f t="shared" si="580"/>
        <v>21:0648</v>
      </c>
      <c r="D5286" s="1" t="str">
        <f t="shared" si="590"/>
        <v>21:0198</v>
      </c>
      <c r="E5286" t="s">
        <v>20921</v>
      </c>
      <c r="F5286" t="s">
        <v>20922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11725</v>
      </c>
      <c r="N5286">
        <v>446</v>
      </c>
      <c r="O5286" t="s">
        <v>21</v>
      </c>
      <c r="P5286" t="s">
        <v>636</v>
      </c>
      <c r="Q5286" t="s">
        <v>2401</v>
      </c>
    </row>
    <row r="5287" spans="1:17" hidden="1" x14ac:dyDescent="0.25">
      <c r="A5287" t="s">
        <v>20923</v>
      </c>
      <c r="B5287" t="s">
        <v>20924</v>
      </c>
      <c r="C5287" s="1" t="str">
        <f t="shared" si="580"/>
        <v>21:0648</v>
      </c>
      <c r="D5287" s="1" t="str">
        <f t="shared" si="590"/>
        <v>21:0198</v>
      </c>
      <c r="E5287" t="s">
        <v>20925</v>
      </c>
      <c r="F5287" t="s">
        <v>20926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11730</v>
      </c>
      <c r="N5287">
        <v>447</v>
      </c>
      <c r="O5287" t="s">
        <v>21</v>
      </c>
      <c r="P5287" t="s">
        <v>1598</v>
      </c>
      <c r="Q5287" t="s">
        <v>2401</v>
      </c>
    </row>
    <row r="5288" spans="1:17" hidden="1" x14ac:dyDescent="0.25">
      <c r="A5288" t="s">
        <v>20927</v>
      </c>
      <c r="B5288" t="s">
        <v>20928</v>
      </c>
      <c r="C5288" s="1" t="str">
        <f t="shared" si="580"/>
        <v>21:0648</v>
      </c>
      <c r="D5288" s="1" t="str">
        <f t="shared" si="590"/>
        <v>21:0198</v>
      </c>
      <c r="E5288" t="s">
        <v>20929</v>
      </c>
      <c r="F5288" t="s">
        <v>20930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12803</v>
      </c>
      <c r="N5288">
        <v>448</v>
      </c>
      <c r="O5288" t="s">
        <v>64</v>
      </c>
      <c r="P5288" t="s">
        <v>3107</v>
      </c>
      <c r="Q5288" t="s">
        <v>16522</v>
      </c>
    </row>
    <row r="5289" spans="1:17" hidden="1" x14ac:dyDescent="0.25">
      <c r="A5289" t="s">
        <v>20931</v>
      </c>
      <c r="B5289" t="s">
        <v>20932</v>
      </c>
      <c r="C5289" s="1" t="str">
        <f t="shared" ref="C5289:C5352" si="593">HYPERLINK("http://geochem.nrcan.gc.ca/cdogs/content/bdl/bdl210648_e.htm", "21:0648")</f>
        <v>21:0648</v>
      </c>
      <c r="D5289" s="1" t="str">
        <f t="shared" si="590"/>
        <v>21:0198</v>
      </c>
      <c r="E5289" t="s">
        <v>20933</v>
      </c>
      <c r="F5289" t="s">
        <v>20934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11641</v>
      </c>
      <c r="N5289">
        <v>449</v>
      </c>
      <c r="O5289" t="s">
        <v>64</v>
      </c>
      <c r="P5289" t="s">
        <v>830</v>
      </c>
      <c r="Q5289" t="s">
        <v>7328</v>
      </c>
    </row>
    <row r="5290" spans="1:17" hidden="1" x14ac:dyDescent="0.25">
      <c r="A5290" t="s">
        <v>20935</v>
      </c>
      <c r="B5290" t="s">
        <v>20936</v>
      </c>
      <c r="C5290" s="1" t="str">
        <f t="shared" si="593"/>
        <v>21:0648</v>
      </c>
      <c r="D5290" s="1" t="str">
        <f t="shared" si="590"/>
        <v>21:0198</v>
      </c>
      <c r="E5290" t="s">
        <v>20937</v>
      </c>
      <c r="F5290" t="s">
        <v>20938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11646</v>
      </c>
      <c r="N5290">
        <v>450</v>
      </c>
      <c r="O5290" t="s">
        <v>21</v>
      </c>
      <c r="P5290" t="s">
        <v>5702</v>
      </c>
      <c r="Q5290" t="s">
        <v>143</v>
      </c>
    </row>
    <row r="5291" spans="1:17" hidden="1" x14ac:dyDescent="0.25">
      <c r="A5291" t="s">
        <v>20939</v>
      </c>
      <c r="B5291" t="s">
        <v>20940</v>
      </c>
      <c r="C5291" s="1" t="str">
        <f t="shared" si="593"/>
        <v>21:0648</v>
      </c>
      <c r="D5291" s="1" t="str">
        <f t="shared" si="590"/>
        <v>21:0198</v>
      </c>
      <c r="E5291" t="s">
        <v>20941</v>
      </c>
      <c r="F5291" t="s">
        <v>20942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11651</v>
      </c>
      <c r="N5291">
        <v>451</v>
      </c>
      <c r="O5291" t="s">
        <v>108</v>
      </c>
      <c r="P5291" t="s">
        <v>108</v>
      </c>
      <c r="Q5291" t="s">
        <v>108</v>
      </c>
    </row>
    <row r="5292" spans="1:17" hidden="1" x14ac:dyDescent="0.25">
      <c r="A5292" t="s">
        <v>20943</v>
      </c>
      <c r="B5292" t="s">
        <v>20944</v>
      </c>
      <c r="C5292" s="1" t="str">
        <f t="shared" si="593"/>
        <v>21:0648</v>
      </c>
      <c r="D5292" s="1" t="str">
        <f t="shared" si="590"/>
        <v>21:0198</v>
      </c>
      <c r="E5292" t="s">
        <v>20945</v>
      </c>
      <c r="F5292" t="s">
        <v>20946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11660</v>
      </c>
      <c r="N5292">
        <v>452</v>
      </c>
      <c r="O5292" t="s">
        <v>21</v>
      </c>
      <c r="P5292" t="s">
        <v>397</v>
      </c>
      <c r="Q5292" t="s">
        <v>149</v>
      </c>
    </row>
    <row r="5293" spans="1:17" hidden="1" x14ac:dyDescent="0.25">
      <c r="A5293" t="s">
        <v>20947</v>
      </c>
      <c r="B5293" t="s">
        <v>20948</v>
      </c>
      <c r="C5293" s="1" t="str">
        <f t="shared" si="593"/>
        <v>21:0648</v>
      </c>
      <c r="D5293" s="1" t="str">
        <f t="shared" si="590"/>
        <v>21:0198</v>
      </c>
      <c r="E5293" t="s">
        <v>20949</v>
      </c>
      <c r="F5293" t="s">
        <v>20950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11665</v>
      </c>
      <c r="N5293">
        <v>453</v>
      </c>
      <c r="O5293" t="s">
        <v>21</v>
      </c>
      <c r="P5293" t="s">
        <v>22</v>
      </c>
      <c r="Q5293" t="s">
        <v>103</v>
      </c>
    </row>
    <row r="5294" spans="1:17" hidden="1" x14ac:dyDescent="0.25">
      <c r="A5294" t="s">
        <v>20951</v>
      </c>
      <c r="B5294" t="s">
        <v>20952</v>
      </c>
      <c r="C5294" s="1" t="str">
        <f t="shared" si="593"/>
        <v>21:0648</v>
      </c>
      <c r="D5294" s="1" t="str">
        <f t="shared" si="590"/>
        <v>21:0198</v>
      </c>
      <c r="E5294" t="s">
        <v>20953</v>
      </c>
      <c r="F5294" t="s">
        <v>20954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11670</v>
      </c>
      <c r="N5294">
        <v>454</v>
      </c>
      <c r="O5294" t="s">
        <v>21</v>
      </c>
      <c r="P5294" t="s">
        <v>22</v>
      </c>
      <c r="Q5294" t="s">
        <v>189</v>
      </c>
    </row>
    <row r="5295" spans="1:17" hidden="1" x14ac:dyDescent="0.25">
      <c r="A5295" t="s">
        <v>20955</v>
      </c>
      <c r="B5295" t="s">
        <v>20956</v>
      </c>
      <c r="C5295" s="1" t="str">
        <f t="shared" si="593"/>
        <v>21:0648</v>
      </c>
      <c r="D5295" s="1" t="str">
        <f t="shared" si="590"/>
        <v>21:0198</v>
      </c>
      <c r="E5295" t="s">
        <v>20957</v>
      </c>
      <c r="F5295" t="s">
        <v>20958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11680</v>
      </c>
      <c r="N5295">
        <v>455</v>
      </c>
      <c r="O5295" t="s">
        <v>21</v>
      </c>
      <c r="P5295" t="s">
        <v>2212</v>
      </c>
      <c r="Q5295" t="s">
        <v>2392</v>
      </c>
    </row>
    <row r="5296" spans="1:17" hidden="1" x14ac:dyDescent="0.25">
      <c r="A5296" t="s">
        <v>20959</v>
      </c>
      <c r="B5296" t="s">
        <v>20960</v>
      </c>
      <c r="C5296" s="1" t="str">
        <f t="shared" si="593"/>
        <v>21:0648</v>
      </c>
      <c r="D5296" s="1" t="str">
        <f t="shared" si="590"/>
        <v>21:0198</v>
      </c>
      <c r="E5296" t="s">
        <v>20957</v>
      </c>
      <c r="F5296" t="s">
        <v>20961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11684</v>
      </c>
      <c r="N5296">
        <v>456</v>
      </c>
      <c r="O5296" t="s">
        <v>21</v>
      </c>
      <c r="P5296" t="s">
        <v>2212</v>
      </c>
      <c r="Q5296" t="s">
        <v>2392</v>
      </c>
    </row>
    <row r="5297" spans="1:17" hidden="1" x14ac:dyDescent="0.25">
      <c r="A5297" t="s">
        <v>20962</v>
      </c>
      <c r="B5297" t="s">
        <v>20963</v>
      </c>
      <c r="C5297" s="1" t="str">
        <f t="shared" si="593"/>
        <v>21:0648</v>
      </c>
      <c r="D5297" s="1" t="str">
        <f t="shared" si="590"/>
        <v>21:0198</v>
      </c>
      <c r="E5297" t="s">
        <v>20964</v>
      </c>
      <c r="F5297" t="s">
        <v>20965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11675</v>
      </c>
      <c r="N5297">
        <v>457</v>
      </c>
      <c r="O5297" t="s">
        <v>21</v>
      </c>
      <c r="P5297" t="s">
        <v>356</v>
      </c>
      <c r="Q5297" t="s">
        <v>143</v>
      </c>
    </row>
    <row r="5298" spans="1:17" hidden="1" x14ac:dyDescent="0.25">
      <c r="A5298" t="s">
        <v>20966</v>
      </c>
      <c r="B5298" t="s">
        <v>20967</v>
      </c>
      <c r="C5298" s="1" t="str">
        <f t="shared" si="593"/>
        <v>21:0648</v>
      </c>
      <c r="D5298" s="1" t="str">
        <f t="shared" si="590"/>
        <v>21:0198</v>
      </c>
      <c r="E5298" t="s">
        <v>20968</v>
      </c>
      <c r="F5298" t="s">
        <v>20969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11689</v>
      </c>
      <c r="N5298">
        <v>458</v>
      </c>
      <c r="O5298" t="s">
        <v>3376</v>
      </c>
      <c r="P5298" t="s">
        <v>2943</v>
      </c>
      <c r="Q5298" t="s">
        <v>52</v>
      </c>
    </row>
    <row r="5299" spans="1:17" hidden="1" x14ac:dyDescent="0.25">
      <c r="A5299" t="s">
        <v>20970</v>
      </c>
      <c r="B5299" t="s">
        <v>20971</v>
      </c>
      <c r="C5299" s="1" t="str">
        <f t="shared" si="593"/>
        <v>21:0648</v>
      </c>
      <c r="D5299" s="1" t="str">
        <f t="shared" si="590"/>
        <v>21:0198</v>
      </c>
      <c r="E5299" t="s">
        <v>20972</v>
      </c>
      <c r="F5299" t="s">
        <v>20973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11694</v>
      </c>
      <c r="N5299">
        <v>459</v>
      </c>
      <c r="O5299" t="s">
        <v>21</v>
      </c>
      <c r="P5299" t="s">
        <v>22</v>
      </c>
      <c r="Q5299" t="s">
        <v>52</v>
      </c>
    </row>
    <row r="5300" spans="1:17" hidden="1" x14ac:dyDescent="0.25">
      <c r="A5300" t="s">
        <v>20974</v>
      </c>
      <c r="B5300" t="s">
        <v>20975</v>
      </c>
      <c r="C5300" s="1" t="str">
        <f t="shared" si="593"/>
        <v>21:0648</v>
      </c>
      <c r="D5300" s="1" t="str">
        <f>HYPERLINK("http://geochem.nrcan.gc.ca/cdogs/content/svy/svy_e.htm", "")</f>
        <v/>
      </c>
      <c r="G5300" s="1" t="str">
        <f>HYPERLINK("http://geochem.nrcan.gc.ca/cdogs/content/cr_/cr_00082_e.htm", "82")</f>
        <v>82</v>
      </c>
      <c r="J5300" t="s">
        <v>11703</v>
      </c>
      <c r="K5300" t="s">
        <v>11704</v>
      </c>
      <c r="L5300">
        <v>25</v>
      </c>
      <c r="M5300" t="s">
        <v>11705</v>
      </c>
      <c r="N5300">
        <v>460</v>
      </c>
      <c r="O5300" t="s">
        <v>20976</v>
      </c>
      <c r="P5300" t="s">
        <v>2928</v>
      </c>
      <c r="Q5300" t="s">
        <v>35</v>
      </c>
    </row>
    <row r="5301" spans="1:17" hidden="1" x14ac:dyDescent="0.25">
      <c r="A5301" t="s">
        <v>20977</v>
      </c>
      <c r="B5301" t="s">
        <v>20978</v>
      </c>
      <c r="C5301" s="1" t="str">
        <f t="shared" si="593"/>
        <v>21:0648</v>
      </c>
      <c r="D5301" s="1" t="str">
        <f t="shared" ref="D5301:D5309" si="594">HYPERLINK("http://geochem.nrcan.gc.ca/cdogs/content/svy/svy210198_e.htm", "21:0198")</f>
        <v>21:0198</v>
      </c>
      <c r="E5301" t="s">
        <v>20979</v>
      </c>
      <c r="F5301" t="s">
        <v>20980</v>
      </c>
      <c r="H5301">
        <v>45.5324563</v>
      </c>
      <c r="I5301">
        <v>-66.105750700000002</v>
      </c>
      <c r="J5301" s="1" t="str">
        <f t="shared" ref="J5301:J5309" si="595">HYPERLINK("http://geochem.nrcan.gc.ca/cdogs/content/kwd/kwd020018_e.htm", "Fluid (stream)")</f>
        <v>Fluid (stream)</v>
      </c>
      <c r="K5301" s="1" t="str">
        <f t="shared" ref="K5301:K5309" si="596">HYPERLINK("http://geochem.nrcan.gc.ca/cdogs/content/kwd/kwd080007_e.htm", "Untreated Water")</f>
        <v>Untreated Water</v>
      </c>
      <c r="L5301">
        <v>25</v>
      </c>
      <c r="M5301" t="s">
        <v>11700</v>
      </c>
      <c r="N5301">
        <v>461</v>
      </c>
      <c r="O5301" t="s">
        <v>21</v>
      </c>
      <c r="P5301" t="s">
        <v>583</v>
      </c>
      <c r="Q5301" t="s">
        <v>93</v>
      </c>
    </row>
    <row r="5302" spans="1:17" hidden="1" x14ac:dyDescent="0.25">
      <c r="A5302" t="s">
        <v>20981</v>
      </c>
      <c r="B5302" t="s">
        <v>20982</v>
      </c>
      <c r="C5302" s="1" t="str">
        <f t="shared" si="593"/>
        <v>21:0648</v>
      </c>
      <c r="D5302" s="1" t="str">
        <f t="shared" si="594"/>
        <v>21:0198</v>
      </c>
      <c r="E5302" t="s">
        <v>20983</v>
      </c>
      <c r="F5302" t="s">
        <v>20984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11710</v>
      </c>
      <c r="N5302">
        <v>462</v>
      </c>
      <c r="O5302" t="s">
        <v>21</v>
      </c>
      <c r="P5302" t="s">
        <v>22</v>
      </c>
      <c r="Q5302" t="s">
        <v>52</v>
      </c>
    </row>
    <row r="5303" spans="1:17" hidden="1" x14ac:dyDescent="0.25">
      <c r="A5303" t="s">
        <v>20985</v>
      </c>
      <c r="B5303" t="s">
        <v>20986</v>
      </c>
      <c r="C5303" s="1" t="str">
        <f t="shared" si="593"/>
        <v>21:0648</v>
      </c>
      <c r="D5303" s="1" t="str">
        <f t="shared" si="594"/>
        <v>21:0198</v>
      </c>
      <c r="E5303" t="s">
        <v>20987</v>
      </c>
      <c r="F5303" t="s">
        <v>20988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11715</v>
      </c>
      <c r="N5303">
        <v>463</v>
      </c>
      <c r="O5303" t="s">
        <v>21</v>
      </c>
      <c r="P5303" t="s">
        <v>22</v>
      </c>
      <c r="Q5303" t="s">
        <v>189</v>
      </c>
    </row>
    <row r="5304" spans="1:17" hidden="1" x14ac:dyDescent="0.25">
      <c r="A5304" t="s">
        <v>20989</v>
      </c>
      <c r="B5304" t="s">
        <v>20990</v>
      </c>
      <c r="C5304" s="1" t="str">
        <f t="shared" si="593"/>
        <v>21:0648</v>
      </c>
      <c r="D5304" s="1" t="str">
        <f t="shared" si="594"/>
        <v>21:0198</v>
      </c>
      <c r="E5304" t="s">
        <v>20991</v>
      </c>
      <c r="F5304" t="s">
        <v>20992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11720</v>
      </c>
      <c r="N5304">
        <v>464</v>
      </c>
      <c r="O5304" t="s">
        <v>21</v>
      </c>
      <c r="P5304" t="s">
        <v>22</v>
      </c>
      <c r="Q5304" t="s">
        <v>149</v>
      </c>
    </row>
    <row r="5305" spans="1:17" hidden="1" x14ac:dyDescent="0.25">
      <c r="A5305" t="s">
        <v>20993</v>
      </c>
      <c r="B5305" t="s">
        <v>20994</v>
      </c>
      <c r="C5305" s="1" t="str">
        <f t="shared" si="593"/>
        <v>21:0648</v>
      </c>
      <c r="D5305" s="1" t="str">
        <f t="shared" si="594"/>
        <v>21:0198</v>
      </c>
      <c r="E5305" t="s">
        <v>20995</v>
      </c>
      <c r="F5305" t="s">
        <v>20996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11725</v>
      </c>
      <c r="N5305">
        <v>465</v>
      </c>
      <c r="O5305" t="s">
        <v>108</v>
      </c>
      <c r="P5305" t="s">
        <v>108</v>
      </c>
      <c r="Q5305" t="s">
        <v>108</v>
      </c>
    </row>
    <row r="5306" spans="1:17" hidden="1" x14ac:dyDescent="0.25">
      <c r="A5306" t="s">
        <v>20997</v>
      </c>
      <c r="B5306" t="s">
        <v>20998</v>
      </c>
      <c r="C5306" s="1" t="str">
        <f t="shared" si="593"/>
        <v>21:0648</v>
      </c>
      <c r="D5306" s="1" t="str">
        <f t="shared" si="594"/>
        <v>21:0198</v>
      </c>
      <c r="E5306" t="s">
        <v>20999</v>
      </c>
      <c r="F5306" t="s">
        <v>21000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11730</v>
      </c>
      <c r="N5306">
        <v>466</v>
      </c>
      <c r="O5306" t="s">
        <v>108</v>
      </c>
      <c r="P5306" t="s">
        <v>108</v>
      </c>
      <c r="Q5306" t="s">
        <v>108</v>
      </c>
    </row>
    <row r="5307" spans="1:17" hidden="1" x14ac:dyDescent="0.25">
      <c r="A5307" t="s">
        <v>21001</v>
      </c>
      <c r="B5307" t="s">
        <v>21002</v>
      </c>
      <c r="C5307" s="1" t="str">
        <f t="shared" si="593"/>
        <v>21:0648</v>
      </c>
      <c r="D5307" s="1" t="str">
        <f t="shared" si="594"/>
        <v>21:0198</v>
      </c>
      <c r="E5307" t="s">
        <v>21003</v>
      </c>
      <c r="F5307" t="s">
        <v>21004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12803</v>
      </c>
      <c r="N5307">
        <v>467</v>
      </c>
      <c r="O5307" t="s">
        <v>16917</v>
      </c>
      <c r="P5307" t="s">
        <v>4455</v>
      </c>
      <c r="Q5307" t="s">
        <v>2822</v>
      </c>
    </row>
    <row r="5308" spans="1:17" hidden="1" x14ac:dyDescent="0.25">
      <c r="A5308" t="s">
        <v>21005</v>
      </c>
      <c r="B5308" t="s">
        <v>21006</v>
      </c>
      <c r="C5308" s="1" t="str">
        <f t="shared" si="593"/>
        <v>21:0648</v>
      </c>
      <c r="D5308" s="1" t="str">
        <f t="shared" si="594"/>
        <v>21:0198</v>
      </c>
      <c r="E5308" t="s">
        <v>21007</v>
      </c>
      <c r="F5308" t="s">
        <v>21008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11641</v>
      </c>
      <c r="N5308">
        <v>468</v>
      </c>
      <c r="O5308" t="s">
        <v>108</v>
      </c>
      <c r="P5308" t="s">
        <v>108</v>
      </c>
      <c r="Q5308" t="s">
        <v>108</v>
      </c>
    </row>
    <row r="5309" spans="1:17" hidden="1" x14ac:dyDescent="0.25">
      <c r="A5309" t="s">
        <v>21009</v>
      </c>
      <c r="B5309" t="s">
        <v>21010</v>
      </c>
      <c r="C5309" s="1" t="str">
        <f t="shared" si="593"/>
        <v>21:0648</v>
      </c>
      <c r="D5309" s="1" t="str">
        <f t="shared" si="594"/>
        <v>21:0198</v>
      </c>
      <c r="E5309" t="s">
        <v>21011</v>
      </c>
      <c r="F5309" t="s">
        <v>21012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11646</v>
      </c>
      <c r="N5309">
        <v>469</v>
      </c>
      <c r="O5309" t="s">
        <v>21</v>
      </c>
      <c r="P5309" t="s">
        <v>583</v>
      </c>
      <c r="Q5309" t="s">
        <v>171</v>
      </c>
    </row>
    <row r="5310" spans="1:17" hidden="1" x14ac:dyDescent="0.25">
      <c r="A5310" t="s">
        <v>21013</v>
      </c>
      <c r="B5310" t="s">
        <v>21014</v>
      </c>
      <c r="C5310" s="1" t="str">
        <f t="shared" si="593"/>
        <v>21:0648</v>
      </c>
      <c r="D5310" s="1" t="str">
        <f>HYPERLINK("http://geochem.nrcan.gc.ca/cdogs/content/svy/svy_e.htm", "")</f>
        <v/>
      </c>
      <c r="G5310" s="1" t="str">
        <f>HYPERLINK("http://geochem.nrcan.gc.ca/cdogs/content/cr_/cr_00081_e.htm", "81")</f>
        <v>81</v>
      </c>
      <c r="J5310" t="s">
        <v>11703</v>
      </c>
      <c r="K5310" t="s">
        <v>11704</v>
      </c>
      <c r="L5310">
        <v>26</v>
      </c>
      <c r="M5310" t="s">
        <v>11705</v>
      </c>
      <c r="N5310">
        <v>470</v>
      </c>
      <c r="O5310" t="s">
        <v>3980</v>
      </c>
      <c r="P5310" t="s">
        <v>5755</v>
      </c>
      <c r="Q5310" t="s">
        <v>5130</v>
      </c>
    </row>
    <row r="5311" spans="1:17" hidden="1" x14ac:dyDescent="0.25">
      <c r="A5311" t="s">
        <v>21015</v>
      </c>
      <c r="B5311" t="s">
        <v>21016</v>
      </c>
      <c r="C5311" s="1" t="str">
        <f t="shared" si="593"/>
        <v>21:0648</v>
      </c>
      <c r="D5311" s="1" t="str">
        <f t="shared" ref="D5311:D5332" si="597">HYPERLINK("http://geochem.nrcan.gc.ca/cdogs/content/svy/svy210198_e.htm", "21:0198")</f>
        <v>21:0198</v>
      </c>
      <c r="E5311" t="s">
        <v>21017</v>
      </c>
      <c r="F5311" t="s">
        <v>21018</v>
      </c>
      <c r="H5311">
        <v>45.536844899999998</v>
      </c>
      <c r="I5311">
        <v>-66.061875200000003</v>
      </c>
      <c r="J5311" s="1" t="str">
        <f t="shared" ref="J5311:J5332" si="598">HYPERLINK("http://geochem.nrcan.gc.ca/cdogs/content/kwd/kwd020018_e.htm", "Fluid (stream)")</f>
        <v>Fluid (stream)</v>
      </c>
      <c r="K5311" s="1" t="str">
        <f t="shared" ref="K5311:K5332" si="599">HYPERLINK("http://geochem.nrcan.gc.ca/cdogs/content/kwd/kwd080007_e.htm", "Untreated Water")</f>
        <v>Untreated Water</v>
      </c>
      <c r="L5311">
        <v>26</v>
      </c>
      <c r="M5311" t="s">
        <v>11651</v>
      </c>
      <c r="N5311">
        <v>471</v>
      </c>
      <c r="O5311" t="s">
        <v>21</v>
      </c>
      <c r="P5311" t="s">
        <v>583</v>
      </c>
      <c r="Q5311" t="s">
        <v>88</v>
      </c>
    </row>
    <row r="5312" spans="1:17" hidden="1" x14ac:dyDescent="0.25">
      <c r="A5312" t="s">
        <v>21019</v>
      </c>
      <c r="B5312" t="s">
        <v>21020</v>
      </c>
      <c r="C5312" s="1" t="str">
        <f t="shared" si="593"/>
        <v>21:0648</v>
      </c>
      <c r="D5312" s="1" t="str">
        <f t="shared" si="597"/>
        <v>21:0198</v>
      </c>
      <c r="E5312" t="s">
        <v>21021</v>
      </c>
      <c r="F5312" t="s">
        <v>21022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11660</v>
      </c>
      <c r="N5312">
        <v>472</v>
      </c>
      <c r="O5312" t="s">
        <v>108</v>
      </c>
      <c r="P5312" t="s">
        <v>108</v>
      </c>
      <c r="Q5312" t="s">
        <v>108</v>
      </c>
    </row>
    <row r="5313" spans="1:17" hidden="1" x14ac:dyDescent="0.25">
      <c r="A5313" t="s">
        <v>21023</v>
      </c>
      <c r="B5313" t="s">
        <v>21024</v>
      </c>
      <c r="C5313" s="1" t="str">
        <f t="shared" si="593"/>
        <v>21:0648</v>
      </c>
      <c r="D5313" s="1" t="str">
        <f t="shared" si="597"/>
        <v>21:0198</v>
      </c>
      <c r="E5313" t="s">
        <v>21025</v>
      </c>
      <c r="F5313" t="s">
        <v>21026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11665</v>
      </c>
      <c r="N5313">
        <v>473</v>
      </c>
      <c r="O5313" t="s">
        <v>21</v>
      </c>
      <c r="P5313" t="s">
        <v>2212</v>
      </c>
      <c r="Q5313" t="s">
        <v>149</v>
      </c>
    </row>
    <row r="5314" spans="1:17" hidden="1" x14ac:dyDescent="0.25">
      <c r="A5314" t="s">
        <v>21027</v>
      </c>
      <c r="B5314" t="s">
        <v>21028</v>
      </c>
      <c r="C5314" s="1" t="str">
        <f t="shared" si="593"/>
        <v>21:0648</v>
      </c>
      <c r="D5314" s="1" t="str">
        <f t="shared" si="597"/>
        <v>21:0198</v>
      </c>
      <c r="E5314" t="s">
        <v>21029</v>
      </c>
      <c r="F5314" t="s">
        <v>21030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11680</v>
      </c>
      <c r="N5314">
        <v>474</v>
      </c>
      <c r="O5314" t="s">
        <v>21</v>
      </c>
      <c r="P5314" t="s">
        <v>22</v>
      </c>
      <c r="Q5314" t="s">
        <v>2366</v>
      </c>
    </row>
    <row r="5315" spans="1:17" hidden="1" x14ac:dyDescent="0.25">
      <c r="A5315" t="s">
        <v>21031</v>
      </c>
      <c r="B5315" t="s">
        <v>21032</v>
      </c>
      <c r="C5315" s="1" t="str">
        <f t="shared" si="593"/>
        <v>21:0648</v>
      </c>
      <c r="D5315" s="1" t="str">
        <f t="shared" si="597"/>
        <v>21:0198</v>
      </c>
      <c r="E5315" t="s">
        <v>21029</v>
      </c>
      <c r="F5315" t="s">
        <v>21033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11684</v>
      </c>
      <c r="N5315">
        <v>475</v>
      </c>
      <c r="O5315" t="s">
        <v>21</v>
      </c>
      <c r="P5315" t="s">
        <v>22</v>
      </c>
      <c r="Q5315" t="s">
        <v>2366</v>
      </c>
    </row>
    <row r="5316" spans="1:17" hidden="1" x14ac:dyDescent="0.25">
      <c r="A5316" t="s">
        <v>21034</v>
      </c>
      <c r="B5316" t="s">
        <v>21035</v>
      </c>
      <c r="C5316" s="1" t="str">
        <f t="shared" si="593"/>
        <v>21:0648</v>
      </c>
      <c r="D5316" s="1" t="str">
        <f t="shared" si="597"/>
        <v>21:0198</v>
      </c>
      <c r="E5316" t="s">
        <v>21036</v>
      </c>
      <c r="F5316" t="s">
        <v>21037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11670</v>
      </c>
      <c r="N5316">
        <v>476</v>
      </c>
      <c r="O5316" t="s">
        <v>21</v>
      </c>
      <c r="P5316" t="s">
        <v>22</v>
      </c>
      <c r="Q5316" t="s">
        <v>3836</v>
      </c>
    </row>
    <row r="5317" spans="1:17" hidden="1" x14ac:dyDescent="0.25">
      <c r="A5317" t="s">
        <v>21038</v>
      </c>
      <c r="B5317" t="s">
        <v>21039</v>
      </c>
      <c r="C5317" s="1" t="str">
        <f t="shared" si="593"/>
        <v>21:0648</v>
      </c>
      <c r="D5317" s="1" t="str">
        <f t="shared" si="597"/>
        <v>21:0198</v>
      </c>
      <c r="E5317" t="s">
        <v>21040</v>
      </c>
      <c r="F5317" t="s">
        <v>21041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11675</v>
      </c>
      <c r="N5317">
        <v>477</v>
      </c>
      <c r="O5317" t="s">
        <v>108</v>
      </c>
      <c r="P5317" t="s">
        <v>108</v>
      </c>
      <c r="Q5317" t="s">
        <v>108</v>
      </c>
    </row>
    <row r="5318" spans="1:17" hidden="1" x14ac:dyDescent="0.25">
      <c r="A5318" t="s">
        <v>21042</v>
      </c>
      <c r="B5318" t="s">
        <v>21043</v>
      </c>
      <c r="C5318" s="1" t="str">
        <f t="shared" si="593"/>
        <v>21:0648</v>
      </c>
      <c r="D5318" s="1" t="str">
        <f t="shared" si="597"/>
        <v>21:0198</v>
      </c>
      <c r="E5318" t="s">
        <v>21044</v>
      </c>
      <c r="F5318" t="s">
        <v>21045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11689</v>
      </c>
      <c r="N5318">
        <v>478</v>
      </c>
      <c r="O5318" t="s">
        <v>225</v>
      </c>
      <c r="P5318" t="s">
        <v>1631</v>
      </c>
      <c r="Q5318" t="s">
        <v>1528</v>
      </c>
    </row>
    <row r="5319" spans="1:17" hidden="1" x14ac:dyDescent="0.25">
      <c r="A5319" t="s">
        <v>21046</v>
      </c>
      <c r="B5319" t="s">
        <v>21047</v>
      </c>
      <c r="C5319" s="1" t="str">
        <f t="shared" si="593"/>
        <v>21:0648</v>
      </c>
      <c r="D5319" s="1" t="str">
        <f t="shared" si="597"/>
        <v>21:0198</v>
      </c>
      <c r="E5319" t="s">
        <v>21048</v>
      </c>
      <c r="F5319" t="s">
        <v>21049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11694</v>
      </c>
      <c r="N5319">
        <v>479</v>
      </c>
      <c r="O5319" t="s">
        <v>76</v>
      </c>
      <c r="P5319" t="s">
        <v>658</v>
      </c>
      <c r="Q5319" t="s">
        <v>2822</v>
      </c>
    </row>
    <row r="5320" spans="1:17" hidden="1" x14ac:dyDescent="0.25">
      <c r="A5320" t="s">
        <v>21050</v>
      </c>
      <c r="B5320" t="s">
        <v>21051</v>
      </c>
      <c r="C5320" s="1" t="str">
        <f t="shared" si="593"/>
        <v>21:0648</v>
      </c>
      <c r="D5320" s="1" t="str">
        <f t="shared" si="597"/>
        <v>21:0198</v>
      </c>
      <c r="E5320" t="s">
        <v>21052</v>
      </c>
      <c r="F5320" t="s">
        <v>21053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11700</v>
      </c>
      <c r="N5320">
        <v>480</v>
      </c>
      <c r="O5320" t="s">
        <v>21</v>
      </c>
      <c r="P5320" t="s">
        <v>583</v>
      </c>
      <c r="Q5320" t="s">
        <v>88</v>
      </c>
    </row>
    <row r="5321" spans="1:17" hidden="1" x14ac:dyDescent="0.25">
      <c r="A5321" t="s">
        <v>21054</v>
      </c>
      <c r="B5321" t="s">
        <v>21055</v>
      </c>
      <c r="C5321" s="1" t="str">
        <f t="shared" si="593"/>
        <v>21:0648</v>
      </c>
      <c r="D5321" s="1" t="str">
        <f t="shared" si="597"/>
        <v>21:0198</v>
      </c>
      <c r="E5321" t="s">
        <v>21056</v>
      </c>
      <c r="F5321" t="s">
        <v>21057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11710</v>
      </c>
      <c r="N5321">
        <v>481</v>
      </c>
      <c r="O5321" t="s">
        <v>108</v>
      </c>
      <c r="P5321" t="s">
        <v>108</v>
      </c>
      <c r="Q5321" t="s">
        <v>108</v>
      </c>
    </row>
    <row r="5322" spans="1:17" hidden="1" x14ac:dyDescent="0.25">
      <c r="A5322" t="s">
        <v>21058</v>
      </c>
      <c r="B5322" t="s">
        <v>21059</v>
      </c>
      <c r="C5322" s="1" t="str">
        <f t="shared" si="593"/>
        <v>21:0648</v>
      </c>
      <c r="D5322" s="1" t="str">
        <f t="shared" si="597"/>
        <v>21:0198</v>
      </c>
      <c r="E5322" t="s">
        <v>21060</v>
      </c>
      <c r="F5322" t="s">
        <v>21061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11715</v>
      </c>
      <c r="N5322">
        <v>482</v>
      </c>
      <c r="O5322" t="s">
        <v>108</v>
      </c>
      <c r="P5322" t="s">
        <v>108</v>
      </c>
      <c r="Q5322" t="s">
        <v>108</v>
      </c>
    </row>
    <row r="5323" spans="1:17" hidden="1" x14ac:dyDescent="0.25">
      <c r="A5323" t="s">
        <v>21062</v>
      </c>
      <c r="B5323" t="s">
        <v>21063</v>
      </c>
      <c r="C5323" s="1" t="str">
        <f t="shared" si="593"/>
        <v>21:0648</v>
      </c>
      <c r="D5323" s="1" t="str">
        <f t="shared" si="597"/>
        <v>21:0198</v>
      </c>
      <c r="E5323" t="s">
        <v>21064</v>
      </c>
      <c r="F5323" t="s">
        <v>21065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11720</v>
      </c>
      <c r="N5323">
        <v>483</v>
      </c>
      <c r="O5323" t="s">
        <v>21</v>
      </c>
      <c r="P5323" t="s">
        <v>583</v>
      </c>
      <c r="Q5323" t="s">
        <v>2948</v>
      </c>
    </row>
    <row r="5324" spans="1:17" hidden="1" x14ac:dyDescent="0.25">
      <c r="A5324" t="s">
        <v>21066</v>
      </c>
      <c r="B5324" t="s">
        <v>21067</v>
      </c>
      <c r="C5324" s="1" t="str">
        <f t="shared" si="593"/>
        <v>21:0648</v>
      </c>
      <c r="D5324" s="1" t="str">
        <f t="shared" si="597"/>
        <v>21:0198</v>
      </c>
      <c r="E5324" t="s">
        <v>21068</v>
      </c>
      <c r="F5324" t="s">
        <v>21069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11725</v>
      </c>
      <c r="N5324">
        <v>484</v>
      </c>
      <c r="O5324" t="s">
        <v>108</v>
      </c>
      <c r="P5324" t="s">
        <v>108</v>
      </c>
      <c r="Q5324" t="s">
        <v>108</v>
      </c>
    </row>
    <row r="5325" spans="1:17" hidden="1" x14ac:dyDescent="0.25">
      <c r="A5325" t="s">
        <v>21070</v>
      </c>
      <c r="B5325" t="s">
        <v>21071</v>
      </c>
      <c r="C5325" s="1" t="str">
        <f t="shared" si="593"/>
        <v>21:0648</v>
      </c>
      <c r="D5325" s="1" t="str">
        <f t="shared" si="597"/>
        <v>21:0198</v>
      </c>
      <c r="E5325" t="s">
        <v>21072</v>
      </c>
      <c r="F5325" t="s">
        <v>21073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11730</v>
      </c>
      <c r="N5325">
        <v>485</v>
      </c>
      <c r="O5325" t="s">
        <v>108</v>
      </c>
      <c r="P5325" t="s">
        <v>108</v>
      </c>
      <c r="Q5325" t="s">
        <v>108</v>
      </c>
    </row>
    <row r="5326" spans="1:17" hidden="1" x14ac:dyDescent="0.25">
      <c r="A5326" t="s">
        <v>21074</v>
      </c>
      <c r="B5326" t="s">
        <v>21075</v>
      </c>
      <c r="C5326" s="1" t="str">
        <f t="shared" si="593"/>
        <v>21:0648</v>
      </c>
      <c r="D5326" s="1" t="str">
        <f t="shared" si="597"/>
        <v>21:0198</v>
      </c>
      <c r="E5326" t="s">
        <v>21076</v>
      </c>
      <c r="F5326" t="s">
        <v>21077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12803</v>
      </c>
      <c r="N5326">
        <v>486</v>
      </c>
      <c r="O5326" t="s">
        <v>21</v>
      </c>
      <c r="P5326" t="s">
        <v>397</v>
      </c>
      <c r="Q5326" t="s">
        <v>52</v>
      </c>
    </row>
    <row r="5327" spans="1:17" hidden="1" x14ac:dyDescent="0.25">
      <c r="A5327" t="s">
        <v>21078</v>
      </c>
      <c r="B5327" t="s">
        <v>21079</v>
      </c>
      <c r="C5327" s="1" t="str">
        <f t="shared" si="593"/>
        <v>21:0648</v>
      </c>
      <c r="D5327" s="1" t="str">
        <f t="shared" si="597"/>
        <v>21:0198</v>
      </c>
      <c r="E5327" t="s">
        <v>21080</v>
      </c>
      <c r="F5327" t="s">
        <v>21081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11641</v>
      </c>
      <c r="N5327">
        <v>487</v>
      </c>
      <c r="O5327" t="s">
        <v>108</v>
      </c>
      <c r="P5327" t="s">
        <v>108</v>
      </c>
      <c r="Q5327" t="s">
        <v>108</v>
      </c>
    </row>
    <row r="5328" spans="1:17" hidden="1" x14ac:dyDescent="0.25">
      <c r="A5328" t="s">
        <v>21082</v>
      </c>
      <c r="B5328" t="s">
        <v>21083</v>
      </c>
      <c r="C5328" s="1" t="str">
        <f t="shared" si="593"/>
        <v>21:0648</v>
      </c>
      <c r="D5328" s="1" t="str">
        <f t="shared" si="597"/>
        <v>21:0198</v>
      </c>
      <c r="E5328" t="s">
        <v>21084</v>
      </c>
      <c r="F5328" t="s">
        <v>21085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11646</v>
      </c>
      <c r="N5328">
        <v>488</v>
      </c>
      <c r="O5328" t="s">
        <v>21</v>
      </c>
      <c r="P5328" t="s">
        <v>22</v>
      </c>
      <c r="Q5328" t="s">
        <v>93</v>
      </c>
    </row>
    <row r="5329" spans="1:17" hidden="1" x14ac:dyDescent="0.25">
      <c r="A5329" t="s">
        <v>21086</v>
      </c>
      <c r="B5329" t="s">
        <v>21087</v>
      </c>
      <c r="C5329" s="1" t="str">
        <f t="shared" si="593"/>
        <v>21:0648</v>
      </c>
      <c r="D5329" s="1" t="str">
        <f t="shared" si="597"/>
        <v>21:0198</v>
      </c>
      <c r="E5329" t="s">
        <v>21088</v>
      </c>
      <c r="F5329" t="s">
        <v>21089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11651</v>
      </c>
      <c r="N5329">
        <v>489</v>
      </c>
      <c r="O5329" t="s">
        <v>101</v>
      </c>
      <c r="P5329" t="s">
        <v>1515</v>
      </c>
      <c r="Q5329" t="s">
        <v>103</v>
      </c>
    </row>
    <row r="5330" spans="1:17" hidden="1" x14ac:dyDescent="0.25">
      <c r="A5330" t="s">
        <v>21090</v>
      </c>
      <c r="B5330" t="s">
        <v>21091</v>
      </c>
      <c r="C5330" s="1" t="str">
        <f t="shared" si="593"/>
        <v>21:0648</v>
      </c>
      <c r="D5330" s="1" t="str">
        <f t="shared" si="597"/>
        <v>21:0198</v>
      </c>
      <c r="E5330" t="s">
        <v>21092</v>
      </c>
      <c r="F5330" t="s">
        <v>21093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11660</v>
      </c>
      <c r="N5330">
        <v>490</v>
      </c>
      <c r="O5330" t="s">
        <v>21</v>
      </c>
      <c r="P5330" t="s">
        <v>22</v>
      </c>
      <c r="Q5330" t="s">
        <v>143</v>
      </c>
    </row>
    <row r="5331" spans="1:17" hidden="1" x14ac:dyDescent="0.25">
      <c r="A5331" t="s">
        <v>21094</v>
      </c>
      <c r="B5331" t="s">
        <v>21095</v>
      </c>
      <c r="C5331" s="1" t="str">
        <f t="shared" si="593"/>
        <v>21:0648</v>
      </c>
      <c r="D5331" s="1" t="str">
        <f t="shared" si="597"/>
        <v>21:0198</v>
      </c>
      <c r="E5331" t="s">
        <v>21096</v>
      </c>
      <c r="F5331" t="s">
        <v>21097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11665</v>
      </c>
      <c r="N5331">
        <v>491</v>
      </c>
      <c r="O5331" t="s">
        <v>21098</v>
      </c>
      <c r="P5331" t="s">
        <v>397</v>
      </c>
      <c r="Q5331" t="s">
        <v>59</v>
      </c>
    </row>
    <row r="5332" spans="1:17" hidden="1" x14ac:dyDescent="0.25">
      <c r="A5332" t="s">
        <v>21099</v>
      </c>
      <c r="B5332" t="s">
        <v>21100</v>
      </c>
      <c r="C5332" s="1" t="str">
        <f t="shared" si="593"/>
        <v>21:0648</v>
      </c>
      <c r="D5332" s="1" t="str">
        <f t="shared" si="597"/>
        <v>21:0198</v>
      </c>
      <c r="E5332" t="s">
        <v>21101</v>
      </c>
      <c r="F5332" t="s">
        <v>21102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11670</v>
      </c>
      <c r="N5332">
        <v>492</v>
      </c>
      <c r="O5332" t="s">
        <v>1812</v>
      </c>
      <c r="P5332" t="s">
        <v>2943</v>
      </c>
      <c r="Q5332" t="s">
        <v>23</v>
      </c>
    </row>
    <row r="5333" spans="1:17" hidden="1" x14ac:dyDescent="0.25">
      <c r="A5333" t="s">
        <v>21103</v>
      </c>
      <c r="B5333" t="s">
        <v>21104</v>
      </c>
      <c r="C5333" s="1" t="str">
        <f t="shared" si="593"/>
        <v>21:0648</v>
      </c>
      <c r="D5333" s="1" t="str">
        <f>HYPERLINK("http://geochem.nrcan.gc.ca/cdogs/content/svy/svy_e.htm", "")</f>
        <v/>
      </c>
      <c r="G5333" s="1" t="str">
        <f>HYPERLINK("http://geochem.nrcan.gc.ca/cdogs/content/cr_/cr_00081_e.htm", "81")</f>
        <v>81</v>
      </c>
      <c r="J5333" t="s">
        <v>11703</v>
      </c>
      <c r="K5333" t="s">
        <v>11704</v>
      </c>
      <c r="L5333">
        <v>27</v>
      </c>
      <c r="M5333" t="s">
        <v>11705</v>
      </c>
      <c r="N5333">
        <v>493</v>
      </c>
      <c r="O5333" t="s">
        <v>2379</v>
      </c>
      <c r="P5333" t="s">
        <v>3857</v>
      </c>
      <c r="Q5333" t="s">
        <v>3475</v>
      </c>
    </row>
    <row r="5334" spans="1:17" hidden="1" x14ac:dyDescent="0.25">
      <c r="A5334" t="s">
        <v>21105</v>
      </c>
      <c r="B5334" t="s">
        <v>21106</v>
      </c>
      <c r="C5334" s="1" t="str">
        <f t="shared" si="593"/>
        <v>21:0648</v>
      </c>
      <c r="D5334" s="1" t="str">
        <f t="shared" ref="D5334:D5347" si="600">HYPERLINK("http://geochem.nrcan.gc.ca/cdogs/content/svy/svy210198_e.htm", "21:0198")</f>
        <v>21:0198</v>
      </c>
      <c r="E5334" t="s">
        <v>21107</v>
      </c>
      <c r="F5334" t="s">
        <v>21108</v>
      </c>
      <c r="H5334">
        <v>45.576873800000001</v>
      </c>
      <c r="I5334">
        <v>-66.090382399999996</v>
      </c>
      <c r="J5334" s="1" t="str">
        <f t="shared" ref="J5334:J5347" si="601">HYPERLINK("http://geochem.nrcan.gc.ca/cdogs/content/kwd/kwd020018_e.htm", "Fluid (stream)")</f>
        <v>Fluid (stream)</v>
      </c>
      <c r="K5334" s="1" t="str">
        <f t="shared" ref="K5334:K5347" si="602">HYPERLINK("http://geochem.nrcan.gc.ca/cdogs/content/kwd/kwd080007_e.htm", "Untreated Water")</f>
        <v>Untreated Water</v>
      </c>
      <c r="L5334">
        <v>27</v>
      </c>
      <c r="M5334" t="s">
        <v>11675</v>
      </c>
      <c r="N5334">
        <v>494</v>
      </c>
      <c r="O5334" t="s">
        <v>21</v>
      </c>
      <c r="P5334" t="s">
        <v>22</v>
      </c>
      <c r="Q5334" t="s">
        <v>2392</v>
      </c>
    </row>
    <row r="5335" spans="1:17" hidden="1" x14ac:dyDescent="0.25">
      <c r="A5335" t="s">
        <v>21109</v>
      </c>
      <c r="B5335" t="s">
        <v>21110</v>
      </c>
      <c r="C5335" s="1" t="str">
        <f t="shared" si="593"/>
        <v>21:0648</v>
      </c>
      <c r="D5335" s="1" t="str">
        <f t="shared" si="600"/>
        <v>21:0198</v>
      </c>
      <c r="E5335" t="s">
        <v>21111</v>
      </c>
      <c r="F5335" t="s">
        <v>21112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11689</v>
      </c>
      <c r="N5335">
        <v>495</v>
      </c>
      <c r="O5335" t="s">
        <v>64</v>
      </c>
      <c r="P5335" t="s">
        <v>22</v>
      </c>
      <c r="Q5335" t="s">
        <v>138</v>
      </c>
    </row>
    <row r="5336" spans="1:17" hidden="1" x14ac:dyDescent="0.25">
      <c r="A5336" t="s">
        <v>21113</v>
      </c>
      <c r="B5336" t="s">
        <v>21114</v>
      </c>
      <c r="C5336" s="1" t="str">
        <f t="shared" si="593"/>
        <v>21:0648</v>
      </c>
      <c r="D5336" s="1" t="str">
        <f t="shared" si="600"/>
        <v>21:0198</v>
      </c>
      <c r="E5336" t="s">
        <v>21115</v>
      </c>
      <c r="F5336" t="s">
        <v>21116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11694</v>
      </c>
      <c r="N5336">
        <v>496</v>
      </c>
      <c r="O5336" t="s">
        <v>64</v>
      </c>
      <c r="P5336" t="s">
        <v>22</v>
      </c>
      <c r="Q5336" t="s">
        <v>2948</v>
      </c>
    </row>
    <row r="5337" spans="1:17" hidden="1" x14ac:dyDescent="0.25">
      <c r="A5337" t="s">
        <v>21117</v>
      </c>
      <c r="B5337" t="s">
        <v>21118</v>
      </c>
      <c r="C5337" s="1" t="str">
        <f t="shared" si="593"/>
        <v>21:0648</v>
      </c>
      <c r="D5337" s="1" t="str">
        <f t="shared" si="600"/>
        <v>21:0198</v>
      </c>
      <c r="E5337" t="s">
        <v>21119</v>
      </c>
      <c r="F5337" t="s">
        <v>21120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11680</v>
      </c>
      <c r="N5337">
        <v>497</v>
      </c>
      <c r="O5337" t="s">
        <v>21</v>
      </c>
      <c r="P5337" t="s">
        <v>583</v>
      </c>
      <c r="Q5337" t="s">
        <v>93</v>
      </c>
    </row>
    <row r="5338" spans="1:17" hidden="1" x14ac:dyDescent="0.25">
      <c r="A5338" t="s">
        <v>21121</v>
      </c>
      <c r="B5338" t="s">
        <v>21122</v>
      </c>
      <c r="C5338" s="1" t="str">
        <f t="shared" si="593"/>
        <v>21:0648</v>
      </c>
      <c r="D5338" s="1" t="str">
        <f t="shared" si="600"/>
        <v>21:0198</v>
      </c>
      <c r="E5338" t="s">
        <v>21119</v>
      </c>
      <c r="F5338" t="s">
        <v>21123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11684</v>
      </c>
      <c r="N5338">
        <v>498</v>
      </c>
      <c r="O5338" t="s">
        <v>21</v>
      </c>
      <c r="P5338" t="s">
        <v>556</v>
      </c>
      <c r="Q5338" t="s">
        <v>71</v>
      </c>
    </row>
    <row r="5339" spans="1:17" hidden="1" x14ac:dyDescent="0.25">
      <c r="A5339" t="s">
        <v>21124</v>
      </c>
      <c r="B5339" t="s">
        <v>21125</v>
      </c>
      <c r="C5339" s="1" t="str">
        <f t="shared" si="593"/>
        <v>21:0648</v>
      </c>
      <c r="D5339" s="1" t="str">
        <f t="shared" si="600"/>
        <v>21:0198</v>
      </c>
      <c r="E5339" t="s">
        <v>21126</v>
      </c>
      <c r="F5339" t="s">
        <v>21127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11700</v>
      </c>
      <c r="N5339">
        <v>499</v>
      </c>
      <c r="O5339" t="s">
        <v>21</v>
      </c>
      <c r="P5339" t="s">
        <v>22</v>
      </c>
      <c r="Q5339" t="s">
        <v>171</v>
      </c>
    </row>
    <row r="5340" spans="1:17" hidden="1" x14ac:dyDescent="0.25">
      <c r="A5340" t="s">
        <v>21128</v>
      </c>
      <c r="B5340" t="s">
        <v>21129</v>
      </c>
      <c r="C5340" s="1" t="str">
        <f t="shared" si="593"/>
        <v>21:0648</v>
      </c>
      <c r="D5340" s="1" t="str">
        <f t="shared" si="600"/>
        <v>21:0198</v>
      </c>
      <c r="E5340" t="s">
        <v>21130</v>
      </c>
      <c r="F5340" t="s">
        <v>21131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11710</v>
      </c>
      <c r="N5340">
        <v>500</v>
      </c>
      <c r="O5340" t="s">
        <v>108</v>
      </c>
      <c r="P5340" t="s">
        <v>108</v>
      </c>
      <c r="Q5340" t="s">
        <v>108</v>
      </c>
    </row>
    <row r="5341" spans="1:17" hidden="1" x14ac:dyDescent="0.25">
      <c r="A5341" t="s">
        <v>21132</v>
      </c>
      <c r="B5341" t="s">
        <v>21133</v>
      </c>
      <c r="C5341" s="1" t="str">
        <f t="shared" si="593"/>
        <v>21:0648</v>
      </c>
      <c r="D5341" s="1" t="str">
        <f t="shared" si="600"/>
        <v>21:0198</v>
      </c>
      <c r="E5341" t="s">
        <v>21134</v>
      </c>
      <c r="F5341" t="s">
        <v>21135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11715</v>
      </c>
      <c r="N5341">
        <v>501</v>
      </c>
      <c r="O5341" t="s">
        <v>6341</v>
      </c>
      <c r="P5341" t="s">
        <v>6863</v>
      </c>
      <c r="Q5341" t="s">
        <v>653</v>
      </c>
    </row>
    <row r="5342" spans="1:17" hidden="1" x14ac:dyDescent="0.25">
      <c r="A5342" t="s">
        <v>21136</v>
      </c>
      <c r="B5342" t="s">
        <v>21137</v>
      </c>
      <c r="C5342" s="1" t="str">
        <f t="shared" si="593"/>
        <v>21:0648</v>
      </c>
      <c r="D5342" s="1" t="str">
        <f t="shared" si="600"/>
        <v>21:0198</v>
      </c>
      <c r="E5342" t="s">
        <v>21138</v>
      </c>
      <c r="F5342" t="s">
        <v>21139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11720</v>
      </c>
      <c r="N5342">
        <v>502</v>
      </c>
      <c r="O5342" t="s">
        <v>21</v>
      </c>
      <c r="P5342" t="s">
        <v>2212</v>
      </c>
      <c r="Q5342" t="s">
        <v>198</v>
      </c>
    </row>
    <row r="5343" spans="1:17" hidden="1" x14ac:dyDescent="0.25">
      <c r="A5343" t="s">
        <v>21140</v>
      </c>
      <c r="B5343" t="s">
        <v>21141</v>
      </c>
      <c r="C5343" s="1" t="str">
        <f t="shared" si="593"/>
        <v>21:0648</v>
      </c>
      <c r="D5343" s="1" t="str">
        <f t="shared" si="600"/>
        <v>21:0198</v>
      </c>
      <c r="E5343" t="s">
        <v>21142</v>
      </c>
      <c r="F5343" t="s">
        <v>21143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11725</v>
      </c>
      <c r="N5343">
        <v>503</v>
      </c>
      <c r="O5343" t="s">
        <v>21</v>
      </c>
      <c r="P5343" t="s">
        <v>4550</v>
      </c>
      <c r="Q5343" t="s">
        <v>93</v>
      </c>
    </row>
    <row r="5344" spans="1:17" hidden="1" x14ac:dyDescent="0.25">
      <c r="A5344" t="s">
        <v>21144</v>
      </c>
      <c r="B5344" t="s">
        <v>21145</v>
      </c>
      <c r="C5344" s="1" t="str">
        <f t="shared" si="593"/>
        <v>21:0648</v>
      </c>
      <c r="D5344" s="1" t="str">
        <f t="shared" si="600"/>
        <v>21:0198</v>
      </c>
      <c r="E5344" t="s">
        <v>21146</v>
      </c>
      <c r="F5344" t="s">
        <v>21147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11730</v>
      </c>
      <c r="N5344">
        <v>504</v>
      </c>
      <c r="O5344" t="s">
        <v>21</v>
      </c>
      <c r="P5344" t="s">
        <v>5702</v>
      </c>
      <c r="Q5344" t="s">
        <v>149</v>
      </c>
    </row>
    <row r="5345" spans="1:17" hidden="1" x14ac:dyDescent="0.25">
      <c r="A5345" t="s">
        <v>21148</v>
      </c>
      <c r="B5345" t="s">
        <v>21149</v>
      </c>
      <c r="C5345" s="1" t="str">
        <f t="shared" si="593"/>
        <v>21:0648</v>
      </c>
      <c r="D5345" s="1" t="str">
        <f t="shared" si="600"/>
        <v>21:0198</v>
      </c>
      <c r="E5345" t="s">
        <v>21150</v>
      </c>
      <c r="F5345" t="s">
        <v>21151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12803</v>
      </c>
      <c r="N5345">
        <v>505</v>
      </c>
      <c r="O5345" t="s">
        <v>21</v>
      </c>
      <c r="P5345" t="s">
        <v>4455</v>
      </c>
      <c r="Q5345" t="s">
        <v>88</v>
      </c>
    </row>
    <row r="5346" spans="1:17" hidden="1" x14ac:dyDescent="0.25">
      <c r="A5346" t="s">
        <v>21152</v>
      </c>
      <c r="B5346" t="s">
        <v>21153</v>
      </c>
      <c r="C5346" s="1" t="str">
        <f t="shared" si="593"/>
        <v>21:0648</v>
      </c>
      <c r="D5346" s="1" t="str">
        <f t="shared" si="600"/>
        <v>21:0198</v>
      </c>
      <c r="E5346" t="s">
        <v>21154</v>
      </c>
      <c r="F5346" t="s">
        <v>21155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11641</v>
      </c>
      <c r="N5346">
        <v>506</v>
      </c>
      <c r="O5346" t="s">
        <v>21</v>
      </c>
      <c r="P5346" t="s">
        <v>583</v>
      </c>
      <c r="Q5346" t="s">
        <v>143</v>
      </c>
    </row>
    <row r="5347" spans="1:17" hidden="1" x14ac:dyDescent="0.25">
      <c r="A5347" t="s">
        <v>21156</v>
      </c>
      <c r="B5347" t="s">
        <v>21157</v>
      </c>
      <c r="C5347" s="1" t="str">
        <f t="shared" si="593"/>
        <v>21:0648</v>
      </c>
      <c r="D5347" s="1" t="str">
        <f t="shared" si="600"/>
        <v>21:0198</v>
      </c>
      <c r="E5347" t="s">
        <v>21158</v>
      </c>
      <c r="F5347" t="s">
        <v>21159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11646</v>
      </c>
      <c r="N5347">
        <v>507</v>
      </c>
      <c r="O5347" t="s">
        <v>21</v>
      </c>
      <c r="P5347" t="s">
        <v>356</v>
      </c>
      <c r="Q5347" t="s">
        <v>189</v>
      </c>
    </row>
    <row r="5348" spans="1:17" hidden="1" x14ac:dyDescent="0.25">
      <c r="A5348" t="s">
        <v>21160</v>
      </c>
      <c r="B5348" t="s">
        <v>21161</v>
      </c>
      <c r="C5348" s="1" t="str">
        <f t="shared" si="593"/>
        <v>21:0648</v>
      </c>
      <c r="D5348" s="1" t="str">
        <f>HYPERLINK("http://geochem.nrcan.gc.ca/cdogs/content/svy/svy_e.htm", "")</f>
        <v/>
      </c>
      <c r="G5348" s="1" t="str">
        <f>HYPERLINK("http://geochem.nrcan.gc.ca/cdogs/content/cr_/cr_00080_e.htm", "80")</f>
        <v>80</v>
      </c>
      <c r="J5348" t="s">
        <v>11703</v>
      </c>
      <c r="K5348" t="s">
        <v>11704</v>
      </c>
      <c r="L5348">
        <v>28</v>
      </c>
      <c r="M5348" t="s">
        <v>11705</v>
      </c>
      <c r="N5348">
        <v>508</v>
      </c>
      <c r="O5348" t="s">
        <v>680</v>
      </c>
      <c r="P5348" t="s">
        <v>636</v>
      </c>
      <c r="Q5348" t="s">
        <v>23</v>
      </c>
    </row>
    <row r="5349" spans="1:17" hidden="1" x14ac:dyDescent="0.25">
      <c r="A5349" t="s">
        <v>21162</v>
      </c>
      <c r="B5349" t="s">
        <v>21163</v>
      </c>
      <c r="C5349" s="1" t="str">
        <f t="shared" si="593"/>
        <v>21:0648</v>
      </c>
      <c r="D5349" s="1" t="str">
        <f t="shared" ref="D5349:D5362" si="603">HYPERLINK("http://geochem.nrcan.gc.ca/cdogs/content/svy/svy210198_e.htm", "21:0198")</f>
        <v>21:0198</v>
      </c>
      <c r="E5349" t="s">
        <v>21164</v>
      </c>
      <c r="F5349" t="s">
        <v>21165</v>
      </c>
      <c r="H5349">
        <v>45.413128</v>
      </c>
      <c r="I5349">
        <v>-66.205251500000003</v>
      </c>
      <c r="J5349" s="1" t="str">
        <f t="shared" ref="J5349:J5362" si="604">HYPERLINK("http://geochem.nrcan.gc.ca/cdogs/content/kwd/kwd020018_e.htm", "Fluid (stream)")</f>
        <v>Fluid (stream)</v>
      </c>
      <c r="K5349" s="1" t="str">
        <f t="shared" ref="K5349:K5362" si="605">HYPERLINK("http://geochem.nrcan.gc.ca/cdogs/content/kwd/kwd080007_e.htm", "Untreated Water")</f>
        <v>Untreated Water</v>
      </c>
      <c r="L5349">
        <v>28</v>
      </c>
      <c r="M5349" t="s">
        <v>11651</v>
      </c>
      <c r="N5349">
        <v>509</v>
      </c>
      <c r="O5349" t="s">
        <v>21</v>
      </c>
      <c r="P5349" t="s">
        <v>22</v>
      </c>
      <c r="Q5349" t="s">
        <v>93</v>
      </c>
    </row>
    <row r="5350" spans="1:17" hidden="1" x14ac:dyDescent="0.25">
      <c r="A5350" t="s">
        <v>21166</v>
      </c>
      <c r="B5350" t="s">
        <v>21167</v>
      </c>
      <c r="C5350" s="1" t="str">
        <f t="shared" si="593"/>
        <v>21:0648</v>
      </c>
      <c r="D5350" s="1" t="str">
        <f t="shared" si="603"/>
        <v>21:0198</v>
      </c>
      <c r="E5350" t="s">
        <v>21168</v>
      </c>
      <c r="F5350" t="s">
        <v>21169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11660</v>
      </c>
      <c r="N5350">
        <v>510</v>
      </c>
      <c r="O5350" t="s">
        <v>21</v>
      </c>
      <c r="P5350" t="s">
        <v>356</v>
      </c>
      <c r="Q5350" t="s">
        <v>149</v>
      </c>
    </row>
    <row r="5351" spans="1:17" hidden="1" x14ac:dyDescent="0.25">
      <c r="A5351" t="s">
        <v>21170</v>
      </c>
      <c r="B5351" t="s">
        <v>21171</v>
      </c>
      <c r="C5351" s="1" t="str">
        <f t="shared" si="593"/>
        <v>21:0648</v>
      </c>
      <c r="D5351" s="1" t="str">
        <f t="shared" si="603"/>
        <v>21:0198</v>
      </c>
      <c r="E5351" t="s">
        <v>21172</v>
      </c>
      <c r="F5351" t="s">
        <v>21173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11665</v>
      </c>
      <c r="N5351">
        <v>511</v>
      </c>
      <c r="O5351" t="s">
        <v>21</v>
      </c>
      <c r="P5351" t="s">
        <v>356</v>
      </c>
      <c r="Q5351" t="s">
        <v>88</v>
      </c>
    </row>
    <row r="5352" spans="1:17" hidden="1" x14ac:dyDescent="0.25">
      <c r="A5352" t="s">
        <v>21174</v>
      </c>
      <c r="B5352" t="s">
        <v>21175</v>
      </c>
      <c r="C5352" s="1" t="str">
        <f t="shared" si="593"/>
        <v>21:0648</v>
      </c>
      <c r="D5352" s="1" t="str">
        <f t="shared" si="603"/>
        <v>21:0198</v>
      </c>
      <c r="E5352" t="s">
        <v>21176</v>
      </c>
      <c r="F5352" t="s">
        <v>21177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11670</v>
      </c>
      <c r="N5352">
        <v>512</v>
      </c>
      <c r="O5352" t="s">
        <v>220</v>
      </c>
      <c r="P5352" t="s">
        <v>397</v>
      </c>
      <c r="Q5352" t="s">
        <v>171</v>
      </c>
    </row>
    <row r="5353" spans="1:17" hidden="1" x14ac:dyDescent="0.25">
      <c r="A5353" t="s">
        <v>21178</v>
      </c>
      <c r="B5353" t="s">
        <v>21179</v>
      </c>
      <c r="C5353" s="1" t="str">
        <f t="shared" ref="C5353:C5416" si="606">HYPERLINK("http://geochem.nrcan.gc.ca/cdogs/content/bdl/bdl210648_e.htm", "21:0648")</f>
        <v>21:0648</v>
      </c>
      <c r="D5353" s="1" t="str">
        <f t="shared" si="603"/>
        <v>21:0198</v>
      </c>
      <c r="E5353" t="s">
        <v>21180</v>
      </c>
      <c r="F5353" t="s">
        <v>21181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11680</v>
      </c>
      <c r="N5353">
        <v>513</v>
      </c>
      <c r="O5353" t="s">
        <v>21</v>
      </c>
      <c r="P5353" t="s">
        <v>45</v>
      </c>
      <c r="Q5353" t="s">
        <v>143</v>
      </c>
    </row>
    <row r="5354" spans="1:17" hidden="1" x14ac:dyDescent="0.25">
      <c r="A5354" t="s">
        <v>21182</v>
      </c>
      <c r="B5354" t="s">
        <v>21183</v>
      </c>
      <c r="C5354" s="1" t="str">
        <f t="shared" si="606"/>
        <v>21:0648</v>
      </c>
      <c r="D5354" s="1" t="str">
        <f t="shared" si="603"/>
        <v>21:0198</v>
      </c>
      <c r="E5354" t="s">
        <v>21180</v>
      </c>
      <c r="F5354" t="s">
        <v>21184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11684</v>
      </c>
      <c r="N5354">
        <v>514</v>
      </c>
      <c r="O5354" t="s">
        <v>21</v>
      </c>
      <c r="P5354" t="s">
        <v>45</v>
      </c>
      <c r="Q5354" t="s">
        <v>138</v>
      </c>
    </row>
    <row r="5355" spans="1:17" hidden="1" x14ac:dyDescent="0.25">
      <c r="A5355" t="s">
        <v>21185</v>
      </c>
      <c r="B5355" t="s">
        <v>21186</v>
      </c>
      <c r="C5355" s="1" t="str">
        <f t="shared" si="606"/>
        <v>21:0648</v>
      </c>
      <c r="D5355" s="1" t="str">
        <f t="shared" si="603"/>
        <v>21:0198</v>
      </c>
      <c r="E5355" t="s">
        <v>21187</v>
      </c>
      <c r="F5355" t="s">
        <v>21188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11641</v>
      </c>
      <c r="N5355">
        <v>515</v>
      </c>
      <c r="O5355" t="s">
        <v>21</v>
      </c>
      <c r="P5355" t="s">
        <v>45</v>
      </c>
      <c r="Q5355" t="s">
        <v>16574</v>
      </c>
    </row>
    <row r="5356" spans="1:17" hidden="1" x14ac:dyDescent="0.25">
      <c r="A5356" t="s">
        <v>21189</v>
      </c>
      <c r="B5356" t="s">
        <v>21190</v>
      </c>
      <c r="C5356" s="1" t="str">
        <f t="shared" si="606"/>
        <v>21:0648</v>
      </c>
      <c r="D5356" s="1" t="str">
        <f t="shared" si="603"/>
        <v>21:0198</v>
      </c>
      <c r="E5356" t="s">
        <v>21191</v>
      </c>
      <c r="F5356" t="s">
        <v>21192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11646</v>
      </c>
      <c r="N5356">
        <v>516</v>
      </c>
      <c r="O5356" t="s">
        <v>21</v>
      </c>
      <c r="P5356" t="s">
        <v>45</v>
      </c>
      <c r="Q5356" t="s">
        <v>138</v>
      </c>
    </row>
    <row r="5357" spans="1:17" hidden="1" x14ac:dyDescent="0.25">
      <c r="A5357" t="s">
        <v>21193</v>
      </c>
      <c r="B5357" t="s">
        <v>21194</v>
      </c>
      <c r="C5357" s="1" t="str">
        <f t="shared" si="606"/>
        <v>21:0648</v>
      </c>
      <c r="D5357" s="1" t="str">
        <f t="shared" si="603"/>
        <v>21:0198</v>
      </c>
      <c r="E5357" t="s">
        <v>21195</v>
      </c>
      <c r="F5357" t="s">
        <v>21196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11651</v>
      </c>
      <c r="N5357">
        <v>517</v>
      </c>
      <c r="O5357" t="s">
        <v>1597</v>
      </c>
      <c r="P5357" t="s">
        <v>658</v>
      </c>
      <c r="Q5357" t="s">
        <v>88</v>
      </c>
    </row>
    <row r="5358" spans="1:17" hidden="1" x14ac:dyDescent="0.25">
      <c r="A5358" t="s">
        <v>21197</v>
      </c>
      <c r="B5358" t="s">
        <v>21198</v>
      </c>
      <c r="C5358" s="1" t="str">
        <f t="shared" si="606"/>
        <v>21:0648</v>
      </c>
      <c r="D5358" s="1" t="str">
        <f t="shared" si="603"/>
        <v>21:0198</v>
      </c>
      <c r="E5358" t="s">
        <v>21199</v>
      </c>
      <c r="F5358" t="s">
        <v>21200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11660</v>
      </c>
      <c r="N5358">
        <v>518</v>
      </c>
      <c r="O5358" t="s">
        <v>3376</v>
      </c>
      <c r="P5358" t="s">
        <v>1598</v>
      </c>
      <c r="Q5358" t="s">
        <v>171</v>
      </c>
    </row>
    <row r="5359" spans="1:17" hidden="1" x14ac:dyDescent="0.25">
      <c r="A5359" t="s">
        <v>21201</v>
      </c>
      <c r="B5359" t="s">
        <v>21202</v>
      </c>
      <c r="C5359" s="1" t="str">
        <f t="shared" si="606"/>
        <v>21:0648</v>
      </c>
      <c r="D5359" s="1" t="str">
        <f t="shared" si="603"/>
        <v>21:0198</v>
      </c>
      <c r="E5359" t="s">
        <v>21203</v>
      </c>
      <c r="F5359" t="s">
        <v>21204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11665</v>
      </c>
      <c r="N5359">
        <v>519</v>
      </c>
      <c r="O5359" t="s">
        <v>21</v>
      </c>
      <c r="P5359" t="s">
        <v>356</v>
      </c>
      <c r="Q5359" t="s">
        <v>71</v>
      </c>
    </row>
    <row r="5360" spans="1:17" hidden="1" x14ac:dyDescent="0.25">
      <c r="A5360" t="s">
        <v>21205</v>
      </c>
      <c r="B5360" t="s">
        <v>21206</v>
      </c>
      <c r="C5360" s="1" t="str">
        <f t="shared" si="606"/>
        <v>21:0648</v>
      </c>
      <c r="D5360" s="1" t="str">
        <f t="shared" si="603"/>
        <v>21:0198</v>
      </c>
      <c r="E5360" t="s">
        <v>21207</v>
      </c>
      <c r="F5360" t="s">
        <v>21208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11670</v>
      </c>
      <c r="N5360">
        <v>520</v>
      </c>
      <c r="O5360" t="s">
        <v>21</v>
      </c>
      <c r="P5360" t="s">
        <v>45</v>
      </c>
      <c r="Q5360" t="s">
        <v>215</v>
      </c>
    </row>
    <row r="5361" spans="1:17" hidden="1" x14ac:dyDescent="0.25">
      <c r="A5361" t="s">
        <v>21209</v>
      </c>
      <c r="B5361" t="s">
        <v>21210</v>
      </c>
      <c r="C5361" s="1" t="str">
        <f t="shared" si="606"/>
        <v>21:0648</v>
      </c>
      <c r="D5361" s="1" t="str">
        <f t="shared" si="603"/>
        <v>21:0198</v>
      </c>
      <c r="E5361" t="s">
        <v>21211</v>
      </c>
      <c r="F5361" t="s">
        <v>21212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11675</v>
      </c>
      <c r="N5361">
        <v>521</v>
      </c>
      <c r="O5361" t="s">
        <v>21</v>
      </c>
      <c r="P5361" t="s">
        <v>45</v>
      </c>
      <c r="Q5361" t="s">
        <v>52</v>
      </c>
    </row>
    <row r="5362" spans="1:17" hidden="1" x14ac:dyDescent="0.25">
      <c r="A5362" t="s">
        <v>21213</v>
      </c>
      <c r="B5362" t="s">
        <v>21214</v>
      </c>
      <c r="C5362" s="1" t="str">
        <f t="shared" si="606"/>
        <v>21:0648</v>
      </c>
      <c r="D5362" s="1" t="str">
        <f t="shared" si="603"/>
        <v>21:0198</v>
      </c>
      <c r="E5362" t="s">
        <v>21215</v>
      </c>
      <c r="F5362" t="s">
        <v>21216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11689</v>
      </c>
      <c r="N5362">
        <v>522</v>
      </c>
      <c r="O5362" t="s">
        <v>21</v>
      </c>
      <c r="P5362" t="s">
        <v>87</v>
      </c>
      <c r="Q5362" t="s">
        <v>88</v>
      </c>
    </row>
    <row r="5363" spans="1:17" hidden="1" x14ac:dyDescent="0.25">
      <c r="A5363" t="s">
        <v>21217</v>
      </c>
      <c r="B5363" t="s">
        <v>21218</v>
      </c>
      <c r="C5363" s="1" t="str">
        <f t="shared" si="606"/>
        <v>21:0648</v>
      </c>
      <c r="D5363" s="1" t="str">
        <f>HYPERLINK("http://geochem.nrcan.gc.ca/cdogs/content/svy/svy_e.htm", "")</f>
        <v/>
      </c>
      <c r="G5363" s="1" t="str">
        <f>HYPERLINK("http://geochem.nrcan.gc.ca/cdogs/content/cr_/cr_00082_e.htm", "82")</f>
        <v>82</v>
      </c>
      <c r="J5363" t="s">
        <v>11703</v>
      </c>
      <c r="K5363" t="s">
        <v>11704</v>
      </c>
      <c r="L5363">
        <v>29</v>
      </c>
      <c r="M5363" t="s">
        <v>11705</v>
      </c>
      <c r="N5363">
        <v>523</v>
      </c>
      <c r="O5363" t="s">
        <v>21219</v>
      </c>
      <c r="P5363" t="s">
        <v>6378</v>
      </c>
      <c r="Q5363" t="s">
        <v>35</v>
      </c>
    </row>
    <row r="5364" spans="1:17" hidden="1" x14ac:dyDescent="0.25">
      <c r="A5364" t="s">
        <v>21220</v>
      </c>
      <c r="B5364" t="s">
        <v>21221</v>
      </c>
      <c r="C5364" s="1" t="str">
        <f t="shared" si="606"/>
        <v>21:0648</v>
      </c>
      <c r="D5364" s="1" t="str">
        <f t="shared" ref="D5364:D5386" si="607">HYPERLINK("http://geochem.nrcan.gc.ca/cdogs/content/svy/svy210198_e.htm", "21:0198")</f>
        <v>21:0198</v>
      </c>
      <c r="E5364" t="s">
        <v>21222</v>
      </c>
      <c r="F5364" t="s">
        <v>21223</v>
      </c>
      <c r="H5364">
        <v>45.5321286</v>
      </c>
      <c r="I5364">
        <v>-66.521676099999993</v>
      </c>
      <c r="J5364" s="1" t="str">
        <f t="shared" ref="J5364:J5386" si="608">HYPERLINK("http://geochem.nrcan.gc.ca/cdogs/content/kwd/kwd020018_e.htm", "Fluid (stream)")</f>
        <v>Fluid (stream)</v>
      </c>
      <c r="K5364" s="1" t="str">
        <f t="shared" ref="K5364:K5386" si="609">HYPERLINK("http://geochem.nrcan.gc.ca/cdogs/content/kwd/kwd080007_e.htm", "Untreated Water")</f>
        <v>Untreated Water</v>
      </c>
      <c r="L5364">
        <v>29</v>
      </c>
      <c r="M5364" t="s">
        <v>11694</v>
      </c>
      <c r="N5364">
        <v>524</v>
      </c>
      <c r="O5364" t="s">
        <v>21</v>
      </c>
      <c r="P5364" t="s">
        <v>356</v>
      </c>
      <c r="Q5364" t="s">
        <v>93</v>
      </c>
    </row>
    <row r="5365" spans="1:17" hidden="1" x14ac:dyDescent="0.25">
      <c r="A5365" t="s">
        <v>21224</v>
      </c>
      <c r="B5365" t="s">
        <v>21225</v>
      </c>
      <c r="C5365" s="1" t="str">
        <f t="shared" si="606"/>
        <v>21:0648</v>
      </c>
      <c r="D5365" s="1" t="str">
        <f t="shared" si="607"/>
        <v>21:0198</v>
      </c>
      <c r="E5365" t="s">
        <v>21226</v>
      </c>
      <c r="F5365" t="s">
        <v>21227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11700</v>
      </c>
      <c r="N5365">
        <v>525</v>
      </c>
      <c r="O5365" t="s">
        <v>21</v>
      </c>
      <c r="P5365" t="s">
        <v>45</v>
      </c>
      <c r="Q5365" t="s">
        <v>71</v>
      </c>
    </row>
    <row r="5366" spans="1:17" hidden="1" x14ac:dyDescent="0.25">
      <c r="A5366" t="s">
        <v>21228</v>
      </c>
      <c r="B5366" t="s">
        <v>21229</v>
      </c>
      <c r="C5366" s="1" t="str">
        <f t="shared" si="606"/>
        <v>21:0648</v>
      </c>
      <c r="D5366" s="1" t="str">
        <f t="shared" si="607"/>
        <v>21:0198</v>
      </c>
      <c r="E5366" t="s">
        <v>21230</v>
      </c>
      <c r="F5366" t="s">
        <v>21231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11710</v>
      </c>
      <c r="N5366">
        <v>526</v>
      </c>
      <c r="O5366" t="s">
        <v>21</v>
      </c>
      <c r="P5366" t="s">
        <v>45</v>
      </c>
      <c r="Q5366" t="s">
        <v>189</v>
      </c>
    </row>
    <row r="5367" spans="1:17" hidden="1" x14ac:dyDescent="0.25">
      <c r="A5367" t="s">
        <v>21232</v>
      </c>
      <c r="B5367" t="s">
        <v>21233</v>
      </c>
      <c r="C5367" s="1" t="str">
        <f t="shared" si="606"/>
        <v>21:0648</v>
      </c>
      <c r="D5367" s="1" t="str">
        <f t="shared" si="607"/>
        <v>21:0198</v>
      </c>
      <c r="E5367" t="s">
        <v>21234</v>
      </c>
      <c r="F5367" t="s">
        <v>21235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11715</v>
      </c>
      <c r="N5367">
        <v>527</v>
      </c>
      <c r="O5367" t="s">
        <v>21</v>
      </c>
      <c r="P5367" t="s">
        <v>356</v>
      </c>
      <c r="Q5367" t="s">
        <v>103</v>
      </c>
    </row>
    <row r="5368" spans="1:17" hidden="1" x14ac:dyDescent="0.25">
      <c r="A5368" t="s">
        <v>21236</v>
      </c>
      <c r="B5368" t="s">
        <v>21237</v>
      </c>
      <c r="C5368" s="1" t="str">
        <f t="shared" si="606"/>
        <v>21:0648</v>
      </c>
      <c r="D5368" s="1" t="str">
        <f t="shared" si="607"/>
        <v>21:0198</v>
      </c>
      <c r="E5368" t="s">
        <v>21238</v>
      </c>
      <c r="F5368" t="s">
        <v>21239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11720</v>
      </c>
      <c r="N5368">
        <v>528</v>
      </c>
      <c r="O5368" t="s">
        <v>3376</v>
      </c>
      <c r="P5368" t="s">
        <v>397</v>
      </c>
      <c r="Q5368" t="s">
        <v>29</v>
      </c>
    </row>
    <row r="5369" spans="1:17" hidden="1" x14ac:dyDescent="0.25">
      <c r="A5369" t="s">
        <v>21240</v>
      </c>
      <c r="B5369" t="s">
        <v>21241</v>
      </c>
      <c r="C5369" s="1" t="str">
        <f t="shared" si="606"/>
        <v>21:0648</v>
      </c>
      <c r="D5369" s="1" t="str">
        <f t="shared" si="607"/>
        <v>21:0198</v>
      </c>
      <c r="E5369" t="s">
        <v>21242</v>
      </c>
      <c r="F5369" t="s">
        <v>21243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11725</v>
      </c>
      <c r="N5369">
        <v>529</v>
      </c>
      <c r="O5369" t="s">
        <v>7860</v>
      </c>
      <c r="P5369" t="s">
        <v>2943</v>
      </c>
      <c r="Q5369" t="s">
        <v>52</v>
      </c>
    </row>
    <row r="5370" spans="1:17" hidden="1" x14ac:dyDescent="0.25">
      <c r="A5370" t="s">
        <v>21244</v>
      </c>
      <c r="B5370" t="s">
        <v>21245</v>
      </c>
      <c r="C5370" s="1" t="str">
        <f t="shared" si="606"/>
        <v>21:0648</v>
      </c>
      <c r="D5370" s="1" t="str">
        <f t="shared" si="607"/>
        <v>21:0198</v>
      </c>
      <c r="E5370" t="s">
        <v>21246</v>
      </c>
      <c r="F5370" t="s">
        <v>21247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11730</v>
      </c>
      <c r="N5370">
        <v>530</v>
      </c>
      <c r="O5370" t="s">
        <v>701</v>
      </c>
      <c r="P5370" t="s">
        <v>2212</v>
      </c>
      <c r="Q5370" t="s">
        <v>71</v>
      </c>
    </row>
    <row r="5371" spans="1:17" hidden="1" x14ac:dyDescent="0.25">
      <c r="A5371" t="s">
        <v>21248</v>
      </c>
      <c r="B5371" t="s">
        <v>21249</v>
      </c>
      <c r="C5371" s="1" t="str">
        <f t="shared" si="606"/>
        <v>21:0648</v>
      </c>
      <c r="D5371" s="1" t="str">
        <f t="shared" si="607"/>
        <v>21:0198</v>
      </c>
      <c r="E5371" t="s">
        <v>21250</v>
      </c>
      <c r="F5371" t="s">
        <v>21251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12803</v>
      </c>
      <c r="N5371">
        <v>531</v>
      </c>
      <c r="O5371" t="s">
        <v>2927</v>
      </c>
      <c r="P5371" t="s">
        <v>397</v>
      </c>
      <c r="Q5371" t="s">
        <v>103</v>
      </c>
    </row>
    <row r="5372" spans="1:17" hidden="1" x14ac:dyDescent="0.25">
      <c r="A5372" t="s">
        <v>21252</v>
      </c>
      <c r="B5372" t="s">
        <v>21253</v>
      </c>
      <c r="C5372" s="1" t="str">
        <f t="shared" si="606"/>
        <v>21:0648</v>
      </c>
      <c r="D5372" s="1" t="str">
        <f t="shared" si="607"/>
        <v>21:0198</v>
      </c>
      <c r="E5372" t="s">
        <v>21254</v>
      </c>
      <c r="F5372" t="s">
        <v>21255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11641</v>
      </c>
      <c r="N5372">
        <v>532</v>
      </c>
      <c r="O5372" t="s">
        <v>10345</v>
      </c>
      <c r="P5372" t="s">
        <v>397</v>
      </c>
      <c r="Q5372" t="s">
        <v>71</v>
      </c>
    </row>
    <row r="5373" spans="1:17" hidden="1" x14ac:dyDescent="0.25">
      <c r="A5373" t="s">
        <v>21256</v>
      </c>
      <c r="B5373" t="s">
        <v>21257</v>
      </c>
      <c r="C5373" s="1" t="str">
        <f t="shared" si="606"/>
        <v>21:0648</v>
      </c>
      <c r="D5373" s="1" t="str">
        <f t="shared" si="607"/>
        <v>21:0198</v>
      </c>
      <c r="E5373" t="s">
        <v>21258</v>
      </c>
      <c r="F5373" t="s">
        <v>21259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11680</v>
      </c>
      <c r="N5373">
        <v>533</v>
      </c>
      <c r="O5373" t="s">
        <v>21</v>
      </c>
      <c r="P5373" t="s">
        <v>1515</v>
      </c>
      <c r="Q5373" t="s">
        <v>149</v>
      </c>
    </row>
    <row r="5374" spans="1:17" hidden="1" x14ac:dyDescent="0.25">
      <c r="A5374" t="s">
        <v>21260</v>
      </c>
      <c r="B5374" t="s">
        <v>21261</v>
      </c>
      <c r="C5374" s="1" t="str">
        <f t="shared" si="606"/>
        <v>21:0648</v>
      </c>
      <c r="D5374" s="1" t="str">
        <f t="shared" si="607"/>
        <v>21:0198</v>
      </c>
      <c r="E5374" t="s">
        <v>21258</v>
      </c>
      <c r="F5374" t="s">
        <v>21262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11684</v>
      </c>
      <c r="N5374">
        <v>534</v>
      </c>
      <c r="O5374" t="s">
        <v>220</v>
      </c>
      <c r="P5374" t="s">
        <v>2943</v>
      </c>
      <c r="Q5374" t="s">
        <v>88</v>
      </c>
    </row>
    <row r="5375" spans="1:17" hidden="1" x14ac:dyDescent="0.25">
      <c r="A5375" t="s">
        <v>21263</v>
      </c>
      <c r="B5375" t="s">
        <v>21264</v>
      </c>
      <c r="C5375" s="1" t="str">
        <f t="shared" si="606"/>
        <v>21:0648</v>
      </c>
      <c r="D5375" s="1" t="str">
        <f t="shared" si="607"/>
        <v>21:0198</v>
      </c>
      <c r="E5375" t="s">
        <v>21265</v>
      </c>
      <c r="F5375" t="s">
        <v>21266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11646</v>
      </c>
      <c r="N5375">
        <v>535</v>
      </c>
      <c r="O5375" t="s">
        <v>8423</v>
      </c>
      <c r="P5375" t="s">
        <v>17680</v>
      </c>
      <c r="Q5375" t="s">
        <v>149</v>
      </c>
    </row>
    <row r="5376" spans="1:17" hidden="1" x14ac:dyDescent="0.25">
      <c r="A5376" t="s">
        <v>21267</v>
      </c>
      <c r="B5376" t="s">
        <v>21268</v>
      </c>
      <c r="C5376" s="1" t="str">
        <f t="shared" si="606"/>
        <v>21:0648</v>
      </c>
      <c r="D5376" s="1" t="str">
        <f t="shared" si="607"/>
        <v>21:0198</v>
      </c>
      <c r="E5376" t="s">
        <v>21269</v>
      </c>
      <c r="F5376" t="s">
        <v>21270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11651</v>
      </c>
      <c r="N5376">
        <v>536</v>
      </c>
      <c r="O5376" t="s">
        <v>21</v>
      </c>
      <c r="P5376" t="s">
        <v>22</v>
      </c>
      <c r="Q5376" t="s">
        <v>3836</v>
      </c>
    </row>
    <row r="5377" spans="1:17" hidden="1" x14ac:dyDescent="0.25">
      <c r="A5377" t="s">
        <v>21271</v>
      </c>
      <c r="B5377" t="s">
        <v>21272</v>
      </c>
      <c r="C5377" s="1" t="str">
        <f t="shared" si="606"/>
        <v>21:0648</v>
      </c>
      <c r="D5377" s="1" t="str">
        <f t="shared" si="607"/>
        <v>21:0198</v>
      </c>
      <c r="E5377" t="s">
        <v>21273</v>
      </c>
      <c r="F5377" t="s">
        <v>21274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11660</v>
      </c>
      <c r="N5377">
        <v>537</v>
      </c>
      <c r="O5377" t="s">
        <v>370</v>
      </c>
      <c r="P5377" t="s">
        <v>397</v>
      </c>
      <c r="Q5377" t="s">
        <v>171</v>
      </c>
    </row>
    <row r="5378" spans="1:17" hidden="1" x14ac:dyDescent="0.25">
      <c r="A5378" t="s">
        <v>21275</v>
      </c>
      <c r="B5378" t="s">
        <v>21276</v>
      </c>
      <c r="C5378" s="1" t="str">
        <f t="shared" si="606"/>
        <v>21:0648</v>
      </c>
      <c r="D5378" s="1" t="str">
        <f t="shared" si="607"/>
        <v>21:0198</v>
      </c>
      <c r="E5378" t="s">
        <v>21277</v>
      </c>
      <c r="F5378" t="s">
        <v>21278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11665</v>
      </c>
      <c r="N5378">
        <v>538</v>
      </c>
      <c r="O5378" t="s">
        <v>244</v>
      </c>
      <c r="P5378" t="s">
        <v>2943</v>
      </c>
      <c r="Q5378" t="s">
        <v>171</v>
      </c>
    </row>
    <row r="5379" spans="1:17" hidden="1" x14ac:dyDescent="0.25">
      <c r="A5379" t="s">
        <v>21279</v>
      </c>
      <c r="B5379" t="s">
        <v>21280</v>
      </c>
      <c r="C5379" s="1" t="str">
        <f t="shared" si="606"/>
        <v>21:0648</v>
      </c>
      <c r="D5379" s="1" t="str">
        <f t="shared" si="607"/>
        <v>21:0198</v>
      </c>
      <c r="E5379" t="s">
        <v>21281</v>
      </c>
      <c r="F5379" t="s">
        <v>21282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11670</v>
      </c>
      <c r="N5379">
        <v>539</v>
      </c>
      <c r="O5379" t="s">
        <v>21</v>
      </c>
      <c r="P5379" t="s">
        <v>2943</v>
      </c>
      <c r="Q5379" t="s">
        <v>171</v>
      </c>
    </row>
    <row r="5380" spans="1:17" hidden="1" x14ac:dyDescent="0.25">
      <c r="A5380" t="s">
        <v>21283</v>
      </c>
      <c r="B5380" t="s">
        <v>21284</v>
      </c>
      <c r="C5380" s="1" t="str">
        <f t="shared" si="606"/>
        <v>21:0648</v>
      </c>
      <c r="D5380" s="1" t="str">
        <f t="shared" si="607"/>
        <v>21:0198</v>
      </c>
      <c r="E5380" t="s">
        <v>21285</v>
      </c>
      <c r="F5380" t="s">
        <v>21286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11675</v>
      </c>
      <c r="N5380">
        <v>540</v>
      </c>
      <c r="O5380" t="s">
        <v>113</v>
      </c>
      <c r="P5380" t="s">
        <v>391</v>
      </c>
      <c r="Q5380" t="s">
        <v>143</v>
      </c>
    </row>
    <row r="5381" spans="1:17" hidden="1" x14ac:dyDescent="0.25">
      <c r="A5381" t="s">
        <v>21287</v>
      </c>
      <c r="B5381" t="s">
        <v>21288</v>
      </c>
      <c r="C5381" s="1" t="str">
        <f t="shared" si="606"/>
        <v>21:0648</v>
      </c>
      <c r="D5381" s="1" t="str">
        <f t="shared" si="607"/>
        <v>21:0198</v>
      </c>
      <c r="E5381" t="s">
        <v>21289</v>
      </c>
      <c r="F5381" t="s">
        <v>21290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11689</v>
      </c>
      <c r="N5381">
        <v>541</v>
      </c>
      <c r="O5381" t="s">
        <v>21</v>
      </c>
      <c r="P5381" t="s">
        <v>356</v>
      </c>
      <c r="Q5381" t="s">
        <v>215</v>
      </c>
    </row>
    <row r="5382" spans="1:17" hidden="1" x14ac:dyDescent="0.25">
      <c r="A5382" t="s">
        <v>21291</v>
      </c>
      <c r="B5382" t="s">
        <v>21292</v>
      </c>
      <c r="C5382" s="1" t="str">
        <f t="shared" si="606"/>
        <v>21:0648</v>
      </c>
      <c r="D5382" s="1" t="str">
        <f t="shared" si="607"/>
        <v>21:0198</v>
      </c>
      <c r="E5382" t="s">
        <v>21293</v>
      </c>
      <c r="F5382" t="s">
        <v>21294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11694</v>
      </c>
      <c r="N5382">
        <v>542</v>
      </c>
      <c r="O5382" t="s">
        <v>21</v>
      </c>
      <c r="P5382" t="s">
        <v>356</v>
      </c>
      <c r="Q5382" t="s">
        <v>35</v>
      </c>
    </row>
    <row r="5383" spans="1:17" hidden="1" x14ac:dyDescent="0.25">
      <c r="A5383" t="s">
        <v>21295</v>
      </c>
      <c r="B5383" t="s">
        <v>21296</v>
      </c>
      <c r="C5383" s="1" t="str">
        <f t="shared" si="606"/>
        <v>21:0648</v>
      </c>
      <c r="D5383" s="1" t="str">
        <f t="shared" si="607"/>
        <v>21:0198</v>
      </c>
      <c r="E5383" t="s">
        <v>21297</v>
      </c>
      <c r="F5383" t="s">
        <v>21298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11700</v>
      </c>
      <c r="N5383">
        <v>543</v>
      </c>
      <c r="O5383" t="s">
        <v>21</v>
      </c>
      <c r="P5383" t="s">
        <v>2943</v>
      </c>
      <c r="Q5383" t="s">
        <v>171</v>
      </c>
    </row>
    <row r="5384" spans="1:17" hidden="1" x14ac:dyDescent="0.25">
      <c r="A5384" t="s">
        <v>21299</v>
      </c>
      <c r="B5384" t="s">
        <v>21300</v>
      </c>
      <c r="C5384" s="1" t="str">
        <f t="shared" si="606"/>
        <v>21:0648</v>
      </c>
      <c r="D5384" s="1" t="str">
        <f t="shared" si="607"/>
        <v>21:0198</v>
      </c>
      <c r="E5384" t="s">
        <v>21301</v>
      </c>
      <c r="F5384" t="s">
        <v>21302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11710</v>
      </c>
      <c r="N5384">
        <v>544</v>
      </c>
      <c r="O5384" t="s">
        <v>21</v>
      </c>
      <c r="P5384" t="s">
        <v>45</v>
      </c>
      <c r="Q5384" t="s">
        <v>138</v>
      </c>
    </row>
    <row r="5385" spans="1:17" hidden="1" x14ac:dyDescent="0.25">
      <c r="A5385" t="s">
        <v>21303</v>
      </c>
      <c r="B5385" t="s">
        <v>21304</v>
      </c>
      <c r="C5385" s="1" t="str">
        <f t="shared" si="606"/>
        <v>21:0648</v>
      </c>
      <c r="D5385" s="1" t="str">
        <f t="shared" si="607"/>
        <v>21:0198</v>
      </c>
      <c r="E5385" t="s">
        <v>21305</v>
      </c>
      <c r="F5385" t="s">
        <v>21306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11715</v>
      </c>
      <c r="N5385">
        <v>545</v>
      </c>
      <c r="O5385" t="s">
        <v>21</v>
      </c>
      <c r="P5385" t="s">
        <v>356</v>
      </c>
      <c r="Q5385" t="s">
        <v>149</v>
      </c>
    </row>
    <row r="5386" spans="1:17" hidden="1" x14ac:dyDescent="0.25">
      <c r="A5386" t="s">
        <v>21307</v>
      </c>
      <c r="B5386" t="s">
        <v>21308</v>
      </c>
      <c r="C5386" s="1" t="str">
        <f t="shared" si="606"/>
        <v>21:0648</v>
      </c>
      <c r="D5386" s="1" t="str">
        <f t="shared" si="607"/>
        <v>21:0198</v>
      </c>
      <c r="E5386" t="s">
        <v>21309</v>
      </c>
      <c r="F5386" t="s">
        <v>21310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11720</v>
      </c>
      <c r="N5386">
        <v>546</v>
      </c>
      <c r="O5386" t="s">
        <v>21</v>
      </c>
      <c r="P5386" t="s">
        <v>45</v>
      </c>
      <c r="Q5386" t="s">
        <v>189</v>
      </c>
    </row>
    <row r="5387" spans="1:17" hidden="1" x14ac:dyDescent="0.25">
      <c r="A5387" t="s">
        <v>21311</v>
      </c>
      <c r="B5387" t="s">
        <v>21312</v>
      </c>
      <c r="C5387" s="1" t="str">
        <f t="shared" si="606"/>
        <v>21:0648</v>
      </c>
      <c r="D5387" s="1" t="str">
        <f>HYPERLINK("http://geochem.nrcan.gc.ca/cdogs/content/svy/svy_e.htm", "")</f>
        <v/>
      </c>
      <c r="G5387" s="1" t="str">
        <f>HYPERLINK("http://geochem.nrcan.gc.ca/cdogs/content/cr_/cr_00082_e.htm", "82")</f>
        <v>82</v>
      </c>
      <c r="J5387" t="s">
        <v>11703</v>
      </c>
      <c r="K5387" t="s">
        <v>11704</v>
      </c>
      <c r="L5387">
        <v>30</v>
      </c>
      <c r="M5387" t="s">
        <v>11705</v>
      </c>
      <c r="N5387">
        <v>547</v>
      </c>
      <c r="O5387" t="s">
        <v>17169</v>
      </c>
      <c r="P5387" t="s">
        <v>6370</v>
      </c>
      <c r="Q5387" t="s">
        <v>35</v>
      </c>
    </row>
    <row r="5388" spans="1:17" hidden="1" x14ac:dyDescent="0.25">
      <c r="A5388" t="s">
        <v>21313</v>
      </c>
      <c r="B5388" t="s">
        <v>21314</v>
      </c>
      <c r="C5388" s="1" t="str">
        <f t="shared" si="606"/>
        <v>21:0648</v>
      </c>
      <c r="D5388" s="1" t="str">
        <f t="shared" ref="D5388:D5402" si="610">HYPERLINK("http://geochem.nrcan.gc.ca/cdogs/content/svy/svy210198_e.htm", "21:0198")</f>
        <v>21:0198</v>
      </c>
      <c r="E5388" t="s">
        <v>21315</v>
      </c>
      <c r="F5388" t="s">
        <v>21316</v>
      </c>
      <c r="H5388">
        <v>45.586229799999998</v>
      </c>
      <c r="I5388">
        <v>-66.661103699999998</v>
      </c>
      <c r="J5388" s="1" t="str">
        <f t="shared" ref="J5388:J5402" si="611">HYPERLINK("http://geochem.nrcan.gc.ca/cdogs/content/kwd/kwd020018_e.htm", "Fluid (stream)")</f>
        <v>Fluid (stream)</v>
      </c>
      <c r="K5388" s="1" t="str">
        <f t="shared" ref="K5388:K5402" si="612">HYPERLINK("http://geochem.nrcan.gc.ca/cdogs/content/kwd/kwd080007_e.htm", "Untreated Water")</f>
        <v>Untreated Water</v>
      </c>
      <c r="L5388">
        <v>30</v>
      </c>
      <c r="M5388" t="s">
        <v>11725</v>
      </c>
      <c r="N5388">
        <v>548</v>
      </c>
      <c r="O5388" t="s">
        <v>21</v>
      </c>
      <c r="P5388" t="s">
        <v>583</v>
      </c>
      <c r="Q5388" t="s">
        <v>2392</v>
      </c>
    </row>
    <row r="5389" spans="1:17" hidden="1" x14ac:dyDescent="0.25">
      <c r="A5389" t="s">
        <v>21317</v>
      </c>
      <c r="B5389" t="s">
        <v>21318</v>
      </c>
      <c r="C5389" s="1" t="str">
        <f t="shared" si="606"/>
        <v>21:0648</v>
      </c>
      <c r="D5389" s="1" t="str">
        <f t="shared" si="610"/>
        <v>21:0198</v>
      </c>
      <c r="E5389" t="s">
        <v>21319</v>
      </c>
      <c r="F5389" t="s">
        <v>21320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11730</v>
      </c>
      <c r="N5389">
        <v>549</v>
      </c>
      <c r="O5389" t="s">
        <v>21</v>
      </c>
      <c r="P5389" t="s">
        <v>2212</v>
      </c>
      <c r="Q5389" t="s">
        <v>189</v>
      </c>
    </row>
    <row r="5390" spans="1:17" hidden="1" x14ac:dyDescent="0.25">
      <c r="A5390" t="s">
        <v>21321</v>
      </c>
      <c r="B5390" t="s">
        <v>21322</v>
      </c>
      <c r="C5390" s="1" t="str">
        <f t="shared" si="606"/>
        <v>21:0648</v>
      </c>
      <c r="D5390" s="1" t="str">
        <f t="shared" si="610"/>
        <v>21:0198</v>
      </c>
      <c r="E5390" t="s">
        <v>21323</v>
      </c>
      <c r="F5390" t="s">
        <v>21324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12803</v>
      </c>
      <c r="N5390">
        <v>550</v>
      </c>
      <c r="O5390" t="s">
        <v>21</v>
      </c>
      <c r="P5390" t="s">
        <v>1598</v>
      </c>
      <c r="Q5390" t="s">
        <v>189</v>
      </c>
    </row>
    <row r="5391" spans="1:17" hidden="1" x14ac:dyDescent="0.25">
      <c r="A5391" t="s">
        <v>21325</v>
      </c>
      <c r="B5391" t="s">
        <v>21326</v>
      </c>
      <c r="C5391" s="1" t="str">
        <f t="shared" si="606"/>
        <v>21:0648</v>
      </c>
      <c r="D5391" s="1" t="str">
        <f t="shared" si="610"/>
        <v>21:0198</v>
      </c>
      <c r="E5391" t="s">
        <v>21327</v>
      </c>
      <c r="F5391" t="s">
        <v>21328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11641</v>
      </c>
      <c r="N5391">
        <v>551</v>
      </c>
      <c r="O5391" t="s">
        <v>21</v>
      </c>
      <c r="P5391" t="s">
        <v>1515</v>
      </c>
      <c r="Q5391" t="s">
        <v>215</v>
      </c>
    </row>
    <row r="5392" spans="1:17" hidden="1" x14ac:dyDescent="0.25">
      <c r="A5392" t="s">
        <v>21329</v>
      </c>
      <c r="B5392" t="s">
        <v>21330</v>
      </c>
      <c r="C5392" s="1" t="str">
        <f t="shared" si="606"/>
        <v>21:0648</v>
      </c>
      <c r="D5392" s="1" t="str">
        <f t="shared" si="610"/>
        <v>21:0198</v>
      </c>
      <c r="E5392" t="s">
        <v>21331</v>
      </c>
      <c r="F5392" t="s">
        <v>21332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11646</v>
      </c>
      <c r="N5392">
        <v>552</v>
      </c>
      <c r="O5392" t="s">
        <v>21</v>
      </c>
      <c r="P5392" t="s">
        <v>397</v>
      </c>
      <c r="Q5392" t="s">
        <v>189</v>
      </c>
    </row>
    <row r="5393" spans="1:17" hidden="1" x14ac:dyDescent="0.25">
      <c r="A5393" t="s">
        <v>21333</v>
      </c>
      <c r="B5393" t="s">
        <v>21334</v>
      </c>
      <c r="C5393" s="1" t="str">
        <f t="shared" si="606"/>
        <v>21:0648</v>
      </c>
      <c r="D5393" s="1" t="str">
        <f t="shared" si="610"/>
        <v>21:0198</v>
      </c>
      <c r="E5393" t="s">
        <v>21335</v>
      </c>
      <c r="F5393" t="s">
        <v>21336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11680</v>
      </c>
      <c r="N5393">
        <v>553</v>
      </c>
      <c r="O5393" t="s">
        <v>64</v>
      </c>
      <c r="P5393" t="s">
        <v>1598</v>
      </c>
      <c r="Q5393" t="s">
        <v>171</v>
      </c>
    </row>
    <row r="5394" spans="1:17" hidden="1" x14ac:dyDescent="0.25">
      <c r="A5394" t="s">
        <v>21337</v>
      </c>
      <c r="B5394" t="s">
        <v>21338</v>
      </c>
      <c r="C5394" s="1" t="str">
        <f t="shared" si="606"/>
        <v>21:0648</v>
      </c>
      <c r="D5394" s="1" t="str">
        <f t="shared" si="610"/>
        <v>21:0198</v>
      </c>
      <c r="E5394" t="s">
        <v>21335</v>
      </c>
      <c r="F5394" t="s">
        <v>21339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11684</v>
      </c>
      <c r="N5394">
        <v>554</v>
      </c>
      <c r="O5394" t="s">
        <v>21</v>
      </c>
      <c r="P5394" t="s">
        <v>1598</v>
      </c>
      <c r="Q5394" t="s">
        <v>171</v>
      </c>
    </row>
    <row r="5395" spans="1:17" hidden="1" x14ac:dyDescent="0.25">
      <c r="A5395" t="s">
        <v>21340</v>
      </c>
      <c r="B5395" t="s">
        <v>21341</v>
      </c>
      <c r="C5395" s="1" t="str">
        <f t="shared" si="606"/>
        <v>21:0648</v>
      </c>
      <c r="D5395" s="1" t="str">
        <f t="shared" si="610"/>
        <v>21:0198</v>
      </c>
      <c r="E5395" t="s">
        <v>21342</v>
      </c>
      <c r="F5395" t="s">
        <v>21343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11651</v>
      </c>
      <c r="N5395">
        <v>555</v>
      </c>
      <c r="O5395" t="s">
        <v>21</v>
      </c>
      <c r="P5395" t="s">
        <v>1631</v>
      </c>
      <c r="Q5395" t="s">
        <v>143</v>
      </c>
    </row>
    <row r="5396" spans="1:17" hidden="1" x14ac:dyDescent="0.25">
      <c r="A5396" t="s">
        <v>21344</v>
      </c>
      <c r="B5396" t="s">
        <v>21345</v>
      </c>
      <c r="C5396" s="1" t="str">
        <f t="shared" si="606"/>
        <v>21:0648</v>
      </c>
      <c r="D5396" s="1" t="str">
        <f t="shared" si="610"/>
        <v>21:0198</v>
      </c>
      <c r="E5396" t="s">
        <v>21346</v>
      </c>
      <c r="F5396" t="s">
        <v>21347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11660</v>
      </c>
      <c r="N5396">
        <v>556</v>
      </c>
      <c r="O5396" t="s">
        <v>21</v>
      </c>
      <c r="P5396" t="s">
        <v>391</v>
      </c>
      <c r="Q5396" t="s">
        <v>2366</v>
      </c>
    </row>
    <row r="5397" spans="1:17" hidden="1" x14ac:dyDescent="0.25">
      <c r="A5397" t="s">
        <v>21348</v>
      </c>
      <c r="B5397" t="s">
        <v>21349</v>
      </c>
      <c r="C5397" s="1" t="str">
        <f t="shared" si="606"/>
        <v>21:0648</v>
      </c>
      <c r="D5397" s="1" t="str">
        <f t="shared" si="610"/>
        <v>21:0198</v>
      </c>
      <c r="E5397" t="s">
        <v>21350</v>
      </c>
      <c r="F5397" t="s">
        <v>21351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11665</v>
      </c>
      <c r="N5397">
        <v>557</v>
      </c>
      <c r="O5397" t="s">
        <v>21</v>
      </c>
      <c r="P5397" t="s">
        <v>391</v>
      </c>
      <c r="Q5397" t="s">
        <v>88</v>
      </c>
    </row>
    <row r="5398" spans="1:17" hidden="1" x14ac:dyDescent="0.25">
      <c r="A5398" t="s">
        <v>21352</v>
      </c>
      <c r="B5398" t="s">
        <v>21353</v>
      </c>
      <c r="C5398" s="1" t="str">
        <f t="shared" si="606"/>
        <v>21:0648</v>
      </c>
      <c r="D5398" s="1" t="str">
        <f t="shared" si="610"/>
        <v>21:0198</v>
      </c>
      <c r="E5398" t="s">
        <v>21354</v>
      </c>
      <c r="F5398" t="s">
        <v>21355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11670</v>
      </c>
      <c r="N5398">
        <v>558</v>
      </c>
      <c r="O5398" t="s">
        <v>370</v>
      </c>
      <c r="P5398" t="s">
        <v>3107</v>
      </c>
      <c r="Q5398" t="s">
        <v>88</v>
      </c>
    </row>
    <row r="5399" spans="1:17" hidden="1" x14ac:dyDescent="0.25">
      <c r="A5399" t="s">
        <v>21356</v>
      </c>
      <c r="B5399" t="s">
        <v>21357</v>
      </c>
      <c r="C5399" s="1" t="str">
        <f t="shared" si="606"/>
        <v>21:0648</v>
      </c>
      <c r="D5399" s="1" t="str">
        <f t="shared" si="610"/>
        <v>21:0198</v>
      </c>
      <c r="E5399" t="s">
        <v>21358</v>
      </c>
      <c r="F5399" t="s">
        <v>21359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11675</v>
      </c>
      <c r="N5399">
        <v>559</v>
      </c>
      <c r="O5399" t="s">
        <v>21</v>
      </c>
      <c r="P5399" t="s">
        <v>22</v>
      </c>
      <c r="Q5399" t="s">
        <v>3836</v>
      </c>
    </row>
    <row r="5400" spans="1:17" hidden="1" x14ac:dyDescent="0.25">
      <c r="A5400" t="s">
        <v>21360</v>
      </c>
      <c r="B5400" t="s">
        <v>21361</v>
      </c>
      <c r="C5400" s="1" t="str">
        <f t="shared" si="606"/>
        <v>21:0648</v>
      </c>
      <c r="D5400" s="1" t="str">
        <f t="shared" si="610"/>
        <v>21:0198</v>
      </c>
      <c r="E5400" t="s">
        <v>21362</v>
      </c>
      <c r="F5400" t="s">
        <v>21363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11689</v>
      </c>
      <c r="N5400">
        <v>560</v>
      </c>
      <c r="O5400" t="s">
        <v>21</v>
      </c>
      <c r="P5400" t="s">
        <v>356</v>
      </c>
      <c r="Q5400" t="s">
        <v>88</v>
      </c>
    </row>
    <row r="5401" spans="1:17" hidden="1" x14ac:dyDescent="0.25">
      <c r="A5401" t="s">
        <v>21364</v>
      </c>
      <c r="B5401" t="s">
        <v>21365</v>
      </c>
      <c r="C5401" s="1" t="str">
        <f t="shared" si="606"/>
        <v>21:0648</v>
      </c>
      <c r="D5401" s="1" t="str">
        <f t="shared" si="610"/>
        <v>21:0198</v>
      </c>
      <c r="E5401" t="s">
        <v>21366</v>
      </c>
      <c r="F5401" t="s">
        <v>21367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11694</v>
      </c>
      <c r="N5401">
        <v>561</v>
      </c>
      <c r="O5401" t="s">
        <v>21</v>
      </c>
      <c r="P5401" t="s">
        <v>356</v>
      </c>
      <c r="Q5401" t="s">
        <v>143</v>
      </c>
    </row>
    <row r="5402" spans="1:17" hidden="1" x14ac:dyDescent="0.25">
      <c r="A5402" t="s">
        <v>21368</v>
      </c>
      <c r="B5402" t="s">
        <v>21369</v>
      </c>
      <c r="C5402" s="1" t="str">
        <f t="shared" si="606"/>
        <v>21:0648</v>
      </c>
      <c r="D5402" s="1" t="str">
        <f t="shared" si="610"/>
        <v>21:0198</v>
      </c>
      <c r="E5402" t="s">
        <v>21370</v>
      </c>
      <c r="F5402" t="s">
        <v>21371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11700</v>
      </c>
      <c r="N5402">
        <v>562</v>
      </c>
      <c r="O5402" t="s">
        <v>21</v>
      </c>
      <c r="P5402" t="s">
        <v>356</v>
      </c>
      <c r="Q5402" t="s">
        <v>16574</v>
      </c>
    </row>
    <row r="5403" spans="1:17" hidden="1" x14ac:dyDescent="0.25">
      <c r="A5403" t="s">
        <v>21372</v>
      </c>
      <c r="B5403" t="s">
        <v>21373</v>
      </c>
      <c r="C5403" s="1" t="str">
        <f t="shared" si="606"/>
        <v>21:0648</v>
      </c>
      <c r="D5403" s="1" t="str">
        <f>HYPERLINK("http://geochem.nrcan.gc.ca/cdogs/content/svy/svy_e.htm", "")</f>
        <v/>
      </c>
      <c r="G5403" s="1" t="str">
        <f>HYPERLINK("http://geochem.nrcan.gc.ca/cdogs/content/cr_/cr_00082_e.htm", "82")</f>
        <v>82</v>
      </c>
      <c r="J5403" t="s">
        <v>11703</v>
      </c>
      <c r="K5403" t="s">
        <v>11704</v>
      </c>
      <c r="L5403">
        <v>31</v>
      </c>
      <c r="M5403" t="s">
        <v>11705</v>
      </c>
      <c r="N5403">
        <v>563</v>
      </c>
      <c r="O5403" t="s">
        <v>20976</v>
      </c>
      <c r="P5403" t="s">
        <v>6370</v>
      </c>
      <c r="Q5403" t="s">
        <v>392</v>
      </c>
    </row>
    <row r="5404" spans="1:17" hidden="1" x14ac:dyDescent="0.25">
      <c r="A5404" t="s">
        <v>21374</v>
      </c>
      <c r="B5404" t="s">
        <v>21375</v>
      </c>
      <c r="C5404" s="1" t="str">
        <f t="shared" si="606"/>
        <v>21:0648</v>
      </c>
      <c r="D5404" s="1" t="str">
        <f t="shared" ref="D5404:D5419" si="613">HYPERLINK("http://geochem.nrcan.gc.ca/cdogs/content/svy/svy210198_e.htm", "21:0198")</f>
        <v>21:0198</v>
      </c>
      <c r="E5404" t="s">
        <v>21376</v>
      </c>
      <c r="F5404" t="s">
        <v>21377</v>
      </c>
      <c r="H5404">
        <v>45.514668700000001</v>
      </c>
      <c r="I5404">
        <v>-66.703039700000005</v>
      </c>
      <c r="J5404" s="1" t="str">
        <f t="shared" ref="J5404:J5419" si="614">HYPERLINK("http://geochem.nrcan.gc.ca/cdogs/content/kwd/kwd020018_e.htm", "Fluid (stream)")</f>
        <v>Fluid (stream)</v>
      </c>
      <c r="K5404" s="1" t="str">
        <f t="shared" ref="K5404:K5419" si="615">HYPERLINK("http://geochem.nrcan.gc.ca/cdogs/content/kwd/kwd080007_e.htm", "Untreated Water")</f>
        <v>Untreated Water</v>
      </c>
      <c r="L5404">
        <v>31</v>
      </c>
      <c r="M5404" t="s">
        <v>11710</v>
      </c>
      <c r="N5404">
        <v>564</v>
      </c>
      <c r="O5404" t="s">
        <v>21</v>
      </c>
      <c r="P5404" t="s">
        <v>658</v>
      </c>
      <c r="Q5404" t="s">
        <v>2948</v>
      </c>
    </row>
    <row r="5405" spans="1:17" hidden="1" x14ac:dyDescent="0.25">
      <c r="A5405" t="s">
        <v>21378</v>
      </c>
      <c r="B5405" t="s">
        <v>21379</v>
      </c>
      <c r="C5405" s="1" t="str">
        <f t="shared" si="606"/>
        <v>21:0648</v>
      </c>
      <c r="D5405" s="1" t="str">
        <f t="shared" si="613"/>
        <v>21:0198</v>
      </c>
      <c r="E5405" t="s">
        <v>21380</v>
      </c>
      <c r="F5405" t="s">
        <v>21381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11715</v>
      </c>
      <c r="N5405">
        <v>565</v>
      </c>
      <c r="O5405" t="s">
        <v>1247</v>
      </c>
      <c r="P5405" t="s">
        <v>3857</v>
      </c>
      <c r="Q5405" t="s">
        <v>1528</v>
      </c>
    </row>
    <row r="5406" spans="1:17" hidden="1" x14ac:dyDescent="0.25">
      <c r="A5406" t="s">
        <v>21382</v>
      </c>
      <c r="B5406" t="s">
        <v>21383</v>
      </c>
      <c r="C5406" s="1" t="str">
        <f t="shared" si="606"/>
        <v>21:0648</v>
      </c>
      <c r="D5406" s="1" t="str">
        <f t="shared" si="613"/>
        <v>21:0198</v>
      </c>
      <c r="E5406" t="s">
        <v>21384</v>
      </c>
      <c r="F5406" t="s">
        <v>21385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11720</v>
      </c>
      <c r="N5406">
        <v>566</v>
      </c>
      <c r="O5406" t="s">
        <v>2725</v>
      </c>
      <c r="P5406" t="s">
        <v>6370</v>
      </c>
      <c r="Q5406" t="s">
        <v>2948</v>
      </c>
    </row>
    <row r="5407" spans="1:17" hidden="1" x14ac:dyDescent="0.25">
      <c r="A5407" t="s">
        <v>21386</v>
      </c>
      <c r="B5407" t="s">
        <v>21387</v>
      </c>
      <c r="C5407" s="1" t="str">
        <f t="shared" si="606"/>
        <v>21:0648</v>
      </c>
      <c r="D5407" s="1" t="str">
        <f t="shared" si="613"/>
        <v>21:0198</v>
      </c>
      <c r="E5407" t="s">
        <v>21388</v>
      </c>
      <c r="F5407" t="s">
        <v>21389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11725</v>
      </c>
      <c r="N5407">
        <v>567</v>
      </c>
      <c r="O5407" t="s">
        <v>3532</v>
      </c>
      <c r="P5407" t="s">
        <v>5702</v>
      </c>
      <c r="Q5407" t="s">
        <v>1528</v>
      </c>
    </row>
    <row r="5408" spans="1:17" hidden="1" x14ac:dyDescent="0.25">
      <c r="A5408" t="s">
        <v>21390</v>
      </c>
      <c r="B5408" t="s">
        <v>21391</v>
      </c>
      <c r="C5408" s="1" t="str">
        <f t="shared" si="606"/>
        <v>21:0648</v>
      </c>
      <c r="D5408" s="1" t="str">
        <f t="shared" si="613"/>
        <v>21:0198</v>
      </c>
      <c r="E5408" t="s">
        <v>21392</v>
      </c>
      <c r="F5408" t="s">
        <v>21393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11730</v>
      </c>
      <c r="N5408">
        <v>568</v>
      </c>
      <c r="O5408" t="s">
        <v>576</v>
      </c>
      <c r="P5408" t="s">
        <v>5755</v>
      </c>
      <c r="Q5408" t="s">
        <v>7328</v>
      </c>
    </row>
    <row r="5409" spans="1:17" hidden="1" x14ac:dyDescent="0.25">
      <c r="A5409" t="s">
        <v>21394</v>
      </c>
      <c r="B5409" t="s">
        <v>21395</v>
      </c>
      <c r="C5409" s="1" t="str">
        <f t="shared" si="606"/>
        <v>21:0648</v>
      </c>
      <c r="D5409" s="1" t="str">
        <f t="shared" si="613"/>
        <v>21:0198</v>
      </c>
      <c r="E5409" t="s">
        <v>21396</v>
      </c>
      <c r="F5409" t="s">
        <v>21397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12803</v>
      </c>
      <c r="N5409">
        <v>569</v>
      </c>
      <c r="O5409" t="s">
        <v>21</v>
      </c>
      <c r="P5409" t="s">
        <v>391</v>
      </c>
      <c r="Q5409" t="s">
        <v>2401</v>
      </c>
    </row>
    <row r="5410" spans="1:17" hidden="1" x14ac:dyDescent="0.25">
      <c r="A5410" t="s">
        <v>21398</v>
      </c>
      <c r="B5410" t="s">
        <v>21399</v>
      </c>
      <c r="C5410" s="1" t="str">
        <f t="shared" si="606"/>
        <v>21:0648</v>
      </c>
      <c r="D5410" s="1" t="str">
        <f t="shared" si="613"/>
        <v>21:0198</v>
      </c>
      <c r="E5410" t="s">
        <v>21400</v>
      </c>
      <c r="F5410" t="s">
        <v>21401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11641</v>
      </c>
      <c r="N5410">
        <v>570</v>
      </c>
      <c r="O5410" t="s">
        <v>21</v>
      </c>
      <c r="P5410" t="s">
        <v>636</v>
      </c>
      <c r="Q5410" t="s">
        <v>2948</v>
      </c>
    </row>
    <row r="5411" spans="1:17" hidden="1" x14ac:dyDescent="0.25">
      <c r="A5411" t="s">
        <v>21402</v>
      </c>
      <c r="B5411" t="s">
        <v>21403</v>
      </c>
      <c r="C5411" s="1" t="str">
        <f t="shared" si="606"/>
        <v>21:0648</v>
      </c>
      <c r="D5411" s="1" t="str">
        <f t="shared" si="613"/>
        <v>21:0198</v>
      </c>
      <c r="E5411" t="s">
        <v>21404</v>
      </c>
      <c r="F5411" t="s">
        <v>21405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11680</v>
      </c>
      <c r="N5411">
        <v>571</v>
      </c>
      <c r="O5411" t="s">
        <v>21</v>
      </c>
      <c r="P5411" t="s">
        <v>3107</v>
      </c>
      <c r="Q5411" t="s">
        <v>16522</v>
      </c>
    </row>
    <row r="5412" spans="1:17" hidden="1" x14ac:dyDescent="0.25">
      <c r="A5412" t="s">
        <v>21406</v>
      </c>
      <c r="B5412" t="s">
        <v>21407</v>
      </c>
      <c r="C5412" s="1" t="str">
        <f t="shared" si="606"/>
        <v>21:0648</v>
      </c>
      <c r="D5412" s="1" t="str">
        <f t="shared" si="613"/>
        <v>21:0198</v>
      </c>
      <c r="E5412" t="s">
        <v>21404</v>
      </c>
      <c r="F5412" t="s">
        <v>21408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11684</v>
      </c>
      <c r="N5412">
        <v>572</v>
      </c>
      <c r="O5412" t="s">
        <v>21</v>
      </c>
      <c r="P5412" t="s">
        <v>3107</v>
      </c>
      <c r="Q5412" t="s">
        <v>16497</v>
      </c>
    </row>
    <row r="5413" spans="1:17" hidden="1" x14ac:dyDescent="0.25">
      <c r="A5413" t="s">
        <v>21409</v>
      </c>
      <c r="B5413" t="s">
        <v>21410</v>
      </c>
      <c r="C5413" s="1" t="str">
        <f t="shared" si="606"/>
        <v>21:0648</v>
      </c>
      <c r="D5413" s="1" t="str">
        <f t="shared" si="613"/>
        <v>21:0198</v>
      </c>
      <c r="E5413" t="s">
        <v>21411</v>
      </c>
      <c r="F5413" t="s">
        <v>21412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11646</v>
      </c>
      <c r="N5413">
        <v>573</v>
      </c>
      <c r="O5413" t="s">
        <v>21</v>
      </c>
      <c r="P5413" t="s">
        <v>356</v>
      </c>
      <c r="Q5413" t="s">
        <v>2948</v>
      </c>
    </row>
    <row r="5414" spans="1:17" hidden="1" x14ac:dyDescent="0.25">
      <c r="A5414" t="s">
        <v>21413</v>
      </c>
      <c r="B5414" t="s">
        <v>21414</v>
      </c>
      <c r="C5414" s="1" t="str">
        <f t="shared" si="606"/>
        <v>21:0648</v>
      </c>
      <c r="D5414" s="1" t="str">
        <f t="shared" si="613"/>
        <v>21:0198</v>
      </c>
      <c r="E5414" t="s">
        <v>21415</v>
      </c>
      <c r="F5414" t="s">
        <v>21416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11651</v>
      </c>
      <c r="N5414">
        <v>574</v>
      </c>
      <c r="O5414" t="s">
        <v>21</v>
      </c>
      <c r="P5414" t="s">
        <v>22</v>
      </c>
      <c r="Q5414" t="s">
        <v>88</v>
      </c>
    </row>
    <row r="5415" spans="1:17" hidden="1" x14ac:dyDescent="0.25">
      <c r="A5415" t="s">
        <v>21417</v>
      </c>
      <c r="B5415" t="s">
        <v>21418</v>
      </c>
      <c r="C5415" s="1" t="str">
        <f t="shared" si="606"/>
        <v>21:0648</v>
      </c>
      <c r="D5415" s="1" t="str">
        <f t="shared" si="613"/>
        <v>21:0198</v>
      </c>
      <c r="E5415" t="s">
        <v>21419</v>
      </c>
      <c r="F5415" t="s">
        <v>21420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11660</v>
      </c>
      <c r="N5415">
        <v>575</v>
      </c>
      <c r="O5415" t="s">
        <v>21</v>
      </c>
      <c r="P5415" t="s">
        <v>45</v>
      </c>
      <c r="Q5415" t="s">
        <v>2822</v>
      </c>
    </row>
    <row r="5416" spans="1:17" hidden="1" x14ac:dyDescent="0.25">
      <c r="A5416" t="s">
        <v>21421</v>
      </c>
      <c r="B5416" t="s">
        <v>21422</v>
      </c>
      <c r="C5416" s="1" t="str">
        <f t="shared" si="606"/>
        <v>21:0648</v>
      </c>
      <c r="D5416" s="1" t="str">
        <f t="shared" si="613"/>
        <v>21:0198</v>
      </c>
      <c r="E5416" t="s">
        <v>21423</v>
      </c>
      <c r="F5416" t="s">
        <v>21424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11665</v>
      </c>
      <c r="N5416">
        <v>576</v>
      </c>
      <c r="O5416" t="s">
        <v>21</v>
      </c>
      <c r="P5416" t="s">
        <v>45</v>
      </c>
      <c r="Q5416" t="s">
        <v>6243</v>
      </c>
    </row>
    <row r="5417" spans="1:17" hidden="1" x14ac:dyDescent="0.25">
      <c r="A5417" t="s">
        <v>21425</v>
      </c>
      <c r="B5417" t="s">
        <v>21426</v>
      </c>
      <c r="C5417" s="1" t="str">
        <f t="shared" ref="C5417:C5480" si="616">HYPERLINK("http://geochem.nrcan.gc.ca/cdogs/content/bdl/bdl210648_e.htm", "21:0648")</f>
        <v>21:0648</v>
      </c>
      <c r="D5417" s="1" t="str">
        <f t="shared" si="613"/>
        <v>21:0198</v>
      </c>
      <c r="E5417" t="s">
        <v>21427</v>
      </c>
      <c r="F5417" t="s">
        <v>21428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11670</v>
      </c>
      <c r="N5417">
        <v>577</v>
      </c>
      <c r="O5417" t="s">
        <v>21429</v>
      </c>
      <c r="P5417" t="s">
        <v>3569</v>
      </c>
      <c r="Q5417" t="s">
        <v>138</v>
      </c>
    </row>
    <row r="5418" spans="1:17" hidden="1" x14ac:dyDescent="0.25">
      <c r="A5418" t="s">
        <v>21430</v>
      </c>
      <c r="B5418" t="s">
        <v>21431</v>
      </c>
      <c r="C5418" s="1" t="str">
        <f t="shared" si="616"/>
        <v>21:0648</v>
      </c>
      <c r="D5418" s="1" t="str">
        <f t="shared" si="613"/>
        <v>21:0198</v>
      </c>
      <c r="E5418" t="s">
        <v>21432</v>
      </c>
      <c r="F5418" t="s">
        <v>21433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11675</v>
      </c>
      <c r="N5418">
        <v>578</v>
      </c>
      <c r="O5418" t="s">
        <v>21</v>
      </c>
      <c r="P5418" t="s">
        <v>356</v>
      </c>
      <c r="Q5418" t="s">
        <v>2392</v>
      </c>
    </row>
    <row r="5419" spans="1:17" hidden="1" x14ac:dyDescent="0.25">
      <c r="A5419" t="s">
        <v>21434</v>
      </c>
      <c r="B5419" t="s">
        <v>21435</v>
      </c>
      <c r="C5419" s="1" t="str">
        <f t="shared" si="616"/>
        <v>21:0648</v>
      </c>
      <c r="D5419" s="1" t="str">
        <f t="shared" si="613"/>
        <v>21:0198</v>
      </c>
      <c r="E5419" t="s">
        <v>21436</v>
      </c>
      <c r="F5419" t="s">
        <v>21437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11689</v>
      </c>
      <c r="N5419">
        <v>579</v>
      </c>
      <c r="O5419" t="s">
        <v>57</v>
      </c>
      <c r="P5419" t="s">
        <v>631</v>
      </c>
      <c r="Q5419" t="s">
        <v>171</v>
      </c>
    </row>
    <row r="5420" spans="1:17" hidden="1" x14ac:dyDescent="0.25">
      <c r="A5420" t="s">
        <v>21438</v>
      </c>
      <c r="B5420" t="s">
        <v>21439</v>
      </c>
      <c r="C5420" s="1" t="str">
        <f t="shared" si="616"/>
        <v>21:0648</v>
      </c>
      <c r="D5420" s="1" t="str">
        <f>HYPERLINK("http://geochem.nrcan.gc.ca/cdogs/content/svy/svy_e.htm", "")</f>
        <v/>
      </c>
      <c r="G5420" s="1" t="str">
        <f>HYPERLINK("http://geochem.nrcan.gc.ca/cdogs/content/cr_/cr_00080_e.htm", "80")</f>
        <v>80</v>
      </c>
      <c r="J5420" t="s">
        <v>11703</v>
      </c>
      <c r="K5420" t="s">
        <v>11704</v>
      </c>
      <c r="L5420">
        <v>32</v>
      </c>
      <c r="M5420" t="s">
        <v>11705</v>
      </c>
      <c r="N5420">
        <v>580</v>
      </c>
      <c r="O5420" t="s">
        <v>2120</v>
      </c>
      <c r="P5420" t="s">
        <v>1631</v>
      </c>
      <c r="Q5420" t="s">
        <v>103</v>
      </c>
    </row>
    <row r="5421" spans="1:17" hidden="1" x14ac:dyDescent="0.25">
      <c r="A5421" t="s">
        <v>21440</v>
      </c>
      <c r="B5421" t="s">
        <v>21441</v>
      </c>
      <c r="C5421" s="1" t="str">
        <f t="shared" si="616"/>
        <v>21:0648</v>
      </c>
      <c r="D5421" s="1" t="str">
        <f t="shared" ref="D5421:D5428" si="617">HYPERLINK("http://geochem.nrcan.gc.ca/cdogs/content/svy/svy210198_e.htm", "21:0198")</f>
        <v>21:0198</v>
      </c>
      <c r="E5421" t="s">
        <v>21442</v>
      </c>
      <c r="F5421" t="s">
        <v>21443</v>
      </c>
      <c r="H5421">
        <v>45.452232600000002</v>
      </c>
      <c r="I5421">
        <v>-66.552917399999998</v>
      </c>
      <c r="J5421" s="1" t="str">
        <f t="shared" ref="J5421:J5428" si="618">HYPERLINK("http://geochem.nrcan.gc.ca/cdogs/content/kwd/kwd020018_e.htm", "Fluid (stream)")</f>
        <v>Fluid (stream)</v>
      </c>
      <c r="K5421" s="1" t="str">
        <f t="shared" ref="K5421:K5428" si="619">HYPERLINK("http://geochem.nrcan.gc.ca/cdogs/content/kwd/kwd080007_e.htm", "Untreated Water")</f>
        <v>Untreated Water</v>
      </c>
      <c r="L5421">
        <v>32</v>
      </c>
      <c r="M5421" t="s">
        <v>11694</v>
      </c>
      <c r="N5421">
        <v>581</v>
      </c>
      <c r="O5421" t="s">
        <v>3376</v>
      </c>
      <c r="P5421" t="s">
        <v>631</v>
      </c>
      <c r="Q5421" t="s">
        <v>143</v>
      </c>
    </row>
    <row r="5422" spans="1:17" hidden="1" x14ac:dyDescent="0.25">
      <c r="A5422" t="s">
        <v>21444</v>
      </c>
      <c r="B5422" t="s">
        <v>21445</v>
      </c>
      <c r="C5422" s="1" t="str">
        <f t="shared" si="616"/>
        <v>21:0648</v>
      </c>
      <c r="D5422" s="1" t="str">
        <f t="shared" si="617"/>
        <v>21:0198</v>
      </c>
      <c r="E5422" t="s">
        <v>21446</v>
      </c>
      <c r="F5422" t="s">
        <v>21447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11700</v>
      </c>
      <c r="N5422">
        <v>582</v>
      </c>
      <c r="O5422" t="s">
        <v>701</v>
      </c>
      <c r="P5422" t="s">
        <v>4464</v>
      </c>
      <c r="Q5422" t="s">
        <v>171</v>
      </c>
    </row>
    <row r="5423" spans="1:17" hidden="1" x14ac:dyDescent="0.25">
      <c r="A5423" t="s">
        <v>21448</v>
      </c>
      <c r="B5423" t="s">
        <v>21449</v>
      </c>
      <c r="C5423" s="1" t="str">
        <f t="shared" si="616"/>
        <v>21:0648</v>
      </c>
      <c r="D5423" s="1" t="str">
        <f t="shared" si="617"/>
        <v>21:0198</v>
      </c>
      <c r="E5423" t="s">
        <v>21450</v>
      </c>
      <c r="F5423" t="s">
        <v>21451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11710</v>
      </c>
      <c r="N5423">
        <v>583</v>
      </c>
      <c r="O5423" t="s">
        <v>57</v>
      </c>
      <c r="P5423" t="s">
        <v>4455</v>
      </c>
      <c r="Q5423" t="s">
        <v>1528</v>
      </c>
    </row>
    <row r="5424" spans="1:17" hidden="1" x14ac:dyDescent="0.25">
      <c r="A5424" t="s">
        <v>21452</v>
      </c>
      <c r="B5424" t="s">
        <v>21453</v>
      </c>
      <c r="C5424" s="1" t="str">
        <f t="shared" si="616"/>
        <v>21:0648</v>
      </c>
      <c r="D5424" s="1" t="str">
        <f t="shared" si="617"/>
        <v>21:0198</v>
      </c>
      <c r="E5424" t="s">
        <v>21454</v>
      </c>
      <c r="F5424" t="s">
        <v>21455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11715</v>
      </c>
      <c r="N5424">
        <v>584</v>
      </c>
      <c r="O5424" t="s">
        <v>3376</v>
      </c>
      <c r="P5424" t="s">
        <v>880</v>
      </c>
      <c r="Q5424" t="s">
        <v>2366</v>
      </c>
    </row>
    <row r="5425" spans="1:17" hidden="1" x14ac:dyDescent="0.25">
      <c r="A5425" t="s">
        <v>21456</v>
      </c>
      <c r="B5425" t="s">
        <v>21457</v>
      </c>
      <c r="C5425" s="1" t="str">
        <f t="shared" si="616"/>
        <v>21:0648</v>
      </c>
      <c r="D5425" s="1" t="str">
        <f t="shared" si="617"/>
        <v>21:0198</v>
      </c>
      <c r="E5425" t="s">
        <v>21458</v>
      </c>
      <c r="F5425" t="s">
        <v>21459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11720</v>
      </c>
      <c r="N5425">
        <v>585</v>
      </c>
      <c r="O5425" t="s">
        <v>7333</v>
      </c>
      <c r="P5425" t="s">
        <v>1588</v>
      </c>
      <c r="Q5425" t="s">
        <v>1528</v>
      </c>
    </row>
    <row r="5426" spans="1:17" hidden="1" x14ac:dyDescent="0.25">
      <c r="A5426" t="s">
        <v>21460</v>
      </c>
      <c r="B5426" t="s">
        <v>21461</v>
      </c>
      <c r="C5426" s="1" t="str">
        <f t="shared" si="616"/>
        <v>21:0648</v>
      </c>
      <c r="D5426" s="1" t="str">
        <f t="shared" si="617"/>
        <v>21:0198</v>
      </c>
      <c r="E5426" t="s">
        <v>21462</v>
      </c>
      <c r="F5426" t="s">
        <v>21463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11725</v>
      </c>
      <c r="N5426">
        <v>586</v>
      </c>
      <c r="O5426" t="s">
        <v>21</v>
      </c>
      <c r="P5426" t="s">
        <v>1515</v>
      </c>
      <c r="Q5426" t="s">
        <v>2948</v>
      </c>
    </row>
    <row r="5427" spans="1:17" hidden="1" x14ac:dyDescent="0.25">
      <c r="A5427" t="s">
        <v>21464</v>
      </c>
      <c r="B5427" t="s">
        <v>21465</v>
      </c>
      <c r="C5427" s="1" t="str">
        <f t="shared" si="616"/>
        <v>21:0648</v>
      </c>
      <c r="D5427" s="1" t="str">
        <f t="shared" si="617"/>
        <v>21:0198</v>
      </c>
      <c r="E5427" t="s">
        <v>21466</v>
      </c>
      <c r="F5427" t="s">
        <v>21467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11730</v>
      </c>
      <c r="N5427">
        <v>587</v>
      </c>
      <c r="O5427" t="s">
        <v>5793</v>
      </c>
      <c r="P5427" t="s">
        <v>5702</v>
      </c>
      <c r="Q5427" t="s">
        <v>1528</v>
      </c>
    </row>
    <row r="5428" spans="1:17" hidden="1" x14ac:dyDescent="0.25">
      <c r="A5428" t="s">
        <v>21468</v>
      </c>
      <c r="B5428" t="s">
        <v>21469</v>
      </c>
      <c r="C5428" s="1" t="str">
        <f t="shared" si="616"/>
        <v>21:0648</v>
      </c>
      <c r="D5428" s="1" t="str">
        <f t="shared" si="617"/>
        <v>21:0198</v>
      </c>
      <c r="E5428" t="s">
        <v>21470</v>
      </c>
      <c r="F5428" t="s">
        <v>21471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12803</v>
      </c>
      <c r="N5428">
        <v>588</v>
      </c>
      <c r="O5428" t="s">
        <v>701</v>
      </c>
      <c r="P5428" t="s">
        <v>3569</v>
      </c>
      <c r="Q5428" t="s">
        <v>2366</v>
      </c>
    </row>
    <row r="5429" spans="1:17" hidden="1" x14ac:dyDescent="0.25">
      <c r="A5429" t="s">
        <v>21472</v>
      </c>
      <c r="B5429" t="s">
        <v>21473</v>
      </c>
      <c r="C5429" s="1" t="str">
        <f t="shared" si="616"/>
        <v>21:0648</v>
      </c>
      <c r="D5429" s="1" t="str">
        <f>HYPERLINK("http://geochem.nrcan.gc.ca/cdogs/content/svy/svy_e.htm", "")</f>
        <v/>
      </c>
      <c r="G5429" s="1" t="str">
        <f>HYPERLINK("http://geochem.nrcan.gc.ca/cdogs/content/cr_/cr_00080_e.htm", "80")</f>
        <v>80</v>
      </c>
      <c r="J5429" t="s">
        <v>11703</v>
      </c>
      <c r="K5429" t="s">
        <v>11704</v>
      </c>
      <c r="L5429">
        <v>33</v>
      </c>
      <c r="M5429" t="s">
        <v>11705</v>
      </c>
      <c r="N5429">
        <v>589</v>
      </c>
      <c r="O5429" t="s">
        <v>652</v>
      </c>
      <c r="P5429" t="s">
        <v>636</v>
      </c>
      <c r="Q5429" t="s">
        <v>29</v>
      </c>
    </row>
    <row r="5430" spans="1:17" hidden="1" x14ac:dyDescent="0.25">
      <c r="A5430" t="s">
        <v>21474</v>
      </c>
      <c r="B5430" t="s">
        <v>21475</v>
      </c>
      <c r="C5430" s="1" t="str">
        <f t="shared" si="616"/>
        <v>21:0648</v>
      </c>
      <c r="D5430" s="1" t="str">
        <f t="shared" ref="D5430:D5458" si="620">HYPERLINK("http://geochem.nrcan.gc.ca/cdogs/content/svy/svy210198_e.htm", "21:0198")</f>
        <v>21:0198</v>
      </c>
      <c r="E5430" t="s">
        <v>21476</v>
      </c>
      <c r="F5430" t="s">
        <v>21477</v>
      </c>
      <c r="H5430">
        <v>45.432920099999997</v>
      </c>
      <c r="I5430">
        <v>-66.589075199999996</v>
      </c>
      <c r="J5430" s="1" t="str">
        <f t="shared" ref="J5430:J5458" si="621">HYPERLINK("http://geochem.nrcan.gc.ca/cdogs/content/kwd/kwd020018_e.htm", "Fluid (stream)")</f>
        <v>Fluid (stream)</v>
      </c>
      <c r="K5430" s="1" t="str">
        <f t="shared" ref="K5430:K5458" si="622">HYPERLINK("http://geochem.nrcan.gc.ca/cdogs/content/kwd/kwd080007_e.htm", "Untreated Water")</f>
        <v>Untreated Water</v>
      </c>
      <c r="L5430">
        <v>33</v>
      </c>
      <c r="M5430" t="s">
        <v>11680</v>
      </c>
      <c r="N5430">
        <v>590</v>
      </c>
      <c r="O5430" t="s">
        <v>588</v>
      </c>
      <c r="P5430" t="s">
        <v>830</v>
      </c>
      <c r="Q5430" t="s">
        <v>143</v>
      </c>
    </row>
    <row r="5431" spans="1:17" hidden="1" x14ac:dyDescent="0.25">
      <c r="A5431" t="s">
        <v>21478</v>
      </c>
      <c r="B5431" t="s">
        <v>21479</v>
      </c>
      <c r="C5431" s="1" t="str">
        <f t="shared" si="616"/>
        <v>21:0648</v>
      </c>
      <c r="D5431" s="1" t="str">
        <f t="shared" si="620"/>
        <v>21:0198</v>
      </c>
      <c r="E5431" t="s">
        <v>21476</v>
      </c>
      <c r="F5431" t="s">
        <v>21480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11684</v>
      </c>
      <c r="N5431">
        <v>591</v>
      </c>
      <c r="O5431" t="s">
        <v>551</v>
      </c>
      <c r="P5431" t="s">
        <v>4464</v>
      </c>
      <c r="Q5431" t="s">
        <v>189</v>
      </c>
    </row>
    <row r="5432" spans="1:17" hidden="1" x14ac:dyDescent="0.25">
      <c r="A5432" t="s">
        <v>21481</v>
      </c>
      <c r="B5432" t="s">
        <v>21482</v>
      </c>
      <c r="C5432" s="1" t="str">
        <f t="shared" si="616"/>
        <v>21:0648</v>
      </c>
      <c r="D5432" s="1" t="str">
        <f t="shared" si="620"/>
        <v>21:0198</v>
      </c>
      <c r="E5432" t="s">
        <v>21483</v>
      </c>
      <c r="F5432" t="s">
        <v>21484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11641</v>
      </c>
      <c r="N5432">
        <v>592</v>
      </c>
      <c r="O5432" t="s">
        <v>21</v>
      </c>
      <c r="P5432" t="s">
        <v>356</v>
      </c>
      <c r="Q5432" t="s">
        <v>198</v>
      </c>
    </row>
    <row r="5433" spans="1:17" hidden="1" x14ac:dyDescent="0.25">
      <c r="A5433" t="s">
        <v>21485</v>
      </c>
      <c r="B5433" t="s">
        <v>21486</v>
      </c>
      <c r="C5433" s="1" t="str">
        <f t="shared" si="616"/>
        <v>21:0648</v>
      </c>
      <c r="D5433" s="1" t="str">
        <f t="shared" si="620"/>
        <v>21:0198</v>
      </c>
      <c r="E5433" t="s">
        <v>21487</v>
      </c>
      <c r="F5433" t="s">
        <v>21488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11646</v>
      </c>
      <c r="N5433">
        <v>593</v>
      </c>
      <c r="O5433" t="s">
        <v>21</v>
      </c>
      <c r="P5433" t="s">
        <v>45</v>
      </c>
      <c r="Q5433" t="s">
        <v>215</v>
      </c>
    </row>
    <row r="5434" spans="1:17" hidden="1" x14ac:dyDescent="0.25">
      <c r="A5434" t="s">
        <v>21489</v>
      </c>
      <c r="B5434" t="s">
        <v>21490</v>
      </c>
      <c r="C5434" s="1" t="str">
        <f t="shared" si="616"/>
        <v>21:0648</v>
      </c>
      <c r="D5434" s="1" t="str">
        <f t="shared" si="620"/>
        <v>21:0198</v>
      </c>
      <c r="E5434" t="s">
        <v>21491</v>
      </c>
      <c r="F5434" t="s">
        <v>21492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11651</v>
      </c>
      <c r="N5434">
        <v>594</v>
      </c>
      <c r="O5434" t="s">
        <v>21</v>
      </c>
      <c r="P5434" t="s">
        <v>45</v>
      </c>
      <c r="Q5434" t="s">
        <v>149</v>
      </c>
    </row>
    <row r="5435" spans="1:17" hidden="1" x14ac:dyDescent="0.25">
      <c r="A5435" t="s">
        <v>21493</v>
      </c>
      <c r="B5435" t="s">
        <v>21494</v>
      </c>
      <c r="C5435" s="1" t="str">
        <f t="shared" si="616"/>
        <v>21:0648</v>
      </c>
      <c r="D5435" s="1" t="str">
        <f t="shared" si="620"/>
        <v>21:0198</v>
      </c>
      <c r="E5435" t="s">
        <v>21495</v>
      </c>
      <c r="F5435" t="s">
        <v>21496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11660</v>
      </c>
      <c r="N5435">
        <v>595</v>
      </c>
      <c r="O5435" t="s">
        <v>7174</v>
      </c>
      <c r="P5435" t="s">
        <v>3857</v>
      </c>
      <c r="Q5435" t="s">
        <v>171</v>
      </c>
    </row>
    <row r="5436" spans="1:17" hidden="1" x14ac:dyDescent="0.25">
      <c r="A5436" t="s">
        <v>21497</v>
      </c>
      <c r="B5436" t="s">
        <v>21498</v>
      </c>
      <c r="C5436" s="1" t="str">
        <f t="shared" si="616"/>
        <v>21:0648</v>
      </c>
      <c r="D5436" s="1" t="str">
        <f t="shared" si="620"/>
        <v>21:0198</v>
      </c>
      <c r="E5436" t="s">
        <v>21499</v>
      </c>
      <c r="F5436" t="s">
        <v>21500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11665</v>
      </c>
      <c r="N5436">
        <v>596</v>
      </c>
      <c r="O5436" t="s">
        <v>3590</v>
      </c>
      <c r="P5436" t="s">
        <v>556</v>
      </c>
      <c r="Q5436" t="s">
        <v>143</v>
      </c>
    </row>
    <row r="5437" spans="1:17" hidden="1" x14ac:dyDescent="0.25">
      <c r="A5437" t="s">
        <v>21501</v>
      </c>
      <c r="B5437" t="s">
        <v>21502</v>
      </c>
      <c r="C5437" s="1" t="str">
        <f t="shared" si="616"/>
        <v>21:0648</v>
      </c>
      <c r="D5437" s="1" t="str">
        <f t="shared" si="620"/>
        <v>21:0198</v>
      </c>
      <c r="E5437" t="s">
        <v>21503</v>
      </c>
      <c r="F5437" t="s">
        <v>21504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11670</v>
      </c>
      <c r="N5437">
        <v>597</v>
      </c>
      <c r="O5437" t="s">
        <v>21</v>
      </c>
      <c r="P5437" t="s">
        <v>397</v>
      </c>
      <c r="Q5437" t="s">
        <v>171</v>
      </c>
    </row>
    <row r="5438" spans="1:17" hidden="1" x14ac:dyDescent="0.25">
      <c r="A5438" t="s">
        <v>21505</v>
      </c>
      <c r="B5438" t="s">
        <v>21506</v>
      </c>
      <c r="C5438" s="1" t="str">
        <f t="shared" si="616"/>
        <v>21:0648</v>
      </c>
      <c r="D5438" s="1" t="str">
        <f t="shared" si="620"/>
        <v>21:0198</v>
      </c>
      <c r="E5438" t="s">
        <v>21507</v>
      </c>
      <c r="F5438" t="s">
        <v>21508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11675</v>
      </c>
      <c r="N5438">
        <v>598</v>
      </c>
      <c r="O5438" t="s">
        <v>158</v>
      </c>
      <c r="P5438" t="s">
        <v>397</v>
      </c>
      <c r="Q5438" t="s">
        <v>1528</v>
      </c>
    </row>
    <row r="5439" spans="1:17" hidden="1" x14ac:dyDescent="0.25">
      <c r="A5439" t="s">
        <v>21509</v>
      </c>
      <c r="B5439" t="s">
        <v>21510</v>
      </c>
      <c r="C5439" s="1" t="str">
        <f t="shared" si="616"/>
        <v>21:0648</v>
      </c>
      <c r="D5439" s="1" t="str">
        <f t="shared" si="620"/>
        <v>21:0198</v>
      </c>
      <c r="E5439" t="s">
        <v>21511</v>
      </c>
      <c r="F5439" t="s">
        <v>21512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11689</v>
      </c>
      <c r="N5439">
        <v>599</v>
      </c>
      <c r="O5439" t="s">
        <v>158</v>
      </c>
      <c r="P5439" t="s">
        <v>391</v>
      </c>
      <c r="Q5439" t="s">
        <v>171</v>
      </c>
    </row>
    <row r="5440" spans="1:17" hidden="1" x14ac:dyDescent="0.25">
      <c r="A5440" t="s">
        <v>21513</v>
      </c>
      <c r="B5440" t="s">
        <v>21514</v>
      </c>
      <c r="C5440" s="1" t="str">
        <f t="shared" si="616"/>
        <v>21:0648</v>
      </c>
      <c r="D5440" s="1" t="str">
        <f t="shared" si="620"/>
        <v>21:0198</v>
      </c>
      <c r="E5440" t="s">
        <v>21515</v>
      </c>
      <c r="F5440" t="s">
        <v>21516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11694</v>
      </c>
      <c r="N5440">
        <v>600</v>
      </c>
      <c r="O5440" t="s">
        <v>21</v>
      </c>
      <c r="P5440" t="s">
        <v>45</v>
      </c>
      <c r="Q5440" t="s">
        <v>215</v>
      </c>
    </row>
    <row r="5441" spans="1:17" hidden="1" x14ac:dyDescent="0.25">
      <c r="A5441" t="s">
        <v>21517</v>
      </c>
      <c r="B5441" t="s">
        <v>21518</v>
      </c>
      <c r="C5441" s="1" t="str">
        <f t="shared" si="616"/>
        <v>21:0648</v>
      </c>
      <c r="D5441" s="1" t="str">
        <f t="shared" si="620"/>
        <v>21:0198</v>
      </c>
      <c r="E5441" t="s">
        <v>21519</v>
      </c>
      <c r="F5441" t="s">
        <v>21520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11700</v>
      </c>
      <c r="N5441">
        <v>601</v>
      </c>
      <c r="O5441" t="s">
        <v>14250</v>
      </c>
      <c r="P5441" t="s">
        <v>397</v>
      </c>
      <c r="Q5441" t="s">
        <v>1528</v>
      </c>
    </row>
    <row r="5442" spans="1:17" hidden="1" x14ac:dyDescent="0.25">
      <c r="A5442" t="s">
        <v>21521</v>
      </c>
      <c r="B5442" t="s">
        <v>21522</v>
      </c>
      <c r="C5442" s="1" t="str">
        <f t="shared" si="616"/>
        <v>21:0648</v>
      </c>
      <c r="D5442" s="1" t="str">
        <f t="shared" si="620"/>
        <v>21:0198</v>
      </c>
      <c r="E5442" t="s">
        <v>21523</v>
      </c>
      <c r="F5442" t="s">
        <v>21524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11710</v>
      </c>
      <c r="N5442">
        <v>602</v>
      </c>
      <c r="O5442" t="s">
        <v>158</v>
      </c>
      <c r="P5442" t="s">
        <v>391</v>
      </c>
      <c r="Q5442" t="s">
        <v>88</v>
      </c>
    </row>
    <row r="5443" spans="1:17" hidden="1" x14ac:dyDescent="0.25">
      <c r="A5443" t="s">
        <v>21525</v>
      </c>
      <c r="B5443" t="s">
        <v>21526</v>
      </c>
      <c r="C5443" s="1" t="str">
        <f t="shared" si="616"/>
        <v>21:0648</v>
      </c>
      <c r="D5443" s="1" t="str">
        <f t="shared" si="620"/>
        <v>21:0198</v>
      </c>
      <c r="E5443" t="s">
        <v>21527</v>
      </c>
      <c r="F5443" t="s">
        <v>21528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11715</v>
      </c>
      <c r="N5443">
        <v>603</v>
      </c>
      <c r="O5443" t="s">
        <v>21</v>
      </c>
      <c r="P5443" t="s">
        <v>45</v>
      </c>
      <c r="Q5443" t="s">
        <v>149</v>
      </c>
    </row>
    <row r="5444" spans="1:17" hidden="1" x14ac:dyDescent="0.25">
      <c r="A5444" t="s">
        <v>21529</v>
      </c>
      <c r="B5444" t="s">
        <v>21530</v>
      </c>
      <c r="C5444" s="1" t="str">
        <f t="shared" si="616"/>
        <v>21:0648</v>
      </c>
      <c r="D5444" s="1" t="str">
        <f t="shared" si="620"/>
        <v>21:0198</v>
      </c>
      <c r="E5444" t="s">
        <v>21531</v>
      </c>
      <c r="F5444" t="s">
        <v>21532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11720</v>
      </c>
      <c r="N5444">
        <v>604</v>
      </c>
      <c r="O5444" t="s">
        <v>588</v>
      </c>
      <c r="P5444" t="s">
        <v>2212</v>
      </c>
      <c r="Q5444" t="s">
        <v>143</v>
      </c>
    </row>
    <row r="5445" spans="1:17" hidden="1" x14ac:dyDescent="0.25">
      <c r="A5445" t="s">
        <v>21533</v>
      </c>
      <c r="B5445" t="s">
        <v>21534</v>
      </c>
      <c r="C5445" s="1" t="str">
        <f t="shared" si="616"/>
        <v>21:0648</v>
      </c>
      <c r="D5445" s="1" t="str">
        <f t="shared" si="620"/>
        <v>21:0198</v>
      </c>
      <c r="E5445" t="s">
        <v>21535</v>
      </c>
      <c r="F5445" t="s">
        <v>21536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11725</v>
      </c>
      <c r="N5445">
        <v>605</v>
      </c>
      <c r="O5445" t="s">
        <v>225</v>
      </c>
      <c r="P5445" t="s">
        <v>2212</v>
      </c>
      <c r="Q5445" t="s">
        <v>2948</v>
      </c>
    </row>
    <row r="5446" spans="1:17" hidden="1" x14ac:dyDescent="0.25">
      <c r="A5446" t="s">
        <v>21537</v>
      </c>
      <c r="B5446" t="s">
        <v>21538</v>
      </c>
      <c r="C5446" s="1" t="str">
        <f t="shared" si="616"/>
        <v>21:0648</v>
      </c>
      <c r="D5446" s="1" t="str">
        <f t="shared" si="620"/>
        <v>21:0198</v>
      </c>
      <c r="E5446" t="s">
        <v>21539</v>
      </c>
      <c r="F5446" t="s">
        <v>21540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11730</v>
      </c>
      <c r="N5446">
        <v>606</v>
      </c>
      <c r="O5446" t="s">
        <v>551</v>
      </c>
      <c r="P5446" t="s">
        <v>2212</v>
      </c>
      <c r="Q5446" t="s">
        <v>3836</v>
      </c>
    </row>
    <row r="5447" spans="1:17" hidden="1" x14ac:dyDescent="0.25">
      <c r="A5447" t="s">
        <v>21541</v>
      </c>
      <c r="B5447" t="s">
        <v>21542</v>
      </c>
      <c r="C5447" s="1" t="str">
        <f t="shared" si="616"/>
        <v>21:0648</v>
      </c>
      <c r="D5447" s="1" t="str">
        <f t="shared" si="620"/>
        <v>21:0198</v>
      </c>
      <c r="E5447" t="s">
        <v>21543</v>
      </c>
      <c r="F5447" t="s">
        <v>21544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12803</v>
      </c>
      <c r="N5447">
        <v>607</v>
      </c>
      <c r="O5447" t="s">
        <v>21</v>
      </c>
      <c r="P5447" t="s">
        <v>1515</v>
      </c>
      <c r="Q5447" t="s">
        <v>138</v>
      </c>
    </row>
    <row r="5448" spans="1:17" hidden="1" x14ac:dyDescent="0.25">
      <c r="A5448" t="s">
        <v>21545</v>
      </c>
      <c r="B5448" t="s">
        <v>21546</v>
      </c>
      <c r="C5448" s="1" t="str">
        <f t="shared" si="616"/>
        <v>21:0648</v>
      </c>
      <c r="D5448" s="1" t="str">
        <f t="shared" si="620"/>
        <v>21:0198</v>
      </c>
      <c r="E5448" t="s">
        <v>21547</v>
      </c>
      <c r="F5448" t="s">
        <v>21548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11641</v>
      </c>
      <c r="N5448">
        <v>608</v>
      </c>
      <c r="O5448" t="s">
        <v>225</v>
      </c>
      <c r="P5448" t="s">
        <v>397</v>
      </c>
      <c r="Q5448" t="s">
        <v>143</v>
      </c>
    </row>
    <row r="5449" spans="1:17" hidden="1" x14ac:dyDescent="0.25">
      <c r="A5449" t="s">
        <v>21549</v>
      </c>
      <c r="B5449" t="s">
        <v>21550</v>
      </c>
      <c r="C5449" s="1" t="str">
        <f t="shared" si="616"/>
        <v>21:0648</v>
      </c>
      <c r="D5449" s="1" t="str">
        <f t="shared" si="620"/>
        <v>21:0198</v>
      </c>
      <c r="E5449" t="s">
        <v>21551</v>
      </c>
      <c r="F5449" t="s">
        <v>21552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11680</v>
      </c>
      <c r="N5449">
        <v>609</v>
      </c>
      <c r="O5449" t="s">
        <v>244</v>
      </c>
      <c r="P5449" t="s">
        <v>1515</v>
      </c>
      <c r="Q5449" t="s">
        <v>171</v>
      </c>
    </row>
    <row r="5450" spans="1:17" hidden="1" x14ac:dyDescent="0.25">
      <c r="A5450" t="s">
        <v>21553</v>
      </c>
      <c r="B5450" t="s">
        <v>21554</v>
      </c>
      <c r="C5450" s="1" t="str">
        <f t="shared" si="616"/>
        <v>21:0648</v>
      </c>
      <c r="D5450" s="1" t="str">
        <f t="shared" si="620"/>
        <v>21:0198</v>
      </c>
      <c r="E5450" t="s">
        <v>21551</v>
      </c>
      <c r="F5450" t="s">
        <v>21555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11684</v>
      </c>
      <c r="N5450">
        <v>610</v>
      </c>
      <c r="O5450" t="s">
        <v>244</v>
      </c>
      <c r="P5450" t="s">
        <v>1515</v>
      </c>
      <c r="Q5450" t="s">
        <v>52</v>
      </c>
    </row>
    <row r="5451" spans="1:17" hidden="1" x14ac:dyDescent="0.25">
      <c r="A5451" t="s">
        <v>21556</v>
      </c>
      <c r="B5451" t="s">
        <v>21557</v>
      </c>
      <c r="C5451" s="1" t="str">
        <f t="shared" si="616"/>
        <v>21:0648</v>
      </c>
      <c r="D5451" s="1" t="str">
        <f t="shared" si="620"/>
        <v>21:0198</v>
      </c>
      <c r="E5451" t="s">
        <v>21558</v>
      </c>
      <c r="F5451" t="s">
        <v>21559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11646</v>
      </c>
      <c r="N5451">
        <v>611</v>
      </c>
      <c r="O5451" t="s">
        <v>21</v>
      </c>
      <c r="P5451" t="s">
        <v>356</v>
      </c>
      <c r="Q5451" t="s">
        <v>149</v>
      </c>
    </row>
    <row r="5452" spans="1:17" hidden="1" x14ac:dyDescent="0.25">
      <c r="A5452" t="s">
        <v>21560</v>
      </c>
      <c r="B5452" t="s">
        <v>21561</v>
      </c>
      <c r="C5452" s="1" t="str">
        <f t="shared" si="616"/>
        <v>21:0648</v>
      </c>
      <c r="D5452" s="1" t="str">
        <f t="shared" si="620"/>
        <v>21:0198</v>
      </c>
      <c r="E5452" t="s">
        <v>21562</v>
      </c>
      <c r="F5452" t="s">
        <v>21563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11651</v>
      </c>
      <c r="N5452">
        <v>612</v>
      </c>
      <c r="O5452" t="s">
        <v>225</v>
      </c>
      <c r="P5452" t="s">
        <v>658</v>
      </c>
      <c r="Q5452" t="s">
        <v>149</v>
      </c>
    </row>
    <row r="5453" spans="1:17" hidden="1" x14ac:dyDescent="0.25">
      <c r="A5453" t="s">
        <v>21564</v>
      </c>
      <c r="B5453" t="s">
        <v>21565</v>
      </c>
      <c r="C5453" s="1" t="str">
        <f t="shared" si="616"/>
        <v>21:0648</v>
      </c>
      <c r="D5453" s="1" t="str">
        <f t="shared" si="620"/>
        <v>21:0198</v>
      </c>
      <c r="E5453" t="s">
        <v>21566</v>
      </c>
      <c r="F5453" t="s">
        <v>21567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11660</v>
      </c>
      <c r="N5453">
        <v>613</v>
      </c>
      <c r="O5453" t="s">
        <v>576</v>
      </c>
      <c r="P5453" t="s">
        <v>2943</v>
      </c>
      <c r="Q5453" t="s">
        <v>1528</v>
      </c>
    </row>
    <row r="5454" spans="1:17" hidden="1" x14ac:dyDescent="0.25">
      <c r="A5454" t="s">
        <v>21568</v>
      </c>
      <c r="B5454" t="s">
        <v>21569</v>
      </c>
      <c r="C5454" s="1" t="str">
        <f t="shared" si="616"/>
        <v>21:0648</v>
      </c>
      <c r="D5454" s="1" t="str">
        <f t="shared" si="620"/>
        <v>21:0198</v>
      </c>
      <c r="E5454" t="s">
        <v>21570</v>
      </c>
      <c r="F5454" t="s">
        <v>21571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11665</v>
      </c>
      <c r="N5454">
        <v>614</v>
      </c>
      <c r="O5454" t="s">
        <v>21</v>
      </c>
      <c r="P5454" t="s">
        <v>1515</v>
      </c>
      <c r="Q5454" t="s">
        <v>3836</v>
      </c>
    </row>
    <row r="5455" spans="1:17" hidden="1" x14ac:dyDescent="0.25">
      <c r="A5455" t="s">
        <v>21572</v>
      </c>
      <c r="B5455" t="s">
        <v>21573</v>
      </c>
      <c r="C5455" s="1" t="str">
        <f t="shared" si="616"/>
        <v>21:0648</v>
      </c>
      <c r="D5455" s="1" t="str">
        <f t="shared" si="620"/>
        <v>21:0198</v>
      </c>
      <c r="E5455" t="s">
        <v>21574</v>
      </c>
      <c r="F5455" t="s">
        <v>21575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11670</v>
      </c>
      <c r="N5455">
        <v>615</v>
      </c>
      <c r="O5455" t="s">
        <v>21</v>
      </c>
      <c r="P5455" t="s">
        <v>397</v>
      </c>
      <c r="Q5455" t="s">
        <v>143</v>
      </c>
    </row>
    <row r="5456" spans="1:17" hidden="1" x14ac:dyDescent="0.25">
      <c r="A5456" t="s">
        <v>21576</v>
      </c>
      <c r="B5456" t="s">
        <v>21577</v>
      </c>
      <c r="C5456" s="1" t="str">
        <f t="shared" si="616"/>
        <v>21:0648</v>
      </c>
      <c r="D5456" s="1" t="str">
        <f t="shared" si="620"/>
        <v>21:0198</v>
      </c>
      <c r="E5456" t="s">
        <v>21578</v>
      </c>
      <c r="F5456" t="s">
        <v>21579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11675</v>
      </c>
      <c r="N5456">
        <v>616</v>
      </c>
      <c r="O5456" t="s">
        <v>3980</v>
      </c>
      <c r="P5456" t="s">
        <v>3857</v>
      </c>
      <c r="Q5456" t="s">
        <v>138</v>
      </c>
    </row>
    <row r="5457" spans="1:17" hidden="1" x14ac:dyDescent="0.25">
      <c r="A5457" t="s">
        <v>21580</v>
      </c>
      <c r="B5457" t="s">
        <v>21581</v>
      </c>
      <c r="C5457" s="1" t="str">
        <f t="shared" si="616"/>
        <v>21:0648</v>
      </c>
      <c r="D5457" s="1" t="str">
        <f t="shared" si="620"/>
        <v>21:0198</v>
      </c>
      <c r="E5457" t="s">
        <v>21582</v>
      </c>
      <c r="F5457" t="s">
        <v>21583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11689</v>
      </c>
      <c r="N5457">
        <v>617</v>
      </c>
      <c r="O5457" t="s">
        <v>21</v>
      </c>
      <c r="P5457" t="s">
        <v>2943</v>
      </c>
      <c r="Q5457" t="s">
        <v>8961</v>
      </c>
    </row>
    <row r="5458" spans="1:17" hidden="1" x14ac:dyDescent="0.25">
      <c r="A5458" t="s">
        <v>21584</v>
      </c>
      <c r="B5458" t="s">
        <v>21585</v>
      </c>
      <c r="C5458" s="1" t="str">
        <f t="shared" si="616"/>
        <v>21:0648</v>
      </c>
      <c r="D5458" s="1" t="str">
        <f t="shared" si="620"/>
        <v>21:0198</v>
      </c>
      <c r="E5458" t="s">
        <v>21586</v>
      </c>
      <c r="F5458" t="s">
        <v>21587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11694</v>
      </c>
      <c r="N5458">
        <v>618</v>
      </c>
      <c r="O5458" t="s">
        <v>21</v>
      </c>
      <c r="P5458" t="s">
        <v>583</v>
      </c>
      <c r="Q5458" t="s">
        <v>2822</v>
      </c>
    </row>
    <row r="5459" spans="1:17" hidden="1" x14ac:dyDescent="0.25">
      <c r="A5459" t="s">
        <v>21588</v>
      </c>
      <c r="B5459" t="s">
        <v>21589</v>
      </c>
      <c r="C5459" s="1" t="str">
        <f t="shared" si="616"/>
        <v>21:0648</v>
      </c>
      <c r="D5459" s="1" t="str">
        <f>HYPERLINK("http://geochem.nrcan.gc.ca/cdogs/content/svy/svy_e.htm", "")</f>
        <v/>
      </c>
      <c r="G5459" s="1" t="str">
        <f>HYPERLINK("http://geochem.nrcan.gc.ca/cdogs/content/cr_/cr_00080_e.htm", "80")</f>
        <v>80</v>
      </c>
      <c r="J5459" t="s">
        <v>11703</v>
      </c>
      <c r="K5459" t="s">
        <v>11704</v>
      </c>
      <c r="L5459">
        <v>34</v>
      </c>
      <c r="M5459" t="s">
        <v>11705</v>
      </c>
      <c r="N5459">
        <v>619</v>
      </c>
      <c r="O5459" t="s">
        <v>2120</v>
      </c>
      <c r="P5459" t="s">
        <v>391</v>
      </c>
      <c r="Q5459" t="s">
        <v>103</v>
      </c>
    </row>
    <row r="5460" spans="1:17" hidden="1" x14ac:dyDescent="0.25">
      <c r="A5460" t="s">
        <v>21590</v>
      </c>
      <c r="B5460" t="s">
        <v>21591</v>
      </c>
      <c r="C5460" s="1" t="str">
        <f t="shared" si="616"/>
        <v>21:0648</v>
      </c>
      <c r="D5460" s="1" t="str">
        <f t="shared" ref="D5460:D5474" si="623">HYPERLINK("http://geochem.nrcan.gc.ca/cdogs/content/svy/svy210198_e.htm", "21:0198")</f>
        <v>21:0198</v>
      </c>
      <c r="E5460" t="s">
        <v>21592</v>
      </c>
      <c r="F5460" t="s">
        <v>21593</v>
      </c>
      <c r="H5460">
        <v>45.3632499</v>
      </c>
      <c r="I5460">
        <v>-66.706582600000004</v>
      </c>
      <c r="J5460" s="1" t="str">
        <f t="shared" ref="J5460:J5474" si="624">HYPERLINK("http://geochem.nrcan.gc.ca/cdogs/content/kwd/kwd020018_e.htm", "Fluid (stream)")</f>
        <v>Fluid (stream)</v>
      </c>
      <c r="K5460" s="1" t="str">
        <f t="shared" ref="K5460:K5474" si="625">HYPERLINK("http://geochem.nrcan.gc.ca/cdogs/content/kwd/kwd080007_e.htm", "Untreated Water")</f>
        <v>Untreated Water</v>
      </c>
      <c r="L5460">
        <v>34</v>
      </c>
      <c r="M5460" t="s">
        <v>11700</v>
      </c>
      <c r="N5460">
        <v>620</v>
      </c>
      <c r="O5460" t="s">
        <v>21</v>
      </c>
      <c r="P5460" t="s">
        <v>22</v>
      </c>
      <c r="Q5460" t="s">
        <v>8961</v>
      </c>
    </row>
    <row r="5461" spans="1:17" hidden="1" x14ac:dyDescent="0.25">
      <c r="A5461" t="s">
        <v>21594</v>
      </c>
      <c r="B5461" t="s">
        <v>21595</v>
      </c>
      <c r="C5461" s="1" t="str">
        <f t="shared" si="616"/>
        <v>21:0648</v>
      </c>
      <c r="D5461" s="1" t="str">
        <f t="shared" si="623"/>
        <v>21:0198</v>
      </c>
      <c r="E5461" t="s">
        <v>21596</v>
      </c>
      <c r="F5461" t="s">
        <v>21597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11710</v>
      </c>
      <c r="N5461">
        <v>621</v>
      </c>
      <c r="O5461" t="s">
        <v>10120</v>
      </c>
      <c r="P5461" t="s">
        <v>2928</v>
      </c>
      <c r="Q5461" t="s">
        <v>2366</v>
      </c>
    </row>
    <row r="5462" spans="1:17" hidden="1" x14ac:dyDescent="0.25">
      <c r="A5462" t="s">
        <v>21598</v>
      </c>
      <c r="B5462" t="s">
        <v>21599</v>
      </c>
      <c r="C5462" s="1" t="str">
        <f t="shared" si="616"/>
        <v>21:0648</v>
      </c>
      <c r="D5462" s="1" t="str">
        <f t="shared" si="623"/>
        <v>21:0198</v>
      </c>
      <c r="E5462" t="s">
        <v>21600</v>
      </c>
      <c r="F5462" t="s">
        <v>21601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11715</v>
      </c>
      <c r="N5462">
        <v>622</v>
      </c>
      <c r="O5462" t="s">
        <v>2418</v>
      </c>
      <c r="P5462" t="s">
        <v>6370</v>
      </c>
      <c r="Q5462" t="s">
        <v>2392</v>
      </c>
    </row>
    <row r="5463" spans="1:17" hidden="1" x14ac:dyDescent="0.25">
      <c r="A5463" t="s">
        <v>21602</v>
      </c>
      <c r="B5463" t="s">
        <v>21603</v>
      </c>
      <c r="C5463" s="1" t="str">
        <f t="shared" si="616"/>
        <v>21:0648</v>
      </c>
      <c r="D5463" s="1" t="str">
        <f t="shared" si="623"/>
        <v>21:0198</v>
      </c>
      <c r="E5463" t="s">
        <v>21604</v>
      </c>
      <c r="F5463" t="s">
        <v>21605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11720</v>
      </c>
      <c r="N5463">
        <v>623</v>
      </c>
      <c r="O5463" t="s">
        <v>701</v>
      </c>
      <c r="P5463" t="s">
        <v>3107</v>
      </c>
      <c r="Q5463" t="s">
        <v>2392</v>
      </c>
    </row>
    <row r="5464" spans="1:17" hidden="1" x14ac:dyDescent="0.25">
      <c r="A5464" t="s">
        <v>21606</v>
      </c>
      <c r="B5464" t="s">
        <v>21607</v>
      </c>
      <c r="C5464" s="1" t="str">
        <f t="shared" si="616"/>
        <v>21:0648</v>
      </c>
      <c r="D5464" s="1" t="str">
        <f t="shared" si="623"/>
        <v>21:0198</v>
      </c>
      <c r="E5464" t="s">
        <v>21608</v>
      </c>
      <c r="F5464" t="s">
        <v>21609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11725</v>
      </c>
      <c r="N5464">
        <v>624</v>
      </c>
      <c r="O5464" t="s">
        <v>582</v>
      </c>
      <c r="P5464" t="s">
        <v>4455</v>
      </c>
      <c r="Q5464" t="s">
        <v>2948</v>
      </c>
    </row>
    <row r="5465" spans="1:17" hidden="1" x14ac:dyDescent="0.25">
      <c r="A5465" t="s">
        <v>21610</v>
      </c>
      <c r="B5465" t="s">
        <v>21611</v>
      </c>
      <c r="C5465" s="1" t="str">
        <f t="shared" si="616"/>
        <v>21:0648</v>
      </c>
      <c r="D5465" s="1" t="str">
        <f t="shared" si="623"/>
        <v>21:0198</v>
      </c>
      <c r="E5465" t="s">
        <v>21612</v>
      </c>
      <c r="F5465" t="s">
        <v>21613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11730</v>
      </c>
      <c r="N5465">
        <v>625</v>
      </c>
      <c r="O5465" t="s">
        <v>652</v>
      </c>
      <c r="P5465" t="s">
        <v>5755</v>
      </c>
      <c r="Q5465" t="s">
        <v>8961</v>
      </c>
    </row>
    <row r="5466" spans="1:17" hidden="1" x14ac:dyDescent="0.25">
      <c r="A5466" t="s">
        <v>21614</v>
      </c>
      <c r="B5466" t="s">
        <v>21615</v>
      </c>
      <c r="C5466" s="1" t="str">
        <f t="shared" si="616"/>
        <v>21:0648</v>
      </c>
      <c r="D5466" s="1" t="str">
        <f t="shared" si="623"/>
        <v>21:0198</v>
      </c>
      <c r="E5466" t="s">
        <v>21616</v>
      </c>
      <c r="F5466" t="s">
        <v>21617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12803</v>
      </c>
      <c r="N5466">
        <v>626</v>
      </c>
      <c r="O5466" t="s">
        <v>14250</v>
      </c>
      <c r="P5466" t="s">
        <v>830</v>
      </c>
      <c r="Q5466" t="s">
        <v>16574</v>
      </c>
    </row>
    <row r="5467" spans="1:17" hidden="1" x14ac:dyDescent="0.25">
      <c r="A5467" t="s">
        <v>21618</v>
      </c>
      <c r="B5467" t="s">
        <v>21619</v>
      </c>
      <c r="C5467" s="1" t="str">
        <f t="shared" si="616"/>
        <v>21:0648</v>
      </c>
      <c r="D5467" s="1" t="str">
        <f t="shared" si="623"/>
        <v>21:0198</v>
      </c>
      <c r="E5467" t="s">
        <v>21620</v>
      </c>
      <c r="F5467" t="s">
        <v>21621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11641</v>
      </c>
      <c r="N5467">
        <v>627</v>
      </c>
      <c r="O5467" t="s">
        <v>2418</v>
      </c>
      <c r="P5467" t="s">
        <v>556</v>
      </c>
      <c r="Q5467" t="s">
        <v>16574</v>
      </c>
    </row>
    <row r="5468" spans="1:17" hidden="1" x14ac:dyDescent="0.25">
      <c r="A5468" t="s">
        <v>21622</v>
      </c>
      <c r="B5468" t="s">
        <v>21623</v>
      </c>
      <c r="C5468" s="1" t="str">
        <f t="shared" si="616"/>
        <v>21:0648</v>
      </c>
      <c r="D5468" s="1" t="str">
        <f t="shared" si="623"/>
        <v>21:0198</v>
      </c>
      <c r="E5468" t="s">
        <v>21624</v>
      </c>
      <c r="F5468" t="s">
        <v>21625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11646</v>
      </c>
      <c r="N5468">
        <v>628</v>
      </c>
      <c r="O5468" t="s">
        <v>21</v>
      </c>
      <c r="P5468" t="s">
        <v>880</v>
      </c>
      <c r="Q5468" t="s">
        <v>16574</v>
      </c>
    </row>
    <row r="5469" spans="1:17" hidden="1" x14ac:dyDescent="0.25">
      <c r="A5469" t="s">
        <v>21626</v>
      </c>
      <c r="B5469" t="s">
        <v>21627</v>
      </c>
      <c r="C5469" s="1" t="str">
        <f t="shared" si="616"/>
        <v>21:0648</v>
      </c>
      <c r="D5469" s="1" t="str">
        <f t="shared" si="623"/>
        <v>21:0198</v>
      </c>
      <c r="E5469" t="s">
        <v>21628</v>
      </c>
      <c r="F5469" t="s">
        <v>21629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11651</v>
      </c>
      <c r="N5469">
        <v>629</v>
      </c>
      <c r="O5469" t="s">
        <v>21</v>
      </c>
      <c r="P5469" t="s">
        <v>4464</v>
      </c>
      <c r="Q5469" t="s">
        <v>138</v>
      </c>
    </row>
    <row r="5470" spans="1:17" hidden="1" x14ac:dyDescent="0.25">
      <c r="A5470" t="s">
        <v>21630</v>
      </c>
      <c r="B5470" t="s">
        <v>21631</v>
      </c>
      <c r="C5470" s="1" t="str">
        <f t="shared" si="616"/>
        <v>21:0648</v>
      </c>
      <c r="D5470" s="1" t="str">
        <f t="shared" si="623"/>
        <v>21:0198</v>
      </c>
      <c r="E5470" t="s">
        <v>21632</v>
      </c>
      <c r="F5470" t="s">
        <v>21633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11680</v>
      </c>
      <c r="N5470">
        <v>630</v>
      </c>
      <c r="O5470" t="s">
        <v>21</v>
      </c>
      <c r="P5470" t="s">
        <v>2212</v>
      </c>
      <c r="Q5470" t="s">
        <v>2366</v>
      </c>
    </row>
    <row r="5471" spans="1:17" hidden="1" x14ac:dyDescent="0.25">
      <c r="A5471" t="s">
        <v>21634</v>
      </c>
      <c r="B5471" t="s">
        <v>21635</v>
      </c>
      <c r="C5471" s="1" t="str">
        <f t="shared" si="616"/>
        <v>21:0648</v>
      </c>
      <c r="D5471" s="1" t="str">
        <f t="shared" si="623"/>
        <v>21:0198</v>
      </c>
      <c r="E5471" t="s">
        <v>21632</v>
      </c>
      <c r="F5471" t="s">
        <v>21636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11684</v>
      </c>
      <c r="N5471">
        <v>631</v>
      </c>
      <c r="O5471" t="s">
        <v>113</v>
      </c>
      <c r="P5471" t="s">
        <v>583</v>
      </c>
      <c r="Q5471" t="s">
        <v>2366</v>
      </c>
    </row>
    <row r="5472" spans="1:17" hidden="1" x14ac:dyDescent="0.25">
      <c r="A5472" t="s">
        <v>21637</v>
      </c>
      <c r="B5472" t="s">
        <v>21638</v>
      </c>
      <c r="C5472" s="1" t="str">
        <f t="shared" si="616"/>
        <v>21:0648</v>
      </c>
      <c r="D5472" s="1" t="str">
        <f t="shared" si="623"/>
        <v>21:0198</v>
      </c>
      <c r="E5472" t="s">
        <v>21639</v>
      </c>
      <c r="F5472" t="s">
        <v>21640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11660</v>
      </c>
      <c r="N5472">
        <v>632</v>
      </c>
      <c r="O5472" t="s">
        <v>21</v>
      </c>
      <c r="P5472" t="s">
        <v>356</v>
      </c>
      <c r="Q5472" t="s">
        <v>138</v>
      </c>
    </row>
    <row r="5473" spans="1:17" hidden="1" x14ac:dyDescent="0.25">
      <c r="A5473" t="s">
        <v>21641</v>
      </c>
      <c r="B5473" t="s">
        <v>21642</v>
      </c>
      <c r="C5473" s="1" t="str">
        <f t="shared" si="616"/>
        <v>21:0648</v>
      </c>
      <c r="D5473" s="1" t="str">
        <f t="shared" si="623"/>
        <v>21:0198</v>
      </c>
      <c r="E5473" t="s">
        <v>21643</v>
      </c>
      <c r="F5473" t="s">
        <v>21644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11665</v>
      </c>
      <c r="N5473">
        <v>633</v>
      </c>
      <c r="O5473" t="s">
        <v>21</v>
      </c>
      <c r="P5473" t="s">
        <v>1515</v>
      </c>
      <c r="Q5473" t="s">
        <v>2366</v>
      </c>
    </row>
    <row r="5474" spans="1:17" hidden="1" x14ac:dyDescent="0.25">
      <c r="A5474" t="s">
        <v>21645</v>
      </c>
      <c r="B5474" t="s">
        <v>21646</v>
      </c>
      <c r="C5474" s="1" t="str">
        <f t="shared" si="616"/>
        <v>21:0648</v>
      </c>
      <c r="D5474" s="1" t="str">
        <f t="shared" si="623"/>
        <v>21:0198</v>
      </c>
      <c r="E5474" t="s">
        <v>21647</v>
      </c>
      <c r="F5474" t="s">
        <v>21648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11670</v>
      </c>
      <c r="N5474">
        <v>634</v>
      </c>
      <c r="O5474" t="s">
        <v>21</v>
      </c>
      <c r="P5474" t="s">
        <v>22</v>
      </c>
      <c r="Q5474" t="s">
        <v>2948</v>
      </c>
    </row>
    <row r="5475" spans="1:17" hidden="1" x14ac:dyDescent="0.25">
      <c r="A5475" t="s">
        <v>21649</v>
      </c>
      <c r="B5475" t="s">
        <v>21650</v>
      </c>
      <c r="C5475" s="1" t="str">
        <f t="shared" si="616"/>
        <v>21:0648</v>
      </c>
      <c r="D5475" s="1" t="str">
        <f>HYPERLINK("http://geochem.nrcan.gc.ca/cdogs/content/svy/svy_e.htm", "")</f>
        <v/>
      </c>
      <c r="G5475" s="1" t="str">
        <f>HYPERLINK("http://geochem.nrcan.gc.ca/cdogs/content/cr_/cr_00080_e.htm", "80")</f>
        <v>80</v>
      </c>
      <c r="J5475" t="s">
        <v>11703</v>
      </c>
      <c r="K5475" t="s">
        <v>11704</v>
      </c>
      <c r="L5475">
        <v>35</v>
      </c>
      <c r="M5475" t="s">
        <v>11705</v>
      </c>
      <c r="N5475">
        <v>635</v>
      </c>
      <c r="O5475" t="s">
        <v>680</v>
      </c>
      <c r="P5475" t="s">
        <v>2943</v>
      </c>
      <c r="Q5475" t="s">
        <v>29</v>
      </c>
    </row>
    <row r="5476" spans="1:17" hidden="1" x14ac:dyDescent="0.25">
      <c r="A5476" t="s">
        <v>21651</v>
      </c>
      <c r="B5476" t="s">
        <v>21652</v>
      </c>
      <c r="C5476" s="1" t="str">
        <f t="shared" si="616"/>
        <v>21:0648</v>
      </c>
      <c r="D5476" s="1" t="str">
        <f t="shared" ref="D5476:D5498" si="626">HYPERLINK("http://geochem.nrcan.gc.ca/cdogs/content/svy/svy210198_e.htm", "21:0198")</f>
        <v>21:0198</v>
      </c>
      <c r="E5476" t="s">
        <v>21653</v>
      </c>
      <c r="F5476" t="s">
        <v>21654</v>
      </c>
      <c r="H5476">
        <v>45.451414</v>
      </c>
      <c r="I5476">
        <v>-66.512118900000004</v>
      </c>
      <c r="J5476" s="1" t="str">
        <f t="shared" ref="J5476:J5498" si="627">HYPERLINK("http://geochem.nrcan.gc.ca/cdogs/content/kwd/kwd020018_e.htm", "Fluid (stream)")</f>
        <v>Fluid (stream)</v>
      </c>
      <c r="K5476" s="1" t="str">
        <f t="shared" ref="K5476:K5498" si="628">HYPERLINK("http://geochem.nrcan.gc.ca/cdogs/content/kwd/kwd080007_e.htm", "Untreated Water")</f>
        <v>Untreated Water</v>
      </c>
      <c r="L5476">
        <v>35</v>
      </c>
      <c r="M5476" t="s">
        <v>11675</v>
      </c>
      <c r="N5476">
        <v>636</v>
      </c>
      <c r="O5476" t="s">
        <v>21</v>
      </c>
      <c r="P5476" t="s">
        <v>830</v>
      </c>
      <c r="Q5476" t="s">
        <v>8961</v>
      </c>
    </row>
    <row r="5477" spans="1:17" hidden="1" x14ac:dyDescent="0.25">
      <c r="A5477" t="s">
        <v>21655</v>
      </c>
      <c r="B5477" t="s">
        <v>21656</v>
      </c>
      <c r="C5477" s="1" t="str">
        <f t="shared" si="616"/>
        <v>21:0648</v>
      </c>
      <c r="D5477" s="1" t="str">
        <f t="shared" si="626"/>
        <v>21:0198</v>
      </c>
      <c r="E5477" t="s">
        <v>21657</v>
      </c>
      <c r="F5477" t="s">
        <v>21658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11689</v>
      </c>
      <c r="N5477">
        <v>637</v>
      </c>
      <c r="O5477" t="s">
        <v>2927</v>
      </c>
      <c r="P5477" t="s">
        <v>3857</v>
      </c>
      <c r="Q5477" t="s">
        <v>138</v>
      </c>
    </row>
    <row r="5478" spans="1:17" hidden="1" x14ac:dyDescent="0.25">
      <c r="A5478" t="s">
        <v>21659</v>
      </c>
      <c r="B5478" t="s">
        <v>21660</v>
      </c>
      <c r="C5478" s="1" t="str">
        <f t="shared" si="616"/>
        <v>21:0648</v>
      </c>
      <c r="D5478" s="1" t="str">
        <f t="shared" si="626"/>
        <v>21:0198</v>
      </c>
      <c r="E5478" t="s">
        <v>21661</v>
      </c>
      <c r="F5478" t="s">
        <v>21662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11694</v>
      </c>
      <c r="N5478">
        <v>638</v>
      </c>
      <c r="O5478" t="s">
        <v>21</v>
      </c>
      <c r="P5478" t="s">
        <v>631</v>
      </c>
      <c r="Q5478" t="s">
        <v>16574</v>
      </c>
    </row>
    <row r="5479" spans="1:17" hidden="1" x14ac:dyDescent="0.25">
      <c r="A5479" t="s">
        <v>21663</v>
      </c>
      <c r="B5479" t="s">
        <v>21664</v>
      </c>
      <c r="C5479" s="1" t="str">
        <f t="shared" si="616"/>
        <v>21:0648</v>
      </c>
      <c r="D5479" s="1" t="str">
        <f t="shared" si="626"/>
        <v>21:0198</v>
      </c>
      <c r="E5479" t="s">
        <v>21665</v>
      </c>
      <c r="F5479" t="s">
        <v>21666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11700</v>
      </c>
      <c r="N5479">
        <v>639</v>
      </c>
      <c r="O5479" t="s">
        <v>551</v>
      </c>
      <c r="P5479" t="s">
        <v>397</v>
      </c>
      <c r="Q5479" t="s">
        <v>3836</v>
      </c>
    </row>
    <row r="5480" spans="1:17" hidden="1" x14ac:dyDescent="0.25">
      <c r="A5480" t="s">
        <v>21667</v>
      </c>
      <c r="B5480" t="s">
        <v>21668</v>
      </c>
      <c r="C5480" s="1" t="str">
        <f t="shared" si="616"/>
        <v>21:0648</v>
      </c>
      <c r="D5480" s="1" t="str">
        <f t="shared" si="626"/>
        <v>21:0198</v>
      </c>
      <c r="E5480" t="s">
        <v>21669</v>
      </c>
      <c r="F5480" t="s">
        <v>21670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11710</v>
      </c>
      <c r="N5480">
        <v>640</v>
      </c>
      <c r="O5480" t="s">
        <v>21</v>
      </c>
      <c r="P5480" t="s">
        <v>2212</v>
      </c>
      <c r="Q5480" t="s">
        <v>2392</v>
      </c>
    </row>
    <row r="5481" spans="1:17" hidden="1" x14ac:dyDescent="0.25">
      <c r="A5481" t="s">
        <v>21671</v>
      </c>
      <c r="B5481" t="s">
        <v>21672</v>
      </c>
      <c r="C5481" s="1" t="str">
        <f t="shared" ref="C5481:C5544" si="629">HYPERLINK("http://geochem.nrcan.gc.ca/cdogs/content/bdl/bdl210648_e.htm", "21:0648")</f>
        <v>21:0648</v>
      </c>
      <c r="D5481" s="1" t="str">
        <f t="shared" si="626"/>
        <v>21:0198</v>
      </c>
      <c r="E5481" t="s">
        <v>21673</v>
      </c>
      <c r="F5481" t="s">
        <v>21674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11715</v>
      </c>
      <c r="N5481">
        <v>641</v>
      </c>
      <c r="O5481" t="s">
        <v>21</v>
      </c>
      <c r="P5481" t="s">
        <v>45</v>
      </c>
      <c r="Q5481" t="s">
        <v>16497</v>
      </c>
    </row>
    <row r="5482" spans="1:17" hidden="1" x14ac:dyDescent="0.25">
      <c r="A5482" t="s">
        <v>21675</v>
      </c>
      <c r="B5482" t="s">
        <v>21676</v>
      </c>
      <c r="C5482" s="1" t="str">
        <f t="shared" si="629"/>
        <v>21:0648</v>
      </c>
      <c r="D5482" s="1" t="str">
        <f t="shared" si="626"/>
        <v>21:0198</v>
      </c>
      <c r="E5482" t="s">
        <v>21677</v>
      </c>
      <c r="F5482" t="s">
        <v>21678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11720</v>
      </c>
      <c r="N5482">
        <v>642</v>
      </c>
      <c r="O5482" t="s">
        <v>21</v>
      </c>
      <c r="P5482" t="s">
        <v>45</v>
      </c>
      <c r="Q5482" t="s">
        <v>2822</v>
      </c>
    </row>
    <row r="5483" spans="1:17" hidden="1" x14ac:dyDescent="0.25">
      <c r="A5483" t="s">
        <v>21679</v>
      </c>
      <c r="B5483" t="s">
        <v>21680</v>
      </c>
      <c r="C5483" s="1" t="str">
        <f t="shared" si="629"/>
        <v>21:0648</v>
      </c>
      <c r="D5483" s="1" t="str">
        <f t="shared" si="626"/>
        <v>21:0198</v>
      </c>
      <c r="E5483" t="s">
        <v>21681</v>
      </c>
      <c r="F5483" t="s">
        <v>21682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11725</v>
      </c>
      <c r="N5483">
        <v>643</v>
      </c>
      <c r="O5483" t="s">
        <v>3419</v>
      </c>
      <c r="P5483" t="s">
        <v>3857</v>
      </c>
      <c r="Q5483" t="s">
        <v>189</v>
      </c>
    </row>
    <row r="5484" spans="1:17" hidden="1" x14ac:dyDescent="0.25">
      <c r="A5484" t="s">
        <v>21683</v>
      </c>
      <c r="B5484" t="s">
        <v>21684</v>
      </c>
      <c r="C5484" s="1" t="str">
        <f t="shared" si="629"/>
        <v>21:0648</v>
      </c>
      <c r="D5484" s="1" t="str">
        <f t="shared" si="626"/>
        <v>21:0198</v>
      </c>
      <c r="E5484" t="s">
        <v>21685</v>
      </c>
      <c r="F5484" t="s">
        <v>21686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11730</v>
      </c>
      <c r="N5484">
        <v>644</v>
      </c>
      <c r="O5484" t="s">
        <v>370</v>
      </c>
      <c r="P5484" t="s">
        <v>5755</v>
      </c>
      <c r="Q5484" t="s">
        <v>149</v>
      </c>
    </row>
    <row r="5485" spans="1:17" hidden="1" x14ac:dyDescent="0.25">
      <c r="A5485" t="s">
        <v>21687</v>
      </c>
      <c r="B5485" t="s">
        <v>21688</v>
      </c>
      <c r="C5485" s="1" t="str">
        <f t="shared" si="629"/>
        <v>21:0648</v>
      </c>
      <c r="D5485" s="1" t="str">
        <f t="shared" si="626"/>
        <v>21:0198</v>
      </c>
      <c r="E5485" t="s">
        <v>21689</v>
      </c>
      <c r="F5485" t="s">
        <v>21690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12803</v>
      </c>
      <c r="N5485">
        <v>645</v>
      </c>
      <c r="O5485" t="s">
        <v>21</v>
      </c>
      <c r="P5485" t="s">
        <v>2212</v>
      </c>
      <c r="Q5485" t="s">
        <v>2948</v>
      </c>
    </row>
    <row r="5486" spans="1:17" hidden="1" x14ac:dyDescent="0.25">
      <c r="A5486" t="s">
        <v>21691</v>
      </c>
      <c r="B5486" t="s">
        <v>21692</v>
      </c>
      <c r="C5486" s="1" t="str">
        <f t="shared" si="629"/>
        <v>21:0648</v>
      </c>
      <c r="D5486" s="1" t="str">
        <f t="shared" si="626"/>
        <v>21:0198</v>
      </c>
      <c r="E5486" t="s">
        <v>21693</v>
      </c>
      <c r="F5486" t="s">
        <v>21694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11680</v>
      </c>
      <c r="N5486">
        <v>646</v>
      </c>
      <c r="O5486" t="s">
        <v>19732</v>
      </c>
      <c r="P5486" t="s">
        <v>3107</v>
      </c>
      <c r="Q5486" t="s">
        <v>7328</v>
      </c>
    </row>
    <row r="5487" spans="1:17" hidden="1" x14ac:dyDescent="0.25">
      <c r="A5487" t="s">
        <v>21695</v>
      </c>
      <c r="B5487" t="s">
        <v>21696</v>
      </c>
      <c r="C5487" s="1" t="str">
        <f t="shared" si="629"/>
        <v>21:0648</v>
      </c>
      <c r="D5487" s="1" t="str">
        <f t="shared" si="626"/>
        <v>21:0198</v>
      </c>
      <c r="E5487" t="s">
        <v>21693</v>
      </c>
      <c r="F5487" t="s">
        <v>21697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11684</v>
      </c>
      <c r="N5487">
        <v>647</v>
      </c>
      <c r="O5487" t="s">
        <v>21</v>
      </c>
      <c r="P5487" t="s">
        <v>3107</v>
      </c>
      <c r="Q5487" t="s">
        <v>2822</v>
      </c>
    </row>
    <row r="5488" spans="1:17" hidden="1" x14ac:dyDescent="0.25">
      <c r="A5488" t="s">
        <v>21698</v>
      </c>
      <c r="B5488" t="s">
        <v>21699</v>
      </c>
      <c r="C5488" s="1" t="str">
        <f t="shared" si="629"/>
        <v>21:0648</v>
      </c>
      <c r="D5488" s="1" t="str">
        <f t="shared" si="626"/>
        <v>21:0198</v>
      </c>
      <c r="E5488" t="s">
        <v>21700</v>
      </c>
      <c r="F5488" t="s">
        <v>21701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11641</v>
      </c>
      <c r="N5488">
        <v>648</v>
      </c>
      <c r="O5488" t="s">
        <v>3027</v>
      </c>
      <c r="P5488" t="s">
        <v>3107</v>
      </c>
      <c r="Q5488" t="s">
        <v>3836</v>
      </c>
    </row>
    <row r="5489" spans="1:17" hidden="1" x14ac:dyDescent="0.25">
      <c r="A5489" t="s">
        <v>21702</v>
      </c>
      <c r="B5489" t="s">
        <v>21703</v>
      </c>
      <c r="C5489" s="1" t="str">
        <f t="shared" si="629"/>
        <v>21:0648</v>
      </c>
      <c r="D5489" s="1" t="str">
        <f t="shared" si="626"/>
        <v>21:0198</v>
      </c>
      <c r="E5489" t="s">
        <v>21704</v>
      </c>
      <c r="F5489" t="s">
        <v>21705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11646</v>
      </c>
      <c r="N5489">
        <v>649</v>
      </c>
      <c r="O5489" t="s">
        <v>1812</v>
      </c>
      <c r="P5489" t="s">
        <v>18312</v>
      </c>
      <c r="Q5489" t="s">
        <v>143</v>
      </c>
    </row>
    <row r="5490" spans="1:17" hidden="1" x14ac:dyDescent="0.25">
      <c r="A5490" t="s">
        <v>21706</v>
      </c>
      <c r="B5490" t="s">
        <v>21707</v>
      </c>
      <c r="C5490" s="1" t="str">
        <f t="shared" si="629"/>
        <v>21:0648</v>
      </c>
      <c r="D5490" s="1" t="str">
        <f t="shared" si="626"/>
        <v>21:0198</v>
      </c>
      <c r="E5490" t="s">
        <v>21708</v>
      </c>
      <c r="F5490" t="s">
        <v>21709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11651</v>
      </c>
      <c r="N5490">
        <v>650</v>
      </c>
      <c r="O5490" t="s">
        <v>2720</v>
      </c>
      <c r="P5490" t="s">
        <v>6370</v>
      </c>
      <c r="Q5490" t="s">
        <v>3836</v>
      </c>
    </row>
    <row r="5491" spans="1:17" hidden="1" x14ac:dyDescent="0.25">
      <c r="A5491" t="s">
        <v>21710</v>
      </c>
      <c r="B5491" t="s">
        <v>21711</v>
      </c>
      <c r="C5491" s="1" t="str">
        <f t="shared" si="629"/>
        <v>21:0648</v>
      </c>
      <c r="D5491" s="1" t="str">
        <f t="shared" si="626"/>
        <v>21:0198</v>
      </c>
      <c r="E5491" t="s">
        <v>21712</v>
      </c>
      <c r="F5491" t="s">
        <v>21713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11660</v>
      </c>
      <c r="N5491">
        <v>651</v>
      </c>
      <c r="O5491" t="s">
        <v>4378</v>
      </c>
      <c r="P5491" t="s">
        <v>4464</v>
      </c>
      <c r="Q5491" t="s">
        <v>16574</v>
      </c>
    </row>
    <row r="5492" spans="1:17" hidden="1" x14ac:dyDescent="0.25">
      <c r="A5492" t="s">
        <v>21714</v>
      </c>
      <c r="B5492" t="s">
        <v>21715</v>
      </c>
      <c r="C5492" s="1" t="str">
        <f t="shared" si="629"/>
        <v>21:0648</v>
      </c>
      <c r="D5492" s="1" t="str">
        <f t="shared" si="626"/>
        <v>21:0198</v>
      </c>
      <c r="E5492" t="s">
        <v>21716</v>
      </c>
      <c r="F5492" t="s">
        <v>21717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11665</v>
      </c>
      <c r="N5492">
        <v>652</v>
      </c>
      <c r="O5492" t="s">
        <v>2937</v>
      </c>
      <c r="P5492" t="s">
        <v>5755</v>
      </c>
      <c r="Q5492" t="s">
        <v>2366</v>
      </c>
    </row>
    <row r="5493" spans="1:17" hidden="1" x14ac:dyDescent="0.25">
      <c r="A5493" t="s">
        <v>21718</v>
      </c>
      <c r="B5493" t="s">
        <v>21719</v>
      </c>
      <c r="C5493" s="1" t="str">
        <f t="shared" si="629"/>
        <v>21:0648</v>
      </c>
      <c r="D5493" s="1" t="str">
        <f t="shared" si="626"/>
        <v>21:0198</v>
      </c>
      <c r="E5493" t="s">
        <v>21720</v>
      </c>
      <c r="F5493" t="s">
        <v>21721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11670</v>
      </c>
      <c r="N5493">
        <v>653</v>
      </c>
      <c r="O5493" t="s">
        <v>3590</v>
      </c>
      <c r="P5493" t="s">
        <v>830</v>
      </c>
      <c r="Q5493" t="s">
        <v>3836</v>
      </c>
    </row>
    <row r="5494" spans="1:17" hidden="1" x14ac:dyDescent="0.25">
      <c r="A5494" t="s">
        <v>21722</v>
      </c>
      <c r="B5494" t="s">
        <v>21723</v>
      </c>
      <c r="C5494" s="1" t="str">
        <f t="shared" si="629"/>
        <v>21:0648</v>
      </c>
      <c r="D5494" s="1" t="str">
        <f t="shared" si="626"/>
        <v>21:0198</v>
      </c>
      <c r="E5494" t="s">
        <v>21724</v>
      </c>
      <c r="F5494" t="s">
        <v>21725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11675</v>
      </c>
      <c r="N5494">
        <v>654</v>
      </c>
      <c r="O5494" t="s">
        <v>21</v>
      </c>
      <c r="P5494" t="s">
        <v>631</v>
      </c>
      <c r="Q5494" t="s">
        <v>8961</v>
      </c>
    </row>
    <row r="5495" spans="1:17" hidden="1" x14ac:dyDescent="0.25">
      <c r="A5495" t="s">
        <v>21726</v>
      </c>
      <c r="B5495" t="s">
        <v>21727</v>
      </c>
      <c r="C5495" s="1" t="str">
        <f t="shared" si="629"/>
        <v>21:0648</v>
      </c>
      <c r="D5495" s="1" t="str">
        <f t="shared" si="626"/>
        <v>21:0198</v>
      </c>
      <c r="E5495" t="s">
        <v>21728</v>
      </c>
      <c r="F5495" t="s">
        <v>21729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11689</v>
      </c>
      <c r="N5495">
        <v>655</v>
      </c>
      <c r="O5495" t="s">
        <v>21</v>
      </c>
      <c r="P5495" t="s">
        <v>636</v>
      </c>
      <c r="Q5495" t="s">
        <v>8961</v>
      </c>
    </row>
    <row r="5496" spans="1:17" hidden="1" x14ac:dyDescent="0.25">
      <c r="A5496" t="s">
        <v>21730</v>
      </c>
      <c r="B5496" t="s">
        <v>21731</v>
      </c>
      <c r="C5496" s="1" t="str">
        <f t="shared" si="629"/>
        <v>21:0648</v>
      </c>
      <c r="D5496" s="1" t="str">
        <f t="shared" si="626"/>
        <v>21:0198</v>
      </c>
      <c r="E5496" t="s">
        <v>21732</v>
      </c>
      <c r="F5496" t="s">
        <v>21733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11694</v>
      </c>
      <c r="N5496">
        <v>656</v>
      </c>
      <c r="O5496" t="s">
        <v>3532</v>
      </c>
      <c r="P5496" t="s">
        <v>7960</v>
      </c>
      <c r="Q5496" t="s">
        <v>2948</v>
      </c>
    </row>
    <row r="5497" spans="1:17" hidden="1" x14ac:dyDescent="0.25">
      <c r="A5497" t="s">
        <v>21734</v>
      </c>
      <c r="B5497" t="s">
        <v>21735</v>
      </c>
      <c r="C5497" s="1" t="str">
        <f t="shared" si="629"/>
        <v>21:0648</v>
      </c>
      <c r="D5497" s="1" t="str">
        <f t="shared" si="626"/>
        <v>21:0198</v>
      </c>
      <c r="E5497" t="s">
        <v>21736</v>
      </c>
      <c r="F5497" t="s">
        <v>21737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11700</v>
      </c>
      <c r="N5497">
        <v>657</v>
      </c>
      <c r="O5497" t="s">
        <v>1771</v>
      </c>
      <c r="P5497" t="s">
        <v>5755</v>
      </c>
      <c r="Q5497" t="s">
        <v>2392</v>
      </c>
    </row>
    <row r="5498" spans="1:17" hidden="1" x14ac:dyDescent="0.25">
      <c r="A5498" t="s">
        <v>21738</v>
      </c>
      <c r="B5498" t="s">
        <v>21739</v>
      </c>
      <c r="C5498" s="1" t="str">
        <f t="shared" si="629"/>
        <v>21:0648</v>
      </c>
      <c r="D5498" s="1" t="str">
        <f t="shared" si="626"/>
        <v>21:0198</v>
      </c>
      <c r="E5498" t="s">
        <v>21740</v>
      </c>
      <c r="F5498" t="s">
        <v>21741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11710</v>
      </c>
      <c r="N5498">
        <v>658</v>
      </c>
      <c r="O5498" t="s">
        <v>2099</v>
      </c>
      <c r="P5498" t="s">
        <v>4464</v>
      </c>
      <c r="Q5498" t="s">
        <v>16574</v>
      </c>
    </row>
    <row r="5499" spans="1:17" hidden="1" x14ac:dyDescent="0.25">
      <c r="A5499" t="s">
        <v>21742</v>
      </c>
      <c r="B5499" t="s">
        <v>21743</v>
      </c>
      <c r="C5499" s="1" t="str">
        <f t="shared" si="629"/>
        <v>21:0648</v>
      </c>
      <c r="D5499" s="1" t="str">
        <f>HYPERLINK("http://geochem.nrcan.gc.ca/cdogs/content/svy/svy_e.htm", "")</f>
        <v/>
      </c>
      <c r="G5499" s="1" t="str">
        <f>HYPERLINK("http://geochem.nrcan.gc.ca/cdogs/content/cr_/cr_00081_e.htm", "81")</f>
        <v>81</v>
      </c>
      <c r="J5499" t="s">
        <v>11703</v>
      </c>
      <c r="K5499" t="s">
        <v>11704</v>
      </c>
      <c r="L5499">
        <v>36</v>
      </c>
      <c r="M5499" t="s">
        <v>11705</v>
      </c>
      <c r="N5499">
        <v>659</v>
      </c>
      <c r="O5499" t="s">
        <v>4378</v>
      </c>
      <c r="P5499" t="s">
        <v>1598</v>
      </c>
      <c r="Q5499" t="s">
        <v>365</v>
      </c>
    </row>
    <row r="5500" spans="1:17" hidden="1" x14ac:dyDescent="0.25">
      <c r="A5500" t="s">
        <v>21744</v>
      </c>
      <c r="B5500" t="s">
        <v>21745</v>
      </c>
      <c r="C5500" s="1" t="str">
        <f t="shared" si="629"/>
        <v>21:0648</v>
      </c>
      <c r="D5500" s="1" t="str">
        <f t="shared" ref="D5500:D5520" si="630">HYPERLINK("http://geochem.nrcan.gc.ca/cdogs/content/svy/svy210198_e.htm", "21:0198")</f>
        <v>21:0198</v>
      </c>
      <c r="E5500" t="s">
        <v>21746</v>
      </c>
      <c r="F5500" t="s">
        <v>21747</v>
      </c>
      <c r="H5500">
        <v>45.3488325</v>
      </c>
      <c r="I5500">
        <v>-66.671140899999997</v>
      </c>
      <c r="J5500" s="1" t="str">
        <f t="shared" ref="J5500:J5520" si="631">HYPERLINK("http://geochem.nrcan.gc.ca/cdogs/content/kwd/kwd020018_e.htm", "Fluid (stream)")</f>
        <v>Fluid (stream)</v>
      </c>
      <c r="K5500" s="1" t="str">
        <f t="shared" ref="K5500:K5520" si="632">HYPERLINK("http://geochem.nrcan.gc.ca/cdogs/content/kwd/kwd080007_e.htm", "Untreated Water")</f>
        <v>Untreated Water</v>
      </c>
      <c r="L5500">
        <v>36</v>
      </c>
      <c r="M5500" t="s">
        <v>11715</v>
      </c>
      <c r="N5500">
        <v>660</v>
      </c>
      <c r="O5500" t="s">
        <v>21</v>
      </c>
      <c r="P5500" t="s">
        <v>658</v>
      </c>
      <c r="Q5500" t="s">
        <v>16497</v>
      </c>
    </row>
    <row r="5501" spans="1:17" hidden="1" x14ac:dyDescent="0.25">
      <c r="A5501" t="s">
        <v>21748</v>
      </c>
      <c r="B5501" t="s">
        <v>21749</v>
      </c>
      <c r="C5501" s="1" t="str">
        <f t="shared" si="629"/>
        <v>21:0648</v>
      </c>
      <c r="D5501" s="1" t="str">
        <f t="shared" si="630"/>
        <v>21:0198</v>
      </c>
      <c r="E5501" t="s">
        <v>21750</v>
      </c>
      <c r="F5501" t="s">
        <v>21751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11720</v>
      </c>
      <c r="N5501">
        <v>661</v>
      </c>
      <c r="O5501" t="s">
        <v>17591</v>
      </c>
      <c r="P5501" t="s">
        <v>356</v>
      </c>
      <c r="Q5501" t="s">
        <v>2401</v>
      </c>
    </row>
    <row r="5502" spans="1:17" hidden="1" x14ac:dyDescent="0.25">
      <c r="A5502" t="s">
        <v>21752</v>
      </c>
      <c r="B5502" t="s">
        <v>21753</v>
      </c>
      <c r="C5502" s="1" t="str">
        <f t="shared" si="629"/>
        <v>21:0648</v>
      </c>
      <c r="D5502" s="1" t="str">
        <f t="shared" si="630"/>
        <v>21:0198</v>
      </c>
      <c r="E5502" t="s">
        <v>21754</v>
      </c>
      <c r="F5502" t="s">
        <v>21755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11725</v>
      </c>
      <c r="N5502">
        <v>662</v>
      </c>
      <c r="O5502" t="s">
        <v>21756</v>
      </c>
      <c r="P5502" t="s">
        <v>556</v>
      </c>
      <c r="Q5502" t="s">
        <v>2366</v>
      </c>
    </row>
    <row r="5503" spans="1:17" hidden="1" x14ac:dyDescent="0.25">
      <c r="A5503" t="s">
        <v>21757</v>
      </c>
      <c r="B5503" t="s">
        <v>21758</v>
      </c>
      <c r="C5503" s="1" t="str">
        <f t="shared" si="629"/>
        <v>21:0648</v>
      </c>
      <c r="D5503" s="1" t="str">
        <f t="shared" si="630"/>
        <v>21:0198</v>
      </c>
      <c r="E5503" t="s">
        <v>21759</v>
      </c>
      <c r="F5503" t="s">
        <v>21760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11730</v>
      </c>
      <c r="N5503">
        <v>663</v>
      </c>
      <c r="O5503" t="s">
        <v>21</v>
      </c>
      <c r="P5503" t="s">
        <v>1588</v>
      </c>
      <c r="Q5503" t="s">
        <v>2948</v>
      </c>
    </row>
    <row r="5504" spans="1:17" hidden="1" x14ac:dyDescent="0.25">
      <c r="A5504" t="s">
        <v>21761</v>
      </c>
      <c r="B5504" t="s">
        <v>21762</v>
      </c>
      <c r="C5504" s="1" t="str">
        <f t="shared" si="629"/>
        <v>21:0648</v>
      </c>
      <c r="D5504" s="1" t="str">
        <f t="shared" si="630"/>
        <v>21:0198</v>
      </c>
      <c r="E5504" t="s">
        <v>21763</v>
      </c>
      <c r="F5504" t="s">
        <v>21764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12803</v>
      </c>
      <c r="N5504">
        <v>664</v>
      </c>
      <c r="O5504" t="s">
        <v>21</v>
      </c>
      <c r="P5504" t="s">
        <v>17680</v>
      </c>
      <c r="Q5504" t="s">
        <v>1528</v>
      </c>
    </row>
    <row r="5505" spans="1:17" hidden="1" x14ac:dyDescent="0.25">
      <c r="A5505" t="s">
        <v>21765</v>
      </c>
      <c r="B5505" t="s">
        <v>21766</v>
      </c>
      <c r="C5505" s="1" t="str">
        <f t="shared" si="629"/>
        <v>21:0648</v>
      </c>
      <c r="D5505" s="1" t="str">
        <f t="shared" si="630"/>
        <v>21:0198</v>
      </c>
      <c r="E5505" t="s">
        <v>21767</v>
      </c>
      <c r="F5505" t="s">
        <v>21768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11641</v>
      </c>
      <c r="N5505">
        <v>665</v>
      </c>
      <c r="O5505" t="s">
        <v>21</v>
      </c>
      <c r="P5505" t="s">
        <v>1631</v>
      </c>
      <c r="Q5505" t="s">
        <v>2822</v>
      </c>
    </row>
    <row r="5506" spans="1:17" hidden="1" x14ac:dyDescent="0.25">
      <c r="A5506" t="s">
        <v>21769</v>
      </c>
      <c r="B5506" t="s">
        <v>21770</v>
      </c>
      <c r="C5506" s="1" t="str">
        <f t="shared" si="629"/>
        <v>21:0648</v>
      </c>
      <c r="D5506" s="1" t="str">
        <f t="shared" si="630"/>
        <v>21:0198</v>
      </c>
      <c r="E5506" t="s">
        <v>21771</v>
      </c>
      <c r="F5506" t="s">
        <v>21772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11680</v>
      </c>
      <c r="N5506">
        <v>666</v>
      </c>
      <c r="O5506" t="s">
        <v>311</v>
      </c>
      <c r="P5506" t="s">
        <v>658</v>
      </c>
      <c r="Q5506" t="s">
        <v>2948</v>
      </c>
    </row>
    <row r="5507" spans="1:17" hidden="1" x14ac:dyDescent="0.25">
      <c r="A5507" t="s">
        <v>21773</v>
      </c>
      <c r="B5507" t="s">
        <v>21774</v>
      </c>
      <c r="C5507" s="1" t="str">
        <f t="shared" si="629"/>
        <v>21:0648</v>
      </c>
      <c r="D5507" s="1" t="str">
        <f t="shared" si="630"/>
        <v>21:0198</v>
      </c>
      <c r="E5507" t="s">
        <v>21771</v>
      </c>
      <c r="F5507" t="s">
        <v>21775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11684</v>
      </c>
      <c r="N5507">
        <v>667</v>
      </c>
      <c r="O5507" t="s">
        <v>21</v>
      </c>
      <c r="P5507" t="s">
        <v>636</v>
      </c>
      <c r="Q5507" t="s">
        <v>2392</v>
      </c>
    </row>
    <row r="5508" spans="1:17" hidden="1" x14ac:dyDescent="0.25">
      <c r="A5508" t="s">
        <v>21776</v>
      </c>
      <c r="B5508" t="s">
        <v>21777</v>
      </c>
      <c r="C5508" s="1" t="str">
        <f t="shared" si="629"/>
        <v>21:0648</v>
      </c>
      <c r="D5508" s="1" t="str">
        <f t="shared" si="630"/>
        <v>21:0198</v>
      </c>
      <c r="E5508" t="s">
        <v>21778</v>
      </c>
      <c r="F5508" t="s">
        <v>21779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11646</v>
      </c>
      <c r="N5508">
        <v>668</v>
      </c>
      <c r="O5508" t="s">
        <v>21</v>
      </c>
      <c r="P5508" t="s">
        <v>397</v>
      </c>
      <c r="Q5508" t="s">
        <v>8961</v>
      </c>
    </row>
    <row r="5509" spans="1:17" hidden="1" x14ac:dyDescent="0.25">
      <c r="A5509" t="s">
        <v>21780</v>
      </c>
      <c r="B5509" t="s">
        <v>21781</v>
      </c>
      <c r="C5509" s="1" t="str">
        <f t="shared" si="629"/>
        <v>21:0648</v>
      </c>
      <c r="D5509" s="1" t="str">
        <f t="shared" si="630"/>
        <v>21:0198</v>
      </c>
      <c r="E5509" t="s">
        <v>21782</v>
      </c>
      <c r="F5509" t="s">
        <v>21783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11651</v>
      </c>
      <c r="N5509">
        <v>669</v>
      </c>
      <c r="O5509" t="s">
        <v>15855</v>
      </c>
      <c r="P5509" t="s">
        <v>22</v>
      </c>
      <c r="Q5509" t="s">
        <v>1599</v>
      </c>
    </row>
    <row r="5510" spans="1:17" hidden="1" x14ac:dyDescent="0.25">
      <c r="A5510" t="s">
        <v>21784</v>
      </c>
      <c r="B5510" t="s">
        <v>21785</v>
      </c>
      <c r="C5510" s="1" t="str">
        <f t="shared" si="629"/>
        <v>21:0648</v>
      </c>
      <c r="D5510" s="1" t="str">
        <f t="shared" si="630"/>
        <v>21:0198</v>
      </c>
      <c r="E5510" t="s">
        <v>21786</v>
      </c>
      <c r="F5510" t="s">
        <v>21787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11660</v>
      </c>
      <c r="N5510">
        <v>670</v>
      </c>
      <c r="O5510" t="s">
        <v>11795</v>
      </c>
      <c r="P5510" t="s">
        <v>556</v>
      </c>
      <c r="Q5510" t="s">
        <v>16497</v>
      </c>
    </row>
    <row r="5511" spans="1:17" hidden="1" x14ac:dyDescent="0.25">
      <c r="A5511" t="s">
        <v>21788</v>
      </c>
      <c r="B5511" t="s">
        <v>21789</v>
      </c>
      <c r="C5511" s="1" t="str">
        <f t="shared" si="629"/>
        <v>21:0648</v>
      </c>
      <c r="D5511" s="1" t="str">
        <f t="shared" si="630"/>
        <v>21:0198</v>
      </c>
      <c r="E5511" t="s">
        <v>21790</v>
      </c>
      <c r="F5511" t="s">
        <v>21791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11665</v>
      </c>
      <c r="N5511">
        <v>671</v>
      </c>
      <c r="O5511" t="s">
        <v>2257</v>
      </c>
      <c r="P5511" t="s">
        <v>17680</v>
      </c>
      <c r="Q5511" t="s">
        <v>3836</v>
      </c>
    </row>
    <row r="5512" spans="1:17" hidden="1" x14ac:dyDescent="0.25">
      <c r="A5512" t="s">
        <v>21792</v>
      </c>
      <c r="B5512" t="s">
        <v>21793</v>
      </c>
      <c r="C5512" s="1" t="str">
        <f t="shared" si="629"/>
        <v>21:0648</v>
      </c>
      <c r="D5512" s="1" t="str">
        <f t="shared" si="630"/>
        <v>21:0198</v>
      </c>
      <c r="E5512" t="s">
        <v>21794</v>
      </c>
      <c r="F5512" t="s">
        <v>21795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11670</v>
      </c>
      <c r="N5512">
        <v>672</v>
      </c>
      <c r="O5512" t="s">
        <v>10345</v>
      </c>
      <c r="P5512" t="s">
        <v>3569</v>
      </c>
      <c r="Q5512" t="s">
        <v>16492</v>
      </c>
    </row>
    <row r="5513" spans="1:17" hidden="1" x14ac:dyDescent="0.25">
      <c r="A5513" t="s">
        <v>21796</v>
      </c>
      <c r="B5513" t="s">
        <v>21797</v>
      </c>
      <c r="C5513" s="1" t="str">
        <f t="shared" si="629"/>
        <v>21:0648</v>
      </c>
      <c r="D5513" s="1" t="str">
        <f t="shared" si="630"/>
        <v>21:0198</v>
      </c>
      <c r="E5513" t="s">
        <v>21798</v>
      </c>
      <c r="F5513" t="s">
        <v>21799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11675</v>
      </c>
      <c r="N5513">
        <v>673</v>
      </c>
      <c r="O5513" t="s">
        <v>21</v>
      </c>
      <c r="P5513" t="s">
        <v>6863</v>
      </c>
      <c r="Q5513" t="s">
        <v>16522</v>
      </c>
    </row>
    <row r="5514" spans="1:17" hidden="1" x14ac:dyDescent="0.25">
      <c r="A5514" t="s">
        <v>21800</v>
      </c>
      <c r="B5514" t="s">
        <v>21801</v>
      </c>
      <c r="C5514" s="1" t="str">
        <f t="shared" si="629"/>
        <v>21:0648</v>
      </c>
      <c r="D5514" s="1" t="str">
        <f t="shared" si="630"/>
        <v>21:0198</v>
      </c>
      <c r="E5514" t="s">
        <v>21802</v>
      </c>
      <c r="F5514" t="s">
        <v>21803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11689</v>
      </c>
      <c r="N5514">
        <v>674</v>
      </c>
      <c r="O5514" t="s">
        <v>4378</v>
      </c>
      <c r="P5514" t="s">
        <v>19430</v>
      </c>
      <c r="Q5514" t="s">
        <v>1528</v>
      </c>
    </row>
    <row r="5515" spans="1:17" hidden="1" x14ac:dyDescent="0.25">
      <c r="A5515" t="s">
        <v>21804</v>
      </c>
      <c r="B5515" t="s">
        <v>21805</v>
      </c>
      <c r="C5515" s="1" t="str">
        <f t="shared" si="629"/>
        <v>21:0648</v>
      </c>
      <c r="D5515" s="1" t="str">
        <f t="shared" si="630"/>
        <v>21:0198</v>
      </c>
      <c r="E5515" t="s">
        <v>21806</v>
      </c>
      <c r="F5515" t="s">
        <v>21807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11694</v>
      </c>
      <c r="N5515">
        <v>675</v>
      </c>
      <c r="O5515" t="s">
        <v>370</v>
      </c>
      <c r="P5515" t="s">
        <v>17680</v>
      </c>
      <c r="Q5515" t="s">
        <v>1528</v>
      </c>
    </row>
    <row r="5516" spans="1:17" hidden="1" x14ac:dyDescent="0.25">
      <c r="A5516" t="s">
        <v>21808</v>
      </c>
      <c r="B5516" t="s">
        <v>21809</v>
      </c>
      <c r="C5516" s="1" t="str">
        <f t="shared" si="629"/>
        <v>21:0648</v>
      </c>
      <c r="D5516" s="1" t="str">
        <f t="shared" si="630"/>
        <v>21:0198</v>
      </c>
      <c r="E5516" t="s">
        <v>21810</v>
      </c>
      <c r="F5516" t="s">
        <v>21811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11700</v>
      </c>
      <c r="N5516">
        <v>676</v>
      </c>
      <c r="O5516" t="s">
        <v>2120</v>
      </c>
      <c r="P5516" t="s">
        <v>830</v>
      </c>
      <c r="Q5516" t="s">
        <v>16497</v>
      </c>
    </row>
    <row r="5517" spans="1:17" hidden="1" x14ac:dyDescent="0.25">
      <c r="A5517" t="s">
        <v>21812</v>
      </c>
      <c r="B5517" t="s">
        <v>21813</v>
      </c>
      <c r="C5517" s="1" t="str">
        <f t="shared" si="629"/>
        <v>21:0648</v>
      </c>
      <c r="D5517" s="1" t="str">
        <f t="shared" si="630"/>
        <v>21:0198</v>
      </c>
      <c r="E5517" t="s">
        <v>21814</v>
      </c>
      <c r="F5517" t="s">
        <v>21815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11710</v>
      </c>
      <c r="N5517">
        <v>677</v>
      </c>
      <c r="O5517" t="s">
        <v>21</v>
      </c>
      <c r="P5517" t="s">
        <v>6834</v>
      </c>
      <c r="Q5517" t="s">
        <v>3836</v>
      </c>
    </row>
    <row r="5518" spans="1:17" hidden="1" x14ac:dyDescent="0.25">
      <c r="A5518" t="s">
        <v>21816</v>
      </c>
      <c r="B5518" t="s">
        <v>21817</v>
      </c>
      <c r="C5518" s="1" t="str">
        <f t="shared" si="629"/>
        <v>21:0648</v>
      </c>
      <c r="D5518" s="1" t="str">
        <f t="shared" si="630"/>
        <v>21:0198</v>
      </c>
      <c r="E5518" t="s">
        <v>21818</v>
      </c>
      <c r="F5518" t="s">
        <v>21819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11715</v>
      </c>
      <c r="N5518">
        <v>678</v>
      </c>
      <c r="O5518" t="s">
        <v>3560</v>
      </c>
      <c r="P5518" t="s">
        <v>3066</v>
      </c>
      <c r="Q5518" t="s">
        <v>143</v>
      </c>
    </row>
    <row r="5519" spans="1:17" hidden="1" x14ac:dyDescent="0.25">
      <c r="A5519" t="s">
        <v>21820</v>
      </c>
      <c r="B5519" t="s">
        <v>21821</v>
      </c>
      <c r="C5519" s="1" t="str">
        <f t="shared" si="629"/>
        <v>21:0648</v>
      </c>
      <c r="D5519" s="1" t="str">
        <f t="shared" si="630"/>
        <v>21:0198</v>
      </c>
      <c r="E5519" t="s">
        <v>21822</v>
      </c>
      <c r="F5519" t="s">
        <v>21823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11720</v>
      </c>
      <c r="N5519">
        <v>679</v>
      </c>
      <c r="O5519" t="s">
        <v>2725</v>
      </c>
      <c r="P5519" t="s">
        <v>3857</v>
      </c>
      <c r="Q5519" t="s">
        <v>16574</v>
      </c>
    </row>
    <row r="5520" spans="1:17" hidden="1" x14ac:dyDescent="0.25">
      <c r="A5520" t="s">
        <v>21824</v>
      </c>
      <c r="B5520" t="s">
        <v>21825</v>
      </c>
      <c r="C5520" s="1" t="str">
        <f t="shared" si="629"/>
        <v>21:0648</v>
      </c>
      <c r="D5520" s="1" t="str">
        <f t="shared" si="630"/>
        <v>21:0198</v>
      </c>
      <c r="E5520" t="s">
        <v>21826</v>
      </c>
      <c r="F5520" t="s">
        <v>21827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11725</v>
      </c>
      <c r="N5520">
        <v>680</v>
      </c>
      <c r="O5520" t="s">
        <v>154</v>
      </c>
      <c r="P5520" t="s">
        <v>4545</v>
      </c>
      <c r="Q5520" t="s">
        <v>2366</v>
      </c>
    </row>
    <row r="5521" spans="1:17" hidden="1" x14ac:dyDescent="0.25">
      <c r="A5521" t="s">
        <v>21828</v>
      </c>
      <c r="B5521" t="s">
        <v>21829</v>
      </c>
      <c r="C5521" s="1" t="str">
        <f t="shared" si="629"/>
        <v>21:0648</v>
      </c>
      <c r="D5521" s="1" t="str">
        <f>HYPERLINK("http://geochem.nrcan.gc.ca/cdogs/content/svy/svy_e.htm", "")</f>
        <v/>
      </c>
      <c r="G5521" s="1" t="str">
        <f>HYPERLINK("http://geochem.nrcan.gc.ca/cdogs/content/cr_/cr_00081_e.htm", "81")</f>
        <v>81</v>
      </c>
      <c r="J5521" t="s">
        <v>11703</v>
      </c>
      <c r="K5521" t="s">
        <v>11704</v>
      </c>
      <c r="L5521">
        <v>37</v>
      </c>
      <c r="M5521" t="s">
        <v>11705</v>
      </c>
      <c r="N5521">
        <v>681</v>
      </c>
      <c r="O5521" t="s">
        <v>2120</v>
      </c>
      <c r="P5521" t="s">
        <v>4464</v>
      </c>
      <c r="Q5521" t="s">
        <v>365</v>
      </c>
    </row>
    <row r="5522" spans="1:17" hidden="1" x14ac:dyDescent="0.25">
      <c r="A5522" t="s">
        <v>21830</v>
      </c>
      <c r="B5522" t="s">
        <v>21831</v>
      </c>
      <c r="C5522" s="1" t="str">
        <f t="shared" si="629"/>
        <v>21:0648</v>
      </c>
      <c r="D5522" s="1" t="str">
        <f t="shared" ref="D5522:D5535" si="633">HYPERLINK("http://geochem.nrcan.gc.ca/cdogs/content/svy/svy210198_e.htm", "21:0198")</f>
        <v>21:0198</v>
      </c>
      <c r="E5522" t="s">
        <v>21832</v>
      </c>
      <c r="F5522" t="s">
        <v>21833</v>
      </c>
      <c r="H5522">
        <v>45.316352100000003</v>
      </c>
      <c r="I5522">
        <v>-66.530960500000006</v>
      </c>
      <c r="J5522" s="1" t="str">
        <f t="shared" ref="J5522:J5535" si="634">HYPERLINK("http://geochem.nrcan.gc.ca/cdogs/content/kwd/kwd020018_e.htm", "Fluid (stream)")</f>
        <v>Fluid (stream)</v>
      </c>
      <c r="K5522" s="1" t="str">
        <f t="shared" ref="K5522:K5535" si="635">HYPERLINK("http://geochem.nrcan.gc.ca/cdogs/content/kwd/kwd080007_e.htm", "Untreated Water")</f>
        <v>Untreated Water</v>
      </c>
      <c r="L5522">
        <v>37</v>
      </c>
      <c r="M5522" t="s">
        <v>11730</v>
      </c>
      <c r="N5522">
        <v>682</v>
      </c>
      <c r="O5522" t="s">
        <v>5563</v>
      </c>
      <c r="P5522" t="s">
        <v>6664</v>
      </c>
      <c r="Q5522" t="s">
        <v>3836</v>
      </c>
    </row>
    <row r="5523" spans="1:17" hidden="1" x14ac:dyDescent="0.25">
      <c r="A5523" t="s">
        <v>21834</v>
      </c>
      <c r="B5523" t="s">
        <v>21835</v>
      </c>
      <c r="C5523" s="1" t="str">
        <f t="shared" si="629"/>
        <v>21:0648</v>
      </c>
      <c r="D5523" s="1" t="str">
        <f t="shared" si="633"/>
        <v>21:0198</v>
      </c>
      <c r="E5523" t="s">
        <v>21836</v>
      </c>
      <c r="F5523" t="s">
        <v>21837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12803</v>
      </c>
      <c r="N5523">
        <v>683</v>
      </c>
      <c r="O5523" t="s">
        <v>1812</v>
      </c>
      <c r="P5523" t="s">
        <v>6863</v>
      </c>
      <c r="Q5523" t="s">
        <v>3836</v>
      </c>
    </row>
    <row r="5524" spans="1:17" hidden="1" x14ac:dyDescent="0.25">
      <c r="A5524" t="s">
        <v>21838</v>
      </c>
      <c r="B5524" t="s">
        <v>21839</v>
      </c>
      <c r="C5524" s="1" t="str">
        <f t="shared" si="629"/>
        <v>21:0648</v>
      </c>
      <c r="D5524" s="1" t="str">
        <f t="shared" si="633"/>
        <v>21:0198</v>
      </c>
      <c r="E5524" t="s">
        <v>21840</v>
      </c>
      <c r="F5524" t="s">
        <v>21841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11641</v>
      </c>
      <c r="N5524">
        <v>684</v>
      </c>
      <c r="O5524" t="s">
        <v>680</v>
      </c>
      <c r="P5524" t="s">
        <v>4550</v>
      </c>
      <c r="Q5524" t="s">
        <v>1528</v>
      </c>
    </row>
    <row r="5525" spans="1:17" hidden="1" x14ac:dyDescent="0.25">
      <c r="A5525" t="s">
        <v>21842</v>
      </c>
      <c r="B5525" t="s">
        <v>21843</v>
      </c>
      <c r="C5525" s="1" t="str">
        <f t="shared" si="629"/>
        <v>21:0648</v>
      </c>
      <c r="D5525" s="1" t="str">
        <f t="shared" si="633"/>
        <v>21:0198</v>
      </c>
      <c r="E5525" t="s">
        <v>21844</v>
      </c>
      <c r="F5525" t="s">
        <v>21845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11646</v>
      </c>
      <c r="N5525">
        <v>685</v>
      </c>
      <c r="O5525" t="s">
        <v>2120</v>
      </c>
      <c r="P5525" t="s">
        <v>1598</v>
      </c>
      <c r="Q5525" t="s">
        <v>8961</v>
      </c>
    </row>
    <row r="5526" spans="1:17" hidden="1" x14ac:dyDescent="0.25">
      <c r="A5526" t="s">
        <v>21846</v>
      </c>
      <c r="B5526" t="s">
        <v>21847</v>
      </c>
      <c r="C5526" s="1" t="str">
        <f t="shared" si="629"/>
        <v>21:0648</v>
      </c>
      <c r="D5526" s="1" t="str">
        <f t="shared" si="633"/>
        <v>21:0198</v>
      </c>
      <c r="E5526" t="s">
        <v>21848</v>
      </c>
      <c r="F5526" t="s">
        <v>21849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11651</v>
      </c>
      <c r="N5526">
        <v>686</v>
      </c>
      <c r="O5526" t="s">
        <v>21</v>
      </c>
      <c r="P5526" t="s">
        <v>658</v>
      </c>
      <c r="Q5526" t="s">
        <v>3836</v>
      </c>
    </row>
    <row r="5527" spans="1:17" hidden="1" x14ac:dyDescent="0.25">
      <c r="A5527" t="s">
        <v>21850</v>
      </c>
      <c r="B5527" t="s">
        <v>21851</v>
      </c>
      <c r="C5527" s="1" t="str">
        <f t="shared" si="629"/>
        <v>21:0648</v>
      </c>
      <c r="D5527" s="1" t="str">
        <f t="shared" si="633"/>
        <v>21:0198</v>
      </c>
      <c r="E5527" t="s">
        <v>21852</v>
      </c>
      <c r="F5527" t="s">
        <v>21853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11660</v>
      </c>
      <c r="N5527">
        <v>687</v>
      </c>
      <c r="O5527" t="s">
        <v>2418</v>
      </c>
      <c r="P5527" t="s">
        <v>1631</v>
      </c>
      <c r="Q5527" t="s">
        <v>3836</v>
      </c>
    </row>
    <row r="5528" spans="1:17" hidden="1" x14ac:dyDescent="0.25">
      <c r="A5528" t="s">
        <v>21854</v>
      </c>
      <c r="B5528" t="s">
        <v>21855</v>
      </c>
      <c r="C5528" s="1" t="str">
        <f t="shared" si="629"/>
        <v>21:0648</v>
      </c>
      <c r="D5528" s="1" t="str">
        <f t="shared" si="633"/>
        <v>21:0198</v>
      </c>
      <c r="E5528" t="s">
        <v>21856</v>
      </c>
      <c r="F5528" t="s">
        <v>21857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11665</v>
      </c>
      <c r="N5528">
        <v>688</v>
      </c>
      <c r="O5528" t="s">
        <v>1247</v>
      </c>
      <c r="P5528" t="s">
        <v>6370</v>
      </c>
      <c r="Q5528" t="s">
        <v>3836</v>
      </c>
    </row>
    <row r="5529" spans="1:17" hidden="1" x14ac:dyDescent="0.25">
      <c r="A5529" t="s">
        <v>21858</v>
      </c>
      <c r="B5529" t="s">
        <v>21859</v>
      </c>
      <c r="C5529" s="1" t="str">
        <f t="shared" si="629"/>
        <v>21:0648</v>
      </c>
      <c r="D5529" s="1" t="str">
        <f t="shared" si="633"/>
        <v>21:0198</v>
      </c>
      <c r="E5529" t="s">
        <v>21860</v>
      </c>
      <c r="F5529" t="s">
        <v>21861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11670</v>
      </c>
      <c r="N5529">
        <v>689</v>
      </c>
      <c r="O5529" t="s">
        <v>57</v>
      </c>
      <c r="P5529" t="s">
        <v>4455</v>
      </c>
      <c r="Q5529" t="s">
        <v>2948</v>
      </c>
    </row>
    <row r="5530" spans="1:17" hidden="1" x14ac:dyDescent="0.25">
      <c r="A5530" t="s">
        <v>21862</v>
      </c>
      <c r="B5530" t="s">
        <v>21863</v>
      </c>
      <c r="C5530" s="1" t="str">
        <f t="shared" si="629"/>
        <v>21:0648</v>
      </c>
      <c r="D5530" s="1" t="str">
        <f t="shared" si="633"/>
        <v>21:0198</v>
      </c>
      <c r="E5530" t="s">
        <v>21864</v>
      </c>
      <c r="F5530" t="s">
        <v>21865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11675</v>
      </c>
      <c r="N5530">
        <v>690</v>
      </c>
      <c r="O5530" t="s">
        <v>5802</v>
      </c>
      <c r="P5530" t="s">
        <v>6378</v>
      </c>
      <c r="Q5530" t="s">
        <v>16522</v>
      </c>
    </row>
    <row r="5531" spans="1:17" hidden="1" x14ac:dyDescent="0.25">
      <c r="A5531" t="s">
        <v>21866</v>
      </c>
      <c r="B5531" t="s">
        <v>21867</v>
      </c>
      <c r="C5531" s="1" t="str">
        <f t="shared" si="629"/>
        <v>21:0648</v>
      </c>
      <c r="D5531" s="1" t="str">
        <f t="shared" si="633"/>
        <v>21:0198</v>
      </c>
      <c r="E5531" t="s">
        <v>21868</v>
      </c>
      <c r="F5531" t="s">
        <v>21869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11680</v>
      </c>
      <c r="N5531">
        <v>691</v>
      </c>
      <c r="O5531" t="s">
        <v>3406</v>
      </c>
      <c r="P5531" t="s">
        <v>5755</v>
      </c>
      <c r="Q5531" t="s">
        <v>16522</v>
      </c>
    </row>
    <row r="5532" spans="1:17" hidden="1" x14ac:dyDescent="0.25">
      <c r="A5532" t="s">
        <v>21870</v>
      </c>
      <c r="B5532" t="s">
        <v>21871</v>
      </c>
      <c r="C5532" s="1" t="str">
        <f t="shared" si="629"/>
        <v>21:0648</v>
      </c>
      <c r="D5532" s="1" t="str">
        <f t="shared" si="633"/>
        <v>21:0198</v>
      </c>
      <c r="E5532" t="s">
        <v>21868</v>
      </c>
      <c r="F5532" t="s">
        <v>21872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11684</v>
      </c>
      <c r="N5532">
        <v>692</v>
      </c>
      <c r="O5532" t="s">
        <v>5641</v>
      </c>
      <c r="P5532" t="s">
        <v>3857</v>
      </c>
      <c r="Q5532" t="s">
        <v>16497</v>
      </c>
    </row>
    <row r="5533" spans="1:17" hidden="1" x14ac:dyDescent="0.25">
      <c r="A5533" t="s">
        <v>21873</v>
      </c>
      <c r="B5533" t="s">
        <v>21874</v>
      </c>
      <c r="C5533" s="1" t="str">
        <f t="shared" si="629"/>
        <v>21:0648</v>
      </c>
      <c r="D5533" s="1" t="str">
        <f t="shared" si="633"/>
        <v>21:0198</v>
      </c>
      <c r="E5533" t="s">
        <v>21875</v>
      </c>
      <c r="F5533" t="s">
        <v>21876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11689</v>
      </c>
      <c r="N5533">
        <v>693</v>
      </c>
      <c r="O5533" t="s">
        <v>21</v>
      </c>
      <c r="P5533" t="s">
        <v>1598</v>
      </c>
      <c r="Q5533" t="s">
        <v>16574</v>
      </c>
    </row>
    <row r="5534" spans="1:17" hidden="1" x14ac:dyDescent="0.25">
      <c r="A5534" t="s">
        <v>21877</v>
      </c>
      <c r="B5534" t="s">
        <v>21878</v>
      </c>
      <c r="C5534" s="1" t="str">
        <f t="shared" si="629"/>
        <v>21:0648</v>
      </c>
      <c r="D5534" s="1" t="str">
        <f t="shared" si="633"/>
        <v>21:0198</v>
      </c>
      <c r="E5534" t="s">
        <v>21879</v>
      </c>
      <c r="F5534" t="s">
        <v>21880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11694</v>
      </c>
      <c r="N5534">
        <v>694</v>
      </c>
      <c r="O5534" t="s">
        <v>21</v>
      </c>
      <c r="P5534" t="s">
        <v>391</v>
      </c>
      <c r="Q5534" t="s">
        <v>16492</v>
      </c>
    </row>
    <row r="5535" spans="1:17" hidden="1" x14ac:dyDescent="0.25">
      <c r="A5535" t="s">
        <v>21881</v>
      </c>
      <c r="B5535" t="s">
        <v>21882</v>
      </c>
      <c r="C5535" s="1" t="str">
        <f t="shared" si="629"/>
        <v>21:0648</v>
      </c>
      <c r="D5535" s="1" t="str">
        <f t="shared" si="633"/>
        <v>21:0198</v>
      </c>
      <c r="E5535" t="s">
        <v>21883</v>
      </c>
      <c r="F5535" t="s">
        <v>21884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11700</v>
      </c>
      <c r="N5535">
        <v>695</v>
      </c>
      <c r="O5535" t="s">
        <v>21</v>
      </c>
      <c r="P5535" t="s">
        <v>636</v>
      </c>
      <c r="Q5535" t="s">
        <v>7328</v>
      </c>
    </row>
    <row r="5536" spans="1:17" hidden="1" x14ac:dyDescent="0.25">
      <c r="A5536" t="s">
        <v>21885</v>
      </c>
      <c r="B5536" t="s">
        <v>21886</v>
      </c>
      <c r="C5536" s="1" t="str">
        <f t="shared" si="629"/>
        <v>21:0648</v>
      </c>
      <c r="D5536" s="1" t="str">
        <f>HYPERLINK("http://geochem.nrcan.gc.ca/cdogs/content/svy/svy_e.htm", "")</f>
        <v/>
      </c>
      <c r="G5536" s="1" t="str">
        <f>HYPERLINK("http://geochem.nrcan.gc.ca/cdogs/content/cr_/cr_00080_e.htm", "80")</f>
        <v>80</v>
      </c>
      <c r="J5536" t="s">
        <v>11703</v>
      </c>
      <c r="K5536" t="s">
        <v>11704</v>
      </c>
      <c r="L5536">
        <v>38</v>
      </c>
      <c r="M5536" t="s">
        <v>11705</v>
      </c>
      <c r="N5536">
        <v>696</v>
      </c>
      <c r="O5536" t="s">
        <v>3376</v>
      </c>
      <c r="P5536" t="s">
        <v>636</v>
      </c>
      <c r="Q5536" t="s">
        <v>29</v>
      </c>
    </row>
    <row r="5537" spans="1:17" hidden="1" x14ac:dyDescent="0.25">
      <c r="A5537" t="s">
        <v>21887</v>
      </c>
      <c r="B5537" t="s">
        <v>21888</v>
      </c>
      <c r="C5537" s="1" t="str">
        <f t="shared" si="629"/>
        <v>21:0648</v>
      </c>
      <c r="D5537" s="1" t="str">
        <f t="shared" ref="D5537:D5559" si="636">HYPERLINK("http://geochem.nrcan.gc.ca/cdogs/content/svy/svy210198_e.htm", "21:0198")</f>
        <v>21:0198</v>
      </c>
      <c r="E5537" t="s">
        <v>21889</v>
      </c>
      <c r="F5537" t="s">
        <v>21890</v>
      </c>
      <c r="H5537">
        <v>45.400229799999998</v>
      </c>
      <c r="I5537">
        <v>-66.559532899999994</v>
      </c>
      <c r="J5537" s="1" t="str">
        <f t="shared" ref="J5537:J5559" si="637">HYPERLINK("http://geochem.nrcan.gc.ca/cdogs/content/kwd/kwd020018_e.htm", "Fluid (stream)")</f>
        <v>Fluid (stream)</v>
      </c>
      <c r="K5537" s="1" t="str">
        <f t="shared" ref="K5537:K5559" si="638">HYPERLINK("http://geochem.nrcan.gc.ca/cdogs/content/kwd/kwd080007_e.htm", "Untreated Water")</f>
        <v>Untreated Water</v>
      </c>
      <c r="L5537">
        <v>38</v>
      </c>
      <c r="M5537" t="s">
        <v>11710</v>
      </c>
      <c r="N5537">
        <v>697</v>
      </c>
      <c r="O5537" t="s">
        <v>21</v>
      </c>
      <c r="P5537" t="s">
        <v>1598</v>
      </c>
      <c r="Q5537" t="s">
        <v>1528</v>
      </c>
    </row>
    <row r="5538" spans="1:17" hidden="1" x14ac:dyDescent="0.25">
      <c r="A5538" t="s">
        <v>21891</v>
      </c>
      <c r="B5538" t="s">
        <v>21892</v>
      </c>
      <c r="C5538" s="1" t="str">
        <f t="shared" si="629"/>
        <v>21:0648</v>
      </c>
      <c r="D5538" s="1" t="str">
        <f t="shared" si="636"/>
        <v>21:0198</v>
      </c>
      <c r="E5538" t="s">
        <v>21893</v>
      </c>
      <c r="F5538" t="s">
        <v>21894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11715</v>
      </c>
      <c r="N5538">
        <v>698</v>
      </c>
      <c r="O5538" t="s">
        <v>9521</v>
      </c>
      <c r="P5538" t="s">
        <v>4455</v>
      </c>
      <c r="Q5538" t="s">
        <v>2822</v>
      </c>
    </row>
    <row r="5539" spans="1:17" hidden="1" x14ac:dyDescent="0.25">
      <c r="A5539" t="s">
        <v>21895</v>
      </c>
      <c r="B5539" t="s">
        <v>21896</v>
      </c>
      <c r="C5539" s="1" t="str">
        <f t="shared" si="629"/>
        <v>21:0648</v>
      </c>
      <c r="D5539" s="1" t="str">
        <f t="shared" si="636"/>
        <v>21:0198</v>
      </c>
      <c r="E5539" t="s">
        <v>21897</v>
      </c>
      <c r="F5539" t="s">
        <v>21898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11720</v>
      </c>
      <c r="N5539">
        <v>699</v>
      </c>
      <c r="O5539" t="s">
        <v>3065</v>
      </c>
      <c r="P5539" t="s">
        <v>1588</v>
      </c>
      <c r="Q5539" t="s">
        <v>16522</v>
      </c>
    </row>
    <row r="5540" spans="1:17" hidden="1" x14ac:dyDescent="0.25">
      <c r="A5540" t="s">
        <v>21899</v>
      </c>
      <c r="B5540" t="s">
        <v>21900</v>
      </c>
      <c r="C5540" s="1" t="str">
        <f t="shared" si="629"/>
        <v>21:0648</v>
      </c>
      <c r="D5540" s="1" t="str">
        <f t="shared" si="636"/>
        <v>21:0198</v>
      </c>
      <c r="E5540" t="s">
        <v>21901</v>
      </c>
      <c r="F5540" t="s">
        <v>21902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11725</v>
      </c>
      <c r="N5540">
        <v>700</v>
      </c>
      <c r="O5540" t="s">
        <v>21</v>
      </c>
      <c r="P5540" t="s">
        <v>1515</v>
      </c>
      <c r="Q5540" t="s">
        <v>3836</v>
      </c>
    </row>
    <row r="5541" spans="1:17" hidden="1" x14ac:dyDescent="0.25">
      <c r="A5541" t="s">
        <v>21903</v>
      </c>
      <c r="B5541" t="s">
        <v>21904</v>
      </c>
      <c r="C5541" s="1" t="str">
        <f t="shared" si="629"/>
        <v>21:0648</v>
      </c>
      <c r="D5541" s="1" t="str">
        <f t="shared" si="636"/>
        <v>21:0198</v>
      </c>
      <c r="E5541" t="s">
        <v>21905</v>
      </c>
      <c r="F5541" t="s">
        <v>21906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11730</v>
      </c>
      <c r="N5541">
        <v>701</v>
      </c>
      <c r="O5541" t="s">
        <v>21</v>
      </c>
      <c r="P5541" t="s">
        <v>583</v>
      </c>
      <c r="Q5541" t="s">
        <v>16522</v>
      </c>
    </row>
    <row r="5542" spans="1:17" hidden="1" x14ac:dyDescent="0.25">
      <c r="A5542" t="s">
        <v>21907</v>
      </c>
      <c r="B5542" t="s">
        <v>21908</v>
      </c>
      <c r="C5542" s="1" t="str">
        <f t="shared" si="629"/>
        <v>21:0648</v>
      </c>
      <c r="D5542" s="1" t="str">
        <f t="shared" si="636"/>
        <v>21:0198</v>
      </c>
      <c r="E5542" t="s">
        <v>21909</v>
      </c>
      <c r="F5542" t="s">
        <v>21910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12803</v>
      </c>
      <c r="N5542">
        <v>702</v>
      </c>
      <c r="O5542" t="s">
        <v>1771</v>
      </c>
      <c r="P5542" t="s">
        <v>6757</v>
      </c>
      <c r="Q5542" t="s">
        <v>3836</v>
      </c>
    </row>
    <row r="5543" spans="1:17" hidden="1" x14ac:dyDescent="0.25">
      <c r="A5543" t="s">
        <v>21911</v>
      </c>
      <c r="B5543" t="s">
        <v>21912</v>
      </c>
      <c r="C5543" s="1" t="str">
        <f t="shared" si="629"/>
        <v>21:0648</v>
      </c>
      <c r="D5543" s="1" t="str">
        <f t="shared" si="636"/>
        <v>21:0198</v>
      </c>
      <c r="E5543" t="s">
        <v>21913</v>
      </c>
      <c r="F5543" t="s">
        <v>21914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11680</v>
      </c>
      <c r="N5543">
        <v>703</v>
      </c>
      <c r="O5543" t="s">
        <v>21</v>
      </c>
      <c r="P5543" t="s">
        <v>1515</v>
      </c>
      <c r="Q5543" t="s">
        <v>3836</v>
      </c>
    </row>
    <row r="5544" spans="1:17" hidden="1" x14ac:dyDescent="0.25">
      <c r="A5544" t="s">
        <v>21915</v>
      </c>
      <c r="B5544" t="s">
        <v>21916</v>
      </c>
      <c r="C5544" s="1" t="str">
        <f t="shared" si="629"/>
        <v>21:0648</v>
      </c>
      <c r="D5544" s="1" t="str">
        <f t="shared" si="636"/>
        <v>21:0198</v>
      </c>
      <c r="E5544" t="s">
        <v>21913</v>
      </c>
      <c r="F5544" t="s">
        <v>21917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11684</v>
      </c>
      <c r="N5544">
        <v>704</v>
      </c>
      <c r="O5544" t="s">
        <v>21</v>
      </c>
      <c r="P5544" t="s">
        <v>1515</v>
      </c>
      <c r="Q5544" t="s">
        <v>2366</v>
      </c>
    </row>
    <row r="5545" spans="1:17" hidden="1" x14ac:dyDescent="0.25">
      <c r="A5545" t="s">
        <v>21918</v>
      </c>
      <c r="B5545" t="s">
        <v>21919</v>
      </c>
      <c r="C5545" s="1" t="str">
        <f t="shared" ref="C5545:C5608" si="639">HYPERLINK("http://geochem.nrcan.gc.ca/cdogs/content/bdl/bdl210648_e.htm", "21:0648")</f>
        <v>21:0648</v>
      </c>
      <c r="D5545" s="1" t="str">
        <f t="shared" si="636"/>
        <v>21:0198</v>
      </c>
      <c r="E5545" t="s">
        <v>21920</v>
      </c>
      <c r="F5545" t="s">
        <v>21921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11641</v>
      </c>
      <c r="N5545">
        <v>705</v>
      </c>
      <c r="O5545" t="s">
        <v>5641</v>
      </c>
      <c r="P5545" t="s">
        <v>556</v>
      </c>
      <c r="Q5545" t="s">
        <v>2822</v>
      </c>
    </row>
    <row r="5546" spans="1:17" hidden="1" x14ac:dyDescent="0.25">
      <c r="A5546" t="s">
        <v>21922</v>
      </c>
      <c r="B5546" t="s">
        <v>21923</v>
      </c>
      <c r="C5546" s="1" t="str">
        <f t="shared" si="639"/>
        <v>21:0648</v>
      </c>
      <c r="D5546" s="1" t="str">
        <f t="shared" si="636"/>
        <v>21:0198</v>
      </c>
      <c r="E5546" t="s">
        <v>21924</v>
      </c>
      <c r="F5546" t="s">
        <v>21925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11646</v>
      </c>
      <c r="N5546">
        <v>706</v>
      </c>
      <c r="O5546" t="s">
        <v>3376</v>
      </c>
      <c r="P5546" t="s">
        <v>17680</v>
      </c>
      <c r="Q5546" t="s">
        <v>16522</v>
      </c>
    </row>
    <row r="5547" spans="1:17" hidden="1" x14ac:dyDescent="0.25">
      <c r="A5547" t="s">
        <v>21926</v>
      </c>
      <c r="B5547" t="s">
        <v>21927</v>
      </c>
      <c r="C5547" s="1" t="str">
        <f t="shared" si="639"/>
        <v>21:0648</v>
      </c>
      <c r="D5547" s="1" t="str">
        <f t="shared" si="636"/>
        <v>21:0198</v>
      </c>
      <c r="E5547" t="s">
        <v>21928</v>
      </c>
      <c r="F5547" t="s">
        <v>21929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11651</v>
      </c>
      <c r="N5547">
        <v>707</v>
      </c>
      <c r="O5547" t="s">
        <v>1771</v>
      </c>
      <c r="P5547" t="s">
        <v>4550</v>
      </c>
      <c r="Q5547" t="s">
        <v>16522</v>
      </c>
    </row>
    <row r="5548" spans="1:17" hidden="1" x14ac:dyDescent="0.25">
      <c r="A5548" t="s">
        <v>21930</v>
      </c>
      <c r="B5548" t="s">
        <v>21931</v>
      </c>
      <c r="C5548" s="1" t="str">
        <f t="shared" si="639"/>
        <v>21:0648</v>
      </c>
      <c r="D5548" s="1" t="str">
        <f t="shared" si="636"/>
        <v>21:0198</v>
      </c>
      <c r="E5548" t="s">
        <v>21932</v>
      </c>
      <c r="F5548" t="s">
        <v>21933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11660</v>
      </c>
      <c r="N5548">
        <v>708</v>
      </c>
      <c r="O5548" t="s">
        <v>21</v>
      </c>
      <c r="P5548" t="s">
        <v>2943</v>
      </c>
      <c r="Q5548" t="s">
        <v>2366</v>
      </c>
    </row>
    <row r="5549" spans="1:17" hidden="1" x14ac:dyDescent="0.25">
      <c r="A5549" t="s">
        <v>21934</v>
      </c>
      <c r="B5549" t="s">
        <v>21935</v>
      </c>
      <c r="C5549" s="1" t="str">
        <f t="shared" si="639"/>
        <v>21:0648</v>
      </c>
      <c r="D5549" s="1" t="str">
        <f t="shared" si="636"/>
        <v>21:0198</v>
      </c>
      <c r="E5549" t="s">
        <v>21936</v>
      </c>
      <c r="F5549" t="s">
        <v>21937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11665</v>
      </c>
      <c r="N5549">
        <v>709</v>
      </c>
      <c r="O5549" t="s">
        <v>551</v>
      </c>
      <c r="P5549" t="s">
        <v>2212</v>
      </c>
      <c r="Q5549" t="s">
        <v>143</v>
      </c>
    </row>
    <row r="5550" spans="1:17" hidden="1" x14ac:dyDescent="0.25">
      <c r="A5550" t="s">
        <v>21938</v>
      </c>
      <c r="B5550" t="s">
        <v>21939</v>
      </c>
      <c r="C5550" s="1" t="str">
        <f t="shared" si="639"/>
        <v>21:0648</v>
      </c>
      <c r="D5550" s="1" t="str">
        <f t="shared" si="636"/>
        <v>21:0198</v>
      </c>
      <c r="E5550" t="s">
        <v>21940</v>
      </c>
      <c r="F5550" t="s">
        <v>21941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11670</v>
      </c>
      <c r="N5550">
        <v>710</v>
      </c>
      <c r="O5550" t="s">
        <v>2725</v>
      </c>
      <c r="P5550" t="s">
        <v>2943</v>
      </c>
      <c r="Q5550" t="s">
        <v>7328</v>
      </c>
    </row>
    <row r="5551" spans="1:17" hidden="1" x14ac:dyDescent="0.25">
      <c r="A5551" t="s">
        <v>21942</v>
      </c>
      <c r="B5551" t="s">
        <v>21943</v>
      </c>
      <c r="C5551" s="1" t="str">
        <f t="shared" si="639"/>
        <v>21:0648</v>
      </c>
      <c r="D5551" s="1" t="str">
        <f t="shared" si="636"/>
        <v>21:0198</v>
      </c>
      <c r="E5551" t="s">
        <v>21944</v>
      </c>
      <c r="F5551" t="s">
        <v>21945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11675</v>
      </c>
      <c r="N5551">
        <v>711</v>
      </c>
      <c r="O5551" t="s">
        <v>21</v>
      </c>
      <c r="P5551" t="s">
        <v>1515</v>
      </c>
      <c r="Q5551" t="s">
        <v>7328</v>
      </c>
    </row>
    <row r="5552" spans="1:17" hidden="1" x14ac:dyDescent="0.25">
      <c r="A5552" t="s">
        <v>21946</v>
      </c>
      <c r="B5552" t="s">
        <v>21947</v>
      </c>
      <c r="C5552" s="1" t="str">
        <f t="shared" si="639"/>
        <v>21:0648</v>
      </c>
      <c r="D5552" s="1" t="str">
        <f t="shared" si="636"/>
        <v>21:0198</v>
      </c>
      <c r="E5552" t="s">
        <v>21948</v>
      </c>
      <c r="F5552" t="s">
        <v>21949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11689</v>
      </c>
      <c r="N5552">
        <v>712</v>
      </c>
      <c r="O5552" t="s">
        <v>21</v>
      </c>
      <c r="P5552" t="s">
        <v>2943</v>
      </c>
      <c r="Q5552" t="s">
        <v>16522</v>
      </c>
    </row>
    <row r="5553" spans="1:17" hidden="1" x14ac:dyDescent="0.25">
      <c r="A5553" t="s">
        <v>21950</v>
      </c>
      <c r="B5553" t="s">
        <v>21951</v>
      </c>
      <c r="C5553" s="1" t="str">
        <f t="shared" si="639"/>
        <v>21:0648</v>
      </c>
      <c r="D5553" s="1" t="str">
        <f t="shared" si="636"/>
        <v>21:0198</v>
      </c>
      <c r="E5553" t="s">
        <v>21952</v>
      </c>
      <c r="F5553" t="s">
        <v>21953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11694</v>
      </c>
      <c r="N5553">
        <v>713</v>
      </c>
      <c r="O5553" t="s">
        <v>21</v>
      </c>
      <c r="P5553" t="s">
        <v>3107</v>
      </c>
      <c r="Q5553" t="s">
        <v>16497</v>
      </c>
    </row>
    <row r="5554" spans="1:17" hidden="1" x14ac:dyDescent="0.25">
      <c r="A5554" t="s">
        <v>21954</v>
      </c>
      <c r="B5554" t="s">
        <v>21955</v>
      </c>
      <c r="C5554" s="1" t="str">
        <f t="shared" si="639"/>
        <v>21:0648</v>
      </c>
      <c r="D5554" s="1" t="str">
        <f t="shared" si="636"/>
        <v>21:0198</v>
      </c>
      <c r="E5554" t="s">
        <v>21956</v>
      </c>
      <c r="F5554" t="s">
        <v>21957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11700</v>
      </c>
      <c r="N5554">
        <v>714</v>
      </c>
      <c r="O5554" t="s">
        <v>220</v>
      </c>
      <c r="P5554" t="s">
        <v>22</v>
      </c>
      <c r="Q5554" t="s">
        <v>2948</v>
      </c>
    </row>
    <row r="5555" spans="1:17" hidden="1" x14ac:dyDescent="0.25">
      <c r="A5555" t="s">
        <v>21958</v>
      </c>
      <c r="B5555" t="s">
        <v>21959</v>
      </c>
      <c r="C5555" s="1" t="str">
        <f t="shared" si="639"/>
        <v>21:0648</v>
      </c>
      <c r="D5555" s="1" t="str">
        <f t="shared" si="636"/>
        <v>21:0198</v>
      </c>
      <c r="E5555" t="s">
        <v>21960</v>
      </c>
      <c r="F5555" t="s">
        <v>21961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11710</v>
      </c>
      <c r="N5555">
        <v>715</v>
      </c>
      <c r="O5555" t="s">
        <v>667</v>
      </c>
      <c r="P5555" t="s">
        <v>19430</v>
      </c>
      <c r="Q5555" t="s">
        <v>138</v>
      </c>
    </row>
    <row r="5556" spans="1:17" hidden="1" x14ac:dyDescent="0.25">
      <c r="A5556" t="s">
        <v>21962</v>
      </c>
      <c r="B5556" t="s">
        <v>21963</v>
      </c>
      <c r="C5556" s="1" t="str">
        <f t="shared" si="639"/>
        <v>21:0648</v>
      </c>
      <c r="D5556" s="1" t="str">
        <f t="shared" si="636"/>
        <v>21:0198</v>
      </c>
      <c r="E5556" t="s">
        <v>21964</v>
      </c>
      <c r="F5556" t="s">
        <v>21965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11715</v>
      </c>
      <c r="N5556">
        <v>716</v>
      </c>
      <c r="O5556" t="s">
        <v>113</v>
      </c>
      <c r="P5556" t="s">
        <v>631</v>
      </c>
      <c r="Q5556" t="s">
        <v>8961</v>
      </c>
    </row>
    <row r="5557" spans="1:17" hidden="1" x14ac:dyDescent="0.25">
      <c r="A5557" t="s">
        <v>21966</v>
      </c>
      <c r="B5557" t="s">
        <v>21967</v>
      </c>
      <c r="C5557" s="1" t="str">
        <f t="shared" si="639"/>
        <v>21:0648</v>
      </c>
      <c r="D5557" s="1" t="str">
        <f t="shared" si="636"/>
        <v>21:0198</v>
      </c>
      <c r="E5557" t="s">
        <v>21968</v>
      </c>
      <c r="F5557" t="s">
        <v>21969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11720</v>
      </c>
      <c r="N5557">
        <v>717</v>
      </c>
      <c r="O5557" t="s">
        <v>11795</v>
      </c>
      <c r="P5557" t="s">
        <v>21970</v>
      </c>
      <c r="Q5557" t="s">
        <v>171</v>
      </c>
    </row>
    <row r="5558" spans="1:17" hidden="1" x14ac:dyDescent="0.25">
      <c r="A5558" t="s">
        <v>21971</v>
      </c>
      <c r="B5558" t="s">
        <v>21972</v>
      </c>
      <c r="C5558" s="1" t="str">
        <f t="shared" si="639"/>
        <v>21:0648</v>
      </c>
      <c r="D5558" s="1" t="str">
        <f t="shared" si="636"/>
        <v>21:0198</v>
      </c>
      <c r="E5558" t="s">
        <v>21973</v>
      </c>
      <c r="F5558" t="s">
        <v>21974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11725</v>
      </c>
      <c r="N5558">
        <v>718</v>
      </c>
      <c r="O5558" t="s">
        <v>680</v>
      </c>
      <c r="P5558" t="s">
        <v>6664</v>
      </c>
      <c r="Q5558" t="s">
        <v>149</v>
      </c>
    </row>
    <row r="5559" spans="1:17" hidden="1" x14ac:dyDescent="0.25">
      <c r="A5559" t="s">
        <v>21975</v>
      </c>
      <c r="B5559" t="s">
        <v>21976</v>
      </c>
      <c r="C5559" s="1" t="str">
        <f t="shared" si="639"/>
        <v>21:0648</v>
      </c>
      <c r="D5559" s="1" t="str">
        <f t="shared" si="636"/>
        <v>21:0198</v>
      </c>
      <c r="E5559" t="s">
        <v>21977</v>
      </c>
      <c r="F5559" t="s">
        <v>21978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11730</v>
      </c>
      <c r="N5559">
        <v>719</v>
      </c>
      <c r="O5559" t="s">
        <v>582</v>
      </c>
      <c r="P5559" t="s">
        <v>19762</v>
      </c>
      <c r="Q5559" t="s">
        <v>143</v>
      </c>
    </row>
    <row r="5560" spans="1:17" hidden="1" x14ac:dyDescent="0.25">
      <c r="A5560" t="s">
        <v>21979</v>
      </c>
      <c r="B5560" t="s">
        <v>21980</v>
      </c>
      <c r="C5560" s="1" t="str">
        <f t="shared" si="639"/>
        <v>21:0648</v>
      </c>
      <c r="D5560" s="1" t="str">
        <f>HYPERLINK("http://geochem.nrcan.gc.ca/cdogs/content/svy/svy_e.htm", "")</f>
        <v/>
      </c>
      <c r="G5560" s="1" t="str">
        <f>HYPERLINK("http://geochem.nrcan.gc.ca/cdogs/content/cr_/cr_00080_e.htm", "80")</f>
        <v>80</v>
      </c>
      <c r="J5560" t="s">
        <v>11703</v>
      </c>
      <c r="K5560" t="s">
        <v>11704</v>
      </c>
      <c r="L5560">
        <v>39</v>
      </c>
      <c r="M5560" t="s">
        <v>11705</v>
      </c>
      <c r="N5560">
        <v>720</v>
      </c>
      <c r="O5560" t="s">
        <v>1247</v>
      </c>
      <c r="P5560" t="s">
        <v>658</v>
      </c>
      <c r="Q5560" t="s">
        <v>198</v>
      </c>
    </row>
    <row r="5561" spans="1:17" hidden="1" x14ac:dyDescent="0.25">
      <c r="A5561" t="s">
        <v>21981</v>
      </c>
      <c r="B5561" t="s">
        <v>21982</v>
      </c>
      <c r="C5561" s="1" t="str">
        <f t="shared" si="639"/>
        <v>21:0648</v>
      </c>
      <c r="D5561" s="1" t="str">
        <f>HYPERLINK("http://geochem.nrcan.gc.ca/cdogs/content/svy/svy210198_e.htm", "21:0198")</f>
        <v>21:0198</v>
      </c>
      <c r="E5561" t="s">
        <v>21983</v>
      </c>
      <c r="F5561" t="s">
        <v>21984</v>
      </c>
      <c r="H5561">
        <v>45.468941899999997</v>
      </c>
      <c r="I5561">
        <v>-66.521338700000001</v>
      </c>
      <c r="J5561" s="1" t="str">
        <f>HYPERLINK("http://geochem.nrcan.gc.ca/cdogs/content/kwd/kwd020018_e.htm", "Fluid (stream)")</f>
        <v>Fluid (stream)</v>
      </c>
      <c r="K5561" s="1" t="str">
        <f>HYPERLINK("http://geochem.nrcan.gc.ca/cdogs/content/kwd/kwd080007_e.htm", "Untreated Water")</f>
        <v>Untreated Water</v>
      </c>
      <c r="L5561">
        <v>39</v>
      </c>
      <c r="M5561" t="s">
        <v>12803</v>
      </c>
      <c r="N5561">
        <v>721</v>
      </c>
      <c r="O5561" t="s">
        <v>730</v>
      </c>
      <c r="P5561" t="s">
        <v>3071</v>
      </c>
      <c r="Q5561" t="s">
        <v>149</v>
      </c>
    </row>
    <row r="5562" spans="1:17" hidden="1" x14ac:dyDescent="0.25">
      <c r="A5562" t="s">
        <v>21985</v>
      </c>
      <c r="B5562" t="s">
        <v>21986</v>
      </c>
      <c r="C5562" s="1" t="str">
        <f t="shared" si="639"/>
        <v>21:0648</v>
      </c>
      <c r="D5562" s="1" t="str">
        <f>HYPERLINK("http://geochem.nrcan.gc.ca/cdogs/content/svy/svy210198_e.htm", "21:0198")</f>
        <v>21:0198</v>
      </c>
      <c r="E5562" t="s">
        <v>21987</v>
      </c>
      <c r="F5562" t="s">
        <v>21988</v>
      </c>
      <c r="H5562">
        <v>45.481527300000003</v>
      </c>
      <c r="I5562">
        <v>-66.692780600000006</v>
      </c>
      <c r="J5562" s="1" t="str">
        <f>HYPERLINK("http://geochem.nrcan.gc.ca/cdogs/content/kwd/kwd020018_e.htm", "Fluid (stream)")</f>
        <v>Fluid (stream)</v>
      </c>
      <c r="K5562" s="1" t="str">
        <f>HYPERLINK("http://geochem.nrcan.gc.ca/cdogs/content/kwd/kwd080007_e.htm", "Untreated Water")</f>
        <v>Untreated Water</v>
      </c>
      <c r="L5562">
        <v>40</v>
      </c>
      <c r="M5562" t="s">
        <v>11641</v>
      </c>
      <c r="N5562">
        <v>722</v>
      </c>
      <c r="O5562" t="s">
        <v>21</v>
      </c>
      <c r="P5562" t="s">
        <v>1598</v>
      </c>
      <c r="Q5562" t="s">
        <v>143</v>
      </c>
    </row>
    <row r="5563" spans="1:17" hidden="1" x14ac:dyDescent="0.25">
      <c r="A5563" t="s">
        <v>21989</v>
      </c>
      <c r="B5563" t="s">
        <v>21990</v>
      </c>
      <c r="C5563" s="1" t="str">
        <f t="shared" si="639"/>
        <v>21:0648</v>
      </c>
      <c r="D5563" s="1" t="str">
        <f>HYPERLINK("http://geochem.nrcan.gc.ca/cdogs/content/svy/svy210198_e.htm", "21:0198")</f>
        <v>21:0198</v>
      </c>
      <c r="E5563" t="s">
        <v>21991</v>
      </c>
      <c r="F5563" t="s">
        <v>21992</v>
      </c>
      <c r="H5563">
        <v>45.479390600000002</v>
      </c>
      <c r="I5563">
        <v>-66.692611900000003</v>
      </c>
      <c r="J5563" s="1" t="str">
        <f>HYPERLINK("http://geochem.nrcan.gc.ca/cdogs/content/kwd/kwd020018_e.htm", "Fluid (stream)")</f>
        <v>Fluid (stream)</v>
      </c>
      <c r="K5563" s="1" t="str">
        <f>HYPERLINK("http://geochem.nrcan.gc.ca/cdogs/content/kwd/kwd080007_e.htm", "Untreated Water")</f>
        <v>Untreated Water</v>
      </c>
      <c r="L5563">
        <v>40</v>
      </c>
      <c r="M5563" t="s">
        <v>11680</v>
      </c>
      <c r="N5563">
        <v>723</v>
      </c>
      <c r="O5563" t="s">
        <v>21</v>
      </c>
      <c r="P5563" t="s">
        <v>22</v>
      </c>
      <c r="Q5563" t="s">
        <v>2366</v>
      </c>
    </row>
    <row r="5564" spans="1:17" hidden="1" x14ac:dyDescent="0.25">
      <c r="A5564" t="s">
        <v>21993</v>
      </c>
      <c r="B5564" t="s">
        <v>21994</v>
      </c>
      <c r="C5564" s="1" t="str">
        <f t="shared" si="639"/>
        <v>21:0648</v>
      </c>
      <c r="D5564" s="1" t="str">
        <f>HYPERLINK("http://geochem.nrcan.gc.ca/cdogs/content/svy/svy210198_e.htm", "21:0198")</f>
        <v>21:0198</v>
      </c>
      <c r="E5564" t="s">
        <v>21991</v>
      </c>
      <c r="F5564" t="s">
        <v>21995</v>
      </c>
      <c r="H5564">
        <v>45.479390600000002</v>
      </c>
      <c r="I5564">
        <v>-66.692611900000003</v>
      </c>
      <c r="J5564" s="1" t="str">
        <f>HYPERLINK("http://geochem.nrcan.gc.ca/cdogs/content/kwd/kwd020018_e.htm", "Fluid (stream)")</f>
        <v>Fluid (stream)</v>
      </c>
      <c r="K5564" s="1" t="str">
        <f>HYPERLINK("http://geochem.nrcan.gc.ca/cdogs/content/kwd/kwd080007_e.htm", "Untreated Water")</f>
        <v>Untreated Water</v>
      </c>
      <c r="L5564">
        <v>40</v>
      </c>
      <c r="M5564" t="s">
        <v>11684</v>
      </c>
      <c r="N5564">
        <v>724</v>
      </c>
      <c r="O5564" t="s">
        <v>21</v>
      </c>
      <c r="P5564" t="s">
        <v>22</v>
      </c>
      <c r="Q5564" t="s">
        <v>2366</v>
      </c>
    </row>
    <row r="5565" spans="1:17" hidden="1" x14ac:dyDescent="0.25">
      <c r="A5565" t="s">
        <v>21996</v>
      </c>
      <c r="B5565" t="s">
        <v>21997</v>
      </c>
      <c r="C5565" s="1" t="str">
        <f t="shared" si="639"/>
        <v>21:0648</v>
      </c>
      <c r="D5565" s="1" t="str">
        <f>HYPERLINK("http://geochem.nrcan.gc.ca/cdogs/content/svy/svy210198_e.htm", "21:0198")</f>
        <v>21:0198</v>
      </c>
      <c r="E5565" t="s">
        <v>21998</v>
      </c>
      <c r="F5565" t="s">
        <v>21999</v>
      </c>
      <c r="H5565">
        <v>45.353855600000003</v>
      </c>
      <c r="I5565">
        <v>-66.737882900000002</v>
      </c>
      <c r="J5565" s="1" t="str">
        <f>HYPERLINK("http://geochem.nrcan.gc.ca/cdogs/content/kwd/kwd020018_e.htm", "Fluid (stream)")</f>
        <v>Fluid (stream)</v>
      </c>
      <c r="K5565" s="1" t="str">
        <f>HYPERLINK("http://geochem.nrcan.gc.ca/cdogs/content/kwd/kwd080007_e.htm", "Untreated Water")</f>
        <v>Untreated Water</v>
      </c>
      <c r="L5565">
        <v>40</v>
      </c>
      <c r="M5565" t="s">
        <v>11646</v>
      </c>
      <c r="N5565">
        <v>725</v>
      </c>
      <c r="O5565" t="s">
        <v>21</v>
      </c>
      <c r="P5565" t="s">
        <v>45</v>
      </c>
      <c r="Q5565" t="s">
        <v>16522</v>
      </c>
    </row>
    <row r="5566" spans="1:17" hidden="1" x14ac:dyDescent="0.25">
      <c r="A5566" t="s">
        <v>22000</v>
      </c>
      <c r="B5566" t="s">
        <v>22001</v>
      </c>
      <c r="C5566" s="1" t="str">
        <f t="shared" si="639"/>
        <v>21:0648</v>
      </c>
      <c r="D5566" s="1" t="str">
        <f>HYPERLINK("http://geochem.nrcan.gc.ca/cdogs/content/svy/svy_e.htm", "")</f>
        <v/>
      </c>
      <c r="G5566" s="1" t="str">
        <f>HYPERLINK("http://geochem.nrcan.gc.ca/cdogs/content/cr_/cr_00081_e.htm", "81")</f>
        <v>81</v>
      </c>
      <c r="J5566" t="s">
        <v>11703</v>
      </c>
      <c r="K5566" t="s">
        <v>11704</v>
      </c>
      <c r="L5566">
        <v>40</v>
      </c>
      <c r="M5566" t="s">
        <v>11705</v>
      </c>
      <c r="N5566">
        <v>726</v>
      </c>
      <c r="O5566" t="s">
        <v>2129</v>
      </c>
      <c r="P5566" t="s">
        <v>830</v>
      </c>
      <c r="Q5566" t="s">
        <v>653</v>
      </c>
    </row>
    <row r="5567" spans="1:17" hidden="1" x14ac:dyDescent="0.25">
      <c r="A5567" t="s">
        <v>22002</v>
      </c>
      <c r="B5567" t="s">
        <v>22003</v>
      </c>
      <c r="C5567" s="1" t="str">
        <f t="shared" si="639"/>
        <v>21:0648</v>
      </c>
      <c r="D5567" s="1" t="str">
        <f t="shared" ref="D5567:D5592" si="640">HYPERLINK("http://geochem.nrcan.gc.ca/cdogs/content/svy/svy210198_e.htm", "21:0198")</f>
        <v>21:0198</v>
      </c>
      <c r="E5567" t="s">
        <v>22004</v>
      </c>
      <c r="F5567" t="s">
        <v>22005</v>
      </c>
      <c r="H5567">
        <v>45.365930499999997</v>
      </c>
      <c r="I5567">
        <v>-66.6753298</v>
      </c>
      <c r="J5567" s="1" t="str">
        <f t="shared" ref="J5567:J5592" si="641">HYPERLINK("http://geochem.nrcan.gc.ca/cdogs/content/kwd/kwd020018_e.htm", "Fluid (stream)")</f>
        <v>Fluid (stream)</v>
      </c>
      <c r="K5567" s="1" t="str">
        <f t="shared" ref="K5567:K5592" si="642">HYPERLINK("http://geochem.nrcan.gc.ca/cdogs/content/kwd/kwd080007_e.htm", "Untreated Water")</f>
        <v>Untreated Water</v>
      </c>
      <c r="L5567">
        <v>40</v>
      </c>
      <c r="M5567" t="s">
        <v>11651</v>
      </c>
      <c r="N5567">
        <v>727</v>
      </c>
      <c r="O5567" t="s">
        <v>22006</v>
      </c>
      <c r="P5567" t="s">
        <v>17680</v>
      </c>
      <c r="Q5567" t="s">
        <v>138</v>
      </c>
    </row>
    <row r="5568" spans="1:17" hidden="1" x14ac:dyDescent="0.25">
      <c r="A5568" t="s">
        <v>22007</v>
      </c>
      <c r="B5568" t="s">
        <v>22008</v>
      </c>
      <c r="C5568" s="1" t="str">
        <f t="shared" si="639"/>
        <v>21:0648</v>
      </c>
      <c r="D5568" s="1" t="str">
        <f t="shared" si="640"/>
        <v>21:0198</v>
      </c>
      <c r="E5568" t="s">
        <v>22009</v>
      </c>
      <c r="F5568" t="s">
        <v>22010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11660</v>
      </c>
      <c r="N5568">
        <v>728</v>
      </c>
      <c r="O5568" t="s">
        <v>21</v>
      </c>
      <c r="P5568" t="s">
        <v>583</v>
      </c>
      <c r="Q5568" t="s">
        <v>189</v>
      </c>
    </row>
    <row r="5569" spans="1:17" hidden="1" x14ac:dyDescent="0.25">
      <c r="A5569" t="s">
        <v>22011</v>
      </c>
      <c r="B5569" t="s">
        <v>22012</v>
      </c>
      <c r="C5569" s="1" t="str">
        <f t="shared" si="639"/>
        <v>21:0648</v>
      </c>
      <c r="D5569" s="1" t="str">
        <f t="shared" si="640"/>
        <v>21:0198</v>
      </c>
      <c r="E5569" t="s">
        <v>22013</v>
      </c>
      <c r="F5569" t="s">
        <v>22014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11665</v>
      </c>
      <c r="N5569">
        <v>729</v>
      </c>
      <c r="O5569" t="s">
        <v>14250</v>
      </c>
      <c r="P5569" t="s">
        <v>5724</v>
      </c>
      <c r="Q5569" t="s">
        <v>88</v>
      </c>
    </row>
    <row r="5570" spans="1:17" hidden="1" x14ac:dyDescent="0.25">
      <c r="A5570" t="s">
        <v>22015</v>
      </c>
      <c r="B5570" t="s">
        <v>22016</v>
      </c>
      <c r="C5570" s="1" t="str">
        <f t="shared" si="639"/>
        <v>21:0648</v>
      </c>
      <c r="D5570" s="1" t="str">
        <f t="shared" si="640"/>
        <v>21:0198</v>
      </c>
      <c r="E5570" t="s">
        <v>22017</v>
      </c>
      <c r="F5570" t="s">
        <v>22018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11670</v>
      </c>
      <c r="N5570">
        <v>730</v>
      </c>
      <c r="O5570" t="s">
        <v>21</v>
      </c>
      <c r="P5570" t="s">
        <v>658</v>
      </c>
      <c r="Q5570" t="s">
        <v>143</v>
      </c>
    </row>
    <row r="5571" spans="1:17" hidden="1" x14ac:dyDescent="0.25">
      <c r="A5571" t="s">
        <v>22019</v>
      </c>
      <c r="B5571" t="s">
        <v>22020</v>
      </c>
      <c r="C5571" s="1" t="str">
        <f t="shared" si="639"/>
        <v>21:0648</v>
      </c>
      <c r="D5571" s="1" t="str">
        <f t="shared" si="640"/>
        <v>21:0198</v>
      </c>
      <c r="E5571" t="s">
        <v>22021</v>
      </c>
      <c r="F5571" t="s">
        <v>22022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11675</v>
      </c>
      <c r="N5571">
        <v>731</v>
      </c>
      <c r="O5571" t="s">
        <v>21</v>
      </c>
      <c r="P5571" t="s">
        <v>1515</v>
      </c>
      <c r="Q5571" t="s">
        <v>88</v>
      </c>
    </row>
    <row r="5572" spans="1:17" hidden="1" x14ac:dyDescent="0.25">
      <c r="A5572" t="s">
        <v>22023</v>
      </c>
      <c r="B5572" t="s">
        <v>22024</v>
      </c>
      <c r="C5572" s="1" t="str">
        <f t="shared" si="639"/>
        <v>21:0648</v>
      </c>
      <c r="D5572" s="1" t="str">
        <f t="shared" si="640"/>
        <v>21:0198</v>
      </c>
      <c r="E5572" t="s">
        <v>22025</v>
      </c>
      <c r="F5572" t="s">
        <v>22026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11689</v>
      </c>
      <c r="N5572">
        <v>732</v>
      </c>
      <c r="O5572" t="s">
        <v>21</v>
      </c>
      <c r="P5572" t="s">
        <v>583</v>
      </c>
      <c r="Q5572" t="s">
        <v>93</v>
      </c>
    </row>
    <row r="5573" spans="1:17" hidden="1" x14ac:dyDescent="0.25">
      <c r="A5573" t="s">
        <v>22027</v>
      </c>
      <c r="B5573" t="s">
        <v>22028</v>
      </c>
      <c r="C5573" s="1" t="str">
        <f t="shared" si="639"/>
        <v>21:0648</v>
      </c>
      <c r="D5573" s="1" t="str">
        <f t="shared" si="640"/>
        <v>21:0198</v>
      </c>
      <c r="E5573" t="s">
        <v>22029</v>
      </c>
      <c r="F5573" t="s">
        <v>22030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11694</v>
      </c>
      <c r="N5573">
        <v>733</v>
      </c>
      <c r="O5573" t="s">
        <v>1630</v>
      </c>
      <c r="P5573" t="s">
        <v>6757</v>
      </c>
      <c r="Q5573" t="s">
        <v>149</v>
      </c>
    </row>
    <row r="5574" spans="1:17" hidden="1" x14ac:dyDescent="0.25">
      <c r="A5574" t="s">
        <v>22031</v>
      </c>
      <c r="B5574" t="s">
        <v>22032</v>
      </c>
      <c r="C5574" s="1" t="str">
        <f t="shared" si="639"/>
        <v>21:0648</v>
      </c>
      <c r="D5574" s="1" t="str">
        <f t="shared" si="640"/>
        <v>21:0198</v>
      </c>
      <c r="E5574" t="s">
        <v>22033</v>
      </c>
      <c r="F5574" t="s">
        <v>22034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11700</v>
      </c>
      <c r="N5574">
        <v>734</v>
      </c>
      <c r="O5574" t="s">
        <v>21</v>
      </c>
      <c r="P5574" t="s">
        <v>658</v>
      </c>
      <c r="Q5574" t="s">
        <v>3836</v>
      </c>
    </row>
    <row r="5575" spans="1:17" hidden="1" x14ac:dyDescent="0.25">
      <c r="A5575" t="s">
        <v>22035</v>
      </c>
      <c r="B5575" t="s">
        <v>22036</v>
      </c>
      <c r="C5575" s="1" t="str">
        <f t="shared" si="639"/>
        <v>21:0648</v>
      </c>
      <c r="D5575" s="1" t="str">
        <f t="shared" si="640"/>
        <v>21:0198</v>
      </c>
      <c r="E5575" t="s">
        <v>22037</v>
      </c>
      <c r="F5575" t="s">
        <v>22038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11710</v>
      </c>
      <c r="N5575">
        <v>735</v>
      </c>
      <c r="O5575" t="s">
        <v>22039</v>
      </c>
      <c r="P5575" t="s">
        <v>1515</v>
      </c>
      <c r="Q5575" t="s">
        <v>2822</v>
      </c>
    </row>
    <row r="5576" spans="1:17" hidden="1" x14ac:dyDescent="0.25">
      <c r="A5576" t="s">
        <v>22040</v>
      </c>
      <c r="B5576" t="s">
        <v>22041</v>
      </c>
      <c r="C5576" s="1" t="str">
        <f t="shared" si="639"/>
        <v>21:0648</v>
      </c>
      <c r="D5576" s="1" t="str">
        <f t="shared" si="640"/>
        <v>21:0198</v>
      </c>
      <c r="E5576" t="s">
        <v>22042</v>
      </c>
      <c r="F5576" t="s">
        <v>22043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11715</v>
      </c>
      <c r="N5576">
        <v>736</v>
      </c>
      <c r="O5576" t="s">
        <v>2379</v>
      </c>
      <c r="P5576" t="s">
        <v>22044</v>
      </c>
      <c r="Q5576" t="s">
        <v>1528</v>
      </c>
    </row>
    <row r="5577" spans="1:17" hidden="1" x14ac:dyDescent="0.25">
      <c r="A5577" t="s">
        <v>22045</v>
      </c>
      <c r="B5577" t="s">
        <v>22046</v>
      </c>
      <c r="C5577" s="1" t="str">
        <f t="shared" si="639"/>
        <v>21:0648</v>
      </c>
      <c r="D5577" s="1" t="str">
        <f t="shared" si="640"/>
        <v>21:0198</v>
      </c>
      <c r="E5577" t="s">
        <v>22047</v>
      </c>
      <c r="F5577" t="s">
        <v>22048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11720</v>
      </c>
      <c r="N5577">
        <v>737</v>
      </c>
      <c r="O5577" t="s">
        <v>3590</v>
      </c>
      <c r="P5577" t="s">
        <v>4613</v>
      </c>
      <c r="Q5577" t="s">
        <v>2366</v>
      </c>
    </row>
    <row r="5578" spans="1:17" hidden="1" x14ac:dyDescent="0.25">
      <c r="A5578" t="s">
        <v>22049</v>
      </c>
      <c r="B5578" t="s">
        <v>22050</v>
      </c>
      <c r="C5578" s="1" t="str">
        <f t="shared" si="639"/>
        <v>21:0648</v>
      </c>
      <c r="D5578" s="1" t="str">
        <f t="shared" si="640"/>
        <v>21:0198</v>
      </c>
      <c r="E5578" t="s">
        <v>22051</v>
      </c>
      <c r="F5578" t="s">
        <v>22052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11725</v>
      </c>
      <c r="N5578">
        <v>738</v>
      </c>
      <c r="O5578" t="s">
        <v>22053</v>
      </c>
      <c r="P5578" t="s">
        <v>4550</v>
      </c>
      <c r="Q5578" t="s">
        <v>1528</v>
      </c>
    </row>
    <row r="5579" spans="1:17" hidden="1" x14ac:dyDescent="0.25">
      <c r="A5579" t="s">
        <v>22054</v>
      </c>
      <c r="B5579" t="s">
        <v>22055</v>
      </c>
      <c r="C5579" s="1" t="str">
        <f t="shared" si="639"/>
        <v>21:0648</v>
      </c>
      <c r="D5579" s="1" t="str">
        <f t="shared" si="640"/>
        <v>21:0198</v>
      </c>
      <c r="E5579" t="s">
        <v>22056</v>
      </c>
      <c r="F5579" t="s">
        <v>22057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11730</v>
      </c>
      <c r="N5579">
        <v>739</v>
      </c>
      <c r="O5579" t="s">
        <v>21</v>
      </c>
      <c r="P5579" t="s">
        <v>5750</v>
      </c>
      <c r="Q5579" t="s">
        <v>2948</v>
      </c>
    </row>
    <row r="5580" spans="1:17" hidden="1" x14ac:dyDescent="0.25">
      <c r="A5580" t="s">
        <v>22058</v>
      </c>
      <c r="B5580" t="s">
        <v>22059</v>
      </c>
      <c r="C5580" s="1" t="str">
        <f t="shared" si="639"/>
        <v>21:0648</v>
      </c>
      <c r="D5580" s="1" t="str">
        <f t="shared" si="640"/>
        <v>21:0198</v>
      </c>
      <c r="E5580" t="s">
        <v>22060</v>
      </c>
      <c r="F5580" t="s">
        <v>22061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12803</v>
      </c>
      <c r="N5580">
        <v>740</v>
      </c>
      <c r="O5580" t="s">
        <v>5641</v>
      </c>
      <c r="P5580" t="s">
        <v>6834</v>
      </c>
      <c r="Q5580" t="s">
        <v>2948</v>
      </c>
    </row>
    <row r="5581" spans="1:17" hidden="1" x14ac:dyDescent="0.25">
      <c r="A5581" t="s">
        <v>22062</v>
      </c>
      <c r="B5581" t="s">
        <v>22063</v>
      </c>
      <c r="C5581" s="1" t="str">
        <f t="shared" si="639"/>
        <v>21:0648</v>
      </c>
      <c r="D5581" s="1" t="str">
        <f t="shared" si="640"/>
        <v>21:0198</v>
      </c>
      <c r="E5581" t="s">
        <v>22064</v>
      </c>
      <c r="F5581" t="s">
        <v>22065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11641</v>
      </c>
      <c r="N5581">
        <v>741</v>
      </c>
      <c r="O5581" t="s">
        <v>327</v>
      </c>
      <c r="P5581" t="s">
        <v>17680</v>
      </c>
      <c r="Q5581" t="s">
        <v>2948</v>
      </c>
    </row>
    <row r="5582" spans="1:17" hidden="1" x14ac:dyDescent="0.25">
      <c r="A5582" t="s">
        <v>22066</v>
      </c>
      <c r="B5582" t="s">
        <v>22067</v>
      </c>
      <c r="C5582" s="1" t="str">
        <f t="shared" si="639"/>
        <v>21:0648</v>
      </c>
      <c r="D5582" s="1" t="str">
        <f t="shared" si="640"/>
        <v>21:0198</v>
      </c>
      <c r="E5582" t="s">
        <v>22068</v>
      </c>
      <c r="F5582" t="s">
        <v>22069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11680</v>
      </c>
      <c r="N5582">
        <v>742</v>
      </c>
      <c r="O5582" t="s">
        <v>8423</v>
      </c>
      <c r="P5582" t="s">
        <v>17680</v>
      </c>
      <c r="Q5582" t="s">
        <v>138</v>
      </c>
    </row>
    <row r="5583" spans="1:17" hidden="1" x14ac:dyDescent="0.25">
      <c r="A5583" t="s">
        <v>22070</v>
      </c>
      <c r="B5583" t="s">
        <v>22071</v>
      </c>
      <c r="C5583" s="1" t="str">
        <f t="shared" si="639"/>
        <v>21:0648</v>
      </c>
      <c r="D5583" s="1" t="str">
        <f t="shared" si="640"/>
        <v>21:0198</v>
      </c>
      <c r="E5583" t="s">
        <v>22068</v>
      </c>
      <c r="F5583" t="s">
        <v>22072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11684</v>
      </c>
      <c r="N5583">
        <v>743</v>
      </c>
      <c r="O5583" t="s">
        <v>9521</v>
      </c>
      <c r="P5583" t="s">
        <v>556</v>
      </c>
      <c r="Q5583" t="s">
        <v>143</v>
      </c>
    </row>
    <row r="5584" spans="1:17" hidden="1" x14ac:dyDescent="0.25">
      <c r="A5584" t="s">
        <v>22073</v>
      </c>
      <c r="B5584" t="s">
        <v>22074</v>
      </c>
      <c r="C5584" s="1" t="str">
        <f t="shared" si="639"/>
        <v>21:0648</v>
      </c>
      <c r="D5584" s="1" t="str">
        <f t="shared" si="640"/>
        <v>21:0198</v>
      </c>
      <c r="E5584" t="s">
        <v>22075</v>
      </c>
      <c r="F5584" t="s">
        <v>22076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11646</v>
      </c>
      <c r="N5584">
        <v>744</v>
      </c>
      <c r="O5584" t="s">
        <v>576</v>
      </c>
      <c r="P5584" t="s">
        <v>631</v>
      </c>
      <c r="Q5584" t="s">
        <v>16574</v>
      </c>
    </row>
    <row r="5585" spans="1:17" hidden="1" x14ac:dyDescent="0.25">
      <c r="A5585" t="s">
        <v>22077</v>
      </c>
      <c r="B5585" t="s">
        <v>22078</v>
      </c>
      <c r="C5585" s="1" t="str">
        <f t="shared" si="639"/>
        <v>21:0648</v>
      </c>
      <c r="D5585" s="1" t="str">
        <f t="shared" si="640"/>
        <v>21:0198</v>
      </c>
      <c r="E5585" t="s">
        <v>22079</v>
      </c>
      <c r="F5585" t="s">
        <v>22080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11651</v>
      </c>
      <c r="N5585">
        <v>745</v>
      </c>
      <c r="O5585" t="s">
        <v>108</v>
      </c>
      <c r="P5585" t="s">
        <v>108</v>
      </c>
      <c r="Q5585" t="s">
        <v>108</v>
      </c>
    </row>
    <row r="5586" spans="1:17" hidden="1" x14ac:dyDescent="0.25">
      <c r="A5586" t="s">
        <v>22081</v>
      </c>
      <c r="B5586" t="s">
        <v>22082</v>
      </c>
      <c r="C5586" s="1" t="str">
        <f t="shared" si="639"/>
        <v>21:0648</v>
      </c>
      <c r="D5586" s="1" t="str">
        <f t="shared" si="640"/>
        <v>21:0198</v>
      </c>
      <c r="E5586" t="s">
        <v>22083</v>
      </c>
      <c r="F5586" t="s">
        <v>22084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11660</v>
      </c>
      <c r="N5586">
        <v>746</v>
      </c>
      <c r="O5586" t="s">
        <v>6091</v>
      </c>
      <c r="P5586" t="s">
        <v>636</v>
      </c>
      <c r="Q5586" t="s">
        <v>8961</v>
      </c>
    </row>
    <row r="5587" spans="1:17" hidden="1" x14ac:dyDescent="0.25">
      <c r="A5587" t="s">
        <v>22085</v>
      </c>
      <c r="B5587" t="s">
        <v>22086</v>
      </c>
      <c r="C5587" s="1" t="str">
        <f t="shared" si="639"/>
        <v>21:0648</v>
      </c>
      <c r="D5587" s="1" t="str">
        <f t="shared" si="640"/>
        <v>21:0198</v>
      </c>
      <c r="E5587" t="s">
        <v>22087</v>
      </c>
      <c r="F5587" t="s">
        <v>22088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11665</v>
      </c>
      <c r="N5587">
        <v>747</v>
      </c>
      <c r="O5587" t="s">
        <v>3532</v>
      </c>
      <c r="P5587" t="s">
        <v>3857</v>
      </c>
      <c r="Q5587" t="s">
        <v>2948</v>
      </c>
    </row>
    <row r="5588" spans="1:17" hidden="1" x14ac:dyDescent="0.25">
      <c r="A5588" t="s">
        <v>22089</v>
      </c>
      <c r="B5588" t="s">
        <v>22090</v>
      </c>
      <c r="C5588" s="1" t="str">
        <f t="shared" si="639"/>
        <v>21:0648</v>
      </c>
      <c r="D5588" s="1" t="str">
        <f t="shared" si="640"/>
        <v>21:0198</v>
      </c>
      <c r="E5588" t="s">
        <v>22091</v>
      </c>
      <c r="F5588" t="s">
        <v>22092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11670</v>
      </c>
      <c r="N5588">
        <v>748</v>
      </c>
      <c r="O5588" t="s">
        <v>512</v>
      </c>
      <c r="P5588" t="s">
        <v>830</v>
      </c>
      <c r="Q5588" t="s">
        <v>2392</v>
      </c>
    </row>
    <row r="5589" spans="1:17" hidden="1" x14ac:dyDescent="0.25">
      <c r="A5589" t="s">
        <v>22093</v>
      </c>
      <c r="B5589" t="s">
        <v>22094</v>
      </c>
      <c r="C5589" s="1" t="str">
        <f t="shared" si="639"/>
        <v>21:0648</v>
      </c>
      <c r="D5589" s="1" t="str">
        <f t="shared" si="640"/>
        <v>21:0198</v>
      </c>
      <c r="E5589" t="s">
        <v>22095</v>
      </c>
      <c r="F5589" t="s">
        <v>22096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11675</v>
      </c>
      <c r="N5589">
        <v>749</v>
      </c>
      <c r="O5589" t="s">
        <v>680</v>
      </c>
      <c r="P5589" t="s">
        <v>658</v>
      </c>
      <c r="Q5589" t="s">
        <v>3836</v>
      </c>
    </row>
    <row r="5590" spans="1:17" hidden="1" x14ac:dyDescent="0.25">
      <c r="A5590" t="s">
        <v>22097</v>
      </c>
      <c r="B5590" t="s">
        <v>22098</v>
      </c>
      <c r="C5590" s="1" t="str">
        <f t="shared" si="639"/>
        <v>21:0648</v>
      </c>
      <c r="D5590" s="1" t="str">
        <f t="shared" si="640"/>
        <v>21:0198</v>
      </c>
      <c r="E5590" t="s">
        <v>22099</v>
      </c>
      <c r="F5590" t="s">
        <v>22100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11689</v>
      </c>
      <c r="N5590">
        <v>750</v>
      </c>
      <c r="O5590" t="s">
        <v>21</v>
      </c>
      <c r="P5590" t="s">
        <v>356</v>
      </c>
      <c r="Q5590" t="s">
        <v>3836</v>
      </c>
    </row>
    <row r="5591" spans="1:17" hidden="1" x14ac:dyDescent="0.25">
      <c r="A5591" t="s">
        <v>22101</v>
      </c>
      <c r="B5591" t="s">
        <v>22102</v>
      </c>
      <c r="C5591" s="1" t="str">
        <f t="shared" si="639"/>
        <v>21:0648</v>
      </c>
      <c r="D5591" s="1" t="str">
        <f t="shared" si="640"/>
        <v>21:0198</v>
      </c>
      <c r="E5591" t="s">
        <v>22103</v>
      </c>
      <c r="F5591" t="s">
        <v>22104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11694</v>
      </c>
      <c r="N5591">
        <v>751</v>
      </c>
      <c r="O5591" t="s">
        <v>21</v>
      </c>
      <c r="P5591" t="s">
        <v>22</v>
      </c>
      <c r="Q5591" t="s">
        <v>103</v>
      </c>
    </row>
    <row r="5592" spans="1:17" hidden="1" x14ac:dyDescent="0.25">
      <c r="A5592" t="s">
        <v>22105</v>
      </c>
      <c r="B5592" t="s">
        <v>22106</v>
      </c>
      <c r="C5592" s="1" t="str">
        <f t="shared" si="639"/>
        <v>21:0648</v>
      </c>
      <c r="D5592" s="1" t="str">
        <f t="shared" si="640"/>
        <v>21:0198</v>
      </c>
      <c r="E5592" t="s">
        <v>22107</v>
      </c>
      <c r="F5592" t="s">
        <v>22108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11700</v>
      </c>
      <c r="N5592">
        <v>752</v>
      </c>
      <c r="O5592" t="s">
        <v>21</v>
      </c>
      <c r="P5592" t="s">
        <v>1515</v>
      </c>
      <c r="Q5592" t="s">
        <v>88</v>
      </c>
    </row>
    <row r="5593" spans="1:17" hidden="1" x14ac:dyDescent="0.25">
      <c r="A5593" t="s">
        <v>22109</v>
      </c>
      <c r="B5593" t="s">
        <v>22110</v>
      </c>
      <c r="C5593" s="1" t="str">
        <f t="shared" si="639"/>
        <v>21:0648</v>
      </c>
      <c r="D5593" s="1" t="str">
        <f>HYPERLINK("http://geochem.nrcan.gc.ca/cdogs/content/svy/svy_e.htm", "")</f>
        <v/>
      </c>
      <c r="G5593" s="1" t="str">
        <f>HYPERLINK("http://geochem.nrcan.gc.ca/cdogs/content/cr_/cr_00082_e.htm", "82")</f>
        <v>82</v>
      </c>
      <c r="J5593" t="s">
        <v>11703</v>
      </c>
      <c r="K5593" t="s">
        <v>11704</v>
      </c>
      <c r="L5593">
        <v>41</v>
      </c>
      <c r="M5593" t="s">
        <v>11705</v>
      </c>
      <c r="N5593">
        <v>753</v>
      </c>
      <c r="O5593" t="s">
        <v>730</v>
      </c>
      <c r="P5593" t="s">
        <v>6378</v>
      </c>
      <c r="Q5593" t="s">
        <v>59</v>
      </c>
    </row>
    <row r="5594" spans="1:17" hidden="1" x14ac:dyDescent="0.25">
      <c r="A5594" t="s">
        <v>22111</v>
      </c>
      <c r="B5594" t="s">
        <v>22112</v>
      </c>
      <c r="C5594" s="1" t="str">
        <f t="shared" si="639"/>
        <v>21:0648</v>
      </c>
      <c r="D5594" s="1" t="str">
        <f t="shared" ref="D5594:D5602" si="643">HYPERLINK("http://geochem.nrcan.gc.ca/cdogs/content/svy/svy210198_e.htm", "21:0198")</f>
        <v>21:0198</v>
      </c>
      <c r="E5594" t="s">
        <v>22113</v>
      </c>
      <c r="F5594" t="s">
        <v>22114</v>
      </c>
      <c r="H5594">
        <v>45.131348299999999</v>
      </c>
      <c r="I5594">
        <v>-66.629649400000005</v>
      </c>
      <c r="J5594" s="1" t="str">
        <f t="shared" ref="J5594:J5602" si="644">HYPERLINK("http://geochem.nrcan.gc.ca/cdogs/content/kwd/kwd020018_e.htm", "Fluid (stream)")</f>
        <v>Fluid (stream)</v>
      </c>
      <c r="K5594" s="1" t="str">
        <f t="shared" ref="K5594:K5602" si="645">HYPERLINK("http://geochem.nrcan.gc.ca/cdogs/content/kwd/kwd080007_e.htm", "Untreated Water")</f>
        <v>Untreated Water</v>
      </c>
      <c r="L5594">
        <v>41</v>
      </c>
      <c r="M5594" t="s">
        <v>11710</v>
      </c>
      <c r="N5594">
        <v>754</v>
      </c>
      <c r="O5594" t="s">
        <v>3022</v>
      </c>
      <c r="P5594" t="s">
        <v>2943</v>
      </c>
      <c r="Q5594" t="s">
        <v>46</v>
      </c>
    </row>
    <row r="5595" spans="1:17" hidden="1" x14ac:dyDescent="0.25">
      <c r="A5595" t="s">
        <v>22115</v>
      </c>
      <c r="B5595" t="s">
        <v>22116</v>
      </c>
      <c r="C5595" s="1" t="str">
        <f t="shared" si="639"/>
        <v>21:0648</v>
      </c>
      <c r="D5595" s="1" t="str">
        <f t="shared" si="643"/>
        <v>21:0198</v>
      </c>
      <c r="E5595" t="s">
        <v>22117</v>
      </c>
      <c r="F5595" t="s">
        <v>22118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11715</v>
      </c>
      <c r="N5595">
        <v>755</v>
      </c>
      <c r="O5595" t="s">
        <v>311</v>
      </c>
      <c r="P5595" t="s">
        <v>658</v>
      </c>
      <c r="Q5595" t="s">
        <v>2366</v>
      </c>
    </row>
    <row r="5596" spans="1:17" hidden="1" x14ac:dyDescent="0.25">
      <c r="A5596" t="s">
        <v>22119</v>
      </c>
      <c r="B5596" t="s">
        <v>22120</v>
      </c>
      <c r="C5596" s="1" t="str">
        <f t="shared" si="639"/>
        <v>21:0648</v>
      </c>
      <c r="D5596" s="1" t="str">
        <f t="shared" si="643"/>
        <v>21:0198</v>
      </c>
      <c r="E5596" t="s">
        <v>22121</v>
      </c>
      <c r="F5596" t="s">
        <v>22122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11720</v>
      </c>
      <c r="N5596">
        <v>756</v>
      </c>
      <c r="O5596" t="s">
        <v>3022</v>
      </c>
      <c r="P5596" t="s">
        <v>631</v>
      </c>
      <c r="Q5596" t="s">
        <v>2822</v>
      </c>
    </row>
    <row r="5597" spans="1:17" hidden="1" x14ac:dyDescent="0.25">
      <c r="A5597" t="s">
        <v>22123</v>
      </c>
      <c r="B5597" t="s">
        <v>22124</v>
      </c>
      <c r="C5597" s="1" t="str">
        <f t="shared" si="639"/>
        <v>21:0648</v>
      </c>
      <c r="D5597" s="1" t="str">
        <f t="shared" si="643"/>
        <v>21:0198</v>
      </c>
      <c r="E5597" t="s">
        <v>22125</v>
      </c>
      <c r="F5597" t="s">
        <v>22126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11725</v>
      </c>
      <c r="N5597">
        <v>757</v>
      </c>
      <c r="O5597" t="s">
        <v>1597</v>
      </c>
      <c r="P5597" t="s">
        <v>658</v>
      </c>
      <c r="Q5597" t="s">
        <v>2948</v>
      </c>
    </row>
    <row r="5598" spans="1:17" hidden="1" x14ac:dyDescent="0.25">
      <c r="A5598" t="s">
        <v>22127</v>
      </c>
      <c r="B5598" t="s">
        <v>22128</v>
      </c>
      <c r="C5598" s="1" t="str">
        <f t="shared" si="639"/>
        <v>21:0648</v>
      </c>
      <c r="D5598" s="1" t="str">
        <f t="shared" si="643"/>
        <v>21:0198</v>
      </c>
      <c r="E5598" t="s">
        <v>22129</v>
      </c>
      <c r="F5598" t="s">
        <v>22130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11730</v>
      </c>
      <c r="N5598">
        <v>758</v>
      </c>
      <c r="O5598" t="s">
        <v>2927</v>
      </c>
      <c r="P5598" t="s">
        <v>22</v>
      </c>
      <c r="Q5598" t="s">
        <v>1528</v>
      </c>
    </row>
    <row r="5599" spans="1:17" hidden="1" x14ac:dyDescent="0.25">
      <c r="A5599" t="s">
        <v>22131</v>
      </c>
      <c r="B5599" t="s">
        <v>22132</v>
      </c>
      <c r="C5599" s="1" t="str">
        <f t="shared" si="639"/>
        <v>21:0648</v>
      </c>
      <c r="D5599" s="1" t="str">
        <f t="shared" si="643"/>
        <v>21:0198</v>
      </c>
      <c r="E5599" t="s">
        <v>22133</v>
      </c>
      <c r="F5599" t="s">
        <v>22134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12803</v>
      </c>
      <c r="N5599">
        <v>759</v>
      </c>
      <c r="O5599" t="s">
        <v>652</v>
      </c>
      <c r="P5599" t="s">
        <v>2943</v>
      </c>
      <c r="Q5599" t="s">
        <v>3836</v>
      </c>
    </row>
    <row r="5600" spans="1:17" hidden="1" x14ac:dyDescent="0.25">
      <c r="A5600" t="s">
        <v>22135</v>
      </c>
      <c r="B5600" t="s">
        <v>22136</v>
      </c>
      <c r="C5600" s="1" t="str">
        <f t="shared" si="639"/>
        <v>21:0648</v>
      </c>
      <c r="D5600" s="1" t="str">
        <f t="shared" si="643"/>
        <v>21:0198</v>
      </c>
      <c r="E5600" t="s">
        <v>22137</v>
      </c>
      <c r="F5600" t="s">
        <v>22138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11641</v>
      </c>
      <c r="N5600">
        <v>760</v>
      </c>
      <c r="O5600" t="s">
        <v>21</v>
      </c>
      <c r="P5600" t="s">
        <v>4464</v>
      </c>
      <c r="Q5600" t="s">
        <v>189</v>
      </c>
    </row>
    <row r="5601" spans="1:17" hidden="1" x14ac:dyDescent="0.25">
      <c r="A5601" t="s">
        <v>22139</v>
      </c>
      <c r="B5601" t="s">
        <v>22140</v>
      </c>
      <c r="C5601" s="1" t="str">
        <f t="shared" si="639"/>
        <v>21:0648</v>
      </c>
      <c r="D5601" s="1" t="str">
        <f t="shared" si="643"/>
        <v>21:0198</v>
      </c>
      <c r="E5601" t="s">
        <v>22141</v>
      </c>
      <c r="F5601" t="s">
        <v>22142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11646</v>
      </c>
      <c r="N5601">
        <v>761</v>
      </c>
      <c r="O5601" t="s">
        <v>3065</v>
      </c>
      <c r="P5601" t="s">
        <v>397</v>
      </c>
      <c r="Q5601" t="s">
        <v>3836</v>
      </c>
    </row>
    <row r="5602" spans="1:17" hidden="1" x14ac:dyDescent="0.25">
      <c r="A5602" t="s">
        <v>22143</v>
      </c>
      <c r="B5602" t="s">
        <v>22144</v>
      </c>
      <c r="C5602" s="1" t="str">
        <f t="shared" si="639"/>
        <v>21:0648</v>
      </c>
      <c r="D5602" s="1" t="str">
        <f t="shared" si="643"/>
        <v>21:0198</v>
      </c>
      <c r="E5602" t="s">
        <v>22145</v>
      </c>
      <c r="F5602" t="s">
        <v>22146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11651</v>
      </c>
      <c r="N5602">
        <v>762</v>
      </c>
      <c r="O5602" t="s">
        <v>21</v>
      </c>
      <c r="P5602" t="s">
        <v>583</v>
      </c>
      <c r="Q5602" t="s">
        <v>138</v>
      </c>
    </row>
    <row r="5603" spans="1:17" hidden="1" x14ac:dyDescent="0.25">
      <c r="A5603" t="s">
        <v>22147</v>
      </c>
      <c r="B5603" t="s">
        <v>22148</v>
      </c>
      <c r="C5603" s="1" t="str">
        <f t="shared" si="639"/>
        <v>21:0648</v>
      </c>
      <c r="D5603" s="1" t="str">
        <f>HYPERLINK("http://geochem.nrcan.gc.ca/cdogs/content/svy/svy_e.htm", "")</f>
        <v/>
      </c>
      <c r="G5603" s="1" t="str">
        <f>HYPERLINK("http://geochem.nrcan.gc.ca/cdogs/content/cr_/cr_00080_e.htm", "80")</f>
        <v>80</v>
      </c>
      <c r="J5603" t="s">
        <v>11703</v>
      </c>
      <c r="K5603" t="s">
        <v>11704</v>
      </c>
      <c r="L5603">
        <v>42</v>
      </c>
      <c r="M5603" t="s">
        <v>11705</v>
      </c>
      <c r="N5603">
        <v>763</v>
      </c>
      <c r="O5603" t="s">
        <v>3419</v>
      </c>
      <c r="P5603" t="s">
        <v>1631</v>
      </c>
      <c r="Q5603" t="s">
        <v>103</v>
      </c>
    </row>
    <row r="5604" spans="1:17" hidden="1" x14ac:dyDescent="0.25">
      <c r="A5604" t="s">
        <v>22149</v>
      </c>
      <c r="B5604" t="s">
        <v>22150</v>
      </c>
      <c r="C5604" s="1" t="str">
        <f t="shared" si="639"/>
        <v>21:0648</v>
      </c>
      <c r="D5604" s="1" t="str">
        <f t="shared" ref="D5604:D5630" si="646">HYPERLINK("http://geochem.nrcan.gc.ca/cdogs/content/svy/svy210198_e.htm", "21:0198")</f>
        <v>21:0198</v>
      </c>
      <c r="E5604" t="s">
        <v>22151</v>
      </c>
      <c r="F5604" t="s">
        <v>22152</v>
      </c>
      <c r="H5604">
        <v>45.265742600000003</v>
      </c>
      <c r="I5604">
        <v>-66.394791100000006</v>
      </c>
      <c r="J5604" s="1" t="str">
        <f t="shared" ref="J5604:J5630" si="647">HYPERLINK("http://geochem.nrcan.gc.ca/cdogs/content/kwd/kwd020018_e.htm", "Fluid (stream)")</f>
        <v>Fluid (stream)</v>
      </c>
      <c r="K5604" s="1" t="str">
        <f t="shared" ref="K5604:K5630" si="648">HYPERLINK("http://geochem.nrcan.gc.ca/cdogs/content/kwd/kwd080007_e.htm", "Untreated Water")</f>
        <v>Untreated Water</v>
      </c>
      <c r="L5604">
        <v>42</v>
      </c>
      <c r="M5604" t="s">
        <v>11680</v>
      </c>
      <c r="N5604">
        <v>764</v>
      </c>
      <c r="O5604" t="s">
        <v>64</v>
      </c>
      <c r="P5604" t="s">
        <v>658</v>
      </c>
      <c r="Q5604" t="s">
        <v>189</v>
      </c>
    </row>
    <row r="5605" spans="1:17" hidden="1" x14ac:dyDescent="0.25">
      <c r="A5605" t="s">
        <v>22153</v>
      </c>
      <c r="B5605" t="s">
        <v>22154</v>
      </c>
      <c r="C5605" s="1" t="str">
        <f t="shared" si="639"/>
        <v>21:0648</v>
      </c>
      <c r="D5605" s="1" t="str">
        <f t="shared" si="646"/>
        <v>21:0198</v>
      </c>
      <c r="E5605" t="s">
        <v>22151</v>
      </c>
      <c r="F5605" t="s">
        <v>22155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11684</v>
      </c>
      <c r="N5605">
        <v>765</v>
      </c>
      <c r="O5605" t="s">
        <v>21</v>
      </c>
      <c r="P5605" t="s">
        <v>658</v>
      </c>
      <c r="Q5605" t="s">
        <v>149</v>
      </c>
    </row>
    <row r="5606" spans="1:17" hidden="1" x14ac:dyDescent="0.25">
      <c r="A5606" t="s">
        <v>22156</v>
      </c>
      <c r="B5606" t="s">
        <v>22157</v>
      </c>
      <c r="C5606" s="1" t="str">
        <f t="shared" si="639"/>
        <v>21:0648</v>
      </c>
      <c r="D5606" s="1" t="str">
        <f t="shared" si="646"/>
        <v>21:0198</v>
      </c>
      <c r="E5606" t="s">
        <v>22158</v>
      </c>
      <c r="F5606" t="s">
        <v>22159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11660</v>
      </c>
      <c r="N5606">
        <v>766</v>
      </c>
      <c r="O5606" t="s">
        <v>21</v>
      </c>
      <c r="P5606" t="s">
        <v>22</v>
      </c>
      <c r="Q5606" t="s">
        <v>171</v>
      </c>
    </row>
    <row r="5607" spans="1:17" hidden="1" x14ac:dyDescent="0.25">
      <c r="A5607" t="s">
        <v>22160</v>
      </c>
      <c r="B5607" t="s">
        <v>22161</v>
      </c>
      <c r="C5607" s="1" t="str">
        <f t="shared" si="639"/>
        <v>21:0648</v>
      </c>
      <c r="D5607" s="1" t="str">
        <f t="shared" si="646"/>
        <v>21:0198</v>
      </c>
      <c r="E5607" t="s">
        <v>22162</v>
      </c>
      <c r="F5607" t="s">
        <v>22163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11665</v>
      </c>
      <c r="N5607">
        <v>767</v>
      </c>
      <c r="O5607" t="s">
        <v>21</v>
      </c>
      <c r="P5607" t="s">
        <v>356</v>
      </c>
      <c r="Q5607" t="s">
        <v>16522</v>
      </c>
    </row>
    <row r="5608" spans="1:17" hidden="1" x14ac:dyDescent="0.25">
      <c r="A5608" t="s">
        <v>22164</v>
      </c>
      <c r="B5608" t="s">
        <v>22165</v>
      </c>
      <c r="C5608" s="1" t="str">
        <f t="shared" si="639"/>
        <v>21:0648</v>
      </c>
      <c r="D5608" s="1" t="str">
        <f t="shared" si="646"/>
        <v>21:0198</v>
      </c>
      <c r="E5608" t="s">
        <v>22166</v>
      </c>
      <c r="F5608" t="s">
        <v>22167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11670</v>
      </c>
      <c r="N5608">
        <v>768</v>
      </c>
      <c r="O5608" t="s">
        <v>113</v>
      </c>
      <c r="P5608" t="s">
        <v>5750</v>
      </c>
      <c r="Q5608" t="s">
        <v>1528</v>
      </c>
    </row>
    <row r="5609" spans="1:17" hidden="1" x14ac:dyDescent="0.25">
      <c r="A5609" t="s">
        <v>22168</v>
      </c>
      <c r="B5609" t="s">
        <v>22169</v>
      </c>
      <c r="C5609" s="1" t="str">
        <f t="shared" ref="C5609:C5672" si="649">HYPERLINK("http://geochem.nrcan.gc.ca/cdogs/content/bdl/bdl210648_e.htm", "21:0648")</f>
        <v>21:0648</v>
      </c>
      <c r="D5609" s="1" t="str">
        <f t="shared" si="646"/>
        <v>21:0198</v>
      </c>
      <c r="E5609" t="s">
        <v>22170</v>
      </c>
      <c r="F5609" t="s">
        <v>22171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11675</v>
      </c>
      <c r="N5609">
        <v>769</v>
      </c>
      <c r="O5609" t="s">
        <v>2120</v>
      </c>
      <c r="P5609" t="s">
        <v>2928</v>
      </c>
      <c r="Q5609" t="s">
        <v>143</v>
      </c>
    </row>
    <row r="5610" spans="1:17" hidden="1" x14ac:dyDescent="0.25">
      <c r="A5610" t="s">
        <v>22172</v>
      </c>
      <c r="B5610" t="s">
        <v>22173</v>
      </c>
      <c r="C5610" s="1" t="str">
        <f t="shared" si="649"/>
        <v>21:0648</v>
      </c>
      <c r="D5610" s="1" t="str">
        <f t="shared" si="646"/>
        <v>21:0198</v>
      </c>
      <c r="E5610" t="s">
        <v>22174</v>
      </c>
      <c r="F5610" t="s">
        <v>22175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11689</v>
      </c>
      <c r="N5610">
        <v>770</v>
      </c>
      <c r="O5610" t="s">
        <v>3560</v>
      </c>
      <c r="P5610" t="s">
        <v>16918</v>
      </c>
      <c r="Q5610" t="s">
        <v>1528</v>
      </c>
    </row>
    <row r="5611" spans="1:17" hidden="1" x14ac:dyDescent="0.25">
      <c r="A5611" t="s">
        <v>22176</v>
      </c>
      <c r="B5611" t="s">
        <v>22177</v>
      </c>
      <c r="C5611" s="1" t="str">
        <f t="shared" si="649"/>
        <v>21:0648</v>
      </c>
      <c r="D5611" s="1" t="str">
        <f t="shared" si="646"/>
        <v>21:0198</v>
      </c>
      <c r="E5611" t="s">
        <v>22178</v>
      </c>
      <c r="F5611" t="s">
        <v>22179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11694</v>
      </c>
      <c r="N5611">
        <v>771</v>
      </c>
      <c r="O5611" t="s">
        <v>108</v>
      </c>
      <c r="P5611" t="s">
        <v>108</v>
      </c>
      <c r="Q5611" t="s">
        <v>108</v>
      </c>
    </row>
    <row r="5612" spans="1:17" hidden="1" x14ac:dyDescent="0.25">
      <c r="A5612" t="s">
        <v>22180</v>
      </c>
      <c r="B5612" t="s">
        <v>22181</v>
      </c>
      <c r="C5612" s="1" t="str">
        <f t="shared" si="649"/>
        <v>21:0648</v>
      </c>
      <c r="D5612" s="1" t="str">
        <f t="shared" si="646"/>
        <v>21:0198</v>
      </c>
      <c r="E5612" t="s">
        <v>22182</v>
      </c>
      <c r="F5612" t="s">
        <v>22183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11700</v>
      </c>
      <c r="N5612">
        <v>772</v>
      </c>
      <c r="O5612" t="s">
        <v>108</v>
      </c>
      <c r="P5612" t="s">
        <v>108</v>
      </c>
      <c r="Q5612" t="s">
        <v>108</v>
      </c>
    </row>
    <row r="5613" spans="1:17" hidden="1" x14ac:dyDescent="0.25">
      <c r="A5613" t="s">
        <v>22184</v>
      </c>
      <c r="B5613" t="s">
        <v>22185</v>
      </c>
      <c r="C5613" s="1" t="str">
        <f t="shared" si="649"/>
        <v>21:0648</v>
      </c>
      <c r="D5613" s="1" t="str">
        <f t="shared" si="646"/>
        <v>21:0198</v>
      </c>
      <c r="E5613" t="s">
        <v>22186</v>
      </c>
      <c r="F5613" t="s">
        <v>22187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11710</v>
      </c>
      <c r="N5613">
        <v>773</v>
      </c>
      <c r="O5613" t="s">
        <v>108</v>
      </c>
      <c r="P5613" t="s">
        <v>108</v>
      </c>
      <c r="Q5613" t="s">
        <v>108</v>
      </c>
    </row>
    <row r="5614" spans="1:17" hidden="1" x14ac:dyDescent="0.25">
      <c r="A5614" t="s">
        <v>22188</v>
      </c>
      <c r="B5614" t="s">
        <v>22189</v>
      </c>
      <c r="C5614" s="1" t="str">
        <f t="shared" si="649"/>
        <v>21:0648</v>
      </c>
      <c r="D5614" s="1" t="str">
        <f t="shared" si="646"/>
        <v>21:0198</v>
      </c>
      <c r="E5614" t="s">
        <v>22190</v>
      </c>
      <c r="F5614" t="s">
        <v>22191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11641</v>
      </c>
      <c r="N5614">
        <v>774</v>
      </c>
      <c r="O5614" t="s">
        <v>21</v>
      </c>
      <c r="P5614" t="s">
        <v>45</v>
      </c>
      <c r="Q5614" t="s">
        <v>171</v>
      </c>
    </row>
    <row r="5615" spans="1:17" hidden="1" x14ac:dyDescent="0.25">
      <c r="A5615" t="s">
        <v>22192</v>
      </c>
      <c r="B5615" t="s">
        <v>22193</v>
      </c>
      <c r="C5615" s="1" t="str">
        <f t="shared" si="649"/>
        <v>21:0648</v>
      </c>
      <c r="D5615" s="1" t="str">
        <f t="shared" si="646"/>
        <v>21:0198</v>
      </c>
      <c r="E5615" t="s">
        <v>22194</v>
      </c>
      <c r="F5615" t="s">
        <v>22195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11680</v>
      </c>
      <c r="N5615">
        <v>775</v>
      </c>
      <c r="O5615" t="s">
        <v>21</v>
      </c>
      <c r="P5615" t="s">
        <v>356</v>
      </c>
      <c r="Q5615" t="s">
        <v>143</v>
      </c>
    </row>
    <row r="5616" spans="1:17" hidden="1" x14ac:dyDescent="0.25">
      <c r="A5616" t="s">
        <v>22196</v>
      </c>
      <c r="B5616" t="s">
        <v>22197</v>
      </c>
      <c r="C5616" s="1" t="str">
        <f t="shared" si="649"/>
        <v>21:0648</v>
      </c>
      <c r="D5616" s="1" t="str">
        <f t="shared" si="646"/>
        <v>21:0198</v>
      </c>
      <c r="E5616" t="s">
        <v>22194</v>
      </c>
      <c r="F5616" t="s">
        <v>22198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11684</v>
      </c>
      <c r="N5616">
        <v>776</v>
      </c>
      <c r="O5616" t="s">
        <v>21</v>
      </c>
      <c r="P5616" t="s">
        <v>356</v>
      </c>
      <c r="Q5616" t="s">
        <v>143</v>
      </c>
    </row>
    <row r="5617" spans="1:17" hidden="1" x14ac:dyDescent="0.25">
      <c r="A5617" t="s">
        <v>22199</v>
      </c>
      <c r="B5617" t="s">
        <v>22200</v>
      </c>
      <c r="C5617" s="1" t="str">
        <f t="shared" si="649"/>
        <v>21:0648</v>
      </c>
      <c r="D5617" s="1" t="str">
        <f t="shared" si="646"/>
        <v>21:0198</v>
      </c>
      <c r="E5617" t="s">
        <v>22201</v>
      </c>
      <c r="F5617" t="s">
        <v>22202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11646</v>
      </c>
      <c r="N5617">
        <v>777</v>
      </c>
      <c r="O5617" t="s">
        <v>21</v>
      </c>
      <c r="P5617" t="s">
        <v>45</v>
      </c>
      <c r="Q5617" t="s">
        <v>149</v>
      </c>
    </row>
    <row r="5618" spans="1:17" hidden="1" x14ac:dyDescent="0.25">
      <c r="A5618" t="s">
        <v>22203</v>
      </c>
      <c r="B5618" t="s">
        <v>22204</v>
      </c>
      <c r="C5618" s="1" t="str">
        <f t="shared" si="649"/>
        <v>21:0648</v>
      </c>
      <c r="D5618" s="1" t="str">
        <f t="shared" si="646"/>
        <v>21:0198</v>
      </c>
      <c r="E5618" t="s">
        <v>22205</v>
      </c>
      <c r="F5618" t="s">
        <v>22206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11651</v>
      </c>
      <c r="N5618">
        <v>778</v>
      </c>
      <c r="O5618" t="s">
        <v>21</v>
      </c>
      <c r="P5618" t="s">
        <v>45</v>
      </c>
      <c r="Q5618" t="s">
        <v>171</v>
      </c>
    </row>
    <row r="5619" spans="1:17" hidden="1" x14ac:dyDescent="0.25">
      <c r="A5619" t="s">
        <v>22207</v>
      </c>
      <c r="B5619" t="s">
        <v>22208</v>
      </c>
      <c r="C5619" s="1" t="str">
        <f t="shared" si="649"/>
        <v>21:0648</v>
      </c>
      <c r="D5619" s="1" t="str">
        <f t="shared" si="646"/>
        <v>21:0198</v>
      </c>
      <c r="E5619" t="s">
        <v>22209</v>
      </c>
      <c r="F5619" t="s">
        <v>22210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11660</v>
      </c>
      <c r="N5619">
        <v>779</v>
      </c>
      <c r="O5619" t="s">
        <v>21</v>
      </c>
      <c r="P5619" t="s">
        <v>356</v>
      </c>
      <c r="Q5619" t="s">
        <v>1528</v>
      </c>
    </row>
    <row r="5620" spans="1:17" hidden="1" x14ac:dyDescent="0.25">
      <c r="A5620" t="s">
        <v>22211</v>
      </c>
      <c r="B5620" t="s">
        <v>22212</v>
      </c>
      <c r="C5620" s="1" t="str">
        <f t="shared" si="649"/>
        <v>21:0648</v>
      </c>
      <c r="D5620" s="1" t="str">
        <f t="shared" si="646"/>
        <v>21:0198</v>
      </c>
      <c r="E5620" t="s">
        <v>22213</v>
      </c>
      <c r="F5620" t="s">
        <v>22214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11665</v>
      </c>
      <c r="N5620">
        <v>780</v>
      </c>
      <c r="O5620" t="s">
        <v>21</v>
      </c>
      <c r="P5620" t="s">
        <v>356</v>
      </c>
      <c r="Q5620" t="s">
        <v>2822</v>
      </c>
    </row>
    <row r="5621" spans="1:17" hidden="1" x14ac:dyDescent="0.25">
      <c r="A5621" t="s">
        <v>22215</v>
      </c>
      <c r="B5621" t="s">
        <v>22216</v>
      </c>
      <c r="C5621" s="1" t="str">
        <f t="shared" si="649"/>
        <v>21:0648</v>
      </c>
      <c r="D5621" s="1" t="str">
        <f t="shared" si="646"/>
        <v>21:0198</v>
      </c>
      <c r="E5621" t="s">
        <v>22217</v>
      </c>
      <c r="F5621" t="s">
        <v>22218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11670</v>
      </c>
      <c r="N5621">
        <v>781</v>
      </c>
      <c r="O5621" t="s">
        <v>21</v>
      </c>
      <c r="P5621" t="s">
        <v>22</v>
      </c>
      <c r="Q5621" t="s">
        <v>171</v>
      </c>
    </row>
    <row r="5622" spans="1:17" hidden="1" x14ac:dyDescent="0.25">
      <c r="A5622" t="s">
        <v>22219</v>
      </c>
      <c r="B5622" t="s">
        <v>22220</v>
      </c>
      <c r="C5622" s="1" t="str">
        <f t="shared" si="649"/>
        <v>21:0648</v>
      </c>
      <c r="D5622" s="1" t="str">
        <f t="shared" si="646"/>
        <v>21:0198</v>
      </c>
      <c r="E5622" t="s">
        <v>22221</v>
      </c>
      <c r="F5622" t="s">
        <v>22222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11675</v>
      </c>
      <c r="N5622">
        <v>782</v>
      </c>
      <c r="O5622" t="s">
        <v>21</v>
      </c>
      <c r="P5622" t="s">
        <v>356</v>
      </c>
      <c r="Q5622" t="s">
        <v>143</v>
      </c>
    </row>
    <row r="5623" spans="1:17" hidden="1" x14ac:dyDescent="0.25">
      <c r="A5623" t="s">
        <v>22223</v>
      </c>
      <c r="B5623" t="s">
        <v>22224</v>
      </c>
      <c r="C5623" s="1" t="str">
        <f t="shared" si="649"/>
        <v>21:0648</v>
      </c>
      <c r="D5623" s="1" t="str">
        <f t="shared" si="646"/>
        <v>21:0198</v>
      </c>
      <c r="E5623" t="s">
        <v>22225</v>
      </c>
      <c r="F5623" t="s">
        <v>22226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11689</v>
      </c>
      <c r="N5623">
        <v>783</v>
      </c>
      <c r="O5623" t="s">
        <v>21</v>
      </c>
      <c r="P5623" t="s">
        <v>22</v>
      </c>
      <c r="Q5623" t="s">
        <v>88</v>
      </c>
    </row>
    <row r="5624" spans="1:17" hidden="1" x14ac:dyDescent="0.25">
      <c r="A5624" t="s">
        <v>22227</v>
      </c>
      <c r="B5624" t="s">
        <v>22228</v>
      </c>
      <c r="C5624" s="1" t="str">
        <f t="shared" si="649"/>
        <v>21:0648</v>
      </c>
      <c r="D5624" s="1" t="str">
        <f t="shared" si="646"/>
        <v>21:0198</v>
      </c>
      <c r="E5624" t="s">
        <v>22229</v>
      </c>
      <c r="F5624" t="s">
        <v>22230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11694</v>
      </c>
      <c r="N5624">
        <v>784</v>
      </c>
      <c r="O5624" t="s">
        <v>21</v>
      </c>
      <c r="P5624" t="s">
        <v>356</v>
      </c>
      <c r="Q5624" t="s">
        <v>143</v>
      </c>
    </row>
    <row r="5625" spans="1:17" hidden="1" x14ac:dyDescent="0.25">
      <c r="A5625" t="s">
        <v>22231</v>
      </c>
      <c r="B5625" t="s">
        <v>22232</v>
      </c>
      <c r="C5625" s="1" t="str">
        <f t="shared" si="649"/>
        <v>21:0648</v>
      </c>
      <c r="D5625" s="1" t="str">
        <f t="shared" si="646"/>
        <v>21:0198</v>
      </c>
      <c r="E5625" t="s">
        <v>22233</v>
      </c>
      <c r="F5625" t="s">
        <v>22234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11700</v>
      </c>
      <c r="N5625">
        <v>785</v>
      </c>
      <c r="O5625" t="s">
        <v>3419</v>
      </c>
      <c r="P5625" t="s">
        <v>583</v>
      </c>
      <c r="Q5625" t="s">
        <v>189</v>
      </c>
    </row>
    <row r="5626" spans="1:17" hidden="1" x14ac:dyDescent="0.25">
      <c r="A5626" t="s">
        <v>22235</v>
      </c>
      <c r="B5626" t="s">
        <v>22236</v>
      </c>
      <c r="C5626" s="1" t="str">
        <f t="shared" si="649"/>
        <v>21:0648</v>
      </c>
      <c r="D5626" s="1" t="str">
        <f t="shared" si="646"/>
        <v>21:0198</v>
      </c>
      <c r="E5626" t="s">
        <v>22237</v>
      </c>
      <c r="F5626" t="s">
        <v>22238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11710</v>
      </c>
      <c r="N5626">
        <v>786</v>
      </c>
      <c r="O5626" t="s">
        <v>21</v>
      </c>
      <c r="P5626" t="s">
        <v>22</v>
      </c>
      <c r="Q5626" t="s">
        <v>88</v>
      </c>
    </row>
    <row r="5627" spans="1:17" hidden="1" x14ac:dyDescent="0.25">
      <c r="A5627" t="s">
        <v>22239</v>
      </c>
      <c r="B5627" t="s">
        <v>22240</v>
      </c>
      <c r="C5627" s="1" t="str">
        <f t="shared" si="649"/>
        <v>21:0648</v>
      </c>
      <c r="D5627" s="1" t="str">
        <f t="shared" si="646"/>
        <v>21:0198</v>
      </c>
      <c r="E5627" t="s">
        <v>22241</v>
      </c>
      <c r="F5627" t="s">
        <v>22242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11715</v>
      </c>
      <c r="N5627">
        <v>787</v>
      </c>
      <c r="O5627" t="s">
        <v>21</v>
      </c>
      <c r="P5627" t="s">
        <v>45</v>
      </c>
      <c r="Q5627" t="s">
        <v>3836</v>
      </c>
    </row>
    <row r="5628" spans="1:17" hidden="1" x14ac:dyDescent="0.25">
      <c r="A5628" t="s">
        <v>22243</v>
      </c>
      <c r="B5628" t="s">
        <v>22244</v>
      </c>
      <c r="C5628" s="1" t="str">
        <f t="shared" si="649"/>
        <v>21:0648</v>
      </c>
      <c r="D5628" s="1" t="str">
        <f t="shared" si="646"/>
        <v>21:0198</v>
      </c>
      <c r="E5628" t="s">
        <v>22245</v>
      </c>
      <c r="F5628" t="s">
        <v>22246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11720</v>
      </c>
      <c r="N5628">
        <v>788</v>
      </c>
      <c r="O5628" t="s">
        <v>21</v>
      </c>
      <c r="P5628" t="s">
        <v>22</v>
      </c>
      <c r="Q5628" t="s">
        <v>171</v>
      </c>
    </row>
    <row r="5629" spans="1:17" hidden="1" x14ac:dyDescent="0.25">
      <c r="A5629" t="s">
        <v>22247</v>
      </c>
      <c r="B5629" t="s">
        <v>22248</v>
      </c>
      <c r="C5629" s="1" t="str">
        <f t="shared" si="649"/>
        <v>21:0648</v>
      </c>
      <c r="D5629" s="1" t="str">
        <f t="shared" si="646"/>
        <v>21:0198</v>
      </c>
      <c r="E5629" t="s">
        <v>22249</v>
      </c>
      <c r="F5629" t="s">
        <v>22250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11725</v>
      </c>
      <c r="N5629">
        <v>789</v>
      </c>
      <c r="O5629" t="s">
        <v>3376</v>
      </c>
      <c r="P5629" t="s">
        <v>356</v>
      </c>
      <c r="Q5629" t="s">
        <v>189</v>
      </c>
    </row>
    <row r="5630" spans="1:17" hidden="1" x14ac:dyDescent="0.25">
      <c r="A5630" t="s">
        <v>22251</v>
      </c>
      <c r="B5630" t="s">
        <v>22252</v>
      </c>
      <c r="C5630" s="1" t="str">
        <f t="shared" si="649"/>
        <v>21:0648</v>
      </c>
      <c r="D5630" s="1" t="str">
        <f t="shared" si="646"/>
        <v>21:0198</v>
      </c>
      <c r="E5630" t="s">
        <v>22253</v>
      </c>
      <c r="F5630" t="s">
        <v>22254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11730</v>
      </c>
      <c r="N5630">
        <v>790</v>
      </c>
      <c r="O5630" t="s">
        <v>2129</v>
      </c>
      <c r="P5630" t="s">
        <v>356</v>
      </c>
      <c r="Q5630" t="s">
        <v>52</v>
      </c>
    </row>
    <row r="5631" spans="1:17" hidden="1" x14ac:dyDescent="0.25">
      <c r="A5631" t="s">
        <v>22255</v>
      </c>
      <c r="B5631" t="s">
        <v>22256</v>
      </c>
      <c r="C5631" s="1" t="str">
        <f t="shared" si="649"/>
        <v>21:0648</v>
      </c>
      <c r="D5631" s="1" t="str">
        <f>HYPERLINK("http://geochem.nrcan.gc.ca/cdogs/content/svy/svy_e.htm", "")</f>
        <v/>
      </c>
      <c r="G5631" s="1" t="str">
        <f>HYPERLINK("http://geochem.nrcan.gc.ca/cdogs/content/cr_/cr_00081_e.htm", "81")</f>
        <v>81</v>
      </c>
      <c r="J5631" t="s">
        <v>11703</v>
      </c>
      <c r="K5631" t="s">
        <v>11704</v>
      </c>
      <c r="L5631">
        <v>43</v>
      </c>
      <c r="M5631" t="s">
        <v>11705</v>
      </c>
      <c r="N5631">
        <v>791</v>
      </c>
      <c r="O5631" t="s">
        <v>2379</v>
      </c>
      <c r="P5631" t="s">
        <v>3107</v>
      </c>
      <c r="Q5631" t="s">
        <v>46</v>
      </c>
    </row>
    <row r="5632" spans="1:17" hidden="1" x14ac:dyDescent="0.25">
      <c r="A5632" t="s">
        <v>22257</v>
      </c>
      <c r="B5632" t="s">
        <v>22258</v>
      </c>
      <c r="C5632" s="1" t="str">
        <f t="shared" si="649"/>
        <v>21:0648</v>
      </c>
      <c r="D5632" s="1" t="str">
        <f t="shared" ref="D5632:D5638" si="650">HYPERLINK("http://geochem.nrcan.gc.ca/cdogs/content/svy/svy210198_e.htm", "21:0198")</f>
        <v>21:0198</v>
      </c>
      <c r="E5632" t="s">
        <v>22259</v>
      </c>
      <c r="F5632" t="s">
        <v>22260</v>
      </c>
      <c r="H5632">
        <v>45.839844100000001</v>
      </c>
      <c r="I5632">
        <v>-65.5347376</v>
      </c>
      <c r="J5632" s="1" t="str">
        <f t="shared" ref="J5632:J5638" si="651">HYPERLINK("http://geochem.nrcan.gc.ca/cdogs/content/kwd/kwd020018_e.htm", "Fluid (stream)")</f>
        <v>Fluid (stream)</v>
      </c>
      <c r="K5632" s="1" t="str">
        <f t="shared" ref="K5632:K5638" si="652">HYPERLINK("http://geochem.nrcan.gc.ca/cdogs/content/kwd/kwd080007_e.htm", "Untreated Water")</f>
        <v>Untreated Water</v>
      </c>
      <c r="L5632">
        <v>43</v>
      </c>
      <c r="M5632" t="s">
        <v>12803</v>
      </c>
      <c r="N5632">
        <v>792</v>
      </c>
      <c r="O5632" t="s">
        <v>3376</v>
      </c>
      <c r="P5632" t="s">
        <v>22</v>
      </c>
      <c r="Q5632" t="s">
        <v>189</v>
      </c>
    </row>
    <row r="5633" spans="1:17" hidden="1" x14ac:dyDescent="0.25">
      <c r="A5633" t="s">
        <v>22261</v>
      </c>
      <c r="B5633" t="s">
        <v>22262</v>
      </c>
      <c r="C5633" s="1" t="str">
        <f t="shared" si="649"/>
        <v>21:0648</v>
      </c>
      <c r="D5633" s="1" t="str">
        <f t="shared" si="650"/>
        <v>21:0198</v>
      </c>
      <c r="E5633" t="s">
        <v>22263</v>
      </c>
      <c r="F5633" t="s">
        <v>22264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11641</v>
      </c>
      <c r="N5633">
        <v>793</v>
      </c>
      <c r="O5633" t="s">
        <v>21</v>
      </c>
      <c r="P5633" t="s">
        <v>1515</v>
      </c>
      <c r="Q5633" t="s">
        <v>189</v>
      </c>
    </row>
    <row r="5634" spans="1:17" hidden="1" x14ac:dyDescent="0.25">
      <c r="A5634" t="s">
        <v>22265</v>
      </c>
      <c r="B5634" t="s">
        <v>22266</v>
      </c>
      <c r="C5634" s="1" t="str">
        <f t="shared" si="649"/>
        <v>21:0648</v>
      </c>
      <c r="D5634" s="1" t="str">
        <f t="shared" si="650"/>
        <v>21:0198</v>
      </c>
      <c r="E5634" t="s">
        <v>22267</v>
      </c>
      <c r="F5634" t="s">
        <v>22268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11646</v>
      </c>
      <c r="N5634">
        <v>794</v>
      </c>
      <c r="O5634" t="s">
        <v>21</v>
      </c>
      <c r="P5634" t="s">
        <v>583</v>
      </c>
      <c r="Q5634" t="s">
        <v>189</v>
      </c>
    </row>
    <row r="5635" spans="1:17" hidden="1" x14ac:dyDescent="0.25">
      <c r="A5635" t="s">
        <v>22269</v>
      </c>
      <c r="B5635" t="s">
        <v>22270</v>
      </c>
      <c r="C5635" s="1" t="str">
        <f t="shared" si="649"/>
        <v>21:0648</v>
      </c>
      <c r="D5635" s="1" t="str">
        <f t="shared" si="650"/>
        <v>21:0198</v>
      </c>
      <c r="E5635" t="s">
        <v>22271</v>
      </c>
      <c r="F5635" t="s">
        <v>22272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11651</v>
      </c>
      <c r="N5635">
        <v>795</v>
      </c>
      <c r="O5635" t="s">
        <v>3376</v>
      </c>
      <c r="P5635" t="s">
        <v>22</v>
      </c>
      <c r="Q5635" t="s">
        <v>52</v>
      </c>
    </row>
    <row r="5636" spans="1:17" hidden="1" x14ac:dyDescent="0.25">
      <c r="A5636" t="s">
        <v>22273</v>
      </c>
      <c r="B5636" t="s">
        <v>22274</v>
      </c>
      <c r="C5636" s="1" t="str">
        <f t="shared" si="649"/>
        <v>21:0648</v>
      </c>
      <c r="D5636" s="1" t="str">
        <f t="shared" si="650"/>
        <v>21:0198</v>
      </c>
      <c r="E5636" t="s">
        <v>22275</v>
      </c>
      <c r="F5636" t="s">
        <v>22276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11660</v>
      </c>
      <c r="N5636">
        <v>796</v>
      </c>
      <c r="O5636" t="s">
        <v>21</v>
      </c>
      <c r="P5636" t="s">
        <v>356</v>
      </c>
      <c r="Q5636" t="s">
        <v>1528</v>
      </c>
    </row>
    <row r="5637" spans="1:17" hidden="1" x14ac:dyDescent="0.25">
      <c r="A5637" t="s">
        <v>22277</v>
      </c>
      <c r="B5637" t="s">
        <v>22278</v>
      </c>
      <c r="C5637" s="1" t="str">
        <f t="shared" si="649"/>
        <v>21:0648</v>
      </c>
      <c r="D5637" s="1" t="str">
        <f t="shared" si="650"/>
        <v>21:0198</v>
      </c>
      <c r="E5637" t="s">
        <v>22279</v>
      </c>
      <c r="F5637" t="s">
        <v>22280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11680</v>
      </c>
      <c r="N5637">
        <v>797</v>
      </c>
      <c r="O5637" t="s">
        <v>21</v>
      </c>
      <c r="P5637" t="s">
        <v>356</v>
      </c>
      <c r="Q5637" t="s">
        <v>88</v>
      </c>
    </row>
    <row r="5638" spans="1:17" hidden="1" x14ac:dyDescent="0.25">
      <c r="A5638" t="s">
        <v>22281</v>
      </c>
      <c r="B5638" t="s">
        <v>22282</v>
      </c>
      <c r="C5638" s="1" t="str">
        <f t="shared" si="649"/>
        <v>21:0648</v>
      </c>
      <c r="D5638" s="1" t="str">
        <f t="shared" si="650"/>
        <v>21:0198</v>
      </c>
      <c r="E5638" t="s">
        <v>22279</v>
      </c>
      <c r="F5638" t="s">
        <v>22283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11684</v>
      </c>
      <c r="N5638">
        <v>798</v>
      </c>
      <c r="O5638" t="s">
        <v>21</v>
      </c>
      <c r="P5638" t="s">
        <v>356</v>
      </c>
      <c r="Q5638" t="s">
        <v>88</v>
      </c>
    </row>
    <row r="5639" spans="1:17" hidden="1" x14ac:dyDescent="0.25">
      <c r="A5639" t="s">
        <v>22284</v>
      </c>
      <c r="B5639" t="s">
        <v>22285</v>
      </c>
      <c r="C5639" s="1" t="str">
        <f t="shared" si="649"/>
        <v>21:0648</v>
      </c>
      <c r="D5639" s="1" t="str">
        <f>HYPERLINK("http://geochem.nrcan.gc.ca/cdogs/content/svy/svy_e.htm", "")</f>
        <v/>
      </c>
      <c r="G5639" s="1" t="str">
        <f>HYPERLINK("http://geochem.nrcan.gc.ca/cdogs/content/cr_/cr_00081_e.htm", "81")</f>
        <v>81</v>
      </c>
      <c r="J5639" t="s">
        <v>11703</v>
      </c>
      <c r="K5639" t="s">
        <v>11704</v>
      </c>
      <c r="L5639">
        <v>44</v>
      </c>
      <c r="M5639" t="s">
        <v>11705</v>
      </c>
      <c r="N5639">
        <v>799</v>
      </c>
      <c r="O5639" t="s">
        <v>2379</v>
      </c>
      <c r="P5639" t="s">
        <v>880</v>
      </c>
      <c r="Q5639" t="s">
        <v>365</v>
      </c>
    </row>
    <row r="5640" spans="1:17" hidden="1" x14ac:dyDescent="0.25">
      <c r="A5640" t="s">
        <v>22286</v>
      </c>
      <c r="B5640" t="s">
        <v>22287</v>
      </c>
      <c r="C5640" s="1" t="str">
        <f t="shared" si="649"/>
        <v>21:0648</v>
      </c>
      <c r="D5640" s="1" t="str">
        <f t="shared" ref="D5640:D5663" si="653">HYPERLINK("http://geochem.nrcan.gc.ca/cdogs/content/svy/svy210198_e.htm", "21:0198")</f>
        <v>21:0198</v>
      </c>
      <c r="E5640" t="s">
        <v>22288</v>
      </c>
      <c r="F5640" t="s">
        <v>22289</v>
      </c>
      <c r="H5640">
        <v>45.880353200000002</v>
      </c>
      <c r="I5640">
        <v>-65.567097799999999</v>
      </c>
      <c r="J5640" s="1" t="str">
        <f t="shared" ref="J5640:J5663" si="654">HYPERLINK("http://geochem.nrcan.gc.ca/cdogs/content/kwd/kwd020018_e.htm", "Fluid (stream)")</f>
        <v>Fluid (stream)</v>
      </c>
      <c r="K5640" s="1" t="str">
        <f t="shared" ref="K5640:K5663" si="655">HYPERLINK("http://geochem.nrcan.gc.ca/cdogs/content/kwd/kwd080007_e.htm", "Untreated Water")</f>
        <v>Untreated Water</v>
      </c>
      <c r="L5640">
        <v>44</v>
      </c>
      <c r="M5640" t="s">
        <v>11665</v>
      </c>
      <c r="N5640">
        <v>800</v>
      </c>
      <c r="O5640" t="s">
        <v>21</v>
      </c>
      <c r="P5640" t="s">
        <v>22</v>
      </c>
      <c r="Q5640" t="s">
        <v>215</v>
      </c>
    </row>
    <row r="5641" spans="1:17" hidden="1" x14ac:dyDescent="0.25">
      <c r="A5641" t="s">
        <v>22290</v>
      </c>
      <c r="B5641" t="s">
        <v>22291</v>
      </c>
      <c r="C5641" s="1" t="str">
        <f t="shared" si="649"/>
        <v>21:0648</v>
      </c>
      <c r="D5641" s="1" t="str">
        <f t="shared" si="653"/>
        <v>21:0198</v>
      </c>
      <c r="E5641" t="s">
        <v>22292</v>
      </c>
      <c r="F5641" t="s">
        <v>22293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11670</v>
      </c>
      <c r="N5641">
        <v>801</v>
      </c>
      <c r="O5641" t="s">
        <v>21</v>
      </c>
      <c r="P5641" t="s">
        <v>87</v>
      </c>
      <c r="Q5641" t="s">
        <v>149</v>
      </c>
    </row>
    <row r="5642" spans="1:17" hidden="1" x14ac:dyDescent="0.25">
      <c r="A5642" t="s">
        <v>22294</v>
      </c>
      <c r="B5642" t="s">
        <v>22295</v>
      </c>
      <c r="C5642" s="1" t="str">
        <f t="shared" si="649"/>
        <v>21:0648</v>
      </c>
      <c r="D5642" s="1" t="str">
        <f t="shared" si="653"/>
        <v>21:0198</v>
      </c>
      <c r="E5642" t="s">
        <v>22296</v>
      </c>
      <c r="F5642" t="s">
        <v>22297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11675</v>
      </c>
      <c r="N5642">
        <v>802</v>
      </c>
      <c r="O5642" t="s">
        <v>21</v>
      </c>
      <c r="P5642" t="s">
        <v>87</v>
      </c>
      <c r="Q5642" t="s">
        <v>149</v>
      </c>
    </row>
    <row r="5643" spans="1:17" hidden="1" x14ac:dyDescent="0.25">
      <c r="A5643" t="s">
        <v>22298</v>
      </c>
      <c r="B5643" t="s">
        <v>22299</v>
      </c>
      <c r="C5643" s="1" t="str">
        <f t="shared" si="649"/>
        <v>21:0648</v>
      </c>
      <c r="D5643" s="1" t="str">
        <f t="shared" si="653"/>
        <v>21:0198</v>
      </c>
      <c r="E5643" t="s">
        <v>22300</v>
      </c>
      <c r="F5643" t="s">
        <v>22301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11689</v>
      </c>
      <c r="N5643">
        <v>803</v>
      </c>
      <c r="O5643" t="s">
        <v>21</v>
      </c>
      <c r="P5643" t="s">
        <v>87</v>
      </c>
      <c r="Q5643" t="s">
        <v>189</v>
      </c>
    </row>
    <row r="5644" spans="1:17" hidden="1" x14ac:dyDescent="0.25">
      <c r="A5644" t="s">
        <v>22302</v>
      </c>
      <c r="B5644" t="s">
        <v>22303</v>
      </c>
      <c r="C5644" s="1" t="str">
        <f t="shared" si="649"/>
        <v>21:0648</v>
      </c>
      <c r="D5644" s="1" t="str">
        <f t="shared" si="653"/>
        <v>21:0198</v>
      </c>
      <c r="E5644" t="s">
        <v>22304</v>
      </c>
      <c r="F5644" t="s">
        <v>22305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11694</v>
      </c>
      <c r="N5644">
        <v>804</v>
      </c>
      <c r="O5644" t="s">
        <v>21</v>
      </c>
      <c r="P5644" t="s">
        <v>87</v>
      </c>
      <c r="Q5644" t="s">
        <v>189</v>
      </c>
    </row>
    <row r="5645" spans="1:17" hidden="1" x14ac:dyDescent="0.25">
      <c r="A5645" t="s">
        <v>22306</v>
      </c>
      <c r="B5645" t="s">
        <v>22307</v>
      </c>
      <c r="C5645" s="1" t="str">
        <f t="shared" si="649"/>
        <v>21:0648</v>
      </c>
      <c r="D5645" s="1" t="str">
        <f t="shared" si="653"/>
        <v>21:0198</v>
      </c>
      <c r="E5645" t="s">
        <v>22308</v>
      </c>
      <c r="F5645" t="s">
        <v>22309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11700</v>
      </c>
      <c r="N5645">
        <v>805</v>
      </c>
      <c r="O5645" t="s">
        <v>21</v>
      </c>
      <c r="P5645" t="s">
        <v>45</v>
      </c>
      <c r="Q5645" t="s">
        <v>2392</v>
      </c>
    </row>
    <row r="5646" spans="1:17" hidden="1" x14ac:dyDescent="0.25">
      <c r="A5646" t="s">
        <v>22310</v>
      </c>
      <c r="B5646" t="s">
        <v>22311</v>
      </c>
      <c r="C5646" s="1" t="str">
        <f t="shared" si="649"/>
        <v>21:0648</v>
      </c>
      <c r="D5646" s="1" t="str">
        <f t="shared" si="653"/>
        <v>21:0198</v>
      </c>
      <c r="E5646" t="s">
        <v>22312</v>
      </c>
      <c r="F5646" t="s">
        <v>22313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11710</v>
      </c>
      <c r="N5646">
        <v>806</v>
      </c>
      <c r="O5646" t="s">
        <v>21</v>
      </c>
      <c r="P5646" t="s">
        <v>356</v>
      </c>
      <c r="Q5646" t="s">
        <v>189</v>
      </c>
    </row>
    <row r="5647" spans="1:17" hidden="1" x14ac:dyDescent="0.25">
      <c r="A5647" t="s">
        <v>22314</v>
      </c>
      <c r="B5647" t="s">
        <v>22315</v>
      </c>
      <c r="C5647" s="1" t="str">
        <f t="shared" si="649"/>
        <v>21:0648</v>
      </c>
      <c r="D5647" s="1" t="str">
        <f t="shared" si="653"/>
        <v>21:0198</v>
      </c>
      <c r="E5647" t="s">
        <v>22316</v>
      </c>
      <c r="F5647" t="s">
        <v>22317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11715</v>
      </c>
      <c r="N5647">
        <v>807</v>
      </c>
      <c r="O5647" t="s">
        <v>21</v>
      </c>
      <c r="P5647" t="s">
        <v>356</v>
      </c>
      <c r="Q5647" t="s">
        <v>189</v>
      </c>
    </row>
    <row r="5648" spans="1:17" hidden="1" x14ac:dyDescent="0.25">
      <c r="A5648" t="s">
        <v>22318</v>
      </c>
      <c r="B5648" t="s">
        <v>22319</v>
      </c>
      <c r="C5648" s="1" t="str">
        <f t="shared" si="649"/>
        <v>21:0648</v>
      </c>
      <c r="D5648" s="1" t="str">
        <f t="shared" si="653"/>
        <v>21:0198</v>
      </c>
      <c r="E5648" t="s">
        <v>22320</v>
      </c>
      <c r="F5648" t="s">
        <v>22321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11720</v>
      </c>
      <c r="N5648">
        <v>808</v>
      </c>
      <c r="O5648" t="s">
        <v>21</v>
      </c>
      <c r="P5648" t="s">
        <v>45</v>
      </c>
      <c r="Q5648" t="s">
        <v>149</v>
      </c>
    </row>
    <row r="5649" spans="1:17" hidden="1" x14ac:dyDescent="0.25">
      <c r="A5649" t="s">
        <v>22322</v>
      </c>
      <c r="B5649" t="s">
        <v>22323</v>
      </c>
      <c r="C5649" s="1" t="str">
        <f t="shared" si="649"/>
        <v>21:0648</v>
      </c>
      <c r="D5649" s="1" t="str">
        <f t="shared" si="653"/>
        <v>21:0198</v>
      </c>
      <c r="E5649" t="s">
        <v>22324</v>
      </c>
      <c r="F5649" t="s">
        <v>22325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11725</v>
      </c>
      <c r="N5649">
        <v>809</v>
      </c>
      <c r="O5649" t="s">
        <v>1818</v>
      </c>
      <c r="P5649" t="s">
        <v>583</v>
      </c>
      <c r="Q5649" t="s">
        <v>52</v>
      </c>
    </row>
    <row r="5650" spans="1:17" hidden="1" x14ac:dyDescent="0.25">
      <c r="A5650" t="s">
        <v>22326</v>
      </c>
      <c r="B5650" t="s">
        <v>22327</v>
      </c>
      <c r="C5650" s="1" t="str">
        <f t="shared" si="649"/>
        <v>21:0648</v>
      </c>
      <c r="D5650" s="1" t="str">
        <f t="shared" si="653"/>
        <v>21:0198</v>
      </c>
      <c r="E5650" t="s">
        <v>22328</v>
      </c>
      <c r="F5650" t="s">
        <v>22329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11730</v>
      </c>
      <c r="N5650">
        <v>810</v>
      </c>
      <c r="O5650" t="s">
        <v>21</v>
      </c>
      <c r="P5650" t="s">
        <v>356</v>
      </c>
      <c r="Q5650" t="s">
        <v>52</v>
      </c>
    </row>
    <row r="5651" spans="1:17" hidden="1" x14ac:dyDescent="0.25">
      <c r="A5651" t="s">
        <v>22330</v>
      </c>
      <c r="B5651" t="s">
        <v>22331</v>
      </c>
      <c r="C5651" s="1" t="str">
        <f t="shared" si="649"/>
        <v>21:0648</v>
      </c>
      <c r="D5651" s="1" t="str">
        <f t="shared" si="653"/>
        <v>21:0198</v>
      </c>
      <c r="E5651" t="s">
        <v>22332</v>
      </c>
      <c r="F5651" t="s">
        <v>22333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12803</v>
      </c>
      <c r="N5651">
        <v>811</v>
      </c>
      <c r="O5651" t="s">
        <v>244</v>
      </c>
      <c r="P5651" t="s">
        <v>45</v>
      </c>
      <c r="Q5651" t="s">
        <v>189</v>
      </c>
    </row>
    <row r="5652" spans="1:17" hidden="1" x14ac:dyDescent="0.25">
      <c r="A5652" t="s">
        <v>22334</v>
      </c>
      <c r="B5652" t="s">
        <v>22335</v>
      </c>
      <c r="C5652" s="1" t="str">
        <f t="shared" si="649"/>
        <v>21:0648</v>
      </c>
      <c r="D5652" s="1" t="str">
        <f t="shared" si="653"/>
        <v>21:0198</v>
      </c>
      <c r="E5652" t="s">
        <v>22336</v>
      </c>
      <c r="F5652" t="s">
        <v>22337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11641</v>
      </c>
      <c r="N5652">
        <v>812</v>
      </c>
      <c r="O5652" t="s">
        <v>21</v>
      </c>
      <c r="P5652" t="s">
        <v>356</v>
      </c>
      <c r="Q5652" t="s">
        <v>171</v>
      </c>
    </row>
    <row r="5653" spans="1:17" hidden="1" x14ac:dyDescent="0.25">
      <c r="A5653" t="s">
        <v>22338</v>
      </c>
      <c r="B5653" t="s">
        <v>22339</v>
      </c>
      <c r="C5653" s="1" t="str">
        <f t="shared" si="649"/>
        <v>21:0648</v>
      </c>
      <c r="D5653" s="1" t="str">
        <f t="shared" si="653"/>
        <v>21:0198</v>
      </c>
      <c r="E5653" t="s">
        <v>22340</v>
      </c>
      <c r="F5653" t="s">
        <v>22341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11680</v>
      </c>
      <c r="N5653">
        <v>813</v>
      </c>
      <c r="O5653" t="s">
        <v>21</v>
      </c>
      <c r="P5653" t="s">
        <v>45</v>
      </c>
      <c r="Q5653" t="s">
        <v>149</v>
      </c>
    </row>
    <row r="5654" spans="1:17" hidden="1" x14ac:dyDescent="0.25">
      <c r="A5654" t="s">
        <v>22342</v>
      </c>
      <c r="B5654" t="s">
        <v>22343</v>
      </c>
      <c r="C5654" s="1" t="str">
        <f t="shared" si="649"/>
        <v>21:0648</v>
      </c>
      <c r="D5654" s="1" t="str">
        <f t="shared" si="653"/>
        <v>21:0198</v>
      </c>
      <c r="E5654" t="s">
        <v>22340</v>
      </c>
      <c r="F5654" t="s">
        <v>22344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11684</v>
      </c>
      <c r="N5654">
        <v>814</v>
      </c>
      <c r="O5654" t="s">
        <v>21</v>
      </c>
      <c r="P5654" t="s">
        <v>87</v>
      </c>
      <c r="Q5654" t="s">
        <v>171</v>
      </c>
    </row>
    <row r="5655" spans="1:17" hidden="1" x14ac:dyDescent="0.25">
      <c r="A5655" t="s">
        <v>22345</v>
      </c>
      <c r="B5655" t="s">
        <v>22346</v>
      </c>
      <c r="C5655" s="1" t="str">
        <f t="shared" si="649"/>
        <v>21:0648</v>
      </c>
      <c r="D5655" s="1" t="str">
        <f t="shared" si="653"/>
        <v>21:0198</v>
      </c>
      <c r="E5655" t="s">
        <v>22347</v>
      </c>
      <c r="F5655" t="s">
        <v>22348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11646</v>
      </c>
      <c r="N5655">
        <v>815</v>
      </c>
      <c r="O5655" t="s">
        <v>21</v>
      </c>
      <c r="P5655" t="s">
        <v>45</v>
      </c>
      <c r="Q5655" t="s">
        <v>171</v>
      </c>
    </row>
    <row r="5656" spans="1:17" hidden="1" x14ac:dyDescent="0.25">
      <c r="A5656" t="s">
        <v>22349</v>
      </c>
      <c r="B5656" t="s">
        <v>22350</v>
      </c>
      <c r="C5656" s="1" t="str">
        <f t="shared" si="649"/>
        <v>21:0648</v>
      </c>
      <c r="D5656" s="1" t="str">
        <f t="shared" si="653"/>
        <v>21:0198</v>
      </c>
      <c r="E5656" t="s">
        <v>22351</v>
      </c>
      <c r="F5656" t="s">
        <v>22352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11651</v>
      </c>
      <c r="N5656">
        <v>816</v>
      </c>
      <c r="O5656" t="s">
        <v>21</v>
      </c>
      <c r="P5656" t="s">
        <v>356</v>
      </c>
      <c r="Q5656" t="s">
        <v>88</v>
      </c>
    </row>
    <row r="5657" spans="1:17" hidden="1" x14ac:dyDescent="0.25">
      <c r="A5657" t="s">
        <v>22353</v>
      </c>
      <c r="B5657" t="s">
        <v>22354</v>
      </c>
      <c r="C5657" s="1" t="str">
        <f t="shared" si="649"/>
        <v>21:0648</v>
      </c>
      <c r="D5657" s="1" t="str">
        <f t="shared" si="653"/>
        <v>21:0198</v>
      </c>
      <c r="E5657" t="s">
        <v>22355</v>
      </c>
      <c r="F5657" t="s">
        <v>22356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11660</v>
      </c>
      <c r="N5657">
        <v>817</v>
      </c>
      <c r="O5657" t="s">
        <v>21</v>
      </c>
      <c r="P5657" t="s">
        <v>87</v>
      </c>
      <c r="Q5657" t="s">
        <v>88</v>
      </c>
    </row>
    <row r="5658" spans="1:17" hidden="1" x14ac:dyDescent="0.25">
      <c r="A5658" t="s">
        <v>22357</v>
      </c>
      <c r="B5658" t="s">
        <v>22358</v>
      </c>
      <c r="C5658" s="1" t="str">
        <f t="shared" si="649"/>
        <v>21:0648</v>
      </c>
      <c r="D5658" s="1" t="str">
        <f t="shared" si="653"/>
        <v>21:0198</v>
      </c>
      <c r="E5658" t="s">
        <v>22359</v>
      </c>
      <c r="F5658" t="s">
        <v>22360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11665</v>
      </c>
      <c r="N5658">
        <v>818</v>
      </c>
      <c r="O5658" t="s">
        <v>680</v>
      </c>
      <c r="P5658" t="s">
        <v>356</v>
      </c>
      <c r="Q5658" t="s">
        <v>52</v>
      </c>
    </row>
    <row r="5659" spans="1:17" hidden="1" x14ac:dyDescent="0.25">
      <c r="A5659" t="s">
        <v>22361</v>
      </c>
      <c r="B5659" t="s">
        <v>22362</v>
      </c>
      <c r="C5659" s="1" t="str">
        <f t="shared" si="649"/>
        <v>21:0648</v>
      </c>
      <c r="D5659" s="1" t="str">
        <f t="shared" si="653"/>
        <v>21:0198</v>
      </c>
      <c r="E5659" t="s">
        <v>22363</v>
      </c>
      <c r="F5659" t="s">
        <v>22364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11670</v>
      </c>
      <c r="N5659">
        <v>819</v>
      </c>
      <c r="O5659" t="s">
        <v>21</v>
      </c>
      <c r="P5659" t="s">
        <v>22</v>
      </c>
      <c r="Q5659" t="s">
        <v>189</v>
      </c>
    </row>
    <row r="5660" spans="1:17" hidden="1" x14ac:dyDescent="0.25">
      <c r="A5660" t="s">
        <v>22365</v>
      </c>
      <c r="B5660" t="s">
        <v>22366</v>
      </c>
      <c r="C5660" s="1" t="str">
        <f t="shared" si="649"/>
        <v>21:0648</v>
      </c>
      <c r="D5660" s="1" t="str">
        <f t="shared" si="653"/>
        <v>21:0198</v>
      </c>
      <c r="E5660" t="s">
        <v>22367</v>
      </c>
      <c r="F5660" t="s">
        <v>22368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11675</v>
      </c>
      <c r="N5660">
        <v>820</v>
      </c>
      <c r="O5660" t="s">
        <v>512</v>
      </c>
      <c r="P5660" t="s">
        <v>356</v>
      </c>
      <c r="Q5660" t="s">
        <v>52</v>
      </c>
    </row>
    <row r="5661" spans="1:17" hidden="1" x14ac:dyDescent="0.25">
      <c r="A5661" t="s">
        <v>22369</v>
      </c>
      <c r="B5661" t="s">
        <v>22370</v>
      </c>
      <c r="C5661" s="1" t="str">
        <f t="shared" si="649"/>
        <v>21:0648</v>
      </c>
      <c r="D5661" s="1" t="str">
        <f t="shared" si="653"/>
        <v>21:0198</v>
      </c>
      <c r="E5661" t="s">
        <v>22371</v>
      </c>
      <c r="F5661" t="s">
        <v>22372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11689</v>
      </c>
      <c r="N5661">
        <v>821</v>
      </c>
      <c r="O5661" t="s">
        <v>21</v>
      </c>
      <c r="P5661" t="s">
        <v>356</v>
      </c>
      <c r="Q5661" t="s">
        <v>189</v>
      </c>
    </row>
    <row r="5662" spans="1:17" hidden="1" x14ac:dyDescent="0.25">
      <c r="A5662" t="s">
        <v>22373</v>
      </c>
      <c r="B5662" t="s">
        <v>22374</v>
      </c>
      <c r="C5662" s="1" t="str">
        <f t="shared" si="649"/>
        <v>21:0648</v>
      </c>
      <c r="D5662" s="1" t="str">
        <f t="shared" si="653"/>
        <v>21:0198</v>
      </c>
      <c r="E5662" t="s">
        <v>22375</v>
      </c>
      <c r="F5662" t="s">
        <v>22376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11694</v>
      </c>
      <c r="N5662">
        <v>822</v>
      </c>
      <c r="O5662" t="s">
        <v>21</v>
      </c>
      <c r="P5662" t="s">
        <v>356</v>
      </c>
      <c r="Q5662" t="s">
        <v>71</v>
      </c>
    </row>
    <row r="5663" spans="1:17" hidden="1" x14ac:dyDescent="0.25">
      <c r="A5663" t="s">
        <v>22377</v>
      </c>
      <c r="B5663" t="s">
        <v>22378</v>
      </c>
      <c r="C5663" s="1" t="str">
        <f t="shared" si="649"/>
        <v>21:0648</v>
      </c>
      <c r="D5663" s="1" t="str">
        <f t="shared" si="653"/>
        <v>21:0198</v>
      </c>
      <c r="E5663" t="s">
        <v>22379</v>
      </c>
      <c r="F5663" t="s">
        <v>22380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11700</v>
      </c>
      <c r="N5663">
        <v>823</v>
      </c>
      <c r="O5663" t="s">
        <v>10345</v>
      </c>
      <c r="P5663" t="s">
        <v>356</v>
      </c>
      <c r="Q5663" t="s">
        <v>215</v>
      </c>
    </row>
    <row r="5664" spans="1:17" hidden="1" x14ac:dyDescent="0.25">
      <c r="A5664" t="s">
        <v>22381</v>
      </c>
      <c r="B5664" t="s">
        <v>22382</v>
      </c>
      <c r="C5664" s="1" t="str">
        <f t="shared" si="649"/>
        <v>21:0648</v>
      </c>
      <c r="D5664" s="1" t="str">
        <f>HYPERLINK("http://geochem.nrcan.gc.ca/cdogs/content/svy/svy_e.htm", "")</f>
        <v/>
      </c>
      <c r="G5664" s="1" t="str">
        <f>HYPERLINK("http://geochem.nrcan.gc.ca/cdogs/content/cr_/cr_00080_e.htm", "80")</f>
        <v>80</v>
      </c>
      <c r="J5664" t="s">
        <v>11703</v>
      </c>
      <c r="K5664" t="s">
        <v>11704</v>
      </c>
      <c r="L5664">
        <v>45</v>
      </c>
      <c r="M5664" t="s">
        <v>11705</v>
      </c>
      <c r="N5664">
        <v>824</v>
      </c>
      <c r="O5664" t="s">
        <v>154</v>
      </c>
      <c r="P5664" t="s">
        <v>1515</v>
      </c>
      <c r="Q5664" t="s">
        <v>103</v>
      </c>
    </row>
    <row r="5665" spans="1:17" hidden="1" x14ac:dyDescent="0.25">
      <c r="A5665" t="s">
        <v>22383</v>
      </c>
      <c r="B5665" t="s">
        <v>22384</v>
      </c>
      <c r="C5665" s="1" t="str">
        <f t="shared" si="649"/>
        <v>21:0648</v>
      </c>
      <c r="D5665" s="1" t="str">
        <f t="shared" ref="D5665:D5680" si="656">HYPERLINK("http://geochem.nrcan.gc.ca/cdogs/content/svy/svy210198_e.htm", "21:0198")</f>
        <v>21:0198</v>
      </c>
      <c r="E5665" t="s">
        <v>22385</v>
      </c>
      <c r="F5665" t="s">
        <v>22386</v>
      </c>
      <c r="H5665">
        <v>45.7553226</v>
      </c>
      <c r="I5665">
        <v>-65.7129786</v>
      </c>
      <c r="J5665" s="1" t="str">
        <f t="shared" ref="J5665:J5680" si="657">HYPERLINK("http://geochem.nrcan.gc.ca/cdogs/content/kwd/kwd020018_e.htm", "Fluid (stream)")</f>
        <v>Fluid (stream)</v>
      </c>
      <c r="K5665" s="1" t="str">
        <f t="shared" ref="K5665:K5680" si="658">HYPERLINK("http://geochem.nrcan.gc.ca/cdogs/content/kwd/kwd080007_e.htm", "Untreated Water")</f>
        <v>Untreated Water</v>
      </c>
      <c r="L5665">
        <v>45</v>
      </c>
      <c r="M5665" t="s">
        <v>11710</v>
      </c>
      <c r="N5665">
        <v>825</v>
      </c>
      <c r="O5665" t="s">
        <v>2379</v>
      </c>
      <c r="P5665" t="s">
        <v>45</v>
      </c>
      <c r="Q5665" t="s">
        <v>149</v>
      </c>
    </row>
    <row r="5666" spans="1:17" hidden="1" x14ac:dyDescent="0.25">
      <c r="A5666" t="s">
        <v>22387</v>
      </c>
      <c r="B5666" t="s">
        <v>22388</v>
      </c>
      <c r="C5666" s="1" t="str">
        <f t="shared" si="649"/>
        <v>21:0648</v>
      </c>
      <c r="D5666" s="1" t="str">
        <f t="shared" si="656"/>
        <v>21:0198</v>
      </c>
      <c r="E5666" t="s">
        <v>22389</v>
      </c>
      <c r="F5666" t="s">
        <v>22390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11715</v>
      </c>
      <c r="N5666">
        <v>826</v>
      </c>
      <c r="O5666" t="s">
        <v>57</v>
      </c>
      <c r="P5666" t="s">
        <v>45</v>
      </c>
      <c r="Q5666" t="s">
        <v>215</v>
      </c>
    </row>
    <row r="5667" spans="1:17" hidden="1" x14ac:dyDescent="0.25">
      <c r="A5667" t="s">
        <v>22391</v>
      </c>
      <c r="B5667" t="s">
        <v>22392</v>
      </c>
      <c r="C5667" s="1" t="str">
        <f t="shared" si="649"/>
        <v>21:0648</v>
      </c>
      <c r="D5667" s="1" t="str">
        <f t="shared" si="656"/>
        <v>21:0198</v>
      </c>
      <c r="E5667" t="s">
        <v>22393</v>
      </c>
      <c r="F5667" t="s">
        <v>22394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11720</v>
      </c>
      <c r="N5667">
        <v>827</v>
      </c>
      <c r="O5667" t="s">
        <v>21</v>
      </c>
      <c r="P5667" t="s">
        <v>45</v>
      </c>
      <c r="Q5667" t="s">
        <v>88</v>
      </c>
    </row>
    <row r="5668" spans="1:17" hidden="1" x14ac:dyDescent="0.25">
      <c r="A5668" t="s">
        <v>22395</v>
      </c>
      <c r="B5668" t="s">
        <v>22396</v>
      </c>
      <c r="C5668" s="1" t="str">
        <f t="shared" si="649"/>
        <v>21:0648</v>
      </c>
      <c r="D5668" s="1" t="str">
        <f t="shared" si="656"/>
        <v>21:0198</v>
      </c>
      <c r="E5668" t="s">
        <v>22397</v>
      </c>
      <c r="F5668" t="s">
        <v>22398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11725</v>
      </c>
      <c r="N5668">
        <v>828</v>
      </c>
      <c r="O5668" t="s">
        <v>21</v>
      </c>
      <c r="P5668" t="s">
        <v>356</v>
      </c>
      <c r="Q5668" t="s">
        <v>143</v>
      </c>
    </row>
    <row r="5669" spans="1:17" hidden="1" x14ac:dyDescent="0.25">
      <c r="A5669" t="s">
        <v>22399</v>
      </c>
      <c r="B5669" t="s">
        <v>22400</v>
      </c>
      <c r="C5669" s="1" t="str">
        <f t="shared" si="649"/>
        <v>21:0648</v>
      </c>
      <c r="D5669" s="1" t="str">
        <f t="shared" si="656"/>
        <v>21:0198</v>
      </c>
      <c r="E5669" t="s">
        <v>22401</v>
      </c>
      <c r="F5669" t="s">
        <v>22402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11730</v>
      </c>
      <c r="N5669">
        <v>829</v>
      </c>
      <c r="O5669" t="s">
        <v>21</v>
      </c>
      <c r="P5669" t="s">
        <v>45</v>
      </c>
      <c r="Q5669" t="s">
        <v>171</v>
      </c>
    </row>
    <row r="5670" spans="1:17" hidden="1" x14ac:dyDescent="0.25">
      <c r="A5670" t="s">
        <v>22403</v>
      </c>
      <c r="B5670" t="s">
        <v>22404</v>
      </c>
      <c r="C5670" s="1" t="str">
        <f t="shared" si="649"/>
        <v>21:0648</v>
      </c>
      <c r="D5670" s="1" t="str">
        <f t="shared" si="656"/>
        <v>21:0198</v>
      </c>
      <c r="E5670" t="s">
        <v>22405</v>
      </c>
      <c r="F5670" t="s">
        <v>22406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12803</v>
      </c>
      <c r="N5670">
        <v>830</v>
      </c>
      <c r="O5670" t="s">
        <v>21</v>
      </c>
      <c r="P5670" t="s">
        <v>45</v>
      </c>
      <c r="Q5670" t="s">
        <v>171</v>
      </c>
    </row>
    <row r="5671" spans="1:17" hidden="1" x14ac:dyDescent="0.25">
      <c r="A5671" t="s">
        <v>22407</v>
      </c>
      <c r="B5671" t="s">
        <v>22408</v>
      </c>
      <c r="C5671" s="1" t="str">
        <f t="shared" si="649"/>
        <v>21:0648</v>
      </c>
      <c r="D5671" s="1" t="str">
        <f t="shared" si="656"/>
        <v>21:0198</v>
      </c>
      <c r="E5671" t="s">
        <v>22409</v>
      </c>
      <c r="F5671" t="s">
        <v>22410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11641</v>
      </c>
      <c r="N5671">
        <v>831</v>
      </c>
      <c r="O5671" t="s">
        <v>21</v>
      </c>
      <c r="P5671" t="s">
        <v>22</v>
      </c>
      <c r="Q5671" t="s">
        <v>171</v>
      </c>
    </row>
    <row r="5672" spans="1:17" hidden="1" x14ac:dyDescent="0.25">
      <c r="A5672" t="s">
        <v>22411</v>
      </c>
      <c r="B5672" t="s">
        <v>22412</v>
      </c>
      <c r="C5672" s="1" t="str">
        <f t="shared" si="649"/>
        <v>21:0648</v>
      </c>
      <c r="D5672" s="1" t="str">
        <f t="shared" si="656"/>
        <v>21:0198</v>
      </c>
      <c r="E5672" t="s">
        <v>22413</v>
      </c>
      <c r="F5672" t="s">
        <v>22414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11646</v>
      </c>
      <c r="N5672">
        <v>832</v>
      </c>
      <c r="O5672" t="s">
        <v>21</v>
      </c>
      <c r="P5672" t="s">
        <v>356</v>
      </c>
      <c r="Q5672" t="s">
        <v>143</v>
      </c>
    </row>
    <row r="5673" spans="1:17" hidden="1" x14ac:dyDescent="0.25">
      <c r="A5673" t="s">
        <v>22415</v>
      </c>
      <c r="B5673" t="s">
        <v>22416</v>
      </c>
      <c r="C5673" s="1" t="str">
        <f t="shared" ref="C5673:C5736" si="659">HYPERLINK("http://geochem.nrcan.gc.ca/cdogs/content/bdl/bdl210648_e.htm", "21:0648")</f>
        <v>21:0648</v>
      </c>
      <c r="D5673" s="1" t="str">
        <f t="shared" si="656"/>
        <v>21:0198</v>
      </c>
      <c r="E5673" t="s">
        <v>22417</v>
      </c>
      <c r="F5673" t="s">
        <v>22418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11680</v>
      </c>
      <c r="N5673">
        <v>833</v>
      </c>
      <c r="O5673" t="s">
        <v>21</v>
      </c>
      <c r="P5673" t="s">
        <v>45</v>
      </c>
      <c r="Q5673" t="s">
        <v>88</v>
      </c>
    </row>
    <row r="5674" spans="1:17" hidden="1" x14ac:dyDescent="0.25">
      <c r="A5674" t="s">
        <v>22419</v>
      </c>
      <c r="B5674" t="s">
        <v>22420</v>
      </c>
      <c r="C5674" s="1" t="str">
        <f t="shared" si="659"/>
        <v>21:0648</v>
      </c>
      <c r="D5674" s="1" t="str">
        <f t="shared" si="656"/>
        <v>21:0198</v>
      </c>
      <c r="E5674" t="s">
        <v>22417</v>
      </c>
      <c r="F5674" t="s">
        <v>22421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11684</v>
      </c>
      <c r="N5674">
        <v>834</v>
      </c>
      <c r="O5674" t="s">
        <v>21</v>
      </c>
      <c r="P5674" t="s">
        <v>45</v>
      </c>
      <c r="Q5674" t="s">
        <v>149</v>
      </c>
    </row>
    <row r="5675" spans="1:17" hidden="1" x14ac:dyDescent="0.25">
      <c r="A5675" t="s">
        <v>22422</v>
      </c>
      <c r="B5675" t="s">
        <v>22423</v>
      </c>
      <c r="C5675" s="1" t="str">
        <f t="shared" si="659"/>
        <v>21:0648</v>
      </c>
      <c r="D5675" s="1" t="str">
        <f t="shared" si="656"/>
        <v>21:0198</v>
      </c>
      <c r="E5675" t="s">
        <v>22424</v>
      </c>
      <c r="F5675" t="s">
        <v>22425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11651</v>
      </c>
      <c r="N5675">
        <v>835</v>
      </c>
      <c r="O5675" t="s">
        <v>21</v>
      </c>
      <c r="P5675" t="s">
        <v>45</v>
      </c>
      <c r="Q5675" t="s">
        <v>189</v>
      </c>
    </row>
    <row r="5676" spans="1:17" hidden="1" x14ac:dyDescent="0.25">
      <c r="A5676" t="s">
        <v>22426</v>
      </c>
      <c r="B5676" t="s">
        <v>22427</v>
      </c>
      <c r="C5676" s="1" t="str">
        <f t="shared" si="659"/>
        <v>21:0648</v>
      </c>
      <c r="D5676" s="1" t="str">
        <f t="shared" si="656"/>
        <v>21:0198</v>
      </c>
      <c r="E5676" t="s">
        <v>22428</v>
      </c>
      <c r="F5676" t="s">
        <v>22429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11660</v>
      </c>
      <c r="N5676">
        <v>836</v>
      </c>
      <c r="O5676" t="s">
        <v>21</v>
      </c>
      <c r="P5676" t="s">
        <v>45</v>
      </c>
      <c r="Q5676" t="s">
        <v>189</v>
      </c>
    </row>
    <row r="5677" spans="1:17" hidden="1" x14ac:dyDescent="0.25">
      <c r="A5677" t="s">
        <v>22430</v>
      </c>
      <c r="B5677" t="s">
        <v>22431</v>
      </c>
      <c r="C5677" s="1" t="str">
        <f t="shared" si="659"/>
        <v>21:0648</v>
      </c>
      <c r="D5677" s="1" t="str">
        <f t="shared" si="656"/>
        <v>21:0198</v>
      </c>
      <c r="E5677" t="s">
        <v>22432</v>
      </c>
      <c r="F5677" t="s">
        <v>22433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11665</v>
      </c>
      <c r="N5677">
        <v>837</v>
      </c>
      <c r="O5677" t="s">
        <v>21</v>
      </c>
      <c r="P5677" t="s">
        <v>45</v>
      </c>
      <c r="Q5677" t="s">
        <v>149</v>
      </c>
    </row>
    <row r="5678" spans="1:17" hidden="1" x14ac:dyDescent="0.25">
      <c r="A5678" t="s">
        <v>22434</v>
      </c>
      <c r="B5678" t="s">
        <v>22435</v>
      </c>
      <c r="C5678" s="1" t="str">
        <f t="shared" si="659"/>
        <v>21:0648</v>
      </c>
      <c r="D5678" s="1" t="str">
        <f t="shared" si="656"/>
        <v>21:0198</v>
      </c>
      <c r="E5678" t="s">
        <v>22436</v>
      </c>
      <c r="F5678" t="s">
        <v>22437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11670</v>
      </c>
      <c r="N5678">
        <v>838</v>
      </c>
      <c r="O5678" t="s">
        <v>21</v>
      </c>
      <c r="P5678" t="s">
        <v>45</v>
      </c>
      <c r="Q5678" t="s">
        <v>189</v>
      </c>
    </row>
    <row r="5679" spans="1:17" hidden="1" x14ac:dyDescent="0.25">
      <c r="A5679" t="s">
        <v>22438</v>
      </c>
      <c r="B5679" t="s">
        <v>22439</v>
      </c>
      <c r="C5679" s="1" t="str">
        <f t="shared" si="659"/>
        <v>21:0648</v>
      </c>
      <c r="D5679" s="1" t="str">
        <f t="shared" si="656"/>
        <v>21:0198</v>
      </c>
      <c r="E5679" t="s">
        <v>22440</v>
      </c>
      <c r="F5679" t="s">
        <v>22441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11675</v>
      </c>
      <c r="N5679">
        <v>839</v>
      </c>
      <c r="O5679" t="s">
        <v>21</v>
      </c>
      <c r="P5679" t="s">
        <v>45</v>
      </c>
      <c r="Q5679" t="s">
        <v>189</v>
      </c>
    </row>
    <row r="5680" spans="1:17" hidden="1" x14ac:dyDescent="0.25">
      <c r="A5680" t="s">
        <v>22442</v>
      </c>
      <c r="B5680" t="s">
        <v>22443</v>
      </c>
      <c r="C5680" s="1" t="str">
        <f t="shared" si="659"/>
        <v>21:0648</v>
      </c>
      <c r="D5680" s="1" t="str">
        <f t="shared" si="656"/>
        <v>21:0198</v>
      </c>
      <c r="E5680" t="s">
        <v>22444</v>
      </c>
      <c r="F5680" t="s">
        <v>22445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11689</v>
      </c>
      <c r="N5680">
        <v>840</v>
      </c>
      <c r="O5680" t="s">
        <v>21</v>
      </c>
      <c r="P5680" t="s">
        <v>87</v>
      </c>
      <c r="Q5680" t="s">
        <v>149</v>
      </c>
    </row>
    <row r="5681" spans="1:17" hidden="1" x14ac:dyDescent="0.25">
      <c r="A5681" t="s">
        <v>22446</v>
      </c>
      <c r="B5681" t="s">
        <v>22447</v>
      </c>
      <c r="C5681" s="1" t="str">
        <f t="shared" si="659"/>
        <v>21:0648</v>
      </c>
      <c r="D5681" s="1" t="str">
        <f>HYPERLINK("http://geochem.nrcan.gc.ca/cdogs/content/svy/svy_e.htm", "")</f>
        <v/>
      </c>
      <c r="G5681" s="1" t="str">
        <f>HYPERLINK("http://geochem.nrcan.gc.ca/cdogs/content/cr_/cr_00081_e.htm", "81")</f>
        <v>81</v>
      </c>
      <c r="J5681" t="s">
        <v>11703</v>
      </c>
      <c r="K5681" t="s">
        <v>11704</v>
      </c>
      <c r="L5681">
        <v>46</v>
      </c>
      <c r="M5681" t="s">
        <v>11705</v>
      </c>
      <c r="N5681">
        <v>841</v>
      </c>
      <c r="O5681" t="s">
        <v>2129</v>
      </c>
      <c r="P5681" t="s">
        <v>880</v>
      </c>
      <c r="Q5681" t="s">
        <v>398</v>
      </c>
    </row>
    <row r="5682" spans="1:17" hidden="1" x14ac:dyDescent="0.25">
      <c r="A5682" t="s">
        <v>22448</v>
      </c>
      <c r="B5682" t="s">
        <v>22449</v>
      </c>
      <c r="C5682" s="1" t="str">
        <f t="shared" si="659"/>
        <v>21:0648</v>
      </c>
      <c r="D5682" s="1" t="str">
        <f t="shared" ref="D5682:D5690" si="660">HYPERLINK("http://geochem.nrcan.gc.ca/cdogs/content/svy/svy210198_e.htm", "21:0198")</f>
        <v>21:0198</v>
      </c>
      <c r="E5682" t="s">
        <v>22450</v>
      </c>
      <c r="F5682" t="s">
        <v>22451</v>
      </c>
      <c r="H5682">
        <v>45.849139299999997</v>
      </c>
      <c r="I5682">
        <v>-65.680961699999997</v>
      </c>
      <c r="J5682" s="1" t="str">
        <f t="shared" ref="J5682:J5690" si="661">HYPERLINK("http://geochem.nrcan.gc.ca/cdogs/content/kwd/kwd020018_e.htm", "Fluid (stream)")</f>
        <v>Fluid (stream)</v>
      </c>
      <c r="K5682" s="1" t="str">
        <f t="shared" ref="K5682:K5690" si="662">HYPERLINK("http://geochem.nrcan.gc.ca/cdogs/content/kwd/kwd080007_e.htm", "Untreated Water")</f>
        <v>Untreated Water</v>
      </c>
      <c r="L5682">
        <v>46</v>
      </c>
      <c r="M5682" t="s">
        <v>11694</v>
      </c>
      <c r="N5682">
        <v>842</v>
      </c>
      <c r="O5682" t="s">
        <v>21</v>
      </c>
      <c r="P5682" t="s">
        <v>356</v>
      </c>
      <c r="Q5682" t="s">
        <v>103</v>
      </c>
    </row>
    <row r="5683" spans="1:17" hidden="1" x14ac:dyDescent="0.25">
      <c r="A5683" t="s">
        <v>22452</v>
      </c>
      <c r="B5683" t="s">
        <v>22453</v>
      </c>
      <c r="C5683" s="1" t="str">
        <f t="shared" si="659"/>
        <v>21:0648</v>
      </c>
      <c r="D5683" s="1" t="str">
        <f t="shared" si="660"/>
        <v>21:0198</v>
      </c>
      <c r="E5683" t="s">
        <v>22454</v>
      </c>
      <c r="F5683" t="s">
        <v>22455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11700</v>
      </c>
      <c r="N5683">
        <v>843</v>
      </c>
      <c r="O5683" t="s">
        <v>21</v>
      </c>
      <c r="P5683" t="s">
        <v>356</v>
      </c>
      <c r="Q5683" t="s">
        <v>149</v>
      </c>
    </row>
    <row r="5684" spans="1:17" hidden="1" x14ac:dyDescent="0.25">
      <c r="A5684" t="s">
        <v>22456</v>
      </c>
      <c r="B5684" t="s">
        <v>22457</v>
      </c>
      <c r="C5684" s="1" t="str">
        <f t="shared" si="659"/>
        <v>21:0648</v>
      </c>
      <c r="D5684" s="1" t="str">
        <f t="shared" si="660"/>
        <v>21:0198</v>
      </c>
      <c r="E5684" t="s">
        <v>22458</v>
      </c>
      <c r="F5684" t="s">
        <v>22459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11710</v>
      </c>
      <c r="N5684">
        <v>844</v>
      </c>
      <c r="O5684" t="s">
        <v>21</v>
      </c>
      <c r="P5684" t="s">
        <v>356</v>
      </c>
      <c r="Q5684" t="s">
        <v>171</v>
      </c>
    </row>
    <row r="5685" spans="1:17" hidden="1" x14ac:dyDescent="0.25">
      <c r="A5685" t="s">
        <v>22460</v>
      </c>
      <c r="B5685" t="s">
        <v>22461</v>
      </c>
      <c r="C5685" s="1" t="str">
        <f t="shared" si="659"/>
        <v>21:0648</v>
      </c>
      <c r="D5685" s="1" t="str">
        <f t="shared" si="660"/>
        <v>21:0198</v>
      </c>
      <c r="E5685" t="s">
        <v>22462</v>
      </c>
      <c r="F5685" t="s">
        <v>22463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11715</v>
      </c>
      <c r="N5685">
        <v>845</v>
      </c>
      <c r="O5685" t="s">
        <v>21</v>
      </c>
      <c r="P5685" t="s">
        <v>356</v>
      </c>
      <c r="Q5685" t="s">
        <v>149</v>
      </c>
    </row>
    <row r="5686" spans="1:17" hidden="1" x14ac:dyDescent="0.25">
      <c r="A5686" t="s">
        <v>22464</v>
      </c>
      <c r="B5686" t="s">
        <v>22465</v>
      </c>
      <c r="C5686" s="1" t="str">
        <f t="shared" si="659"/>
        <v>21:0648</v>
      </c>
      <c r="D5686" s="1" t="str">
        <f t="shared" si="660"/>
        <v>21:0198</v>
      </c>
      <c r="E5686" t="s">
        <v>22466</v>
      </c>
      <c r="F5686" t="s">
        <v>22467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11720</v>
      </c>
      <c r="N5686">
        <v>846</v>
      </c>
      <c r="O5686" t="s">
        <v>21</v>
      </c>
      <c r="P5686" t="s">
        <v>356</v>
      </c>
      <c r="Q5686" t="s">
        <v>52</v>
      </c>
    </row>
    <row r="5687" spans="1:17" hidden="1" x14ac:dyDescent="0.25">
      <c r="A5687" t="s">
        <v>22468</v>
      </c>
      <c r="B5687" t="s">
        <v>22469</v>
      </c>
      <c r="C5687" s="1" t="str">
        <f t="shared" si="659"/>
        <v>21:0648</v>
      </c>
      <c r="D5687" s="1" t="str">
        <f t="shared" si="660"/>
        <v>21:0198</v>
      </c>
      <c r="E5687" t="s">
        <v>22470</v>
      </c>
      <c r="F5687" t="s">
        <v>22471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11725</v>
      </c>
      <c r="N5687">
        <v>847</v>
      </c>
      <c r="O5687" t="s">
        <v>551</v>
      </c>
      <c r="P5687" t="s">
        <v>356</v>
      </c>
      <c r="Q5687" t="s">
        <v>189</v>
      </c>
    </row>
    <row r="5688" spans="1:17" hidden="1" x14ac:dyDescent="0.25">
      <c r="A5688" t="s">
        <v>22472</v>
      </c>
      <c r="B5688" t="s">
        <v>22473</v>
      </c>
      <c r="C5688" s="1" t="str">
        <f t="shared" si="659"/>
        <v>21:0648</v>
      </c>
      <c r="D5688" s="1" t="str">
        <f t="shared" si="660"/>
        <v>21:0198</v>
      </c>
      <c r="E5688" t="s">
        <v>22474</v>
      </c>
      <c r="F5688" t="s">
        <v>22475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11730</v>
      </c>
      <c r="N5688">
        <v>848</v>
      </c>
      <c r="O5688" t="s">
        <v>21</v>
      </c>
      <c r="P5688" t="s">
        <v>45</v>
      </c>
      <c r="Q5688" t="s">
        <v>149</v>
      </c>
    </row>
    <row r="5689" spans="1:17" hidden="1" x14ac:dyDescent="0.25">
      <c r="A5689" t="s">
        <v>22476</v>
      </c>
      <c r="B5689" t="s">
        <v>22477</v>
      </c>
      <c r="C5689" s="1" t="str">
        <f t="shared" si="659"/>
        <v>21:0648</v>
      </c>
      <c r="D5689" s="1" t="str">
        <f t="shared" si="660"/>
        <v>21:0198</v>
      </c>
      <c r="E5689" t="s">
        <v>22478</v>
      </c>
      <c r="F5689" t="s">
        <v>22479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12803</v>
      </c>
      <c r="N5689">
        <v>849</v>
      </c>
      <c r="O5689" t="s">
        <v>21</v>
      </c>
      <c r="P5689" t="s">
        <v>45</v>
      </c>
      <c r="Q5689" t="s">
        <v>149</v>
      </c>
    </row>
    <row r="5690" spans="1:17" hidden="1" x14ac:dyDescent="0.25">
      <c r="A5690" t="s">
        <v>22480</v>
      </c>
      <c r="B5690" t="s">
        <v>22481</v>
      </c>
      <c r="C5690" s="1" t="str">
        <f t="shared" si="659"/>
        <v>21:0648</v>
      </c>
      <c r="D5690" s="1" t="str">
        <f t="shared" si="660"/>
        <v>21:0198</v>
      </c>
      <c r="E5690" t="s">
        <v>22482</v>
      </c>
      <c r="F5690" t="s">
        <v>22483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11641</v>
      </c>
      <c r="N5690">
        <v>850</v>
      </c>
      <c r="O5690" t="s">
        <v>21</v>
      </c>
      <c r="P5690" t="s">
        <v>356</v>
      </c>
      <c r="Q5690" t="s">
        <v>189</v>
      </c>
    </row>
    <row r="5691" spans="1:17" hidden="1" x14ac:dyDescent="0.25">
      <c r="A5691" t="s">
        <v>22484</v>
      </c>
      <c r="B5691" t="s">
        <v>22485</v>
      </c>
      <c r="C5691" s="1" t="str">
        <f t="shared" si="659"/>
        <v>21:0648</v>
      </c>
      <c r="D5691" s="1" t="str">
        <f>HYPERLINK("http://geochem.nrcan.gc.ca/cdogs/content/svy/svy_e.htm", "")</f>
        <v/>
      </c>
      <c r="G5691" s="1" t="str">
        <f>HYPERLINK("http://geochem.nrcan.gc.ca/cdogs/content/cr_/cr_00081_e.htm", "81")</f>
        <v>81</v>
      </c>
      <c r="J5691" t="s">
        <v>11703</v>
      </c>
      <c r="K5691" t="s">
        <v>11704</v>
      </c>
      <c r="L5691">
        <v>47</v>
      </c>
      <c r="M5691" t="s">
        <v>11705</v>
      </c>
      <c r="N5691">
        <v>851</v>
      </c>
      <c r="O5691" t="s">
        <v>4378</v>
      </c>
      <c r="P5691" t="s">
        <v>4464</v>
      </c>
      <c r="Q5691" t="s">
        <v>365</v>
      </c>
    </row>
    <row r="5692" spans="1:17" hidden="1" x14ac:dyDescent="0.25">
      <c r="A5692" t="s">
        <v>22486</v>
      </c>
      <c r="B5692" t="s">
        <v>22487</v>
      </c>
      <c r="C5692" s="1" t="str">
        <f t="shared" si="659"/>
        <v>21:0648</v>
      </c>
      <c r="D5692" s="1" t="str">
        <f t="shared" ref="D5692:D5708" si="663">HYPERLINK("http://geochem.nrcan.gc.ca/cdogs/content/svy/svy210198_e.htm", "21:0198")</f>
        <v>21:0198</v>
      </c>
      <c r="E5692" t="s">
        <v>22488</v>
      </c>
      <c r="F5692" t="s">
        <v>22489</v>
      </c>
      <c r="H5692">
        <v>45.769442699999999</v>
      </c>
      <c r="I5692">
        <v>-65.718371099999999</v>
      </c>
      <c r="J5692" s="1" t="str">
        <f t="shared" ref="J5692:J5708" si="664">HYPERLINK("http://geochem.nrcan.gc.ca/cdogs/content/kwd/kwd020018_e.htm", "Fluid (stream)")</f>
        <v>Fluid (stream)</v>
      </c>
      <c r="K5692" s="1" t="str">
        <f t="shared" ref="K5692:K5708" si="665">HYPERLINK("http://geochem.nrcan.gc.ca/cdogs/content/kwd/kwd080007_e.htm", "Untreated Water")</f>
        <v>Untreated Water</v>
      </c>
      <c r="L5692">
        <v>47</v>
      </c>
      <c r="M5692" t="s">
        <v>11646</v>
      </c>
      <c r="N5692">
        <v>852</v>
      </c>
      <c r="O5692" t="s">
        <v>21</v>
      </c>
      <c r="P5692" t="s">
        <v>22</v>
      </c>
      <c r="Q5692" t="s">
        <v>93</v>
      </c>
    </row>
    <row r="5693" spans="1:17" hidden="1" x14ac:dyDescent="0.25">
      <c r="A5693" t="s">
        <v>22490</v>
      </c>
      <c r="B5693" t="s">
        <v>22491</v>
      </c>
      <c r="C5693" s="1" t="str">
        <f t="shared" si="659"/>
        <v>21:0648</v>
      </c>
      <c r="D5693" s="1" t="str">
        <f t="shared" si="663"/>
        <v>21:0198</v>
      </c>
      <c r="E5693" t="s">
        <v>22492</v>
      </c>
      <c r="F5693" t="s">
        <v>22493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11680</v>
      </c>
      <c r="N5693">
        <v>853</v>
      </c>
      <c r="O5693" t="s">
        <v>21</v>
      </c>
      <c r="P5693" t="s">
        <v>2212</v>
      </c>
      <c r="Q5693" t="s">
        <v>189</v>
      </c>
    </row>
    <row r="5694" spans="1:17" hidden="1" x14ac:dyDescent="0.25">
      <c r="A5694" t="s">
        <v>22494</v>
      </c>
      <c r="B5694" t="s">
        <v>22495</v>
      </c>
      <c r="C5694" s="1" t="str">
        <f t="shared" si="659"/>
        <v>21:0648</v>
      </c>
      <c r="D5694" s="1" t="str">
        <f t="shared" si="663"/>
        <v>21:0198</v>
      </c>
      <c r="E5694" t="s">
        <v>22492</v>
      </c>
      <c r="F5694" t="s">
        <v>22496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11684</v>
      </c>
      <c r="N5694">
        <v>854</v>
      </c>
      <c r="O5694" t="s">
        <v>21</v>
      </c>
      <c r="P5694" t="s">
        <v>583</v>
      </c>
      <c r="Q5694" t="s">
        <v>171</v>
      </c>
    </row>
    <row r="5695" spans="1:17" hidden="1" x14ac:dyDescent="0.25">
      <c r="A5695" t="s">
        <v>22497</v>
      </c>
      <c r="B5695" t="s">
        <v>22498</v>
      </c>
      <c r="C5695" s="1" t="str">
        <f t="shared" si="659"/>
        <v>21:0648</v>
      </c>
      <c r="D5695" s="1" t="str">
        <f t="shared" si="663"/>
        <v>21:0198</v>
      </c>
      <c r="E5695" t="s">
        <v>22499</v>
      </c>
      <c r="F5695" t="s">
        <v>22500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11651</v>
      </c>
      <c r="N5695">
        <v>855</v>
      </c>
      <c r="O5695" t="s">
        <v>21</v>
      </c>
      <c r="P5695" t="s">
        <v>22</v>
      </c>
      <c r="Q5695" t="s">
        <v>149</v>
      </c>
    </row>
    <row r="5696" spans="1:17" hidden="1" x14ac:dyDescent="0.25">
      <c r="A5696" t="s">
        <v>22501</v>
      </c>
      <c r="B5696" t="s">
        <v>22502</v>
      </c>
      <c r="C5696" s="1" t="str">
        <f t="shared" si="659"/>
        <v>21:0648</v>
      </c>
      <c r="D5696" s="1" t="str">
        <f t="shared" si="663"/>
        <v>21:0198</v>
      </c>
      <c r="E5696" t="s">
        <v>22503</v>
      </c>
      <c r="F5696" t="s">
        <v>22504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11660</v>
      </c>
      <c r="N5696">
        <v>856</v>
      </c>
      <c r="O5696" t="s">
        <v>21</v>
      </c>
      <c r="P5696" t="s">
        <v>45</v>
      </c>
      <c r="Q5696" t="s">
        <v>143</v>
      </c>
    </row>
    <row r="5697" spans="1:17" hidden="1" x14ac:dyDescent="0.25">
      <c r="A5697" t="s">
        <v>22505</v>
      </c>
      <c r="B5697" t="s">
        <v>22506</v>
      </c>
      <c r="C5697" s="1" t="str">
        <f t="shared" si="659"/>
        <v>21:0648</v>
      </c>
      <c r="D5697" s="1" t="str">
        <f t="shared" si="663"/>
        <v>21:0198</v>
      </c>
      <c r="E5697" t="s">
        <v>22507</v>
      </c>
      <c r="F5697" t="s">
        <v>22508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11665</v>
      </c>
      <c r="N5697">
        <v>857</v>
      </c>
      <c r="O5697" t="s">
        <v>21</v>
      </c>
      <c r="P5697" t="s">
        <v>45</v>
      </c>
      <c r="Q5697" t="s">
        <v>143</v>
      </c>
    </row>
    <row r="5698" spans="1:17" hidden="1" x14ac:dyDescent="0.25">
      <c r="A5698" t="s">
        <v>22509</v>
      </c>
      <c r="B5698" t="s">
        <v>22510</v>
      </c>
      <c r="C5698" s="1" t="str">
        <f t="shared" si="659"/>
        <v>21:0648</v>
      </c>
      <c r="D5698" s="1" t="str">
        <f t="shared" si="663"/>
        <v>21:0198</v>
      </c>
      <c r="E5698" t="s">
        <v>22511</v>
      </c>
      <c r="F5698" t="s">
        <v>22512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11670</v>
      </c>
      <c r="N5698">
        <v>858</v>
      </c>
      <c r="O5698" t="s">
        <v>21</v>
      </c>
      <c r="P5698" t="s">
        <v>45</v>
      </c>
      <c r="Q5698" t="s">
        <v>88</v>
      </c>
    </row>
    <row r="5699" spans="1:17" hidden="1" x14ac:dyDescent="0.25">
      <c r="A5699" t="s">
        <v>22513</v>
      </c>
      <c r="B5699" t="s">
        <v>22514</v>
      </c>
      <c r="C5699" s="1" t="str">
        <f t="shared" si="659"/>
        <v>21:0648</v>
      </c>
      <c r="D5699" s="1" t="str">
        <f t="shared" si="663"/>
        <v>21:0198</v>
      </c>
      <c r="E5699" t="s">
        <v>22515</v>
      </c>
      <c r="F5699" t="s">
        <v>22516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11675</v>
      </c>
      <c r="N5699">
        <v>859</v>
      </c>
      <c r="O5699" t="s">
        <v>21</v>
      </c>
      <c r="P5699" t="s">
        <v>87</v>
      </c>
      <c r="Q5699" t="s">
        <v>189</v>
      </c>
    </row>
    <row r="5700" spans="1:17" hidden="1" x14ac:dyDescent="0.25">
      <c r="A5700" t="s">
        <v>22517</v>
      </c>
      <c r="B5700" t="s">
        <v>22518</v>
      </c>
      <c r="C5700" s="1" t="str">
        <f t="shared" si="659"/>
        <v>21:0648</v>
      </c>
      <c r="D5700" s="1" t="str">
        <f t="shared" si="663"/>
        <v>21:0198</v>
      </c>
      <c r="E5700" t="s">
        <v>22519</v>
      </c>
      <c r="F5700" t="s">
        <v>22520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11689</v>
      </c>
      <c r="N5700">
        <v>860</v>
      </c>
      <c r="O5700" t="s">
        <v>370</v>
      </c>
      <c r="P5700" t="s">
        <v>1515</v>
      </c>
      <c r="Q5700" t="s">
        <v>93</v>
      </c>
    </row>
    <row r="5701" spans="1:17" hidden="1" x14ac:dyDescent="0.25">
      <c r="A5701" t="s">
        <v>22521</v>
      </c>
      <c r="B5701" t="s">
        <v>22522</v>
      </c>
      <c r="C5701" s="1" t="str">
        <f t="shared" si="659"/>
        <v>21:0648</v>
      </c>
      <c r="D5701" s="1" t="str">
        <f t="shared" si="663"/>
        <v>21:0198</v>
      </c>
      <c r="E5701" t="s">
        <v>22523</v>
      </c>
      <c r="F5701" t="s">
        <v>22524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11694</v>
      </c>
      <c r="N5701">
        <v>861</v>
      </c>
      <c r="O5701" t="s">
        <v>154</v>
      </c>
      <c r="P5701" t="s">
        <v>391</v>
      </c>
      <c r="Q5701" t="s">
        <v>171</v>
      </c>
    </row>
    <row r="5702" spans="1:17" hidden="1" x14ac:dyDescent="0.25">
      <c r="A5702" t="s">
        <v>22525</v>
      </c>
      <c r="B5702" t="s">
        <v>22526</v>
      </c>
      <c r="C5702" s="1" t="str">
        <f t="shared" si="659"/>
        <v>21:0648</v>
      </c>
      <c r="D5702" s="1" t="str">
        <f t="shared" si="663"/>
        <v>21:0198</v>
      </c>
      <c r="E5702" t="s">
        <v>22527</v>
      </c>
      <c r="F5702" t="s">
        <v>22528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11700</v>
      </c>
      <c r="N5702">
        <v>862</v>
      </c>
      <c r="O5702" t="s">
        <v>21</v>
      </c>
      <c r="P5702" t="s">
        <v>2212</v>
      </c>
      <c r="Q5702" t="s">
        <v>215</v>
      </c>
    </row>
    <row r="5703" spans="1:17" hidden="1" x14ac:dyDescent="0.25">
      <c r="A5703" t="s">
        <v>22529</v>
      </c>
      <c r="B5703" t="s">
        <v>22530</v>
      </c>
      <c r="C5703" s="1" t="str">
        <f t="shared" si="659"/>
        <v>21:0648</v>
      </c>
      <c r="D5703" s="1" t="str">
        <f t="shared" si="663"/>
        <v>21:0198</v>
      </c>
      <c r="E5703" t="s">
        <v>22531</v>
      </c>
      <c r="F5703" t="s">
        <v>22532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11710</v>
      </c>
      <c r="N5703">
        <v>863</v>
      </c>
      <c r="O5703" t="s">
        <v>21</v>
      </c>
      <c r="P5703" t="s">
        <v>2212</v>
      </c>
      <c r="Q5703" t="s">
        <v>149</v>
      </c>
    </row>
    <row r="5704" spans="1:17" hidden="1" x14ac:dyDescent="0.25">
      <c r="A5704" t="s">
        <v>22533</v>
      </c>
      <c r="B5704" t="s">
        <v>22534</v>
      </c>
      <c r="C5704" s="1" t="str">
        <f t="shared" si="659"/>
        <v>21:0648</v>
      </c>
      <c r="D5704" s="1" t="str">
        <f t="shared" si="663"/>
        <v>21:0198</v>
      </c>
      <c r="E5704" t="s">
        <v>22535</v>
      </c>
      <c r="F5704" t="s">
        <v>22536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11715</v>
      </c>
      <c r="N5704">
        <v>864</v>
      </c>
      <c r="O5704" t="s">
        <v>64</v>
      </c>
      <c r="P5704" t="s">
        <v>2212</v>
      </c>
      <c r="Q5704" t="s">
        <v>189</v>
      </c>
    </row>
    <row r="5705" spans="1:17" hidden="1" x14ac:dyDescent="0.25">
      <c r="A5705" t="s">
        <v>22537</v>
      </c>
      <c r="B5705" t="s">
        <v>22538</v>
      </c>
      <c r="C5705" s="1" t="str">
        <f t="shared" si="659"/>
        <v>21:0648</v>
      </c>
      <c r="D5705" s="1" t="str">
        <f t="shared" si="663"/>
        <v>21:0198</v>
      </c>
      <c r="E5705" t="s">
        <v>22539</v>
      </c>
      <c r="F5705" t="s">
        <v>22540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11720</v>
      </c>
      <c r="N5705">
        <v>865</v>
      </c>
      <c r="O5705" t="s">
        <v>21</v>
      </c>
      <c r="P5705" t="s">
        <v>2212</v>
      </c>
      <c r="Q5705" t="s">
        <v>8961</v>
      </c>
    </row>
    <row r="5706" spans="1:17" hidden="1" x14ac:dyDescent="0.25">
      <c r="A5706" t="s">
        <v>22541</v>
      </c>
      <c r="B5706" t="s">
        <v>22542</v>
      </c>
      <c r="C5706" s="1" t="str">
        <f t="shared" si="659"/>
        <v>21:0648</v>
      </c>
      <c r="D5706" s="1" t="str">
        <f t="shared" si="663"/>
        <v>21:0198</v>
      </c>
      <c r="E5706" t="s">
        <v>22543</v>
      </c>
      <c r="F5706" t="s">
        <v>22544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11725</v>
      </c>
      <c r="N5706">
        <v>866</v>
      </c>
      <c r="O5706" t="s">
        <v>21</v>
      </c>
      <c r="P5706" t="s">
        <v>45</v>
      </c>
      <c r="Q5706" t="s">
        <v>7328</v>
      </c>
    </row>
    <row r="5707" spans="1:17" hidden="1" x14ac:dyDescent="0.25">
      <c r="A5707" t="s">
        <v>22545</v>
      </c>
      <c r="B5707" t="s">
        <v>22546</v>
      </c>
      <c r="C5707" s="1" t="str">
        <f t="shared" si="659"/>
        <v>21:0648</v>
      </c>
      <c r="D5707" s="1" t="str">
        <f t="shared" si="663"/>
        <v>21:0198</v>
      </c>
      <c r="E5707" t="s">
        <v>22547</v>
      </c>
      <c r="F5707" t="s">
        <v>22548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11730</v>
      </c>
      <c r="N5707">
        <v>867</v>
      </c>
      <c r="O5707" t="s">
        <v>21</v>
      </c>
      <c r="P5707" t="s">
        <v>45</v>
      </c>
      <c r="Q5707" t="s">
        <v>138</v>
      </c>
    </row>
    <row r="5708" spans="1:17" hidden="1" x14ac:dyDescent="0.25">
      <c r="A5708" t="s">
        <v>22549</v>
      </c>
      <c r="B5708" t="s">
        <v>22550</v>
      </c>
      <c r="C5708" s="1" t="str">
        <f t="shared" si="659"/>
        <v>21:0648</v>
      </c>
      <c r="D5708" s="1" t="str">
        <f t="shared" si="663"/>
        <v>21:0198</v>
      </c>
      <c r="E5708" t="s">
        <v>22551</v>
      </c>
      <c r="F5708" t="s">
        <v>22552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12803</v>
      </c>
      <c r="N5708">
        <v>868</v>
      </c>
      <c r="O5708" t="s">
        <v>21</v>
      </c>
      <c r="P5708" t="s">
        <v>583</v>
      </c>
      <c r="Q5708" t="s">
        <v>149</v>
      </c>
    </row>
    <row r="5709" spans="1:17" hidden="1" x14ac:dyDescent="0.25">
      <c r="A5709" t="s">
        <v>22553</v>
      </c>
      <c r="B5709" t="s">
        <v>22554</v>
      </c>
      <c r="C5709" s="1" t="str">
        <f t="shared" si="659"/>
        <v>21:0648</v>
      </c>
      <c r="D5709" s="1" t="str">
        <f>HYPERLINK("http://geochem.nrcan.gc.ca/cdogs/content/svy/svy_e.htm", "")</f>
        <v/>
      </c>
      <c r="G5709" s="1" t="str">
        <f>HYPERLINK("http://geochem.nrcan.gc.ca/cdogs/content/cr_/cr_00082_e.htm", "82")</f>
        <v>82</v>
      </c>
      <c r="J5709" t="s">
        <v>11703</v>
      </c>
      <c r="K5709" t="s">
        <v>11704</v>
      </c>
      <c r="L5709">
        <v>48</v>
      </c>
      <c r="M5709" t="s">
        <v>11705</v>
      </c>
      <c r="N5709">
        <v>869</v>
      </c>
      <c r="O5709" t="s">
        <v>5780</v>
      </c>
      <c r="P5709" t="s">
        <v>5702</v>
      </c>
      <c r="Q5709" t="s">
        <v>71</v>
      </c>
    </row>
    <row r="5710" spans="1:17" hidden="1" x14ac:dyDescent="0.25">
      <c r="A5710" t="s">
        <v>22555</v>
      </c>
      <c r="B5710" t="s">
        <v>22556</v>
      </c>
      <c r="C5710" s="1" t="str">
        <f t="shared" si="659"/>
        <v>21:0648</v>
      </c>
      <c r="D5710" s="1" t="str">
        <f t="shared" ref="D5710:D5727" si="666">HYPERLINK("http://geochem.nrcan.gc.ca/cdogs/content/svy/svy210198_e.htm", "21:0198")</f>
        <v>21:0198</v>
      </c>
      <c r="E5710" t="s">
        <v>22557</v>
      </c>
      <c r="F5710" t="s">
        <v>22558</v>
      </c>
      <c r="H5710">
        <v>45.872148600000003</v>
      </c>
      <c r="I5710">
        <v>-65.704850300000004</v>
      </c>
      <c r="J5710" s="1" t="str">
        <f t="shared" ref="J5710:J5727" si="667">HYPERLINK("http://geochem.nrcan.gc.ca/cdogs/content/kwd/kwd020018_e.htm", "Fluid (stream)")</f>
        <v>Fluid (stream)</v>
      </c>
      <c r="K5710" s="1" t="str">
        <f t="shared" ref="K5710:K5727" si="668">HYPERLINK("http://geochem.nrcan.gc.ca/cdogs/content/kwd/kwd080007_e.htm", "Untreated Water")</f>
        <v>Untreated Water</v>
      </c>
      <c r="L5710">
        <v>48</v>
      </c>
      <c r="M5710" t="s">
        <v>11641</v>
      </c>
      <c r="N5710">
        <v>870</v>
      </c>
      <c r="O5710" t="s">
        <v>21</v>
      </c>
      <c r="P5710" t="s">
        <v>583</v>
      </c>
      <c r="Q5710" t="s">
        <v>149</v>
      </c>
    </row>
    <row r="5711" spans="1:17" hidden="1" x14ac:dyDescent="0.25">
      <c r="A5711" t="s">
        <v>22559</v>
      </c>
      <c r="B5711" t="s">
        <v>22560</v>
      </c>
      <c r="C5711" s="1" t="str">
        <f t="shared" si="659"/>
        <v>21:0648</v>
      </c>
      <c r="D5711" s="1" t="str">
        <f t="shared" si="666"/>
        <v>21:0198</v>
      </c>
      <c r="E5711" t="s">
        <v>22561</v>
      </c>
      <c r="F5711" t="s">
        <v>22562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11646</v>
      </c>
      <c r="N5711">
        <v>871</v>
      </c>
      <c r="O5711" t="s">
        <v>21</v>
      </c>
      <c r="P5711" t="s">
        <v>356</v>
      </c>
      <c r="Q5711" t="s">
        <v>71</v>
      </c>
    </row>
    <row r="5712" spans="1:17" hidden="1" x14ac:dyDescent="0.25">
      <c r="A5712" t="s">
        <v>22563</v>
      </c>
      <c r="B5712" t="s">
        <v>22564</v>
      </c>
      <c r="C5712" s="1" t="str">
        <f t="shared" si="659"/>
        <v>21:0648</v>
      </c>
      <c r="D5712" s="1" t="str">
        <f t="shared" si="666"/>
        <v>21:0198</v>
      </c>
      <c r="E5712" t="s">
        <v>22565</v>
      </c>
      <c r="F5712" t="s">
        <v>22566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11680</v>
      </c>
      <c r="N5712">
        <v>872</v>
      </c>
      <c r="O5712" t="s">
        <v>21</v>
      </c>
      <c r="P5712" t="s">
        <v>356</v>
      </c>
      <c r="Q5712" t="s">
        <v>215</v>
      </c>
    </row>
    <row r="5713" spans="1:17" hidden="1" x14ac:dyDescent="0.25">
      <c r="A5713" t="s">
        <v>22567</v>
      </c>
      <c r="B5713" t="s">
        <v>22568</v>
      </c>
      <c r="C5713" s="1" t="str">
        <f t="shared" si="659"/>
        <v>21:0648</v>
      </c>
      <c r="D5713" s="1" t="str">
        <f t="shared" si="666"/>
        <v>21:0198</v>
      </c>
      <c r="E5713" t="s">
        <v>22565</v>
      </c>
      <c r="F5713" t="s">
        <v>22569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11684</v>
      </c>
      <c r="N5713">
        <v>873</v>
      </c>
      <c r="O5713" t="s">
        <v>21</v>
      </c>
      <c r="P5713" t="s">
        <v>356</v>
      </c>
      <c r="Q5713" t="s">
        <v>52</v>
      </c>
    </row>
    <row r="5714" spans="1:17" hidden="1" x14ac:dyDescent="0.25">
      <c r="A5714" t="s">
        <v>22570</v>
      </c>
      <c r="B5714" t="s">
        <v>22571</v>
      </c>
      <c r="C5714" s="1" t="str">
        <f t="shared" si="659"/>
        <v>21:0648</v>
      </c>
      <c r="D5714" s="1" t="str">
        <f t="shared" si="666"/>
        <v>21:0198</v>
      </c>
      <c r="E5714" t="s">
        <v>22572</v>
      </c>
      <c r="F5714" t="s">
        <v>22573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11651</v>
      </c>
      <c r="N5714">
        <v>874</v>
      </c>
      <c r="O5714" t="s">
        <v>21</v>
      </c>
      <c r="P5714" t="s">
        <v>583</v>
      </c>
      <c r="Q5714" t="s">
        <v>143</v>
      </c>
    </row>
    <row r="5715" spans="1:17" hidden="1" x14ac:dyDescent="0.25">
      <c r="A5715" t="s">
        <v>22574</v>
      </c>
      <c r="B5715" t="s">
        <v>22575</v>
      </c>
      <c r="C5715" s="1" t="str">
        <f t="shared" si="659"/>
        <v>21:0648</v>
      </c>
      <c r="D5715" s="1" t="str">
        <f t="shared" si="666"/>
        <v>21:0198</v>
      </c>
      <c r="E5715" t="s">
        <v>22576</v>
      </c>
      <c r="F5715" t="s">
        <v>22577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11660</v>
      </c>
      <c r="N5715">
        <v>875</v>
      </c>
      <c r="O5715" t="s">
        <v>21</v>
      </c>
      <c r="P5715" t="s">
        <v>22</v>
      </c>
      <c r="Q5715" t="s">
        <v>88</v>
      </c>
    </row>
    <row r="5716" spans="1:17" hidden="1" x14ac:dyDescent="0.25">
      <c r="A5716" t="s">
        <v>22578</v>
      </c>
      <c r="B5716" t="s">
        <v>22579</v>
      </c>
      <c r="C5716" s="1" t="str">
        <f t="shared" si="659"/>
        <v>21:0648</v>
      </c>
      <c r="D5716" s="1" t="str">
        <f t="shared" si="666"/>
        <v>21:0198</v>
      </c>
      <c r="E5716" t="s">
        <v>22580</v>
      </c>
      <c r="F5716" t="s">
        <v>22581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11665</v>
      </c>
      <c r="N5716">
        <v>876</v>
      </c>
      <c r="O5716" t="s">
        <v>21</v>
      </c>
      <c r="P5716" t="s">
        <v>22</v>
      </c>
      <c r="Q5716" t="s">
        <v>143</v>
      </c>
    </row>
    <row r="5717" spans="1:17" hidden="1" x14ac:dyDescent="0.25">
      <c r="A5717" t="s">
        <v>22582</v>
      </c>
      <c r="B5717" t="s">
        <v>22583</v>
      </c>
      <c r="C5717" s="1" t="str">
        <f t="shared" si="659"/>
        <v>21:0648</v>
      </c>
      <c r="D5717" s="1" t="str">
        <f t="shared" si="666"/>
        <v>21:0198</v>
      </c>
      <c r="E5717" t="s">
        <v>22584</v>
      </c>
      <c r="F5717" t="s">
        <v>22585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11670</v>
      </c>
      <c r="N5717">
        <v>877</v>
      </c>
      <c r="O5717" t="s">
        <v>236</v>
      </c>
      <c r="P5717" t="s">
        <v>87</v>
      </c>
      <c r="Q5717" t="s">
        <v>8982</v>
      </c>
    </row>
    <row r="5718" spans="1:17" hidden="1" x14ac:dyDescent="0.25">
      <c r="A5718" t="s">
        <v>22586</v>
      </c>
      <c r="B5718" t="s">
        <v>22587</v>
      </c>
      <c r="C5718" s="1" t="str">
        <f t="shared" si="659"/>
        <v>21:0648</v>
      </c>
      <c r="D5718" s="1" t="str">
        <f t="shared" si="666"/>
        <v>21:0198</v>
      </c>
      <c r="E5718" t="s">
        <v>22588</v>
      </c>
      <c r="F5718" t="s">
        <v>22589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11675</v>
      </c>
      <c r="N5718">
        <v>878</v>
      </c>
      <c r="O5718" t="s">
        <v>21</v>
      </c>
      <c r="P5718" t="s">
        <v>583</v>
      </c>
      <c r="Q5718" t="s">
        <v>143</v>
      </c>
    </row>
    <row r="5719" spans="1:17" hidden="1" x14ac:dyDescent="0.25">
      <c r="A5719" t="s">
        <v>22590</v>
      </c>
      <c r="B5719" t="s">
        <v>22591</v>
      </c>
      <c r="C5719" s="1" t="str">
        <f t="shared" si="659"/>
        <v>21:0648</v>
      </c>
      <c r="D5719" s="1" t="str">
        <f t="shared" si="666"/>
        <v>21:0198</v>
      </c>
      <c r="E5719" t="s">
        <v>22592</v>
      </c>
      <c r="F5719" t="s">
        <v>22593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11689</v>
      </c>
      <c r="N5719">
        <v>879</v>
      </c>
      <c r="O5719" t="s">
        <v>21</v>
      </c>
      <c r="P5719" t="s">
        <v>583</v>
      </c>
      <c r="Q5719" t="s">
        <v>138</v>
      </c>
    </row>
    <row r="5720" spans="1:17" hidden="1" x14ac:dyDescent="0.25">
      <c r="A5720" t="s">
        <v>22594</v>
      </c>
      <c r="B5720" t="s">
        <v>22595</v>
      </c>
      <c r="C5720" s="1" t="str">
        <f t="shared" si="659"/>
        <v>21:0648</v>
      </c>
      <c r="D5720" s="1" t="str">
        <f t="shared" si="666"/>
        <v>21:0198</v>
      </c>
      <c r="E5720" t="s">
        <v>22596</v>
      </c>
      <c r="F5720" t="s">
        <v>22597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11694</v>
      </c>
      <c r="N5720">
        <v>880</v>
      </c>
      <c r="O5720" t="s">
        <v>21</v>
      </c>
      <c r="P5720" t="s">
        <v>2212</v>
      </c>
      <c r="Q5720" t="s">
        <v>138</v>
      </c>
    </row>
    <row r="5721" spans="1:17" hidden="1" x14ac:dyDescent="0.25">
      <c r="A5721" t="s">
        <v>22598</v>
      </c>
      <c r="B5721" t="s">
        <v>22599</v>
      </c>
      <c r="C5721" s="1" t="str">
        <f t="shared" si="659"/>
        <v>21:0648</v>
      </c>
      <c r="D5721" s="1" t="str">
        <f t="shared" si="666"/>
        <v>21:0198</v>
      </c>
      <c r="E5721" t="s">
        <v>22600</v>
      </c>
      <c r="F5721" t="s">
        <v>22601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11700</v>
      </c>
      <c r="N5721">
        <v>881</v>
      </c>
      <c r="O5721" t="s">
        <v>21</v>
      </c>
      <c r="P5721" t="s">
        <v>583</v>
      </c>
      <c r="Q5721" t="s">
        <v>2366</v>
      </c>
    </row>
    <row r="5722" spans="1:17" hidden="1" x14ac:dyDescent="0.25">
      <c r="A5722" t="s">
        <v>22602</v>
      </c>
      <c r="B5722" t="s">
        <v>22603</v>
      </c>
      <c r="C5722" s="1" t="str">
        <f t="shared" si="659"/>
        <v>21:0648</v>
      </c>
      <c r="D5722" s="1" t="str">
        <f t="shared" si="666"/>
        <v>21:0198</v>
      </c>
      <c r="E5722" t="s">
        <v>22604</v>
      </c>
      <c r="F5722" t="s">
        <v>22605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11710</v>
      </c>
      <c r="N5722">
        <v>882</v>
      </c>
      <c r="O5722" t="s">
        <v>21</v>
      </c>
      <c r="P5722" t="s">
        <v>2212</v>
      </c>
      <c r="Q5722" t="s">
        <v>143</v>
      </c>
    </row>
    <row r="5723" spans="1:17" hidden="1" x14ac:dyDescent="0.25">
      <c r="A5723" t="s">
        <v>22606</v>
      </c>
      <c r="B5723" t="s">
        <v>22607</v>
      </c>
      <c r="C5723" s="1" t="str">
        <f t="shared" si="659"/>
        <v>21:0648</v>
      </c>
      <c r="D5723" s="1" t="str">
        <f t="shared" si="666"/>
        <v>21:0198</v>
      </c>
      <c r="E5723" t="s">
        <v>22608</v>
      </c>
      <c r="F5723" t="s">
        <v>22609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11715</v>
      </c>
      <c r="N5723">
        <v>883</v>
      </c>
      <c r="O5723" t="s">
        <v>21</v>
      </c>
      <c r="P5723" t="s">
        <v>1515</v>
      </c>
      <c r="Q5723" t="s">
        <v>88</v>
      </c>
    </row>
    <row r="5724" spans="1:17" hidden="1" x14ac:dyDescent="0.25">
      <c r="A5724" t="s">
        <v>22610</v>
      </c>
      <c r="B5724" t="s">
        <v>22611</v>
      </c>
      <c r="C5724" s="1" t="str">
        <f t="shared" si="659"/>
        <v>21:0648</v>
      </c>
      <c r="D5724" s="1" t="str">
        <f t="shared" si="666"/>
        <v>21:0198</v>
      </c>
      <c r="E5724" t="s">
        <v>22612</v>
      </c>
      <c r="F5724" t="s">
        <v>22613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11720</v>
      </c>
      <c r="N5724">
        <v>884</v>
      </c>
      <c r="O5724" t="s">
        <v>21</v>
      </c>
      <c r="P5724" t="s">
        <v>2212</v>
      </c>
      <c r="Q5724" t="s">
        <v>149</v>
      </c>
    </row>
    <row r="5725" spans="1:17" hidden="1" x14ac:dyDescent="0.25">
      <c r="A5725" t="s">
        <v>22614</v>
      </c>
      <c r="B5725" t="s">
        <v>22615</v>
      </c>
      <c r="C5725" s="1" t="str">
        <f t="shared" si="659"/>
        <v>21:0648</v>
      </c>
      <c r="D5725" s="1" t="str">
        <f t="shared" si="666"/>
        <v>21:0198</v>
      </c>
      <c r="E5725" t="s">
        <v>22616</v>
      </c>
      <c r="F5725" t="s">
        <v>22617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11725</v>
      </c>
      <c r="N5725">
        <v>885</v>
      </c>
      <c r="O5725" t="s">
        <v>21</v>
      </c>
      <c r="P5725" t="s">
        <v>356</v>
      </c>
      <c r="Q5725" t="s">
        <v>171</v>
      </c>
    </row>
    <row r="5726" spans="1:17" hidden="1" x14ac:dyDescent="0.25">
      <c r="A5726" t="s">
        <v>22618</v>
      </c>
      <c r="B5726" t="s">
        <v>22619</v>
      </c>
      <c r="C5726" s="1" t="str">
        <f t="shared" si="659"/>
        <v>21:0648</v>
      </c>
      <c r="D5726" s="1" t="str">
        <f t="shared" si="666"/>
        <v>21:0198</v>
      </c>
      <c r="E5726" t="s">
        <v>22620</v>
      </c>
      <c r="F5726" t="s">
        <v>22621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11730</v>
      </c>
      <c r="N5726">
        <v>886</v>
      </c>
      <c r="O5726" t="s">
        <v>21</v>
      </c>
      <c r="P5726" t="s">
        <v>636</v>
      </c>
      <c r="Q5726" t="s">
        <v>215</v>
      </c>
    </row>
    <row r="5727" spans="1:17" hidden="1" x14ac:dyDescent="0.25">
      <c r="A5727" t="s">
        <v>22622</v>
      </c>
      <c r="B5727" t="s">
        <v>22623</v>
      </c>
      <c r="C5727" s="1" t="str">
        <f t="shared" si="659"/>
        <v>21:0648</v>
      </c>
      <c r="D5727" s="1" t="str">
        <f t="shared" si="666"/>
        <v>21:0198</v>
      </c>
      <c r="E5727" t="s">
        <v>22624</v>
      </c>
      <c r="F5727" t="s">
        <v>22625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12803</v>
      </c>
      <c r="N5727">
        <v>887</v>
      </c>
      <c r="O5727" t="s">
        <v>21</v>
      </c>
      <c r="P5727" t="s">
        <v>356</v>
      </c>
      <c r="Q5727" t="s">
        <v>215</v>
      </c>
    </row>
    <row r="5728" spans="1:17" hidden="1" x14ac:dyDescent="0.25">
      <c r="A5728" t="s">
        <v>22626</v>
      </c>
      <c r="B5728" t="s">
        <v>22627</v>
      </c>
      <c r="C5728" s="1" t="str">
        <f t="shared" si="659"/>
        <v>21:0648</v>
      </c>
      <c r="D5728" s="1" t="str">
        <f>HYPERLINK("http://geochem.nrcan.gc.ca/cdogs/content/svy/svy_e.htm", "")</f>
        <v/>
      </c>
      <c r="G5728" s="1" t="str">
        <f>HYPERLINK("http://geochem.nrcan.gc.ca/cdogs/content/cr_/cr_00082_e.htm", "82")</f>
        <v>82</v>
      </c>
      <c r="J5728" t="s">
        <v>11703</v>
      </c>
      <c r="K5728" t="s">
        <v>11704</v>
      </c>
      <c r="L5728">
        <v>49</v>
      </c>
      <c r="M5728" t="s">
        <v>11705</v>
      </c>
      <c r="N5728">
        <v>888</v>
      </c>
      <c r="O5728" t="s">
        <v>15720</v>
      </c>
      <c r="P5728" t="s">
        <v>1588</v>
      </c>
      <c r="Q5728" t="s">
        <v>23</v>
      </c>
    </row>
    <row r="5729" spans="1:17" hidden="1" x14ac:dyDescent="0.25">
      <c r="A5729" t="s">
        <v>22628</v>
      </c>
      <c r="B5729" t="s">
        <v>22629</v>
      </c>
      <c r="C5729" s="1" t="str">
        <f t="shared" si="659"/>
        <v>21:0648</v>
      </c>
      <c r="D5729" s="1" t="str">
        <f t="shared" ref="D5729:D5756" si="669">HYPERLINK("http://geochem.nrcan.gc.ca/cdogs/content/svy/svy210198_e.htm", "21:0198")</f>
        <v>21:0198</v>
      </c>
      <c r="E5729" t="s">
        <v>22630</v>
      </c>
      <c r="F5729" t="s">
        <v>22631</v>
      </c>
      <c r="H5729">
        <v>45.860778099999997</v>
      </c>
      <c r="I5729">
        <v>-65.654364900000004</v>
      </c>
      <c r="J5729" s="1" t="str">
        <f t="shared" ref="J5729:J5756" si="670">HYPERLINK("http://geochem.nrcan.gc.ca/cdogs/content/kwd/kwd020018_e.htm", "Fluid (stream)")</f>
        <v>Fluid (stream)</v>
      </c>
      <c r="K5729" s="1" t="str">
        <f t="shared" ref="K5729:K5756" si="671">HYPERLINK("http://geochem.nrcan.gc.ca/cdogs/content/kwd/kwd080007_e.htm", "Untreated Water")</f>
        <v>Untreated Water</v>
      </c>
      <c r="L5729">
        <v>49</v>
      </c>
      <c r="M5729" t="s">
        <v>11641</v>
      </c>
      <c r="N5729">
        <v>889</v>
      </c>
      <c r="O5729" t="s">
        <v>4378</v>
      </c>
      <c r="P5729" t="s">
        <v>1631</v>
      </c>
      <c r="Q5729" t="s">
        <v>71</v>
      </c>
    </row>
    <row r="5730" spans="1:17" hidden="1" x14ac:dyDescent="0.25">
      <c r="A5730" t="s">
        <v>22632</v>
      </c>
      <c r="B5730" t="s">
        <v>22633</v>
      </c>
      <c r="C5730" s="1" t="str">
        <f t="shared" si="659"/>
        <v>21:0648</v>
      </c>
      <c r="D5730" s="1" t="str">
        <f t="shared" si="669"/>
        <v>21:0198</v>
      </c>
      <c r="E5730" t="s">
        <v>22634</v>
      </c>
      <c r="F5730" t="s">
        <v>22635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11646</v>
      </c>
      <c r="N5730">
        <v>890</v>
      </c>
      <c r="O5730" t="s">
        <v>21</v>
      </c>
      <c r="P5730" t="s">
        <v>356</v>
      </c>
      <c r="Q5730" t="s">
        <v>215</v>
      </c>
    </row>
    <row r="5731" spans="1:17" hidden="1" x14ac:dyDescent="0.25">
      <c r="A5731" t="s">
        <v>22636</v>
      </c>
      <c r="B5731" t="s">
        <v>22637</v>
      </c>
      <c r="C5731" s="1" t="str">
        <f t="shared" si="659"/>
        <v>21:0648</v>
      </c>
      <c r="D5731" s="1" t="str">
        <f t="shared" si="669"/>
        <v>21:0198</v>
      </c>
      <c r="E5731" t="s">
        <v>22638</v>
      </c>
      <c r="F5731" t="s">
        <v>22639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11651</v>
      </c>
      <c r="N5731">
        <v>891</v>
      </c>
      <c r="O5731" t="s">
        <v>21</v>
      </c>
      <c r="P5731" t="s">
        <v>22</v>
      </c>
      <c r="Q5731" t="s">
        <v>189</v>
      </c>
    </row>
    <row r="5732" spans="1:17" hidden="1" x14ac:dyDescent="0.25">
      <c r="A5732" t="s">
        <v>22640</v>
      </c>
      <c r="B5732" t="s">
        <v>22641</v>
      </c>
      <c r="C5732" s="1" t="str">
        <f t="shared" si="659"/>
        <v>21:0648</v>
      </c>
      <c r="D5732" s="1" t="str">
        <f t="shared" si="669"/>
        <v>21:0198</v>
      </c>
      <c r="E5732" t="s">
        <v>22642</v>
      </c>
      <c r="F5732" t="s">
        <v>22643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11660</v>
      </c>
      <c r="N5732">
        <v>892</v>
      </c>
      <c r="O5732" t="s">
        <v>21</v>
      </c>
      <c r="P5732" t="s">
        <v>356</v>
      </c>
      <c r="Q5732" t="s">
        <v>143</v>
      </c>
    </row>
    <row r="5733" spans="1:17" hidden="1" x14ac:dyDescent="0.25">
      <c r="A5733" t="s">
        <v>22644</v>
      </c>
      <c r="B5733" t="s">
        <v>22645</v>
      </c>
      <c r="C5733" s="1" t="str">
        <f t="shared" si="659"/>
        <v>21:0648</v>
      </c>
      <c r="D5733" s="1" t="str">
        <f t="shared" si="669"/>
        <v>21:0198</v>
      </c>
      <c r="E5733" t="s">
        <v>22646</v>
      </c>
      <c r="F5733" t="s">
        <v>22647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11665</v>
      </c>
      <c r="N5733">
        <v>893</v>
      </c>
      <c r="O5733" t="s">
        <v>21</v>
      </c>
      <c r="P5733" t="s">
        <v>356</v>
      </c>
      <c r="Q5733" t="s">
        <v>171</v>
      </c>
    </row>
    <row r="5734" spans="1:17" hidden="1" x14ac:dyDescent="0.25">
      <c r="A5734" t="s">
        <v>22648</v>
      </c>
      <c r="B5734" t="s">
        <v>22649</v>
      </c>
      <c r="C5734" s="1" t="str">
        <f t="shared" si="659"/>
        <v>21:0648</v>
      </c>
      <c r="D5734" s="1" t="str">
        <f t="shared" si="669"/>
        <v>21:0198</v>
      </c>
      <c r="E5734" t="s">
        <v>22650</v>
      </c>
      <c r="F5734" t="s">
        <v>22651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11680</v>
      </c>
      <c r="N5734">
        <v>894</v>
      </c>
      <c r="O5734" t="s">
        <v>21</v>
      </c>
      <c r="P5734" t="s">
        <v>356</v>
      </c>
      <c r="Q5734" t="s">
        <v>88</v>
      </c>
    </row>
    <row r="5735" spans="1:17" hidden="1" x14ac:dyDescent="0.25">
      <c r="A5735" t="s">
        <v>22652</v>
      </c>
      <c r="B5735" t="s">
        <v>22653</v>
      </c>
      <c r="C5735" s="1" t="str">
        <f t="shared" si="659"/>
        <v>21:0648</v>
      </c>
      <c r="D5735" s="1" t="str">
        <f t="shared" si="669"/>
        <v>21:0198</v>
      </c>
      <c r="E5735" t="s">
        <v>22650</v>
      </c>
      <c r="F5735" t="s">
        <v>22654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11684</v>
      </c>
      <c r="N5735">
        <v>895</v>
      </c>
      <c r="O5735" t="s">
        <v>21</v>
      </c>
      <c r="P5735" t="s">
        <v>45</v>
      </c>
      <c r="Q5735" t="s">
        <v>171</v>
      </c>
    </row>
    <row r="5736" spans="1:17" hidden="1" x14ac:dyDescent="0.25">
      <c r="A5736" t="s">
        <v>22655</v>
      </c>
      <c r="B5736" t="s">
        <v>22656</v>
      </c>
      <c r="C5736" s="1" t="str">
        <f t="shared" si="659"/>
        <v>21:0648</v>
      </c>
      <c r="D5736" s="1" t="str">
        <f t="shared" si="669"/>
        <v>21:0198</v>
      </c>
      <c r="E5736" t="s">
        <v>22657</v>
      </c>
      <c r="F5736" t="s">
        <v>22658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11670</v>
      </c>
      <c r="N5736">
        <v>896</v>
      </c>
      <c r="O5736" t="s">
        <v>21</v>
      </c>
      <c r="P5736" t="s">
        <v>356</v>
      </c>
      <c r="Q5736" t="s">
        <v>143</v>
      </c>
    </row>
    <row r="5737" spans="1:17" hidden="1" x14ac:dyDescent="0.25">
      <c r="A5737" t="s">
        <v>22659</v>
      </c>
      <c r="B5737" t="s">
        <v>22660</v>
      </c>
      <c r="C5737" s="1" t="str">
        <f t="shared" ref="C5737:C5800" si="672">HYPERLINK("http://geochem.nrcan.gc.ca/cdogs/content/bdl/bdl210648_e.htm", "21:0648")</f>
        <v>21:0648</v>
      </c>
      <c r="D5737" s="1" t="str">
        <f t="shared" si="669"/>
        <v>21:0198</v>
      </c>
      <c r="E5737" t="s">
        <v>22661</v>
      </c>
      <c r="F5737" t="s">
        <v>22662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11675</v>
      </c>
      <c r="N5737">
        <v>897</v>
      </c>
      <c r="O5737" t="s">
        <v>21</v>
      </c>
      <c r="P5737" t="s">
        <v>356</v>
      </c>
      <c r="Q5737" t="s">
        <v>143</v>
      </c>
    </row>
    <row r="5738" spans="1:17" hidden="1" x14ac:dyDescent="0.25">
      <c r="A5738" t="s">
        <v>22663</v>
      </c>
      <c r="B5738" t="s">
        <v>22664</v>
      </c>
      <c r="C5738" s="1" t="str">
        <f t="shared" si="672"/>
        <v>21:0648</v>
      </c>
      <c r="D5738" s="1" t="str">
        <f t="shared" si="669"/>
        <v>21:0198</v>
      </c>
      <c r="E5738" t="s">
        <v>22665</v>
      </c>
      <c r="F5738" t="s">
        <v>22666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11689</v>
      </c>
      <c r="N5738">
        <v>898</v>
      </c>
      <c r="O5738" t="s">
        <v>21</v>
      </c>
      <c r="P5738" t="s">
        <v>45</v>
      </c>
      <c r="Q5738" t="s">
        <v>171</v>
      </c>
    </row>
    <row r="5739" spans="1:17" hidden="1" x14ac:dyDescent="0.25">
      <c r="A5739" t="s">
        <v>22667</v>
      </c>
      <c r="B5739" t="s">
        <v>22668</v>
      </c>
      <c r="C5739" s="1" t="str">
        <f t="shared" si="672"/>
        <v>21:0648</v>
      </c>
      <c r="D5739" s="1" t="str">
        <f t="shared" si="669"/>
        <v>21:0198</v>
      </c>
      <c r="E5739" t="s">
        <v>22669</v>
      </c>
      <c r="F5739" t="s">
        <v>22670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11694</v>
      </c>
      <c r="N5739">
        <v>899</v>
      </c>
      <c r="O5739" t="s">
        <v>21</v>
      </c>
      <c r="P5739" t="s">
        <v>45</v>
      </c>
      <c r="Q5739" t="s">
        <v>88</v>
      </c>
    </row>
    <row r="5740" spans="1:17" hidden="1" x14ac:dyDescent="0.25">
      <c r="A5740" t="s">
        <v>22671</v>
      </c>
      <c r="B5740" t="s">
        <v>22672</v>
      </c>
      <c r="C5740" s="1" t="str">
        <f t="shared" si="672"/>
        <v>21:0648</v>
      </c>
      <c r="D5740" s="1" t="str">
        <f t="shared" si="669"/>
        <v>21:0198</v>
      </c>
      <c r="E5740" t="s">
        <v>22673</v>
      </c>
      <c r="F5740" t="s">
        <v>22674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11700</v>
      </c>
      <c r="N5740">
        <v>900</v>
      </c>
      <c r="O5740" t="s">
        <v>21</v>
      </c>
      <c r="P5740" t="s">
        <v>45</v>
      </c>
      <c r="Q5740" t="s">
        <v>88</v>
      </c>
    </row>
    <row r="5741" spans="1:17" hidden="1" x14ac:dyDescent="0.25">
      <c r="A5741" t="s">
        <v>22675</v>
      </c>
      <c r="B5741" t="s">
        <v>22676</v>
      </c>
      <c r="C5741" s="1" t="str">
        <f t="shared" si="672"/>
        <v>21:0648</v>
      </c>
      <c r="D5741" s="1" t="str">
        <f t="shared" si="669"/>
        <v>21:0198</v>
      </c>
      <c r="E5741" t="s">
        <v>22677</v>
      </c>
      <c r="F5741" t="s">
        <v>22678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11710</v>
      </c>
      <c r="N5741">
        <v>901</v>
      </c>
      <c r="O5741" t="s">
        <v>21</v>
      </c>
      <c r="P5741" t="s">
        <v>45</v>
      </c>
      <c r="Q5741" t="s">
        <v>88</v>
      </c>
    </row>
    <row r="5742" spans="1:17" hidden="1" x14ac:dyDescent="0.25">
      <c r="A5742" t="s">
        <v>22679</v>
      </c>
      <c r="B5742" t="s">
        <v>22680</v>
      </c>
      <c r="C5742" s="1" t="str">
        <f t="shared" si="672"/>
        <v>21:0648</v>
      </c>
      <c r="D5742" s="1" t="str">
        <f t="shared" si="669"/>
        <v>21:0198</v>
      </c>
      <c r="E5742" t="s">
        <v>22681</v>
      </c>
      <c r="F5742" t="s">
        <v>22682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11715</v>
      </c>
      <c r="N5742">
        <v>902</v>
      </c>
      <c r="O5742" t="s">
        <v>21</v>
      </c>
      <c r="P5742" t="s">
        <v>45</v>
      </c>
      <c r="Q5742" t="s">
        <v>88</v>
      </c>
    </row>
    <row r="5743" spans="1:17" hidden="1" x14ac:dyDescent="0.25">
      <c r="A5743" t="s">
        <v>22683</v>
      </c>
      <c r="B5743" t="s">
        <v>22684</v>
      </c>
      <c r="C5743" s="1" t="str">
        <f t="shared" si="672"/>
        <v>21:0648</v>
      </c>
      <c r="D5743" s="1" t="str">
        <f t="shared" si="669"/>
        <v>21:0198</v>
      </c>
      <c r="E5743" t="s">
        <v>22685</v>
      </c>
      <c r="F5743" t="s">
        <v>22686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11720</v>
      </c>
      <c r="N5743">
        <v>903</v>
      </c>
      <c r="O5743" t="s">
        <v>21</v>
      </c>
      <c r="P5743" t="s">
        <v>87</v>
      </c>
      <c r="Q5743" t="s">
        <v>138</v>
      </c>
    </row>
    <row r="5744" spans="1:17" hidden="1" x14ac:dyDescent="0.25">
      <c r="A5744" t="s">
        <v>22687</v>
      </c>
      <c r="B5744" t="s">
        <v>22688</v>
      </c>
      <c r="C5744" s="1" t="str">
        <f t="shared" si="672"/>
        <v>21:0648</v>
      </c>
      <c r="D5744" s="1" t="str">
        <f t="shared" si="669"/>
        <v>21:0198</v>
      </c>
      <c r="E5744" t="s">
        <v>22689</v>
      </c>
      <c r="F5744" t="s">
        <v>22690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11725</v>
      </c>
      <c r="N5744">
        <v>904</v>
      </c>
      <c r="O5744" t="s">
        <v>21</v>
      </c>
      <c r="P5744" t="s">
        <v>45</v>
      </c>
      <c r="Q5744" t="s">
        <v>138</v>
      </c>
    </row>
    <row r="5745" spans="1:17" hidden="1" x14ac:dyDescent="0.25">
      <c r="A5745" t="s">
        <v>22691</v>
      </c>
      <c r="B5745" t="s">
        <v>22692</v>
      </c>
      <c r="C5745" s="1" t="str">
        <f t="shared" si="672"/>
        <v>21:0648</v>
      </c>
      <c r="D5745" s="1" t="str">
        <f t="shared" si="669"/>
        <v>21:0198</v>
      </c>
      <c r="E5745" t="s">
        <v>22693</v>
      </c>
      <c r="F5745" t="s">
        <v>22694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11730</v>
      </c>
      <c r="N5745">
        <v>905</v>
      </c>
      <c r="O5745" t="s">
        <v>21</v>
      </c>
      <c r="P5745" t="s">
        <v>45</v>
      </c>
      <c r="Q5745" t="s">
        <v>88</v>
      </c>
    </row>
    <row r="5746" spans="1:17" hidden="1" x14ac:dyDescent="0.25">
      <c r="A5746" t="s">
        <v>22695</v>
      </c>
      <c r="B5746" t="s">
        <v>22696</v>
      </c>
      <c r="C5746" s="1" t="str">
        <f t="shared" si="672"/>
        <v>21:0648</v>
      </c>
      <c r="D5746" s="1" t="str">
        <f t="shared" si="669"/>
        <v>21:0198</v>
      </c>
      <c r="E5746" t="s">
        <v>22697</v>
      </c>
      <c r="F5746" t="s">
        <v>22698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12803</v>
      </c>
      <c r="N5746">
        <v>906</v>
      </c>
      <c r="O5746" t="s">
        <v>21</v>
      </c>
      <c r="P5746" t="s">
        <v>22</v>
      </c>
      <c r="Q5746" t="s">
        <v>189</v>
      </c>
    </row>
    <row r="5747" spans="1:17" hidden="1" x14ac:dyDescent="0.25">
      <c r="A5747" t="s">
        <v>22699</v>
      </c>
      <c r="B5747" t="s">
        <v>22700</v>
      </c>
      <c r="C5747" s="1" t="str">
        <f t="shared" si="672"/>
        <v>21:0648</v>
      </c>
      <c r="D5747" s="1" t="str">
        <f t="shared" si="669"/>
        <v>21:0198</v>
      </c>
      <c r="E5747" t="s">
        <v>22701</v>
      </c>
      <c r="F5747" t="s">
        <v>22702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11641</v>
      </c>
      <c r="N5747">
        <v>907</v>
      </c>
      <c r="O5747" t="s">
        <v>21</v>
      </c>
      <c r="P5747" t="s">
        <v>2943</v>
      </c>
      <c r="Q5747" t="s">
        <v>88</v>
      </c>
    </row>
    <row r="5748" spans="1:17" hidden="1" x14ac:dyDescent="0.25">
      <c r="A5748" t="s">
        <v>22703</v>
      </c>
      <c r="B5748" t="s">
        <v>22704</v>
      </c>
      <c r="C5748" s="1" t="str">
        <f t="shared" si="672"/>
        <v>21:0648</v>
      </c>
      <c r="D5748" s="1" t="str">
        <f t="shared" si="669"/>
        <v>21:0198</v>
      </c>
      <c r="E5748" t="s">
        <v>22705</v>
      </c>
      <c r="F5748" t="s">
        <v>22706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11646</v>
      </c>
      <c r="N5748">
        <v>908</v>
      </c>
      <c r="O5748" t="s">
        <v>21</v>
      </c>
      <c r="P5748" t="s">
        <v>2943</v>
      </c>
      <c r="Q5748" t="s">
        <v>88</v>
      </c>
    </row>
    <row r="5749" spans="1:17" hidden="1" x14ac:dyDescent="0.25">
      <c r="A5749" t="s">
        <v>22707</v>
      </c>
      <c r="B5749" t="s">
        <v>22708</v>
      </c>
      <c r="C5749" s="1" t="str">
        <f t="shared" si="672"/>
        <v>21:0648</v>
      </c>
      <c r="D5749" s="1" t="str">
        <f t="shared" si="669"/>
        <v>21:0198</v>
      </c>
      <c r="E5749" t="s">
        <v>22709</v>
      </c>
      <c r="F5749" t="s">
        <v>22710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11680</v>
      </c>
      <c r="N5749">
        <v>909</v>
      </c>
      <c r="O5749" t="s">
        <v>21</v>
      </c>
      <c r="P5749" t="s">
        <v>397</v>
      </c>
      <c r="Q5749" t="s">
        <v>88</v>
      </c>
    </row>
    <row r="5750" spans="1:17" hidden="1" x14ac:dyDescent="0.25">
      <c r="A5750" t="s">
        <v>22711</v>
      </c>
      <c r="B5750" t="s">
        <v>22712</v>
      </c>
      <c r="C5750" s="1" t="str">
        <f t="shared" si="672"/>
        <v>21:0648</v>
      </c>
      <c r="D5750" s="1" t="str">
        <f t="shared" si="669"/>
        <v>21:0198</v>
      </c>
      <c r="E5750" t="s">
        <v>22709</v>
      </c>
      <c r="F5750" t="s">
        <v>22713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11684</v>
      </c>
      <c r="N5750">
        <v>910</v>
      </c>
      <c r="O5750" t="s">
        <v>21</v>
      </c>
      <c r="P5750" t="s">
        <v>397</v>
      </c>
      <c r="Q5750" t="s">
        <v>88</v>
      </c>
    </row>
    <row r="5751" spans="1:17" hidden="1" x14ac:dyDescent="0.25">
      <c r="A5751" t="s">
        <v>22714</v>
      </c>
      <c r="B5751" t="s">
        <v>22715</v>
      </c>
      <c r="C5751" s="1" t="str">
        <f t="shared" si="672"/>
        <v>21:0648</v>
      </c>
      <c r="D5751" s="1" t="str">
        <f t="shared" si="669"/>
        <v>21:0198</v>
      </c>
      <c r="E5751" t="s">
        <v>22716</v>
      </c>
      <c r="F5751" t="s">
        <v>22717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11651</v>
      </c>
      <c r="N5751">
        <v>911</v>
      </c>
      <c r="O5751" t="s">
        <v>21</v>
      </c>
      <c r="P5751" t="s">
        <v>397</v>
      </c>
      <c r="Q5751" t="s">
        <v>171</v>
      </c>
    </row>
    <row r="5752" spans="1:17" hidden="1" x14ac:dyDescent="0.25">
      <c r="A5752" t="s">
        <v>22718</v>
      </c>
      <c r="B5752" t="s">
        <v>22719</v>
      </c>
      <c r="C5752" s="1" t="str">
        <f t="shared" si="672"/>
        <v>21:0648</v>
      </c>
      <c r="D5752" s="1" t="str">
        <f t="shared" si="669"/>
        <v>21:0198</v>
      </c>
      <c r="E5752" t="s">
        <v>22720</v>
      </c>
      <c r="F5752" t="s">
        <v>22721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11660</v>
      </c>
      <c r="N5752">
        <v>912</v>
      </c>
      <c r="O5752" t="s">
        <v>21</v>
      </c>
      <c r="P5752" t="s">
        <v>356</v>
      </c>
      <c r="Q5752" t="s">
        <v>2822</v>
      </c>
    </row>
    <row r="5753" spans="1:17" hidden="1" x14ac:dyDescent="0.25">
      <c r="A5753" t="s">
        <v>22722</v>
      </c>
      <c r="B5753" t="s">
        <v>22723</v>
      </c>
      <c r="C5753" s="1" t="str">
        <f t="shared" si="672"/>
        <v>21:0648</v>
      </c>
      <c r="D5753" s="1" t="str">
        <f t="shared" si="669"/>
        <v>21:0198</v>
      </c>
      <c r="E5753" t="s">
        <v>22724</v>
      </c>
      <c r="F5753" t="s">
        <v>22725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11665</v>
      </c>
      <c r="N5753">
        <v>913</v>
      </c>
      <c r="O5753" t="s">
        <v>21</v>
      </c>
      <c r="P5753" t="s">
        <v>583</v>
      </c>
      <c r="Q5753" t="s">
        <v>171</v>
      </c>
    </row>
    <row r="5754" spans="1:17" hidden="1" x14ac:dyDescent="0.25">
      <c r="A5754" t="s">
        <v>22726</v>
      </c>
      <c r="B5754" t="s">
        <v>22727</v>
      </c>
      <c r="C5754" s="1" t="str">
        <f t="shared" si="672"/>
        <v>21:0648</v>
      </c>
      <c r="D5754" s="1" t="str">
        <f t="shared" si="669"/>
        <v>21:0198</v>
      </c>
      <c r="E5754" t="s">
        <v>22728</v>
      </c>
      <c r="F5754" t="s">
        <v>22729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11670</v>
      </c>
      <c r="N5754">
        <v>914</v>
      </c>
      <c r="O5754" t="s">
        <v>21</v>
      </c>
      <c r="P5754" t="s">
        <v>583</v>
      </c>
      <c r="Q5754" t="s">
        <v>3836</v>
      </c>
    </row>
    <row r="5755" spans="1:17" hidden="1" x14ac:dyDescent="0.25">
      <c r="A5755" t="s">
        <v>22730</v>
      </c>
      <c r="B5755" t="s">
        <v>22731</v>
      </c>
      <c r="C5755" s="1" t="str">
        <f t="shared" si="672"/>
        <v>21:0648</v>
      </c>
      <c r="D5755" s="1" t="str">
        <f t="shared" si="669"/>
        <v>21:0198</v>
      </c>
      <c r="E5755" t="s">
        <v>22732</v>
      </c>
      <c r="F5755" t="s">
        <v>22733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11675</v>
      </c>
      <c r="N5755">
        <v>915</v>
      </c>
      <c r="O5755" t="s">
        <v>21</v>
      </c>
      <c r="P5755" t="s">
        <v>22</v>
      </c>
      <c r="Q5755" t="s">
        <v>2366</v>
      </c>
    </row>
    <row r="5756" spans="1:17" hidden="1" x14ac:dyDescent="0.25">
      <c r="A5756" t="s">
        <v>22734</v>
      </c>
      <c r="B5756" t="s">
        <v>22735</v>
      </c>
      <c r="C5756" s="1" t="str">
        <f t="shared" si="672"/>
        <v>21:0648</v>
      </c>
      <c r="D5756" s="1" t="str">
        <f t="shared" si="669"/>
        <v>21:0198</v>
      </c>
      <c r="E5756" t="s">
        <v>22736</v>
      </c>
      <c r="F5756" t="s">
        <v>22737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11689</v>
      </c>
      <c r="N5756">
        <v>916</v>
      </c>
      <c r="O5756" t="s">
        <v>21</v>
      </c>
      <c r="P5756" t="s">
        <v>45</v>
      </c>
      <c r="Q5756" t="s">
        <v>171</v>
      </c>
    </row>
    <row r="5757" spans="1:17" hidden="1" x14ac:dyDescent="0.25">
      <c r="A5757" t="s">
        <v>22738</v>
      </c>
      <c r="B5757" t="s">
        <v>22739</v>
      </c>
      <c r="C5757" s="1" t="str">
        <f t="shared" si="672"/>
        <v>21:0648</v>
      </c>
      <c r="D5757" s="1" t="str">
        <f>HYPERLINK("http://geochem.nrcan.gc.ca/cdogs/content/svy/svy_e.htm", "")</f>
        <v/>
      </c>
      <c r="G5757" s="1" t="str">
        <f>HYPERLINK("http://geochem.nrcan.gc.ca/cdogs/content/cr_/cr_00082_e.htm", "82")</f>
        <v>82</v>
      </c>
      <c r="J5757" t="s">
        <v>11703</v>
      </c>
      <c r="K5757" t="s">
        <v>11704</v>
      </c>
      <c r="L5757">
        <v>50</v>
      </c>
      <c r="M5757" t="s">
        <v>11705</v>
      </c>
      <c r="N5757">
        <v>917</v>
      </c>
      <c r="O5757" t="s">
        <v>730</v>
      </c>
      <c r="P5757" t="s">
        <v>7960</v>
      </c>
      <c r="Q5757" t="s">
        <v>103</v>
      </c>
    </row>
    <row r="5758" spans="1:17" hidden="1" x14ac:dyDescent="0.25">
      <c r="A5758" t="s">
        <v>22740</v>
      </c>
      <c r="B5758" t="s">
        <v>22741</v>
      </c>
      <c r="C5758" s="1" t="str">
        <f t="shared" si="672"/>
        <v>21:0648</v>
      </c>
      <c r="D5758" s="1" t="str">
        <f t="shared" ref="D5758:D5771" si="673">HYPERLINK("http://geochem.nrcan.gc.ca/cdogs/content/svy/svy210198_e.htm", "21:0198")</f>
        <v>21:0198</v>
      </c>
      <c r="E5758" t="s">
        <v>22742</v>
      </c>
      <c r="F5758" t="s">
        <v>22743</v>
      </c>
      <c r="H5758">
        <v>45.827544000000003</v>
      </c>
      <c r="I5758">
        <v>-65.801695300000006</v>
      </c>
      <c r="J5758" s="1" t="str">
        <f t="shared" ref="J5758:J5771" si="674">HYPERLINK("http://geochem.nrcan.gc.ca/cdogs/content/kwd/kwd020018_e.htm", "Fluid (stream)")</f>
        <v>Fluid (stream)</v>
      </c>
      <c r="K5758" s="1" t="str">
        <f t="shared" ref="K5758:K5771" si="675">HYPERLINK("http://geochem.nrcan.gc.ca/cdogs/content/kwd/kwd080007_e.htm", "Untreated Water")</f>
        <v>Untreated Water</v>
      </c>
      <c r="L5758">
        <v>50</v>
      </c>
      <c r="M5758" t="s">
        <v>11694</v>
      </c>
      <c r="N5758">
        <v>918</v>
      </c>
      <c r="O5758" t="s">
        <v>21</v>
      </c>
      <c r="P5758" t="s">
        <v>45</v>
      </c>
      <c r="Q5758" t="s">
        <v>189</v>
      </c>
    </row>
    <row r="5759" spans="1:17" hidden="1" x14ac:dyDescent="0.25">
      <c r="A5759" t="s">
        <v>22744</v>
      </c>
      <c r="B5759" t="s">
        <v>22745</v>
      </c>
      <c r="C5759" s="1" t="str">
        <f t="shared" si="672"/>
        <v>21:0648</v>
      </c>
      <c r="D5759" s="1" t="str">
        <f t="shared" si="673"/>
        <v>21:0198</v>
      </c>
      <c r="E5759" t="s">
        <v>22746</v>
      </c>
      <c r="F5759" t="s">
        <v>22747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11700</v>
      </c>
      <c r="N5759">
        <v>919</v>
      </c>
      <c r="O5759" t="s">
        <v>21</v>
      </c>
      <c r="P5759" t="s">
        <v>45</v>
      </c>
      <c r="Q5759" t="s">
        <v>2366</v>
      </c>
    </row>
    <row r="5760" spans="1:17" hidden="1" x14ac:dyDescent="0.25">
      <c r="A5760" t="s">
        <v>22748</v>
      </c>
      <c r="B5760" t="s">
        <v>22749</v>
      </c>
      <c r="C5760" s="1" t="str">
        <f t="shared" si="672"/>
        <v>21:0648</v>
      </c>
      <c r="D5760" s="1" t="str">
        <f t="shared" si="673"/>
        <v>21:0198</v>
      </c>
      <c r="E5760" t="s">
        <v>22750</v>
      </c>
      <c r="F5760" t="s">
        <v>22751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11710</v>
      </c>
      <c r="N5760">
        <v>920</v>
      </c>
      <c r="O5760" t="s">
        <v>21</v>
      </c>
      <c r="P5760" t="s">
        <v>356</v>
      </c>
      <c r="Q5760" t="s">
        <v>88</v>
      </c>
    </row>
    <row r="5761" spans="1:17" hidden="1" x14ac:dyDescent="0.25">
      <c r="A5761" t="s">
        <v>22752</v>
      </c>
      <c r="B5761" t="s">
        <v>22753</v>
      </c>
      <c r="C5761" s="1" t="str">
        <f t="shared" si="672"/>
        <v>21:0648</v>
      </c>
      <c r="D5761" s="1" t="str">
        <f t="shared" si="673"/>
        <v>21:0198</v>
      </c>
      <c r="E5761" t="s">
        <v>22754</v>
      </c>
      <c r="F5761" t="s">
        <v>22755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11715</v>
      </c>
      <c r="N5761">
        <v>921</v>
      </c>
      <c r="O5761" t="s">
        <v>21</v>
      </c>
      <c r="P5761" t="s">
        <v>45</v>
      </c>
      <c r="Q5761" t="s">
        <v>138</v>
      </c>
    </row>
    <row r="5762" spans="1:17" hidden="1" x14ac:dyDescent="0.25">
      <c r="A5762" t="s">
        <v>22756</v>
      </c>
      <c r="B5762" t="s">
        <v>22757</v>
      </c>
      <c r="C5762" s="1" t="str">
        <f t="shared" si="672"/>
        <v>21:0648</v>
      </c>
      <c r="D5762" s="1" t="str">
        <f t="shared" si="673"/>
        <v>21:0198</v>
      </c>
      <c r="E5762" t="s">
        <v>22758</v>
      </c>
      <c r="F5762" t="s">
        <v>22759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11720</v>
      </c>
      <c r="N5762">
        <v>922</v>
      </c>
      <c r="O5762" t="s">
        <v>21</v>
      </c>
      <c r="P5762" t="s">
        <v>356</v>
      </c>
      <c r="Q5762" t="s">
        <v>171</v>
      </c>
    </row>
    <row r="5763" spans="1:17" hidden="1" x14ac:dyDescent="0.25">
      <c r="A5763" t="s">
        <v>22760</v>
      </c>
      <c r="B5763" t="s">
        <v>22761</v>
      </c>
      <c r="C5763" s="1" t="str">
        <f t="shared" si="672"/>
        <v>21:0648</v>
      </c>
      <c r="D5763" s="1" t="str">
        <f t="shared" si="673"/>
        <v>21:0198</v>
      </c>
      <c r="E5763" t="s">
        <v>22762</v>
      </c>
      <c r="F5763" t="s">
        <v>22763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11725</v>
      </c>
      <c r="N5763">
        <v>923</v>
      </c>
      <c r="O5763" t="s">
        <v>220</v>
      </c>
      <c r="P5763" t="s">
        <v>87</v>
      </c>
      <c r="Q5763" t="s">
        <v>1528</v>
      </c>
    </row>
    <row r="5764" spans="1:17" hidden="1" x14ac:dyDescent="0.25">
      <c r="A5764" t="s">
        <v>22764</v>
      </c>
      <c r="B5764" t="s">
        <v>22765</v>
      </c>
      <c r="C5764" s="1" t="str">
        <f t="shared" si="672"/>
        <v>21:0648</v>
      </c>
      <c r="D5764" s="1" t="str">
        <f t="shared" si="673"/>
        <v>21:0198</v>
      </c>
      <c r="E5764" t="s">
        <v>22766</v>
      </c>
      <c r="F5764" t="s">
        <v>22767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11730</v>
      </c>
      <c r="N5764">
        <v>924</v>
      </c>
      <c r="O5764" t="s">
        <v>21</v>
      </c>
      <c r="P5764" t="s">
        <v>87</v>
      </c>
      <c r="Q5764" t="s">
        <v>215</v>
      </c>
    </row>
    <row r="5765" spans="1:17" hidden="1" x14ac:dyDescent="0.25">
      <c r="A5765" t="s">
        <v>22768</v>
      </c>
      <c r="B5765" t="s">
        <v>22769</v>
      </c>
      <c r="C5765" s="1" t="str">
        <f t="shared" si="672"/>
        <v>21:0648</v>
      </c>
      <c r="D5765" s="1" t="str">
        <f t="shared" si="673"/>
        <v>21:0198</v>
      </c>
      <c r="E5765" t="s">
        <v>22770</v>
      </c>
      <c r="F5765" t="s">
        <v>22771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12803</v>
      </c>
      <c r="N5765">
        <v>925</v>
      </c>
      <c r="O5765" t="s">
        <v>1597</v>
      </c>
      <c r="P5765" t="s">
        <v>45</v>
      </c>
      <c r="Q5765" t="s">
        <v>215</v>
      </c>
    </row>
    <row r="5766" spans="1:17" hidden="1" x14ac:dyDescent="0.25">
      <c r="A5766" t="s">
        <v>22772</v>
      </c>
      <c r="B5766" t="s">
        <v>22773</v>
      </c>
      <c r="C5766" s="1" t="str">
        <f t="shared" si="672"/>
        <v>21:0648</v>
      </c>
      <c r="D5766" s="1" t="str">
        <f t="shared" si="673"/>
        <v>21:0198</v>
      </c>
      <c r="E5766" t="s">
        <v>22774</v>
      </c>
      <c r="F5766" t="s">
        <v>22775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11641</v>
      </c>
      <c r="N5766">
        <v>926</v>
      </c>
      <c r="O5766" t="s">
        <v>108</v>
      </c>
      <c r="P5766" t="s">
        <v>108</v>
      </c>
      <c r="Q5766" t="s">
        <v>108</v>
      </c>
    </row>
    <row r="5767" spans="1:17" hidden="1" x14ac:dyDescent="0.25">
      <c r="A5767" t="s">
        <v>22776</v>
      </c>
      <c r="B5767" t="s">
        <v>22777</v>
      </c>
      <c r="C5767" s="1" t="str">
        <f t="shared" si="672"/>
        <v>21:0648</v>
      </c>
      <c r="D5767" s="1" t="str">
        <f t="shared" si="673"/>
        <v>21:0198</v>
      </c>
      <c r="E5767" t="s">
        <v>22778</v>
      </c>
      <c r="F5767" t="s">
        <v>22779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11646</v>
      </c>
      <c r="N5767">
        <v>927</v>
      </c>
      <c r="O5767" t="s">
        <v>21</v>
      </c>
      <c r="P5767" t="s">
        <v>45</v>
      </c>
      <c r="Q5767" t="s">
        <v>52</v>
      </c>
    </row>
    <row r="5768" spans="1:17" hidden="1" x14ac:dyDescent="0.25">
      <c r="A5768" t="s">
        <v>22780</v>
      </c>
      <c r="B5768" t="s">
        <v>22781</v>
      </c>
      <c r="C5768" s="1" t="str">
        <f t="shared" si="672"/>
        <v>21:0648</v>
      </c>
      <c r="D5768" s="1" t="str">
        <f t="shared" si="673"/>
        <v>21:0198</v>
      </c>
      <c r="E5768" t="s">
        <v>22782</v>
      </c>
      <c r="F5768" t="s">
        <v>22783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11651</v>
      </c>
      <c r="N5768">
        <v>928</v>
      </c>
      <c r="O5768" t="s">
        <v>21</v>
      </c>
      <c r="P5768" t="s">
        <v>45</v>
      </c>
      <c r="Q5768" t="s">
        <v>88</v>
      </c>
    </row>
    <row r="5769" spans="1:17" hidden="1" x14ac:dyDescent="0.25">
      <c r="A5769" t="s">
        <v>22784</v>
      </c>
      <c r="B5769" t="s">
        <v>22785</v>
      </c>
      <c r="C5769" s="1" t="str">
        <f t="shared" si="672"/>
        <v>21:0648</v>
      </c>
      <c r="D5769" s="1" t="str">
        <f t="shared" si="673"/>
        <v>21:0198</v>
      </c>
      <c r="E5769" t="s">
        <v>22786</v>
      </c>
      <c r="F5769" t="s">
        <v>22787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11680</v>
      </c>
      <c r="N5769">
        <v>929</v>
      </c>
      <c r="O5769" t="s">
        <v>21</v>
      </c>
      <c r="P5769" t="s">
        <v>45</v>
      </c>
      <c r="Q5769" t="s">
        <v>88</v>
      </c>
    </row>
    <row r="5770" spans="1:17" hidden="1" x14ac:dyDescent="0.25">
      <c r="A5770" t="s">
        <v>22788</v>
      </c>
      <c r="B5770" t="s">
        <v>22789</v>
      </c>
      <c r="C5770" s="1" t="str">
        <f t="shared" si="672"/>
        <v>21:0648</v>
      </c>
      <c r="D5770" s="1" t="str">
        <f t="shared" si="673"/>
        <v>21:0198</v>
      </c>
      <c r="E5770" t="s">
        <v>22786</v>
      </c>
      <c r="F5770" t="s">
        <v>22790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11684</v>
      </c>
      <c r="N5770">
        <v>930</v>
      </c>
      <c r="O5770" t="s">
        <v>21</v>
      </c>
      <c r="P5770" t="s">
        <v>356</v>
      </c>
      <c r="Q5770" t="s">
        <v>149</v>
      </c>
    </row>
    <row r="5771" spans="1:17" hidden="1" x14ac:dyDescent="0.25">
      <c r="A5771" t="s">
        <v>22791</v>
      </c>
      <c r="B5771" t="s">
        <v>22792</v>
      </c>
      <c r="C5771" s="1" t="str">
        <f t="shared" si="672"/>
        <v>21:0648</v>
      </c>
      <c r="D5771" s="1" t="str">
        <f t="shared" si="673"/>
        <v>21:0198</v>
      </c>
      <c r="E5771" t="s">
        <v>22793</v>
      </c>
      <c r="F5771" t="s">
        <v>22794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11660</v>
      </c>
      <c r="N5771">
        <v>931</v>
      </c>
      <c r="O5771" t="s">
        <v>21</v>
      </c>
      <c r="P5771" t="s">
        <v>45</v>
      </c>
      <c r="Q5771" t="s">
        <v>189</v>
      </c>
    </row>
    <row r="5772" spans="1:17" hidden="1" x14ac:dyDescent="0.25">
      <c r="A5772" t="s">
        <v>22795</v>
      </c>
      <c r="B5772" t="s">
        <v>22796</v>
      </c>
      <c r="C5772" s="1" t="str">
        <f t="shared" si="672"/>
        <v>21:0648</v>
      </c>
      <c r="D5772" s="1" t="str">
        <f>HYPERLINK("http://geochem.nrcan.gc.ca/cdogs/content/svy/svy_e.htm", "")</f>
        <v/>
      </c>
      <c r="G5772" s="1" t="str">
        <f>HYPERLINK("http://geochem.nrcan.gc.ca/cdogs/content/cr_/cr_00080_e.htm", "80")</f>
        <v>80</v>
      </c>
      <c r="J5772" t="s">
        <v>11703</v>
      </c>
      <c r="K5772" t="s">
        <v>11704</v>
      </c>
      <c r="L5772">
        <v>51</v>
      </c>
      <c r="M5772" t="s">
        <v>11705</v>
      </c>
      <c r="N5772">
        <v>932</v>
      </c>
      <c r="O5772" t="s">
        <v>158</v>
      </c>
      <c r="P5772" t="s">
        <v>397</v>
      </c>
      <c r="Q5772" t="s">
        <v>29</v>
      </c>
    </row>
    <row r="5773" spans="1:17" hidden="1" x14ac:dyDescent="0.25">
      <c r="A5773" t="s">
        <v>22797</v>
      </c>
      <c r="B5773" t="s">
        <v>22798</v>
      </c>
      <c r="C5773" s="1" t="str">
        <f t="shared" si="672"/>
        <v>21:0648</v>
      </c>
      <c r="D5773" s="1" t="str">
        <f>HYPERLINK("http://geochem.nrcan.gc.ca/cdogs/content/svy/svy_e.htm", "")</f>
        <v/>
      </c>
      <c r="G5773" s="1" t="str">
        <f>HYPERLINK("http://geochem.nrcan.gc.ca/cdogs/content/cr_/cr_00080_e.htm", "80")</f>
        <v>80</v>
      </c>
      <c r="J5773" t="s">
        <v>11703</v>
      </c>
      <c r="K5773" t="s">
        <v>11704</v>
      </c>
      <c r="L5773">
        <v>52</v>
      </c>
      <c r="M5773" t="s">
        <v>11705</v>
      </c>
      <c r="N5773">
        <v>933</v>
      </c>
      <c r="O5773" t="s">
        <v>311</v>
      </c>
      <c r="P5773" t="s">
        <v>1515</v>
      </c>
      <c r="Q5773" t="s">
        <v>29</v>
      </c>
    </row>
    <row r="5774" spans="1:17" hidden="1" x14ac:dyDescent="0.25">
      <c r="A5774" t="s">
        <v>22799</v>
      </c>
      <c r="B5774" t="s">
        <v>22800</v>
      </c>
      <c r="C5774" s="1" t="str">
        <f t="shared" si="672"/>
        <v>21:0648</v>
      </c>
      <c r="D5774" s="1" t="str">
        <f t="shared" ref="D5774:D5793" si="676">HYPERLINK("http://geochem.nrcan.gc.ca/cdogs/content/svy/svy210198_e.htm", "21:0198")</f>
        <v>21:0198</v>
      </c>
      <c r="E5774" t="s">
        <v>22801</v>
      </c>
      <c r="F5774" t="s">
        <v>22802</v>
      </c>
      <c r="H5774">
        <v>45.392125900000003</v>
      </c>
      <c r="I5774">
        <v>-65.939664199999996</v>
      </c>
      <c r="J5774" s="1" t="str">
        <f t="shared" ref="J5774:J5793" si="677">HYPERLINK("http://geochem.nrcan.gc.ca/cdogs/content/kwd/kwd020018_e.htm", "Fluid (stream)")</f>
        <v>Fluid (stream)</v>
      </c>
      <c r="K5774" s="1" t="str">
        <f t="shared" ref="K5774:K5793" si="678">HYPERLINK("http://geochem.nrcan.gc.ca/cdogs/content/kwd/kwd080007_e.htm", "Untreated Water")</f>
        <v>Untreated Water</v>
      </c>
      <c r="L5774">
        <v>52</v>
      </c>
      <c r="M5774" t="s">
        <v>11641</v>
      </c>
      <c r="N5774">
        <v>934</v>
      </c>
      <c r="O5774" t="s">
        <v>21</v>
      </c>
      <c r="P5774" t="s">
        <v>45</v>
      </c>
      <c r="Q5774" t="s">
        <v>93</v>
      </c>
    </row>
    <row r="5775" spans="1:17" hidden="1" x14ac:dyDescent="0.25">
      <c r="A5775" t="s">
        <v>22803</v>
      </c>
      <c r="B5775" t="s">
        <v>22804</v>
      </c>
      <c r="C5775" s="1" t="str">
        <f t="shared" si="672"/>
        <v>21:0648</v>
      </c>
      <c r="D5775" s="1" t="str">
        <f t="shared" si="676"/>
        <v>21:0198</v>
      </c>
      <c r="E5775" t="s">
        <v>22805</v>
      </c>
      <c r="F5775" t="s">
        <v>22806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11646</v>
      </c>
      <c r="N5775">
        <v>935</v>
      </c>
      <c r="O5775" t="s">
        <v>21</v>
      </c>
      <c r="P5775" t="s">
        <v>87</v>
      </c>
      <c r="Q5775" t="s">
        <v>149</v>
      </c>
    </row>
    <row r="5776" spans="1:17" hidden="1" x14ac:dyDescent="0.25">
      <c r="A5776" t="s">
        <v>22807</v>
      </c>
      <c r="B5776" t="s">
        <v>22808</v>
      </c>
      <c r="C5776" s="1" t="str">
        <f t="shared" si="672"/>
        <v>21:0648</v>
      </c>
      <c r="D5776" s="1" t="str">
        <f t="shared" si="676"/>
        <v>21:0198</v>
      </c>
      <c r="E5776" t="s">
        <v>22809</v>
      </c>
      <c r="F5776" t="s">
        <v>22810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11680</v>
      </c>
      <c r="N5776">
        <v>936</v>
      </c>
      <c r="O5776" t="s">
        <v>21</v>
      </c>
      <c r="P5776" t="s">
        <v>87</v>
      </c>
      <c r="Q5776" t="s">
        <v>215</v>
      </c>
    </row>
    <row r="5777" spans="1:17" hidden="1" x14ac:dyDescent="0.25">
      <c r="A5777" t="s">
        <v>22811</v>
      </c>
      <c r="B5777" t="s">
        <v>22812</v>
      </c>
      <c r="C5777" s="1" t="str">
        <f t="shared" si="672"/>
        <v>21:0648</v>
      </c>
      <c r="D5777" s="1" t="str">
        <f t="shared" si="676"/>
        <v>21:0198</v>
      </c>
      <c r="E5777" t="s">
        <v>22809</v>
      </c>
      <c r="F5777" t="s">
        <v>22813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11684</v>
      </c>
      <c r="N5777">
        <v>937</v>
      </c>
      <c r="O5777" t="s">
        <v>21</v>
      </c>
      <c r="P5777" t="s">
        <v>87</v>
      </c>
      <c r="Q5777" t="s">
        <v>215</v>
      </c>
    </row>
    <row r="5778" spans="1:17" hidden="1" x14ac:dyDescent="0.25">
      <c r="A5778" t="s">
        <v>22814</v>
      </c>
      <c r="B5778" t="s">
        <v>22815</v>
      </c>
      <c r="C5778" s="1" t="str">
        <f t="shared" si="672"/>
        <v>21:0648</v>
      </c>
      <c r="D5778" s="1" t="str">
        <f t="shared" si="676"/>
        <v>21:0198</v>
      </c>
      <c r="E5778" t="s">
        <v>22816</v>
      </c>
      <c r="F5778" t="s">
        <v>22817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11651</v>
      </c>
      <c r="N5778">
        <v>938</v>
      </c>
      <c r="O5778" t="s">
        <v>21</v>
      </c>
      <c r="P5778" t="s">
        <v>87</v>
      </c>
      <c r="Q5778" t="s">
        <v>16522</v>
      </c>
    </row>
    <row r="5779" spans="1:17" hidden="1" x14ac:dyDescent="0.25">
      <c r="A5779" t="s">
        <v>22818</v>
      </c>
      <c r="B5779" t="s">
        <v>22819</v>
      </c>
      <c r="C5779" s="1" t="str">
        <f t="shared" si="672"/>
        <v>21:0648</v>
      </c>
      <c r="D5779" s="1" t="str">
        <f t="shared" si="676"/>
        <v>21:0198</v>
      </c>
      <c r="E5779" t="s">
        <v>22820</v>
      </c>
      <c r="F5779" t="s">
        <v>22821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11660</v>
      </c>
      <c r="N5779">
        <v>939</v>
      </c>
      <c r="O5779" t="s">
        <v>588</v>
      </c>
      <c r="P5779" t="s">
        <v>583</v>
      </c>
      <c r="Q5779" t="s">
        <v>71</v>
      </c>
    </row>
    <row r="5780" spans="1:17" hidden="1" x14ac:dyDescent="0.25">
      <c r="A5780" t="s">
        <v>22822</v>
      </c>
      <c r="B5780" t="s">
        <v>22823</v>
      </c>
      <c r="C5780" s="1" t="str">
        <f t="shared" si="672"/>
        <v>21:0648</v>
      </c>
      <c r="D5780" s="1" t="str">
        <f t="shared" si="676"/>
        <v>21:0198</v>
      </c>
      <c r="E5780" t="s">
        <v>22824</v>
      </c>
      <c r="F5780" t="s">
        <v>22825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11665</v>
      </c>
      <c r="N5780">
        <v>940</v>
      </c>
      <c r="O5780" t="s">
        <v>21</v>
      </c>
      <c r="P5780" t="s">
        <v>45</v>
      </c>
      <c r="Q5780" t="s">
        <v>189</v>
      </c>
    </row>
    <row r="5781" spans="1:17" hidden="1" x14ac:dyDescent="0.25">
      <c r="A5781" t="s">
        <v>22826</v>
      </c>
      <c r="B5781" t="s">
        <v>22827</v>
      </c>
      <c r="C5781" s="1" t="str">
        <f t="shared" si="672"/>
        <v>21:0648</v>
      </c>
      <c r="D5781" s="1" t="str">
        <f t="shared" si="676"/>
        <v>21:0198</v>
      </c>
      <c r="E5781" t="s">
        <v>22828</v>
      </c>
      <c r="F5781" t="s">
        <v>22829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11670</v>
      </c>
      <c r="N5781">
        <v>941</v>
      </c>
      <c r="O5781" t="s">
        <v>1818</v>
      </c>
      <c r="P5781" t="s">
        <v>87</v>
      </c>
      <c r="Q5781" t="s">
        <v>189</v>
      </c>
    </row>
    <row r="5782" spans="1:17" hidden="1" x14ac:dyDescent="0.25">
      <c r="A5782" t="s">
        <v>22830</v>
      </c>
      <c r="B5782" t="s">
        <v>22831</v>
      </c>
      <c r="C5782" s="1" t="str">
        <f t="shared" si="672"/>
        <v>21:0648</v>
      </c>
      <c r="D5782" s="1" t="str">
        <f t="shared" si="676"/>
        <v>21:0198</v>
      </c>
      <c r="E5782" t="s">
        <v>22832</v>
      </c>
      <c r="F5782" t="s">
        <v>22833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11675</v>
      </c>
      <c r="N5782">
        <v>942</v>
      </c>
      <c r="O5782" t="s">
        <v>76</v>
      </c>
      <c r="P5782" t="s">
        <v>87</v>
      </c>
      <c r="Q5782" t="s">
        <v>93</v>
      </c>
    </row>
    <row r="5783" spans="1:17" hidden="1" x14ac:dyDescent="0.25">
      <c r="A5783" t="s">
        <v>22834</v>
      </c>
      <c r="B5783" t="s">
        <v>22835</v>
      </c>
      <c r="C5783" s="1" t="str">
        <f t="shared" si="672"/>
        <v>21:0648</v>
      </c>
      <c r="D5783" s="1" t="str">
        <f t="shared" si="676"/>
        <v>21:0198</v>
      </c>
      <c r="E5783" t="s">
        <v>22836</v>
      </c>
      <c r="F5783" t="s">
        <v>22837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11689</v>
      </c>
      <c r="N5783">
        <v>943</v>
      </c>
      <c r="O5783" t="s">
        <v>21</v>
      </c>
      <c r="P5783" t="s">
        <v>87</v>
      </c>
      <c r="Q5783" t="s">
        <v>93</v>
      </c>
    </row>
    <row r="5784" spans="1:17" hidden="1" x14ac:dyDescent="0.25">
      <c r="A5784" t="s">
        <v>22838</v>
      </c>
      <c r="B5784" t="s">
        <v>22839</v>
      </c>
      <c r="C5784" s="1" t="str">
        <f t="shared" si="672"/>
        <v>21:0648</v>
      </c>
      <c r="D5784" s="1" t="str">
        <f t="shared" si="676"/>
        <v>21:0198</v>
      </c>
      <c r="E5784" t="s">
        <v>22840</v>
      </c>
      <c r="F5784" t="s">
        <v>22841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11694</v>
      </c>
      <c r="N5784">
        <v>944</v>
      </c>
      <c r="O5784" t="s">
        <v>1597</v>
      </c>
      <c r="P5784" t="s">
        <v>87</v>
      </c>
      <c r="Q5784" t="s">
        <v>93</v>
      </c>
    </row>
    <row r="5785" spans="1:17" hidden="1" x14ac:dyDescent="0.25">
      <c r="A5785" t="s">
        <v>22842</v>
      </c>
      <c r="B5785" t="s">
        <v>22843</v>
      </c>
      <c r="C5785" s="1" t="str">
        <f t="shared" si="672"/>
        <v>21:0648</v>
      </c>
      <c r="D5785" s="1" t="str">
        <f t="shared" si="676"/>
        <v>21:0198</v>
      </c>
      <c r="E5785" t="s">
        <v>22844</v>
      </c>
      <c r="F5785" t="s">
        <v>22845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11700</v>
      </c>
      <c r="N5785">
        <v>945</v>
      </c>
      <c r="O5785" t="s">
        <v>21</v>
      </c>
      <c r="P5785" t="s">
        <v>87</v>
      </c>
      <c r="Q5785" t="s">
        <v>52</v>
      </c>
    </row>
    <row r="5786" spans="1:17" hidden="1" x14ac:dyDescent="0.25">
      <c r="A5786" t="s">
        <v>22846</v>
      </c>
      <c r="B5786" t="s">
        <v>22847</v>
      </c>
      <c r="C5786" s="1" t="str">
        <f t="shared" si="672"/>
        <v>21:0648</v>
      </c>
      <c r="D5786" s="1" t="str">
        <f t="shared" si="676"/>
        <v>21:0198</v>
      </c>
      <c r="E5786" t="s">
        <v>22848</v>
      </c>
      <c r="F5786" t="s">
        <v>22849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11710</v>
      </c>
      <c r="N5786">
        <v>946</v>
      </c>
      <c r="O5786" t="s">
        <v>21</v>
      </c>
      <c r="P5786" t="s">
        <v>87</v>
      </c>
      <c r="Q5786" t="s">
        <v>189</v>
      </c>
    </row>
    <row r="5787" spans="1:17" hidden="1" x14ac:dyDescent="0.25">
      <c r="A5787" t="s">
        <v>22850</v>
      </c>
      <c r="B5787" t="s">
        <v>22851</v>
      </c>
      <c r="C5787" s="1" t="str">
        <f t="shared" si="672"/>
        <v>21:0648</v>
      </c>
      <c r="D5787" s="1" t="str">
        <f t="shared" si="676"/>
        <v>21:0198</v>
      </c>
      <c r="E5787" t="s">
        <v>22852</v>
      </c>
      <c r="F5787" t="s">
        <v>22853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11715</v>
      </c>
      <c r="N5787">
        <v>947</v>
      </c>
      <c r="O5787" t="s">
        <v>21</v>
      </c>
      <c r="P5787" t="s">
        <v>87</v>
      </c>
      <c r="Q5787" t="s">
        <v>149</v>
      </c>
    </row>
    <row r="5788" spans="1:17" hidden="1" x14ac:dyDescent="0.25">
      <c r="A5788" t="s">
        <v>22854</v>
      </c>
      <c r="B5788" t="s">
        <v>22855</v>
      </c>
      <c r="C5788" s="1" t="str">
        <f t="shared" si="672"/>
        <v>21:0648</v>
      </c>
      <c r="D5788" s="1" t="str">
        <f t="shared" si="676"/>
        <v>21:0198</v>
      </c>
      <c r="E5788" t="s">
        <v>22856</v>
      </c>
      <c r="F5788" t="s">
        <v>22857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11720</v>
      </c>
      <c r="N5788">
        <v>948</v>
      </c>
      <c r="O5788" t="s">
        <v>21</v>
      </c>
      <c r="P5788" t="s">
        <v>148</v>
      </c>
      <c r="Q5788" t="s">
        <v>52</v>
      </c>
    </row>
    <row r="5789" spans="1:17" hidden="1" x14ac:dyDescent="0.25">
      <c r="A5789" t="s">
        <v>22858</v>
      </c>
      <c r="B5789" t="s">
        <v>22859</v>
      </c>
      <c r="C5789" s="1" t="str">
        <f t="shared" si="672"/>
        <v>21:0648</v>
      </c>
      <c r="D5789" s="1" t="str">
        <f t="shared" si="676"/>
        <v>21:0198</v>
      </c>
      <c r="E5789" t="s">
        <v>22860</v>
      </c>
      <c r="F5789" t="s">
        <v>22861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11725</v>
      </c>
      <c r="N5789">
        <v>949</v>
      </c>
      <c r="O5789" t="s">
        <v>21</v>
      </c>
      <c r="P5789" t="s">
        <v>87</v>
      </c>
      <c r="Q5789" t="s">
        <v>171</v>
      </c>
    </row>
    <row r="5790" spans="1:17" hidden="1" x14ac:dyDescent="0.25">
      <c r="A5790" t="s">
        <v>22862</v>
      </c>
      <c r="B5790" t="s">
        <v>22863</v>
      </c>
      <c r="C5790" s="1" t="str">
        <f t="shared" si="672"/>
        <v>21:0648</v>
      </c>
      <c r="D5790" s="1" t="str">
        <f t="shared" si="676"/>
        <v>21:0198</v>
      </c>
      <c r="E5790" t="s">
        <v>22864</v>
      </c>
      <c r="F5790" t="s">
        <v>22865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11730</v>
      </c>
      <c r="N5790">
        <v>950</v>
      </c>
      <c r="O5790" t="s">
        <v>5641</v>
      </c>
      <c r="P5790" t="s">
        <v>87</v>
      </c>
      <c r="Q5790" t="s">
        <v>189</v>
      </c>
    </row>
    <row r="5791" spans="1:17" hidden="1" x14ac:dyDescent="0.25">
      <c r="A5791" t="s">
        <v>22866</v>
      </c>
      <c r="B5791" t="s">
        <v>22867</v>
      </c>
      <c r="C5791" s="1" t="str">
        <f t="shared" si="672"/>
        <v>21:0648</v>
      </c>
      <c r="D5791" s="1" t="str">
        <f t="shared" si="676"/>
        <v>21:0198</v>
      </c>
      <c r="E5791" t="s">
        <v>22868</v>
      </c>
      <c r="F5791" t="s">
        <v>22869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12803</v>
      </c>
      <c r="N5791">
        <v>951</v>
      </c>
      <c r="O5791" t="s">
        <v>3065</v>
      </c>
      <c r="P5791" t="s">
        <v>87</v>
      </c>
      <c r="Q5791" t="s">
        <v>93</v>
      </c>
    </row>
    <row r="5792" spans="1:17" hidden="1" x14ac:dyDescent="0.25">
      <c r="A5792" t="s">
        <v>22870</v>
      </c>
      <c r="B5792" t="s">
        <v>22871</v>
      </c>
      <c r="C5792" s="1" t="str">
        <f t="shared" si="672"/>
        <v>21:0648</v>
      </c>
      <c r="D5792" s="1" t="str">
        <f t="shared" si="676"/>
        <v>21:0198</v>
      </c>
      <c r="E5792" t="s">
        <v>22872</v>
      </c>
      <c r="F5792" t="s">
        <v>22873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11680</v>
      </c>
      <c r="N5792">
        <v>952</v>
      </c>
      <c r="O5792" t="s">
        <v>21</v>
      </c>
      <c r="P5792" t="s">
        <v>45</v>
      </c>
      <c r="Q5792" t="s">
        <v>189</v>
      </c>
    </row>
    <row r="5793" spans="1:17" hidden="1" x14ac:dyDescent="0.25">
      <c r="A5793" t="s">
        <v>22874</v>
      </c>
      <c r="B5793" t="s">
        <v>22875</v>
      </c>
      <c r="C5793" s="1" t="str">
        <f t="shared" si="672"/>
        <v>21:0648</v>
      </c>
      <c r="D5793" s="1" t="str">
        <f t="shared" si="676"/>
        <v>21:0198</v>
      </c>
      <c r="E5793" t="s">
        <v>22872</v>
      </c>
      <c r="F5793" t="s">
        <v>22876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11684</v>
      </c>
      <c r="N5793">
        <v>953</v>
      </c>
      <c r="O5793" t="s">
        <v>21</v>
      </c>
      <c r="P5793" t="s">
        <v>45</v>
      </c>
      <c r="Q5793" t="s">
        <v>189</v>
      </c>
    </row>
    <row r="5794" spans="1:17" hidden="1" x14ac:dyDescent="0.25">
      <c r="A5794" t="s">
        <v>22877</v>
      </c>
      <c r="B5794" t="s">
        <v>22878</v>
      </c>
      <c r="C5794" s="1" t="str">
        <f t="shared" si="672"/>
        <v>21:0648</v>
      </c>
      <c r="D5794" s="1" t="str">
        <f>HYPERLINK("http://geochem.nrcan.gc.ca/cdogs/content/svy/svy_e.htm", "")</f>
        <v/>
      </c>
      <c r="G5794" s="1" t="str">
        <f>HYPERLINK("http://geochem.nrcan.gc.ca/cdogs/content/cr_/cr_00080_e.htm", "80")</f>
        <v>80</v>
      </c>
      <c r="J5794" t="s">
        <v>11703</v>
      </c>
      <c r="K5794" t="s">
        <v>11704</v>
      </c>
      <c r="L5794">
        <v>53</v>
      </c>
      <c r="M5794" t="s">
        <v>11705</v>
      </c>
      <c r="N5794">
        <v>954</v>
      </c>
      <c r="O5794" t="s">
        <v>76</v>
      </c>
      <c r="P5794" t="s">
        <v>2212</v>
      </c>
      <c r="Q5794" t="s">
        <v>215</v>
      </c>
    </row>
    <row r="5795" spans="1:17" hidden="1" x14ac:dyDescent="0.25">
      <c r="A5795" t="s">
        <v>22879</v>
      </c>
      <c r="B5795" t="s">
        <v>22880</v>
      </c>
      <c r="C5795" s="1" t="str">
        <f t="shared" si="672"/>
        <v>21:0648</v>
      </c>
      <c r="D5795" s="1" t="str">
        <f t="shared" ref="D5795:D5810" si="679">HYPERLINK("http://geochem.nrcan.gc.ca/cdogs/content/svy/svy210198_e.htm", "21:0198")</f>
        <v>21:0198</v>
      </c>
      <c r="E5795" t="s">
        <v>22881</v>
      </c>
      <c r="F5795" t="s">
        <v>22882</v>
      </c>
      <c r="H5795">
        <v>45.530322599999998</v>
      </c>
      <c r="I5795">
        <v>-65.791376700000001</v>
      </c>
      <c r="J5795" s="1" t="str">
        <f t="shared" ref="J5795:J5810" si="680">HYPERLINK("http://geochem.nrcan.gc.ca/cdogs/content/kwd/kwd020018_e.htm", "Fluid (stream)")</f>
        <v>Fluid (stream)</v>
      </c>
      <c r="K5795" s="1" t="str">
        <f t="shared" ref="K5795:K5810" si="681">HYPERLINK("http://geochem.nrcan.gc.ca/cdogs/content/kwd/kwd080007_e.htm", "Untreated Water")</f>
        <v>Untreated Water</v>
      </c>
      <c r="L5795">
        <v>53</v>
      </c>
      <c r="M5795" t="s">
        <v>11641</v>
      </c>
      <c r="N5795">
        <v>955</v>
      </c>
      <c r="O5795" t="s">
        <v>21</v>
      </c>
      <c r="P5795" t="s">
        <v>87</v>
      </c>
      <c r="Q5795" t="s">
        <v>189</v>
      </c>
    </row>
    <row r="5796" spans="1:17" hidden="1" x14ac:dyDescent="0.25">
      <c r="A5796" t="s">
        <v>22883</v>
      </c>
      <c r="B5796" t="s">
        <v>22884</v>
      </c>
      <c r="C5796" s="1" t="str">
        <f t="shared" si="672"/>
        <v>21:0648</v>
      </c>
      <c r="D5796" s="1" t="str">
        <f t="shared" si="679"/>
        <v>21:0198</v>
      </c>
      <c r="E5796" t="s">
        <v>22885</v>
      </c>
      <c r="F5796" t="s">
        <v>22886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11646</v>
      </c>
      <c r="N5796">
        <v>956</v>
      </c>
      <c r="O5796" t="s">
        <v>21</v>
      </c>
      <c r="P5796" t="s">
        <v>87</v>
      </c>
      <c r="Q5796" t="s">
        <v>149</v>
      </c>
    </row>
    <row r="5797" spans="1:17" hidden="1" x14ac:dyDescent="0.25">
      <c r="A5797" t="s">
        <v>22887</v>
      </c>
      <c r="B5797" t="s">
        <v>22888</v>
      </c>
      <c r="C5797" s="1" t="str">
        <f t="shared" si="672"/>
        <v>21:0648</v>
      </c>
      <c r="D5797" s="1" t="str">
        <f t="shared" si="679"/>
        <v>21:0198</v>
      </c>
      <c r="E5797" t="s">
        <v>22889</v>
      </c>
      <c r="F5797" t="s">
        <v>22890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11651</v>
      </c>
      <c r="N5797">
        <v>957</v>
      </c>
      <c r="O5797" t="s">
        <v>21</v>
      </c>
      <c r="P5797" t="s">
        <v>87</v>
      </c>
      <c r="Q5797" t="s">
        <v>149</v>
      </c>
    </row>
    <row r="5798" spans="1:17" hidden="1" x14ac:dyDescent="0.25">
      <c r="A5798" t="s">
        <v>22891</v>
      </c>
      <c r="B5798" t="s">
        <v>22892</v>
      </c>
      <c r="C5798" s="1" t="str">
        <f t="shared" si="672"/>
        <v>21:0648</v>
      </c>
      <c r="D5798" s="1" t="str">
        <f t="shared" si="679"/>
        <v>21:0198</v>
      </c>
      <c r="E5798" t="s">
        <v>22893</v>
      </c>
      <c r="F5798" t="s">
        <v>22894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11660</v>
      </c>
      <c r="N5798">
        <v>958</v>
      </c>
      <c r="O5798" t="s">
        <v>21</v>
      </c>
      <c r="P5798" t="s">
        <v>87</v>
      </c>
      <c r="Q5798" t="s">
        <v>149</v>
      </c>
    </row>
    <row r="5799" spans="1:17" hidden="1" x14ac:dyDescent="0.25">
      <c r="A5799" t="s">
        <v>22895</v>
      </c>
      <c r="B5799" t="s">
        <v>22896</v>
      </c>
      <c r="C5799" s="1" t="str">
        <f t="shared" si="672"/>
        <v>21:0648</v>
      </c>
      <c r="D5799" s="1" t="str">
        <f t="shared" si="679"/>
        <v>21:0198</v>
      </c>
      <c r="E5799" t="s">
        <v>22897</v>
      </c>
      <c r="F5799" t="s">
        <v>22898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11665</v>
      </c>
      <c r="N5799">
        <v>959</v>
      </c>
      <c r="O5799" t="s">
        <v>21</v>
      </c>
      <c r="P5799" t="s">
        <v>87</v>
      </c>
      <c r="Q5799" t="s">
        <v>149</v>
      </c>
    </row>
    <row r="5800" spans="1:17" hidden="1" x14ac:dyDescent="0.25">
      <c r="A5800" t="s">
        <v>22899</v>
      </c>
      <c r="B5800" t="s">
        <v>22900</v>
      </c>
      <c r="C5800" s="1" t="str">
        <f t="shared" si="672"/>
        <v>21:0648</v>
      </c>
      <c r="D5800" s="1" t="str">
        <f t="shared" si="679"/>
        <v>21:0198</v>
      </c>
      <c r="E5800" t="s">
        <v>22901</v>
      </c>
      <c r="F5800" t="s">
        <v>22902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11670</v>
      </c>
      <c r="N5800">
        <v>960</v>
      </c>
      <c r="O5800" t="s">
        <v>21</v>
      </c>
      <c r="P5800" t="s">
        <v>87</v>
      </c>
      <c r="Q5800" t="s">
        <v>52</v>
      </c>
    </row>
    <row r="5801" spans="1:17" hidden="1" x14ac:dyDescent="0.25">
      <c r="A5801" t="s">
        <v>22903</v>
      </c>
      <c r="B5801" t="s">
        <v>22904</v>
      </c>
      <c r="C5801" s="1" t="str">
        <f t="shared" ref="C5801:C5864" si="682">HYPERLINK("http://geochem.nrcan.gc.ca/cdogs/content/bdl/bdl210648_e.htm", "21:0648")</f>
        <v>21:0648</v>
      </c>
      <c r="D5801" s="1" t="str">
        <f t="shared" si="679"/>
        <v>21:0198</v>
      </c>
      <c r="E5801" t="s">
        <v>22905</v>
      </c>
      <c r="F5801" t="s">
        <v>22906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11675</v>
      </c>
      <c r="N5801">
        <v>961</v>
      </c>
      <c r="O5801" t="s">
        <v>21</v>
      </c>
      <c r="P5801" t="s">
        <v>87</v>
      </c>
      <c r="Q5801" t="s">
        <v>52</v>
      </c>
    </row>
    <row r="5802" spans="1:17" hidden="1" x14ac:dyDescent="0.25">
      <c r="A5802" t="s">
        <v>22907</v>
      </c>
      <c r="B5802" t="s">
        <v>22908</v>
      </c>
      <c r="C5802" s="1" t="str">
        <f t="shared" si="682"/>
        <v>21:0648</v>
      </c>
      <c r="D5802" s="1" t="str">
        <f t="shared" si="679"/>
        <v>21:0198</v>
      </c>
      <c r="E5802" t="s">
        <v>22909</v>
      </c>
      <c r="F5802" t="s">
        <v>22910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11689</v>
      </c>
      <c r="N5802">
        <v>962</v>
      </c>
      <c r="O5802" t="s">
        <v>21</v>
      </c>
      <c r="P5802" t="s">
        <v>45</v>
      </c>
      <c r="Q5802" t="s">
        <v>143</v>
      </c>
    </row>
    <row r="5803" spans="1:17" hidden="1" x14ac:dyDescent="0.25">
      <c r="A5803" t="s">
        <v>22911</v>
      </c>
      <c r="B5803" t="s">
        <v>22912</v>
      </c>
      <c r="C5803" s="1" t="str">
        <f t="shared" si="682"/>
        <v>21:0648</v>
      </c>
      <c r="D5803" s="1" t="str">
        <f t="shared" si="679"/>
        <v>21:0198</v>
      </c>
      <c r="E5803" t="s">
        <v>22913</v>
      </c>
      <c r="F5803" t="s">
        <v>22914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11694</v>
      </c>
      <c r="N5803">
        <v>963</v>
      </c>
      <c r="O5803" t="s">
        <v>21</v>
      </c>
      <c r="P5803" t="s">
        <v>356</v>
      </c>
      <c r="Q5803" t="s">
        <v>71</v>
      </c>
    </row>
    <row r="5804" spans="1:17" hidden="1" x14ac:dyDescent="0.25">
      <c r="A5804" t="s">
        <v>22915</v>
      </c>
      <c r="B5804" t="s">
        <v>22916</v>
      </c>
      <c r="C5804" s="1" t="str">
        <f t="shared" si="682"/>
        <v>21:0648</v>
      </c>
      <c r="D5804" s="1" t="str">
        <f t="shared" si="679"/>
        <v>21:0198</v>
      </c>
      <c r="E5804" t="s">
        <v>22917</v>
      </c>
      <c r="F5804" t="s">
        <v>22918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11700</v>
      </c>
      <c r="N5804">
        <v>964</v>
      </c>
      <c r="O5804" t="s">
        <v>21</v>
      </c>
      <c r="P5804" t="s">
        <v>45</v>
      </c>
      <c r="Q5804" t="s">
        <v>93</v>
      </c>
    </row>
    <row r="5805" spans="1:17" hidden="1" x14ac:dyDescent="0.25">
      <c r="A5805" t="s">
        <v>22919</v>
      </c>
      <c r="B5805" t="s">
        <v>22920</v>
      </c>
      <c r="C5805" s="1" t="str">
        <f t="shared" si="682"/>
        <v>21:0648</v>
      </c>
      <c r="D5805" s="1" t="str">
        <f t="shared" si="679"/>
        <v>21:0198</v>
      </c>
      <c r="E5805" t="s">
        <v>22921</v>
      </c>
      <c r="F5805" t="s">
        <v>22922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11710</v>
      </c>
      <c r="N5805">
        <v>965</v>
      </c>
      <c r="O5805" t="s">
        <v>21</v>
      </c>
      <c r="P5805" t="s">
        <v>45</v>
      </c>
      <c r="Q5805" t="s">
        <v>149</v>
      </c>
    </row>
    <row r="5806" spans="1:17" hidden="1" x14ac:dyDescent="0.25">
      <c r="A5806" t="s">
        <v>22923</v>
      </c>
      <c r="B5806" t="s">
        <v>22924</v>
      </c>
      <c r="C5806" s="1" t="str">
        <f t="shared" si="682"/>
        <v>21:0648</v>
      </c>
      <c r="D5806" s="1" t="str">
        <f t="shared" si="679"/>
        <v>21:0198</v>
      </c>
      <c r="E5806" t="s">
        <v>22925</v>
      </c>
      <c r="F5806" t="s">
        <v>22926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11715</v>
      </c>
      <c r="N5806">
        <v>966</v>
      </c>
      <c r="O5806" t="s">
        <v>21</v>
      </c>
      <c r="P5806" t="s">
        <v>87</v>
      </c>
      <c r="Q5806" t="s">
        <v>138</v>
      </c>
    </row>
    <row r="5807" spans="1:17" hidden="1" x14ac:dyDescent="0.25">
      <c r="A5807" t="s">
        <v>22927</v>
      </c>
      <c r="B5807" t="s">
        <v>22928</v>
      </c>
      <c r="C5807" s="1" t="str">
        <f t="shared" si="682"/>
        <v>21:0648</v>
      </c>
      <c r="D5807" s="1" t="str">
        <f t="shared" si="679"/>
        <v>21:0198</v>
      </c>
      <c r="E5807" t="s">
        <v>22929</v>
      </c>
      <c r="F5807" t="s">
        <v>22930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11720</v>
      </c>
      <c r="N5807">
        <v>967</v>
      </c>
      <c r="O5807" t="s">
        <v>21</v>
      </c>
      <c r="P5807" t="s">
        <v>148</v>
      </c>
      <c r="Q5807" t="s">
        <v>2392</v>
      </c>
    </row>
    <row r="5808" spans="1:17" hidden="1" x14ac:dyDescent="0.25">
      <c r="A5808" t="s">
        <v>22931</v>
      </c>
      <c r="B5808" t="s">
        <v>22932</v>
      </c>
      <c r="C5808" s="1" t="str">
        <f t="shared" si="682"/>
        <v>21:0648</v>
      </c>
      <c r="D5808" s="1" t="str">
        <f t="shared" si="679"/>
        <v>21:0198</v>
      </c>
      <c r="E5808" t="s">
        <v>22933</v>
      </c>
      <c r="F5808" t="s">
        <v>22934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11725</v>
      </c>
      <c r="N5808">
        <v>968</v>
      </c>
      <c r="O5808" t="s">
        <v>21</v>
      </c>
      <c r="P5808" t="s">
        <v>87</v>
      </c>
      <c r="Q5808" t="s">
        <v>2948</v>
      </c>
    </row>
    <row r="5809" spans="1:17" hidden="1" x14ac:dyDescent="0.25">
      <c r="A5809" t="s">
        <v>22935</v>
      </c>
      <c r="B5809" t="s">
        <v>22936</v>
      </c>
      <c r="C5809" s="1" t="str">
        <f t="shared" si="682"/>
        <v>21:0648</v>
      </c>
      <c r="D5809" s="1" t="str">
        <f t="shared" si="679"/>
        <v>21:0198</v>
      </c>
      <c r="E5809" t="s">
        <v>22937</v>
      </c>
      <c r="F5809" t="s">
        <v>22938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11730</v>
      </c>
      <c r="N5809">
        <v>969</v>
      </c>
      <c r="O5809" t="s">
        <v>21</v>
      </c>
      <c r="P5809" t="s">
        <v>45</v>
      </c>
      <c r="Q5809" t="s">
        <v>149</v>
      </c>
    </row>
    <row r="5810" spans="1:17" hidden="1" x14ac:dyDescent="0.25">
      <c r="A5810" t="s">
        <v>22939</v>
      </c>
      <c r="B5810" t="s">
        <v>22940</v>
      </c>
      <c r="C5810" s="1" t="str">
        <f t="shared" si="682"/>
        <v>21:0648</v>
      </c>
      <c r="D5810" s="1" t="str">
        <f t="shared" si="679"/>
        <v>21:0198</v>
      </c>
      <c r="E5810" t="s">
        <v>22941</v>
      </c>
      <c r="F5810" t="s">
        <v>22942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12803</v>
      </c>
      <c r="N5810">
        <v>970</v>
      </c>
      <c r="O5810" t="s">
        <v>21</v>
      </c>
      <c r="P5810" t="s">
        <v>87</v>
      </c>
      <c r="Q5810" t="s">
        <v>189</v>
      </c>
    </row>
    <row r="5811" spans="1:17" hidden="1" x14ac:dyDescent="0.25">
      <c r="A5811" t="s">
        <v>22943</v>
      </c>
      <c r="B5811" t="s">
        <v>22944</v>
      </c>
      <c r="C5811" s="1" t="str">
        <f t="shared" si="682"/>
        <v>21:0648</v>
      </c>
      <c r="D5811" s="1" t="str">
        <f>HYPERLINK("http://geochem.nrcan.gc.ca/cdogs/content/svy/svy_e.htm", "")</f>
        <v/>
      </c>
      <c r="G5811" s="1" t="str">
        <f>HYPERLINK("http://geochem.nrcan.gc.ca/cdogs/content/cr_/cr_00082_e.htm", "82")</f>
        <v>82</v>
      </c>
      <c r="J5811" t="s">
        <v>11703</v>
      </c>
      <c r="K5811" t="s">
        <v>11704</v>
      </c>
      <c r="L5811">
        <v>54</v>
      </c>
      <c r="M5811" t="s">
        <v>11705</v>
      </c>
      <c r="N5811">
        <v>971</v>
      </c>
      <c r="O5811" t="s">
        <v>15720</v>
      </c>
      <c r="P5811" t="s">
        <v>5368</v>
      </c>
      <c r="Q5811" t="s">
        <v>59</v>
      </c>
    </row>
    <row r="5812" spans="1:17" hidden="1" x14ac:dyDescent="0.25">
      <c r="A5812" t="s">
        <v>22945</v>
      </c>
      <c r="B5812" t="s">
        <v>22946</v>
      </c>
      <c r="C5812" s="1" t="str">
        <f t="shared" si="682"/>
        <v>21:0648</v>
      </c>
      <c r="D5812" s="1" t="str">
        <f t="shared" ref="D5812:D5846" si="683">HYPERLINK("http://geochem.nrcan.gc.ca/cdogs/content/svy/svy210198_e.htm", "21:0198")</f>
        <v>21:0198</v>
      </c>
      <c r="E5812" t="s">
        <v>22947</v>
      </c>
      <c r="F5812" t="s">
        <v>22948</v>
      </c>
      <c r="H5812">
        <v>45.649991300000003</v>
      </c>
      <c r="I5812">
        <v>-65.800955200000004</v>
      </c>
      <c r="J5812" s="1" t="str">
        <f t="shared" ref="J5812:J5846" si="684">HYPERLINK("http://geochem.nrcan.gc.ca/cdogs/content/kwd/kwd020018_e.htm", "Fluid (stream)")</f>
        <v>Fluid (stream)</v>
      </c>
      <c r="K5812" s="1" t="str">
        <f t="shared" ref="K5812:K5846" si="685">HYPERLINK("http://geochem.nrcan.gc.ca/cdogs/content/kwd/kwd080007_e.htm", "Untreated Water")</f>
        <v>Untreated Water</v>
      </c>
      <c r="L5812">
        <v>54</v>
      </c>
      <c r="M5812" t="s">
        <v>11641</v>
      </c>
      <c r="N5812">
        <v>972</v>
      </c>
      <c r="O5812" t="s">
        <v>21</v>
      </c>
      <c r="P5812" t="s">
        <v>22</v>
      </c>
      <c r="Q5812" t="s">
        <v>149</v>
      </c>
    </row>
    <row r="5813" spans="1:17" hidden="1" x14ac:dyDescent="0.25">
      <c r="A5813" t="s">
        <v>22949</v>
      </c>
      <c r="B5813" t="s">
        <v>22950</v>
      </c>
      <c r="C5813" s="1" t="str">
        <f t="shared" si="682"/>
        <v>21:0648</v>
      </c>
      <c r="D5813" s="1" t="str">
        <f t="shared" si="683"/>
        <v>21:0198</v>
      </c>
      <c r="E5813" t="s">
        <v>22951</v>
      </c>
      <c r="F5813" t="s">
        <v>22952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11680</v>
      </c>
      <c r="N5813">
        <v>973</v>
      </c>
      <c r="O5813" t="s">
        <v>21</v>
      </c>
      <c r="P5813" t="s">
        <v>45</v>
      </c>
      <c r="Q5813" t="s">
        <v>52</v>
      </c>
    </row>
    <row r="5814" spans="1:17" hidden="1" x14ac:dyDescent="0.25">
      <c r="A5814" t="s">
        <v>22953</v>
      </c>
      <c r="B5814" t="s">
        <v>22954</v>
      </c>
      <c r="C5814" s="1" t="str">
        <f t="shared" si="682"/>
        <v>21:0648</v>
      </c>
      <c r="D5814" s="1" t="str">
        <f t="shared" si="683"/>
        <v>21:0198</v>
      </c>
      <c r="E5814" t="s">
        <v>22951</v>
      </c>
      <c r="F5814" t="s">
        <v>22955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11684</v>
      </c>
      <c r="N5814">
        <v>974</v>
      </c>
      <c r="O5814" t="s">
        <v>21</v>
      </c>
      <c r="P5814" t="s">
        <v>45</v>
      </c>
      <c r="Q5814" t="s">
        <v>189</v>
      </c>
    </row>
    <row r="5815" spans="1:17" hidden="1" x14ac:dyDescent="0.25">
      <c r="A5815" t="s">
        <v>22956</v>
      </c>
      <c r="B5815" t="s">
        <v>22957</v>
      </c>
      <c r="C5815" s="1" t="str">
        <f t="shared" si="682"/>
        <v>21:0648</v>
      </c>
      <c r="D5815" s="1" t="str">
        <f t="shared" si="683"/>
        <v>21:0198</v>
      </c>
      <c r="E5815" t="s">
        <v>22958</v>
      </c>
      <c r="F5815" t="s">
        <v>22959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11646</v>
      </c>
      <c r="N5815">
        <v>975</v>
      </c>
      <c r="O5815" t="s">
        <v>1818</v>
      </c>
      <c r="P5815" t="s">
        <v>22</v>
      </c>
      <c r="Q5815" t="s">
        <v>215</v>
      </c>
    </row>
    <row r="5816" spans="1:17" hidden="1" x14ac:dyDescent="0.25">
      <c r="A5816" t="s">
        <v>22960</v>
      </c>
      <c r="B5816" t="s">
        <v>22961</v>
      </c>
      <c r="C5816" s="1" t="str">
        <f t="shared" si="682"/>
        <v>21:0648</v>
      </c>
      <c r="D5816" s="1" t="str">
        <f t="shared" si="683"/>
        <v>21:0198</v>
      </c>
      <c r="E5816" t="s">
        <v>22962</v>
      </c>
      <c r="F5816" t="s">
        <v>22963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11651</v>
      </c>
      <c r="N5816">
        <v>976</v>
      </c>
      <c r="O5816" t="s">
        <v>21</v>
      </c>
      <c r="P5816" t="s">
        <v>583</v>
      </c>
      <c r="Q5816" t="s">
        <v>143</v>
      </c>
    </row>
    <row r="5817" spans="1:17" hidden="1" x14ac:dyDescent="0.25">
      <c r="A5817" t="s">
        <v>22964</v>
      </c>
      <c r="B5817" t="s">
        <v>22965</v>
      </c>
      <c r="C5817" s="1" t="str">
        <f t="shared" si="682"/>
        <v>21:0648</v>
      </c>
      <c r="D5817" s="1" t="str">
        <f t="shared" si="683"/>
        <v>21:0198</v>
      </c>
      <c r="E5817" t="s">
        <v>22966</v>
      </c>
      <c r="F5817" t="s">
        <v>22967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11660</v>
      </c>
      <c r="N5817">
        <v>977</v>
      </c>
      <c r="O5817" t="s">
        <v>21</v>
      </c>
      <c r="P5817" t="s">
        <v>583</v>
      </c>
      <c r="Q5817" t="s">
        <v>149</v>
      </c>
    </row>
    <row r="5818" spans="1:17" hidden="1" x14ac:dyDescent="0.25">
      <c r="A5818" t="s">
        <v>22968</v>
      </c>
      <c r="B5818" t="s">
        <v>22969</v>
      </c>
      <c r="C5818" s="1" t="str">
        <f t="shared" si="682"/>
        <v>21:0648</v>
      </c>
      <c r="D5818" s="1" t="str">
        <f t="shared" si="683"/>
        <v>21:0198</v>
      </c>
      <c r="E5818" t="s">
        <v>22970</v>
      </c>
      <c r="F5818" t="s">
        <v>22971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11665</v>
      </c>
      <c r="N5818">
        <v>978</v>
      </c>
      <c r="O5818" t="s">
        <v>21</v>
      </c>
      <c r="P5818" t="s">
        <v>22</v>
      </c>
      <c r="Q5818" t="s">
        <v>149</v>
      </c>
    </row>
    <row r="5819" spans="1:17" hidden="1" x14ac:dyDescent="0.25">
      <c r="A5819" t="s">
        <v>22972</v>
      </c>
      <c r="B5819" t="s">
        <v>22973</v>
      </c>
      <c r="C5819" s="1" t="str">
        <f t="shared" si="682"/>
        <v>21:0648</v>
      </c>
      <c r="D5819" s="1" t="str">
        <f t="shared" si="683"/>
        <v>21:0198</v>
      </c>
      <c r="E5819" t="s">
        <v>22974</v>
      </c>
      <c r="F5819" t="s">
        <v>22975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11670</v>
      </c>
      <c r="N5819">
        <v>979</v>
      </c>
      <c r="O5819" t="s">
        <v>21</v>
      </c>
      <c r="P5819" t="s">
        <v>45</v>
      </c>
      <c r="Q5819" t="s">
        <v>88</v>
      </c>
    </row>
    <row r="5820" spans="1:17" hidden="1" x14ac:dyDescent="0.25">
      <c r="A5820" t="s">
        <v>22976</v>
      </c>
      <c r="B5820" t="s">
        <v>22977</v>
      </c>
      <c r="C5820" s="1" t="str">
        <f t="shared" si="682"/>
        <v>21:0648</v>
      </c>
      <c r="D5820" s="1" t="str">
        <f t="shared" si="683"/>
        <v>21:0198</v>
      </c>
      <c r="E5820" t="s">
        <v>22978</v>
      </c>
      <c r="F5820" t="s">
        <v>22979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11675</v>
      </c>
      <c r="N5820">
        <v>980</v>
      </c>
      <c r="O5820" t="s">
        <v>21</v>
      </c>
      <c r="P5820" t="s">
        <v>87</v>
      </c>
      <c r="Q5820" t="s">
        <v>171</v>
      </c>
    </row>
    <row r="5821" spans="1:17" hidden="1" x14ac:dyDescent="0.25">
      <c r="A5821" t="s">
        <v>22980</v>
      </c>
      <c r="B5821" t="s">
        <v>22981</v>
      </c>
      <c r="C5821" s="1" t="str">
        <f t="shared" si="682"/>
        <v>21:0648</v>
      </c>
      <c r="D5821" s="1" t="str">
        <f t="shared" si="683"/>
        <v>21:0198</v>
      </c>
      <c r="E5821" t="s">
        <v>22982</v>
      </c>
      <c r="F5821" t="s">
        <v>22983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11689</v>
      </c>
      <c r="N5821">
        <v>981</v>
      </c>
      <c r="O5821" t="s">
        <v>21</v>
      </c>
      <c r="P5821" t="s">
        <v>45</v>
      </c>
      <c r="Q5821" t="s">
        <v>52</v>
      </c>
    </row>
    <row r="5822" spans="1:17" hidden="1" x14ac:dyDescent="0.25">
      <c r="A5822" t="s">
        <v>22984</v>
      </c>
      <c r="B5822" t="s">
        <v>22985</v>
      </c>
      <c r="C5822" s="1" t="str">
        <f t="shared" si="682"/>
        <v>21:0648</v>
      </c>
      <c r="D5822" s="1" t="str">
        <f t="shared" si="683"/>
        <v>21:0198</v>
      </c>
      <c r="E5822" t="s">
        <v>22986</v>
      </c>
      <c r="F5822" t="s">
        <v>22987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11694</v>
      </c>
      <c r="N5822">
        <v>982</v>
      </c>
      <c r="O5822" t="s">
        <v>21</v>
      </c>
      <c r="P5822" t="s">
        <v>45</v>
      </c>
      <c r="Q5822" t="s">
        <v>143</v>
      </c>
    </row>
    <row r="5823" spans="1:17" hidden="1" x14ac:dyDescent="0.25">
      <c r="A5823" t="s">
        <v>22988</v>
      </c>
      <c r="B5823" t="s">
        <v>22989</v>
      </c>
      <c r="C5823" s="1" t="str">
        <f t="shared" si="682"/>
        <v>21:0648</v>
      </c>
      <c r="D5823" s="1" t="str">
        <f t="shared" si="683"/>
        <v>21:0198</v>
      </c>
      <c r="E5823" t="s">
        <v>22990</v>
      </c>
      <c r="F5823" t="s">
        <v>22991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11700</v>
      </c>
      <c r="N5823">
        <v>983</v>
      </c>
      <c r="O5823" t="s">
        <v>21</v>
      </c>
      <c r="P5823" t="s">
        <v>583</v>
      </c>
      <c r="Q5823" t="s">
        <v>138</v>
      </c>
    </row>
    <row r="5824" spans="1:17" hidden="1" x14ac:dyDescent="0.25">
      <c r="A5824" t="s">
        <v>22992</v>
      </c>
      <c r="B5824" t="s">
        <v>22993</v>
      </c>
      <c r="C5824" s="1" t="str">
        <f t="shared" si="682"/>
        <v>21:0648</v>
      </c>
      <c r="D5824" s="1" t="str">
        <f t="shared" si="683"/>
        <v>21:0198</v>
      </c>
      <c r="E5824" t="s">
        <v>22994</v>
      </c>
      <c r="F5824" t="s">
        <v>22995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11710</v>
      </c>
      <c r="N5824">
        <v>984</v>
      </c>
      <c r="O5824" t="s">
        <v>21</v>
      </c>
      <c r="P5824" t="s">
        <v>45</v>
      </c>
      <c r="Q5824" t="s">
        <v>171</v>
      </c>
    </row>
    <row r="5825" spans="1:17" hidden="1" x14ac:dyDescent="0.25">
      <c r="A5825" t="s">
        <v>22996</v>
      </c>
      <c r="B5825" t="s">
        <v>22997</v>
      </c>
      <c r="C5825" s="1" t="str">
        <f t="shared" si="682"/>
        <v>21:0648</v>
      </c>
      <c r="D5825" s="1" t="str">
        <f t="shared" si="683"/>
        <v>21:0198</v>
      </c>
      <c r="E5825" t="s">
        <v>22998</v>
      </c>
      <c r="F5825" t="s">
        <v>22999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11715</v>
      </c>
      <c r="N5825">
        <v>985</v>
      </c>
      <c r="O5825" t="s">
        <v>21</v>
      </c>
      <c r="P5825" t="s">
        <v>45</v>
      </c>
      <c r="Q5825" t="s">
        <v>171</v>
      </c>
    </row>
    <row r="5826" spans="1:17" hidden="1" x14ac:dyDescent="0.25">
      <c r="A5826" t="s">
        <v>23000</v>
      </c>
      <c r="B5826" t="s">
        <v>23001</v>
      </c>
      <c r="C5826" s="1" t="str">
        <f t="shared" si="682"/>
        <v>21:0648</v>
      </c>
      <c r="D5826" s="1" t="str">
        <f t="shared" si="683"/>
        <v>21:0198</v>
      </c>
      <c r="E5826" t="s">
        <v>23002</v>
      </c>
      <c r="F5826" t="s">
        <v>23003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11720</v>
      </c>
      <c r="N5826">
        <v>986</v>
      </c>
      <c r="O5826" t="s">
        <v>21</v>
      </c>
      <c r="P5826" t="s">
        <v>45</v>
      </c>
      <c r="Q5826" t="s">
        <v>2366</v>
      </c>
    </row>
    <row r="5827" spans="1:17" hidden="1" x14ac:dyDescent="0.25">
      <c r="A5827" t="s">
        <v>23004</v>
      </c>
      <c r="B5827" t="s">
        <v>23005</v>
      </c>
      <c r="C5827" s="1" t="str">
        <f t="shared" si="682"/>
        <v>21:0648</v>
      </c>
      <c r="D5827" s="1" t="str">
        <f t="shared" si="683"/>
        <v>21:0198</v>
      </c>
      <c r="E5827" t="s">
        <v>23006</v>
      </c>
      <c r="F5827" t="s">
        <v>23007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11725</v>
      </c>
      <c r="N5827">
        <v>987</v>
      </c>
      <c r="O5827" t="s">
        <v>21</v>
      </c>
      <c r="P5827" t="s">
        <v>87</v>
      </c>
      <c r="Q5827" t="s">
        <v>143</v>
      </c>
    </row>
    <row r="5828" spans="1:17" hidden="1" x14ac:dyDescent="0.25">
      <c r="A5828" t="s">
        <v>23008</v>
      </c>
      <c r="B5828" t="s">
        <v>23009</v>
      </c>
      <c r="C5828" s="1" t="str">
        <f t="shared" si="682"/>
        <v>21:0648</v>
      </c>
      <c r="D5828" s="1" t="str">
        <f t="shared" si="683"/>
        <v>21:0198</v>
      </c>
      <c r="E5828" t="s">
        <v>23010</v>
      </c>
      <c r="F5828" t="s">
        <v>23011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11730</v>
      </c>
      <c r="N5828">
        <v>988</v>
      </c>
      <c r="O5828" t="s">
        <v>21</v>
      </c>
      <c r="P5828" t="s">
        <v>87</v>
      </c>
      <c r="Q5828" t="s">
        <v>88</v>
      </c>
    </row>
    <row r="5829" spans="1:17" hidden="1" x14ac:dyDescent="0.25">
      <c r="A5829" t="s">
        <v>23012</v>
      </c>
      <c r="B5829" t="s">
        <v>23013</v>
      </c>
      <c r="C5829" s="1" t="str">
        <f t="shared" si="682"/>
        <v>21:0648</v>
      </c>
      <c r="D5829" s="1" t="str">
        <f t="shared" si="683"/>
        <v>21:0198</v>
      </c>
      <c r="E5829" t="s">
        <v>23014</v>
      </c>
      <c r="F5829" t="s">
        <v>23015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12803</v>
      </c>
      <c r="N5829">
        <v>989</v>
      </c>
      <c r="O5829" t="s">
        <v>21</v>
      </c>
      <c r="P5829" t="s">
        <v>87</v>
      </c>
      <c r="Q5829" t="s">
        <v>88</v>
      </c>
    </row>
    <row r="5830" spans="1:17" hidden="1" x14ac:dyDescent="0.25">
      <c r="A5830" t="s">
        <v>23016</v>
      </c>
      <c r="B5830" t="s">
        <v>23017</v>
      </c>
      <c r="C5830" s="1" t="str">
        <f t="shared" si="682"/>
        <v>21:0648</v>
      </c>
      <c r="D5830" s="1" t="str">
        <f t="shared" si="683"/>
        <v>21:0198</v>
      </c>
      <c r="E5830" t="s">
        <v>23018</v>
      </c>
      <c r="F5830" t="s">
        <v>23019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11680</v>
      </c>
      <c r="N5830">
        <v>990</v>
      </c>
      <c r="O5830" t="s">
        <v>21</v>
      </c>
      <c r="P5830" t="s">
        <v>583</v>
      </c>
      <c r="Q5830" t="s">
        <v>88</v>
      </c>
    </row>
    <row r="5831" spans="1:17" hidden="1" x14ac:dyDescent="0.25">
      <c r="A5831" t="s">
        <v>23020</v>
      </c>
      <c r="B5831" t="s">
        <v>23021</v>
      </c>
      <c r="C5831" s="1" t="str">
        <f t="shared" si="682"/>
        <v>21:0648</v>
      </c>
      <c r="D5831" s="1" t="str">
        <f t="shared" si="683"/>
        <v>21:0198</v>
      </c>
      <c r="E5831" t="s">
        <v>23018</v>
      </c>
      <c r="F5831" t="s">
        <v>23022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11684</v>
      </c>
      <c r="N5831">
        <v>991</v>
      </c>
      <c r="O5831" t="s">
        <v>21</v>
      </c>
      <c r="P5831" t="s">
        <v>22</v>
      </c>
      <c r="Q5831" t="s">
        <v>171</v>
      </c>
    </row>
    <row r="5832" spans="1:17" hidden="1" x14ac:dyDescent="0.25">
      <c r="A5832" t="s">
        <v>23023</v>
      </c>
      <c r="B5832" t="s">
        <v>23024</v>
      </c>
      <c r="C5832" s="1" t="str">
        <f t="shared" si="682"/>
        <v>21:0648</v>
      </c>
      <c r="D5832" s="1" t="str">
        <f t="shared" si="683"/>
        <v>21:0198</v>
      </c>
      <c r="E5832" t="s">
        <v>23025</v>
      </c>
      <c r="F5832" t="s">
        <v>23026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11641</v>
      </c>
      <c r="N5832">
        <v>992</v>
      </c>
      <c r="O5832" t="s">
        <v>21</v>
      </c>
      <c r="P5832" t="s">
        <v>356</v>
      </c>
      <c r="Q5832" t="s">
        <v>171</v>
      </c>
    </row>
    <row r="5833" spans="1:17" hidden="1" x14ac:dyDescent="0.25">
      <c r="A5833" t="s">
        <v>23027</v>
      </c>
      <c r="B5833" t="s">
        <v>23028</v>
      </c>
      <c r="C5833" s="1" t="str">
        <f t="shared" si="682"/>
        <v>21:0648</v>
      </c>
      <c r="D5833" s="1" t="str">
        <f t="shared" si="683"/>
        <v>21:0198</v>
      </c>
      <c r="E5833" t="s">
        <v>23029</v>
      </c>
      <c r="F5833" t="s">
        <v>23030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11646</v>
      </c>
      <c r="N5833">
        <v>993</v>
      </c>
      <c r="O5833" t="s">
        <v>21</v>
      </c>
      <c r="P5833" t="s">
        <v>356</v>
      </c>
      <c r="Q5833" t="s">
        <v>143</v>
      </c>
    </row>
    <row r="5834" spans="1:17" hidden="1" x14ac:dyDescent="0.25">
      <c r="A5834" t="s">
        <v>23031</v>
      </c>
      <c r="B5834" t="s">
        <v>23032</v>
      </c>
      <c r="C5834" s="1" t="str">
        <f t="shared" si="682"/>
        <v>21:0648</v>
      </c>
      <c r="D5834" s="1" t="str">
        <f t="shared" si="683"/>
        <v>21:0198</v>
      </c>
      <c r="E5834" t="s">
        <v>23033</v>
      </c>
      <c r="F5834" t="s">
        <v>23034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11651</v>
      </c>
      <c r="N5834">
        <v>994</v>
      </c>
      <c r="O5834" t="s">
        <v>21</v>
      </c>
      <c r="P5834" t="s">
        <v>45</v>
      </c>
      <c r="Q5834" t="s">
        <v>52</v>
      </c>
    </row>
    <row r="5835" spans="1:17" hidden="1" x14ac:dyDescent="0.25">
      <c r="A5835" t="s">
        <v>23035</v>
      </c>
      <c r="B5835" t="s">
        <v>23036</v>
      </c>
      <c r="C5835" s="1" t="str">
        <f t="shared" si="682"/>
        <v>21:0648</v>
      </c>
      <c r="D5835" s="1" t="str">
        <f t="shared" si="683"/>
        <v>21:0198</v>
      </c>
      <c r="E5835" t="s">
        <v>23037</v>
      </c>
      <c r="F5835" t="s">
        <v>23038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11660</v>
      </c>
      <c r="N5835">
        <v>995</v>
      </c>
      <c r="O5835" t="s">
        <v>21</v>
      </c>
      <c r="P5835" t="s">
        <v>356</v>
      </c>
      <c r="Q5835" t="s">
        <v>2392</v>
      </c>
    </row>
    <row r="5836" spans="1:17" hidden="1" x14ac:dyDescent="0.25">
      <c r="A5836" t="s">
        <v>23039</v>
      </c>
      <c r="B5836" t="s">
        <v>23040</v>
      </c>
      <c r="C5836" s="1" t="str">
        <f t="shared" si="682"/>
        <v>21:0648</v>
      </c>
      <c r="D5836" s="1" t="str">
        <f t="shared" si="683"/>
        <v>21:0198</v>
      </c>
      <c r="E5836" t="s">
        <v>23041</v>
      </c>
      <c r="F5836" t="s">
        <v>23042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11665</v>
      </c>
      <c r="N5836">
        <v>996</v>
      </c>
      <c r="O5836" t="s">
        <v>21</v>
      </c>
      <c r="P5836" t="s">
        <v>356</v>
      </c>
      <c r="Q5836" t="s">
        <v>149</v>
      </c>
    </row>
    <row r="5837" spans="1:17" hidden="1" x14ac:dyDescent="0.25">
      <c r="A5837" t="s">
        <v>23043</v>
      </c>
      <c r="B5837" t="s">
        <v>23044</v>
      </c>
      <c r="C5837" s="1" t="str">
        <f t="shared" si="682"/>
        <v>21:0648</v>
      </c>
      <c r="D5837" s="1" t="str">
        <f t="shared" si="683"/>
        <v>21:0198</v>
      </c>
      <c r="E5837" t="s">
        <v>23045</v>
      </c>
      <c r="F5837" t="s">
        <v>23046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11670</v>
      </c>
      <c r="N5837">
        <v>997</v>
      </c>
      <c r="O5837" t="s">
        <v>21</v>
      </c>
      <c r="P5837" t="s">
        <v>45</v>
      </c>
      <c r="Q5837" t="s">
        <v>143</v>
      </c>
    </row>
    <row r="5838" spans="1:17" hidden="1" x14ac:dyDescent="0.25">
      <c r="A5838" t="s">
        <v>23047</v>
      </c>
      <c r="B5838" t="s">
        <v>23048</v>
      </c>
      <c r="C5838" s="1" t="str">
        <f t="shared" si="682"/>
        <v>21:0648</v>
      </c>
      <c r="D5838" s="1" t="str">
        <f t="shared" si="683"/>
        <v>21:0198</v>
      </c>
      <c r="E5838" t="s">
        <v>23049</v>
      </c>
      <c r="F5838" t="s">
        <v>23050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11675</v>
      </c>
      <c r="N5838">
        <v>998</v>
      </c>
      <c r="O5838" t="s">
        <v>21</v>
      </c>
      <c r="P5838" t="s">
        <v>22</v>
      </c>
      <c r="Q5838" t="s">
        <v>6243</v>
      </c>
    </row>
    <row r="5839" spans="1:17" hidden="1" x14ac:dyDescent="0.25">
      <c r="A5839" t="s">
        <v>23051</v>
      </c>
      <c r="B5839" t="s">
        <v>23052</v>
      </c>
      <c r="C5839" s="1" t="str">
        <f t="shared" si="682"/>
        <v>21:0648</v>
      </c>
      <c r="D5839" s="1" t="str">
        <f t="shared" si="683"/>
        <v>21:0198</v>
      </c>
      <c r="E5839" t="s">
        <v>23053</v>
      </c>
      <c r="F5839" t="s">
        <v>23054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11689</v>
      </c>
      <c r="N5839">
        <v>999</v>
      </c>
      <c r="O5839" t="s">
        <v>21</v>
      </c>
      <c r="P5839" t="s">
        <v>45</v>
      </c>
      <c r="Q5839" t="s">
        <v>171</v>
      </c>
    </row>
    <row r="5840" spans="1:17" hidden="1" x14ac:dyDescent="0.25">
      <c r="A5840" t="s">
        <v>23055</v>
      </c>
      <c r="B5840" t="s">
        <v>23056</v>
      </c>
      <c r="C5840" s="1" t="str">
        <f t="shared" si="682"/>
        <v>21:0648</v>
      </c>
      <c r="D5840" s="1" t="str">
        <f t="shared" si="683"/>
        <v>21:0198</v>
      </c>
      <c r="E5840" t="s">
        <v>23057</v>
      </c>
      <c r="F5840" t="s">
        <v>23058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11694</v>
      </c>
      <c r="N5840">
        <v>1000</v>
      </c>
      <c r="O5840" t="s">
        <v>21</v>
      </c>
      <c r="P5840" t="s">
        <v>356</v>
      </c>
      <c r="Q5840" t="s">
        <v>88</v>
      </c>
    </row>
    <row r="5841" spans="1:17" hidden="1" x14ac:dyDescent="0.25">
      <c r="A5841" t="s">
        <v>23059</v>
      </c>
      <c r="B5841" t="s">
        <v>23060</v>
      </c>
      <c r="C5841" s="1" t="str">
        <f t="shared" si="682"/>
        <v>21:0648</v>
      </c>
      <c r="D5841" s="1" t="str">
        <f t="shared" si="683"/>
        <v>21:0198</v>
      </c>
      <c r="E5841" t="s">
        <v>23061</v>
      </c>
      <c r="F5841" t="s">
        <v>23062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11700</v>
      </c>
      <c r="N5841">
        <v>1001</v>
      </c>
      <c r="O5841" t="s">
        <v>21</v>
      </c>
      <c r="P5841" t="s">
        <v>45</v>
      </c>
      <c r="Q5841" t="s">
        <v>143</v>
      </c>
    </row>
    <row r="5842" spans="1:17" hidden="1" x14ac:dyDescent="0.25">
      <c r="A5842" t="s">
        <v>23063</v>
      </c>
      <c r="B5842" t="s">
        <v>23064</v>
      </c>
      <c r="C5842" s="1" t="str">
        <f t="shared" si="682"/>
        <v>21:0648</v>
      </c>
      <c r="D5842" s="1" t="str">
        <f t="shared" si="683"/>
        <v>21:0198</v>
      </c>
      <c r="E5842" t="s">
        <v>23065</v>
      </c>
      <c r="F5842" t="s">
        <v>23066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11710</v>
      </c>
      <c r="N5842">
        <v>1002</v>
      </c>
      <c r="O5842" t="s">
        <v>21</v>
      </c>
      <c r="P5842" t="s">
        <v>583</v>
      </c>
      <c r="Q5842" t="s">
        <v>149</v>
      </c>
    </row>
    <row r="5843" spans="1:17" hidden="1" x14ac:dyDescent="0.25">
      <c r="A5843" t="s">
        <v>23067</v>
      </c>
      <c r="B5843" t="s">
        <v>23068</v>
      </c>
      <c r="C5843" s="1" t="str">
        <f t="shared" si="682"/>
        <v>21:0648</v>
      </c>
      <c r="D5843" s="1" t="str">
        <f t="shared" si="683"/>
        <v>21:0198</v>
      </c>
      <c r="E5843" t="s">
        <v>23069</v>
      </c>
      <c r="F5843" t="s">
        <v>23070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11715</v>
      </c>
      <c r="N5843">
        <v>1003</v>
      </c>
      <c r="O5843" t="s">
        <v>21</v>
      </c>
      <c r="P5843" t="s">
        <v>583</v>
      </c>
      <c r="Q5843" t="s">
        <v>88</v>
      </c>
    </row>
    <row r="5844" spans="1:17" hidden="1" x14ac:dyDescent="0.25">
      <c r="A5844" t="s">
        <v>23071</v>
      </c>
      <c r="B5844" t="s">
        <v>23072</v>
      </c>
      <c r="C5844" s="1" t="str">
        <f t="shared" si="682"/>
        <v>21:0648</v>
      </c>
      <c r="D5844" s="1" t="str">
        <f t="shared" si="683"/>
        <v>21:0198</v>
      </c>
      <c r="E5844" t="s">
        <v>23073</v>
      </c>
      <c r="F5844" t="s">
        <v>23074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11720</v>
      </c>
      <c r="N5844">
        <v>1004</v>
      </c>
      <c r="O5844" t="s">
        <v>21</v>
      </c>
      <c r="P5844" t="s">
        <v>22</v>
      </c>
      <c r="Q5844" t="s">
        <v>93</v>
      </c>
    </row>
    <row r="5845" spans="1:17" hidden="1" x14ac:dyDescent="0.25">
      <c r="A5845" t="s">
        <v>23075</v>
      </c>
      <c r="B5845" t="s">
        <v>23076</v>
      </c>
      <c r="C5845" s="1" t="str">
        <f t="shared" si="682"/>
        <v>21:0648</v>
      </c>
      <c r="D5845" s="1" t="str">
        <f t="shared" si="683"/>
        <v>21:0198</v>
      </c>
      <c r="E5845" t="s">
        <v>23077</v>
      </c>
      <c r="F5845" t="s">
        <v>23078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11725</v>
      </c>
      <c r="N5845">
        <v>1005</v>
      </c>
      <c r="O5845" t="s">
        <v>21</v>
      </c>
      <c r="P5845" t="s">
        <v>22</v>
      </c>
      <c r="Q5845" t="s">
        <v>189</v>
      </c>
    </row>
    <row r="5846" spans="1:17" hidden="1" x14ac:dyDescent="0.25">
      <c r="A5846" t="s">
        <v>23079</v>
      </c>
      <c r="B5846" t="s">
        <v>23080</v>
      </c>
      <c r="C5846" s="1" t="str">
        <f t="shared" si="682"/>
        <v>21:0648</v>
      </c>
      <c r="D5846" s="1" t="str">
        <f t="shared" si="683"/>
        <v>21:0198</v>
      </c>
      <c r="E5846" t="s">
        <v>23081</v>
      </c>
      <c r="F5846" t="s">
        <v>23082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11730</v>
      </c>
      <c r="N5846">
        <v>1006</v>
      </c>
      <c r="O5846" t="s">
        <v>21</v>
      </c>
      <c r="P5846" t="s">
        <v>397</v>
      </c>
      <c r="Q5846" t="s">
        <v>189</v>
      </c>
    </row>
    <row r="5847" spans="1:17" hidden="1" x14ac:dyDescent="0.25">
      <c r="A5847" t="s">
        <v>23083</v>
      </c>
      <c r="B5847" t="s">
        <v>23084</v>
      </c>
      <c r="C5847" s="1" t="str">
        <f t="shared" si="682"/>
        <v>21:0648</v>
      </c>
      <c r="D5847" s="1" t="str">
        <f>HYPERLINK("http://geochem.nrcan.gc.ca/cdogs/content/svy/svy_e.htm", "")</f>
        <v/>
      </c>
      <c r="G5847" s="1" t="str">
        <f>HYPERLINK("http://geochem.nrcan.gc.ca/cdogs/content/cr_/cr_00080_e.htm", "80")</f>
        <v>80</v>
      </c>
      <c r="J5847" t="s">
        <v>11703</v>
      </c>
      <c r="K5847" t="s">
        <v>11704</v>
      </c>
      <c r="L5847">
        <v>55</v>
      </c>
      <c r="M5847" t="s">
        <v>11705</v>
      </c>
      <c r="N5847">
        <v>1007</v>
      </c>
      <c r="O5847" t="s">
        <v>1818</v>
      </c>
      <c r="P5847" t="s">
        <v>2943</v>
      </c>
      <c r="Q5847" t="s">
        <v>103</v>
      </c>
    </row>
    <row r="5848" spans="1:17" hidden="1" x14ac:dyDescent="0.25">
      <c r="A5848" t="s">
        <v>23085</v>
      </c>
      <c r="B5848" t="s">
        <v>23086</v>
      </c>
      <c r="C5848" s="1" t="str">
        <f t="shared" si="682"/>
        <v>21:0648</v>
      </c>
      <c r="D5848" s="1" t="str">
        <f t="shared" ref="D5848:D5865" si="686">HYPERLINK("http://geochem.nrcan.gc.ca/cdogs/content/svy/svy210198_e.htm", "21:0198")</f>
        <v>21:0198</v>
      </c>
      <c r="E5848" t="s">
        <v>23087</v>
      </c>
      <c r="F5848" t="s">
        <v>23088</v>
      </c>
      <c r="H5848">
        <v>45.635789500000001</v>
      </c>
      <c r="I5848">
        <v>-65.853904999999997</v>
      </c>
      <c r="J5848" s="1" t="str">
        <f t="shared" ref="J5848:J5865" si="687">HYPERLINK("http://geochem.nrcan.gc.ca/cdogs/content/kwd/kwd020018_e.htm", "Fluid (stream)")</f>
        <v>Fluid (stream)</v>
      </c>
      <c r="K5848" s="1" t="str">
        <f t="shared" ref="K5848:K5865" si="688">HYPERLINK("http://geochem.nrcan.gc.ca/cdogs/content/kwd/kwd080007_e.htm", "Untreated Water")</f>
        <v>Untreated Water</v>
      </c>
      <c r="L5848">
        <v>55</v>
      </c>
      <c r="M5848" t="s">
        <v>12803</v>
      </c>
      <c r="N5848">
        <v>1008</v>
      </c>
      <c r="O5848" t="s">
        <v>21</v>
      </c>
      <c r="P5848" t="s">
        <v>583</v>
      </c>
      <c r="Q5848" t="s">
        <v>52</v>
      </c>
    </row>
    <row r="5849" spans="1:17" hidden="1" x14ac:dyDescent="0.25">
      <c r="A5849" t="s">
        <v>23089</v>
      </c>
      <c r="B5849" t="s">
        <v>23090</v>
      </c>
      <c r="C5849" s="1" t="str">
        <f t="shared" si="682"/>
        <v>21:0648</v>
      </c>
      <c r="D5849" s="1" t="str">
        <f t="shared" si="686"/>
        <v>21:0198</v>
      </c>
      <c r="E5849" t="s">
        <v>23091</v>
      </c>
      <c r="F5849" t="s">
        <v>23092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11680</v>
      </c>
      <c r="N5849">
        <v>1009</v>
      </c>
      <c r="O5849" t="s">
        <v>21</v>
      </c>
      <c r="P5849" t="s">
        <v>356</v>
      </c>
      <c r="Q5849" t="s">
        <v>93</v>
      </c>
    </row>
    <row r="5850" spans="1:17" hidden="1" x14ac:dyDescent="0.25">
      <c r="A5850" t="s">
        <v>23093</v>
      </c>
      <c r="B5850" t="s">
        <v>23094</v>
      </c>
      <c r="C5850" s="1" t="str">
        <f t="shared" si="682"/>
        <v>21:0648</v>
      </c>
      <c r="D5850" s="1" t="str">
        <f t="shared" si="686"/>
        <v>21:0198</v>
      </c>
      <c r="E5850" t="s">
        <v>23091</v>
      </c>
      <c r="F5850" t="s">
        <v>23095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11684</v>
      </c>
      <c r="N5850">
        <v>1010</v>
      </c>
      <c r="O5850" t="s">
        <v>21</v>
      </c>
      <c r="P5850" t="s">
        <v>356</v>
      </c>
      <c r="Q5850" t="s">
        <v>93</v>
      </c>
    </row>
    <row r="5851" spans="1:17" hidden="1" x14ac:dyDescent="0.25">
      <c r="A5851" t="s">
        <v>23096</v>
      </c>
      <c r="B5851" t="s">
        <v>23097</v>
      </c>
      <c r="C5851" s="1" t="str">
        <f t="shared" si="682"/>
        <v>21:0648</v>
      </c>
      <c r="D5851" s="1" t="str">
        <f t="shared" si="686"/>
        <v>21:0198</v>
      </c>
      <c r="E5851" t="s">
        <v>23098</v>
      </c>
      <c r="F5851" t="s">
        <v>23099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11641</v>
      </c>
      <c r="N5851">
        <v>1011</v>
      </c>
      <c r="O5851" t="s">
        <v>21</v>
      </c>
      <c r="P5851" t="s">
        <v>356</v>
      </c>
      <c r="Q5851" t="s">
        <v>93</v>
      </c>
    </row>
    <row r="5852" spans="1:17" hidden="1" x14ac:dyDescent="0.25">
      <c r="A5852" t="s">
        <v>23100</v>
      </c>
      <c r="B5852" t="s">
        <v>23101</v>
      </c>
      <c r="C5852" s="1" t="str">
        <f t="shared" si="682"/>
        <v>21:0648</v>
      </c>
      <c r="D5852" s="1" t="str">
        <f t="shared" si="686"/>
        <v>21:0198</v>
      </c>
      <c r="E5852" t="s">
        <v>23102</v>
      </c>
      <c r="F5852" t="s">
        <v>23103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11646</v>
      </c>
      <c r="N5852">
        <v>1012</v>
      </c>
      <c r="O5852" t="s">
        <v>21</v>
      </c>
      <c r="P5852" t="s">
        <v>356</v>
      </c>
      <c r="Q5852" t="s">
        <v>88</v>
      </c>
    </row>
    <row r="5853" spans="1:17" hidden="1" x14ac:dyDescent="0.25">
      <c r="A5853" t="s">
        <v>23104</v>
      </c>
      <c r="B5853" t="s">
        <v>23105</v>
      </c>
      <c r="C5853" s="1" t="str">
        <f t="shared" si="682"/>
        <v>21:0648</v>
      </c>
      <c r="D5853" s="1" t="str">
        <f t="shared" si="686"/>
        <v>21:0198</v>
      </c>
      <c r="E5853" t="s">
        <v>23106</v>
      </c>
      <c r="F5853" t="s">
        <v>23107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11651</v>
      </c>
      <c r="N5853">
        <v>1013</v>
      </c>
      <c r="O5853" t="s">
        <v>21</v>
      </c>
      <c r="P5853" t="s">
        <v>45</v>
      </c>
      <c r="Q5853" t="s">
        <v>52</v>
      </c>
    </row>
    <row r="5854" spans="1:17" hidden="1" x14ac:dyDescent="0.25">
      <c r="A5854" t="s">
        <v>23108</v>
      </c>
      <c r="B5854" t="s">
        <v>23109</v>
      </c>
      <c r="C5854" s="1" t="str">
        <f t="shared" si="682"/>
        <v>21:0648</v>
      </c>
      <c r="D5854" s="1" t="str">
        <f t="shared" si="686"/>
        <v>21:0198</v>
      </c>
      <c r="E5854" t="s">
        <v>23110</v>
      </c>
      <c r="F5854" t="s">
        <v>23111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11660</v>
      </c>
      <c r="N5854">
        <v>1014</v>
      </c>
      <c r="O5854" t="s">
        <v>21</v>
      </c>
      <c r="P5854" t="s">
        <v>45</v>
      </c>
      <c r="Q5854" t="s">
        <v>52</v>
      </c>
    </row>
    <row r="5855" spans="1:17" hidden="1" x14ac:dyDescent="0.25">
      <c r="A5855" t="s">
        <v>23112</v>
      </c>
      <c r="B5855" t="s">
        <v>23113</v>
      </c>
      <c r="C5855" s="1" t="str">
        <f t="shared" si="682"/>
        <v>21:0648</v>
      </c>
      <c r="D5855" s="1" t="str">
        <f t="shared" si="686"/>
        <v>21:0198</v>
      </c>
      <c r="E5855" t="s">
        <v>23114</v>
      </c>
      <c r="F5855" t="s">
        <v>23115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11665</v>
      </c>
      <c r="N5855">
        <v>1015</v>
      </c>
      <c r="O5855" t="s">
        <v>21</v>
      </c>
      <c r="P5855" t="s">
        <v>45</v>
      </c>
      <c r="Q5855" t="s">
        <v>52</v>
      </c>
    </row>
    <row r="5856" spans="1:17" hidden="1" x14ac:dyDescent="0.25">
      <c r="A5856" t="s">
        <v>23116</v>
      </c>
      <c r="B5856" t="s">
        <v>23117</v>
      </c>
      <c r="C5856" s="1" t="str">
        <f t="shared" si="682"/>
        <v>21:0648</v>
      </c>
      <c r="D5856" s="1" t="str">
        <f t="shared" si="686"/>
        <v>21:0198</v>
      </c>
      <c r="E5856" t="s">
        <v>23118</v>
      </c>
      <c r="F5856" t="s">
        <v>23119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11670</v>
      </c>
      <c r="N5856">
        <v>1016</v>
      </c>
      <c r="O5856" t="s">
        <v>21</v>
      </c>
      <c r="P5856" t="s">
        <v>45</v>
      </c>
      <c r="Q5856" t="s">
        <v>149</v>
      </c>
    </row>
    <row r="5857" spans="1:17" hidden="1" x14ac:dyDescent="0.25">
      <c r="A5857" t="s">
        <v>23120</v>
      </c>
      <c r="B5857" t="s">
        <v>23121</v>
      </c>
      <c r="C5857" s="1" t="str">
        <f t="shared" si="682"/>
        <v>21:0648</v>
      </c>
      <c r="D5857" s="1" t="str">
        <f t="shared" si="686"/>
        <v>21:0198</v>
      </c>
      <c r="E5857" t="s">
        <v>23122</v>
      </c>
      <c r="F5857" t="s">
        <v>23123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11675</v>
      </c>
      <c r="N5857">
        <v>1017</v>
      </c>
      <c r="O5857" t="s">
        <v>21</v>
      </c>
      <c r="P5857" t="s">
        <v>87</v>
      </c>
      <c r="Q5857" t="s">
        <v>103</v>
      </c>
    </row>
    <row r="5858" spans="1:17" hidden="1" x14ac:dyDescent="0.25">
      <c r="A5858" t="s">
        <v>23124</v>
      </c>
      <c r="B5858" t="s">
        <v>23125</v>
      </c>
      <c r="C5858" s="1" t="str">
        <f t="shared" si="682"/>
        <v>21:0648</v>
      </c>
      <c r="D5858" s="1" t="str">
        <f t="shared" si="686"/>
        <v>21:0198</v>
      </c>
      <c r="E5858" t="s">
        <v>23126</v>
      </c>
      <c r="F5858" t="s">
        <v>23127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11689</v>
      </c>
      <c r="N5858">
        <v>1018</v>
      </c>
      <c r="O5858" t="s">
        <v>21</v>
      </c>
      <c r="P5858" t="s">
        <v>148</v>
      </c>
      <c r="Q5858" t="s">
        <v>149</v>
      </c>
    </row>
    <row r="5859" spans="1:17" hidden="1" x14ac:dyDescent="0.25">
      <c r="A5859" t="s">
        <v>23128</v>
      </c>
      <c r="B5859" t="s">
        <v>23129</v>
      </c>
      <c r="C5859" s="1" t="str">
        <f t="shared" si="682"/>
        <v>21:0648</v>
      </c>
      <c r="D5859" s="1" t="str">
        <f t="shared" si="686"/>
        <v>21:0198</v>
      </c>
      <c r="E5859" t="s">
        <v>23130</v>
      </c>
      <c r="F5859" t="s">
        <v>23131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11694</v>
      </c>
      <c r="N5859">
        <v>1019</v>
      </c>
      <c r="O5859" t="s">
        <v>21</v>
      </c>
      <c r="P5859" t="s">
        <v>45</v>
      </c>
      <c r="Q5859" t="s">
        <v>88</v>
      </c>
    </row>
    <row r="5860" spans="1:17" hidden="1" x14ac:dyDescent="0.25">
      <c r="A5860" t="s">
        <v>23132</v>
      </c>
      <c r="B5860" t="s">
        <v>23133</v>
      </c>
      <c r="C5860" s="1" t="str">
        <f t="shared" si="682"/>
        <v>21:0648</v>
      </c>
      <c r="D5860" s="1" t="str">
        <f t="shared" si="686"/>
        <v>21:0198</v>
      </c>
      <c r="E5860" t="s">
        <v>23134</v>
      </c>
      <c r="F5860" t="s">
        <v>23135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11700</v>
      </c>
      <c r="N5860">
        <v>1020</v>
      </c>
      <c r="O5860" t="s">
        <v>21</v>
      </c>
      <c r="P5860" t="s">
        <v>45</v>
      </c>
      <c r="Q5860" t="s">
        <v>88</v>
      </c>
    </row>
    <row r="5861" spans="1:17" hidden="1" x14ac:dyDescent="0.25">
      <c r="A5861" t="s">
        <v>23136</v>
      </c>
      <c r="B5861" t="s">
        <v>23137</v>
      </c>
      <c r="C5861" s="1" t="str">
        <f t="shared" si="682"/>
        <v>21:0648</v>
      </c>
      <c r="D5861" s="1" t="str">
        <f t="shared" si="686"/>
        <v>21:0198</v>
      </c>
      <c r="E5861" t="s">
        <v>23138</v>
      </c>
      <c r="F5861" t="s">
        <v>23139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11710</v>
      </c>
      <c r="N5861">
        <v>1021</v>
      </c>
      <c r="O5861" t="s">
        <v>21</v>
      </c>
      <c r="P5861" t="s">
        <v>45</v>
      </c>
      <c r="Q5861" t="s">
        <v>171</v>
      </c>
    </row>
    <row r="5862" spans="1:17" hidden="1" x14ac:dyDescent="0.25">
      <c r="A5862" t="s">
        <v>23140</v>
      </c>
      <c r="B5862" t="s">
        <v>23141</v>
      </c>
      <c r="C5862" s="1" t="str">
        <f t="shared" si="682"/>
        <v>21:0648</v>
      </c>
      <c r="D5862" s="1" t="str">
        <f t="shared" si="686"/>
        <v>21:0198</v>
      </c>
      <c r="E5862" t="s">
        <v>23142</v>
      </c>
      <c r="F5862" t="s">
        <v>23143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11715</v>
      </c>
      <c r="N5862">
        <v>1022</v>
      </c>
      <c r="O5862" t="s">
        <v>21</v>
      </c>
      <c r="P5862" t="s">
        <v>45</v>
      </c>
      <c r="Q5862" t="s">
        <v>171</v>
      </c>
    </row>
    <row r="5863" spans="1:17" hidden="1" x14ac:dyDescent="0.25">
      <c r="A5863" t="s">
        <v>23144</v>
      </c>
      <c r="B5863" t="s">
        <v>23145</v>
      </c>
      <c r="C5863" s="1" t="str">
        <f t="shared" si="682"/>
        <v>21:0648</v>
      </c>
      <c r="D5863" s="1" t="str">
        <f t="shared" si="686"/>
        <v>21:0198</v>
      </c>
      <c r="E5863" t="s">
        <v>23146</v>
      </c>
      <c r="F5863" t="s">
        <v>23147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11720</v>
      </c>
      <c r="N5863">
        <v>1023</v>
      </c>
      <c r="O5863" t="s">
        <v>21</v>
      </c>
      <c r="P5863" t="s">
        <v>45</v>
      </c>
      <c r="Q5863" t="s">
        <v>149</v>
      </c>
    </row>
    <row r="5864" spans="1:17" hidden="1" x14ac:dyDescent="0.25">
      <c r="A5864" t="s">
        <v>23148</v>
      </c>
      <c r="B5864" t="s">
        <v>23149</v>
      </c>
      <c r="C5864" s="1" t="str">
        <f t="shared" si="682"/>
        <v>21:0648</v>
      </c>
      <c r="D5864" s="1" t="str">
        <f t="shared" si="686"/>
        <v>21:0198</v>
      </c>
      <c r="E5864" t="s">
        <v>23150</v>
      </c>
      <c r="F5864" t="s">
        <v>23151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11725</v>
      </c>
      <c r="N5864">
        <v>1024</v>
      </c>
      <c r="O5864" t="s">
        <v>21</v>
      </c>
      <c r="P5864" t="s">
        <v>45</v>
      </c>
      <c r="Q5864" t="s">
        <v>149</v>
      </c>
    </row>
    <row r="5865" spans="1:17" hidden="1" x14ac:dyDescent="0.25">
      <c r="A5865" t="s">
        <v>23152</v>
      </c>
      <c r="B5865" t="s">
        <v>23153</v>
      </c>
      <c r="C5865" s="1" t="str">
        <f t="shared" ref="C5865:C5928" si="689">HYPERLINK("http://geochem.nrcan.gc.ca/cdogs/content/bdl/bdl210648_e.htm", "21:0648")</f>
        <v>21:0648</v>
      </c>
      <c r="D5865" s="1" t="str">
        <f t="shared" si="686"/>
        <v>21:0198</v>
      </c>
      <c r="E5865" t="s">
        <v>23154</v>
      </c>
      <c r="F5865" t="s">
        <v>23155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11730</v>
      </c>
      <c r="N5865">
        <v>1025</v>
      </c>
      <c r="O5865" t="s">
        <v>21</v>
      </c>
      <c r="P5865" t="s">
        <v>87</v>
      </c>
      <c r="Q5865" t="s">
        <v>215</v>
      </c>
    </row>
    <row r="5866" spans="1:17" hidden="1" x14ac:dyDescent="0.25">
      <c r="A5866" t="s">
        <v>23156</v>
      </c>
      <c r="B5866" t="s">
        <v>23157</v>
      </c>
      <c r="C5866" s="1" t="str">
        <f t="shared" si="689"/>
        <v>21:0648</v>
      </c>
      <c r="D5866" s="1" t="str">
        <f>HYPERLINK("http://geochem.nrcan.gc.ca/cdogs/content/svy/svy_e.htm", "")</f>
        <v/>
      </c>
      <c r="G5866" s="1" t="str">
        <f>HYPERLINK("http://geochem.nrcan.gc.ca/cdogs/content/cr_/cr_00081_e.htm", "81")</f>
        <v>81</v>
      </c>
      <c r="J5866" t="s">
        <v>11703</v>
      </c>
      <c r="K5866" t="s">
        <v>11704</v>
      </c>
      <c r="L5866">
        <v>56</v>
      </c>
      <c r="M5866" t="s">
        <v>11705</v>
      </c>
      <c r="N5866">
        <v>1026</v>
      </c>
      <c r="O5866" t="s">
        <v>2120</v>
      </c>
      <c r="P5866" t="s">
        <v>631</v>
      </c>
      <c r="Q5866" t="s">
        <v>365</v>
      </c>
    </row>
    <row r="5867" spans="1:17" hidden="1" x14ac:dyDescent="0.25">
      <c r="A5867" t="s">
        <v>23158</v>
      </c>
      <c r="B5867" t="s">
        <v>23159</v>
      </c>
      <c r="C5867" s="1" t="str">
        <f t="shared" si="689"/>
        <v>21:0648</v>
      </c>
      <c r="D5867" s="1" t="str">
        <f t="shared" ref="D5867:D5883" si="690">HYPERLINK("http://geochem.nrcan.gc.ca/cdogs/content/svy/svy210198_e.htm", "21:0198")</f>
        <v>21:0198</v>
      </c>
      <c r="E5867" t="s">
        <v>23160</v>
      </c>
      <c r="F5867" t="s">
        <v>23161</v>
      </c>
      <c r="H5867">
        <v>45.570229699999999</v>
      </c>
      <c r="I5867">
        <v>-65.957616400000006</v>
      </c>
      <c r="J5867" s="1" t="str">
        <f t="shared" ref="J5867:J5883" si="691">HYPERLINK("http://geochem.nrcan.gc.ca/cdogs/content/kwd/kwd020018_e.htm", "Fluid (stream)")</f>
        <v>Fluid (stream)</v>
      </c>
      <c r="K5867" s="1" t="str">
        <f t="shared" ref="K5867:K5883" si="692">HYPERLINK("http://geochem.nrcan.gc.ca/cdogs/content/kwd/kwd080007_e.htm", "Untreated Water")</f>
        <v>Untreated Water</v>
      </c>
      <c r="L5867">
        <v>56</v>
      </c>
      <c r="M5867" t="s">
        <v>12803</v>
      </c>
      <c r="N5867">
        <v>1027</v>
      </c>
      <c r="O5867" t="s">
        <v>21</v>
      </c>
      <c r="P5867" t="s">
        <v>87</v>
      </c>
      <c r="Q5867" t="s">
        <v>189</v>
      </c>
    </row>
    <row r="5868" spans="1:17" hidden="1" x14ac:dyDescent="0.25">
      <c r="A5868" t="s">
        <v>23162</v>
      </c>
      <c r="B5868" t="s">
        <v>23163</v>
      </c>
      <c r="C5868" s="1" t="str">
        <f t="shared" si="689"/>
        <v>21:0648</v>
      </c>
      <c r="D5868" s="1" t="str">
        <f t="shared" si="690"/>
        <v>21:0198</v>
      </c>
      <c r="E5868" t="s">
        <v>23164</v>
      </c>
      <c r="F5868" t="s">
        <v>23165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11680</v>
      </c>
      <c r="N5868">
        <v>1028</v>
      </c>
      <c r="O5868" t="s">
        <v>21</v>
      </c>
      <c r="P5868" t="s">
        <v>356</v>
      </c>
      <c r="Q5868" t="s">
        <v>88</v>
      </c>
    </row>
    <row r="5869" spans="1:17" hidden="1" x14ac:dyDescent="0.25">
      <c r="A5869" t="s">
        <v>23166</v>
      </c>
      <c r="B5869" t="s">
        <v>23167</v>
      </c>
      <c r="C5869" s="1" t="str">
        <f t="shared" si="689"/>
        <v>21:0648</v>
      </c>
      <c r="D5869" s="1" t="str">
        <f t="shared" si="690"/>
        <v>21:0198</v>
      </c>
      <c r="E5869" t="s">
        <v>23164</v>
      </c>
      <c r="F5869" t="s">
        <v>23168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11684</v>
      </c>
      <c r="N5869">
        <v>1029</v>
      </c>
      <c r="O5869" t="s">
        <v>21</v>
      </c>
      <c r="P5869" t="s">
        <v>45</v>
      </c>
      <c r="Q5869" t="s">
        <v>88</v>
      </c>
    </row>
    <row r="5870" spans="1:17" hidden="1" x14ac:dyDescent="0.25">
      <c r="A5870" t="s">
        <v>23169</v>
      </c>
      <c r="B5870" t="s">
        <v>23170</v>
      </c>
      <c r="C5870" s="1" t="str">
        <f t="shared" si="689"/>
        <v>21:0648</v>
      </c>
      <c r="D5870" s="1" t="str">
        <f t="shared" si="690"/>
        <v>21:0198</v>
      </c>
      <c r="E5870" t="s">
        <v>23171</v>
      </c>
      <c r="F5870" t="s">
        <v>23172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11641</v>
      </c>
      <c r="N5870">
        <v>1030</v>
      </c>
      <c r="O5870" t="s">
        <v>21</v>
      </c>
      <c r="P5870" t="s">
        <v>356</v>
      </c>
      <c r="Q5870" t="s">
        <v>189</v>
      </c>
    </row>
    <row r="5871" spans="1:17" hidden="1" x14ac:dyDescent="0.25">
      <c r="A5871" t="s">
        <v>23173</v>
      </c>
      <c r="B5871" t="s">
        <v>23174</v>
      </c>
      <c r="C5871" s="1" t="str">
        <f t="shared" si="689"/>
        <v>21:0648</v>
      </c>
      <c r="D5871" s="1" t="str">
        <f t="shared" si="690"/>
        <v>21:0198</v>
      </c>
      <c r="E5871" t="s">
        <v>23175</v>
      </c>
      <c r="F5871" t="s">
        <v>23176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11646</v>
      </c>
      <c r="N5871">
        <v>1031</v>
      </c>
      <c r="O5871" t="s">
        <v>21</v>
      </c>
      <c r="P5871" t="s">
        <v>356</v>
      </c>
      <c r="Q5871" t="s">
        <v>138</v>
      </c>
    </row>
    <row r="5872" spans="1:17" hidden="1" x14ac:dyDescent="0.25">
      <c r="A5872" t="s">
        <v>23177</v>
      </c>
      <c r="B5872" t="s">
        <v>23178</v>
      </c>
      <c r="C5872" s="1" t="str">
        <f t="shared" si="689"/>
        <v>21:0648</v>
      </c>
      <c r="D5872" s="1" t="str">
        <f t="shared" si="690"/>
        <v>21:0198</v>
      </c>
      <c r="E5872" t="s">
        <v>23179</v>
      </c>
      <c r="F5872" t="s">
        <v>23180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11651</v>
      </c>
      <c r="N5872">
        <v>1032</v>
      </c>
      <c r="O5872" t="s">
        <v>21</v>
      </c>
      <c r="P5872" t="s">
        <v>2943</v>
      </c>
      <c r="Q5872" t="s">
        <v>215</v>
      </c>
    </row>
    <row r="5873" spans="1:17" hidden="1" x14ac:dyDescent="0.25">
      <c r="A5873" t="s">
        <v>23181</v>
      </c>
      <c r="B5873" t="s">
        <v>23182</v>
      </c>
      <c r="C5873" s="1" t="str">
        <f t="shared" si="689"/>
        <v>21:0648</v>
      </c>
      <c r="D5873" s="1" t="str">
        <f t="shared" si="690"/>
        <v>21:0198</v>
      </c>
      <c r="E5873" t="s">
        <v>23183</v>
      </c>
      <c r="F5873" t="s">
        <v>23184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11660</v>
      </c>
      <c r="N5873">
        <v>1033</v>
      </c>
      <c r="O5873" t="s">
        <v>21</v>
      </c>
      <c r="P5873" t="s">
        <v>356</v>
      </c>
      <c r="Q5873" t="s">
        <v>138</v>
      </c>
    </row>
    <row r="5874" spans="1:17" hidden="1" x14ac:dyDescent="0.25">
      <c r="A5874" t="s">
        <v>23185</v>
      </c>
      <c r="B5874" t="s">
        <v>23186</v>
      </c>
      <c r="C5874" s="1" t="str">
        <f t="shared" si="689"/>
        <v>21:0648</v>
      </c>
      <c r="D5874" s="1" t="str">
        <f t="shared" si="690"/>
        <v>21:0198</v>
      </c>
      <c r="E5874" t="s">
        <v>23187</v>
      </c>
      <c r="F5874" t="s">
        <v>23188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11665</v>
      </c>
      <c r="N5874">
        <v>1034</v>
      </c>
      <c r="O5874" t="s">
        <v>21</v>
      </c>
      <c r="P5874" t="s">
        <v>356</v>
      </c>
      <c r="Q5874" t="s">
        <v>138</v>
      </c>
    </row>
    <row r="5875" spans="1:17" hidden="1" x14ac:dyDescent="0.25">
      <c r="A5875" t="s">
        <v>23189</v>
      </c>
      <c r="B5875" t="s">
        <v>23190</v>
      </c>
      <c r="C5875" s="1" t="str">
        <f t="shared" si="689"/>
        <v>21:0648</v>
      </c>
      <c r="D5875" s="1" t="str">
        <f t="shared" si="690"/>
        <v>21:0198</v>
      </c>
      <c r="E5875" t="s">
        <v>23191</v>
      </c>
      <c r="F5875" t="s">
        <v>23192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11670</v>
      </c>
      <c r="N5875">
        <v>1035</v>
      </c>
      <c r="O5875" t="s">
        <v>21</v>
      </c>
      <c r="P5875" t="s">
        <v>356</v>
      </c>
      <c r="Q5875" t="s">
        <v>143</v>
      </c>
    </row>
    <row r="5876" spans="1:17" hidden="1" x14ac:dyDescent="0.25">
      <c r="A5876" t="s">
        <v>23193</v>
      </c>
      <c r="B5876" t="s">
        <v>23194</v>
      </c>
      <c r="C5876" s="1" t="str">
        <f t="shared" si="689"/>
        <v>21:0648</v>
      </c>
      <c r="D5876" s="1" t="str">
        <f t="shared" si="690"/>
        <v>21:0198</v>
      </c>
      <c r="E5876" t="s">
        <v>23195</v>
      </c>
      <c r="F5876" t="s">
        <v>23196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11675</v>
      </c>
      <c r="N5876">
        <v>1036</v>
      </c>
      <c r="O5876" t="s">
        <v>21</v>
      </c>
      <c r="P5876" t="s">
        <v>356</v>
      </c>
      <c r="Q5876" t="s">
        <v>138</v>
      </c>
    </row>
    <row r="5877" spans="1:17" hidden="1" x14ac:dyDescent="0.25">
      <c r="A5877" t="s">
        <v>23197</v>
      </c>
      <c r="B5877" t="s">
        <v>23198</v>
      </c>
      <c r="C5877" s="1" t="str">
        <f t="shared" si="689"/>
        <v>21:0648</v>
      </c>
      <c r="D5877" s="1" t="str">
        <f t="shared" si="690"/>
        <v>21:0198</v>
      </c>
      <c r="E5877" t="s">
        <v>23199</v>
      </c>
      <c r="F5877" t="s">
        <v>23200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11689</v>
      </c>
      <c r="N5877">
        <v>1037</v>
      </c>
      <c r="O5877" t="s">
        <v>21</v>
      </c>
      <c r="P5877" t="s">
        <v>45</v>
      </c>
      <c r="Q5877" t="s">
        <v>149</v>
      </c>
    </row>
    <row r="5878" spans="1:17" hidden="1" x14ac:dyDescent="0.25">
      <c r="A5878" t="s">
        <v>23201</v>
      </c>
      <c r="B5878" t="s">
        <v>23202</v>
      </c>
      <c r="C5878" s="1" t="str">
        <f t="shared" si="689"/>
        <v>21:0648</v>
      </c>
      <c r="D5878" s="1" t="str">
        <f t="shared" si="690"/>
        <v>21:0198</v>
      </c>
      <c r="E5878" t="s">
        <v>23203</v>
      </c>
      <c r="F5878" t="s">
        <v>23204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11694</v>
      </c>
      <c r="N5878">
        <v>1038</v>
      </c>
      <c r="O5878" t="s">
        <v>21</v>
      </c>
      <c r="P5878" t="s">
        <v>45</v>
      </c>
      <c r="Q5878" t="s">
        <v>88</v>
      </c>
    </row>
    <row r="5879" spans="1:17" hidden="1" x14ac:dyDescent="0.25">
      <c r="A5879" t="s">
        <v>23205</v>
      </c>
      <c r="B5879" t="s">
        <v>23206</v>
      </c>
      <c r="C5879" s="1" t="str">
        <f t="shared" si="689"/>
        <v>21:0648</v>
      </c>
      <c r="D5879" s="1" t="str">
        <f t="shared" si="690"/>
        <v>21:0198</v>
      </c>
      <c r="E5879" t="s">
        <v>23207</v>
      </c>
      <c r="F5879" t="s">
        <v>23208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11700</v>
      </c>
      <c r="N5879">
        <v>1039</v>
      </c>
      <c r="O5879" t="s">
        <v>21</v>
      </c>
      <c r="P5879" t="s">
        <v>45</v>
      </c>
      <c r="Q5879" t="s">
        <v>2366</v>
      </c>
    </row>
    <row r="5880" spans="1:17" hidden="1" x14ac:dyDescent="0.25">
      <c r="A5880" t="s">
        <v>23209</v>
      </c>
      <c r="B5880" t="s">
        <v>23210</v>
      </c>
      <c r="C5880" s="1" t="str">
        <f t="shared" si="689"/>
        <v>21:0648</v>
      </c>
      <c r="D5880" s="1" t="str">
        <f t="shared" si="690"/>
        <v>21:0198</v>
      </c>
      <c r="E5880" t="s">
        <v>23211</v>
      </c>
      <c r="F5880" t="s">
        <v>23212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11710</v>
      </c>
      <c r="N5880">
        <v>1040</v>
      </c>
      <c r="O5880" t="s">
        <v>21</v>
      </c>
      <c r="P5880" t="s">
        <v>45</v>
      </c>
      <c r="Q5880" t="s">
        <v>143</v>
      </c>
    </row>
    <row r="5881" spans="1:17" hidden="1" x14ac:dyDescent="0.25">
      <c r="A5881" t="s">
        <v>23213</v>
      </c>
      <c r="B5881" t="s">
        <v>23214</v>
      </c>
      <c r="C5881" s="1" t="str">
        <f t="shared" si="689"/>
        <v>21:0648</v>
      </c>
      <c r="D5881" s="1" t="str">
        <f t="shared" si="690"/>
        <v>21:0198</v>
      </c>
      <c r="E5881" t="s">
        <v>23215</v>
      </c>
      <c r="F5881" t="s">
        <v>23216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11715</v>
      </c>
      <c r="N5881">
        <v>1041</v>
      </c>
      <c r="O5881" t="s">
        <v>21</v>
      </c>
      <c r="P5881" t="s">
        <v>45</v>
      </c>
      <c r="Q5881" t="s">
        <v>171</v>
      </c>
    </row>
    <row r="5882" spans="1:17" hidden="1" x14ac:dyDescent="0.25">
      <c r="A5882" t="s">
        <v>23217</v>
      </c>
      <c r="B5882" t="s">
        <v>23218</v>
      </c>
      <c r="C5882" s="1" t="str">
        <f t="shared" si="689"/>
        <v>21:0648</v>
      </c>
      <c r="D5882" s="1" t="str">
        <f t="shared" si="690"/>
        <v>21:0198</v>
      </c>
      <c r="E5882" t="s">
        <v>23219</v>
      </c>
      <c r="F5882" t="s">
        <v>23220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11720</v>
      </c>
      <c r="N5882">
        <v>1042</v>
      </c>
      <c r="O5882" t="s">
        <v>21</v>
      </c>
      <c r="P5882" t="s">
        <v>356</v>
      </c>
      <c r="Q5882" t="s">
        <v>138</v>
      </c>
    </row>
    <row r="5883" spans="1:17" hidden="1" x14ac:dyDescent="0.25">
      <c r="A5883" t="s">
        <v>23221</v>
      </c>
      <c r="B5883" t="s">
        <v>23222</v>
      </c>
      <c r="C5883" s="1" t="str">
        <f t="shared" si="689"/>
        <v>21:0648</v>
      </c>
      <c r="D5883" s="1" t="str">
        <f t="shared" si="690"/>
        <v>21:0198</v>
      </c>
      <c r="E5883" t="s">
        <v>23223</v>
      </c>
      <c r="F5883" t="s">
        <v>23224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11725</v>
      </c>
      <c r="N5883">
        <v>1043</v>
      </c>
      <c r="O5883" t="s">
        <v>21</v>
      </c>
      <c r="P5883" t="s">
        <v>45</v>
      </c>
      <c r="Q5883" t="s">
        <v>143</v>
      </c>
    </row>
    <row r="5884" spans="1:17" hidden="1" x14ac:dyDescent="0.25">
      <c r="A5884" t="s">
        <v>23225</v>
      </c>
      <c r="B5884" t="s">
        <v>23226</v>
      </c>
      <c r="C5884" s="1" t="str">
        <f t="shared" si="689"/>
        <v>21:0648</v>
      </c>
      <c r="D5884" s="1" t="str">
        <f>HYPERLINK("http://geochem.nrcan.gc.ca/cdogs/content/svy/svy_e.htm", "")</f>
        <v/>
      </c>
      <c r="G5884" s="1" t="str">
        <f>HYPERLINK("http://geochem.nrcan.gc.ca/cdogs/content/cr_/cr_00081_e.htm", "81")</f>
        <v>81</v>
      </c>
      <c r="J5884" t="s">
        <v>11703</v>
      </c>
      <c r="K5884" t="s">
        <v>11704</v>
      </c>
      <c r="L5884">
        <v>57</v>
      </c>
      <c r="M5884" t="s">
        <v>11705</v>
      </c>
      <c r="N5884">
        <v>1044</v>
      </c>
      <c r="O5884" t="s">
        <v>3376</v>
      </c>
      <c r="P5884" t="s">
        <v>1598</v>
      </c>
      <c r="Q5884" t="s">
        <v>365</v>
      </c>
    </row>
    <row r="5885" spans="1:17" hidden="1" x14ac:dyDescent="0.25">
      <c r="A5885" t="s">
        <v>23227</v>
      </c>
      <c r="B5885" t="s">
        <v>23228</v>
      </c>
      <c r="C5885" s="1" t="str">
        <f t="shared" si="689"/>
        <v>21:0648</v>
      </c>
      <c r="D5885" s="1" t="str">
        <f t="shared" ref="D5885:D5899" si="693">HYPERLINK("http://geochem.nrcan.gc.ca/cdogs/content/svy/svy210198_e.htm", "21:0198")</f>
        <v>21:0198</v>
      </c>
      <c r="E5885" t="s">
        <v>23229</v>
      </c>
      <c r="F5885" t="s">
        <v>23230</v>
      </c>
      <c r="H5885">
        <v>45.485306999999999</v>
      </c>
      <c r="I5885">
        <v>-65.979588199999995</v>
      </c>
      <c r="J5885" s="1" t="str">
        <f t="shared" ref="J5885:J5899" si="694">HYPERLINK("http://geochem.nrcan.gc.ca/cdogs/content/kwd/kwd020018_e.htm", "Fluid (stream)")</f>
        <v>Fluid (stream)</v>
      </c>
      <c r="K5885" s="1" t="str">
        <f t="shared" ref="K5885:K5899" si="695">HYPERLINK("http://geochem.nrcan.gc.ca/cdogs/content/kwd/kwd080007_e.htm", "Untreated Water")</f>
        <v>Untreated Water</v>
      </c>
      <c r="L5885">
        <v>57</v>
      </c>
      <c r="M5885" t="s">
        <v>11730</v>
      </c>
      <c r="N5885">
        <v>1045</v>
      </c>
      <c r="O5885" t="s">
        <v>21</v>
      </c>
      <c r="P5885" t="s">
        <v>356</v>
      </c>
      <c r="Q5885" t="s">
        <v>138</v>
      </c>
    </row>
    <row r="5886" spans="1:17" hidden="1" x14ac:dyDescent="0.25">
      <c r="A5886" t="s">
        <v>23231</v>
      </c>
      <c r="B5886" t="s">
        <v>23232</v>
      </c>
      <c r="C5886" s="1" t="str">
        <f t="shared" si="689"/>
        <v>21:0648</v>
      </c>
      <c r="D5886" s="1" t="str">
        <f t="shared" si="693"/>
        <v>21:0198</v>
      </c>
      <c r="E5886" t="s">
        <v>23233</v>
      </c>
      <c r="F5886" t="s">
        <v>23234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12803</v>
      </c>
      <c r="N5886">
        <v>1046</v>
      </c>
      <c r="O5886" t="s">
        <v>21</v>
      </c>
      <c r="P5886" t="s">
        <v>22</v>
      </c>
      <c r="Q5886" t="s">
        <v>3836</v>
      </c>
    </row>
    <row r="5887" spans="1:17" hidden="1" x14ac:dyDescent="0.25">
      <c r="A5887" t="s">
        <v>23235</v>
      </c>
      <c r="B5887" t="s">
        <v>23236</v>
      </c>
      <c r="C5887" s="1" t="str">
        <f t="shared" si="689"/>
        <v>21:0648</v>
      </c>
      <c r="D5887" s="1" t="str">
        <f t="shared" si="693"/>
        <v>21:0198</v>
      </c>
      <c r="E5887" t="s">
        <v>23237</v>
      </c>
      <c r="F5887" t="s">
        <v>23238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11680</v>
      </c>
      <c r="N5887">
        <v>1047</v>
      </c>
      <c r="O5887" t="s">
        <v>1818</v>
      </c>
      <c r="P5887" t="s">
        <v>45</v>
      </c>
      <c r="Q5887" t="s">
        <v>189</v>
      </c>
    </row>
    <row r="5888" spans="1:17" hidden="1" x14ac:dyDescent="0.25">
      <c r="A5888" t="s">
        <v>23239</v>
      </c>
      <c r="B5888" t="s">
        <v>23240</v>
      </c>
      <c r="C5888" s="1" t="str">
        <f t="shared" si="689"/>
        <v>21:0648</v>
      </c>
      <c r="D5888" s="1" t="str">
        <f t="shared" si="693"/>
        <v>21:0198</v>
      </c>
      <c r="E5888" t="s">
        <v>23237</v>
      </c>
      <c r="F5888" t="s">
        <v>23241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11684</v>
      </c>
      <c r="N5888">
        <v>1048</v>
      </c>
      <c r="O5888" t="s">
        <v>327</v>
      </c>
      <c r="P5888" t="s">
        <v>45</v>
      </c>
      <c r="Q5888" t="s">
        <v>93</v>
      </c>
    </row>
    <row r="5889" spans="1:17" hidden="1" x14ac:dyDescent="0.25">
      <c r="A5889" t="s">
        <v>23242</v>
      </c>
      <c r="B5889" t="s">
        <v>23243</v>
      </c>
      <c r="C5889" s="1" t="str">
        <f t="shared" si="689"/>
        <v>21:0648</v>
      </c>
      <c r="D5889" s="1" t="str">
        <f t="shared" si="693"/>
        <v>21:0198</v>
      </c>
      <c r="E5889" t="s">
        <v>23244</v>
      </c>
      <c r="F5889" t="s">
        <v>23245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11641</v>
      </c>
      <c r="N5889">
        <v>1049</v>
      </c>
      <c r="O5889" t="s">
        <v>21</v>
      </c>
      <c r="P5889" t="s">
        <v>45</v>
      </c>
      <c r="Q5889" t="s">
        <v>189</v>
      </c>
    </row>
    <row r="5890" spans="1:17" hidden="1" x14ac:dyDescent="0.25">
      <c r="A5890" t="s">
        <v>23246</v>
      </c>
      <c r="B5890" t="s">
        <v>23247</v>
      </c>
      <c r="C5890" s="1" t="str">
        <f t="shared" si="689"/>
        <v>21:0648</v>
      </c>
      <c r="D5890" s="1" t="str">
        <f t="shared" si="693"/>
        <v>21:0198</v>
      </c>
      <c r="E5890" t="s">
        <v>23248</v>
      </c>
      <c r="F5890" t="s">
        <v>23249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11646</v>
      </c>
      <c r="N5890">
        <v>1050</v>
      </c>
      <c r="O5890" t="s">
        <v>21</v>
      </c>
      <c r="P5890" t="s">
        <v>87</v>
      </c>
      <c r="Q5890" t="s">
        <v>215</v>
      </c>
    </row>
    <row r="5891" spans="1:17" hidden="1" x14ac:dyDescent="0.25">
      <c r="A5891" t="s">
        <v>23250</v>
      </c>
      <c r="B5891" t="s">
        <v>23251</v>
      </c>
      <c r="C5891" s="1" t="str">
        <f t="shared" si="689"/>
        <v>21:0648</v>
      </c>
      <c r="D5891" s="1" t="str">
        <f t="shared" si="693"/>
        <v>21:0198</v>
      </c>
      <c r="E5891" t="s">
        <v>23252</v>
      </c>
      <c r="F5891" t="s">
        <v>23253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11651</v>
      </c>
      <c r="N5891">
        <v>1051</v>
      </c>
      <c r="O5891" t="s">
        <v>21</v>
      </c>
      <c r="P5891" t="s">
        <v>45</v>
      </c>
      <c r="Q5891" t="s">
        <v>215</v>
      </c>
    </row>
    <row r="5892" spans="1:17" hidden="1" x14ac:dyDescent="0.25">
      <c r="A5892" t="s">
        <v>23254</v>
      </c>
      <c r="B5892" t="s">
        <v>23255</v>
      </c>
      <c r="C5892" s="1" t="str">
        <f t="shared" si="689"/>
        <v>21:0648</v>
      </c>
      <c r="D5892" s="1" t="str">
        <f t="shared" si="693"/>
        <v>21:0198</v>
      </c>
      <c r="E5892" t="s">
        <v>23256</v>
      </c>
      <c r="F5892" t="s">
        <v>23257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11660</v>
      </c>
      <c r="N5892">
        <v>1052</v>
      </c>
      <c r="O5892" t="s">
        <v>21</v>
      </c>
      <c r="P5892" t="s">
        <v>87</v>
      </c>
      <c r="Q5892" t="s">
        <v>88</v>
      </c>
    </row>
    <row r="5893" spans="1:17" hidden="1" x14ac:dyDescent="0.25">
      <c r="A5893" t="s">
        <v>23258</v>
      </c>
      <c r="B5893" t="s">
        <v>23259</v>
      </c>
      <c r="C5893" s="1" t="str">
        <f t="shared" si="689"/>
        <v>21:0648</v>
      </c>
      <c r="D5893" s="1" t="str">
        <f t="shared" si="693"/>
        <v>21:0198</v>
      </c>
      <c r="E5893" t="s">
        <v>23260</v>
      </c>
      <c r="F5893" t="s">
        <v>23261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11665</v>
      </c>
      <c r="N5893">
        <v>1053</v>
      </c>
      <c r="O5893" t="s">
        <v>21</v>
      </c>
      <c r="P5893" t="s">
        <v>45</v>
      </c>
      <c r="Q5893" t="s">
        <v>149</v>
      </c>
    </row>
    <row r="5894" spans="1:17" hidden="1" x14ac:dyDescent="0.25">
      <c r="A5894" t="s">
        <v>23262</v>
      </c>
      <c r="B5894" t="s">
        <v>23263</v>
      </c>
      <c r="C5894" s="1" t="str">
        <f t="shared" si="689"/>
        <v>21:0648</v>
      </c>
      <c r="D5894" s="1" t="str">
        <f t="shared" si="693"/>
        <v>21:0198</v>
      </c>
      <c r="E5894" t="s">
        <v>23264</v>
      </c>
      <c r="F5894" t="s">
        <v>23265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11670</v>
      </c>
      <c r="N5894">
        <v>1054</v>
      </c>
      <c r="O5894" t="s">
        <v>21</v>
      </c>
      <c r="P5894" t="s">
        <v>45</v>
      </c>
      <c r="Q5894" t="s">
        <v>171</v>
      </c>
    </row>
    <row r="5895" spans="1:17" hidden="1" x14ac:dyDescent="0.25">
      <c r="A5895" t="s">
        <v>23266</v>
      </c>
      <c r="B5895" t="s">
        <v>23267</v>
      </c>
      <c r="C5895" s="1" t="str">
        <f t="shared" si="689"/>
        <v>21:0648</v>
      </c>
      <c r="D5895" s="1" t="str">
        <f t="shared" si="693"/>
        <v>21:0198</v>
      </c>
      <c r="E5895" t="s">
        <v>23268</v>
      </c>
      <c r="F5895" t="s">
        <v>23269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11675</v>
      </c>
      <c r="N5895">
        <v>1055</v>
      </c>
      <c r="O5895" t="s">
        <v>21</v>
      </c>
      <c r="P5895" t="s">
        <v>87</v>
      </c>
      <c r="Q5895" t="s">
        <v>52</v>
      </c>
    </row>
    <row r="5896" spans="1:17" hidden="1" x14ac:dyDescent="0.25">
      <c r="A5896" t="s">
        <v>23270</v>
      </c>
      <c r="B5896" t="s">
        <v>23271</v>
      </c>
      <c r="C5896" s="1" t="str">
        <f t="shared" si="689"/>
        <v>21:0648</v>
      </c>
      <c r="D5896" s="1" t="str">
        <f t="shared" si="693"/>
        <v>21:0198</v>
      </c>
      <c r="E5896" t="s">
        <v>23272</v>
      </c>
      <c r="F5896" t="s">
        <v>23273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11689</v>
      </c>
      <c r="N5896">
        <v>1056</v>
      </c>
      <c r="O5896" t="s">
        <v>21</v>
      </c>
      <c r="P5896" t="s">
        <v>87</v>
      </c>
      <c r="Q5896" t="s">
        <v>149</v>
      </c>
    </row>
    <row r="5897" spans="1:17" hidden="1" x14ac:dyDescent="0.25">
      <c r="A5897" t="s">
        <v>23274</v>
      </c>
      <c r="B5897" t="s">
        <v>23275</v>
      </c>
      <c r="C5897" s="1" t="str">
        <f t="shared" si="689"/>
        <v>21:0648</v>
      </c>
      <c r="D5897" s="1" t="str">
        <f t="shared" si="693"/>
        <v>21:0198</v>
      </c>
      <c r="E5897" t="s">
        <v>23276</v>
      </c>
      <c r="F5897" t="s">
        <v>23277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11694</v>
      </c>
      <c r="N5897">
        <v>1057</v>
      </c>
      <c r="O5897" t="s">
        <v>21</v>
      </c>
      <c r="P5897" t="s">
        <v>87</v>
      </c>
      <c r="Q5897" t="s">
        <v>88</v>
      </c>
    </row>
    <row r="5898" spans="1:17" hidden="1" x14ac:dyDescent="0.25">
      <c r="A5898" t="s">
        <v>23278</v>
      </c>
      <c r="B5898" t="s">
        <v>23279</v>
      </c>
      <c r="C5898" s="1" t="str">
        <f t="shared" si="689"/>
        <v>21:0648</v>
      </c>
      <c r="D5898" s="1" t="str">
        <f t="shared" si="693"/>
        <v>21:0198</v>
      </c>
      <c r="E5898" t="s">
        <v>23280</v>
      </c>
      <c r="F5898" t="s">
        <v>23281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11700</v>
      </c>
      <c r="N5898">
        <v>1058</v>
      </c>
      <c r="O5898" t="s">
        <v>21</v>
      </c>
      <c r="P5898" t="s">
        <v>45</v>
      </c>
      <c r="Q5898" t="s">
        <v>88</v>
      </c>
    </row>
    <row r="5899" spans="1:17" hidden="1" x14ac:dyDescent="0.25">
      <c r="A5899" t="s">
        <v>23282</v>
      </c>
      <c r="B5899" t="s">
        <v>23283</v>
      </c>
      <c r="C5899" s="1" t="str">
        <f t="shared" si="689"/>
        <v>21:0648</v>
      </c>
      <c r="D5899" s="1" t="str">
        <f t="shared" si="693"/>
        <v>21:0198</v>
      </c>
      <c r="E5899" t="s">
        <v>23284</v>
      </c>
      <c r="F5899" t="s">
        <v>23285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11710</v>
      </c>
      <c r="N5899">
        <v>1059</v>
      </c>
      <c r="O5899" t="s">
        <v>21</v>
      </c>
      <c r="P5899" t="s">
        <v>45</v>
      </c>
      <c r="Q5899" t="s">
        <v>149</v>
      </c>
    </row>
    <row r="5900" spans="1:17" hidden="1" x14ac:dyDescent="0.25">
      <c r="A5900" t="s">
        <v>23286</v>
      </c>
      <c r="B5900" t="s">
        <v>23287</v>
      </c>
      <c r="C5900" s="1" t="str">
        <f t="shared" si="689"/>
        <v>21:0648</v>
      </c>
      <c r="D5900" s="1" t="str">
        <f>HYPERLINK("http://geochem.nrcan.gc.ca/cdogs/content/svy/svy_e.htm", "")</f>
        <v/>
      </c>
      <c r="G5900" s="1" t="str">
        <f>HYPERLINK("http://geochem.nrcan.gc.ca/cdogs/content/cr_/cr_00082_e.htm", "82")</f>
        <v>82</v>
      </c>
      <c r="J5900" t="s">
        <v>11703</v>
      </c>
      <c r="K5900" t="s">
        <v>11704</v>
      </c>
      <c r="L5900">
        <v>58</v>
      </c>
      <c r="M5900" t="s">
        <v>11705</v>
      </c>
      <c r="N5900">
        <v>1060</v>
      </c>
      <c r="O5900" t="s">
        <v>667</v>
      </c>
      <c r="P5900" t="s">
        <v>16918</v>
      </c>
      <c r="Q5900" t="s">
        <v>23</v>
      </c>
    </row>
    <row r="5901" spans="1:17" hidden="1" x14ac:dyDescent="0.25">
      <c r="A5901" t="s">
        <v>23288</v>
      </c>
      <c r="B5901" t="s">
        <v>23289</v>
      </c>
      <c r="C5901" s="1" t="str">
        <f t="shared" si="689"/>
        <v>21:0648</v>
      </c>
      <c r="D5901" s="1" t="str">
        <f t="shared" ref="D5901:D5908" si="696">HYPERLINK("http://geochem.nrcan.gc.ca/cdogs/content/svy/svy210198_e.htm", "21:0198")</f>
        <v>21:0198</v>
      </c>
      <c r="E5901" t="s">
        <v>23290</v>
      </c>
      <c r="F5901" t="s">
        <v>23291</v>
      </c>
      <c r="H5901">
        <v>45.706740799999999</v>
      </c>
      <c r="I5901">
        <v>-65.780795600000005</v>
      </c>
      <c r="J5901" s="1" t="str">
        <f t="shared" ref="J5901:J5908" si="697">HYPERLINK("http://geochem.nrcan.gc.ca/cdogs/content/kwd/kwd020018_e.htm", "Fluid (stream)")</f>
        <v>Fluid (stream)</v>
      </c>
      <c r="K5901" s="1" t="str">
        <f t="shared" ref="K5901:K5908" si="698">HYPERLINK("http://geochem.nrcan.gc.ca/cdogs/content/kwd/kwd080007_e.htm", "Untreated Water")</f>
        <v>Untreated Water</v>
      </c>
      <c r="L5901">
        <v>59</v>
      </c>
      <c r="M5901" t="s">
        <v>11680</v>
      </c>
      <c r="N5901">
        <v>1061</v>
      </c>
      <c r="O5901" t="s">
        <v>21</v>
      </c>
      <c r="P5901" t="s">
        <v>356</v>
      </c>
      <c r="Q5901" t="s">
        <v>52</v>
      </c>
    </row>
    <row r="5902" spans="1:17" hidden="1" x14ac:dyDescent="0.25">
      <c r="A5902" t="s">
        <v>23292</v>
      </c>
      <c r="B5902" t="s">
        <v>23293</v>
      </c>
      <c r="C5902" s="1" t="str">
        <f t="shared" si="689"/>
        <v>21:0648</v>
      </c>
      <c r="D5902" s="1" t="str">
        <f t="shared" si="696"/>
        <v>21:0198</v>
      </c>
      <c r="E5902" t="s">
        <v>23290</v>
      </c>
      <c r="F5902" t="s">
        <v>23294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11684</v>
      </c>
      <c r="N5902">
        <v>1062</v>
      </c>
      <c r="O5902" t="s">
        <v>21</v>
      </c>
      <c r="P5902" t="s">
        <v>45</v>
      </c>
      <c r="Q5902" t="s">
        <v>88</v>
      </c>
    </row>
    <row r="5903" spans="1:17" hidden="1" x14ac:dyDescent="0.25">
      <c r="A5903" t="s">
        <v>23295</v>
      </c>
      <c r="B5903" t="s">
        <v>23296</v>
      </c>
      <c r="C5903" s="1" t="str">
        <f t="shared" si="689"/>
        <v>21:0648</v>
      </c>
      <c r="D5903" s="1" t="str">
        <f t="shared" si="696"/>
        <v>21:0198</v>
      </c>
      <c r="E5903" t="s">
        <v>23297</v>
      </c>
      <c r="F5903" t="s">
        <v>23298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11641</v>
      </c>
      <c r="N5903">
        <v>1063</v>
      </c>
      <c r="O5903" t="s">
        <v>21</v>
      </c>
      <c r="P5903" t="s">
        <v>87</v>
      </c>
      <c r="Q5903" t="s">
        <v>171</v>
      </c>
    </row>
    <row r="5904" spans="1:17" hidden="1" x14ac:dyDescent="0.25">
      <c r="A5904" t="s">
        <v>23299</v>
      </c>
      <c r="B5904" t="s">
        <v>23300</v>
      </c>
      <c r="C5904" s="1" t="str">
        <f t="shared" si="689"/>
        <v>21:0648</v>
      </c>
      <c r="D5904" s="1" t="str">
        <f t="shared" si="696"/>
        <v>21:0198</v>
      </c>
      <c r="E5904" t="s">
        <v>23301</v>
      </c>
      <c r="F5904" t="s">
        <v>23302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11646</v>
      </c>
      <c r="N5904">
        <v>1064</v>
      </c>
      <c r="O5904" t="s">
        <v>21</v>
      </c>
      <c r="P5904" t="s">
        <v>45</v>
      </c>
      <c r="Q5904" t="s">
        <v>149</v>
      </c>
    </row>
    <row r="5905" spans="1:17" hidden="1" x14ac:dyDescent="0.25">
      <c r="A5905" t="s">
        <v>23303</v>
      </c>
      <c r="B5905" t="s">
        <v>23304</v>
      </c>
      <c r="C5905" s="1" t="str">
        <f t="shared" si="689"/>
        <v>21:0648</v>
      </c>
      <c r="D5905" s="1" t="str">
        <f t="shared" si="696"/>
        <v>21:0198</v>
      </c>
      <c r="E5905" t="s">
        <v>23305</v>
      </c>
      <c r="F5905" t="s">
        <v>23306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11651</v>
      </c>
      <c r="N5905">
        <v>1065</v>
      </c>
      <c r="O5905" t="s">
        <v>21</v>
      </c>
      <c r="P5905" t="s">
        <v>356</v>
      </c>
      <c r="Q5905" t="s">
        <v>52</v>
      </c>
    </row>
    <row r="5906" spans="1:17" hidden="1" x14ac:dyDescent="0.25">
      <c r="A5906" t="s">
        <v>23307</v>
      </c>
      <c r="B5906" t="s">
        <v>23308</v>
      </c>
      <c r="C5906" s="1" t="str">
        <f t="shared" si="689"/>
        <v>21:0648</v>
      </c>
      <c r="D5906" s="1" t="str">
        <f t="shared" si="696"/>
        <v>21:0198</v>
      </c>
      <c r="E5906" t="s">
        <v>23309</v>
      </c>
      <c r="F5906" t="s">
        <v>23310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11660</v>
      </c>
      <c r="N5906">
        <v>1066</v>
      </c>
      <c r="O5906" t="s">
        <v>21</v>
      </c>
      <c r="P5906" t="s">
        <v>45</v>
      </c>
      <c r="Q5906" t="s">
        <v>52</v>
      </c>
    </row>
    <row r="5907" spans="1:17" hidden="1" x14ac:dyDescent="0.25">
      <c r="A5907" t="s">
        <v>23311</v>
      </c>
      <c r="B5907" t="s">
        <v>23312</v>
      </c>
      <c r="C5907" s="1" t="str">
        <f t="shared" si="689"/>
        <v>21:0648</v>
      </c>
      <c r="D5907" s="1" t="str">
        <f t="shared" si="696"/>
        <v>21:0198</v>
      </c>
      <c r="E5907" t="s">
        <v>23313</v>
      </c>
      <c r="F5907" t="s">
        <v>23314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11665</v>
      </c>
      <c r="N5907">
        <v>1067</v>
      </c>
      <c r="O5907" t="s">
        <v>21</v>
      </c>
      <c r="P5907" t="s">
        <v>45</v>
      </c>
      <c r="Q5907" t="s">
        <v>52</v>
      </c>
    </row>
    <row r="5908" spans="1:17" hidden="1" x14ac:dyDescent="0.25">
      <c r="A5908" t="s">
        <v>23315</v>
      </c>
      <c r="B5908" t="s">
        <v>23316</v>
      </c>
      <c r="C5908" s="1" t="str">
        <f t="shared" si="689"/>
        <v>21:0648</v>
      </c>
      <c r="D5908" s="1" t="str">
        <f t="shared" si="696"/>
        <v>21:0198</v>
      </c>
      <c r="E5908" t="s">
        <v>23317</v>
      </c>
      <c r="F5908" t="s">
        <v>23318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11670</v>
      </c>
      <c r="N5908">
        <v>1068</v>
      </c>
      <c r="O5908" t="s">
        <v>21</v>
      </c>
      <c r="P5908" t="s">
        <v>45</v>
      </c>
      <c r="Q5908" t="s">
        <v>52</v>
      </c>
    </row>
    <row r="5909" spans="1:17" hidden="1" x14ac:dyDescent="0.25">
      <c r="A5909" t="s">
        <v>23319</v>
      </c>
      <c r="B5909" t="s">
        <v>23320</v>
      </c>
      <c r="C5909" s="1" t="str">
        <f t="shared" si="689"/>
        <v>21:0648</v>
      </c>
      <c r="D5909" s="1" t="str">
        <f>HYPERLINK("http://geochem.nrcan.gc.ca/cdogs/content/svy/svy_e.htm", "")</f>
        <v/>
      </c>
      <c r="G5909" s="1" t="str">
        <f>HYPERLINK("http://geochem.nrcan.gc.ca/cdogs/content/cr_/cr_00081_e.htm", "81")</f>
        <v>81</v>
      </c>
      <c r="J5909" t="s">
        <v>11703</v>
      </c>
      <c r="K5909" t="s">
        <v>11704</v>
      </c>
      <c r="L5909">
        <v>59</v>
      </c>
      <c r="M5909" t="s">
        <v>11705</v>
      </c>
      <c r="N5909">
        <v>1069</v>
      </c>
      <c r="O5909" t="s">
        <v>2129</v>
      </c>
      <c r="P5909" t="s">
        <v>3107</v>
      </c>
      <c r="Q5909" t="s">
        <v>365</v>
      </c>
    </row>
    <row r="5910" spans="1:17" hidden="1" x14ac:dyDescent="0.25">
      <c r="A5910" t="s">
        <v>23321</v>
      </c>
      <c r="B5910" t="s">
        <v>23322</v>
      </c>
      <c r="C5910" s="1" t="str">
        <f t="shared" si="689"/>
        <v>21:0648</v>
      </c>
      <c r="D5910" s="1" t="str">
        <f t="shared" ref="D5910:D5925" si="699">HYPERLINK("http://geochem.nrcan.gc.ca/cdogs/content/svy/svy210198_e.htm", "21:0198")</f>
        <v>21:0198</v>
      </c>
      <c r="E5910" t="s">
        <v>23323</v>
      </c>
      <c r="F5910" t="s">
        <v>23324</v>
      </c>
      <c r="H5910">
        <v>45.675239500000004</v>
      </c>
      <c r="I5910">
        <v>-65.866171600000001</v>
      </c>
      <c r="J5910" s="1" t="str">
        <f t="shared" ref="J5910:J5925" si="700">HYPERLINK("http://geochem.nrcan.gc.ca/cdogs/content/kwd/kwd020018_e.htm", "Fluid (stream)")</f>
        <v>Fluid (stream)</v>
      </c>
      <c r="K5910" s="1" t="str">
        <f t="shared" ref="K5910:K5925" si="701">HYPERLINK("http://geochem.nrcan.gc.ca/cdogs/content/kwd/kwd080007_e.htm", "Untreated Water")</f>
        <v>Untreated Water</v>
      </c>
      <c r="L5910">
        <v>59</v>
      </c>
      <c r="M5910" t="s">
        <v>11675</v>
      </c>
      <c r="N5910">
        <v>1070</v>
      </c>
      <c r="O5910" t="s">
        <v>21</v>
      </c>
      <c r="P5910" t="s">
        <v>356</v>
      </c>
      <c r="Q5910" t="s">
        <v>71</v>
      </c>
    </row>
    <row r="5911" spans="1:17" hidden="1" x14ac:dyDescent="0.25">
      <c r="A5911" t="s">
        <v>23325</v>
      </c>
      <c r="B5911" t="s">
        <v>23326</v>
      </c>
      <c r="C5911" s="1" t="str">
        <f t="shared" si="689"/>
        <v>21:0648</v>
      </c>
      <c r="D5911" s="1" t="str">
        <f t="shared" si="699"/>
        <v>21:0198</v>
      </c>
      <c r="E5911" t="s">
        <v>23327</v>
      </c>
      <c r="F5911" t="s">
        <v>23328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11689</v>
      </c>
      <c r="N5911">
        <v>1071</v>
      </c>
      <c r="O5911" t="s">
        <v>21</v>
      </c>
      <c r="P5911" t="s">
        <v>356</v>
      </c>
      <c r="Q5911" t="s">
        <v>198</v>
      </c>
    </row>
    <row r="5912" spans="1:17" hidden="1" x14ac:dyDescent="0.25">
      <c r="A5912" t="s">
        <v>23329</v>
      </c>
      <c r="B5912" t="s">
        <v>23330</v>
      </c>
      <c r="C5912" s="1" t="str">
        <f t="shared" si="689"/>
        <v>21:0648</v>
      </c>
      <c r="D5912" s="1" t="str">
        <f t="shared" si="699"/>
        <v>21:0198</v>
      </c>
      <c r="E5912" t="s">
        <v>23331</v>
      </c>
      <c r="F5912" t="s">
        <v>23332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11694</v>
      </c>
      <c r="N5912">
        <v>1072</v>
      </c>
      <c r="O5912" t="s">
        <v>21</v>
      </c>
      <c r="P5912" t="s">
        <v>356</v>
      </c>
      <c r="Q5912" t="s">
        <v>71</v>
      </c>
    </row>
    <row r="5913" spans="1:17" hidden="1" x14ac:dyDescent="0.25">
      <c r="A5913" t="s">
        <v>23333</v>
      </c>
      <c r="B5913" t="s">
        <v>23334</v>
      </c>
      <c r="C5913" s="1" t="str">
        <f t="shared" si="689"/>
        <v>21:0648</v>
      </c>
      <c r="D5913" s="1" t="str">
        <f t="shared" si="699"/>
        <v>21:0198</v>
      </c>
      <c r="E5913" t="s">
        <v>23335</v>
      </c>
      <c r="F5913" t="s">
        <v>23336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11700</v>
      </c>
      <c r="N5913">
        <v>1073</v>
      </c>
      <c r="O5913" t="s">
        <v>21</v>
      </c>
      <c r="P5913" t="s">
        <v>583</v>
      </c>
      <c r="Q5913" t="s">
        <v>59</v>
      </c>
    </row>
    <row r="5914" spans="1:17" hidden="1" x14ac:dyDescent="0.25">
      <c r="A5914" t="s">
        <v>23337</v>
      </c>
      <c r="B5914" t="s">
        <v>23338</v>
      </c>
      <c r="C5914" s="1" t="str">
        <f t="shared" si="689"/>
        <v>21:0648</v>
      </c>
      <c r="D5914" s="1" t="str">
        <f t="shared" si="699"/>
        <v>21:0198</v>
      </c>
      <c r="E5914" t="s">
        <v>23339</v>
      </c>
      <c r="F5914" t="s">
        <v>23340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11710</v>
      </c>
      <c r="N5914">
        <v>1074</v>
      </c>
      <c r="O5914" t="s">
        <v>21</v>
      </c>
      <c r="P5914" t="s">
        <v>356</v>
      </c>
      <c r="Q5914" t="s">
        <v>215</v>
      </c>
    </row>
    <row r="5915" spans="1:17" hidden="1" x14ac:dyDescent="0.25">
      <c r="A5915" t="s">
        <v>23341</v>
      </c>
      <c r="B5915" t="s">
        <v>23342</v>
      </c>
      <c r="C5915" s="1" t="str">
        <f t="shared" si="689"/>
        <v>21:0648</v>
      </c>
      <c r="D5915" s="1" t="str">
        <f t="shared" si="699"/>
        <v>21:0198</v>
      </c>
      <c r="E5915" t="s">
        <v>23343</v>
      </c>
      <c r="F5915" t="s">
        <v>23344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11715</v>
      </c>
      <c r="N5915">
        <v>1075</v>
      </c>
      <c r="O5915" t="s">
        <v>21</v>
      </c>
      <c r="P5915" t="s">
        <v>45</v>
      </c>
      <c r="Q5915" t="s">
        <v>215</v>
      </c>
    </row>
    <row r="5916" spans="1:17" hidden="1" x14ac:dyDescent="0.25">
      <c r="A5916" t="s">
        <v>23345</v>
      </c>
      <c r="B5916" t="s">
        <v>23346</v>
      </c>
      <c r="C5916" s="1" t="str">
        <f t="shared" si="689"/>
        <v>21:0648</v>
      </c>
      <c r="D5916" s="1" t="str">
        <f t="shared" si="699"/>
        <v>21:0198</v>
      </c>
      <c r="E5916" t="s">
        <v>23347</v>
      </c>
      <c r="F5916" t="s">
        <v>23348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11720</v>
      </c>
      <c r="N5916">
        <v>1076</v>
      </c>
      <c r="O5916" t="s">
        <v>21</v>
      </c>
      <c r="P5916" t="s">
        <v>45</v>
      </c>
      <c r="Q5916" t="s">
        <v>93</v>
      </c>
    </row>
    <row r="5917" spans="1:17" hidden="1" x14ac:dyDescent="0.25">
      <c r="A5917" t="s">
        <v>23349</v>
      </c>
      <c r="B5917" t="s">
        <v>23350</v>
      </c>
      <c r="C5917" s="1" t="str">
        <f t="shared" si="689"/>
        <v>21:0648</v>
      </c>
      <c r="D5917" s="1" t="str">
        <f t="shared" si="699"/>
        <v>21:0198</v>
      </c>
      <c r="E5917" t="s">
        <v>23351</v>
      </c>
      <c r="F5917" t="s">
        <v>23352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11725</v>
      </c>
      <c r="N5917">
        <v>1077</v>
      </c>
      <c r="O5917" t="s">
        <v>21</v>
      </c>
      <c r="P5917" t="s">
        <v>45</v>
      </c>
      <c r="Q5917" t="s">
        <v>88</v>
      </c>
    </row>
    <row r="5918" spans="1:17" hidden="1" x14ac:dyDescent="0.25">
      <c r="A5918" t="s">
        <v>23353</v>
      </c>
      <c r="B5918" t="s">
        <v>23354</v>
      </c>
      <c r="C5918" s="1" t="str">
        <f t="shared" si="689"/>
        <v>21:0648</v>
      </c>
      <c r="D5918" s="1" t="str">
        <f t="shared" si="699"/>
        <v>21:0198</v>
      </c>
      <c r="E5918" t="s">
        <v>23355</v>
      </c>
      <c r="F5918" t="s">
        <v>23356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11730</v>
      </c>
      <c r="N5918">
        <v>1078</v>
      </c>
      <c r="O5918" t="s">
        <v>21</v>
      </c>
      <c r="P5918" t="s">
        <v>45</v>
      </c>
      <c r="Q5918" t="s">
        <v>93</v>
      </c>
    </row>
    <row r="5919" spans="1:17" hidden="1" x14ac:dyDescent="0.25">
      <c r="A5919" t="s">
        <v>23357</v>
      </c>
      <c r="B5919" t="s">
        <v>23358</v>
      </c>
      <c r="C5919" s="1" t="str">
        <f t="shared" si="689"/>
        <v>21:0648</v>
      </c>
      <c r="D5919" s="1" t="str">
        <f t="shared" si="699"/>
        <v>21:0198</v>
      </c>
      <c r="E5919" t="s">
        <v>23359</v>
      </c>
      <c r="F5919" t="s">
        <v>23360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12803</v>
      </c>
      <c r="N5919">
        <v>1079</v>
      </c>
      <c r="O5919" t="s">
        <v>21</v>
      </c>
      <c r="P5919" t="s">
        <v>356</v>
      </c>
      <c r="Q5919" t="s">
        <v>52</v>
      </c>
    </row>
    <row r="5920" spans="1:17" hidden="1" x14ac:dyDescent="0.25">
      <c r="A5920" t="s">
        <v>23361</v>
      </c>
      <c r="B5920" t="s">
        <v>23362</v>
      </c>
      <c r="C5920" s="1" t="str">
        <f t="shared" si="689"/>
        <v>21:0648</v>
      </c>
      <c r="D5920" s="1" t="str">
        <f t="shared" si="699"/>
        <v>21:0198</v>
      </c>
      <c r="E5920" t="s">
        <v>23363</v>
      </c>
      <c r="F5920" t="s">
        <v>23364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11680</v>
      </c>
      <c r="N5920">
        <v>1080</v>
      </c>
      <c r="O5920" t="s">
        <v>21</v>
      </c>
      <c r="P5920" t="s">
        <v>583</v>
      </c>
      <c r="Q5920" t="s">
        <v>52</v>
      </c>
    </row>
    <row r="5921" spans="1:17" hidden="1" x14ac:dyDescent="0.25">
      <c r="A5921" t="s">
        <v>23365</v>
      </c>
      <c r="B5921" t="s">
        <v>23366</v>
      </c>
      <c r="C5921" s="1" t="str">
        <f t="shared" si="689"/>
        <v>21:0648</v>
      </c>
      <c r="D5921" s="1" t="str">
        <f t="shared" si="699"/>
        <v>21:0198</v>
      </c>
      <c r="E5921" t="s">
        <v>23363</v>
      </c>
      <c r="F5921" t="s">
        <v>23367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11684</v>
      </c>
      <c r="N5921">
        <v>1081</v>
      </c>
      <c r="O5921" t="s">
        <v>21</v>
      </c>
      <c r="P5921" t="s">
        <v>583</v>
      </c>
      <c r="Q5921" t="s">
        <v>149</v>
      </c>
    </row>
    <row r="5922" spans="1:17" hidden="1" x14ac:dyDescent="0.25">
      <c r="A5922" t="s">
        <v>23368</v>
      </c>
      <c r="B5922" t="s">
        <v>23369</v>
      </c>
      <c r="C5922" s="1" t="str">
        <f t="shared" si="689"/>
        <v>21:0648</v>
      </c>
      <c r="D5922" s="1" t="str">
        <f t="shared" si="699"/>
        <v>21:0198</v>
      </c>
      <c r="E5922" t="s">
        <v>23370</v>
      </c>
      <c r="F5922" t="s">
        <v>23371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11641</v>
      </c>
      <c r="N5922">
        <v>1082</v>
      </c>
      <c r="O5922" t="s">
        <v>21</v>
      </c>
      <c r="P5922" t="s">
        <v>4464</v>
      </c>
      <c r="Q5922" t="s">
        <v>215</v>
      </c>
    </row>
    <row r="5923" spans="1:17" hidden="1" x14ac:dyDescent="0.25">
      <c r="A5923" t="s">
        <v>23372</v>
      </c>
      <c r="B5923" t="s">
        <v>23373</v>
      </c>
      <c r="C5923" s="1" t="str">
        <f t="shared" si="689"/>
        <v>21:0648</v>
      </c>
      <c r="D5923" s="1" t="str">
        <f t="shared" si="699"/>
        <v>21:0198</v>
      </c>
      <c r="E5923" t="s">
        <v>23374</v>
      </c>
      <c r="F5923" t="s">
        <v>23375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11646</v>
      </c>
      <c r="N5923">
        <v>1083</v>
      </c>
      <c r="O5923" t="s">
        <v>21</v>
      </c>
      <c r="P5923" t="s">
        <v>397</v>
      </c>
      <c r="Q5923" t="s">
        <v>52</v>
      </c>
    </row>
    <row r="5924" spans="1:17" hidden="1" x14ac:dyDescent="0.25">
      <c r="A5924" t="s">
        <v>23376</v>
      </c>
      <c r="B5924" t="s">
        <v>23377</v>
      </c>
      <c r="C5924" s="1" t="str">
        <f t="shared" si="689"/>
        <v>21:0648</v>
      </c>
      <c r="D5924" s="1" t="str">
        <f t="shared" si="699"/>
        <v>21:0198</v>
      </c>
      <c r="E5924" t="s">
        <v>23378</v>
      </c>
      <c r="F5924" t="s">
        <v>23379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11651</v>
      </c>
      <c r="N5924">
        <v>1084</v>
      </c>
      <c r="O5924" t="s">
        <v>21</v>
      </c>
      <c r="P5924" t="s">
        <v>22</v>
      </c>
      <c r="Q5924" t="s">
        <v>215</v>
      </c>
    </row>
    <row r="5925" spans="1:17" hidden="1" x14ac:dyDescent="0.25">
      <c r="A5925" t="s">
        <v>23380</v>
      </c>
      <c r="B5925" t="s">
        <v>23381</v>
      </c>
      <c r="C5925" s="1" t="str">
        <f t="shared" si="689"/>
        <v>21:0648</v>
      </c>
      <c r="D5925" s="1" t="str">
        <f t="shared" si="699"/>
        <v>21:0198</v>
      </c>
      <c r="E5925" t="s">
        <v>23382</v>
      </c>
      <c r="F5925" t="s">
        <v>23383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11660</v>
      </c>
      <c r="N5925">
        <v>1085</v>
      </c>
      <c r="O5925" t="s">
        <v>21</v>
      </c>
      <c r="P5925" t="s">
        <v>22</v>
      </c>
      <c r="Q5925" t="s">
        <v>103</v>
      </c>
    </row>
    <row r="5926" spans="1:17" hidden="1" x14ac:dyDescent="0.25">
      <c r="A5926" t="s">
        <v>23384</v>
      </c>
      <c r="B5926" t="s">
        <v>23385</v>
      </c>
      <c r="C5926" s="1" t="str">
        <f t="shared" si="689"/>
        <v>21:0648</v>
      </c>
      <c r="D5926" s="1" t="str">
        <f>HYPERLINK("http://geochem.nrcan.gc.ca/cdogs/content/svy/svy_e.htm", "")</f>
        <v/>
      </c>
      <c r="G5926" s="1" t="str">
        <f>HYPERLINK("http://geochem.nrcan.gc.ca/cdogs/content/cr_/cr_00082_e.htm", "82")</f>
        <v>82</v>
      </c>
      <c r="J5926" t="s">
        <v>11703</v>
      </c>
      <c r="K5926" t="s">
        <v>11704</v>
      </c>
      <c r="L5926">
        <v>60</v>
      </c>
      <c r="M5926" t="s">
        <v>11705</v>
      </c>
      <c r="N5926">
        <v>1086</v>
      </c>
      <c r="O5926" t="s">
        <v>19624</v>
      </c>
      <c r="P5926" t="s">
        <v>6370</v>
      </c>
      <c r="Q5926" t="s">
        <v>59</v>
      </c>
    </row>
    <row r="5927" spans="1:17" hidden="1" x14ac:dyDescent="0.25">
      <c r="A5927" t="s">
        <v>23386</v>
      </c>
      <c r="B5927" t="s">
        <v>23387</v>
      </c>
      <c r="C5927" s="1" t="str">
        <f t="shared" si="689"/>
        <v>21:0648</v>
      </c>
      <c r="D5927" s="1" t="str">
        <f t="shared" ref="D5927:D5938" si="702">HYPERLINK("http://geochem.nrcan.gc.ca/cdogs/content/svy/svy210198_e.htm", "21:0198")</f>
        <v>21:0198</v>
      </c>
      <c r="E5927" t="s">
        <v>23388</v>
      </c>
      <c r="F5927" t="s">
        <v>23389</v>
      </c>
      <c r="H5927">
        <v>45.685466499999997</v>
      </c>
      <c r="I5927">
        <v>-65.968186500000002</v>
      </c>
      <c r="J5927" s="1" t="str">
        <f t="shared" ref="J5927:J5938" si="703">HYPERLINK("http://geochem.nrcan.gc.ca/cdogs/content/kwd/kwd020018_e.htm", "Fluid (stream)")</f>
        <v>Fluid (stream)</v>
      </c>
      <c r="K5927" s="1" t="str">
        <f t="shared" ref="K5927:K5938" si="704">HYPERLINK("http://geochem.nrcan.gc.ca/cdogs/content/kwd/kwd080007_e.htm", "Untreated Water")</f>
        <v>Untreated Water</v>
      </c>
      <c r="L5927">
        <v>60</v>
      </c>
      <c r="M5927" t="s">
        <v>11665</v>
      </c>
      <c r="N5927">
        <v>1087</v>
      </c>
      <c r="O5927" t="s">
        <v>21</v>
      </c>
      <c r="P5927" t="s">
        <v>583</v>
      </c>
      <c r="Q5927" t="s">
        <v>103</v>
      </c>
    </row>
    <row r="5928" spans="1:17" hidden="1" x14ac:dyDescent="0.25">
      <c r="A5928" t="s">
        <v>23390</v>
      </c>
      <c r="B5928" t="s">
        <v>23391</v>
      </c>
      <c r="C5928" s="1" t="str">
        <f t="shared" si="689"/>
        <v>21:0648</v>
      </c>
      <c r="D5928" s="1" t="str">
        <f t="shared" si="702"/>
        <v>21:0198</v>
      </c>
      <c r="E5928" t="s">
        <v>23392</v>
      </c>
      <c r="F5928" t="s">
        <v>23393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11670</v>
      </c>
      <c r="N5928">
        <v>1088</v>
      </c>
      <c r="O5928" t="s">
        <v>21</v>
      </c>
      <c r="P5928" t="s">
        <v>356</v>
      </c>
      <c r="Q5928" t="s">
        <v>93</v>
      </c>
    </row>
    <row r="5929" spans="1:17" hidden="1" x14ac:dyDescent="0.25">
      <c r="A5929" t="s">
        <v>23394</v>
      </c>
      <c r="B5929" t="s">
        <v>23395</v>
      </c>
      <c r="C5929" s="1" t="str">
        <f t="shared" ref="C5929:C5976" si="705">HYPERLINK("http://geochem.nrcan.gc.ca/cdogs/content/bdl/bdl210648_e.htm", "21:0648")</f>
        <v>21:0648</v>
      </c>
      <c r="D5929" s="1" t="str">
        <f t="shared" si="702"/>
        <v>21:0198</v>
      </c>
      <c r="E5929" t="s">
        <v>23396</v>
      </c>
      <c r="F5929" t="s">
        <v>23397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11675</v>
      </c>
      <c r="N5929">
        <v>1089</v>
      </c>
      <c r="O5929" t="s">
        <v>21</v>
      </c>
      <c r="P5929" t="s">
        <v>22</v>
      </c>
      <c r="Q5929" t="s">
        <v>215</v>
      </c>
    </row>
    <row r="5930" spans="1:17" hidden="1" x14ac:dyDescent="0.25">
      <c r="A5930" t="s">
        <v>23398</v>
      </c>
      <c r="B5930" t="s">
        <v>23399</v>
      </c>
      <c r="C5930" s="1" t="str">
        <f t="shared" si="705"/>
        <v>21:0648</v>
      </c>
      <c r="D5930" s="1" t="str">
        <f t="shared" si="702"/>
        <v>21:0198</v>
      </c>
      <c r="E5930" t="s">
        <v>23400</v>
      </c>
      <c r="F5930" t="s">
        <v>23401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11689</v>
      </c>
      <c r="N5930">
        <v>1090</v>
      </c>
      <c r="O5930" t="s">
        <v>21</v>
      </c>
      <c r="P5930" t="s">
        <v>397</v>
      </c>
      <c r="Q5930" t="s">
        <v>189</v>
      </c>
    </row>
    <row r="5931" spans="1:17" hidden="1" x14ac:dyDescent="0.25">
      <c r="A5931" t="s">
        <v>23402</v>
      </c>
      <c r="B5931" t="s">
        <v>23403</v>
      </c>
      <c r="C5931" s="1" t="str">
        <f t="shared" si="705"/>
        <v>21:0648</v>
      </c>
      <c r="D5931" s="1" t="str">
        <f t="shared" si="702"/>
        <v>21:0198</v>
      </c>
      <c r="E5931" t="s">
        <v>23404</v>
      </c>
      <c r="F5931" t="s">
        <v>23405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11694</v>
      </c>
      <c r="N5931">
        <v>1091</v>
      </c>
      <c r="O5931" t="s">
        <v>21</v>
      </c>
      <c r="P5931" t="s">
        <v>23406</v>
      </c>
      <c r="Q5931" t="s">
        <v>88</v>
      </c>
    </row>
    <row r="5932" spans="1:17" hidden="1" x14ac:dyDescent="0.25">
      <c r="A5932" t="s">
        <v>23407</v>
      </c>
      <c r="B5932" t="s">
        <v>23408</v>
      </c>
      <c r="C5932" s="1" t="str">
        <f t="shared" si="705"/>
        <v>21:0648</v>
      </c>
      <c r="D5932" s="1" t="str">
        <f t="shared" si="702"/>
        <v>21:0198</v>
      </c>
      <c r="E5932" t="s">
        <v>23409</v>
      </c>
      <c r="F5932" t="s">
        <v>23410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11700</v>
      </c>
      <c r="N5932">
        <v>1092</v>
      </c>
      <c r="O5932" t="s">
        <v>607</v>
      </c>
      <c r="P5932" t="s">
        <v>23411</v>
      </c>
      <c r="Q5932" t="s">
        <v>103</v>
      </c>
    </row>
    <row r="5933" spans="1:17" hidden="1" x14ac:dyDescent="0.25">
      <c r="A5933" t="s">
        <v>23412</v>
      </c>
      <c r="B5933" t="s">
        <v>23413</v>
      </c>
      <c r="C5933" s="1" t="str">
        <f t="shared" si="705"/>
        <v>21:0648</v>
      </c>
      <c r="D5933" s="1" t="str">
        <f t="shared" si="702"/>
        <v>21:0198</v>
      </c>
      <c r="E5933" t="s">
        <v>23414</v>
      </c>
      <c r="F5933" t="s">
        <v>23415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11710</v>
      </c>
      <c r="N5933">
        <v>1093</v>
      </c>
      <c r="O5933" t="s">
        <v>21</v>
      </c>
      <c r="P5933" t="s">
        <v>583</v>
      </c>
      <c r="Q5933" t="s">
        <v>149</v>
      </c>
    </row>
    <row r="5934" spans="1:17" hidden="1" x14ac:dyDescent="0.25">
      <c r="A5934" t="s">
        <v>23416</v>
      </c>
      <c r="B5934" t="s">
        <v>23417</v>
      </c>
      <c r="C5934" s="1" t="str">
        <f t="shared" si="705"/>
        <v>21:0648</v>
      </c>
      <c r="D5934" s="1" t="str">
        <f t="shared" si="702"/>
        <v>21:0198</v>
      </c>
      <c r="E5934" t="s">
        <v>23418</v>
      </c>
      <c r="F5934" t="s">
        <v>23419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11715</v>
      </c>
      <c r="N5934">
        <v>1094</v>
      </c>
      <c r="O5934" t="s">
        <v>21</v>
      </c>
      <c r="P5934" t="s">
        <v>22</v>
      </c>
      <c r="Q5934" t="s">
        <v>93</v>
      </c>
    </row>
    <row r="5935" spans="1:17" hidden="1" x14ac:dyDescent="0.25">
      <c r="A5935" t="s">
        <v>23420</v>
      </c>
      <c r="B5935" t="s">
        <v>23421</v>
      </c>
      <c r="C5935" s="1" t="str">
        <f t="shared" si="705"/>
        <v>21:0648</v>
      </c>
      <c r="D5935" s="1" t="str">
        <f t="shared" si="702"/>
        <v>21:0198</v>
      </c>
      <c r="E5935" t="s">
        <v>23422</v>
      </c>
      <c r="F5935" t="s">
        <v>23423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11720</v>
      </c>
      <c r="N5935">
        <v>1095</v>
      </c>
      <c r="O5935" t="s">
        <v>21</v>
      </c>
      <c r="P5935" t="s">
        <v>22</v>
      </c>
      <c r="Q5935" t="s">
        <v>189</v>
      </c>
    </row>
    <row r="5936" spans="1:17" hidden="1" x14ac:dyDescent="0.25">
      <c r="A5936" t="s">
        <v>23424</v>
      </c>
      <c r="B5936" t="s">
        <v>23425</v>
      </c>
      <c r="C5936" s="1" t="str">
        <f t="shared" si="705"/>
        <v>21:0648</v>
      </c>
      <c r="D5936" s="1" t="str">
        <f t="shared" si="702"/>
        <v>21:0198</v>
      </c>
      <c r="E5936" t="s">
        <v>23426</v>
      </c>
      <c r="F5936" t="s">
        <v>23427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11725</v>
      </c>
      <c r="N5936">
        <v>1096</v>
      </c>
      <c r="O5936" t="s">
        <v>21</v>
      </c>
      <c r="P5936" t="s">
        <v>356</v>
      </c>
      <c r="Q5936" t="s">
        <v>93</v>
      </c>
    </row>
    <row r="5937" spans="1:17" hidden="1" x14ac:dyDescent="0.25">
      <c r="A5937" t="s">
        <v>23428</v>
      </c>
      <c r="B5937" t="s">
        <v>23429</v>
      </c>
      <c r="C5937" s="1" t="str">
        <f t="shared" si="705"/>
        <v>21:0648</v>
      </c>
      <c r="D5937" s="1" t="str">
        <f t="shared" si="702"/>
        <v>21:0198</v>
      </c>
      <c r="E5937" t="s">
        <v>23430</v>
      </c>
      <c r="F5937" t="s">
        <v>23431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11730</v>
      </c>
      <c r="N5937">
        <v>1097</v>
      </c>
      <c r="O5937" t="s">
        <v>21</v>
      </c>
      <c r="P5937" t="s">
        <v>583</v>
      </c>
      <c r="Q5937" t="s">
        <v>93</v>
      </c>
    </row>
    <row r="5938" spans="1:17" hidden="1" x14ac:dyDescent="0.25">
      <c r="A5938" t="s">
        <v>23432</v>
      </c>
      <c r="B5938" t="s">
        <v>23433</v>
      </c>
      <c r="C5938" s="1" t="str">
        <f t="shared" si="705"/>
        <v>21:0648</v>
      </c>
      <c r="D5938" s="1" t="str">
        <f t="shared" si="702"/>
        <v>21:0198</v>
      </c>
      <c r="E5938" t="s">
        <v>23434</v>
      </c>
      <c r="F5938" t="s">
        <v>23435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12803</v>
      </c>
      <c r="N5938">
        <v>1098</v>
      </c>
      <c r="O5938" t="s">
        <v>21</v>
      </c>
      <c r="P5938" t="s">
        <v>583</v>
      </c>
      <c r="Q5938" t="s">
        <v>93</v>
      </c>
    </row>
    <row r="5939" spans="1:17" hidden="1" x14ac:dyDescent="0.25">
      <c r="A5939" t="s">
        <v>23436</v>
      </c>
      <c r="B5939" t="s">
        <v>23437</v>
      </c>
      <c r="C5939" s="1" t="str">
        <f t="shared" si="705"/>
        <v>21:0648</v>
      </c>
      <c r="D5939" s="1" t="str">
        <f>HYPERLINK("http://geochem.nrcan.gc.ca/cdogs/content/svy/svy_e.htm", "")</f>
        <v/>
      </c>
      <c r="G5939" s="1" t="str">
        <f>HYPERLINK("http://geochem.nrcan.gc.ca/cdogs/content/cr_/cr_00082_e.htm", "82")</f>
        <v>82</v>
      </c>
      <c r="J5939" t="s">
        <v>11703</v>
      </c>
      <c r="K5939" t="s">
        <v>11704</v>
      </c>
      <c r="L5939">
        <v>61</v>
      </c>
      <c r="M5939" t="s">
        <v>11705</v>
      </c>
      <c r="N5939">
        <v>1099</v>
      </c>
      <c r="O5939" t="s">
        <v>1812</v>
      </c>
      <c r="P5939" t="s">
        <v>6370</v>
      </c>
      <c r="Q5939" t="s">
        <v>35</v>
      </c>
    </row>
    <row r="5940" spans="1:17" hidden="1" x14ac:dyDescent="0.25">
      <c r="A5940" t="s">
        <v>23438</v>
      </c>
      <c r="B5940" t="s">
        <v>23439</v>
      </c>
      <c r="C5940" s="1" t="str">
        <f t="shared" si="705"/>
        <v>21:0648</v>
      </c>
      <c r="D5940" s="1" t="str">
        <f t="shared" ref="D5940:D5968" si="706">HYPERLINK("http://geochem.nrcan.gc.ca/cdogs/content/svy/svy210198_e.htm", "21:0198")</f>
        <v>21:0198</v>
      </c>
      <c r="E5940" t="s">
        <v>23440</v>
      </c>
      <c r="F5940" t="s">
        <v>23441</v>
      </c>
      <c r="H5940">
        <v>45.702131799999997</v>
      </c>
      <c r="I5940">
        <v>-65.922695300000001</v>
      </c>
      <c r="J5940" s="1" t="str">
        <f t="shared" ref="J5940:J5968" si="707">HYPERLINK("http://geochem.nrcan.gc.ca/cdogs/content/kwd/kwd020018_e.htm", "Fluid (stream)")</f>
        <v>Fluid (stream)</v>
      </c>
      <c r="K5940" s="1" t="str">
        <f t="shared" ref="K5940:K5968" si="708">HYPERLINK("http://geochem.nrcan.gc.ca/cdogs/content/kwd/kwd080007_e.htm", "Untreated Water")</f>
        <v>Untreated Water</v>
      </c>
      <c r="L5940">
        <v>61</v>
      </c>
      <c r="M5940" t="s">
        <v>11680</v>
      </c>
      <c r="N5940">
        <v>1100</v>
      </c>
      <c r="O5940" t="s">
        <v>21</v>
      </c>
      <c r="P5940" t="s">
        <v>583</v>
      </c>
      <c r="Q5940" t="s">
        <v>29</v>
      </c>
    </row>
    <row r="5941" spans="1:17" hidden="1" x14ac:dyDescent="0.25">
      <c r="A5941" t="s">
        <v>23442</v>
      </c>
      <c r="B5941" t="s">
        <v>23443</v>
      </c>
      <c r="C5941" s="1" t="str">
        <f t="shared" si="705"/>
        <v>21:0648</v>
      </c>
      <c r="D5941" s="1" t="str">
        <f t="shared" si="706"/>
        <v>21:0198</v>
      </c>
      <c r="E5941" t="s">
        <v>23440</v>
      </c>
      <c r="F5941" t="s">
        <v>23444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11684</v>
      </c>
      <c r="N5941">
        <v>1101</v>
      </c>
      <c r="O5941" t="s">
        <v>21</v>
      </c>
      <c r="P5941" t="s">
        <v>22</v>
      </c>
      <c r="Q5941" t="s">
        <v>71</v>
      </c>
    </row>
    <row r="5942" spans="1:17" hidden="1" x14ac:dyDescent="0.25">
      <c r="A5942" t="s">
        <v>23445</v>
      </c>
      <c r="B5942" t="s">
        <v>23446</v>
      </c>
      <c r="C5942" s="1" t="str">
        <f t="shared" si="705"/>
        <v>21:0648</v>
      </c>
      <c r="D5942" s="1" t="str">
        <f t="shared" si="706"/>
        <v>21:0198</v>
      </c>
      <c r="E5942" t="s">
        <v>23447</v>
      </c>
      <c r="F5942" t="s">
        <v>23448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11641</v>
      </c>
      <c r="N5942">
        <v>1102</v>
      </c>
      <c r="O5942" t="s">
        <v>21</v>
      </c>
      <c r="P5942" t="s">
        <v>22</v>
      </c>
      <c r="Q5942" t="s">
        <v>93</v>
      </c>
    </row>
    <row r="5943" spans="1:17" hidden="1" x14ac:dyDescent="0.25">
      <c r="A5943" t="s">
        <v>23449</v>
      </c>
      <c r="B5943" t="s">
        <v>23450</v>
      </c>
      <c r="C5943" s="1" t="str">
        <f t="shared" si="705"/>
        <v>21:0648</v>
      </c>
      <c r="D5943" s="1" t="str">
        <f t="shared" si="706"/>
        <v>21:0198</v>
      </c>
      <c r="E5943" t="s">
        <v>23451</v>
      </c>
      <c r="F5943" t="s">
        <v>23452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11646</v>
      </c>
      <c r="N5943">
        <v>1103</v>
      </c>
      <c r="O5943" t="s">
        <v>21</v>
      </c>
      <c r="P5943" t="s">
        <v>22</v>
      </c>
      <c r="Q5943" t="s">
        <v>103</v>
      </c>
    </row>
    <row r="5944" spans="1:17" hidden="1" x14ac:dyDescent="0.25">
      <c r="A5944" t="s">
        <v>23453</v>
      </c>
      <c r="B5944" t="s">
        <v>23454</v>
      </c>
      <c r="C5944" s="1" t="str">
        <f t="shared" si="705"/>
        <v>21:0648</v>
      </c>
      <c r="D5944" s="1" t="str">
        <f t="shared" si="706"/>
        <v>21:0198</v>
      </c>
      <c r="E5944" t="s">
        <v>23455</v>
      </c>
      <c r="F5944" t="s">
        <v>23456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11651</v>
      </c>
      <c r="N5944">
        <v>1104</v>
      </c>
      <c r="O5944" t="s">
        <v>76</v>
      </c>
      <c r="P5944" t="s">
        <v>22</v>
      </c>
      <c r="Q5944" t="s">
        <v>88</v>
      </c>
    </row>
    <row r="5945" spans="1:17" hidden="1" x14ac:dyDescent="0.25">
      <c r="A5945" t="s">
        <v>23457</v>
      </c>
      <c r="B5945" t="s">
        <v>23458</v>
      </c>
      <c r="C5945" s="1" t="str">
        <f t="shared" si="705"/>
        <v>21:0648</v>
      </c>
      <c r="D5945" s="1" t="str">
        <f t="shared" si="706"/>
        <v>21:0198</v>
      </c>
      <c r="E5945" t="s">
        <v>23459</v>
      </c>
      <c r="F5945" t="s">
        <v>23460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11660</v>
      </c>
      <c r="N5945">
        <v>1105</v>
      </c>
      <c r="O5945" t="s">
        <v>21</v>
      </c>
      <c r="P5945" t="s">
        <v>356</v>
      </c>
      <c r="Q5945" t="s">
        <v>149</v>
      </c>
    </row>
    <row r="5946" spans="1:17" hidden="1" x14ac:dyDescent="0.25">
      <c r="A5946" t="s">
        <v>23461</v>
      </c>
      <c r="B5946" t="s">
        <v>23462</v>
      </c>
      <c r="C5946" s="1" t="str">
        <f t="shared" si="705"/>
        <v>21:0648</v>
      </c>
      <c r="D5946" s="1" t="str">
        <f t="shared" si="706"/>
        <v>21:0198</v>
      </c>
      <c r="E5946" t="s">
        <v>23463</v>
      </c>
      <c r="F5946" t="s">
        <v>23464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11665</v>
      </c>
      <c r="N5946">
        <v>1106</v>
      </c>
      <c r="O5946" t="s">
        <v>21</v>
      </c>
      <c r="P5946" t="s">
        <v>356</v>
      </c>
      <c r="Q5946" t="s">
        <v>71</v>
      </c>
    </row>
    <row r="5947" spans="1:17" hidden="1" x14ac:dyDescent="0.25">
      <c r="A5947" t="s">
        <v>23465</v>
      </c>
      <c r="B5947" t="s">
        <v>23466</v>
      </c>
      <c r="C5947" s="1" t="str">
        <f t="shared" si="705"/>
        <v>21:0648</v>
      </c>
      <c r="D5947" s="1" t="str">
        <f t="shared" si="706"/>
        <v>21:0198</v>
      </c>
      <c r="E5947" t="s">
        <v>23467</v>
      </c>
      <c r="F5947" t="s">
        <v>23468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11670</v>
      </c>
      <c r="N5947">
        <v>1107</v>
      </c>
      <c r="O5947" t="s">
        <v>21</v>
      </c>
      <c r="P5947" t="s">
        <v>356</v>
      </c>
      <c r="Q5947" t="s">
        <v>93</v>
      </c>
    </row>
    <row r="5948" spans="1:17" hidden="1" x14ac:dyDescent="0.25">
      <c r="A5948" t="s">
        <v>23469</v>
      </c>
      <c r="B5948" t="s">
        <v>23470</v>
      </c>
      <c r="C5948" s="1" t="str">
        <f t="shared" si="705"/>
        <v>21:0648</v>
      </c>
      <c r="D5948" s="1" t="str">
        <f t="shared" si="706"/>
        <v>21:0198</v>
      </c>
      <c r="E5948" t="s">
        <v>23471</v>
      </c>
      <c r="F5948" t="s">
        <v>23472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11675</v>
      </c>
      <c r="N5948">
        <v>1108</v>
      </c>
      <c r="O5948" t="s">
        <v>21</v>
      </c>
      <c r="P5948" t="s">
        <v>356</v>
      </c>
      <c r="Q5948" t="s">
        <v>71</v>
      </c>
    </row>
    <row r="5949" spans="1:17" hidden="1" x14ac:dyDescent="0.25">
      <c r="A5949" t="s">
        <v>23473</v>
      </c>
      <c r="B5949" t="s">
        <v>23474</v>
      </c>
      <c r="C5949" s="1" t="str">
        <f t="shared" si="705"/>
        <v>21:0648</v>
      </c>
      <c r="D5949" s="1" t="str">
        <f t="shared" si="706"/>
        <v>21:0198</v>
      </c>
      <c r="E5949" t="s">
        <v>23475</v>
      </c>
      <c r="F5949" t="s">
        <v>23476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11689</v>
      </c>
      <c r="N5949">
        <v>1109</v>
      </c>
      <c r="O5949" t="s">
        <v>21</v>
      </c>
      <c r="P5949" t="s">
        <v>45</v>
      </c>
      <c r="Q5949" t="s">
        <v>93</v>
      </c>
    </row>
    <row r="5950" spans="1:17" hidden="1" x14ac:dyDescent="0.25">
      <c r="A5950" t="s">
        <v>23477</v>
      </c>
      <c r="B5950" t="s">
        <v>23478</v>
      </c>
      <c r="C5950" s="1" t="str">
        <f t="shared" si="705"/>
        <v>21:0648</v>
      </c>
      <c r="D5950" s="1" t="str">
        <f t="shared" si="706"/>
        <v>21:0198</v>
      </c>
      <c r="E5950" t="s">
        <v>23479</v>
      </c>
      <c r="F5950" t="s">
        <v>23480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11694</v>
      </c>
      <c r="N5950">
        <v>1110</v>
      </c>
      <c r="O5950" t="s">
        <v>21</v>
      </c>
      <c r="P5950" t="s">
        <v>45</v>
      </c>
      <c r="Q5950" t="s">
        <v>71</v>
      </c>
    </row>
    <row r="5951" spans="1:17" hidden="1" x14ac:dyDescent="0.25">
      <c r="A5951" t="s">
        <v>23481</v>
      </c>
      <c r="B5951" t="s">
        <v>23482</v>
      </c>
      <c r="C5951" s="1" t="str">
        <f t="shared" si="705"/>
        <v>21:0648</v>
      </c>
      <c r="D5951" s="1" t="str">
        <f t="shared" si="706"/>
        <v>21:0198</v>
      </c>
      <c r="E5951" t="s">
        <v>23483</v>
      </c>
      <c r="F5951" t="s">
        <v>23484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11700</v>
      </c>
      <c r="N5951">
        <v>1111</v>
      </c>
      <c r="O5951" t="s">
        <v>21</v>
      </c>
      <c r="P5951" t="s">
        <v>356</v>
      </c>
      <c r="Q5951" t="s">
        <v>93</v>
      </c>
    </row>
    <row r="5952" spans="1:17" hidden="1" x14ac:dyDescent="0.25">
      <c r="A5952" t="s">
        <v>23485</v>
      </c>
      <c r="B5952" t="s">
        <v>23486</v>
      </c>
      <c r="C5952" s="1" t="str">
        <f t="shared" si="705"/>
        <v>21:0648</v>
      </c>
      <c r="D5952" s="1" t="str">
        <f t="shared" si="706"/>
        <v>21:0198</v>
      </c>
      <c r="E5952" t="s">
        <v>23487</v>
      </c>
      <c r="F5952" t="s">
        <v>23488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11710</v>
      </c>
      <c r="N5952">
        <v>1112</v>
      </c>
      <c r="O5952" t="s">
        <v>21</v>
      </c>
      <c r="P5952" t="s">
        <v>356</v>
      </c>
      <c r="Q5952" t="s">
        <v>23</v>
      </c>
    </row>
    <row r="5953" spans="1:17" hidden="1" x14ac:dyDescent="0.25">
      <c r="A5953" t="s">
        <v>23489</v>
      </c>
      <c r="B5953" t="s">
        <v>23490</v>
      </c>
      <c r="C5953" s="1" t="str">
        <f t="shared" si="705"/>
        <v>21:0648</v>
      </c>
      <c r="D5953" s="1" t="str">
        <f t="shared" si="706"/>
        <v>21:0198</v>
      </c>
      <c r="E5953" t="s">
        <v>23491</v>
      </c>
      <c r="F5953" t="s">
        <v>23492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11715</v>
      </c>
      <c r="N5953">
        <v>1113</v>
      </c>
      <c r="O5953" t="s">
        <v>21</v>
      </c>
      <c r="P5953" t="s">
        <v>22</v>
      </c>
      <c r="Q5953" t="s">
        <v>71</v>
      </c>
    </row>
    <row r="5954" spans="1:17" hidden="1" x14ac:dyDescent="0.25">
      <c r="A5954" t="s">
        <v>23493</v>
      </c>
      <c r="B5954" t="s">
        <v>23494</v>
      </c>
      <c r="C5954" s="1" t="str">
        <f t="shared" si="705"/>
        <v>21:0648</v>
      </c>
      <c r="D5954" s="1" t="str">
        <f t="shared" si="706"/>
        <v>21:0198</v>
      </c>
      <c r="E5954" t="s">
        <v>23495</v>
      </c>
      <c r="F5954" t="s">
        <v>23496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11720</v>
      </c>
      <c r="N5954">
        <v>1114</v>
      </c>
      <c r="O5954" t="s">
        <v>21</v>
      </c>
      <c r="P5954" t="s">
        <v>356</v>
      </c>
      <c r="Q5954" t="s">
        <v>46</v>
      </c>
    </row>
    <row r="5955" spans="1:17" hidden="1" x14ac:dyDescent="0.25">
      <c r="A5955" t="s">
        <v>23497</v>
      </c>
      <c r="B5955" t="s">
        <v>23498</v>
      </c>
      <c r="C5955" s="1" t="str">
        <f t="shared" si="705"/>
        <v>21:0648</v>
      </c>
      <c r="D5955" s="1" t="str">
        <f t="shared" si="706"/>
        <v>21:0198</v>
      </c>
      <c r="E5955" t="s">
        <v>23499</v>
      </c>
      <c r="F5955" t="s">
        <v>23500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11725</v>
      </c>
      <c r="N5955">
        <v>1115</v>
      </c>
      <c r="O5955" t="s">
        <v>21</v>
      </c>
      <c r="P5955" t="s">
        <v>22</v>
      </c>
      <c r="Q5955" t="s">
        <v>103</v>
      </c>
    </row>
    <row r="5956" spans="1:17" hidden="1" x14ac:dyDescent="0.25">
      <c r="A5956" t="s">
        <v>23501</v>
      </c>
      <c r="B5956" t="s">
        <v>23502</v>
      </c>
      <c r="C5956" s="1" t="str">
        <f t="shared" si="705"/>
        <v>21:0648</v>
      </c>
      <c r="D5956" s="1" t="str">
        <f t="shared" si="706"/>
        <v>21:0198</v>
      </c>
      <c r="E5956" t="s">
        <v>23503</v>
      </c>
      <c r="F5956" t="s">
        <v>23504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11730</v>
      </c>
      <c r="N5956">
        <v>1116</v>
      </c>
      <c r="O5956" t="s">
        <v>21</v>
      </c>
      <c r="P5956" t="s">
        <v>583</v>
      </c>
      <c r="Q5956" t="s">
        <v>215</v>
      </c>
    </row>
    <row r="5957" spans="1:17" hidden="1" x14ac:dyDescent="0.25">
      <c r="A5957" t="s">
        <v>23505</v>
      </c>
      <c r="B5957" t="s">
        <v>23506</v>
      </c>
      <c r="C5957" s="1" t="str">
        <f t="shared" si="705"/>
        <v>21:0648</v>
      </c>
      <c r="D5957" s="1" t="str">
        <f t="shared" si="706"/>
        <v>21:0198</v>
      </c>
      <c r="E5957" t="s">
        <v>23507</v>
      </c>
      <c r="F5957" t="s">
        <v>23508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12803</v>
      </c>
      <c r="N5957">
        <v>1117</v>
      </c>
      <c r="O5957" t="s">
        <v>21</v>
      </c>
      <c r="P5957" t="s">
        <v>356</v>
      </c>
      <c r="Q5957" t="s">
        <v>71</v>
      </c>
    </row>
    <row r="5958" spans="1:17" hidden="1" x14ac:dyDescent="0.25">
      <c r="A5958" t="s">
        <v>23509</v>
      </c>
      <c r="B5958" t="s">
        <v>23510</v>
      </c>
      <c r="C5958" s="1" t="str">
        <f t="shared" si="705"/>
        <v>21:0648</v>
      </c>
      <c r="D5958" s="1" t="str">
        <f t="shared" si="706"/>
        <v>21:0198</v>
      </c>
      <c r="E5958" t="s">
        <v>23511</v>
      </c>
      <c r="F5958" t="s">
        <v>23512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11680</v>
      </c>
      <c r="N5958">
        <v>1118</v>
      </c>
      <c r="O5958" t="s">
        <v>220</v>
      </c>
      <c r="P5958" t="s">
        <v>583</v>
      </c>
      <c r="Q5958" t="s">
        <v>35</v>
      </c>
    </row>
    <row r="5959" spans="1:17" hidden="1" x14ac:dyDescent="0.25">
      <c r="A5959" t="s">
        <v>23513</v>
      </c>
      <c r="B5959" t="s">
        <v>23514</v>
      </c>
      <c r="C5959" s="1" t="str">
        <f t="shared" si="705"/>
        <v>21:0648</v>
      </c>
      <c r="D5959" s="1" t="str">
        <f t="shared" si="706"/>
        <v>21:0198</v>
      </c>
      <c r="E5959" t="s">
        <v>23511</v>
      </c>
      <c r="F5959" t="s">
        <v>23515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11684</v>
      </c>
      <c r="N5959">
        <v>1119</v>
      </c>
      <c r="O5959" t="s">
        <v>21</v>
      </c>
      <c r="P5959" t="s">
        <v>391</v>
      </c>
      <c r="Q5959" t="s">
        <v>71</v>
      </c>
    </row>
    <row r="5960" spans="1:17" hidden="1" x14ac:dyDescent="0.25">
      <c r="A5960" t="s">
        <v>23516</v>
      </c>
      <c r="B5960" t="s">
        <v>23517</v>
      </c>
      <c r="C5960" s="1" t="str">
        <f t="shared" si="705"/>
        <v>21:0648</v>
      </c>
      <c r="D5960" s="1" t="str">
        <f t="shared" si="706"/>
        <v>21:0198</v>
      </c>
      <c r="E5960" t="s">
        <v>23518</v>
      </c>
      <c r="F5960" t="s">
        <v>23519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11641</v>
      </c>
      <c r="N5960">
        <v>1120</v>
      </c>
      <c r="O5960" t="s">
        <v>21</v>
      </c>
      <c r="P5960" t="s">
        <v>356</v>
      </c>
      <c r="Q5960" t="s">
        <v>215</v>
      </c>
    </row>
    <row r="5961" spans="1:17" hidden="1" x14ac:dyDescent="0.25">
      <c r="A5961" t="s">
        <v>23520</v>
      </c>
      <c r="B5961" t="s">
        <v>23521</v>
      </c>
      <c r="C5961" s="1" t="str">
        <f t="shared" si="705"/>
        <v>21:0648</v>
      </c>
      <c r="D5961" s="1" t="str">
        <f t="shared" si="706"/>
        <v>21:0198</v>
      </c>
      <c r="E5961" t="s">
        <v>23522</v>
      </c>
      <c r="F5961" t="s">
        <v>23523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11646</v>
      </c>
      <c r="N5961">
        <v>1121</v>
      </c>
      <c r="O5961" t="s">
        <v>21</v>
      </c>
      <c r="P5961" t="s">
        <v>356</v>
      </c>
      <c r="Q5961" t="s">
        <v>215</v>
      </c>
    </row>
    <row r="5962" spans="1:17" hidden="1" x14ac:dyDescent="0.25">
      <c r="A5962" t="s">
        <v>23524</v>
      </c>
      <c r="B5962" t="s">
        <v>23525</v>
      </c>
      <c r="C5962" s="1" t="str">
        <f t="shared" si="705"/>
        <v>21:0648</v>
      </c>
      <c r="D5962" s="1" t="str">
        <f t="shared" si="706"/>
        <v>21:0198</v>
      </c>
      <c r="E5962" t="s">
        <v>23526</v>
      </c>
      <c r="F5962" t="s">
        <v>23527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11651</v>
      </c>
      <c r="N5962">
        <v>1122</v>
      </c>
      <c r="O5962" t="s">
        <v>21</v>
      </c>
      <c r="P5962" t="s">
        <v>22</v>
      </c>
      <c r="Q5962" t="s">
        <v>46</v>
      </c>
    </row>
    <row r="5963" spans="1:17" hidden="1" x14ac:dyDescent="0.25">
      <c r="A5963" t="s">
        <v>23528</v>
      </c>
      <c r="B5963" t="s">
        <v>23529</v>
      </c>
      <c r="C5963" s="1" t="str">
        <f t="shared" si="705"/>
        <v>21:0648</v>
      </c>
      <c r="D5963" s="1" t="str">
        <f t="shared" si="706"/>
        <v>21:0198</v>
      </c>
      <c r="E5963" t="s">
        <v>23530</v>
      </c>
      <c r="F5963" t="s">
        <v>23531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11660</v>
      </c>
      <c r="N5963">
        <v>1123</v>
      </c>
      <c r="O5963" t="s">
        <v>21</v>
      </c>
      <c r="P5963" t="s">
        <v>22</v>
      </c>
      <c r="Q5963" t="s">
        <v>52</v>
      </c>
    </row>
    <row r="5964" spans="1:17" hidden="1" x14ac:dyDescent="0.25">
      <c r="A5964" t="s">
        <v>23532</v>
      </c>
      <c r="B5964" t="s">
        <v>23533</v>
      </c>
      <c r="C5964" s="1" t="str">
        <f t="shared" si="705"/>
        <v>21:0648</v>
      </c>
      <c r="D5964" s="1" t="str">
        <f t="shared" si="706"/>
        <v>21:0198</v>
      </c>
      <c r="E5964" t="s">
        <v>23534</v>
      </c>
      <c r="F5964" t="s">
        <v>23535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11665</v>
      </c>
      <c r="N5964">
        <v>1124</v>
      </c>
      <c r="O5964" t="s">
        <v>21</v>
      </c>
      <c r="P5964" t="s">
        <v>356</v>
      </c>
      <c r="Q5964" t="s">
        <v>103</v>
      </c>
    </row>
    <row r="5965" spans="1:17" hidden="1" x14ac:dyDescent="0.25">
      <c r="A5965" t="s">
        <v>23536</v>
      </c>
      <c r="B5965" t="s">
        <v>23537</v>
      </c>
      <c r="C5965" s="1" t="str">
        <f t="shared" si="705"/>
        <v>21:0648</v>
      </c>
      <c r="D5965" s="1" t="str">
        <f t="shared" si="706"/>
        <v>21:0198</v>
      </c>
      <c r="E5965" t="s">
        <v>23538</v>
      </c>
      <c r="F5965" t="s">
        <v>23539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11670</v>
      </c>
      <c r="N5965">
        <v>1125</v>
      </c>
      <c r="O5965" t="s">
        <v>21</v>
      </c>
      <c r="P5965" t="s">
        <v>356</v>
      </c>
      <c r="Q5965" t="s">
        <v>52</v>
      </c>
    </row>
    <row r="5966" spans="1:17" hidden="1" x14ac:dyDescent="0.25">
      <c r="A5966" t="s">
        <v>23540</v>
      </c>
      <c r="B5966" t="s">
        <v>23541</v>
      </c>
      <c r="C5966" s="1" t="str">
        <f t="shared" si="705"/>
        <v>21:0648</v>
      </c>
      <c r="D5966" s="1" t="str">
        <f t="shared" si="706"/>
        <v>21:0198</v>
      </c>
      <c r="E5966" t="s">
        <v>23542</v>
      </c>
      <c r="F5966" t="s">
        <v>23543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11675</v>
      </c>
      <c r="N5966">
        <v>1126</v>
      </c>
      <c r="O5966" t="s">
        <v>21</v>
      </c>
      <c r="P5966" t="s">
        <v>356</v>
      </c>
      <c r="Q5966" t="s">
        <v>189</v>
      </c>
    </row>
    <row r="5967" spans="1:17" hidden="1" x14ac:dyDescent="0.25">
      <c r="A5967" t="s">
        <v>23544</v>
      </c>
      <c r="B5967" t="s">
        <v>23545</v>
      </c>
      <c r="C5967" s="1" t="str">
        <f t="shared" si="705"/>
        <v>21:0648</v>
      </c>
      <c r="D5967" s="1" t="str">
        <f t="shared" si="706"/>
        <v>21:0198</v>
      </c>
      <c r="E5967" t="s">
        <v>23546</v>
      </c>
      <c r="F5967" t="s">
        <v>23547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11689</v>
      </c>
      <c r="N5967">
        <v>1127</v>
      </c>
      <c r="O5967" t="s">
        <v>21</v>
      </c>
      <c r="P5967" t="s">
        <v>356</v>
      </c>
      <c r="Q5967" t="s">
        <v>52</v>
      </c>
    </row>
    <row r="5968" spans="1:17" hidden="1" x14ac:dyDescent="0.25">
      <c r="A5968" t="s">
        <v>23548</v>
      </c>
      <c r="B5968" t="s">
        <v>23549</v>
      </c>
      <c r="C5968" s="1" t="str">
        <f t="shared" si="705"/>
        <v>21:0648</v>
      </c>
      <c r="D5968" s="1" t="str">
        <f t="shared" si="706"/>
        <v>21:0198</v>
      </c>
      <c r="E5968" t="s">
        <v>23550</v>
      </c>
      <c r="F5968" t="s">
        <v>23551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11694</v>
      </c>
      <c r="N5968">
        <v>1128</v>
      </c>
      <c r="O5968" t="s">
        <v>21</v>
      </c>
      <c r="P5968" t="s">
        <v>45</v>
      </c>
      <c r="Q5968" t="s">
        <v>52</v>
      </c>
    </row>
    <row r="5969" spans="1:17" hidden="1" x14ac:dyDescent="0.25">
      <c r="A5969" t="s">
        <v>23552</v>
      </c>
      <c r="B5969" t="s">
        <v>23553</v>
      </c>
      <c r="C5969" s="1" t="str">
        <f t="shared" si="705"/>
        <v>21:0648</v>
      </c>
      <c r="D5969" s="1" t="str">
        <f>HYPERLINK("http://geochem.nrcan.gc.ca/cdogs/content/svy/svy_e.htm", "")</f>
        <v/>
      </c>
      <c r="G5969" s="1" t="str">
        <f>HYPERLINK("http://geochem.nrcan.gc.ca/cdogs/content/cr_/cr_00081_e.htm", "81")</f>
        <v>81</v>
      </c>
      <c r="J5969" t="s">
        <v>11703</v>
      </c>
      <c r="K5969" t="s">
        <v>11704</v>
      </c>
      <c r="L5969">
        <v>62</v>
      </c>
      <c r="M5969" t="s">
        <v>11705</v>
      </c>
      <c r="N5969">
        <v>1129</v>
      </c>
      <c r="O5969" t="s">
        <v>689</v>
      </c>
      <c r="P5969" t="s">
        <v>3107</v>
      </c>
      <c r="Q5969" t="s">
        <v>653</v>
      </c>
    </row>
    <row r="5970" spans="1:17" hidden="1" x14ac:dyDescent="0.25">
      <c r="A5970" t="s">
        <v>23554</v>
      </c>
      <c r="B5970" t="s">
        <v>23555</v>
      </c>
      <c r="C5970" s="1" t="str">
        <f t="shared" si="705"/>
        <v>21:0648</v>
      </c>
      <c r="D5970" s="1" t="str">
        <f t="shared" ref="D5970:D5976" si="709">HYPERLINK("http://geochem.nrcan.gc.ca/cdogs/content/svy/svy210198_e.htm", "21:0198")</f>
        <v>21:0198</v>
      </c>
      <c r="E5970" t="s">
        <v>23556</v>
      </c>
      <c r="F5970" t="s">
        <v>23557</v>
      </c>
      <c r="H5970">
        <v>45.602418399999998</v>
      </c>
      <c r="I5970">
        <v>-65.963836200000003</v>
      </c>
      <c r="J5970" s="1" t="str">
        <f t="shared" ref="J5970:J5992" si="710">HYPERLINK("http://geochem.nrcan.gc.ca/cdogs/content/kwd/kwd020018_e.htm", "Fluid (stream)")</f>
        <v>Fluid (stream)</v>
      </c>
      <c r="K5970" s="1" t="str">
        <f t="shared" ref="K5970:K5992" si="711">HYPERLINK("http://geochem.nrcan.gc.ca/cdogs/content/kwd/kwd080007_e.htm", "Untreated Water")</f>
        <v>Untreated Water</v>
      </c>
      <c r="L5970">
        <v>62</v>
      </c>
      <c r="M5970" t="s">
        <v>11700</v>
      </c>
      <c r="N5970">
        <v>1130</v>
      </c>
      <c r="O5970" t="s">
        <v>21</v>
      </c>
      <c r="P5970" t="s">
        <v>2212</v>
      </c>
      <c r="Q5970" t="s">
        <v>103</v>
      </c>
    </row>
    <row r="5971" spans="1:17" hidden="1" x14ac:dyDescent="0.25">
      <c r="A5971" t="s">
        <v>23558</v>
      </c>
      <c r="B5971" t="s">
        <v>23559</v>
      </c>
      <c r="C5971" s="1" t="str">
        <f t="shared" si="705"/>
        <v>21:0648</v>
      </c>
      <c r="D5971" s="1" t="str">
        <f t="shared" si="709"/>
        <v>21:0198</v>
      </c>
      <c r="E5971" t="s">
        <v>23560</v>
      </c>
      <c r="F5971" t="s">
        <v>23561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11710</v>
      </c>
      <c r="N5971">
        <v>1131</v>
      </c>
      <c r="O5971" t="s">
        <v>21</v>
      </c>
      <c r="P5971" t="s">
        <v>22</v>
      </c>
      <c r="Q5971" t="s">
        <v>215</v>
      </c>
    </row>
    <row r="5972" spans="1:17" hidden="1" x14ac:dyDescent="0.25">
      <c r="A5972" t="s">
        <v>23562</v>
      </c>
      <c r="B5972" t="s">
        <v>23563</v>
      </c>
      <c r="C5972" s="1" t="str">
        <f t="shared" si="705"/>
        <v>21:0648</v>
      </c>
      <c r="D5972" s="1" t="str">
        <f t="shared" si="709"/>
        <v>21:0198</v>
      </c>
      <c r="E5972" t="s">
        <v>23564</v>
      </c>
      <c r="F5972" t="s">
        <v>23565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11715</v>
      </c>
      <c r="N5972">
        <v>1132</v>
      </c>
      <c r="O5972" t="s">
        <v>21</v>
      </c>
      <c r="P5972" t="s">
        <v>356</v>
      </c>
      <c r="Q5972" t="s">
        <v>93</v>
      </c>
    </row>
    <row r="5973" spans="1:17" hidden="1" x14ac:dyDescent="0.25">
      <c r="A5973" t="s">
        <v>23566</v>
      </c>
      <c r="B5973" t="s">
        <v>23567</v>
      </c>
      <c r="C5973" s="1" t="str">
        <f t="shared" si="705"/>
        <v>21:0648</v>
      </c>
      <c r="D5973" s="1" t="str">
        <f t="shared" si="709"/>
        <v>21:0198</v>
      </c>
      <c r="E5973" t="s">
        <v>23568</v>
      </c>
      <c r="F5973" t="s">
        <v>23569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11720</v>
      </c>
      <c r="N5973">
        <v>1133</v>
      </c>
      <c r="O5973" t="s">
        <v>21</v>
      </c>
      <c r="P5973" t="s">
        <v>45</v>
      </c>
      <c r="Q5973" t="s">
        <v>215</v>
      </c>
    </row>
    <row r="5974" spans="1:17" hidden="1" x14ac:dyDescent="0.25">
      <c r="A5974" t="s">
        <v>23570</v>
      </c>
      <c r="B5974" t="s">
        <v>23571</v>
      </c>
      <c r="C5974" s="1" t="str">
        <f t="shared" si="705"/>
        <v>21:0648</v>
      </c>
      <c r="D5974" s="1" t="str">
        <f t="shared" si="709"/>
        <v>21:0198</v>
      </c>
      <c r="E5974" t="s">
        <v>23572</v>
      </c>
      <c r="F5974" t="s">
        <v>23573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11725</v>
      </c>
      <c r="N5974">
        <v>1134</v>
      </c>
      <c r="O5974" t="s">
        <v>21</v>
      </c>
      <c r="P5974" t="s">
        <v>45</v>
      </c>
      <c r="Q5974" t="s">
        <v>215</v>
      </c>
    </row>
    <row r="5975" spans="1:17" hidden="1" x14ac:dyDescent="0.25">
      <c r="A5975" t="s">
        <v>23574</v>
      </c>
      <c r="B5975" t="s">
        <v>23575</v>
      </c>
      <c r="C5975" s="1" t="str">
        <f t="shared" si="705"/>
        <v>21:0648</v>
      </c>
      <c r="D5975" s="1" t="str">
        <f t="shared" si="709"/>
        <v>21:0198</v>
      </c>
      <c r="E5975" t="s">
        <v>23576</v>
      </c>
      <c r="F5975" t="s">
        <v>23577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11730</v>
      </c>
      <c r="N5975">
        <v>1135</v>
      </c>
      <c r="O5975" t="s">
        <v>21</v>
      </c>
      <c r="P5975" t="s">
        <v>45</v>
      </c>
      <c r="Q5975" t="s">
        <v>215</v>
      </c>
    </row>
    <row r="5976" spans="1:17" hidden="1" x14ac:dyDescent="0.25">
      <c r="A5976" t="s">
        <v>23578</v>
      </c>
      <c r="B5976" t="s">
        <v>23579</v>
      </c>
      <c r="C5976" s="1" t="str">
        <f t="shared" si="705"/>
        <v>21:0648</v>
      </c>
      <c r="D5976" s="1" t="str">
        <f t="shared" si="709"/>
        <v>21:0198</v>
      </c>
      <c r="E5976" t="s">
        <v>23580</v>
      </c>
      <c r="F5976" t="s">
        <v>23581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12803</v>
      </c>
      <c r="N5976">
        <v>1136</v>
      </c>
      <c r="O5976" t="s">
        <v>220</v>
      </c>
      <c r="P5976" t="s">
        <v>583</v>
      </c>
      <c r="Q5976" t="s">
        <v>52</v>
      </c>
    </row>
    <row r="5977" spans="1:17" hidden="1" x14ac:dyDescent="0.25">
      <c r="A5977" t="s">
        <v>23582</v>
      </c>
      <c r="B5977" t="s">
        <v>23583</v>
      </c>
      <c r="C5977" s="1" t="str">
        <f t="shared" ref="C5977:C6040" si="712">HYPERLINK("http://geochem.nrcan.gc.ca/cdogs/content/bdl/bdl210667_e.htm", "21:0667")</f>
        <v>21:0667</v>
      </c>
      <c r="D5977" s="1" t="str">
        <f t="shared" ref="D5977:D5992" si="713">HYPERLINK("http://geochem.nrcan.gc.ca/cdogs/content/svy/svy210203_e.htm", "21:0203")</f>
        <v>21:0203</v>
      </c>
      <c r="E5977" t="s">
        <v>23584</v>
      </c>
      <c r="F5977" t="s">
        <v>23585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 t="s">
        <v>730</v>
      </c>
      <c r="P5977" t="s">
        <v>397</v>
      </c>
      <c r="Q5977" t="s">
        <v>23</v>
      </c>
    </row>
    <row r="5978" spans="1:17" hidden="1" x14ac:dyDescent="0.25">
      <c r="A5978" t="s">
        <v>23586</v>
      </c>
      <c r="B5978" t="s">
        <v>23587</v>
      </c>
      <c r="C5978" s="1" t="str">
        <f t="shared" si="712"/>
        <v>21:0667</v>
      </c>
      <c r="D5978" s="1" t="str">
        <f t="shared" si="713"/>
        <v>21:0203</v>
      </c>
      <c r="E5978" t="s">
        <v>23588</v>
      </c>
      <c r="F5978" t="s">
        <v>23589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 t="s">
        <v>6034</v>
      </c>
      <c r="P5978" t="s">
        <v>1631</v>
      </c>
      <c r="Q5978" t="s">
        <v>365</v>
      </c>
    </row>
    <row r="5979" spans="1:17" hidden="1" x14ac:dyDescent="0.25">
      <c r="A5979" t="s">
        <v>23590</v>
      </c>
      <c r="B5979" t="s">
        <v>23591</v>
      </c>
      <c r="C5979" s="1" t="str">
        <f t="shared" si="712"/>
        <v>21:0667</v>
      </c>
      <c r="D5979" s="1" t="str">
        <f t="shared" si="713"/>
        <v>21:0203</v>
      </c>
      <c r="E5979" t="s">
        <v>23592</v>
      </c>
      <c r="F5979" t="s">
        <v>23593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 t="s">
        <v>21</v>
      </c>
      <c r="P5979" t="s">
        <v>356</v>
      </c>
      <c r="Q5979" t="s">
        <v>149</v>
      </c>
    </row>
    <row r="5980" spans="1:17" hidden="1" x14ac:dyDescent="0.25">
      <c r="A5980" t="s">
        <v>23594</v>
      </c>
      <c r="B5980" t="s">
        <v>23595</v>
      </c>
      <c r="C5980" s="1" t="str">
        <f t="shared" si="712"/>
        <v>21:0667</v>
      </c>
      <c r="D5980" s="1" t="str">
        <f t="shared" si="713"/>
        <v>21:0203</v>
      </c>
      <c r="E5980" t="s">
        <v>23596</v>
      </c>
      <c r="F5980" t="s">
        <v>23597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 t="s">
        <v>21</v>
      </c>
      <c r="P5980" t="s">
        <v>45</v>
      </c>
      <c r="Q5980" t="s">
        <v>149</v>
      </c>
    </row>
    <row r="5981" spans="1:17" hidden="1" x14ac:dyDescent="0.25">
      <c r="A5981" t="s">
        <v>23598</v>
      </c>
      <c r="B5981" t="s">
        <v>23599</v>
      </c>
      <c r="C5981" s="1" t="str">
        <f t="shared" si="712"/>
        <v>21:0667</v>
      </c>
      <c r="D5981" s="1" t="str">
        <f t="shared" si="713"/>
        <v>21:0203</v>
      </c>
      <c r="E5981" t="s">
        <v>23600</v>
      </c>
      <c r="F5981" t="s">
        <v>23601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 t="s">
        <v>311</v>
      </c>
      <c r="P5981" t="s">
        <v>356</v>
      </c>
      <c r="Q5981" t="s">
        <v>23</v>
      </c>
    </row>
    <row r="5982" spans="1:17" hidden="1" x14ac:dyDescent="0.25">
      <c r="A5982" t="s">
        <v>23602</v>
      </c>
      <c r="B5982" t="s">
        <v>23603</v>
      </c>
      <c r="C5982" s="1" t="str">
        <f t="shared" si="712"/>
        <v>21:0667</v>
      </c>
      <c r="D5982" s="1" t="str">
        <f t="shared" si="713"/>
        <v>21:0203</v>
      </c>
      <c r="E5982" t="s">
        <v>23600</v>
      </c>
      <c r="F5982" t="s">
        <v>23604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 t="s">
        <v>588</v>
      </c>
      <c r="P5982" t="s">
        <v>583</v>
      </c>
      <c r="Q5982" t="s">
        <v>59</v>
      </c>
    </row>
    <row r="5983" spans="1:17" hidden="1" x14ac:dyDescent="0.25">
      <c r="A5983" t="s">
        <v>23605</v>
      </c>
      <c r="B5983" t="s">
        <v>23606</v>
      </c>
      <c r="C5983" s="1" t="str">
        <f t="shared" si="712"/>
        <v>21:0667</v>
      </c>
      <c r="D5983" s="1" t="str">
        <f t="shared" si="713"/>
        <v>21:0203</v>
      </c>
      <c r="E5983" t="s">
        <v>23607</v>
      </c>
      <c r="F5983" t="s">
        <v>23608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 t="s">
        <v>21</v>
      </c>
      <c r="P5983" t="s">
        <v>583</v>
      </c>
      <c r="Q5983" t="s">
        <v>59</v>
      </c>
    </row>
    <row r="5984" spans="1:17" hidden="1" x14ac:dyDescent="0.25">
      <c r="A5984" t="s">
        <v>23609</v>
      </c>
      <c r="B5984" t="s">
        <v>23610</v>
      </c>
      <c r="C5984" s="1" t="str">
        <f t="shared" si="712"/>
        <v>21:0667</v>
      </c>
      <c r="D5984" s="1" t="str">
        <f t="shared" si="713"/>
        <v>21:0203</v>
      </c>
      <c r="E5984" t="s">
        <v>23611</v>
      </c>
      <c r="F5984" t="s">
        <v>23612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 t="s">
        <v>730</v>
      </c>
      <c r="P5984" t="s">
        <v>397</v>
      </c>
      <c r="Q5984" t="s">
        <v>392</v>
      </c>
    </row>
    <row r="5985" spans="1:17" hidden="1" x14ac:dyDescent="0.25">
      <c r="A5985" t="s">
        <v>23613</v>
      </c>
      <c r="B5985" t="s">
        <v>23614</v>
      </c>
      <c r="C5985" s="1" t="str">
        <f t="shared" si="712"/>
        <v>21:0667</v>
      </c>
      <c r="D5985" s="1" t="str">
        <f t="shared" si="713"/>
        <v>21:0203</v>
      </c>
      <c r="E5985" t="s">
        <v>23615</v>
      </c>
      <c r="F5985" t="s">
        <v>23616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 t="s">
        <v>21</v>
      </c>
      <c r="P5985" t="s">
        <v>3857</v>
      </c>
      <c r="Q5985" t="s">
        <v>71</v>
      </c>
    </row>
    <row r="5986" spans="1:17" hidden="1" x14ac:dyDescent="0.25">
      <c r="A5986" t="s">
        <v>23617</v>
      </c>
      <c r="B5986" t="s">
        <v>23618</v>
      </c>
      <c r="C5986" s="1" t="str">
        <f t="shared" si="712"/>
        <v>21:0667</v>
      </c>
      <c r="D5986" s="1" t="str">
        <f t="shared" si="713"/>
        <v>21:0203</v>
      </c>
      <c r="E5986" t="s">
        <v>23619</v>
      </c>
      <c r="F5986" t="s">
        <v>23620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 t="s">
        <v>1818</v>
      </c>
      <c r="P5986" t="s">
        <v>2212</v>
      </c>
      <c r="Q5986" t="s">
        <v>59</v>
      </c>
    </row>
    <row r="5987" spans="1:17" hidden="1" x14ac:dyDescent="0.25">
      <c r="A5987" t="s">
        <v>23621</v>
      </c>
      <c r="B5987" t="s">
        <v>23622</v>
      </c>
      <c r="C5987" s="1" t="str">
        <f t="shared" si="712"/>
        <v>21:0667</v>
      </c>
      <c r="D5987" s="1" t="str">
        <f t="shared" si="713"/>
        <v>21:0203</v>
      </c>
      <c r="E5987" t="s">
        <v>23623</v>
      </c>
      <c r="F5987" t="s">
        <v>23624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 t="s">
        <v>667</v>
      </c>
      <c r="P5987" t="s">
        <v>1515</v>
      </c>
      <c r="Q5987" t="s">
        <v>23</v>
      </c>
    </row>
    <row r="5988" spans="1:17" hidden="1" x14ac:dyDescent="0.25">
      <c r="A5988" t="s">
        <v>23625</v>
      </c>
      <c r="B5988" t="s">
        <v>23626</v>
      </c>
      <c r="C5988" s="1" t="str">
        <f t="shared" si="712"/>
        <v>21:0667</v>
      </c>
      <c r="D5988" s="1" t="str">
        <f t="shared" si="713"/>
        <v>21:0203</v>
      </c>
      <c r="E5988" t="s">
        <v>23627</v>
      </c>
      <c r="F5988" t="s">
        <v>23628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 t="s">
        <v>23629</v>
      </c>
      <c r="P5988" t="s">
        <v>1598</v>
      </c>
      <c r="Q5988" t="s">
        <v>392</v>
      </c>
    </row>
    <row r="5989" spans="1:17" hidden="1" x14ac:dyDescent="0.25">
      <c r="A5989" t="s">
        <v>23630</v>
      </c>
      <c r="B5989" t="s">
        <v>23631</v>
      </c>
      <c r="C5989" s="1" t="str">
        <f t="shared" si="712"/>
        <v>21:0667</v>
      </c>
      <c r="D5989" s="1" t="str">
        <f t="shared" si="713"/>
        <v>21:0203</v>
      </c>
      <c r="E5989" t="s">
        <v>23632</v>
      </c>
      <c r="F5989" t="s">
        <v>23633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 t="s">
        <v>21</v>
      </c>
      <c r="P5989" t="s">
        <v>636</v>
      </c>
      <c r="Q5989" t="s">
        <v>93</v>
      </c>
    </row>
    <row r="5990" spans="1:17" hidden="1" x14ac:dyDescent="0.25">
      <c r="A5990" t="s">
        <v>23634</v>
      </c>
      <c r="B5990" t="s">
        <v>23635</v>
      </c>
      <c r="C5990" s="1" t="str">
        <f t="shared" si="712"/>
        <v>21:0667</v>
      </c>
      <c r="D5990" s="1" t="str">
        <f t="shared" si="713"/>
        <v>21:0203</v>
      </c>
      <c r="E5990" t="s">
        <v>23636</v>
      </c>
      <c r="F5990" t="s">
        <v>23637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 t="s">
        <v>667</v>
      </c>
      <c r="P5990" t="s">
        <v>1631</v>
      </c>
      <c r="Q5990" t="s">
        <v>365</v>
      </c>
    </row>
    <row r="5991" spans="1:17" hidden="1" x14ac:dyDescent="0.25">
      <c r="A5991" t="s">
        <v>23638</v>
      </c>
      <c r="B5991" t="s">
        <v>23639</v>
      </c>
      <c r="C5991" s="1" t="str">
        <f t="shared" si="712"/>
        <v>21:0667</v>
      </c>
      <c r="D5991" s="1" t="str">
        <f t="shared" si="713"/>
        <v>21:0203</v>
      </c>
      <c r="E5991" t="s">
        <v>23640</v>
      </c>
      <c r="F5991" t="s">
        <v>23641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 t="s">
        <v>3672</v>
      </c>
      <c r="P5991" t="s">
        <v>658</v>
      </c>
      <c r="Q5991" t="s">
        <v>365</v>
      </c>
    </row>
    <row r="5992" spans="1:17" hidden="1" x14ac:dyDescent="0.25">
      <c r="A5992" t="s">
        <v>23642</v>
      </c>
      <c r="B5992" t="s">
        <v>23643</v>
      </c>
      <c r="C5992" s="1" t="str">
        <f t="shared" si="712"/>
        <v>21:0667</v>
      </c>
      <c r="D5992" s="1" t="str">
        <f t="shared" si="713"/>
        <v>21:0203</v>
      </c>
      <c r="E5992" t="s">
        <v>23644</v>
      </c>
      <c r="F5992" t="s">
        <v>23645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 t="s">
        <v>23646</v>
      </c>
      <c r="P5992" t="s">
        <v>3569</v>
      </c>
      <c r="Q5992" t="s">
        <v>522</v>
      </c>
    </row>
    <row r="5993" spans="1:17" hidden="1" x14ac:dyDescent="0.25">
      <c r="A5993" t="s">
        <v>23647</v>
      </c>
      <c r="B5993" t="s">
        <v>23648</v>
      </c>
      <c r="C5993" s="1" t="str">
        <f t="shared" si="712"/>
        <v>21:0667</v>
      </c>
      <c r="D5993" s="1" t="str">
        <f>HYPERLINK("http://geochem.nrcan.gc.ca/cdogs/content/svy/svy_e.htm", "")</f>
        <v/>
      </c>
      <c r="G5993" s="1" t="str">
        <f>HYPERLINK("http://geochem.nrcan.gc.ca/cdogs/content/cr_/cr_00081_e.htm", "81")</f>
        <v>81</v>
      </c>
      <c r="J5993" t="s">
        <v>11703</v>
      </c>
      <c r="K5993" t="s">
        <v>11704</v>
      </c>
      <c r="O5993" t="s">
        <v>680</v>
      </c>
      <c r="P5993" t="s">
        <v>631</v>
      </c>
      <c r="Q5993" t="s">
        <v>5130</v>
      </c>
    </row>
    <row r="5994" spans="1:17" hidden="1" x14ac:dyDescent="0.25">
      <c r="A5994" t="s">
        <v>23649</v>
      </c>
      <c r="B5994" t="s">
        <v>23650</v>
      </c>
      <c r="C5994" s="1" t="str">
        <f t="shared" si="712"/>
        <v>21:0667</v>
      </c>
      <c r="D5994" s="1" t="str">
        <f t="shared" ref="D5994:D6011" si="714">HYPERLINK("http://geochem.nrcan.gc.ca/cdogs/content/svy/svy210203_e.htm", "21:0203")</f>
        <v>21:0203</v>
      </c>
      <c r="E5994" t="s">
        <v>23651</v>
      </c>
      <c r="F5994" t="s">
        <v>23652</v>
      </c>
      <c r="H5994">
        <v>61.927516699999998</v>
      </c>
      <c r="I5994">
        <v>-131.43545270000001</v>
      </c>
      <c r="J5994" s="1" t="str">
        <f t="shared" ref="J5994:J6011" si="715">HYPERLINK("http://geochem.nrcan.gc.ca/cdogs/content/kwd/kwd020018_e.htm", "Fluid (stream)")</f>
        <v>Fluid (stream)</v>
      </c>
      <c r="K5994" s="1" t="str">
        <f t="shared" ref="K5994:K6011" si="716">HYPERLINK("http://geochem.nrcan.gc.ca/cdogs/content/kwd/kwd080007_e.htm", "Untreated Water")</f>
        <v>Untreated Water</v>
      </c>
      <c r="O5994" t="s">
        <v>652</v>
      </c>
      <c r="P5994" t="s">
        <v>397</v>
      </c>
      <c r="Q5994" t="s">
        <v>522</v>
      </c>
    </row>
    <row r="5995" spans="1:17" hidden="1" x14ac:dyDescent="0.25">
      <c r="A5995" t="s">
        <v>23653</v>
      </c>
      <c r="B5995" t="s">
        <v>23654</v>
      </c>
      <c r="C5995" s="1" t="str">
        <f t="shared" si="712"/>
        <v>21:0667</v>
      </c>
      <c r="D5995" s="1" t="str">
        <f t="shared" si="714"/>
        <v>21:0203</v>
      </c>
      <c r="E5995" t="s">
        <v>23655</v>
      </c>
      <c r="F5995" t="s">
        <v>23656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 t="s">
        <v>244</v>
      </c>
      <c r="P5995" t="s">
        <v>583</v>
      </c>
      <c r="Q5995" t="s">
        <v>35</v>
      </c>
    </row>
    <row r="5996" spans="1:17" hidden="1" x14ac:dyDescent="0.25">
      <c r="A5996" t="s">
        <v>23657</v>
      </c>
      <c r="B5996" t="s">
        <v>23658</v>
      </c>
      <c r="C5996" s="1" t="str">
        <f t="shared" si="712"/>
        <v>21:0667</v>
      </c>
      <c r="D5996" s="1" t="str">
        <f t="shared" si="714"/>
        <v>21:0203</v>
      </c>
      <c r="E5996" t="s">
        <v>23659</v>
      </c>
      <c r="F5996" t="s">
        <v>23660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 t="s">
        <v>8566</v>
      </c>
      <c r="P5996" t="s">
        <v>1598</v>
      </c>
      <c r="Q5996" t="s">
        <v>522</v>
      </c>
    </row>
    <row r="5997" spans="1:17" hidden="1" x14ac:dyDescent="0.25">
      <c r="A5997" t="s">
        <v>23661</v>
      </c>
      <c r="B5997" t="s">
        <v>23662</v>
      </c>
      <c r="C5997" s="1" t="str">
        <f t="shared" si="712"/>
        <v>21:0667</v>
      </c>
      <c r="D5997" s="1" t="str">
        <f t="shared" si="714"/>
        <v>21:0203</v>
      </c>
      <c r="E5997" t="s">
        <v>23663</v>
      </c>
      <c r="F5997" t="s">
        <v>23664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 t="s">
        <v>8566</v>
      </c>
      <c r="P5997" t="s">
        <v>636</v>
      </c>
      <c r="Q5997" t="s">
        <v>35</v>
      </c>
    </row>
    <row r="5998" spans="1:17" hidden="1" x14ac:dyDescent="0.25">
      <c r="A5998" t="s">
        <v>23665</v>
      </c>
      <c r="B5998" t="s">
        <v>23666</v>
      </c>
      <c r="C5998" s="1" t="str">
        <f t="shared" si="712"/>
        <v>21:0667</v>
      </c>
      <c r="D5998" s="1" t="str">
        <f t="shared" si="714"/>
        <v>21:0203</v>
      </c>
      <c r="E5998" t="s">
        <v>23667</v>
      </c>
      <c r="F5998" t="s">
        <v>23668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 t="s">
        <v>21</v>
      </c>
      <c r="P5998" t="s">
        <v>397</v>
      </c>
      <c r="Q5998" t="s">
        <v>215</v>
      </c>
    </row>
    <row r="5999" spans="1:17" hidden="1" x14ac:dyDescent="0.25">
      <c r="A5999" t="s">
        <v>23669</v>
      </c>
      <c r="B5999" t="s">
        <v>23670</v>
      </c>
      <c r="C5999" s="1" t="str">
        <f t="shared" si="712"/>
        <v>21:0667</v>
      </c>
      <c r="D5999" s="1" t="str">
        <f t="shared" si="714"/>
        <v>21:0203</v>
      </c>
      <c r="E5999" t="s">
        <v>23671</v>
      </c>
      <c r="F5999" t="s">
        <v>23672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 t="s">
        <v>2120</v>
      </c>
      <c r="P5999" t="s">
        <v>397</v>
      </c>
      <c r="Q5999" t="s">
        <v>59</v>
      </c>
    </row>
    <row r="6000" spans="1:17" hidden="1" x14ac:dyDescent="0.25">
      <c r="A6000" t="s">
        <v>23673</v>
      </c>
      <c r="B6000" t="s">
        <v>23674</v>
      </c>
      <c r="C6000" s="1" t="str">
        <f t="shared" si="712"/>
        <v>21:0667</v>
      </c>
      <c r="D6000" s="1" t="str">
        <f t="shared" si="714"/>
        <v>21:0203</v>
      </c>
      <c r="E6000" t="s">
        <v>23671</v>
      </c>
      <c r="F6000" t="s">
        <v>23675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 t="s">
        <v>370</v>
      </c>
      <c r="P6000" t="s">
        <v>2212</v>
      </c>
      <c r="Q6000" t="s">
        <v>59</v>
      </c>
    </row>
    <row r="6001" spans="1:17" hidden="1" x14ac:dyDescent="0.25">
      <c r="A6001" t="s">
        <v>23676</v>
      </c>
      <c r="B6001" t="s">
        <v>23677</v>
      </c>
      <c r="C6001" s="1" t="str">
        <f t="shared" si="712"/>
        <v>21:0667</v>
      </c>
      <c r="D6001" s="1" t="str">
        <f t="shared" si="714"/>
        <v>21:0203</v>
      </c>
      <c r="E6001" t="s">
        <v>23678</v>
      </c>
      <c r="F6001" t="s">
        <v>23679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 t="s">
        <v>21</v>
      </c>
      <c r="P6001" t="s">
        <v>583</v>
      </c>
      <c r="Q6001" t="s">
        <v>29</v>
      </c>
    </row>
    <row r="6002" spans="1:17" hidden="1" x14ac:dyDescent="0.25">
      <c r="A6002" t="s">
        <v>23680</v>
      </c>
      <c r="B6002" t="s">
        <v>23681</v>
      </c>
      <c r="C6002" s="1" t="str">
        <f t="shared" si="712"/>
        <v>21:0667</v>
      </c>
      <c r="D6002" s="1" t="str">
        <f t="shared" si="714"/>
        <v>21:0203</v>
      </c>
      <c r="E6002" t="s">
        <v>23682</v>
      </c>
      <c r="F6002" t="s">
        <v>23683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 t="s">
        <v>21</v>
      </c>
      <c r="P6002" t="s">
        <v>636</v>
      </c>
      <c r="Q6002" t="s">
        <v>71</v>
      </c>
    </row>
    <row r="6003" spans="1:17" hidden="1" x14ac:dyDescent="0.25">
      <c r="A6003" t="s">
        <v>23684</v>
      </c>
      <c r="B6003" t="s">
        <v>23685</v>
      </c>
      <c r="C6003" s="1" t="str">
        <f t="shared" si="712"/>
        <v>21:0667</v>
      </c>
      <c r="D6003" s="1" t="str">
        <f t="shared" si="714"/>
        <v>21:0203</v>
      </c>
      <c r="E6003" t="s">
        <v>23686</v>
      </c>
      <c r="F6003" t="s">
        <v>23687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 t="s">
        <v>21</v>
      </c>
      <c r="P6003" t="s">
        <v>1515</v>
      </c>
      <c r="Q6003" t="s">
        <v>198</v>
      </c>
    </row>
    <row r="6004" spans="1:17" hidden="1" x14ac:dyDescent="0.25">
      <c r="A6004" t="s">
        <v>23688</v>
      </c>
      <c r="B6004" t="s">
        <v>23689</v>
      </c>
      <c r="C6004" s="1" t="str">
        <f t="shared" si="712"/>
        <v>21:0667</v>
      </c>
      <c r="D6004" s="1" t="str">
        <f t="shared" si="714"/>
        <v>21:0203</v>
      </c>
      <c r="E6004" t="s">
        <v>23690</v>
      </c>
      <c r="F6004" t="s">
        <v>23691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 t="s">
        <v>21</v>
      </c>
      <c r="P6004" t="s">
        <v>1515</v>
      </c>
      <c r="Q6004" t="s">
        <v>103</v>
      </c>
    </row>
    <row r="6005" spans="1:17" hidden="1" x14ac:dyDescent="0.25">
      <c r="A6005" t="s">
        <v>23692</v>
      </c>
      <c r="B6005" t="s">
        <v>23693</v>
      </c>
      <c r="C6005" s="1" t="str">
        <f t="shared" si="712"/>
        <v>21:0667</v>
      </c>
      <c r="D6005" s="1" t="str">
        <f t="shared" si="714"/>
        <v>21:0203</v>
      </c>
      <c r="E6005" t="s">
        <v>23694</v>
      </c>
      <c r="F6005" t="s">
        <v>23695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 t="s">
        <v>21</v>
      </c>
      <c r="P6005" t="s">
        <v>1515</v>
      </c>
      <c r="Q6005" t="s">
        <v>103</v>
      </c>
    </row>
    <row r="6006" spans="1:17" hidden="1" x14ac:dyDescent="0.25">
      <c r="A6006" t="s">
        <v>23696</v>
      </c>
      <c r="B6006" t="s">
        <v>23697</v>
      </c>
      <c r="C6006" s="1" t="str">
        <f t="shared" si="712"/>
        <v>21:0667</v>
      </c>
      <c r="D6006" s="1" t="str">
        <f t="shared" si="714"/>
        <v>21:0203</v>
      </c>
      <c r="E6006" t="s">
        <v>23698</v>
      </c>
      <c r="F6006" t="s">
        <v>23699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 t="s">
        <v>21</v>
      </c>
      <c r="P6006" t="s">
        <v>1515</v>
      </c>
      <c r="Q6006" t="s">
        <v>198</v>
      </c>
    </row>
    <row r="6007" spans="1:17" hidden="1" x14ac:dyDescent="0.25">
      <c r="A6007" t="s">
        <v>23700</v>
      </c>
      <c r="B6007" t="s">
        <v>23701</v>
      </c>
      <c r="C6007" s="1" t="str">
        <f t="shared" si="712"/>
        <v>21:0667</v>
      </c>
      <c r="D6007" s="1" t="str">
        <f t="shared" si="714"/>
        <v>21:0203</v>
      </c>
      <c r="E6007" t="s">
        <v>23702</v>
      </c>
      <c r="F6007" t="s">
        <v>23703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 t="s">
        <v>3655</v>
      </c>
      <c r="P6007" t="s">
        <v>636</v>
      </c>
      <c r="Q6007" t="s">
        <v>59</v>
      </c>
    </row>
    <row r="6008" spans="1:17" hidden="1" x14ac:dyDescent="0.25">
      <c r="A6008" t="s">
        <v>23704</v>
      </c>
      <c r="B6008" t="s">
        <v>23705</v>
      </c>
      <c r="C6008" s="1" t="str">
        <f t="shared" si="712"/>
        <v>21:0667</v>
      </c>
      <c r="D6008" s="1" t="str">
        <f t="shared" si="714"/>
        <v>21:0203</v>
      </c>
      <c r="E6008" t="s">
        <v>23706</v>
      </c>
      <c r="F6008" t="s">
        <v>23707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 t="s">
        <v>3032</v>
      </c>
      <c r="P6008" t="s">
        <v>658</v>
      </c>
      <c r="Q6008" t="s">
        <v>35</v>
      </c>
    </row>
    <row r="6009" spans="1:17" hidden="1" x14ac:dyDescent="0.25">
      <c r="A6009" t="s">
        <v>23708</v>
      </c>
      <c r="B6009" t="s">
        <v>23709</v>
      </c>
      <c r="C6009" s="1" t="str">
        <f t="shared" si="712"/>
        <v>21:0667</v>
      </c>
      <c r="D6009" s="1" t="str">
        <f t="shared" si="714"/>
        <v>21:0203</v>
      </c>
      <c r="E6009" t="s">
        <v>23710</v>
      </c>
      <c r="F6009" t="s">
        <v>23711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 t="s">
        <v>10120</v>
      </c>
      <c r="P6009" t="s">
        <v>1515</v>
      </c>
      <c r="Q6009" t="s">
        <v>23</v>
      </c>
    </row>
    <row r="6010" spans="1:17" hidden="1" x14ac:dyDescent="0.25">
      <c r="A6010" t="s">
        <v>23712</v>
      </c>
      <c r="B6010" t="s">
        <v>23713</v>
      </c>
      <c r="C6010" s="1" t="str">
        <f t="shared" si="712"/>
        <v>21:0667</v>
      </c>
      <c r="D6010" s="1" t="str">
        <f t="shared" si="714"/>
        <v>21:0203</v>
      </c>
      <c r="E6010" t="s">
        <v>23714</v>
      </c>
      <c r="F6010" t="s">
        <v>23715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 t="s">
        <v>21</v>
      </c>
      <c r="P6010" t="s">
        <v>2212</v>
      </c>
      <c r="Q6010" t="s">
        <v>46</v>
      </c>
    </row>
    <row r="6011" spans="1:17" hidden="1" x14ac:dyDescent="0.25">
      <c r="A6011" t="s">
        <v>23716</v>
      </c>
      <c r="B6011" t="s">
        <v>23717</v>
      </c>
      <c r="C6011" s="1" t="str">
        <f t="shared" si="712"/>
        <v>21:0667</v>
      </c>
      <c r="D6011" s="1" t="str">
        <f t="shared" si="714"/>
        <v>21:0203</v>
      </c>
      <c r="E6011" t="s">
        <v>23718</v>
      </c>
      <c r="F6011" t="s">
        <v>23719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 t="s">
        <v>23720</v>
      </c>
      <c r="P6011" t="s">
        <v>583</v>
      </c>
      <c r="Q6011" t="s">
        <v>653</v>
      </c>
    </row>
    <row r="6012" spans="1:17" hidden="1" x14ac:dyDescent="0.25">
      <c r="A6012" t="s">
        <v>23721</v>
      </c>
      <c r="B6012" t="s">
        <v>23722</v>
      </c>
      <c r="C6012" s="1" t="str">
        <f t="shared" si="712"/>
        <v>21:0667</v>
      </c>
      <c r="D6012" s="1" t="str">
        <f>HYPERLINK("http://geochem.nrcan.gc.ca/cdogs/content/svy/svy_e.htm", "")</f>
        <v/>
      </c>
      <c r="G6012" s="1" t="str">
        <f>HYPERLINK("http://geochem.nrcan.gc.ca/cdogs/content/cr_/cr_00080_e.htm", "80")</f>
        <v>80</v>
      </c>
      <c r="J6012" t="s">
        <v>11703</v>
      </c>
      <c r="K6012" t="s">
        <v>11704</v>
      </c>
      <c r="O6012" t="s">
        <v>2418</v>
      </c>
      <c r="P6012" t="s">
        <v>1515</v>
      </c>
      <c r="Q6012" t="s">
        <v>35</v>
      </c>
    </row>
    <row r="6013" spans="1:17" hidden="1" x14ac:dyDescent="0.25">
      <c r="A6013" t="s">
        <v>23723</v>
      </c>
      <c r="B6013" t="s">
        <v>23724</v>
      </c>
      <c r="C6013" s="1" t="str">
        <f t="shared" si="712"/>
        <v>21:0667</v>
      </c>
      <c r="D6013" s="1" t="str">
        <f>HYPERLINK("http://geochem.nrcan.gc.ca/cdogs/content/svy/svy210203_e.htm", "21:0203")</f>
        <v>21:0203</v>
      </c>
      <c r="E6013" t="s">
        <v>23725</v>
      </c>
      <c r="F6013" t="s">
        <v>23726</v>
      </c>
      <c r="H6013">
        <v>61.868479600000001</v>
      </c>
      <c r="I6013">
        <v>-131.62022690000001</v>
      </c>
      <c r="J6013" s="1" t="str">
        <f>HYPERLINK("http://geochem.nrcan.gc.ca/cdogs/content/kwd/kwd020018_e.htm", "Fluid (stream)")</f>
        <v>Fluid (stream)</v>
      </c>
      <c r="K6013" s="1" t="str">
        <f>HYPERLINK("http://geochem.nrcan.gc.ca/cdogs/content/kwd/kwd080007_e.htm", "Untreated Water")</f>
        <v>Untreated Water</v>
      </c>
      <c r="O6013" t="s">
        <v>1528</v>
      </c>
      <c r="P6013" t="s">
        <v>1631</v>
      </c>
      <c r="Q6013" t="s">
        <v>365</v>
      </c>
    </row>
    <row r="6014" spans="1:17" hidden="1" x14ac:dyDescent="0.25">
      <c r="A6014" t="s">
        <v>23727</v>
      </c>
      <c r="B6014" t="s">
        <v>23728</v>
      </c>
      <c r="C6014" s="1" t="str">
        <f t="shared" si="712"/>
        <v>21:0667</v>
      </c>
      <c r="D6014" s="1" t="str">
        <f>HYPERLINK("http://geochem.nrcan.gc.ca/cdogs/content/svy/svy210203_e.htm", "21:0203")</f>
        <v>21:0203</v>
      </c>
      <c r="E6014" t="s">
        <v>23729</v>
      </c>
      <c r="F6014" t="s">
        <v>23730</v>
      </c>
      <c r="H6014">
        <v>61.870398000000002</v>
      </c>
      <c r="I6014">
        <v>-131.6133524</v>
      </c>
      <c r="J6014" s="1" t="str">
        <f>HYPERLINK("http://geochem.nrcan.gc.ca/cdogs/content/kwd/kwd020018_e.htm", "Fluid (stream)")</f>
        <v>Fluid (stream)</v>
      </c>
      <c r="K6014" s="1" t="str">
        <f>HYPERLINK("http://geochem.nrcan.gc.ca/cdogs/content/kwd/kwd080007_e.htm", "Untreated Water")</f>
        <v>Untreated Water</v>
      </c>
      <c r="O6014" t="s">
        <v>21</v>
      </c>
      <c r="P6014" t="s">
        <v>2212</v>
      </c>
      <c r="Q6014" t="s">
        <v>46</v>
      </c>
    </row>
    <row r="6015" spans="1:17" hidden="1" x14ac:dyDescent="0.25">
      <c r="A6015" t="s">
        <v>23731</v>
      </c>
      <c r="B6015" t="s">
        <v>23732</v>
      </c>
      <c r="C6015" s="1" t="str">
        <f t="shared" si="712"/>
        <v>21:0667</v>
      </c>
      <c r="D6015" s="1" t="str">
        <f>HYPERLINK("http://geochem.nrcan.gc.ca/cdogs/content/svy/svy210203_e.htm", "21:0203")</f>
        <v>21:0203</v>
      </c>
      <c r="E6015" t="s">
        <v>23733</v>
      </c>
      <c r="F6015" t="s">
        <v>23734</v>
      </c>
      <c r="H6015">
        <v>61.8399657</v>
      </c>
      <c r="I6015">
        <v>-131.48621299999999</v>
      </c>
      <c r="J6015" s="1" t="str">
        <f>HYPERLINK("http://geochem.nrcan.gc.ca/cdogs/content/kwd/kwd020018_e.htm", "Fluid (stream)")</f>
        <v>Fluid (stream)</v>
      </c>
      <c r="K6015" s="1" t="str">
        <f>HYPERLINK("http://geochem.nrcan.gc.ca/cdogs/content/kwd/kwd080007_e.htm", "Untreated Water")</f>
        <v>Untreated Water</v>
      </c>
      <c r="O6015" t="s">
        <v>15079</v>
      </c>
      <c r="P6015" t="s">
        <v>2943</v>
      </c>
      <c r="Q6015" t="s">
        <v>5130</v>
      </c>
    </row>
    <row r="6016" spans="1:17" hidden="1" x14ac:dyDescent="0.25">
      <c r="A6016" t="s">
        <v>23735</v>
      </c>
      <c r="B6016" t="s">
        <v>23736</v>
      </c>
      <c r="C6016" s="1" t="str">
        <f t="shared" si="712"/>
        <v>21:0667</v>
      </c>
      <c r="D6016" s="1" t="str">
        <f>HYPERLINK("http://geochem.nrcan.gc.ca/cdogs/content/svy/svy_e.htm", "")</f>
        <v/>
      </c>
      <c r="G6016" s="1" t="str">
        <f>HYPERLINK("http://geochem.nrcan.gc.ca/cdogs/content/cr_/cr_00081_e.htm", "81")</f>
        <v>81</v>
      </c>
      <c r="J6016" t="s">
        <v>11703</v>
      </c>
      <c r="K6016" t="s">
        <v>11704</v>
      </c>
      <c r="O6016" t="s">
        <v>1597</v>
      </c>
      <c r="P6016" t="s">
        <v>1598</v>
      </c>
      <c r="Q6016" t="s">
        <v>653</v>
      </c>
    </row>
    <row r="6017" spans="1:17" hidden="1" x14ac:dyDescent="0.25">
      <c r="A6017" t="s">
        <v>23737</v>
      </c>
      <c r="B6017" t="s">
        <v>23738</v>
      </c>
      <c r="C6017" s="1" t="str">
        <f t="shared" si="712"/>
        <v>21:0667</v>
      </c>
      <c r="D6017" s="1" t="str">
        <f t="shared" ref="D6017:D6038" si="717">HYPERLINK("http://geochem.nrcan.gc.ca/cdogs/content/svy/svy210203_e.htm", "21:0203")</f>
        <v>21:0203</v>
      </c>
      <c r="E6017" t="s">
        <v>23739</v>
      </c>
      <c r="F6017" t="s">
        <v>23740</v>
      </c>
      <c r="H6017">
        <v>61.820094500000003</v>
      </c>
      <c r="I6017">
        <v>-131.49136580000001</v>
      </c>
      <c r="J6017" s="1" t="str">
        <f t="shared" ref="J6017:J6038" si="718">HYPERLINK("http://geochem.nrcan.gc.ca/cdogs/content/kwd/kwd020018_e.htm", "Fluid (stream)")</f>
        <v>Fluid (stream)</v>
      </c>
      <c r="K6017" s="1" t="str">
        <f t="shared" ref="K6017:K6038" si="719">HYPERLINK("http://geochem.nrcan.gc.ca/cdogs/content/kwd/kwd080007_e.htm", "Untreated Water")</f>
        <v>Untreated Water</v>
      </c>
      <c r="O6017" t="s">
        <v>8982</v>
      </c>
      <c r="P6017" t="s">
        <v>391</v>
      </c>
      <c r="Q6017" t="s">
        <v>653</v>
      </c>
    </row>
    <row r="6018" spans="1:17" hidden="1" x14ac:dyDescent="0.25">
      <c r="A6018" t="s">
        <v>23741</v>
      </c>
      <c r="B6018" t="s">
        <v>23742</v>
      </c>
      <c r="C6018" s="1" t="str">
        <f t="shared" si="712"/>
        <v>21:0667</v>
      </c>
      <c r="D6018" s="1" t="str">
        <f t="shared" si="717"/>
        <v>21:0203</v>
      </c>
      <c r="E6018" t="s">
        <v>23739</v>
      </c>
      <c r="F6018" t="s">
        <v>23743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 t="s">
        <v>1599</v>
      </c>
      <c r="P6018" t="s">
        <v>2943</v>
      </c>
      <c r="Q6018" t="s">
        <v>653</v>
      </c>
    </row>
    <row r="6019" spans="1:17" hidden="1" x14ac:dyDescent="0.25">
      <c r="A6019" t="s">
        <v>23744</v>
      </c>
      <c r="B6019" t="s">
        <v>23745</v>
      </c>
      <c r="C6019" s="1" t="str">
        <f t="shared" si="712"/>
        <v>21:0667</v>
      </c>
      <c r="D6019" s="1" t="str">
        <f t="shared" si="717"/>
        <v>21:0203</v>
      </c>
      <c r="E6019" t="s">
        <v>23746</v>
      </c>
      <c r="F6019" t="s">
        <v>23747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 t="s">
        <v>6091</v>
      </c>
      <c r="P6019" t="s">
        <v>2212</v>
      </c>
      <c r="Q6019" t="s">
        <v>522</v>
      </c>
    </row>
    <row r="6020" spans="1:17" hidden="1" x14ac:dyDescent="0.25">
      <c r="A6020" t="s">
        <v>23748</v>
      </c>
      <c r="B6020" t="s">
        <v>23749</v>
      </c>
      <c r="C6020" s="1" t="str">
        <f t="shared" si="712"/>
        <v>21:0667</v>
      </c>
      <c r="D6020" s="1" t="str">
        <f t="shared" si="717"/>
        <v>21:0203</v>
      </c>
      <c r="E6020" t="s">
        <v>23750</v>
      </c>
      <c r="F6020" t="s">
        <v>23751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 t="s">
        <v>3672</v>
      </c>
      <c r="P6020" t="s">
        <v>583</v>
      </c>
      <c r="Q6020" t="s">
        <v>522</v>
      </c>
    </row>
    <row r="6021" spans="1:17" hidden="1" x14ac:dyDescent="0.25">
      <c r="A6021" t="s">
        <v>23752</v>
      </c>
      <c r="B6021" t="s">
        <v>23753</v>
      </c>
      <c r="C6021" s="1" t="str">
        <f t="shared" si="712"/>
        <v>21:0667</v>
      </c>
      <c r="D6021" s="1" t="str">
        <f t="shared" si="717"/>
        <v>21:0203</v>
      </c>
      <c r="E6021" t="s">
        <v>23754</v>
      </c>
      <c r="F6021" t="s">
        <v>23755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 t="s">
        <v>10145</v>
      </c>
      <c r="P6021" t="s">
        <v>397</v>
      </c>
      <c r="Q6021" t="s">
        <v>522</v>
      </c>
    </row>
    <row r="6022" spans="1:17" hidden="1" x14ac:dyDescent="0.25">
      <c r="A6022" t="s">
        <v>23756</v>
      </c>
      <c r="B6022" t="s">
        <v>23757</v>
      </c>
      <c r="C6022" s="1" t="str">
        <f t="shared" si="712"/>
        <v>21:0667</v>
      </c>
      <c r="D6022" s="1" t="str">
        <f t="shared" si="717"/>
        <v>21:0203</v>
      </c>
      <c r="E6022" t="s">
        <v>23758</v>
      </c>
      <c r="F6022" t="s">
        <v>23759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 t="s">
        <v>630</v>
      </c>
      <c r="P6022" t="s">
        <v>2212</v>
      </c>
      <c r="Q6022" t="s">
        <v>35</v>
      </c>
    </row>
    <row r="6023" spans="1:17" hidden="1" x14ac:dyDescent="0.25">
      <c r="A6023" t="s">
        <v>23760</v>
      </c>
      <c r="B6023" t="s">
        <v>23761</v>
      </c>
      <c r="C6023" s="1" t="str">
        <f t="shared" si="712"/>
        <v>21:0667</v>
      </c>
      <c r="D6023" s="1" t="str">
        <f t="shared" si="717"/>
        <v>21:0203</v>
      </c>
      <c r="E6023" t="s">
        <v>23762</v>
      </c>
      <c r="F6023" t="s">
        <v>23763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 t="s">
        <v>1812</v>
      </c>
      <c r="P6023" t="s">
        <v>658</v>
      </c>
      <c r="Q6023" t="s">
        <v>5130</v>
      </c>
    </row>
    <row r="6024" spans="1:17" hidden="1" x14ac:dyDescent="0.25">
      <c r="A6024" t="s">
        <v>23764</v>
      </c>
      <c r="B6024" t="s">
        <v>23765</v>
      </c>
      <c r="C6024" s="1" t="str">
        <f t="shared" si="712"/>
        <v>21:0667</v>
      </c>
      <c r="D6024" s="1" t="str">
        <f t="shared" si="717"/>
        <v>21:0203</v>
      </c>
      <c r="E6024" t="s">
        <v>23766</v>
      </c>
      <c r="F6024" t="s">
        <v>23767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 t="s">
        <v>225</v>
      </c>
      <c r="P6024" t="s">
        <v>1515</v>
      </c>
      <c r="Q6024" t="s">
        <v>35</v>
      </c>
    </row>
    <row r="6025" spans="1:17" hidden="1" x14ac:dyDescent="0.25">
      <c r="A6025" t="s">
        <v>23768</v>
      </c>
      <c r="B6025" t="s">
        <v>23769</v>
      </c>
      <c r="C6025" s="1" t="str">
        <f t="shared" si="712"/>
        <v>21:0667</v>
      </c>
      <c r="D6025" s="1" t="str">
        <f t="shared" si="717"/>
        <v>21:0203</v>
      </c>
      <c r="E6025" t="s">
        <v>23770</v>
      </c>
      <c r="F6025" t="s">
        <v>23771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 t="s">
        <v>21</v>
      </c>
      <c r="P6025" t="s">
        <v>22</v>
      </c>
      <c r="Q6025" t="s">
        <v>392</v>
      </c>
    </row>
    <row r="6026" spans="1:17" hidden="1" x14ac:dyDescent="0.25">
      <c r="A6026" t="s">
        <v>23772</v>
      </c>
      <c r="B6026" t="s">
        <v>23773</v>
      </c>
      <c r="C6026" s="1" t="str">
        <f t="shared" si="712"/>
        <v>21:0667</v>
      </c>
      <c r="D6026" s="1" t="str">
        <f t="shared" si="717"/>
        <v>21:0203</v>
      </c>
      <c r="E6026" t="s">
        <v>23774</v>
      </c>
      <c r="F6026" t="s">
        <v>23775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 t="s">
        <v>6091</v>
      </c>
      <c r="P6026" t="s">
        <v>583</v>
      </c>
      <c r="Q6026" t="s">
        <v>35</v>
      </c>
    </row>
    <row r="6027" spans="1:17" hidden="1" x14ac:dyDescent="0.25">
      <c r="A6027" t="s">
        <v>23776</v>
      </c>
      <c r="B6027" t="s">
        <v>23777</v>
      </c>
      <c r="C6027" s="1" t="str">
        <f t="shared" si="712"/>
        <v>21:0667</v>
      </c>
      <c r="D6027" s="1" t="str">
        <f t="shared" si="717"/>
        <v>21:0203</v>
      </c>
      <c r="E6027" t="s">
        <v>23778</v>
      </c>
      <c r="F6027" t="s">
        <v>23779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 t="s">
        <v>1812</v>
      </c>
      <c r="P6027" t="s">
        <v>2212</v>
      </c>
      <c r="Q6027" t="s">
        <v>522</v>
      </c>
    </row>
    <row r="6028" spans="1:17" hidden="1" x14ac:dyDescent="0.25">
      <c r="A6028" t="s">
        <v>23780</v>
      </c>
      <c r="B6028" t="s">
        <v>23781</v>
      </c>
      <c r="C6028" s="1" t="str">
        <f t="shared" si="712"/>
        <v>21:0667</v>
      </c>
      <c r="D6028" s="1" t="str">
        <f t="shared" si="717"/>
        <v>21:0203</v>
      </c>
      <c r="E6028" t="s">
        <v>23782</v>
      </c>
      <c r="F6028" t="s">
        <v>23783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 t="s">
        <v>158</v>
      </c>
      <c r="P6028" t="s">
        <v>583</v>
      </c>
      <c r="Q6028" t="s">
        <v>392</v>
      </c>
    </row>
    <row r="6029" spans="1:17" hidden="1" x14ac:dyDescent="0.25">
      <c r="A6029" t="s">
        <v>23784</v>
      </c>
      <c r="B6029" t="s">
        <v>23785</v>
      </c>
      <c r="C6029" s="1" t="str">
        <f t="shared" si="712"/>
        <v>21:0667</v>
      </c>
      <c r="D6029" s="1" t="str">
        <f t="shared" si="717"/>
        <v>21:0203</v>
      </c>
      <c r="E6029" t="s">
        <v>23786</v>
      </c>
      <c r="F6029" t="s">
        <v>23787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 t="s">
        <v>7174</v>
      </c>
      <c r="P6029" t="s">
        <v>583</v>
      </c>
      <c r="Q6029" t="s">
        <v>392</v>
      </c>
    </row>
    <row r="6030" spans="1:17" hidden="1" x14ac:dyDescent="0.25">
      <c r="A6030" t="s">
        <v>23788</v>
      </c>
      <c r="B6030" t="s">
        <v>23789</v>
      </c>
      <c r="C6030" s="1" t="str">
        <f t="shared" si="712"/>
        <v>21:0667</v>
      </c>
      <c r="D6030" s="1" t="str">
        <f t="shared" si="717"/>
        <v>21:0203</v>
      </c>
      <c r="E6030" t="s">
        <v>23790</v>
      </c>
      <c r="F6030" t="s">
        <v>23791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 t="s">
        <v>730</v>
      </c>
      <c r="P6030" t="s">
        <v>397</v>
      </c>
      <c r="Q6030" t="s">
        <v>59</v>
      </c>
    </row>
    <row r="6031" spans="1:17" hidden="1" x14ac:dyDescent="0.25">
      <c r="A6031" t="s">
        <v>23792</v>
      </c>
      <c r="B6031" t="s">
        <v>23793</v>
      </c>
      <c r="C6031" s="1" t="str">
        <f t="shared" si="712"/>
        <v>21:0667</v>
      </c>
      <c r="D6031" s="1" t="str">
        <f t="shared" si="717"/>
        <v>21:0203</v>
      </c>
      <c r="E6031" t="s">
        <v>23794</v>
      </c>
      <c r="F6031" t="s">
        <v>23795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 t="s">
        <v>21</v>
      </c>
      <c r="P6031" t="s">
        <v>356</v>
      </c>
      <c r="Q6031" t="s">
        <v>2392</v>
      </c>
    </row>
    <row r="6032" spans="1:17" hidden="1" x14ac:dyDescent="0.25">
      <c r="A6032" t="s">
        <v>23796</v>
      </c>
      <c r="B6032" t="s">
        <v>23797</v>
      </c>
      <c r="C6032" s="1" t="str">
        <f t="shared" si="712"/>
        <v>21:0667</v>
      </c>
      <c r="D6032" s="1" t="str">
        <f t="shared" si="717"/>
        <v>21:0203</v>
      </c>
      <c r="E6032" t="s">
        <v>23798</v>
      </c>
      <c r="F6032" t="s">
        <v>23799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 t="s">
        <v>21</v>
      </c>
      <c r="P6032" t="s">
        <v>583</v>
      </c>
      <c r="Q6032" t="s">
        <v>93</v>
      </c>
    </row>
    <row r="6033" spans="1:17" hidden="1" x14ac:dyDescent="0.25">
      <c r="A6033" t="s">
        <v>23800</v>
      </c>
      <c r="B6033" t="s">
        <v>23801</v>
      </c>
      <c r="C6033" s="1" t="str">
        <f t="shared" si="712"/>
        <v>21:0667</v>
      </c>
      <c r="D6033" s="1" t="str">
        <f t="shared" si="717"/>
        <v>21:0203</v>
      </c>
      <c r="E6033" t="s">
        <v>23802</v>
      </c>
      <c r="F6033" t="s">
        <v>23803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 t="s">
        <v>21</v>
      </c>
      <c r="P6033" t="s">
        <v>356</v>
      </c>
      <c r="Q6033" t="s">
        <v>93</v>
      </c>
    </row>
    <row r="6034" spans="1:17" hidden="1" x14ac:dyDescent="0.25">
      <c r="A6034" t="s">
        <v>23804</v>
      </c>
      <c r="B6034" t="s">
        <v>23805</v>
      </c>
      <c r="C6034" s="1" t="str">
        <f t="shared" si="712"/>
        <v>21:0667</v>
      </c>
      <c r="D6034" s="1" t="str">
        <f t="shared" si="717"/>
        <v>21:0203</v>
      </c>
      <c r="E6034" t="s">
        <v>23806</v>
      </c>
      <c r="F6034" t="s">
        <v>23807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 t="s">
        <v>21</v>
      </c>
      <c r="P6034" t="s">
        <v>397</v>
      </c>
      <c r="Q6034" t="s">
        <v>23</v>
      </c>
    </row>
    <row r="6035" spans="1:17" hidden="1" x14ac:dyDescent="0.25">
      <c r="A6035" t="s">
        <v>23808</v>
      </c>
      <c r="B6035" t="s">
        <v>23809</v>
      </c>
      <c r="C6035" s="1" t="str">
        <f t="shared" si="712"/>
        <v>21:0667</v>
      </c>
      <c r="D6035" s="1" t="str">
        <f t="shared" si="717"/>
        <v>21:0203</v>
      </c>
      <c r="E6035" t="s">
        <v>23810</v>
      </c>
      <c r="F6035" t="s">
        <v>23811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 t="s">
        <v>1597</v>
      </c>
      <c r="P6035" t="s">
        <v>1515</v>
      </c>
      <c r="Q6035" t="s">
        <v>59</v>
      </c>
    </row>
    <row r="6036" spans="1:17" hidden="1" x14ac:dyDescent="0.25">
      <c r="A6036" t="s">
        <v>23812</v>
      </c>
      <c r="B6036" t="s">
        <v>23813</v>
      </c>
      <c r="C6036" s="1" t="str">
        <f t="shared" si="712"/>
        <v>21:0667</v>
      </c>
      <c r="D6036" s="1" t="str">
        <f t="shared" si="717"/>
        <v>21:0203</v>
      </c>
      <c r="E6036" t="s">
        <v>23814</v>
      </c>
      <c r="F6036" t="s">
        <v>23815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 t="s">
        <v>576</v>
      </c>
      <c r="P6036" t="s">
        <v>583</v>
      </c>
      <c r="Q6036" t="s">
        <v>365</v>
      </c>
    </row>
    <row r="6037" spans="1:17" hidden="1" x14ac:dyDescent="0.25">
      <c r="A6037" t="s">
        <v>23816</v>
      </c>
      <c r="B6037" t="s">
        <v>23817</v>
      </c>
      <c r="C6037" s="1" t="str">
        <f t="shared" si="712"/>
        <v>21:0667</v>
      </c>
      <c r="D6037" s="1" t="str">
        <f t="shared" si="717"/>
        <v>21:0203</v>
      </c>
      <c r="E6037" t="s">
        <v>23818</v>
      </c>
      <c r="F6037" t="s">
        <v>23819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 t="s">
        <v>9517</v>
      </c>
      <c r="P6037" t="s">
        <v>583</v>
      </c>
      <c r="Q6037" t="s">
        <v>398</v>
      </c>
    </row>
    <row r="6038" spans="1:17" hidden="1" x14ac:dyDescent="0.25">
      <c r="A6038" t="s">
        <v>23820</v>
      </c>
      <c r="B6038" t="s">
        <v>23821</v>
      </c>
      <c r="C6038" s="1" t="str">
        <f t="shared" si="712"/>
        <v>21:0667</v>
      </c>
      <c r="D6038" s="1" t="str">
        <f t="shared" si="717"/>
        <v>21:0203</v>
      </c>
      <c r="E6038" t="s">
        <v>23822</v>
      </c>
      <c r="F6038" t="s">
        <v>23823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 t="s">
        <v>11795</v>
      </c>
      <c r="P6038" t="s">
        <v>4464</v>
      </c>
      <c r="Q6038" t="s">
        <v>653</v>
      </c>
    </row>
    <row r="6039" spans="1:17" hidden="1" x14ac:dyDescent="0.25">
      <c r="A6039" t="s">
        <v>23824</v>
      </c>
      <c r="B6039" t="s">
        <v>23825</v>
      </c>
      <c r="C6039" s="1" t="str">
        <f t="shared" si="712"/>
        <v>21:0667</v>
      </c>
      <c r="D6039" s="1" t="str">
        <f>HYPERLINK("http://geochem.nrcan.gc.ca/cdogs/content/svy/svy_e.htm", "")</f>
        <v/>
      </c>
      <c r="G6039" s="1" t="str">
        <f>HYPERLINK("http://geochem.nrcan.gc.ca/cdogs/content/cr_/cr_00081_e.htm", "81")</f>
        <v>81</v>
      </c>
      <c r="J6039" t="s">
        <v>11703</v>
      </c>
      <c r="K6039" t="s">
        <v>11704</v>
      </c>
      <c r="O6039" t="s">
        <v>3419</v>
      </c>
      <c r="P6039" t="s">
        <v>880</v>
      </c>
      <c r="Q6039" t="s">
        <v>653</v>
      </c>
    </row>
    <row r="6040" spans="1:17" hidden="1" x14ac:dyDescent="0.25">
      <c r="A6040" t="s">
        <v>23826</v>
      </c>
      <c r="B6040" t="s">
        <v>23827</v>
      </c>
      <c r="C6040" s="1" t="str">
        <f t="shared" si="712"/>
        <v>21:0667</v>
      </c>
      <c r="D6040" s="1" t="str">
        <f t="shared" ref="D6040:D6058" si="720">HYPERLINK("http://geochem.nrcan.gc.ca/cdogs/content/svy/svy210203_e.htm", "21:0203")</f>
        <v>21:0203</v>
      </c>
      <c r="E6040" t="s">
        <v>23828</v>
      </c>
      <c r="F6040" t="s">
        <v>23829</v>
      </c>
      <c r="H6040">
        <v>61.7558018</v>
      </c>
      <c r="I6040">
        <v>-130.8619472</v>
      </c>
      <c r="J6040" s="1" t="str">
        <f t="shared" ref="J6040:J6058" si="721">HYPERLINK("http://geochem.nrcan.gc.ca/cdogs/content/kwd/kwd020018_e.htm", "Fluid (stream)")</f>
        <v>Fluid (stream)</v>
      </c>
      <c r="K6040" s="1" t="str">
        <f t="shared" ref="K6040:K6058" si="722">HYPERLINK("http://geochem.nrcan.gc.ca/cdogs/content/kwd/kwd080007_e.htm", "Untreated Water")</f>
        <v>Untreated Water</v>
      </c>
      <c r="O6040" t="s">
        <v>21</v>
      </c>
      <c r="P6040" t="s">
        <v>2212</v>
      </c>
      <c r="Q6040" t="s">
        <v>149</v>
      </c>
    </row>
    <row r="6041" spans="1:17" hidden="1" x14ac:dyDescent="0.25">
      <c r="A6041" t="s">
        <v>23830</v>
      </c>
      <c r="B6041" t="s">
        <v>23831</v>
      </c>
      <c r="C6041" s="1" t="str">
        <f t="shared" ref="C6041:C6104" si="723">HYPERLINK("http://geochem.nrcan.gc.ca/cdogs/content/bdl/bdl210667_e.htm", "21:0667")</f>
        <v>21:0667</v>
      </c>
      <c r="D6041" s="1" t="str">
        <f t="shared" si="720"/>
        <v>21:0203</v>
      </c>
      <c r="E6041" t="s">
        <v>23832</v>
      </c>
      <c r="F6041" t="s">
        <v>23833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 t="s">
        <v>667</v>
      </c>
      <c r="P6041" t="s">
        <v>397</v>
      </c>
      <c r="Q6041" t="s">
        <v>365</v>
      </c>
    </row>
    <row r="6042" spans="1:17" hidden="1" x14ac:dyDescent="0.25">
      <c r="A6042" t="s">
        <v>23834</v>
      </c>
      <c r="B6042" t="s">
        <v>23835</v>
      </c>
      <c r="C6042" s="1" t="str">
        <f t="shared" si="723"/>
        <v>21:0667</v>
      </c>
      <c r="D6042" s="1" t="str">
        <f t="shared" si="720"/>
        <v>21:0203</v>
      </c>
      <c r="E6042" t="s">
        <v>23836</v>
      </c>
      <c r="F6042" t="s">
        <v>23837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 t="s">
        <v>701</v>
      </c>
      <c r="P6042" t="s">
        <v>2943</v>
      </c>
      <c r="Q6042" t="s">
        <v>392</v>
      </c>
    </row>
    <row r="6043" spans="1:17" hidden="1" x14ac:dyDescent="0.25">
      <c r="A6043" t="s">
        <v>23838</v>
      </c>
      <c r="B6043" t="s">
        <v>23839</v>
      </c>
      <c r="C6043" s="1" t="str">
        <f t="shared" si="723"/>
        <v>21:0667</v>
      </c>
      <c r="D6043" s="1" t="str">
        <f t="shared" si="720"/>
        <v>21:0203</v>
      </c>
      <c r="E6043" t="s">
        <v>23840</v>
      </c>
      <c r="F6043" t="s">
        <v>23841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 t="s">
        <v>730</v>
      </c>
      <c r="P6043" t="s">
        <v>391</v>
      </c>
      <c r="Q6043" t="s">
        <v>392</v>
      </c>
    </row>
    <row r="6044" spans="1:17" hidden="1" x14ac:dyDescent="0.25">
      <c r="A6044" t="s">
        <v>23842</v>
      </c>
      <c r="B6044" t="s">
        <v>23843</v>
      </c>
      <c r="C6044" s="1" t="str">
        <f t="shared" si="723"/>
        <v>21:0667</v>
      </c>
      <c r="D6044" s="1" t="str">
        <f t="shared" si="720"/>
        <v>21:0203</v>
      </c>
      <c r="E6044" t="s">
        <v>23840</v>
      </c>
      <c r="F6044" t="s">
        <v>23844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 t="s">
        <v>667</v>
      </c>
      <c r="P6044" t="s">
        <v>391</v>
      </c>
      <c r="Q6044" t="s">
        <v>653</v>
      </c>
    </row>
    <row r="6045" spans="1:17" hidden="1" x14ac:dyDescent="0.25">
      <c r="A6045" t="s">
        <v>23845</v>
      </c>
      <c r="B6045" t="s">
        <v>23846</v>
      </c>
      <c r="C6045" s="1" t="str">
        <f t="shared" si="723"/>
        <v>21:0667</v>
      </c>
      <c r="D6045" s="1" t="str">
        <f t="shared" si="720"/>
        <v>21:0203</v>
      </c>
      <c r="E6045" t="s">
        <v>23847</v>
      </c>
      <c r="F6045" t="s">
        <v>23848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 t="s">
        <v>3672</v>
      </c>
      <c r="P6045" t="s">
        <v>391</v>
      </c>
      <c r="Q6045" t="s">
        <v>522</v>
      </c>
    </row>
    <row r="6046" spans="1:17" hidden="1" x14ac:dyDescent="0.25">
      <c r="A6046" t="s">
        <v>23849</v>
      </c>
      <c r="B6046" t="s">
        <v>23850</v>
      </c>
      <c r="C6046" s="1" t="str">
        <f t="shared" si="723"/>
        <v>21:0667</v>
      </c>
      <c r="D6046" s="1" t="str">
        <f t="shared" si="720"/>
        <v>21:0203</v>
      </c>
      <c r="E6046" t="s">
        <v>23851</v>
      </c>
      <c r="F6046" t="s">
        <v>23852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 t="s">
        <v>2731</v>
      </c>
      <c r="P6046" t="s">
        <v>830</v>
      </c>
      <c r="Q6046" t="s">
        <v>522</v>
      </c>
    </row>
    <row r="6047" spans="1:17" hidden="1" x14ac:dyDescent="0.25">
      <c r="A6047" t="s">
        <v>23853</v>
      </c>
      <c r="B6047" t="s">
        <v>23854</v>
      </c>
      <c r="C6047" s="1" t="str">
        <f t="shared" si="723"/>
        <v>21:0667</v>
      </c>
      <c r="D6047" s="1" t="str">
        <f t="shared" si="720"/>
        <v>21:0203</v>
      </c>
      <c r="E6047" t="s">
        <v>23855</v>
      </c>
      <c r="F6047" t="s">
        <v>23856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 t="s">
        <v>23857</v>
      </c>
      <c r="P6047" t="s">
        <v>1515</v>
      </c>
      <c r="Q6047" t="s">
        <v>398</v>
      </c>
    </row>
    <row r="6048" spans="1:17" hidden="1" x14ac:dyDescent="0.25">
      <c r="A6048" t="s">
        <v>23858</v>
      </c>
      <c r="B6048" t="s">
        <v>23859</v>
      </c>
      <c r="C6048" s="1" t="str">
        <f t="shared" si="723"/>
        <v>21:0667</v>
      </c>
      <c r="D6048" s="1" t="str">
        <f t="shared" si="720"/>
        <v>21:0203</v>
      </c>
      <c r="E6048" t="s">
        <v>23860</v>
      </c>
      <c r="F6048" t="s">
        <v>23861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 t="s">
        <v>23862</v>
      </c>
      <c r="P6048" t="s">
        <v>636</v>
      </c>
      <c r="Q6048" t="s">
        <v>35</v>
      </c>
    </row>
    <row r="6049" spans="1:17" hidden="1" x14ac:dyDescent="0.25">
      <c r="A6049" t="s">
        <v>23863</v>
      </c>
      <c r="B6049" t="s">
        <v>23864</v>
      </c>
      <c r="C6049" s="1" t="str">
        <f t="shared" si="723"/>
        <v>21:0667</v>
      </c>
      <c r="D6049" s="1" t="str">
        <f t="shared" si="720"/>
        <v>21:0203</v>
      </c>
      <c r="E6049" t="s">
        <v>23865</v>
      </c>
      <c r="F6049" t="s">
        <v>23866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 t="s">
        <v>46</v>
      </c>
      <c r="P6049" t="s">
        <v>2212</v>
      </c>
      <c r="Q6049" t="s">
        <v>3475</v>
      </c>
    </row>
    <row r="6050" spans="1:17" hidden="1" x14ac:dyDescent="0.25">
      <c r="A6050" t="s">
        <v>23867</v>
      </c>
      <c r="B6050" t="s">
        <v>23868</v>
      </c>
      <c r="C6050" s="1" t="str">
        <f t="shared" si="723"/>
        <v>21:0667</v>
      </c>
      <c r="D6050" s="1" t="str">
        <f t="shared" si="720"/>
        <v>21:0203</v>
      </c>
      <c r="E6050" t="s">
        <v>23869</v>
      </c>
      <c r="F6050" t="s">
        <v>23870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 t="s">
        <v>2948</v>
      </c>
      <c r="P6050" t="s">
        <v>22</v>
      </c>
      <c r="Q6050" t="s">
        <v>5130</v>
      </c>
    </row>
    <row r="6051" spans="1:17" hidden="1" x14ac:dyDescent="0.25">
      <c r="A6051" t="s">
        <v>23871</v>
      </c>
      <c r="B6051" t="s">
        <v>23872</v>
      </c>
      <c r="C6051" s="1" t="str">
        <f t="shared" si="723"/>
        <v>21:0667</v>
      </c>
      <c r="D6051" s="1" t="str">
        <f t="shared" si="720"/>
        <v>21:0203</v>
      </c>
      <c r="E6051" t="s">
        <v>23873</v>
      </c>
      <c r="F6051" t="s">
        <v>23874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 t="s">
        <v>23857</v>
      </c>
      <c r="P6051" t="s">
        <v>356</v>
      </c>
      <c r="Q6051" t="s">
        <v>653</v>
      </c>
    </row>
    <row r="6052" spans="1:17" hidden="1" x14ac:dyDescent="0.25">
      <c r="A6052" t="s">
        <v>23875</v>
      </c>
      <c r="B6052" t="s">
        <v>23876</v>
      </c>
      <c r="C6052" s="1" t="str">
        <f t="shared" si="723"/>
        <v>21:0667</v>
      </c>
      <c r="D6052" s="1" t="str">
        <f t="shared" si="720"/>
        <v>21:0203</v>
      </c>
      <c r="E6052" t="s">
        <v>23877</v>
      </c>
      <c r="F6052" t="s">
        <v>23878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 t="s">
        <v>15720</v>
      </c>
      <c r="P6052" t="s">
        <v>356</v>
      </c>
      <c r="Q6052" t="s">
        <v>392</v>
      </c>
    </row>
    <row r="6053" spans="1:17" hidden="1" x14ac:dyDescent="0.25">
      <c r="A6053" t="s">
        <v>23879</v>
      </c>
      <c r="B6053" t="s">
        <v>23880</v>
      </c>
      <c r="C6053" s="1" t="str">
        <f t="shared" si="723"/>
        <v>21:0667</v>
      </c>
      <c r="D6053" s="1" t="str">
        <f t="shared" si="720"/>
        <v>21:0203</v>
      </c>
      <c r="E6053" t="s">
        <v>23881</v>
      </c>
      <c r="F6053" t="s">
        <v>23882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 t="s">
        <v>7333</v>
      </c>
      <c r="P6053" t="s">
        <v>1515</v>
      </c>
      <c r="Q6053" t="s">
        <v>5130</v>
      </c>
    </row>
    <row r="6054" spans="1:17" hidden="1" x14ac:dyDescent="0.25">
      <c r="A6054" t="s">
        <v>23883</v>
      </c>
      <c r="B6054" t="s">
        <v>23884</v>
      </c>
      <c r="C6054" s="1" t="str">
        <f t="shared" si="723"/>
        <v>21:0667</v>
      </c>
      <c r="D6054" s="1" t="str">
        <f t="shared" si="720"/>
        <v>21:0203</v>
      </c>
      <c r="E6054" t="s">
        <v>23885</v>
      </c>
      <c r="F6054" t="s">
        <v>23886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 t="s">
        <v>8030</v>
      </c>
      <c r="P6054" t="s">
        <v>1598</v>
      </c>
      <c r="Q6054" t="s">
        <v>398</v>
      </c>
    </row>
    <row r="6055" spans="1:17" hidden="1" x14ac:dyDescent="0.25">
      <c r="A6055" t="s">
        <v>23887</v>
      </c>
      <c r="B6055" t="s">
        <v>23888</v>
      </c>
      <c r="C6055" s="1" t="str">
        <f t="shared" si="723"/>
        <v>21:0667</v>
      </c>
      <c r="D6055" s="1" t="str">
        <f t="shared" si="720"/>
        <v>21:0203</v>
      </c>
      <c r="E6055" t="s">
        <v>23889</v>
      </c>
      <c r="F6055" t="s">
        <v>23890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 t="s">
        <v>3116</v>
      </c>
      <c r="P6055" t="s">
        <v>880</v>
      </c>
      <c r="Q6055" t="s">
        <v>398</v>
      </c>
    </row>
    <row r="6056" spans="1:17" hidden="1" x14ac:dyDescent="0.25">
      <c r="A6056" t="s">
        <v>23891</v>
      </c>
      <c r="B6056" t="s">
        <v>23892</v>
      </c>
      <c r="C6056" s="1" t="str">
        <f t="shared" si="723"/>
        <v>21:0667</v>
      </c>
      <c r="D6056" s="1" t="str">
        <f t="shared" si="720"/>
        <v>21:0203</v>
      </c>
      <c r="E6056" t="s">
        <v>23893</v>
      </c>
      <c r="F6056" t="s">
        <v>23894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 t="s">
        <v>3116</v>
      </c>
      <c r="P6056" t="s">
        <v>6664</v>
      </c>
      <c r="Q6056" t="s">
        <v>23</v>
      </c>
    </row>
    <row r="6057" spans="1:17" hidden="1" x14ac:dyDescent="0.25">
      <c r="A6057" t="s">
        <v>23895</v>
      </c>
      <c r="B6057" t="s">
        <v>23896</v>
      </c>
      <c r="C6057" s="1" t="str">
        <f t="shared" si="723"/>
        <v>21:0667</v>
      </c>
      <c r="D6057" s="1" t="str">
        <f t="shared" si="720"/>
        <v>21:0203</v>
      </c>
      <c r="E6057" t="s">
        <v>23897</v>
      </c>
      <c r="F6057" t="s">
        <v>23898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 t="s">
        <v>3089</v>
      </c>
      <c r="P6057" t="s">
        <v>1631</v>
      </c>
      <c r="Q6057" t="s">
        <v>398</v>
      </c>
    </row>
    <row r="6058" spans="1:17" hidden="1" x14ac:dyDescent="0.25">
      <c r="A6058" t="s">
        <v>23899</v>
      </c>
      <c r="B6058" t="s">
        <v>23900</v>
      </c>
      <c r="C6058" s="1" t="str">
        <f t="shared" si="723"/>
        <v>21:0667</v>
      </c>
      <c r="D6058" s="1" t="str">
        <f t="shared" si="720"/>
        <v>21:0203</v>
      </c>
      <c r="E6058" t="s">
        <v>23897</v>
      </c>
      <c r="F6058" t="s">
        <v>23901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 t="s">
        <v>4148</v>
      </c>
      <c r="P6058" t="s">
        <v>2943</v>
      </c>
      <c r="Q6058" t="s">
        <v>398</v>
      </c>
    </row>
    <row r="6059" spans="1:17" hidden="1" x14ac:dyDescent="0.25">
      <c r="A6059" t="s">
        <v>23902</v>
      </c>
      <c r="B6059" t="s">
        <v>23903</v>
      </c>
      <c r="C6059" s="1" t="str">
        <f t="shared" si="723"/>
        <v>21:0667</v>
      </c>
      <c r="D6059" s="1" t="str">
        <f>HYPERLINK("http://geochem.nrcan.gc.ca/cdogs/content/svy/svy_e.htm", "")</f>
        <v/>
      </c>
      <c r="G6059" s="1" t="str">
        <f>HYPERLINK("http://geochem.nrcan.gc.ca/cdogs/content/cr_/cr_00081_e.htm", "81")</f>
        <v>81</v>
      </c>
      <c r="J6059" t="s">
        <v>11703</v>
      </c>
      <c r="K6059" t="s">
        <v>11704</v>
      </c>
      <c r="O6059" t="s">
        <v>1247</v>
      </c>
      <c r="P6059" t="s">
        <v>830</v>
      </c>
      <c r="Q6059" t="s">
        <v>5130</v>
      </c>
    </row>
    <row r="6060" spans="1:17" hidden="1" x14ac:dyDescent="0.25">
      <c r="A6060" t="s">
        <v>23904</v>
      </c>
      <c r="B6060" t="s">
        <v>23905</v>
      </c>
      <c r="C6060" s="1" t="str">
        <f t="shared" si="723"/>
        <v>21:0667</v>
      </c>
      <c r="D6060" s="1" t="str">
        <f t="shared" ref="D6060:D6085" si="724">HYPERLINK("http://geochem.nrcan.gc.ca/cdogs/content/svy/svy210203_e.htm", "21:0203")</f>
        <v>21:0203</v>
      </c>
      <c r="E6060" t="s">
        <v>23906</v>
      </c>
      <c r="F6060" t="s">
        <v>23907</v>
      </c>
      <c r="H6060">
        <v>61.470421999999999</v>
      </c>
      <c r="I6060">
        <v>-131.9949986</v>
      </c>
      <c r="J6060" s="1" t="str">
        <f t="shared" ref="J6060:J6085" si="725">HYPERLINK("http://geochem.nrcan.gc.ca/cdogs/content/kwd/kwd020018_e.htm", "Fluid (stream)")</f>
        <v>Fluid (stream)</v>
      </c>
      <c r="K6060" s="1" t="str">
        <f t="shared" ref="K6060:K6085" si="726">HYPERLINK("http://geochem.nrcan.gc.ca/cdogs/content/kwd/kwd080007_e.htm", "Untreated Water")</f>
        <v>Untreated Water</v>
      </c>
      <c r="O6060" t="s">
        <v>2129</v>
      </c>
      <c r="P6060" t="s">
        <v>6378</v>
      </c>
      <c r="Q6060" t="s">
        <v>398</v>
      </c>
    </row>
    <row r="6061" spans="1:17" hidden="1" x14ac:dyDescent="0.25">
      <c r="A6061" t="s">
        <v>23908</v>
      </c>
      <c r="B6061" t="s">
        <v>23909</v>
      </c>
      <c r="C6061" s="1" t="str">
        <f t="shared" si="723"/>
        <v>21:0667</v>
      </c>
      <c r="D6061" s="1" t="str">
        <f t="shared" si="724"/>
        <v>21:0203</v>
      </c>
      <c r="E6061" t="s">
        <v>23910</v>
      </c>
      <c r="F6061" t="s">
        <v>23911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 t="s">
        <v>630</v>
      </c>
      <c r="P6061" t="s">
        <v>1515</v>
      </c>
      <c r="Q6061" t="s">
        <v>653</v>
      </c>
    </row>
    <row r="6062" spans="1:17" hidden="1" x14ac:dyDescent="0.25">
      <c r="A6062" t="s">
        <v>23912</v>
      </c>
      <c r="B6062" t="s">
        <v>23913</v>
      </c>
      <c r="C6062" s="1" t="str">
        <f t="shared" si="723"/>
        <v>21:0667</v>
      </c>
      <c r="D6062" s="1" t="str">
        <f t="shared" si="724"/>
        <v>21:0203</v>
      </c>
      <c r="E6062" t="s">
        <v>23914</v>
      </c>
      <c r="F6062" t="s">
        <v>23915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 t="s">
        <v>220</v>
      </c>
      <c r="P6062" t="s">
        <v>6378</v>
      </c>
      <c r="Q6062" t="s">
        <v>365</v>
      </c>
    </row>
    <row r="6063" spans="1:17" hidden="1" x14ac:dyDescent="0.25">
      <c r="A6063" t="s">
        <v>23916</v>
      </c>
      <c r="B6063" t="s">
        <v>23917</v>
      </c>
      <c r="C6063" s="1" t="str">
        <f t="shared" si="723"/>
        <v>21:0667</v>
      </c>
      <c r="D6063" s="1" t="str">
        <f t="shared" si="724"/>
        <v>21:0203</v>
      </c>
      <c r="E6063" t="s">
        <v>23918</v>
      </c>
      <c r="F6063" t="s">
        <v>23919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 t="s">
        <v>1597</v>
      </c>
      <c r="P6063" t="s">
        <v>658</v>
      </c>
      <c r="Q6063" t="s">
        <v>398</v>
      </c>
    </row>
    <row r="6064" spans="1:17" hidden="1" x14ac:dyDescent="0.25">
      <c r="A6064" t="s">
        <v>23920</v>
      </c>
      <c r="B6064" t="s">
        <v>23921</v>
      </c>
      <c r="C6064" s="1" t="str">
        <f t="shared" si="723"/>
        <v>21:0667</v>
      </c>
      <c r="D6064" s="1" t="str">
        <f t="shared" si="724"/>
        <v>21:0203</v>
      </c>
      <c r="E6064" t="s">
        <v>23922</v>
      </c>
      <c r="F6064" t="s">
        <v>23923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 t="s">
        <v>1597</v>
      </c>
      <c r="P6064" t="s">
        <v>356</v>
      </c>
      <c r="Q6064" t="s">
        <v>653</v>
      </c>
    </row>
    <row r="6065" spans="1:17" hidden="1" x14ac:dyDescent="0.25">
      <c r="A6065" t="s">
        <v>23924</v>
      </c>
      <c r="B6065" t="s">
        <v>23925</v>
      </c>
      <c r="C6065" s="1" t="str">
        <f t="shared" si="723"/>
        <v>21:0667</v>
      </c>
      <c r="D6065" s="1" t="str">
        <f t="shared" si="724"/>
        <v>21:0203</v>
      </c>
      <c r="E6065" t="s">
        <v>23926</v>
      </c>
      <c r="F6065" t="s">
        <v>23927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 t="s">
        <v>244</v>
      </c>
      <c r="P6065" t="s">
        <v>45</v>
      </c>
      <c r="Q6065" t="s">
        <v>398</v>
      </c>
    </row>
    <row r="6066" spans="1:17" hidden="1" x14ac:dyDescent="0.25">
      <c r="A6066" t="s">
        <v>23928</v>
      </c>
      <c r="B6066" t="s">
        <v>23929</v>
      </c>
      <c r="C6066" s="1" t="str">
        <f t="shared" si="723"/>
        <v>21:0667</v>
      </c>
      <c r="D6066" s="1" t="str">
        <f t="shared" si="724"/>
        <v>21:0203</v>
      </c>
      <c r="E6066" t="s">
        <v>23930</v>
      </c>
      <c r="F6066" t="s">
        <v>23931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 t="s">
        <v>21</v>
      </c>
      <c r="P6066" t="s">
        <v>45</v>
      </c>
      <c r="Q6066" t="s">
        <v>71</v>
      </c>
    </row>
    <row r="6067" spans="1:17" hidden="1" x14ac:dyDescent="0.25">
      <c r="A6067" t="s">
        <v>23932</v>
      </c>
      <c r="B6067" t="s">
        <v>23933</v>
      </c>
      <c r="C6067" s="1" t="str">
        <f t="shared" si="723"/>
        <v>21:0667</v>
      </c>
      <c r="D6067" s="1" t="str">
        <f t="shared" si="724"/>
        <v>21:0203</v>
      </c>
      <c r="E6067" t="s">
        <v>23934</v>
      </c>
      <c r="F6067" t="s">
        <v>23935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 t="s">
        <v>4378</v>
      </c>
      <c r="P6067" t="s">
        <v>45</v>
      </c>
      <c r="Q6067" t="s">
        <v>5130</v>
      </c>
    </row>
    <row r="6068" spans="1:17" hidden="1" x14ac:dyDescent="0.25">
      <c r="A6068" t="s">
        <v>23936</v>
      </c>
      <c r="B6068" t="s">
        <v>23937</v>
      </c>
      <c r="C6068" s="1" t="str">
        <f t="shared" si="723"/>
        <v>21:0667</v>
      </c>
      <c r="D6068" s="1" t="str">
        <f t="shared" si="724"/>
        <v>21:0203</v>
      </c>
      <c r="E6068" t="s">
        <v>23938</v>
      </c>
      <c r="F6068" t="s">
        <v>23939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 t="s">
        <v>680</v>
      </c>
      <c r="P6068" t="s">
        <v>87</v>
      </c>
      <c r="Q6068" t="s">
        <v>59</v>
      </c>
    </row>
    <row r="6069" spans="1:17" hidden="1" x14ac:dyDescent="0.25">
      <c r="A6069" t="s">
        <v>23940</v>
      </c>
      <c r="B6069" t="s">
        <v>23941</v>
      </c>
      <c r="C6069" s="1" t="str">
        <f t="shared" si="723"/>
        <v>21:0667</v>
      </c>
      <c r="D6069" s="1" t="str">
        <f t="shared" si="724"/>
        <v>21:0203</v>
      </c>
      <c r="E6069" t="s">
        <v>23942</v>
      </c>
      <c r="F6069" t="s">
        <v>23943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 t="s">
        <v>261</v>
      </c>
      <c r="P6069" t="s">
        <v>87</v>
      </c>
      <c r="Q6069" t="s">
        <v>653</v>
      </c>
    </row>
    <row r="6070" spans="1:17" hidden="1" x14ac:dyDescent="0.25">
      <c r="A6070" t="s">
        <v>23944</v>
      </c>
      <c r="B6070" t="s">
        <v>23945</v>
      </c>
      <c r="C6070" s="1" t="str">
        <f t="shared" si="723"/>
        <v>21:0667</v>
      </c>
      <c r="D6070" s="1" t="str">
        <f t="shared" si="724"/>
        <v>21:0203</v>
      </c>
      <c r="E6070" t="s">
        <v>23946</v>
      </c>
      <c r="F6070" t="s">
        <v>23947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 t="s">
        <v>689</v>
      </c>
      <c r="P6070" t="s">
        <v>87</v>
      </c>
      <c r="Q6070" t="s">
        <v>653</v>
      </c>
    </row>
    <row r="6071" spans="1:17" hidden="1" x14ac:dyDescent="0.25">
      <c r="A6071" t="s">
        <v>23948</v>
      </c>
      <c r="B6071" t="s">
        <v>23949</v>
      </c>
      <c r="C6071" s="1" t="str">
        <f t="shared" si="723"/>
        <v>21:0667</v>
      </c>
      <c r="D6071" s="1" t="str">
        <f t="shared" si="724"/>
        <v>21:0203</v>
      </c>
      <c r="E6071" t="s">
        <v>23950</v>
      </c>
      <c r="F6071" t="s">
        <v>23951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 t="s">
        <v>3406</v>
      </c>
      <c r="P6071" t="s">
        <v>87</v>
      </c>
      <c r="Q6071" t="s">
        <v>398</v>
      </c>
    </row>
    <row r="6072" spans="1:17" hidden="1" x14ac:dyDescent="0.25">
      <c r="A6072" t="s">
        <v>23952</v>
      </c>
      <c r="B6072" t="s">
        <v>23953</v>
      </c>
      <c r="C6072" s="1" t="str">
        <f t="shared" si="723"/>
        <v>21:0667</v>
      </c>
      <c r="D6072" s="1" t="str">
        <f t="shared" si="724"/>
        <v>21:0203</v>
      </c>
      <c r="E6072" t="s">
        <v>23954</v>
      </c>
      <c r="F6072" t="s">
        <v>23955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 t="s">
        <v>57</v>
      </c>
      <c r="P6072" t="s">
        <v>22</v>
      </c>
      <c r="Q6072" t="s">
        <v>365</v>
      </c>
    </row>
    <row r="6073" spans="1:17" hidden="1" x14ac:dyDescent="0.25">
      <c r="A6073" t="s">
        <v>23956</v>
      </c>
      <c r="B6073" t="s">
        <v>23957</v>
      </c>
      <c r="C6073" s="1" t="str">
        <f t="shared" si="723"/>
        <v>21:0667</v>
      </c>
      <c r="D6073" s="1" t="str">
        <f t="shared" si="724"/>
        <v>21:0203</v>
      </c>
      <c r="E6073" t="s">
        <v>23958</v>
      </c>
      <c r="F6073" t="s">
        <v>23959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 t="s">
        <v>327</v>
      </c>
      <c r="P6073" t="s">
        <v>356</v>
      </c>
      <c r="Q6073" t="s">
        <v>398</v>
      </c>
    </row>
    <row r="6074" spans="1:17" hidden="1" x14ac:dyDescent="0.25">
      <c r="A6074" t="s">
        <v>23960</v>
      </c>
      <c r="B6074" t="s">
        <v>23961</v>
      </c>
      <c r="C6074" s="1" t="str">
        <f t="shared" si="723"/>
        <v>21:0667</v>
      </c>
      <c r="D6074" s="1" t="str">
        <f t="shared" si="724"/>
        <v>21:0203</v>
      </c>
      <c r="E6074" t="s">
        <v>23962</v>
      </c>
      <c r="F6074" t="s">
        <v>23963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 t="s">
        <v>3376</v>
      </c>
      <c r="P6074" t="s">
        <v>356</v>
      </c>
      <c r="Q6074" t="s">
        <v>365</v>
      </c>
    </row>
    <row r="6075" spans="1:17" hidden="1" x14ac:dyDescent="0.25">
      <c r="A6075" t="s">
        <v>23964</v>
      </c>
      <c r="B6075" t="s">
        <v>23965</v>
      </c>
      <c r="C6075" s="1" t="str">
        <f t="shared" si="723"/>
        <v>21:0667</v>
      </c>
      <c r="D6075" s="1" t="str">
        <f t="shared" si="724"/>
        <v>21:0203</v>
      </c>
      <c r="E6075" t="s">
        <v>23966</v>
      </c>
      <c r="F6075" t="s">
        <v>23967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 t="s">
        <v>1818</v>
      </c>
      <c r="P6075" t="s">
        <v>356</v>
      </c>
      <c r="Q6075" t="s">
        <v>392</v>
      </c>
    </row>
    <row r="6076" spans="1:17" hidden="1" x14ac:dyDescent="0.25">
      <c r="A6076" t="s">
        <v>23968</v>
      </c>
      <c r="B6076" t="s">
        <v>23969</v>
      </c>
      <c r="C6076" s="1" t="str">
        <f t="shared" si="723"/>
        <v>21:0667</v>
      </c>
      <c r="D6076" s="1" t="str">
        <f t="shared" si="724"/>
        <v>21:0203</v>
      </c>
      <c r="E6076" t="s">
        <v>23970</v>
      </c>
      <c r="F6076" t="s">
        <v>23971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 t="s">
        <v>327</v>
      </c>
      <c r="P6076" t="s">
        <v>356</v>
      </c>
      <c r="Q6076" t="s">
        <v>522</v>
      </c>
    </row>
    <row r="6077" spans="1:17" hidden="1" x14ac:dyDescent="0.25">
      <c r="A6077" t="s">
        <v>23972</v>
      </c>
      <c r="B6077" t="s">
        <v>23973</v>
      </c>
      <c r="C6077" s="1" t="str">
        <f t="shared" si="723"/>
        <v>21:0667</v>
      </c>
      <c r="D6077" s="1" t="str">
        <f t="shared" si="724"/>
        <v>21:0203</v>
      </c>
      <c r="E6077" t="s">
        <v>23974</v>
      </c>
      <c r="F6077" t="s">
        <v>23975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 t="s">
        <v>1247</v>
      </c>
      <c r="P6077" t="s">
        <v>22</v>
      </c>
      <c r="Q6077" t="s">
        <v>59</v>
      </c>
    </row>
    <row r="6078" spans="1:17" hidden="1" x14ac:dyDescent="0.25">
      <c r="A6078" t="s">
        <v>23976</v>
      </c>
      <c r="B6078" t="s">
        <v>23977</v>
      </c>
      <c r="C6078" s="1" t="str">
        <f t="shared" si="723"/>
        <v>21:0667</v>
      </c>
      <c r="D6078" s="1" t="str">
        <f t="shared" si="724"/>
        <v>21:0203</v>
      </c>
      <c r="E6078" t="s">
        <v>23978</v>
      </c>
      <c r="F6078" t="s">
        <v>23979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 t="s">
        <v>21</v>
      </c>
      <c r="P6078" t="s">
        <v>356</v>
      </c>
      <c r="Q6078" t="s">
        <v>103</v>
      </c>
    </row>
    <row r="6079" spans="1:17" hidden="1" x14ac:dyDescent="0.25">
      <c r="A6079" t="s">
        <v>23980</v>
      </c>
      <c r="B6079" t="s">
        <v>23981</v>
      </c>
      <c r="C6079" s="1" t="str">
        <f t="shared" si="723"/>
        <v>21:0667</v>
      </c>
      <c r="D6079" s="1" t="str">
        <f t="shared" si="724"/>
        <v>21:0203</v>
      </c>
      <c r="E6079" t="s">
        <v>23978</v>
      </c>
      <c r="F6079" t="s">
        <v>23982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 t="s">
        <v>21</v>
      </c>
      <c r="P6079" t="s">
        <v>356</v>
      </c>
      <c r="Q6079" t="s">
        <v>46</v>
      </c>
    </row>
    <row r="6080" spans="1:17" hidden="1" x14ac:dyDescent="0.25">
      <c r="A6080" t="s">
        <v>23983</v>
      </c>
      <c r="B6080" t="s">
        <v>23984</v>
      </c>
      <c r="C6080" s="1" t="str">
        <f t="shared" si="723"/>
        <v>21:0667</v>
      </c>
      <c r="D6080" s="1" t="str">
        <f t="shared" si="724"/>
        <v>21:0203</v>
      </c>
      <c r="E6080" t="s">
        <v>23985</v>
      </c>
      <c r="F6080" t="s">
        <v>23986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 t="s">
        <v>21</v>
      </c>
      <c r="P6080" t="s">
        <v>45</v>
      </c>
      <c r="Q6080" t="s">
        <v>23</v>
      </c>
    </row>
    <row r="6081" spans="1:17" hidden="1" x14ac:dyDescent="0.25">
      <c r="A6081" t="s">
        <v>23987</v>
      </c>
      <c r="B6081" t="s">
        <v>23988</v>
      </c>
      <c r="C6081" s="1" t="str">
        <f t="shared" si="723"/>
        <v>21:0667</v>
      </c>
      <c r="D6081" s="1" t="str">
        <f t="shared" si="724"/>
        <v>21:0203</v>
      </c>
      <c r="E6081" t="s">
        <v>23989</v>
      </c>
      <c r="F6081" t="s">
        <v>23990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 t="s">
        <v>113</v>
      </c>
      <c r="P6081" t="s">
        <v>22</v>
      </c>
      <c r="Q6081" t="s">
        <v>35</v>
      </c>
    </row>
    <row r="6082" spans="1:17" hidden="1" x14ac:dyDescent="0.25">
      <c r="A6082" t="s">
        <v>23991</v>
      </c>
      <c r="B6082" t="s">
        <v>23992</v>
      </c>
      <c r="C6082" s="1" t="str">
        <f t="shared" si="723"/>
        <v>21:0667</v>
      </c>
      <c r="D6082" s="1" t="str">
        <f t="shared" si="724"/>
        <v>21:0203</v>
      </c>
      <c r="E6082" t="s">
        <v>23993</v>
      </c>
      <c r="F6082" t="s">
        <v>23994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 t="s">
        <v>10120</v>
      </c>
      <c r="P6082" t="s">
        <v>583</v>
      </c>
      <c r="Q6082" t="s">
        <v>392</v>
      </c>
    </row>
    <row r="6083" spans="1:17" hidden="1" x14ac:dyDescent="0.25">
      <c r="A6083" t="s">
        <v>23995</v>
      </c>
      <c r="B6083" t="s">
        <v>23996</v>
      </c>
      <c r="C6083" s="1" t="str">
        <f t="shared" si="723"/>
        <v>21:0667</v>
      </c>
      <c r="D6083" s="1" t="str">
        <f t="shared" si="724"/>
        <v>21:0203</v>
      </c>
      <c r="E6083" t="s">
        <v>23997</v>
      </c>
      <c r="F6083" t="s">
        <v>23998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 t="s">
        <v>10120</v>
      </c>
      <c r="P6083" t="s">
        <v>356</v>
      </c>
      <c r="Q6083" t="s">
        <v>365</v>
      </c>
    </row>
    <row r="6084" spans="1:17" hidden="1" x14ac:dyDescent="0.25">
      <c r="A6084" t="s">
        <v>23999</v>
      </c>
      <c r="B6084" t="s">
        <v>24000</v>
      </c>
      <c r="C6084" s="1" t="str">
        <f t="shared" si="723"/>
        <v>21:0667</v>
      </c>
      <c r="D6084" s="1" t="str">
        <f t="shared" si="724"/>
        <v>21:0203</v>
      </c>
      <c r="E6084" t="s">
        <v>24001</v>
      </c>
      <c r="F6084" t="s">
        <v>24002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 t="s">
        <v>3406</v>
      </c>
      <c r="P6084" t="s">
        <v>356</v>
      </c>
      <c r="Q6084" t="s">
        <v>365</v>
      </c>
    </row>
    <row r="6085" spans="1:17" hidden="1" x14ac:dyDescent="0.25">
      <c r="A6085" t="s">
        <v>24003</v>
      </c>
      <c r="B6085" t="s">
        <v>24004</v>
      </c>
      <c r="C6085" s="1" t="str">
        <f t="shared" si="723"/>
        <v>21:0667</v>
      </c>
      <c r="D6085" s="1" t="str">
        <f t="shared" si="724"/>
        <v>21:0203</v>
      </c>
      <c r="E6085" t="s">
        <v>24005</v>
      </c>
      <c r="F6085" t="s">
        <v>24006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 t="s">
        <v>3065</v>
      </c>
      <c r="P6085" t="s">
        <v>22</v>
      </c>
      <c r="Q6085" t="s">
        <v>59</v>
      </c>
    </row>
    <row r="6086" spans="1:17" hidden="1" x14ac:dyDescent="0.25">
      <c r="A6086" t="s">
        <v>24007</v>
      </c>
      <c r="B6086" t="s">
        <v>24008</v>
      </c>
      <c r="C6086" s="1" t="str">
        <f t="shared" si="723"/>
        <v>21:0667</v>
      </c>
      <c r="D6086" s="1" t="str">
        <f>HYPERLINK("http://geochem.nrcan.gc.ca/cdogs/content/svy/svy_e.htm", "")</f>
        <v/>
      </c>
      <c r="G6086" s="1" t="str">
        <f>HYPERLINK("http://geochem.nrcan.gc.ca/cdogs/content/cr_/cr_00081_e.htm", "81")</f>
        <v>81</v>
      </c>
      <c r="J6086" t="s">
        <v>11703</v>
      </c>
      <c r="K6086" t="s">
        <v>11704</v>
      </c>
      <c r="O6086" t="s">
        <v>370</v>
      </c>
      <c r="P6086" t="s">
        <v>1631</v>
      </c>
      <c r="Q6086" t="s">
        <v>653</v>
      </c>
    </row>
    <row r="6087" spans="1:17" hidden="1" x14ac:dyDescent="0.25">
      <c r="A6087" t="s">
        <v>24009</v>
      </c>
      <c r="B6087" t="s">
        <v>24010</v>
      </c>
      <c r="C6087" s="1" t="str">
        <f t="shared" si="723"/>
        <v>21:0667</v>
      </c>
      <c r="D6087" s="1" t="str">
        <f t="shared" ref="D6087:D6098" si="727">HYPERLINK("http://geochem.nrcan.gc.ca/cdogs/content/svy/svy210203_e.htm", "21:0203")</f>
        <v>21:0203</v>
      </c>
      <c r="E6087" t="s">
        <v>24011</v>
      </c>
      <c r="F6087" t="s">
        <v>24012</v>
      </c>
      <c r="H6087">
        <v>61.002860900000002</v>
      </c>
      <c r="I6087">
        <v>-131.86533320000001</v>
      </c>
      <c r="J6087" s="1" t="str">
        <f t="shared" ref="J6087:J6098" si="728">HYPERLINK("http://geochem.nrcan.gc.ca/cdogs/content/kwd/kwd020018_e.htm", "Fluid (stream)")</f>
        <v>Fluid (stream)</v>
      </c>
      <c r="K6087" s="1" t="str">
        <f t="shared" ref="K6087:K6098" si="729">HYPERLINK("http://geochem.nrcan.gc.ca/cdogs/content/kwd/kwd080007_e.htm", "Untreated Water")</f>
        <v>Untreated Water</v>
      </c>
      <c r="O6087" t="s">
        <v>2379</v>
      </c>
      <c r="P6087" t="s">
        <v>22</v>
      </c>
      <c r="Q6087" t="s">
        <v>522</v>
      </c>
    </row>
    <row r="6088" spans="1:17" hidden="1" x14ac:dyDescent="0.25">
      <c r="A6088" t="s">
        <v>24013</v>
      </c>
      <c r="B6088" t="s">
        <v>24014</v>
      </c>
      <c r="C6088" s="1" t="str">
        <f t="shared" si="723"/>
        <v>21:0667</v>
      </c>
      <c r="D6088" s="1" t="str">
        <f t="shared" si="727"/>
        <v>21:0203</v>
      </c>
      <c r="E6088" t="s">
        <v>24015</v>
      </c>
      <c r="F6088" t="s">
        <v>24016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 t="s">
        <v>101</v>
      </c>
      <c r="P6088" t="s">
        <v>356</v>
      </c>
      <c r="Q6088" t="s">
        <v>59</v>
      </c>
    </row>
    <row r="6089" spans="1:17" hidden="1" x14ac:dyDescent="0.25">
      <c r="A6089" t="s">
        <v>24017</v>
      </c>
      <c r="B6089" t="s">
        <v>24018</v>
      </c>
      <c r="C6089" s="1" t="str">
        <f t="shared" si="723"/>
        <v>21:0667</v>
      </c>
      <c r="D6089" s="1" t="str">
        <f t="shared" si="727"/>
        <v>21:0203</v>
      </c>
      <c r="E6089" t="s">
        <v>24019</v>
      </c>
      <c r="F6089" t="s">
        <v>24020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 t="s">
        <v>680</v>
      </c>
      <c r="P6089" t="s">
        <v>356</v>
      </c>
      <c r="Q6089" t="s">
        <v>5130</v>
      </c>
    </row>
    <row r="6090" spans="1:17" hidden="1" x14ac:dyDescent="0.25">
      <c r="A6090" t="s">
        <v>24021</v>
      </c>
      <c r="B6090" t="s">
        <v>24022</v>
      </c>
      <c r="C6090" s="1" t="str">
        <f t="shared" si="723"/>
        <v>21:0667</v>
      </c>
      <c r="D6090" s="1" t="str">
        <f t="shared" si="727"/>
        <v>21:0203</v>
      </c>
      <c r="E6090" t="s">
        <v>24023</v>
      </c>
      <c r="F6090" t="s">
        <v>24024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 t="s">
        <v>21</v>
      </c>
      <c r="P6090" t="s">
        <v>45</v>
      </c>
      <c r="Q6090" t="s">
        <v>23</v>
      </c>
    </row>
    <row r="6091" spans="1:17" hidden="1" x14ac:dyDescent="0.25">
      <c r="A6091" t="s">
        <v>24025</v>
      </c>
      <c r="B6091" t="s">
        <v>24026</v>
      </c>
      <c r="C6091" s="1" t="str">
        <f t="shared" si="723"/>
        <v>21:0667</v>
      </c>
      <c r="D6091" s="1" t="str">
        <f t="shared" si="727"/>
        <v>21:0203</v>
      </c>
      <c r="E6091" t="s">
        <v>24027</v>
      </c>
      <c r="F6091" t="s">
        <v>24028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 t="s">
        <v>2099</v>
      </c>
      <c r="P6091" t="s">
        <v>583</v>
      </c>
      <c r="Q6091" t="s">
        <v>392</v>
      </c>
    </row>
    <row r="6092" spans="1:17" hidden="1" x14ac:dyDescent="0.25">
      <c r="A6092" t="s">
        <v>24029</v>
      </c>
      <c r="B6092" t="s">
        <v>24030</v>
      </c>
      <c r="C6092" s="1" t="str">
        <f t="shared" si="723"/>
        <v>21:0667</v>
      </c>
      <c r="D6092" s="1" t="str">
        <f t="shared" si="727"/>
        <v>21:0203</v>
      </c>
      <c r="E6092" t="s">
        <v>24031</v>
      </c>
      <c r="F6092" t="s">
        <v>24032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 t="s">
        <v>680</v>
      </c>
      <c r="P6092" t="s">
        <v>356</v>
      </c>
      <c r="Q6092" t="s">
        <v>35</v>
      </c>
    </row>
    <row r="6093" spans="1:17" hidden="1" x14ac:dyDescent="0.25">
      <c r="A6093" t="s">
        <v>24033</v>
      </c>
      <c r="B6093" t="s">
        <v>24034</v>
      </c>
      <c r="C6093" s="1" t="str">
        <f t="shared" si="723"/>
        <v>21:0667</v>
      </c>
      <c r="D6093" s="1" t="str">
        <f t="shared" si="727"/>
        <v>21:0203</v>
      </c>
      <c r="E6093" t="s">
        <v>24035</v>
      </c>
      <c r="F6093" t="s">
        <v>24036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 t="s">
        <v>21</v>
      </c>
      <c r="P6093" t="s">
        <v>356</v>
      </c>
      <c r="Q6093" t="s">
        <v>46</v>
      </c>
    </row>
    <row r="6094" spans="1:17" hidden="1" x14ac:dyDescent="0.25">
      <c r="A6094" t="s">
        <v>24037</v>
      </c>
      <c r="B6094" t="s">
        <v>24038</v>
      </c>
      <c r="C6094" s="1" t="str">
        <f t="shared" si="723"/>
        <v>21:0667</v>
      </c>
      <c r="D6094" s="1" t="str">
        <f t="shared" si="727"/>
        <v>21:0203</v>
      </c>
      <c r="E6094" t="s">
        <v>24039</v>
      </c>
      <c r="F6094" t="s">
        <v>24040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 t="s">
        <v>21</v>
      </c>
      <c r="P6094" t="s">
        <v>45</v>
      </c>
      <c r="Q6094" t="s">
        <v>29</v>
      </c>
    </row>
    <row r="6095" spans="1:17" hidden="1" x14ac:dyDescent="0.25">
      <c r="A6095" t="s">
        <v>24041</v>
      </c>
      <c r="B6095" t="s">
        <v>24042</v>
      </c>
      <c r="C6095" s="1" t="str">
        <f t="shared" si="723"/>
        <v>21:0667</v>
      </c>
      <c r="D6095" s="1" t="str">
        <f t="shared" si="727"/>
        <v>21:0203</v>
      </c>
      <c r="E6095" t="s">
        <v>24043</v>
      </c>
      <c r="F6095" t="s">
        <v>24044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 t="s">
        <v>21</v>
      </c>
      <c r="P6095" t="s">
        <v>45</v>
      </c>
      <c r="Q6095" t="s">
        <v>46</v>
      </c>
    </row>
    <row r="6096" spans="1:17" hidden="1" x14ac:dyDescent="0.25">
      <c r="A6096" t="s">
        <v>24045</v>
      </c>
      <c r="B6096" t="s">
        <v>24046</v>
      </c>
      <c r="C6096" s="1" t="str">
        <f t="shared" si="723"/>
        <v>21:0667</v>
      </c>
      <c r="D6096" s="1" t="str">
        <f t="shared" si="727"/>
        <v>21:0203</v>
      </c>
      <c r="E6096" t="s">
        <v>24043</v>
      </c>
      <c r="F6096" t="s">
        <v>24047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 t="s">
        <v>21</v>
      </c>
      <c r="P6096" t="s">
        <v>22</v>
      </c>
      <c r="Q6096" t="s">
        <v>46</v>
      </c>
    </row>
    <row r="6097" spans="1:17" hidden="1" x14ac:dyDescent="0.25">
      <c r="A6097" t="s">
        <v>24048</v>
      </c>
      <c r="B6097" t="s">
        <v>24049</v>
      </c>
      <c r="C6097" s="1" t="str">
        <f t="shared" si="723"/>
        <v>21:0667</v>
      </c>
      <c r="D6097" s="1" t="str">
        <f t="shared" si="727"/>
        <v>21:0203</v>
      </c>
      <c r="E6097" t="s">
        <v>24050</v>
      </c>
      <c r="F6097" t="s">
        <v>24051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 t="s">
        <v>21</v>
      </c>
      <c r="P6097" t="s">
        <v>22</v>
      </c>
      <c r="Q6097" t="s">
        <v>71</v>
      </c>
    </row>
    <row r="6098" spans="1:17" hidden="1" x14ac:dyDescent="0.25">
      <c r="A6098" t="s">
        <v>24052</v>
      </c>
      <c r="B6098" t="s">
        <v>24053</v>
      </c>
      <c r="C6098" s="1" t="str">
        <f t="shared" si="723"/>
        <v>21:0667</v>
      </c>
      <c r="D6098" s="1" t="str">
        <f t="shared" si="727"/>
        <v>21:0203</v>
      </c>
      <c r="E6098" t="s">
        <v>24054</v>
      </c>
      <c r="F6098" t="s">
        <v>24055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 t="s">
        <v>21</v>
      </c>
      <c r="P6098" t="s">
        <v>356</v>
      </c>
      <c r="Q6098" t="s">
        <v>46</v>
      </c>
    </row>
    <row r="6099" spans="1:17" hidden="1" x14ac:dyDescent="0.25">
      <c r="A6099" t="s">
        <v>24056</v>
      </c>
      <c r="B6099" t="s">
        <v>24057</v>
      </c>
      <c r="C6099" s="1" t="str">
        <f t="shared" si="723"/>
        <v>21:0667</v>
      </c>
      <c r="D6099" s="1" t="str">
        <f>HYPERLINK("http://geochem.nrcan.gc.ca/cdogs/content/svy/svy_e.htm", "")</f>
        <v/>
      </c>
      <c r="G6099" s="1" t="str">
        <f>HYPERLINK("http://geochem.nrcan.gc.ca/cdogs/content/cr_/cr_00082_e.htm", "82")</f>
        <v>82</v>
      </c>
      <c r="J6099" t="s">
        <v>11703</v>
      </c>
      <c r="K6099" t="s">
        <v>11704</v>
      </c>
      <c r="O6099" t="s">
        <v>14840</v>
      </c>
      <c r="P6099" t="s">
        <v>6378</v>
      </c>
      <c r="Q6099" t="s">
        <v>35</v>
      </c>
    </row>
    <row r="6100" spans="1:17" hidden="1" x14ac:dyDescent="0.25">
      <c r="A6100" t="s">
        <v>24058</v>
      </c>
      <c r="B6100" t="s">
        <v>24059</v>
      </c>
      <c r="C6100" s="1" t="str">
        <f t="shared" si="723"/>
        <v>21:0667</v>
      </c>
      <c r="D6100" s="1" t="str">
        <f t="shared" ref="D6100:D6112" si="730">HYPERLINK("http://geochem.nrcan.gc.ca/cdogs/content/svy/svy210203_e.htm", "21:0203")</f>
        <v>21:0203</v>
      </c>
      <c r="E6100" t="s">
        <v>24060</v>
      </c>
      <c r="F6100" t="s">
        <v>24061</v>
      </c>
      <c r="H6100">
        <v>61.099436500000003</v>
      </c>
      <c r="I6100">
        <v>-131.83212850000001</v>
      </c>
      <c r="J6100" s="1" t="str">
        <f t="shared" ref="J6100:J6112" si="731">HYPERLINK("http://geochem.nrcan.gc.ca/cdogs/content/kwd/kwd020018_e.htm", "Fluid (stream)")</f>
        <v>Fluid (stream)</v>
      </c>
      <c r="K6100" s="1" t="str">
        <f t="shared" ref="K6100:K6112" si="732">HYPERLINK("http://geochem.nrcan.gc.ca/cdogs/content/kwd/kwd080007_e.htm", "Untreated Water")</f>
        <v>Untreated Water</v>
      </c>
      <c r="O6100" t="s">
        <v>57</v>
      </c>
      <c r="P6100" t="s">
        <v>2212</v>
      </c>
      <c r="Q6100" t="s">
        <v>522</v>
      </c>
    </row>
    <row r="6101" spans="1:17" hidden="1" x14ac:dyDescent="0.25">
      <c r="A6101" t="s">
        <v>24062</v>
      </c>
      <c r="B6101" t="s">
        <v>24063</v>
      </c>
      <c r="C6101" s="1" t="str">
        <f t="shared" si="723"/>
        <v>21:0667</v>
      </c>
      <c r="D6101" s="1" t="str">
        <f t="shared" si="730"/>
        <v>21:0203</v>
      </c>
      <c r="E6101" t="s">
        <v>24064</v>
      </c>
      <c r="F6101" t="s">
        <v>24065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 t="s">
        <v>576</v>
      </c>
      <c r="P6101" t="s">
        <v>22</v>
      </c>
      <c r="Q6101" t="s">
        <v>365</v>
      </c>
    </row>
    <row r="6102" spans="1:17" hidden="1" x14ac:dyDescent="0.25">
      <c r="A6102" t="s">
        <v>24066</v>
      </c>
      <c r="B6102" t="s">
        <v>24067</v>
      </c>
      <c r="C6102" s="1" t="str">
        <f t="shared" si="723"/>
        <v>21:0667</v>
      </c>
      <c r="D6102" s="1" t="str">
        <f t="shared" si="730"/>
        <v>21:0203</v>
      </c>
      <c r="E6102" t="s">
        <v>24068</v>
      </c>
      <c r="F6102" t="s">
        <v>24069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 t="s">
        <v>21</v>
      </c>
      <c r="P6102" t="s">
        <v>583</v>
      </c>
      <c r="Q6102" t="s">
        <v>23</v>
      </c>
    </row>
    <row r="6103" spans="1:17" hidden="1" x14ac:dyDescent="0.25">
      <c r="A6103" t="s">
        <v>24070</v>
      </c>
      <c r="B6103" t="s">
        <v>24071</v>
      </c>
      <c r="C6103" s="1" t="str">
        <f t="shared" si="723"/>
        <v>21:0667</v>
      </c>
      <c r="D6103" s="1" t="str">
        <f t="shared" si="730"/>
        <v>21:0203</v>
      </c>
      <c r="E6103" t="s">
        <v>24072</v>
      </c>
      <c r="F6103" t="s">
        <v>24073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 t="s">
        <v>588</v>
      </c>
      <c r="P6103" t="s">
        <v>397</v>
      </c>
      <c r="Q6103" t="s">
        <v>29</v>
      </c>
    </row>
    <row r="6104" spans="1:17" hidden="1" x14ac:dyDescent="0.25">
      <c r="A6104" t="s">
        <v>24074</v>
      </c>
      <c r="B6104" t="s">
        <v>24075</v>
      </c>
      <c r="C6104" s="1" t="str">
        <f t="shared" si="723"/>
        <v>21:0667</v>
      </c>
      <c r="D6104" s="1" t="str">
        <f t="shared" si="730"/>
        <v>21:0203</v>
      </c>
      <c r="E6104" t="s">
        <v>24076</v>
      </c>
      <c r="F6104" t="s">
        <v>24077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 t="s">
        <v>21</v>
      </c>
      <c r="P6104" t="s">
        <v>397</v>
      </c>
      <c r="Q6104" t="s">
        <v>46</v>
      </c>
    </row>
    <row r="6105" spans="1:17" hidden="1" x14ac:dyDescent="0.25">
      <c r="A6105" t="s">
        <v>24078</v>
      </c>
      <c r="B6105" t="s">
        <v>24079</v>
      </c>
      <c r="C6105" s="1" t="str">
        <f t="shared" ref="C6105:C6168" si="733">HYPERLINK("http://geochem.nrcan.gc.ca/cdogs/content/bdl/bdl210667_e.htm", "21:0667")</f>
        <v>21:0667</v>
      </c>
      <c r="D6105" s="1" t="str">
        <f t="shared" si="730"/>
        <v>21:0203</v>
      </c>
      <c r="E6105" t="s">
        <v>24080</v>
      </c>
      <c r="F6105" t="s">
        <v>24081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 t="s">
        <v>244</v>
      </c>
      <c r="P6105" t="s">
        <v>2212</v>
      </c>
      <c r="Q6105" t="s">
        <v>59</v>
      </c>
    </row>
    <row r="6106" spans="1:17" hidden="1" x14ac:dyDescent="0.25">
      <c r="A6106" t="s">
        <v>24082</v>
      </c>
      <c r="B6106" t="s">
        <v>24083</v>
      </c>
      <c r="C6106" s="1" t="str">
        <f t="shared" si="733"/>
        <v>21:0667</v>
      </c>
      <c r="D6106" s="1" t="str">
        <f t="shared" si="730"/>
        <v>21:0203</v>
      </c>
      <c r="E6106" t="s">
        <v>24084</v>
      </c>
      <c r="F6106" t="s">
        <v>24085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 t="s">
        <v>3022</v>
      </c>
      <c r="P6106" t="s">
        <v>22</v>
      </c>
      <c r="Q6106" t="s">
        <v>398</v>
      </c>
    </row>
    <row r="6107" spans="1:17" hidden="1" x14ac:dyDescent="0.25">
      <c r="A6107" t="s">
        <v>24086</v>
      </c>
      <c r="B6107" t="s">
        <v>24087</v>
      </c>
      <c r="C6107" s="1" t="str">
        <f t="shared" si="733"/>
        <v>21:0667</v>
      </c>
      <c r="D6107" s="1" t="str">
        <f t="shared" si="730"/>
        <v>21:0203</v>
      </c>
      <c r="E6107" t="s">
        <v>24088</v>
      </c>
      <c r="F6107" t="s">
        <v>24089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 t="s">
        <v>2418</v>
      </c>
      <c r="P6107" t="s">
        <v>397</v>
      </c>
      <c r="Q6107" t="s">
        <v>392</v>
      </c>
    </row>
    <row r="6108" spans="1:17" hidden="1" x14ac:dyDescent="0.25">
      <c r="A6108" t="s">
        <v>24090</v>
      </c>
      <c r="B6108" t="s">
        <v>24091</v>
      </c>
      <c r="C6108" s="1" t="str">
        <f t="shared" si="733"/>
        <v>21:0667</v>
      </c>
      <c r="D6108" s="1" t="str">
        <f t="shared" si="730"/>
        <v>21:0203</v>
      </c>
      <c r="E6108" t="s">
        <v>24092</v>
      </c>
      <c r="F6108" t="s">
        <v>24093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 t="s">
        <v>220</v>
      </c>
      <c r="P6108" t="s">
        <v>391</v>
      </c>
      <c r="Q6108" t="s">
        <v>29</v>
      </c>
    </row>
    <row r="6109" spans="1:17" hidden="1" x14ac:dyDescent="0.25">
      <c r="A6109" t="s">
        <v>24094</v>
      </c>
      <c r="B6109" t="s">
        <v>24095</v>
      </c>
      <c r="C6109" s="1" t="str">
        <f t="shared" si="733"/>
        <v>21:0667</v>
      </c>
      <c r="D6109" s="1" t="str">
        <f t="shared" si="730"/>
        <v>21:0203</v>
      </c>
      <c r="E6109" t="s">
        <v>24096</v>
      </c>
      <c r="F6109" t="s">
        <v>24097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 t="s">
        <v>2418</v>
      </c>
      <c r="P6109" t="s">
        <v>397</v>
      </c>
      <c r="Q6109" t="s">
        <v>392</v>
      </c>
    </row>
    <row r="6110" spans="1:17" hidden="1" x14ac:dyDescent="0.25">
      <c r="A6110" t="s">
        <v>24098</v>
      </c>
      <c r="B6110" t="s">
        <v>24099</v>
      </c>
      <c r="C6110" s="1" t="str">
        <f t="shared" si="733"/>
        <v>21:0667</v>
      </c>
      <c r="D6110" s="1" t="str">
        <f t="shared" si="730"/>
        <v>21:0203</v>
      </c>
      <c r="E6110" t="s">
        <v>24100</v>
      </c>
      <c r="F6110" t="s">
        <v>24101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 t="s">
        <v>2379</v>
      </c>
      <c r="P6110" t="s">
        <v>583</v>
      </c>
      <c r="Q6110" t="s">
        <v>392</v>
      </c>
    </row>
    <row r="6111" spans="1:17" hidden="1" x14ac:dyDescent="0.25">
      <c r="A6111" t="s">
        <v>24102</v>
      </c>
      <c r="B6111" t="s">
        <v>24103</v>
      </c>
      <c r="C6111" s="1" t="str">
        <f t="shared" si="733"/>
        <v>21:0667</v>
      </c>
      <c r="D6111" s="1" t="str">
        <f t="shared" si="730"/>
        <v>21:0203</v>
      </c>
      <c r="E6111" t="s">
        <v>24104</v>
      </c>
      <c r="F6111" t="s">
        <v>24105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 t="s">
        <v>2418</v>
      </c>
      <c r="P6111" t="s">
        <v>583</v>
      </c>
      <c r="Q6111" t="s">
        <v>522</v>
      </c>
    </row>
    <row r="6112" spans="1:17" hidden="1" x14ac:dyDescent="0.25">
      <c r="A6112" t="s">
        <v>24106</v>
      </c>
      <c r="B6112" t="s">
        <v>24107</v>
      </c>
      <c r="C6112" s="1" t="str">
        <f t="shared" si="733"/>
        <v>21:0667</v>
      </c>
      <c r="D6112" s="1" t="str">
        <f t="shared" si="730"/>
        <v>21:0203</v>
      </c>
      <c r="E6112" t="s">
        <v>24108</v>
      </c>
      <c r="F6112" t="s">
        <v>24109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 t="s">
        <v>21</v>
      </c>
      <c r="P6112" t="s">
        <v>2943</v>
      </c>
      <c r="Q6112" t="s">
        <v>392</v>
      </c>
    </row>
    <row r="6113" spans="1:17" hidden="1" x14ac:dyDescent="0.25">
      <c r="A6113" t="s">
        <v>24110</v>
      </c>
      <c r="B6113" t="s">
        <v>24111</v>
      </c>
      <c r="C6113" s="1" t="str">
        <f t="shared" si="733"/>
        <v>21:0667</v>
      </c>
      <c r="D6113" s="1" t="str">
        <f>HYPERLINK("http://geochem.nrcan.gc.ca/cdogs/content/svy/svy_e.htm", "")</f>
        <v/>
      </c>
      <c r="G6113" s="1" t="str">
        <f>HYPERLINK("http://geochem.nrcan.gc.ca/cdogs/content/cr_/cr_00081_e.htm", "81")</f>
        <v>81</v>
      </c>
      <c r="J6113" t="s">
        <v>11703</v>
      </c>
      <c r="K6113" t="s">
        <v>11704</v>
      </c>
      <c r="O6113" t="s">
        <v>3419</v>
      </c>
      <c r="P6113" t="s">
        <v>1598</v>
      </c>
      <c r="Q6113" t="s">
        <v>365</v>
      </c>
    </row>
    <row r="6114" spans="1:17" hidden="1" x14ac:dyDescent="0.25">
      <c r="A6114" t="s">
        <v>24112</v>
      </c>
      <c r="B6114" t="s">
        <v>24113</v>
      </c>
      <c r="C6114" s="1" t="str">
        <f t="shared" si="733"/>
        <v>21:0667</v>
      </c>
      <c r="D6114" s="1" t="str">
        <f t="shared" ref="D6114:D6139" si="734">HYPERLINK("http://geochem.nrcan.gc.ca/cdogs/content/svy/svy210203_e.htm", "21:0203")</f>
        <v>21:0203</v>
      </c>
      <c r="E6114" t="s">
        <v>24114</v>
      </c>
      <c r="F6114" t="s">
        <v>24115</v>
      </c>
      <c r="H6114">
        <v>61.741972599999997</v>
      </c>
      <c r="I6114">
        <v>-131.10604570000001</v>
      </c>
      <c r="J6114" s="1" t="str">
        <f t="shared" ref="J6114:J6139" si="735">HYPERLINK("http://geochem.nrcan.gc.ca/cdogs/content/kwd/kwd020018_e.htm", "Fluid (stream)")</f>
        <v>Fluid (stream)</v>
      </c>
      <c r="K6114" s="1" t="str">
        <f t="shared" ref="K6114:K6139" si="736">HYPERLINK("http://geochem.nrcan.gc.ca/cdogs/content/kwd/kwd080007_e.htm", "Untreated Water")</f>
        <v>Untreated Water</v>
      </c>
      <c r="O6114" t="s">
        <v>21</v>
      </c>
      <c r="P6114" t="s">
        <v>583</v>
      </c>
      <c r="Q6114" t="s">
        <v>365</v>
      </c>
    </row>
    <row r="6115" spans="1:17" hidden="1" x14ac:dyDescent="0.25">
      <c r="A6115" t="s">
        <v>24116</v>
      </c>
      <c r="B6115" t="s">
        <v>24117</v>
      </c>
      <c r="C6115" s="1" t="str">
        <f t="shared" si="733"/>
        <v>21:0667</v>
      </c>
      <c r="D6115" s="1" t="str">
        <f t="shared" si="734"/>
        <v>21:0203</v>
      </c>
      <c r="E6115" t="s">
        <v>24118</v>
      </c>
      <c r="F6115" t="s">
        <v>24119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 t="s">
        <v>21</v>
      </c>
      <c r="P6115" t="s">
        <v>583</v>
      </c>
      <c r="Q6115" t="s">
        <v>522</v>
      </c>
    </row>
    <row r="6116" spans="1:17" hidden="1" x14ac:dyDescent="0.25">
      <c r="A6116" t="s">
        <v>24120</v>
      </c>
      <c r="B6116" t="s">
        <v>24121</v>
      </c>
      <c r="C6116" s="1" t="str">
        <f t="shared" si="733"/>
        <v>21:0667</v>
      </c>
      <c r="D6116" s="1" t="str">
        <f t="shared" si="734"/>
        <v>21:0203</v>
      </c>
      <c r="E6116" t="s">
        <v>24122</v>
      </c>
      <c r="F6116" t="s">
        <v>24123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 t="s">
        <v>730</v>
      </c>
      <c r="P6116" t="s">
        <v>2212</v>
      </c>
      <c r="Q6116" t="s">
        <v>29</v>
      </c>
    </row>
    <row r="6117" spans="1:17" hidden="1" x14ac:dyDescent="0.25">
      <c r="A6117" t="s">
        <v>24124</v>
      </c>
      <c r="B6117" t="s">
        <v>24125</v>
      </c>
      <c r="C6117" s="1" t="str">
        <f t="shared" si="733"/>
        <v>21:0667</v>
      </c>
      <c r="D6117" s="1" t="str">
        <f t="shared" si="734"/>
        <v>21:0203</v>
      </c>
      <c r="E6117" t="s">
        <v>24126</v>
      </c>
      <c r="F6117" t="s">
        <v>24127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 t="s">
        <v>21</v>
      </c>
      <c r="P6117" t="s">
        <v>583</v>
      </c>
      <c r="Q6117" t="s">
        <v>392</v>
      </c>
    </row>
    <row r="6118" spans="1:17" hidden="1" x14ac:dyDescent="0.25">
      <c r="A6118" t="s">
        <v>24128</v>
      </c>
      <c r="B6118" t="s">
        <v>24129</v>
      </c>
      <c r="C6118" s="1" t="str">
        <f t="shared" si="733"/>
        <v>21:0667</v>
      </c>
      <c r="D6118" s="1" t="str">
        <f t="shared" si="734"/>
        <v>21:0203</v>
      </c>
      <c r="E6118" t="s">
        <v>24126</v>
      </c>
      <c r="F6118" t="s">
        <v>24130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 t="s">
        <v>21</v>
      </c>
      <c r="P6118" t="s">
        <v>583</v>
      </c>
      <c r="Q6118" t="s">
        <v>392</v>
      </c>
    </row>
    <row r="6119" spans="1:17" hidden="1" x14ac:dyDescent="0.25">
      <c r="A6119" t="s">
        <v>24131</v>
      </c>
      <c r="B6119" t="s">
        <v>24132</v>
      </c>
      <c r="C6119" s="1" t="str">
        <f t="shared" si="733"/>
        <v>21:0667</v>
      </c>
      <c r="D6119" s="1" t="str">
        <f t="shared" si="734"/>
        <v>21:0203</v>
      </c>
      <c r="E6119" t="s">
        <v>24133</v>
      </c>
      <c r="F6119" t="s">
        <v>24134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 t="s">
        <v>607</v>
      </c>
      <c r="P6119" t="s">
        <v>1631</v>
      </c>
      <c r="Q6119" t="s">
        <v>29</v>
      </c>
    </row>
    <row r="6120" spans="1:17" hidden="1" x14ac:dyDescent="0.25">
      <c r="A6120" t="s">
        <v>24135</v>
      </c>
      <c r="B6120" t="s">
        <v>24136</v>
      </c>
      <c r="C6120" s="1" t="str">
        <f t="shared" si="733"/>
        <v>21:0667</v>
      </c>
      <c r="D6120" s="1" t="str">
        <f t="shared" si="734"/>
        <v>21:0203</v>
      </c>
      <c r="E6120" t="s">
        <v>24137</v>
      </c>
      <c r="F6120" t="s">
        <v>24138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 t="s">
        <v>236</v>
      </c>
      <c r="P6120" t="s">
        <v>397</v>
      </c>
      <c r="Q6120" t="s">
        <v>103</v>
      </c>
    </row>
    <row r="6121" spans="1:17" hidden="1" x14ac:dyDescent="0.25">
      <c r="A6121" t="s">
        <v>24139</v>
      </c>
      <c r="B6121" t="s">
        <v>24140</v>
      </c>
      <c r="C6121" s="1" t="str">
        <f t="shared" si="733"/>
        <v>21:0667</v>
      </c>
      <c r="D6121" s="1" t="str">
        <f t="shared" si="734"/>
        <v>21:0203</v>
      </c>
      <c r="E6121" t="s">
        <v>24141</v>
      </c>
      <c r="F6121" t="s">
        <v>24142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 t="s">
        <v>10710</v>
      </c>
      <c r="P6121" t="s">
        <v>636</v>
      </c>
      <c r="Q6121" t="s">
        <v>392</v>
      </c>
    </row>
    <row r="6122" spans="1:17" hidden="1" x14ac:dyDescent="0.25">
      <c r="A6122" t="s">
        <v>24143</v>
      </c>
      <c r="B6122" t="s">
        <v>24144</v>
      </c>
      <c r="C6122" s="1" t="str">
        <f t="shared" si="733"/>
        <v>21:0667</v>
      </c>
      <c r="D6122" s="1" t="str">
        <f t="shared" si="734"/>
        <v>21:0203</v>
      </c>
      <c r="E6122" t="s">
        <v>24145</v>
      </c>
      <c r="F6122" t="s">
        <v>24146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 t="s">
        <v>16522</v>
      </c>
      <c r="P6122" t="s">
        <v>636</v>
      </c>
      <c r="Q6122" t="s">
        <v>392</v>
      </c>
    </row>
    <row r="6123" spans="1:17" hidden="1" x14ac:dyDescent="0.25">
      <c r="A6123" t="s">
        <v>24147</v>
      </c>
      <c r="B6123" t="s">
        <v>24148</v>
      </c>
      <c r="C6123" s="1" t="str">
        <f t="shared" si="733"/>
        <v>21:0667</v>
      </c>
      <c r="D6123" s="1" t="str">
        <f t="shared" si="734"/>
        <v>21:0203</v>
      </c>
      <c r="E6123" t="s">
        <v>24149</v>
      </c>
      <c r="F6123" t="s">
        <v>24150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 t="s">
        <v>14840</v>
      </c>
      <c r="P6123" t="s">
        <v>1515</v>
      </c>
      <c r="Q6123" t="s">
        <v>392</v>
      </c>
    </row>
    <row r="6124" spans="1:17" hidden="1" x14ac:dyDescent="0.25">
      <c r="A6124" t="s">
        <v>24151</v>
      </c>
      <c r="B6124" t="s">
        <v>24152</v>
      </c>
      <c r="C6124" s="1" t="str">
        <f t="shared" si="733"/>
        <v>21:0667</v>
      </c>
      <c r="D6124" s="1" t="str">
        <f t="shared" si="734"/>
        <v>21:0203</v>
      </c>
      <c r="E6124" t="s">
        <v>24153</v>
      </c>
      <c r="F6124" t="s">
        <v>24154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 t="s">
        <v>10710</v>
      </c>
      <c r="P6124" t="s">
        <v>1631</v>
      </c>
      <c r="Q6124" t="s">
        <v>59</v>
      </c>
    </row>
    <row r="6125" spans="1:17" hidden="1" x14ac:dyDescent="0.25">
      <c r="A6125" t="s">
        <v>24155</v>
      </c>
      <c r="B6125" t="s">
        <v>24156</v>
      </c>
      <c r="C6125" s="1" t="str">
        <f t="shared" si="733"/>
        <v>21:0667</v>
      </c>
      <c r="D6125" s="1" t="str">
        <f t="shared" si="734"/>
        <v>21:0203</v>
      </c>
      <c r="E6125" t="s">
        <v>24157</v>
      </c>
      <c r="F6125" t="s">
        <v>24158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 t="s">
        <v>21</v>
      </c>
      <c r="P6125" t="s">
        <v>2943</v>
      </c>
      <c r="Q6125" t="s">
        <v>46</v>
      </c>
    </row>
    <row r="6126" spans="1:17" hidden="1" x14ac:dyDescent="0.25">
      <c r="A6126" t="s">
        <v>24159</v>
      </c>
      <c r="B6126" t="s">
        <v>24160</v>
      </c>
      <c r="C6126" s="1" t="str">
        <f t="shared" si="733"/>
        <v>21:0667</v>
      </c>
      <c r="D6126" s="1" t="str">
        <f t="shared" si="734"/>
        <v>21:0203</v>
      </c>
      <c r="E6126" t="s">
        <v>24161</v>
      </c>
      <c r="F6126" t="s">
        <v>24162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 t="s">
        <v>3980</v>
      </c>
      <c r="P6126" t="s">
        <v>1515</v>
      </c>
      <c r="Q6126" t="s">
        <v>653</v>
      </c>
    </row>
    <row r="6127" spans="1:17" hidden="1" x14ac:dyDescent="0.25">
      <c r="A6127" t="s">
        <v>24163</v>
      </c>
      <c r="B6127" t="s">
        <v>24164</v>
      </c>
      <c r="C6127" s="1" t="str">
        <f t="shared" si="733"/>
        <v>21:0667</v>
      </c>
      <c r="D6127" s="1" t="str">
        <f t="shared" si="734"/>
        <v>21:0203</v>
      </c>
      <c r="E6127" t="s">
        <v>24165</v>
      </c>
      <c r="F6127" t="s">
        <v>24166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 t="s">
        <v>14250</v>
      </c>
      <c r="P6127" t="s">
        <v>391</v>
      </c>
      <c r="Q6127" t="s">
        <v>59</v>
      </c>
    </row>
    <row r="6128" spans="1:17" hidden="1" x14ac:dyDescent="0.25">
      <c r="A6128" t="s">
        <v>24167</v>
      </c>
      <c r="B6128" t="s">
        <v>24168</v>
      </c>
      <c r="C6128" s="1" t="str">
        <f t="shared" si="733"/>
        <v>21:0667</v>
      </c>
      <c r="D6128" s="1" t="str">
        <f t="shared" si="734"/>
        <v>21:0203</v>
      </c>
      <c r="E6128" t="s">
        <v>24169</v>
      </c>
      <c r="F6128" t="s">
        <v>24170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 t="s">
        <v>6067</v>
      </c>
      <c r="P6128" t="s">
        <v>2212</v>
      </c>
      <c r="Q6128" t="s">
        <v>398</v>
      </c>
    </row>
    <row r="6129" spans="1:17" hidden="1" x14ac:dyDescent="0.25">
      <c r="A6129" t="s">
        <v>24171</v>
      </c>
      <c r="B6129" t="s">
        <v>24172</v>
      </c>
      <c r="C6129" s="1" t="str">
        <f t="shared" si="733"/>
        <v>21:0667</v>
      </c>
      <c r="D6129" s="1" t="str">
        <f t="shared" si="734"/>
        <v>21:0203</v>
      </c>
      <c r="E6129" t="s">
        <v>24173</v>
      </c>
      <c r="F6129" t="s">
        <v>24174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 t="s">
        <v>21</v>
      </c>
      <c r="P6129" t="s">
        <v>391</v>
      </c>
      <c r="Q6129" t="s">
        <v>71</v>
      </c>
    </row>
    <row r="6130" spans="1:17" hidden="1" x14ac:dyDescent="0.25">
      <c r="A6130" t="s">
        <v>24175</v>
      </c>
      <c r="B6130" t="s">
        <v>24176</v>
      </c>
      <c r="C6130" s="1" t="str">
        <f t="shared" si="733"/>
        <v>21:0667</v>
      </c>
      <c r="D6130" s="1" t="str">
        <f t="shared" si="734"/>
        <v>21:0203</v>
      </c>
      <c r="E6130" t="s">
        <v>24177</v>
      </c>
      <c r="F6130" t="s">
        <v>24178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 t="s">
        <v>6067</v>
      </c>
      <c r="P6130" t="s">
        <v>880</v>
      </c>
      <c r="Q6130" t="s">
        <v>522</v>
      </c>
    </row>
    <row r="6131" spans="1:17" hidden="1" x14ac:dyDescent="0.25">
      <c r="A6131" t="s">
        <v>24179</v>
      </c>
      <c r="B6131" t="s">
        <v>24180</v>
      </c>
      <c r="C6131" s="1" t="str">
        <f t="shared" si="733"/>
        <v>21:0667</v>
      </c>
      <c r="D6131" s="1" t="str">
        <f t="shared" si="734"/>
        <v>21:0203</v>
      </c>
      <c r="E6131" t="s">
        <v>24181</v>
      </c>
      <c r="F6131" t="s">
        <v>24182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 t="s">
        <v>3836</v>
      </c>
      <c r="P6131" t="s">
        <v>1515</v>
      </c>
      <c r="Q6131" t="s">
        <v>365</v>
      </c>
    </row>
    <row r="6132" spans="1:17" hidden="1" x14ac:dyDescent="0.25">
      <c r="A6132" t="s">
        <v>24183</v>
      </c>
      <c r="B6132" t="s">
        <v>24184</v>
      </c>
      <c r="C6132" s="1" t="str">
        <f t="shared" si="733"/>
        <v>21:0667</v>
      </c>
      <c r="D6132" s="1" t="str">
        <f t="shared" si="734"/>
        <v>21:0203</v>
      </c>
      <c r="E6132" t="s">
        <v>24181</v>
      </c>
      <c r="F6132" t="s">
        <v>24185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 t="s">
        <v>2392</v>
      </c>
      <c r="P6132" t="s">
        <v>397</v>
      </c>
      <c r="Q6132" t="s">
        <v>398</v>
      </c>
    </row>
    <row r="6133" spans="1:17" hidden="1" x14ac:dyDescent="0.25">
      <c r="A6133" t="s">
        <v>24186</v>
      </c>
      <c r="B6133" t="s">
        <v>24187</v>
      </c>
      <c r="C6133" s="1" t="str">
        <f t="shared" si="733"/>
        <v>21:0667</v>
      </c>
      <c r="D6133" s="1" t="str">
        <f t="shared" si="734"/>
        <v>21:0203</v>
      </c>
      <c r="E6133" t="s">
        <v>24188</v>
      </c>
      <c r="F6133" t="s">
        <v>24189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 t="s">
        <v>10145</v>
      </c>
      <c r="P6133" t="s">
        <v>3107</v>
      </c>
      <c r="Q6133" t="s">
        <v>522</v>
      </c>
    </row>
    <row r="6134" spans="1:17" hidden="1" x14ac:dyDescent="0.25">
      <c r="A6134" t="s">
        <v>24190</v>
      </c>
      <c r="B6134" t="s">
        <v>24191</v>
      </c>
      <c r="C6134" s="1" t="str">
        <f t="shared" si="733"/>
        <v>21:0667</v>
      </c>
      <c r="D6134" s="1" t="str">
        <f t="shared" si="734"/>
        <v>21:0203</v>
      </c>
      <c r="E6134" t="s">
        <v>24192</v>
      </c>
      <c r="F6134" t="s">
        <v>24193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 t="s">
        <v>21</v>
      </c>
      <c r="P6134" t="s">
        <v>2212</v>
      </c>
      <c r="Q6134" t="s">
        <v>103</v>
      </c>
    </row>
    <row r="6135" spans="1:17" hidden="1" x14ac:dyDescent="0.25">
      <c r="A6135" t="s">
        <v>24194</v>
      </c>
      <c r="B6135" t="s">
        <v>24195</v>
      </c>
      <c r="C6135" s="1" t="str">
        <f t="shared" si="733"/>
        <v>21:0667</v>
      </c>
      <c r="D6135" s="1" t="str">
        <f t="shared" si="734"/>
        <v>21:0203</v>
      </c>
      <c r="E6135" t="s">
        <v>24196</v>
      </c>
      <c r="F6135" t="s">
        <v>24197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 t="s">
        <v>24198</v>
      </c>
      <c r="P6135" t="s">
        <v>658</v>
      </c>
      <c r="Q6135" t="s">
        <v>392</v>
      </c>
    </row>
    <row r="6136" spans="1:17" hidden="1" x14ac:dyDescent="0.25">
      <c r="A6136" t="s">
        <v>24199</v>
      </c>
      <c r="B6136" t="s">
        <v>24200</v>
      </c>
      <c r="C6136" s="1" t="str">
        <f t="shared" si="733"/>
        <v>21:0667</v>
      </c>
      <c r="D6136" s="1" t="str">
        <f t="shared" si="734"/>
        <v>21:0203</v>
      </c>
      <c r="E6136" t="s">
        <v>24201</v>
      </c>
      <c r="F6136" t="s">
        <v>24202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 t="s">
        <v>16492</v>
      </c>
      <c r="P6136" t="s">
        <v>2212</v>
      </c>
      <c r="Q6136" t="s">
        <v>398</v>
      </c>
    </row>
    <row r="6137" spans="1:17" hidden="1" x14ac:dyDescent="0.25">
      <c r="A6137" t="s">
        <v>24203</v>
      </c>
      <c r="B6137" t="s">
        <v>24204</v>
      </c>
      <c r="C6137" s="1" t="str">
        <f t="shared" si="733"/>
        <v>21:0667</v>
      </c>
      <c r="D6137" s="1" t="str">
        <f t="shared" si="734"/>
        <v>21:0203</v>
      </c>
      <c r="E6137" t="s">
        <v>24205</v>
      </c>
      <c r="F6137" t="s">
        <v>24206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 t="s">
        <v>21</v>
      </c>
      <c r="P6137" t="s">
        <v>22</v>
      </c>
      <c r="Q6137" t="s">
        <v>215</v>
      </c>
    </row>
    <row r="6138" spans="1:17" hidden="1" x14ac:dyDescent="0.25">
      <c r="A6138" t="s">
        <v>24207</v>
      </c>
      <c r="B6138" t="s">
        <v>24208</v>
      </c>
      <c r="C6138" s="1" t="str">
        <f t="shared" si="733"/>
        <v>21:0667</v>
      </c>
      <c r="D6138" s="1" t="str">
        <f t="shared" si="734"/>
        <v>21:0203</v>
      </c>
      <c r="E6138" t="s">
        <v>24209</v>
      </c>
      <c r="F6138" t="s">
        <v>24210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 t="s">
        <v>6864</v>
      </c>
      <c r="P6138" t="s">
        <v>22</v>
      </c>
      <c r="Q6138" t="s">
        <v>653</v>
      </c>
    </row>
    <row r="6139" spans="1:17" hidden="1" x14ac:dyDescent="0.25">
      <c r="A6139" t="s">
        <v>24211</v>
      </c>
      <c r="B6139" t="s">
        <v>24212</v>
      </c>
      <c r="C6139" s="1" t="str">
        <f t="shared" si="733"/>
        <v>21:0667</v>
      </c>
      <c r="D6139" s="1" t="str">
        <f t="shared" si="734"/>
        <v>21:0203</v>
      </c>
      <c r="E6139" t="s">
        <v>24213</v>
      </c>
      <c r="F6139" t="s">
        <v>24214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 t="s">
        <v>3672</v>
      </c>
      <c r="P6139" t="s">
        <v>397</v>
      </c>
      <c r="Q6139" t="s">
        <v>398</v>
      </c>
    </row>
    <row r="6140" spans="1:17" hidden="1" x14ac:dyDescent="0.25">
      <c r="A6140" t="s">
        <v>24215</v>
      </c>
      <c r="B6140" t="s">
        <v>24216</v>
      </c>
      <c r="C6140" s="1" t="str">
        <f t="shared" si="733"/>
        <v>21:0667</v>
      </c>
      <c r="D6140" s="1" t="str">
        <f>HYPERLINK("http://geochem.nrcan.gc.ca/cdogs/content/svy/svy_e.htm", "")</f>
        <v/>
      </c>
      <c r="G6140" s="1" t="str">
        <f>HYPERLINK("http://geochem.nrcan.gc.ca/cdogs/content/cr_/cr_00080_e.htm", "80")</f>
        <v>80</v>
      </c>
      <c r="J6140" t="s">
        <v>11703</v>
      </c>
      <c r="K6140" t="s">
        <v>11704</v>
      </c>
      <c r="O6140" t="s">
        <v>57</v>
      </c>
      <c r="P6140" t="s">
        <v>391</v>
      </c>
      <c r="Q6140" t="s">
        <v>23</v>
      </c>
    </row>
    <row r="6141" spans="1:17" hidden="1" x14ac:dyDescent="0.25">
      <c r="A6141" t="s">
        <v>24217</v>
      </c>
      <c r="B6141" t="s">
        <v>24218</v>
      </c>
      <c r="C6141" s="1" t="str">
        <f t="shared" si="733"/>
        <v>21:0667</v>
      </c>
      <c r="D6141" s="1" t="str">
        <f t="shared" ref="D6141:D6152" si="737">HYPERLINK("http://geochem.nrcan.gc.ca/cdogs/content/svy/svy210203_e.htm", "21:0203")</f>
        <v>21:0203</v>
      </c>
      <c r="E6141" t="s">
        <v>24219</v>
      </c>
      <c r="F6141" t="s">
        <v>24220</v>
      </c>
      <c r="H6141">
        <v>61.568742999999998</v>
      </c>
      <c r="I6141">
        <v>-131.74867990000001</v>
      </c>
      <c r="J6141" s="1" t="str">
        <f t="shared" ref="J6141:J6152" si="738">HYPERLINK("http://geochem.nrcan.gc.ca/cdogs/content/kwd/kwd020018_e.htm", "Fluid (stream)")</f>
        <v>Fluid (stream)</v>
      </c>
      <c r="K6141" s="1" t="str">
        <f t="shared" ref="K6141:K6152" si="739">HYPERLINK("http://geochem.nrcan.gc.ca/cdogs/content/kwd/kwd080007_e.htm", "Untreated Water")</f>
        <v>Untreated Water</v>
      </c>
      <c r="O6141" t="s">
        <v>10145</v>
      </c>
      <c r="P6141" t="s">
        <v>2212</v>
      </c>
      <c r="Q6141" t="s">
        <v>398</v>
      </c>
    </row>
    <row r="6142" spans="1:17" hidden="1" x14ac:dyDescent="0.25">
      <c r="A6142" t="s">
        <v>24221</v>
      </c>
      <c r="B6142" t="s">
        <v>24222</v>
      </c>
      <c r="C6142" s="1" t="str">
        <f t="shared" si="733"/>
        <v>21:0667</v>
      </c>
      <c r="D6142" s="1" t="str">
        <f t="shared" si="737"/>
        <v>21:0203</v>
      </c>
      <c r="E6142" t="s">
        <v>24223</v>
      </c>
      <c r="F6142" t="s">
        <v>24224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 t="s">
        <v>6124</v>
      </c>
      <c r="P6142" t="s">
        <v>22</v>
      </c>
      <c r="Q6142" t="s">
        <v>398</v>
      </c>
    </row>
    <row r="6143" spans="1:17" hidden="1" x14ac:dyDescent="0.25">
      <c r="A6143" t="s">
        <v>24225</v>
      </c>
      <c r="B6143" t="s">
        <v>24226</v>
      </c>
      <c r="C6143" s="1" t="str">
        <f t="shared" si="733"/>
        <v>21:0667</v>
      </c>
      <c r="D6143" s="1" t="str">
        <f t="shared" si="737"/>
        <v>21:0203</v>
      </c>
      <c r="E6143" t="s">
        <v>24227</v>
      </c>
      <c r="F6143" t="s">
        <v>24228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 t="s">
        <v>23857</v>
      </c>
      <c r="P6143" t="s">
        <v>356</v>
      </c>
      <c r="Q6143" t="s">
        <v>5130</v>
      </c>
    </row>
    <row r="6144" spans="1:17" hidden="1" x14ac:dyDescent="0.25">
      <c r="A6144" t="s">
        <v>24229</v>
      </c>
      <c r="B6144" t="s">
        <v>24230</v>
      </c>
      <c r="C6144" s="1" t="str">
        <f t="shared" si="733"/>
        <v>21:0667</v>
      </c>
      <c r="D6144" s="1" t="str">
        <f t="shared" si="737"/>
        <v>21:0203</v>
      </c>
      <c r="E6144" t="s">
        <v>24231</v>
      </c>
      <c r="F6144" t="s">
        <v>24232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 t="s">
        <v>5793</v>
      </c>
      <c r="P6144" t="s">
        <v>583</v>
      </c>
      <c r="Q6144" t="s">
        <v>398</v>
      </c>
    </row>
    <row r="6145" spans="1:17" hidden="1" x14ac:dyDescent="0.25">
      <c r="A6145" t="s">
        <v>24233</v>
      </c>
      <c r="B6145" t="s">
        <v>24234</v>
      </c>
      <c r="C6145" s="1" t="str">
        <f t="shared" si="733"/>
        <v>21:0667</v>
      </c>
      <c r="D6145" s="1" t="str">
        <f t="shared" si="737"/>
        <v>21:0203</v>
      </c>
      <c r="E6145" t="s">
        <v>24235</v>
      </c>
      <c r="F6145" t="s">
        <v>24236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 t="s">
        <v>327</v>
      </c>
      <c r="P6145" t="s">
        <v>22</v>
      </c>
      <c r="Q6145" t="s">
        <v>103</v>
      </c>
    </row>
    <row r="6146" spans="1:17" hidden="1" x14ac:dyDescent="0.25">
      <c r="A6146" t="s">
        <v>24237</v>
      </c>
      <c r="B6146" t="s">
        <v>24238</v>
      </c>
      <c r="C6146" s="1" t="str">
        <f t="shared" si="733"/>
        <v>21:0667</v>
      </c>
      <c r="D6146" s="1" t="str">
        <f t="shared" si="737"/>
        <v>21:0203</v>
      </c>
      <c r="E6146" t="s">
        <v>24239</v>
      </c>
      <c r="F6146" t="s">
        <v>24240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 t="s">
        <v>5793</v>
      </c>
      <c r="P6146" t="s">
        <v>397</v>
      </c>
      <c r="Q6146" t="s">
        <v>392</v>
      </c>
    </row>
    <row r="6147" spans="1:17" hidden="1" x14ac:dyDescent="0.25">
      <c r="A6147" t="s">
        <v>24241</v>
      </c>
      <c r="B6147" t="s">
        <v>24242</v>
      </c>
      <c r="C6147" s="1" t="str">
        <f t="shared" si="733"/>
        <v>21:0667</v>
      </c>
      <c r="D6147" s="1" t="str">
        <f t="shared" si="737"/>
        <v>21:0203</v>
      </c>
      <c r="E6147" t="s">
        <v>24243</v>
      </c>
      <c r="F6147" t="s">
        <v>24244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 t="s">
        <v>1812</v>
      </c>
      <c r="P6147" t="s">
        <v>22</v>
      </c>
      <c r="Q6147" t="s">
        <v>398</v>
      </c>
    </row>
    <row r="6148" spans="1:17" hidden="1" x14ac:dyDescent="0.25">
      <c r="A6148" t="s">
        <v>24245</v>
      </c>
      <c r="B6148" t="s">
        <v>24246</v>
      </c>
      <c r="C6148" s="1" t="str">
        <f t="shared" si="733"/>
        <v>21:0667</v>
      </c>
      <c r="D6148" s="1" t="str">
        <f t="shared" si="737"/>
        <v>21:0203</v>
      </c>
      <c r="E6148" t="s">
        <v>24247</v>
      </c>
      <c r="F6148" t="s">
        <v>24248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 t="s">
        <v>2129</v>
      </c>
      <c r="P6148" t="s">
        <v>7960</v>
      </c>
      <c r="Q6148" t="s">
        <v>35</v>
      </c>
    </row>
    <row r="6149" spans="1:17" hidden="1" x14ac:dyDescent="0.25">
      <c r="A6149" t="s">
        <v>24249</v>
      </c>
      <c r="B6149" t="s">
        <v>24250</v>
      </c>
      <c r="C6149" s="1" t="str">
        <f t="shared" si="733"/>
        <v>21:0667</v>
      </c>
      <c r="D6149" s="1" t="str">
        <f t="shared" si="737"/>
        <v>21:0203</v>
      </c>
      <c r="E6149" t="s">
        <v>24251</v>
      </c>
      <c r="F6149" t="s">
        <v>24252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 t="s">
        <v>6091</v>
      </c>
      <c r="P6149" t="s">
        <v>2212</v>
      </c>
      <c r="Q6149" t="s">
        <v>522</v>
      </c>
    </row>
    <row r="6150" spans="1:17" hidden="1" x14ac:dyDescent="0.25">
      <c r="A6150" t="s">
        <v>24253</v>
      </c>
      <c r="B6150" t="s">
        <v>24254</v>
      </c>
      <c r="C6150" s="1" t="str">
        <f t="shared" si="733"/>
        <v>21:0667</v>
      </c>
      <c r="D6150" s="1" t="str">
        <f t="shared" si="737"/>
        <v>21:0203</v>
      </c>
      <c r="E6150" t="s">
        <v>24255</v>
      </c>
      <c r="F6150" t="s">
        <v>24256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 t="s">
        <v>220</v>
      </c>
      <c r="P6150" t="s">
        <v>583</v>
      </c>
      <c r="Q6150" t="s">
        <v>215</v>
      </c>
    </row>
    <row r="6151" spans="1:17" hidden="1" x14ac:dyDescent="0.25">
      <c r="A6151" t="s">
        <v>24257</v>
      </c>
      <c r="B6151" t="s">
        <v>24258</v>
      </c>
      <c r="C6151" s="1" t="str">
        <f t="shared" si="733"/>
        <v>21:0667</v>
      </c>
      <c r="D6151" s="1" t="str">
        <f t="shared" si="737"/>
        <v>21:0203</v>
      </c>
      <c r="E6151" t="s">
        <v>24259</v>
      </c>
      <c r="F6151" t="s">
        <v>24260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 t="s">
        <v>21219</v>
      </c>
      <c r="P6151" t="s">
        <v>22</v>
      </c>
      <c r="Q6151" t="s">
        <v>522</v>
      </c>
    </row>
    <row r="6152" spans="1:17" hidden="1" x14ac:dyDescent="0.25">
      <c r="A6152" t="s">
        <v>24261</v>
      </c>
      <c r="B6152" t="s">
        <v>24262</v>
      </c>
      <c r="C6152" s="1" t="str">
        <f t="shared" si="733"/>
        <v>21:0667</v>
      </c>
      <c r="D6152" s="1" t="str">
        <f t="shared" si="737"/>
        <v>21:0203</v>
      </c>
      <c r="E6152" t="s">
        <v>24263</v>
      </c>
      <c r="F6152" t="s">
        <v>24264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 t="s">
        <v>14840</v>
      </c>
      <c r="P6152" t="s">
        <v>356</v>
      </c>
      <c r="Q6152" t="s">
        <v>392</v>
      </c>
    </row>
    <row r="6153" spans="1:17" hidden="1" x14ac:dyDescent="0.25">
      <c r="A6153" t="s">
        <v>24265</v>
      </c>
      <c r="B6153" t="s">
        <v>24266</v>
      </c>
      <c r="C6153" s="1" t="str">
        <f t="shared" si="733"/>
        <v>21:0667</v>
      </c>
      <c r="D6153" s="1" t="str">
        <f>HYPERLINK("http://geochem.nrcan.gc.ca/cdogs/content/svy/svy_e.htm", "")</f>
        <v/>
      </c>
      <c r="G6153" s="1" t="str">
        <f>HYPERLINK("http://geochem.nrcan.gc.ca/cdogs/content/cr_/cr_00080_e.htm", "80")</f>
        <v>80</v>
      </c>
      <c r="J6153" t="s">
        <v>11703</v>
      </c>
      <c r="K6153" t="s">
        <v>11704</v>
      </c>
      <c r="O6153" t="s">
        <v>3376</v>
      </c>
      <c r="P6153" t="s">
        <v>2943</v>
      </c>
      <c r="Q6153" t="s">
        <v>23</v>
      </c>
    </row>
    <row r="6154" spans="1:17" hidden="1" x14ac:dyDescent="0.25">
      <c r="A6154" t="s">
        <v>24267</v>
      </c>
      <c r="B6154" t="s">
        <v>24268</v>
      </c>
      <c r="C6154" s="1" t="str">
        <f t="shared" si="733"/>
        <v>21:0667</v>
      </c>
      <c r="D6154" s="1" t="str">
        <f t="shared" ref="D6154:D6167" si="740">HYPERLINK("http://geochem.nrcan.gc.ca/cdogs/content/svy/svy210203_e.htm", "21:0203")</f>
        <v>21:0203</v>
      </c>
      <c r="E6154" t="s">
        <v>24269</v>
      </c>
      <c r="F6154" t="s">
        <v>24270</v>
      </c>
      <c r="H6154">
        <v>61.467970399999999</v>
      </c>
      <c r="I6154">
        <v>-131.72606010000001</v>
      </c>
      <c r="J6154" s="1" t="str">
        <f t="shared" ref="J6154:J6167" si="741">HYPERLINK("http://geochem.nrcan.gc.ca/cdogs/content/kwd/kwd020018_e.htm", "Fluid (stream)")</f>
        <v>Fluid (stream)</v>
      </c>
      <c r="K6154" s="1" t="str">
        <f t="shared" ref="K6154:K6167" si="742">HYPERLINK("http://geochem.nrcan.gc.ca/cdogs/content/kwd/kwd080007_e.htm", "Untreated Water")</f>
        <v>Untreated Water</v>
      </c>
      <c r="O6154" t="s">
        <v>730</v>
      </c>
      <c r="P6154" t="s">
        <v>22</v>
      </c>
      <c r="Q6154" t="s">
        <v>365</v>
      </c>
    </row>
    <row r="6155" spans="1:17" hidden="1" x14ac:dyDescent="0.25">
      <c r="A6155" t="s">
        <v>24271</v>
      </c>
      <c r="B6155" t="s">
        <v>24272</v>
      </c>
      <c r="C6155" s="1" t="str">
        <f t="shared" si="733"/>
        <v>21:0667</v>
      </c>
      <c r="D6155" s="1" t="str">
        <f t="shared" si="740"/>
        <v>21:0203</v>
      </c>
      <c r="E6155" t="s">
        <v>24273</v>
      </c>
      <c r="F6155" t="s">
        <v>24274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 t="s">
        <v>2725</v>
      </c>
      <c r="P6155" t="s">
        <v>4455</v>
      </c>
      <c r="Q6155" t="s">
        <v>23</v>
      </c>
    </row>
    <row r="6156" spans="1:17" hidden="1" x14ac:dyDescent="0.25">
      <c r="A6156" t="s">
        <v>24275</v>
      </c>
      <c r="B6156" t="s">
        <v>24276</v>
      </c>
      <c r="C6156" s="1" t="str">
        <f t="shared" si="733"/>
        <v>21:0667</v>
      </c>
      <c r="D6156" s="1" t="str">
        <f t="shared" si="740"/>
        <v>21:0203</v>
      </c>
      <c r="E6156" t="s">
        <v>24273</v>
      </c>
      <c r="F6156" t="s">
        <v>24277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 t="s">
        <v>3027</v>
      </c>
      <c r="P6156" t="s">
        <v>4455</v>
      </c>
      <c r="Q6156" t="s">
        <v>23</v>
      </c>
    </row>
    <row r="6157" spans="1:17" hidden="1" x14ac:dyDescent="0.25">
      <c r="A6157" t="s">
        <v>24278</v>
      </c>
      <c r="B6157" t="s">
        <v>24279</v>
      </c>
      <c r="C6157" s="1" t="str">
        <f t="shared" si="733"/>
        <v>21:0667</v>
      </c>
      <c r="D6157" s="1" t="str">
        <f t="shared" si="740"/>
        <v>21:0203</v>
      </c>
      <c r="E6157" t="s">
        <v>24280</v>
      </c>
      <c r="F6157" t="s">
        <v>24281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 t="s">
        <v>21</v>
      </c>
      <c r="P6157" t="s">
        <v>24282</v>
      </c>
      <c r="Q6157" t="s">
        <v>198</v>
      </c>
    </row>
    <row r="6158" spans="1:17" hidden="1" x14ac:dyDescent="0.25">
      <c r="A6158" t="s">
        <v>24283</v>
      </c>
      <c r="B6158" t="s">
        <v>24284</v>
      </c>
      <c r="C6158" s="1" t="str">
        <f t="shared" si="733"/>
        <v>21:0667</v>
      </c>
      <c r="D6158" s="1" t="str">
        <f t="shared" si="740"/>
        <v>21:0203</v>
      </c>
      <c r="E6158" t="s">
        <v>24285</v>
      </c>
      <c r="F6158" t="s">
        <v>24286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 t="s">
        <v>1247</v>
      </c>
      <c r="P6158" t="s">
        <v>2212</v>
      </c>
      <c r="Q6158" t="s">
        <v>35</v>
      </c>
    </row>
    <row r="6159" spans="1:17" hidden="1" x14ac:dyDescent="0.25">
      <c r="A6159" t="s">
        <v>24287</v>
      </c>
      <c r="B6159" t="s">
        <v>24288</v>
      </c>
      <c r="C6159" s="1" t="str">
        <f t="shared" si="733"/>
        <v>21:0667</v>
      </c>
      <c r="D6159" s="1" t="str">
        <f t="shared" si="740"/>
        <v>21:0203</v>
      </c>
      <c r="E6159" t="s">
        <v>24289</v>
      </c>
      <c r="F6159" t="s">
        <v>24290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 t="s">
        <v>23857</v>
      </c>
      <c r="P6159" t="s">
        <v>391</v>
      </c>
      <c r="Q6159" t="s">
        <v>365</v>
      </c>
    </row>
    <row r="6160" spans="1:17" hidden="1" x14ac:dyDescent="0.25">
      <c r="A6160" t="s">
        <v>24291</v>
      </c>
      <c r="B6160" t="s">
        <v>24292</v>
      </c>
      <c r="C6160" s="1" t="str">
        <f t="shared" si="733"/>
        <v>21:0667</v>
      </c>
      <c r="D6160" s="1" t="str">
        <f t="shared" si="740"/>
        <v>21:0203</v>
      </c>
      <c r="E6160" t="s">
        <v>24293</v>
      </c>
      <c r="F6160" t="s">
        <v>24294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 t="s">
        <v>6124</v>
      </c>
      <c r="P6160" t="s">
        <v>22</v>
      </c>
      <c r="Q6160" t="s">
        <v>392</v>
      </c>
    </row>
    <row r="6161" spans="1:17" hidden="1" x14ac:dyDescent="0.25">
      <c r="A6161" t="s">
        <v>24295</v>
      </c>
      <c r="B6161" t="s">
        <v>24296</v>
      </c>
      <c r="C6161" s="1" t="str">
        <f t="shared" si="733"/>
        <v>21:0667</v>
      </c>
      <c r="D6161" s="1" t="str">
        <f t="shared" si="740"/>
        <v>21:0203</v>
      </c>
      <c r="E6161" t="s">
        <v>24297</v>
      </c>
      <c r="F6161" t="s">
        <v>24298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 t="s">
        <v>15079</v>
      </c>
      <c r="P6161" t="s">
        <v>1515</v>
      </c>
      <c r="Q6161" t="s">
        <v>365</v>
      </c>
    </row>
    <row r="6162" spans="1:17" hidden="1" x14ac:dyDescent="0.25">
      <c r="A6162" t="s">
        <v>24299</v>
      </c>
      <c r="B6162" t="s">
        <v>24300</v>
      </c>
      <c r="C6162" s="1" t="str">
        <f t="shared" si="733"/>
        <v>21:0667</v>
      </c>
      <c r="D6162" s="1" t="str">
        <f t="shared" si="740"/>
        <v>21:0203</v>
      </c>
      <c r="E6162" t="s">
        <v>24301</v>
      </c>
      <c r="F6162" t="s">
        <v>24302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 t="s">
        <v>21</v>
      </c>
      <c r="P6162" t="s">
        <v>21970</v>
      </c>
      <c r="Q6162" t="s">
        <v>365</v>
      </c>
    </row>
    <row r="6163" spans="1:17" hidden="1" x14ac:dyDescent="0.25">
      <c r="A6163" t="s">
        <v>24303</v>
      </c>
      <c r="B6163" t="s">
        <v>24304</v>
      </c>
      <c r="C6163" s="1" t="str">
        <f t="shared" si="733"/>
        <v>21:0667</v>
      </c>
      <c r="D6163" s="1" t="str">
        <f t="shared" si="740"/>
        <v>21:0203</v>
      </c>
      <c r="E6163" t="s">
        <v>24305</v>
      </c>
      <c r="F6163" t="s">
        <v>24306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 t="s">
        <v>311</v>
      </c>
      <c r="P6163" t="s">
        <v>2943</v>
      </c>
      <c r="Q6163" t="s">
        <v>46</v>
      </c>
    </row>
    <row r="6164" spans="1:17" hidden="1" x14ac:dyDescent="0.25">
      <c r="A6164" t="s">
        <v>24307</v>
      </c>
      <c r="B6164" t="s">
        <v>24308</v>
      </c>
      <c r="C6164" s="1" t="str">
        <f t="shared" si="733"/>
        <v>21:0667</v>
      </c>
      <c r="D6164" s="1" t="str">
        <f t="shared" si="740"/>
        <v>21:0203</v>
      </c>
      <c r="E6164" t="s">
        <v>24309</v>
      </c>
      <c r="F6164" t="s">
        <v>24310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 t="s">
        <v>730</v>
      </c>
      <c r="P6164" t="s">
        <v>583</v>
      </c>
      <c r="Q6164" t="s">
        <v>35</v>
      </c>
    </row>
    <row r="6165" spans="1:17" hidden="1" x14ac:dyDescent="0.25">
      <c r="A6165" t="s">
        <v>24311</v>
      </c>
      <c r="B6165" t="s">
        <v>24312</v>
      </c>
      <c r="C6165" s="1" t="str">
        <f t="shared" si="733"/>
        <v>21:0667</v>
      </c>
      <c r="D6165" s="1" t="str">
        <f t="shared" si="740"/>
        <v>21:0203</v>
      </c>
      <c r="E6165" t="s">
        <v>24313</v>
      </c>
      <c r="F6165" t="s">
        <v>24314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 t="s">
        <v>158</v>
      </c>
      <c r="P6165" t="s">
        <v>356</v>
      </c>
      <c r="Q6165" t="s">
        <v>365</v>
      </c>
    </row>
    <row r="6166" spans="1:17" hidden="1" x14ac:dyDescent="0.25">
      <c r="A6166" t="s">
        <v>24315</v>
      </c>
      <c r="B6166" t="s">
        <v>24316</v>
      </c>
      <c r="C6166" s="1" t="str">
        <f t="shared" si="733"/>
        <v>21:0667</v>
      </c>
      <c r="D6166" s="1" t="str">
        <f t="shared" si="740"/>
        <v>21:0203</v>
      </c>
      <c r="E6166" t="s">
        <v>24317</v>
      </c>
      <c r="F6166" t="s">
        <v>24318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 t="s">
        <v>1818</v>
      </c>
      <c r="P6166" t="s">
        <v>356</v>
      </c>
      <c r="Q6166" t="s">
        <v>522</v>
      </c>
    </row>
    <row r="6167" spans="1:17" hidden="1" x14ac:dyDescent="0.25">
      <c r="A6167" t="s">
        <v>24319</v>
      </c>
      <c r="B6167" t="s">
        <v>24320</v>
      </c>
      <c r="C6167" s="1" t="str">
        <f t="shared" si="733"/>
        <v>21:0667</v>
      </c>
      <c r="D6167" s="1" t="str">
        <f t="shared" si="740"/>
        <v>21:0203</v>
      </c>
      <c r="E6167" t="s">
        <v>24321</v>
      </c>
      <c r="F6167" t="s">
        <v>24322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 t="s">
        <v>15647</v>
      </c>
      <c r="P6167" t="s">
        <v>356</v>
      </c>
      <c r="Q6167" t="s">
        <v>398</v>
      </c>
    </row>
    <row r="6168" spans="1:17" hidden="1" x14ac:dyDescent="0.25">
      <c r="A6168" t="s">
        <v>24323</v>
      </c>
      <c r="B6168" t="s">
        <v>24324</v>
      </c>
      <c r="C6168" s="1" t="str">
        <f t="shared" si="733"/>
        <v>21:0667</v>
      </c>
      <c r="D6168" s="1" t="str">
        <f>HYPERLINK("http://geochem.nrcan.gc.ca/cdogs/content/svy/svy_e.htm", "")</f>
        <v/>
      </c>
      <c r="G6168" s="1" t="str">
        <f>HYPERLINK("http://geochem.nrcan.gc.ca/cdogs/content/cr_/cr_00082_e.htm", "82")</f>
        <v>82</v>
      </c>
      <c r="J6168" t="s">
        <v>11703</v>
      </c>
      <c r="K6168" t="s">
        <v>11704</v>
      </c>
      <c r="O6168" t="s">
        <v>730</v>
      </c>
      <c r="P6168" t="s">
        <v>4550</v>
      </c>
      <c r="Q6168" t="s">
        <v>392</v>
      </c>
    </row>
    <row r="6169" spans="1:17" hidden="1" x14ac:dyDescent="0.25">
      <c r="A6169" t="s">
        <v>24325</v>
      </c>
      <c r="B6169" t="s">
        <v>24326</v>
      </c>
      <c r="C6169" s="1" t="str">
        <f t="shared" ref="C6169:C6232" si="743">HYPERLINK("http://geochem.nrcan.gc.ca/cdogs/content/bdl/bdl210667_e.htm", "21:0667")</f>
        <v>21:0667</v>
      </c>
      <c r="D6169" s="1" t="str">
        <f t="shared" ref="D6169:D6203" si="744">HYPERLINK("http://geochem.nrcan.gc.ca/cdogs/content/svy/svy210203_e.htm", "21:0203")</f>
        <v>21:0203</v>
      </c>
      <c r="E6169" t="s">
        <v>24327</v>
      </c>
      <c r="F6169" t="s">
        <v>24328</v>
      </c>
      <c r="H6169">
        <v>61.448434800000001</v>
      </c>
      <c r="I6169">
        <v>-131.69982630000001</v>
      </c>
      <c r="J6169" s="1" t="str">
        <f t="shared" ref="J6169:J6203" si="745">HYPERLINK("http://geochem.nrcan.gc.ca/cdogs/content/kwd/kwd020018_e.htm", "Fluid (stream)")</f>
        <v>Fluid (stream)</v>
      </c>
      <c r="K6169" s="1" t="str">
        <f t="shared" ref="K6169:K6203" si="746">HYPERLINK("http://geochem.nrcan.gc.ca/cdogs/content/kwd/kwd080007_e.htm", "Untreated Water")</f>
        <v>Untreated Water</v>
      </c>
      <c r="O6169" t="s">
        <v>21</v>
      </c>
      <c r="P6169" t="s">
        <v>397</v>
      </c>
      <c r="Q6169" t="s">
        <v>522</v>
      </c>
    </row>
    <row r="6170" spans="1:17" hidden="1" x14ac:dyDescent="0.25">
      <c r="A6170" t="s">
        <v>24329</v>
      </c>
      <c r="B6170" t="s">
        <v>24330</v>
      </c>
      <c r="C6170" s="1" t="str">
        <f t="shared" si="743"/>
        <v>21:0667</v>
      </c>
      <c r="D6170" s="1" t="str">
        <f t="shared" si="744"/>
        <v>21:0203</v>
      </c>
      <c r="E6170" t="s">
        <v>24331</v>
      </c>
      <c r="F6170" t="s">
        <v>24332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 t="s">
        <v>10166</v>
      </c>
      <c r="P6170" t="s">
        <v>4455</v>
      </c>
      <c r="Q6170" t="s">
        <v>398</v>
      </c>
    </row>
    <row r="6171" spans="1:17" hidden="1" x14ac:dyDescent="0.25">
      <c r="A6171" t="s">
        <v>24333</v>
      </c>
      <c r="B6171" t="s">
        <v>24334</v>
      </c>
      <c r="C6171" s="1" t="str">
        <f t="shared" si="743"/>
        <v>21:0667</v>
      </c>
      <c r="D6171" s="1" t="str">
        <f t="shared" si="744"/>
        <v>21:0203</v>
      </c>
      <c r="E6171" t="s">
        <v>24335</v>
      </c>
      <c r="F6171" t="s">
        <v>24336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 t="s">
        <v>1599</v>
      </c>
      <c r="P6171" t="s">
        <v>583</v>
      </c>
      <c r="Q6171" t="s">
        <v>653</v>
      </c>
    </row>
    <row r="6172" spans="1:17" hidden="1" x14ac:dyDescent="0.25">
      <c r="A6172" t="s">
        <v>24337</v>
      </c>
      <c r="B6172" t="s">
        <v>24338</v>
      </c>
      <c r="C6172" s="1" t="str">
        <f t="shared" si="743"/>
        <v>21:0667</v>
      </c>
      <c r="D6172" s="1" t="str">
        <f t="shared" si="744"/>
        <v>21:0203</v>
      </c>
      <c r="E6172" t="s">
        <v>24339</v>
      </c>
      <c r="F6172" t="s">
        <v>24340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 t="s">
        <v>15720</v>
      </c>
      <c r="P6172" t="s">
        <v>356</v>
      </c>
      <c r="Q6172" t="s">
        <v>398</v>
      </c>
    </row>
    <row r="6173" spans="1:17" hidden="1" x14ac:dyDescent="0.25">
      <c r="A6173" t="s">
        <v>24341</v>
      </c>
      <c r="B6173" t="s">
        <v>24342</v>
      </c>
      <c r="C6173" s="1" t="str">
        <f t="shared" si="743"/>
        <v>21:0667</v>
      </c>
      <c r="D6173" s="1" t="str">
        <f t="shared" si="744"/>
        <v>21:0203</v>
      </c>
      <c r="E6173" t="s">
        <v>24343</v>
      </c>
      <c r="F6173" t="s">
        <v>24344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 t="s">
        <v>6124</v>
      </c>
      <c r="P6173" t="s">
        <v>45</v>
      </c>
      <c r="Q6173" t="s">
        <v>653</v>
      </c>
    </row>
    <row r="6174" spans="1:17" hidden="1" x14ac:dyDescent="0.25">
      <c r="A6174" t="s">
        <v>24345</v>
      </c>
      <c r="B6174" t="s">
        <v>24346</v>
      </c>
      <c r="C6174" s="1" t="str">
        <f t="shared" si="743"/>
        <v>21:0667</v>
      </c>
      <c r="D6174" s="1" t="str">
        <f t="shared" si="744"/>
        <v>21:0203</v>
      </c>
      <c r="E6174" t="s">
        <v>24343</v>
      </c>
      <c r="F6174" t="s">
        <v>24347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 t="s">
        <v>236</v>
      </c>
      <c r="P6174" t="s">
        <v>45</v>
      </c>
      <c r="Q6174" t="s">
        <v>653</v>
      </c>
    </row>
    <row r="6175" spans="1:17" hidden="1" x14ac:dyDescent="0.25">
      <c r="A6175" t="s">
        <v>24348</v>
      </c>
      <c r="B6175" t="s">
        <v>24349</v>
      </c>
      <c r="C6175" s="1" t="str">
        <f t="shared" si="743"/>
        <v>21:0667</v>
      </c>
      <c r="D6175" s="1" t="str">
        <f t="shared" si="744"/>
        <v>21:0203</v>
      </c>
      <c r="E6175" t="s">
        <v>24350</v>
      </c>
      <c r="F6175" t="s">
        <v>24351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 t="s">
        <v>5793</v>
      </c>
      <c r="P6175" t="s">
        <v>4550</v>
      </c>
      <c r="Q6175" t="s">
        <v>398</v>
      </c>
    </row>
    <row r="6176" spans="1:17" hidden="1" x14ac:dyDescent="0.25">
      <c r="A6176" t="s">
        <v>24352</v>
      </c>
      <c r="B6176" t="s">
        <v>24353</v>
      </c>
      <c r="C6176" s="1" t="str">
        <f t="shared" si="743"/>
        <v>21:0667</v>
      </c>
      <c r="D6176" s="1" t="str">
        <f t="shared" si="744"/>
        <v>21:0203</v>
      </c>
      <c r="E6176" t="s">
        <v>24354</v>
      </c>
      <c r="F6176" t="s">
        <v>24355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 t="s">
        <v>1664</v>
      </c>
      <c r="P6176" t="s">
        <v>22</v>
      </c>
      <c r="Q6176" t="s">
        <v>398</v>
      </c>
    </row>
    <row r="6177" spans="1:17" hidden="1" x14ac:dyDescent="0.25">
      <c r="A6177" t="s">
        <v>24356</v>
      </c>
      <c r="B6177" t="s">
        <v>24357</v>
      </c>
      <c r="C6177" s="1" t="str">
        <f t="shared" si="743"/>
        <v>21:0667</v>
      </c>
      <c r="D6177" s="1" t="str">
        <f t="shared" si="744"/>
        <v>21:0203</v>
      </c>
      <c r="E6177" t="s">
        <v>24358</v>
      </c>
      <c r="F6177" t="s">
        <v>24359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 t="s">
        <v>667</v>
      </c>
      <c r="P6177" t="s">
        <v>45</v>
      </c>
      <c r="Q6177" t="s">
        <v>398</v>
      </c>
    </row>
    <row r="6178" spans="1:17" hidden="1" x14ac:dyDescent="0.25">
      <c r="A6178" t="s">
        <v>24360</v>
      </c>
      <c r="B6178" t="s">
        <v>24361</v>
      </c>
      <c r="C6178" s="1" t="str">
        <f t="shared" si="743"/>
        <v>21:0667</v>
      </c>
      <c r="D6178" s="1" t="str">
        <f t="shared" si="744"/>
        <v>21:0203</v>
      </c>
      <c r="E6178" t="s">
        <v>24362</v>
      </c>
      <c r="F6178" t="s">
        <v>24363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 t="s">
        <v>236</v>
      </c>
      <c r="P6178" t="s">
        <v>45</v>
      </c>
      <c r="Q6178" t="s">
        <v>365</v>
      </c>
    </row>
    <row r="6179" spans="1:17" hidden="1" x14ac:dyDescent="0.25">
      <c r="A6179" t="s">
        <v>24364</v>
      </c>
      <c r="B6179" t="s">
        <v>24365</v>
      </c>
      <c r="C6179" s="1" t="str">
        <f t="shared" si="743"/>
        <v>21:0667</v>
      </c>
      <c r="D6179" s="1" t="str">
        <f t="shared" si="744"/>
        <v>21:0203</v>
      </c>
      <c r="E6179" t="s">
        <v>24366</v>
      </c>
      <c r="F6179" t="s">
        <v>24367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 t="s">
        <v>6341</v>
      </c>
      <c r="P6179" t="s">
        <v>356</v>
      </c>
      <c r="Q6179" t="s">
        <v>398</v>
      </c>
    </row>
    <row r="6180" spans="1:17" hidden="1" x14ac:dyDescent="0.25">
      <c r="A6180" t="s">
        <v>24368</v>
      </c>
      <c r="B6180" t="s">
        <v>24369</v>
      </c>
      <c r="C6180" s="1" t="str">
        <f t="shared" si="743"/>
        <v>21:0667</v>
      </c>
      <c r="D6180" s="1" t="str">
        <f t="shared" si="744"/>
        <v>21:0203</v>
      </c>
      <c r="E6180" t="s">
        <v>24370</v>
      </c>
      <c r="F6180" t="s">
        <v>24371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 t="s">
        <v>244</v>
      </c>
      <c r="P6180" t="s">
        <v>356</v>
      </c>
      <c r="Q6180" t="s">
        <v>23</v>
      </c>
    </row>
    <row r="6181" spans="1:17" hidden="1" x14ac:dyDescent="0.25">
      <c r="A6181" t="s">
        <v>24372</v>
      </c>
      <c r="B6181" t="s">
        <v>24373</v>
      </c>
      <c r="C6181" s="1" t="str">
        <f t="shared" si="743"/>
        <v>21:0667</v>
      </c>
      <c r="D6181" s="1" t="str">
        <f t="shared" si="744"/>
        <v>21:0203</v>
      </c>
      <c r="E6181" t="s">
        <v>24374</v>
      </c>
      <c r="F6181" t="s">
        <v>24375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 t="s">
        <v>244</v>
      </c>
      <c r="P6181" t="s">
        <v>45</v>
      </c>
      <c r="Q6181" t="s">
        <v>29</v>
      </c>
    </row>
    <row r="6182" spans="1:17" hidden="1" x14ac:dyDescent="0.25">
      <c r="A6182" t="s">
        <v>24376</v>
      </c>
      <c r="B6182" t="s">
        <v>24377</v>
      </c>
      <c r="C6182" s="1" t="str">
        <f t="shared" si="743"/>
        <v>21:0667</v>
      </c>
      <c r="D6182" s="1" t="str">
        <f t="shared" si="744"/>
        <v>21:0203</v>
      </c>
      <c r="E6182" t="s">
        <v>24378</v>
      </c>
      <c r="F6182" t="s">
        <v>24379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 t="s">
        <v>576</v>
      </c>
      <c r="P6182" t="s">
        <v>45</v>
      </c>
      <c r="Q6182" t="s">
        <v>398</v>
      </c>
    </row>
    <row r="6183" spans="1:17" hidden="1" x14ac:dyDescent="0.25">
      <c r="A6183" t="s">
        <v>24380</v>
      </c>
      <c r="B6183" t="s">
        <v>24381</v>
      </c>
      <c r="C6183" s="1" t="str">
        <f t="shared" si="743"/>
        <v>21:0667</v>
      </c>
      <c r="D6183" s="1" t="str">
        <f t="shared" si="744"/>
        <v>21:0203</v>
      </c>
      <c r="E6183" t="s">
        <v>24382</v>
      </c>
      <c r="F6183" t="s">
        <v>24383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 t="s">
        <v>1818</v>
      </c>
      <c r="P6183" t="s">
        <v>2212</v>
      </c>
      <c r="Q6183" t="s">
        <v>46</v>
      </c>
    </row>
    <row r="6184" spans="1:17" hidden="1" x14ac:dyDescent="0.25">
      <c r="A6184" t="s">
        <v>24384</v>
      </c>
      <c r="B6184" t="s">
        <v>24385</v>
      </c>
      <c r="C6184" s="1" t="str">
        <f t="shared" si="743"/>
        <v>21:0667</v>
      </c>
      <c r="D6184" s="1" t="str">
        <f t="shared" si="744"/>
        <v>21:0203</v>
      </c>
      <c r="E6184" t="s">
        <v>24386</v>
      </c>
      <c r="F6184" t="s">
        <v>24387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 t="s">
        <v>21</v>
      </c>
      <c r="P6184" t="s">
        <v>45</v>
      </c>
      <c r="Q6184" t="s">
        <v>35</v>
      </c>
    </row>
    <row r="6185" spans="1:17" hidden="1" x14ac:dyDescent="0.25">
      <c r="A6185" t="s">
        <v>24388</v>
      </c>
      <c r="B6185" t="s">
        <v>24389</v>
      </c>
      <c r="C6185" s="1" t="str">
        <f t="shared" si="743"/>
        <v>21:0667</v>
      </c>
      <c r="D6185" s="1" t="str">
        <f t="shared" si="744"/>
        <v>21:0203</v>
      </c>
      <c r="E6185" t="s">
        <v>24390</v>
      </c>
      <c r="F6185" t="s">
        <v>24391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 t="s">
        <v>551</v>
      </c>
      <c r="P6185" t="s">
        <v>356</v>
      </c>
      <c r="Q6185" t="s">
        <v>35</v>
      </c>
    </row>
    <row r="6186" spans="1:17" hidden="1" x14ac:dyDescent="0.25">
      <c r="A6186" t="s">
        <v>24392</v>
      </c>
      <c r="B6186" t="s">
        <v>24393</v>
      </c>
      <c r="C6186" s="1" t="str">
        <f t="shared" si="743"/>
        <v>21:0667</v>
      </c>
      <c r="D6186" s="1" t="str">
        <f t="shared" si="744"/>
        <v>21:0203</v>
      </c>
      <c r="E6186" t="s">
        <v>24394</v>
      </c>
      <c r="F6186" t="s">
        <v>24395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 t="s">
        <v>327</v>
      </c>
      <c r="P6186" t="s">
        <v>583</v>
      </c>
      <c r="Q6186" t="s">
        <v>365</v>
      </c>
    </row>
    <row r="6187" spans="1:17" hidden="1" x14ac:dyDescent="0.25">
      <c r="A6187" t="s">
        <v>24396</v>
      </c>
      <c r="B6187" t="s">
        <v>24397</v>
      </c>
      <c r="C6187" s="1" t="str">
        <f t="shared" si="743"/>
        <v>21:0667</v>
      </c>
      <c r="D6187" s="1" t="str">
        <f t="shared" si="744"/>
        <v>21:0203</v>
      </c>
      <c r="E6187" t="s">
        <v>24398</v>
      </c>
      <c r="F6187" t="s">
        <v>24399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 t="s">
        <v>64</v>
      </c>
      <c r="P6187" t="s">
        <v>356</v>
      </c>
      <c r="Q6187" t="s">
        <v>398</v>
      </c>
    </row>
    <row r="6188" spans="1:17" hidden="1" x14ac:dyDescent="0.25">
      <c r="A6188" t="s">
        <v>24400</v>
      </c>
      <c r="B6188" t="s">
        <v>24401</v>
      </c>
      <c r="C6188" s="1" t="str">
        <f t="shared" si="743"/>
        <v>21:0667</v>
      </c>
      <c r="D6188" s="1" t="str">
        <f t="shared" si="744"/>
        <v>21:0203</v>
      </c>
      <c r="E6188" t="s">
        <v>24402</v>
      </c>
      <c r="F6188" t="s">
        <v>24403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 t="s">
        <v>512</v>
      </c>
      <c r="P6188" t="s">
        <v>356</v>
      </c>
      <c r="Q6188" t="s">
        <v>398</v>
      </c>
    </row>
    <row r="6189" spans="1:17" hidden="1" x14ac:dyDescent="0.25">
      <c r="A6189" t="s">
        <v>24404</v>
      </c>
      <c r="B6189" t="s">
        <v>24405</v>
      </c>
      <c r="C6189" s="1" t="str">
        <f t="shared" si="743"/>
        <v>21:0667</v>
      </c>
      <c r="D6189" s="1" t="str">
        <f t="shared" si="744"/>
        <v>21:0203</v>
      </c>
      <c r="E6189" t="s">
        <v>24406</v>
      </c>
      <c r="F6189" t="s">
        <v>24407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 t="s">
        <v>680</v>
      </c>
      <c r="P6189" t="s">
        <v>356</v>
      </c>
      <c r="Q6189" t="s">
        <v>398</v>
      </c>
    </row>
    <row r="6190" spans="1:17" hidden="1" x14ac:dyDescent="0.25">
      <c r="A6190" t="s">
        <v>24408</v>
      </c>
      <c r="B6190" t="s">
        <v>24409</v>
      </c>
      <c r="C6190" s="1" t="str">
        <f t="shared" si="743"/>
        <v>21:0667</v>
      </c>
      <c r="D6190" s="1" t="str">
        <f t="shared" si="744"/>
        <v>21:0203</v>
      </c>
      <c r="E6190" t="s">
        <v>24410</v>
      </c>
      <c r="F6190" t="s">
        <v>24411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 t="s">
        <v>1812</v>
      </c>
      <c r="P6190" t="s">
        <v>45</v>
      </c>
      <c r="Q6190" t="s">
        <v>653</v>
      </c>
    </row>
    <row r="6191" spans="1:17" hidden="1" x14ac:dyDescent="0.25">
      <c r="A6191" t="s">
        <v>24412</v>
      </c>
      <c r="B6191" t="s">
        <v>24413</v>
      </c>
      <c r="C6191" s="1" t="str">
        <f t="shared" si="743"/>
        <v>21:0667</v>
      </c>
      <c r="D6191" s="1" t="str">
        <f t="shared" si="744"/>
        <v>21:0203</v>
      </c>
      <c r="E6191" t="s">
        <v>24414</v>
      </c>
      <c r="F6191" t="s">
        <v>24415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 t="s">
        <v>576</v>
      </c>
      <c r="P6191" t="s">
        <v>45</v>
      </c>
      <c r="Q6191" t="s">
        <v>398</v>
      </c>
    </row>
    <row r="6192" spans="1:17" hidden="1" x14ac:dyDescent="0.25">
      <c r="A6192" t="s">
        <v>24416</v>
      </c>
      <c r="B6192" t="s">
        <v>24417</v>
      </c>
      <c r="C6192" s="1" t="str">
        <f t="shared" si="743"/>
        <v>21:0667</v>
      </c>
      <c r="D6192" s="1" t="str">
        <f t="shared" si="744"/>
        <v>21:0203</v>
      </c>
      <c r="E6192" t="s">
        <v>24418</v>
      </c>
      <c r="F6192" t="s">
        <v>24419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 t="s">
        <v>9521</v>
      </c>
      <c r="P6192" t="s">
        <v>45</v>
      </c>
      <c r="Q6192" t="s">
        <v>5130</v>
      </c>
    </row>
    <row r="6193" spans="1:17" hidden="1" x14ac:dyDescent="0.25">
      <c r="A6193" t="s">
        <v>24420</v>
      </c>
      <c r="B6193" t="s">
        <v>24421</v>
      </c>
      <c r="C6193" s="1" t="str">
        <f t="shared" si="743"/>
        <v>21:0667</v>
      </c>
      <c r="D6193" s="1" t="str">
        <f t="shared" si="744"/>
        <v>21:0203</v>
      </c>
      <c r="E6193" t="s">
        <v>24418</v>
      </c>
      <c r="F6193" t="s">
        <v>24422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 t="s">
        <v>576</v>
      </c>
      <c r="P6193" t="s">
        <v>45</v>
      </c>
      <c r="Q6193" t="s">
        <v>5130</v>
      </c>
    </row>
    <row r="6194" spans="1:17" hidden="1" x14ac:dyDescent="0.25">
      <c r="A6194" t="s">
        <v>24423</v>
      </c>
      <c r="B6194" t="s">
        <v>24424</v>
      </c>
      <c r="C6194" s="1" t="str">
        <f t="shared" si="743"/>
        <v>21:0667</v>
      </c>
      <c r="D6194" s="1" t="str">
        <f t="shared" si="744"/>
        <v>21:0203</v>
      </c>
      <c r="E6194" t="s">
        <v>24425</v>
      </c>
      <c r="F6194" t="s">
        <v>24426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 t="s">
        <v>21</v>
      </c>
      <c r="P6194" t="s">
        <v>45</v>
      </c>
      <c r="Q6194" t="s">
        <v>365</v>
      </c>
    </row>
    <row r="6195" spans="1:17" hidden="1" x14ac:dyDescent="0.25">
      <c r="A6195" t="s">
        <v>24427</v>
      </c>
      <c r="B6195" t="s">
        <v>24428</v>
      </c>
      <c r="C6195" s="1" t="str">
        <f t="shared" si="743"/>
        <v>21:0667</v>
      </c>
      <c r="D6195" s="1" t="str">
        <f t="shared" si="744"/>
        <v>21:0203</v>
      </c>
      <c r="E6195" t="s">
        <v>24429</v>
      </c>
      <c r="F6195" t="s">
        <v>24430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 t="s">
        <v>3085</v>
      </c>
      <c r="P6195" t="s">
        <v>45</v>
      </c>
      <c r="Q6195" t="s">
        <v>398</v>
      </c>
    </row>
    <row r="6196" spans="1:17" hidden="1" x14ac:dyDescent="0.25">
      <c r="A6196" t="s">
        <v>24431</v>
      </c>
      <c r="B6196" t="s">
        <v>24432</v>
      </c>
      <c r="C6196" s="1" t="str">
        <f t="shared" si="743"/>
        <v>21:0667</v>
      </c>
      <c r="D6196" s="1" t="str">
        <f t="shared" si="744"/>
        <v>21:0203</v>
      </c>
      <c r="E6196" t="s">
        <v>24433</v>
      </c>
      <c r="F6196" t="s">
        <v>24434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 t="s">
        <v>593</v>
      </c>
      <c r="P6196" t="s">
        <v>45</v>
      </c>
      <c r="Q6196" t="s">
        <v>522</v>
      </c>
    </row>
    <row r="6197" spans="1:17" hidden="1" x14ac:dyDescent="0.25">
      <c r="A6197" t="s">
        <v>24435</v>
      </c>
      <c r="B6197" t="s">
        <v>24436</v>
      </c>
      <c r="C6197" s="1" t="str">
        <f t="shared" si="743"/>
        <v>21:0667</v>
      </c>
      <c r="D6197" s="1" t="str">
        <f t="shared" si="744"/>
        <v>21:0203</v>
      </c>
      <c r="E6197" t="s">
        <v>24437</v>
      </c>
      <c r="F6197" t="s">
        <v>24438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 t="s">
        <v>2379</v>
      </c>
      <c r="P6197" t="s">
        <v>45</v>
      </c>
      <c r="Q6197" t="s">
        <v>653</v>
      </c>
    </row>
    <row r="6198" spans="1:17" hidden="1" x14ac:dyDescent="0.25">
      <c r="A6198" t="s">
        <v>24439</v>
      </c>
      <c r="B6198" t="s">
        <v>24440</v>
      </c>
      <c r="C6198" s="1" t="str">
        <f t="shared" si="743"/>
        <v>21:0667</v>
      </c>
      <c r="D6198" s="1" t="str">
        <f t="shared" si="744"/>
        <v>21:0203</v>
      </c>
      <c r="E6198" t="s">
        <v>24441</v>
      </c>
      <c r="F6198" t="s">
        <v>24442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 t="s">
        <v>2725</v>
      </c>
      <c r="P6198" t="s">
        <v>356</v>
      </c>
      <c r="Q6198" t="s">
        <v>398</v>
      </c>
    </row>
    <row r="6199" spans="1:17" hidden="1" x14ac:dyDescent="0.25">
      <c r="A6199" t="s">
        <v>24443</v>
      </c>
      <c r="B6199" t="s">
        <v>24444</v>
      </c>
      <c r="C6199" s="1" t="str">
        <f t="shared" si="743"/>
        <v>21:0667</v>
      </c>
      <c r="D6199" s="1" t="str">
        <f t="shared" si="744"/>
        <v>21:0203</v>
      </c>
      <c r="E6199" t="s">
        <v>24445</v>
      </c>
      <c r="F6199" t="s">
        <v>24446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 t="s">
        <v>3651</v>
      </c>
      <c r="P6199" t="s">
        <v>45</v>
      </c>
      <c r="Q6199" t="s">
        <v>653</v>
      </c>
    </row>
    <row r="6200" spans="1:17" hidden="1" x14ac:dyDescent="0.25">
      <c r="A6200" t="s">
        <v>24447</v>
      </c>
      <c r="B6200" t="s">
        <v>24448</v>
      </c>
      <c r="C6200" s="1" t="str">
        <f t="shared" si="743"/>
        <v>21:0667</v>
      </c>
      <c r="D6200" s="1" t="str">
        <f t="shared" si="744"/>
        <v>21:0203</v>
      </c>
      <c r="E6200" t="s">
        <v>24449</v>
      </c>
      <c r="F6200" t="s">
        <v>24450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 t="s">
        <v>4378</v>
      </c>
      <c r="P6200" t="s">
        <v>45</v>
      </c>
      <c r="Q6200" t="s">
        <v>653</v>
      </c>
    </row>
    <row r="6201" spans="1:17" hidden="1" x14ac:dyDescent="0.25">
      <c r="A6201" t="s">
        <v>24451</v>
      </c>
      <c r="B6201" t="s">
        <v>24452</v>
      </c>
      <c r="C6201" s="1" t="str">
        <f t="shared" si="743"/>
        <v>21:0667</v>
      </c>
      <c r="D6201" s="1" t="str">
        <f t="shared" si="744"/>
        <v>21:0203</v>
      </c>
      <c r="E6201" t="s">
        <v>24453</v>
      </c>
      <c r="F6201" t="s">
        <v>24454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 t="s">
        <v>3116</v>
      </c>
      <c r="P6201" t="s">
        <v>397</v>
      </c>
      <c r="Q6201" t="s">
        <v>392</v>
      </c>
    </row>
    <row r="6202" spans="1:17" hidden="1" x14ac:dyDescent="0.25">
      <c r="A6202" t="s">
        <v>24455</v>
      </c>
      <c r="B6202" t="s">
        <v>24456</v>
      </c>
      <c r="C6202" s="1" t="str">
        <f t="shared" si="743"/>
        <v>21:0667</v>
      </c>
      <c r="D6202" s="1" t="str">
        <f t="shared" si="744"/>
        <v>21:0203</v>
      </c>
      <c r="E6202" t="s">
        <v>24457</v>
      </c>
      <c r="F6202" t="s">
        <v>24458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 t="s">
        <v>7174</v>
      </c>
      <c r="P6202" t="s">
        <v>356</v>
      </c>
      <c r="Q6202" t="s">
        <v>365</v>
      </c>
    </row>
    <row r="6203" spans="1:17" hidden="1" x14ac:dyDescent="0.25">
      <c r="A6203" t="s">
        <v>24459</v>
      </c>
      <c r="B6203" t="s">
        <v>24460</v>
      </c>
      <c r="C6203" s="1" t="str">
        <f t="shared" si="743"/>
        <v>21:0667</v>
      </c>
      <c r="D6203" s="1" t="str">
        <f t="shared" si="744"/>
        <v>21:0203</v>
      </c>
      <c r="E6203" t="s">
        <v>24461</v>
      </c>
      <c r="F6203" t="s">
        <v>24462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 t="s">
        <v>7165</v>
      </c>
      <c r="P6203" t="s">
        <v>636</v>
      </c>
      <c r="Q6203" t="s">
        <v>398</v>
      </c>
    </row>
    <row r="6204" spans="1:17" hidden="1" x14ac:dyDescent="0.25">
      <c r="A6204" t="s">
        <v>24463</v>
      </c>
      <c r="B6204" t="s">
        <v>24464</v>
      </c>
      <c r="C6204" s="1" t="str">
        <f t="shared" si="743"/>
        <v>21:0667</v>
      </c>
      <c r="D6204" s="1" t="str">
        <f>HYPERLINK("http://geochem.nrcan.gc.ca/cdogs/content/svy/svy_e.htm", "")</f>
        <v/>
      </c>
      <c r="G6204" s="1" t="str">
        <f>HYPERLINK("http://geochem.nrcan.gc.ca/cdogs/content/cr_/cr_00081_e.htm", "81")</f>
        <v>81</v>
      </c>
      <c r="J6204" t="s">
        <v>11703</v>
      </c>
      <c r="K6204" t="s">
        <v>11704</v>
      </c>
      <c r="O6204" t="s">
        <v>370</v>
      </c>
      <c r="P6204" t="s">
        <v>1598</v>
      </c>
      <c r="Q6204" t="s">
        <v>398</v>
      </c>
    </row>
    <row r="6205" spans="1:17" hidden="1" x14ac:dyDescent="0.25">
      <c r="A6205" t="s">
        <v>24465</v>
      </c>
      <c r="B6205" t="s">
        <v>24466</v>
      </c>
      <c r="C6205" s="1" t="str">
        <f t="shared" si="743"/>
        <v>21:0667</v>
      </c>
      <c r="D6205" s="1" t="str">
        <f t="shared" ref="D6205:D6211" si="747">HYPERLINK("http://geochem.nrcan.gc.ca/cdogs/content/svy/svy210203_e.htm", "21:0203")</f>
        <v>21:0203</v>
      </c>
      <c r="E6205" t="s">
        <v>24467</v>
      </c>
      <c r="F6205" t="s">
        <v>24468</v>
      </c>
      <c r="H6205">
        <v>61.326217700000001</v>
      </c>
      <c r="I6205">
        <v>-131.3843713</v>
      </c>
      <c r="J6205" s="1" t="str">
        <f t="shared" ref="J6205:J6211" si="748">HYPERLINK("http://geochem.nrcan.gc.ca/cdogs/content/kwd/kwd020018_e.htm", "Fluid (stream)")</f>
        <v>Fluid (stream)</v>
      </c>
      <c r="K6205" s="1" t="str">
        <f t="shared" ref="K6205:K6211" si="749">HYPERLINK("http://geochem.nrcan.gc.ca/cdogs/content/kwd/kwd080007_e.htm", "Untreated Water")</f>
        <v>Untreated Water</v>
      </c>
      <c r="O6205" t="s">
        <v>6091</v>
      </c>
      <c r="P6205" t="s">
        <v>2212</v>
      </c>
      <c r="Q6205" t="s">
        <v>398</v>
      </c>
    </row>
    <row r="6206" spans="1:17" hidden="1" x14ac:dyDescent="0.25">
      <c r="A6206" t="s">
        <v>24469</v>
      </c>
      <c r="B6206" t="s">
        <v>24470</v>
      </c>
      <c r="C6206" s="1" t="str">
        <f t="shared" si="743"/>
        <v>21:0667</v>
      </c>
      <c r="D6206" s="1" t="str">
        <f t="shared" si="747"/>
        <v>21:0203</v>
      </c>
      <c r="E6206" t="s">
        <v>24471</v>
      </c>
      <c r="F6206" t="s">
        <v>24472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 t="s">
        <v>5563</v>
      </c>
      <c r="P6206" t="s">
        <v>397</v>
      </c>
      <c r="Q6206" t="s">
        <v>522</v>
      </c>
    </row>
    <row r="6207" spans="1:17" hidden="1" x14ac:dyDescent="0.25">
      <c r="A6207" t="s">
        <v>24473</v>
      </c>
      <c r="B6207" t="s">
        <v>24474</v>
      </c>
      <c r="C6207" s="1" t="str">
        <f t="shared" si="743"/>
        <v>21:0667</v>
      </c>
      <c r="D6207" s="1" t="str">
        <f t="shared" si="747"/>
        <v>21:0203</v>
      </c>
      <c r="E6207" t="s">
        <v>24475</v>
      </c>
      <c r="F6207" t="s">
        <v>24476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 t="s">
        <v>2720</v>
      </c>
      <c r="P6207" t="s">
        <v>397</v>
      </c>
      <c r="Q6207" t="s">
        <v>365</v>
      </c>
    </row>
    <row r="6208" spans="1:17" hidden="1" x14ac:dyDescent="0.25">
      <c r="A6208" t="s">
        <v>24477</v>
      </c>
      <c r="B6208" t="s">
        <v>24478</v>
      </c>
      <c r="C6208" s="1" t="str">
        <f t="shared" si="743"/>
        <v>21:0667</v>
      </c>
      <c r="D6208" s="1" t="str">
        <f t="shared" si="747"/>
        <v>21:0203</v>
      </c>
      <c r="E6208" t="s">
        <v>24479</v>
      </c>
      <c r="F6208" t="s">
        <v>24480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 t="s">
        <v>244</v>
      </c>
      <c r="P6208" t="s">
        <v>583</v>
      </c>
      <c r="Q6208" t="s">
        <v>653</v>
      </c>
    </row>
    <row r="6209" spans="1:17" hidden="1" x14ac:dyDescent="0.25">
      <c r="A6209" t="s">
        <v>24481</v>
      </c>
      <c r="B6209" t="s">
        <v>24482</v>
      </c>
      <c r="C6209" s="1" t="str">
        <f t="shared" si="743"/>
        <v>21:0667</v>
      </c>
      <c r="D6209" s="1" t="str">
        <f t="shared" si="747"/>
        <v>21:0203</v>
      </c>
      <c r="E6209" t="s">
        <v>24479</v>
      </c>
      <c r="F6209" t="s">
        <v>24483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 t="s">
        <v>588</v>
      </c>
      <c r="P6209" t="s">
        <v>22</v>
      </c>
      <c r="Q6209" t="s">
        <v>653</v>
      </c>
    </row>
    <row r="6210" spans="1:17" hidden="1" x14ac:dyDescent="0.25">
      <c r="A6210" t="s">
        <v>24484</v>
      </c>
      <c r="B6210" t="s">
        <v>24485</v>
      </c>
      <c r="C6210" s="1" t="str">
        <f t="shared" si="743"/>
        <v>21:0667</v>
      </c>
      <c r="D6210" s="1" t="str">
        <f t="shared" si="747"/>
        <v>21:0203</v>
      </c>
      <c r="E6210" t="s">
        <v>24486</v>
      </c>
      <c r="F6210" t="s">
        <v>24487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 t="s">
        <v>21</v>
      </c>
      <c r="P6210" t="s">
        <v>2212</v>
      </c>
      <c r="Q6210" t="s">
        <v>392</v>
      </c>
    </row>
    <row r="6211" spans="1:17" hidden="1" x14ac:dyDescent="0.25">
      <c r="A6211" t="s">
        <v>24488</v>
      </c>
      <c r="B6211" t="s">
        <v>24489</v>
      </c>
      <c r="C6211" s="1" t="str">
        <f t="shared" si="743"/>
        <v>21:0667</v>
      </c>
      <c r="D6211" s="1" t="str">
        <f t="shared" si="747"/>
        <v>21:0203</v>
      </c>
      <c r="E6211" t="s">
        <v>24490</v>
      </c>
      <c r="F6211" t="s">
        <v>24491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 t="s">
        <v>730</v>
      </c>
      <c r="P6211" t="s">
        <v>397</v>
      </c>
      <c r="Q6211" t="s">
        <v>392</v>
      </c>
    </row>
    <row r="6212" spans="1:17" hidden="1" x14ac:dyDescent="0.25">
      <c r="A6212" t="s">
        <v>24492</v>
      </c>
      <c r="B6212" t="s">
        <v>24493</v>
      </c>
      <c r="C6212" s="1" t="str">
        <f t="shared" si="743"/>
        <v>21:0667</v>
      </c>
      <c r="D6212" s="1" t="str">
        <f>HYPERLINK("http://geochem.nrcan.gc.ca/cdogs/content/svy/svy_e.htm", "")</f>
        <v/>
      </c>
      <c r="G6212" s="1" t="str">
        <f>HYPERLINK("http://geochem.nrcan.gc.ca/cdogs/content/cr_/cr_00082_e.htm", "82")</f>
        <v>82</v>
      </c>
      <c r="J6212" t="s">
        <v>11703</v>
      </c>
      <c r="K6212" t="s">
        <v>11704</v>
      </c>
      <c r="O6212" t="s">
        <v>730</v>
      </c>
      <c r="P6212" t="s">
        <v>5368</v>
      </c>
      <c r="Q6212" t="s">
        <v>392</v>
      </c>
    </row>
    <row r="6213" spans="1:17" hidden="1" x14ac:dyDescent="0.25">
      <c r="A6213" t="s">
        <v>24494</v>
      </c>
      <c r="B6213" t="s">
        <v>24495</v>
      </c>
      <c r="C6213" s="1" t="str">
        <f t="shared" si="743"/>
        <v>21:0667</v>
      </c>
      <c r="D6213" s="1" t="str">
        <f t="shared" ref="D6213:D6224" si="750">HYPERLINK("http://geochem.nrcan.gc.ca/cdogs/content/svy/svy210203_e.htm", "21:0203")</f>
        <v>21:0203</v>
      </c>
      <c r="E6213" t="s">
        <v>24496</v>
      </c>
      <c r="F6213" t="s">
        <v>24497</v>
      </c>
      <c r="H6213">
        <v>61.420752100000001</v>
      </c>
      <c r="I6213">
        <v>-131.3905556</v>
      </c>
      <c r="J6213" s="1" t="str">
        <f t="shared" ref="J6213:J6224" si="751">HYPERLINK("http://geochem.nrcan.gc.ca/cdogs/content/kwd/kwd020018_e.htm", "Fluid (stream)")</f>
        <v>Fluid (stream)</v>
      </c>
      <c r="K6213" s="1" t="str">
        <f t="shared" ref="K6213:K6224" si="752">HYPERLINK("http://geochem.nrcan.gc.ca/cdogs/content/kwd/kwd080007_e.htm", "Untreated Water")</f>
        <v>Untreated Water</v>
      </c>
      <c r="O6213" t="s">
        <v>667</v>
      </c>
      <c r="P6213" t="s">
        <v>397</v>
      </c>
      <c r="Q6213" t="s">
        <v>365</v>
      </c>
    </row>
    <row r="6214" spans="1:17" hidden="1" x14ac:dyDescent="0.25">
      <c r="A6214" t="s">
        <v>24498</v>
      </c>
      <c r="B6214" t="s">
        <v>24499</v>
      </c>
      <c r="C6214" s="1" t="str">
        <f t="shared" si="743"/>
        <v>21:0667</v>
      </c>
      <c r="D6214" s="1" t="str">
        <f t="shared" si="750"/>
        <v>21:0203</v>
      </c>
      <c r="E6214" t="s">
        <v>24500</v>
      </c>
      <c r="F6214" t="s">
        <v>24501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 t="s">
        <v>8566</v>
      </c>
      <c r="P6214" t="s">
        <v>2212</v>
      </c>
      <c r="Q6214" t="s">
        <v>365</v>
      </c>
    </row>
    <row r="6215" spans="1:17" hidden="1" x14ac:dyDescent="0.25">
      <c r="A6215" t="s">
        <v>24502</v>
      </c>
      <c r="B6215" t="s">
        <v>24503</v>
      </c>
      <c r="C6215" s="1" t="str">
        <f t="shared" si="743"/>
        <v>21:0667</v>
      </c>
      <c r="D6215" s="1" t="str">
        <f t="shared" si="750"/>
        <v>21:0203</v>
      </c>
      <c r="E6215" t="s">
        <v>24504</v>
      </c>
      <c r="F6215" t="s">
        <v>24505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 t="s">
        <v>667</v>
      </c>
      <c r="P6215" t="s">
        <v>4455</v>
      </c>
      <c r="Q6215" t="s">
        <v>365</v>
      </c>
    </row>
    <row r="6216" spans="1:17" hidden="1" x14ac:dyDescent="0.25">
      <c r="A6216" t="s">
        <v>24506</v>
      </c>
      <c r="B6216" t="s">
        <v>24507</v>
      </c>
      <c r="C6216" s="1" t="str">
        <f t="shared" si="743"/>
        <v>21:0667</v>
      </c>
      <c r="D6216" s="1" t="str">
        <f t="shared" si="750"/>
        <v>21:0203</v>
      </c>
      <c r="E6216" t="s">
        <v>24508</v>
      </c>
      <c r="F6216" t="s">
        <v>24509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 t="s">
        <v>14765</v>
      </c>
      <c r="P6216" t="s">
        <v>1515</v>
      </c>
      <c r="Q6216" t="s">
        <v>365</v>
      </c>
    </row>
    <row r="6217" spans="1:17" hidden="1" x14ac:dyDescent="0.25">
      <c r="A6217" t="s">
        <v>24510</v>
      </c>
      <c r="B6217" t="s">
        <v>24511</v>
      </c>
      <c r="C6217" s="1" t="str">
        <f t="shared" si="743"/>
        <v>21:0667</v>
      </c>
      <c r="D6217" s="1" t="str">
        <f t="shared" si="750"/>
        <v>21:0203</v>
      </c>
      <c r="E6217" t="s">
        <v>24512</v>
      </c>
      <c r="F6217" t="s">
        <v>24513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 t="s">
        <v>14840</v>
      </c>
      <c r="P6217" t="s">
        <v>397</v>
      </c>
      <c r="Q6217" t="s">
        <v>522</v>
      </c>
    </row>
    <row r="6218" spans="1:17" hidden="1" x14ac:dyDescent="0.25">
      <c r="A6218" t="s">
        <v>24514</v>
      </c>
      <c r="B6218" t="s">
        <v>24515</v>
      </c>
      <c r="C6218" s="1" t="str">
        <f t="shared" si="743"/>
        <v>21:0667</v>
      </c>
      <c r="D6218" s="1" t="str">
        <f t="shared" si="750"/>
        <v>21:0203</v>
      </c>
      <c r="E6218" t="s">
        <v>24516</v>
      </c>
      <c r="F6218" t="s">
        <v>24517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 t="s">
        <v>11795</v>
      </c>
      <c r="P6218" t="s">
        <v>22</v>
      </c>
      <c r="Q6218" t="s">
        <v>398</v>
      </c>
    </row>
    <row r="6219" spans="1:17" hidden="1" x14ac:dyDescent="0.25">
      <c r="A6219" t="s">
        <v>24518</v>
      </c>
      <c r="B6219" t="s">
        <v>24519</v>
      </c>
      <c r="C6219" s="1" t="str">
        <f t="shared" si="743"/>
        <v>21:0667</v>
      </c>
      <c r="D6219" s="1" t="str">
        <f t="shared" si="750"/>
        <v>21:0203</v>
      </c>
      <c r="E6219" t="s">
        <v>24520</v>
      </c>
      <c r="F6219" t="s">
        <v>24521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 t="s">
        <v>630</v>
      </c>
      <c r="P6219" t="s">
        <v>22</v>
      </c>
      <c r="Q6219" t="s">
        <v>59</v>
      </c>
    </row>
    <row r="6220" spans="1:17" hidden="1" x14ac:dyDescent="0.25">
      <c r="A6220" t="s">
        <v>24522</v>
      </c>
      <c r="B6220" t="s">
        <v>24523</v>
      </c>
      <c r="C6220" s="1" t="str">
        <f t="shared" si="743"/>
        <v>21:0667</v>
      </c>
      <c r="D6220" s="1" t="str">
        <f t="shared" si="750"/>
        <v>21:0203</v>
      </c>
      <c r="E6220" t="s">
        <v>24524</v>
      </c>
      <c r="F6220" t="s">
        <v>24525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 t="s">
        <v>8566</v>
      </c>
      <c r="P6220" t="s">
        <v>583</v>
      </c>
      <c r="Q6220" t="s">
        <v>398</v>
      </c>
    </row>
    <row r="6221" spans="1:17" hidden="1" x14ac:dyDescent="0.25">
      <c r="A6221" t="s">
        <v>24526</v>
      </c>
      <c r="B6221" t="s">
        <v>24527</v>
      </c>
      <c r="C6221" s="1" t="str">
        <f t="shared" si="743"/>
        <v>21:0667</v>
      </c>
      <c r="D6221" s="1" t="str">
        <f t="shared" si="750"/>
        <v>21:0203</v>
      </c>
      <c r="E6221" t="s">
        <v>24528</v>
      </c>
      <c r="F6221" t="s">
        <v>24529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 t="s">
        <v>7333</v>
      </c>
      <c r="P6221" t="s">
        <v>356</v>
      </c>
      <c r="Q6221" t="s">
        <v>398</v>
      </c>
    </row>
    <row r="6222" spans="1:17" hidden="1" x14ac:dyDescent="0.25">
      <c r="A6222" t="s">
        <v>24530</v>
      </c>
      <c r="B6222" t="s">
        <v>24531</v>
      </c>
      <c r="C6222" s="1" t="str">
        <f t="shared" si="743"/>
        <v>21:0667</v>
      </c>
      <c r="D6222" s="1" t="str">
        <f t="shared" si="750"/>
        <v>21:0203</v>
      </c>
      <c r="E6222" t="s">
        <v>24532</v>
      </c>
      <c r="F6222" t="s">
        <v>24533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 t="s">
        <v>1812</v>
      </c>
      <c r="P6222" t="s">
        <v>87</v>
      </c>
      <c r="Q6222" t="s">
        <v>365</v>
      </c>
    </row>
    <row r="6223" spans="1:17" hidden="1" x14ac:dyDescent="0.25">
      <c r="A6223" t="s">
        <v>24534</v>
      </c>
      <c r="B6223" t="s">
        <v>24535</v>
      </c>
      <c r="C6223" s="1" t="str">
        <f t="shared" si="743"/>
        <v>21:0667</v>
      </c>
      <c r="D6223" s="1" t="str">
        <f t="shared" si="750"/>
        <v>21:0203</v>
      </c>
      <c r="E6223" t="s">
        <v>24536</v>
      </c>
      <c r="F6223" t="s">
        <v>24537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 t="s">
        <v>5793</v>
      </c>
      <c r="P6223" t="s">
        <v>356</v>
      </c>
      <c r="Q6223" t="s">
        <v>365</v>
      </c>
    </row>
    <row r="6224" spans="1:17" hidden="1" x14ac:dyDescent="0.25">
      <c r="A6224" t="s">
        <v>24538</v>
      </c>
      <c r="B6224" t="s">
        <v>24539</v>
      </c>
      <c r="C6224" s="1" t="str">
        <f t="shared" si="743"/>
        <v>21:0667</v>
      </c>
      <c r="D6224" s="1" t="str">
        <f t="shared" si="750"/>
        <v>21:0203</v>
      </c>
      <c r="E6224" t="s">
        <v>24540</v>
      </c>
      <c r="F6224" t="s">
        <v>24541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 t="s">
        <v>23857</v>
      </c>
      <c r="P6224" t="s">
        <v>397</v>
      </c>
      <c r="Q6224" t="s">
        <v>653</v>
      </c>
    </row>
    <row r="6225" spans="1:17" hidden="1" x14ac:dyDescent="0.25">
      <c r="A6225" t="s">
        <v>24542</v>
      </c>
      <c r="B6225" t="s">
        <v>24543</v>
      </c>
      <c r="C6225" s="1" t="str">
        <f t="shared" si="743"/>
        <v>21:0667</v>
      </c>
      <c r="D6225" s="1" t="str">
        <f>HYPERLINK("http://geochem.nrcan.gc.ca/cdogs/content/svy/svy_e.htm", "")</f>
        <v/>
      </c>
      <c r="G6225" s="1" t="str">
        <f>HYPERLINK("http://geochem.nrcan.gc.ca/cdogs/content/cr_/cr_00081_e.htm", "81")</f>
        <v>81</v>
      </c>
      <c r="J6225" t="s">
        <v>11703</v>
      </c>
      <c r="K6225" t="s">
        <v>11704</v>
      </c>
      <c r="O6225" t="s">
        <v>680</v>
      </c>
      <c r="P6225" t="s">
        <v>1631</v>
      </c>
      <c r="Q6225" t="s">
        <v>653</v>
      </c>
    </row>
    <row r="6226" spans="1:17" hidden="1" x14ac:dyDescent="0.25">
      <c r="A6226" t="s">
        <v>24544</v>
      </c>
      <c r="B6226" t="s">
        <v>24545</v>
      </c>
      <c r="C6226" s="1" t="str">
        <f t="shared" si="743"/>
        <v>21:0667</v>
      </c>
      <c r="D6226" s="1" t="str">
        <f t="shared" ref="D6226:D6253" si="753">HYPERLINK("http://geochem.nrcan.gc.ca/cdogs/content/svy/svy210203_e.htm", "21:0203")</f>
        <v>21:0203</v>
      </c>
      <c r="E6226" t="s">
        <v>24546</v>
      </c>
      <c r="F6226" t="s">
        <v>24547</v>
      </c>
      <c r="H6226">
        <v>61.527150800000001</v>
      </c>
      <c r="I6226">
        <v>-131.7402974</v>
      </c>
      <c r="J6226" s="1" t="str">
        <f t="shared" ref="J6226:J6253" si="754">HYPERLINK("http://geochem.nrcan.gc.ca/cdogs/content/kwd/kwd020018_e.htm", "Fluid (stream)")</f>
        <v>Fluid (stream)</v>
      </c>
      <c r="K6226" s="1" t="str">
        <f t="shared" ref="K6226:K6253" si="755">HYPERLINK("http://geochem.nrcan.gc.ca/cdogs/content/kwd/kwd080007_e.htm", "Untreated Water")</f>
        <v>Untreated Water</v>
      </c>
      <c r="O6226" t="s">
        <v>730</v>
      </c>
      <c r="P6226" t="s">
        <v>2212</v>
      </c>
      <c r="Q6226" t="s">
        <v>392</v>
      </c>
    </row>
    <row r="6227" spans="1:17" hidden="1" x14ac:dyDescent="0.25">
      <c r="A6227" t="s">
        <v>24548</v>
      </c>
      <c r="B6227" t="s">
        <v>24549</v>
      </c>
      <c r="C6227" s="1" t="str">
        <f t="shared" si="743"/>
        <v>21:0667</v>
      </c>
      <c r="D6227" s="1" t="str">
        <f t="shared" si="753"/>
        <v>21:0203</v>
      </c>
      <c r="E6227" t="s">
        <v>24550</v>
      </c>
      <c r="F6227" t="s">
        <v>24551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 t="s">
        <v>23857</v>
      </c>
      <c r="P6227" t="s">
        <v>583</v>
      </c>
      <c r="Q6227" t="s">
        <v>398</v>
      </c>
    </row>
    <row r="6228" spans="1:17" hidden="1" x14ac:dyDescent="0.25">
      <c r="A6228" t="s">
        <v>24552</v>
      </c>
      <c r="B6228" t="s">
        <v>24553</v>
      </c>
      <c r="C6228" s="1" t="str">
        <f t="shared" si="743"/>
        <v>21:0667</v>
      </c>
      <c r="D6228" s="1" t="str">
        <f t="shared" si="753"/>
        <v>21:0203</v>
      </c>
      <c r="E6228" t="s">
        <v>24554</v>
      </c>
      <c r="F6228" t="s">
        <v>24555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 t="s">
        <v>1812</v>
      </c>
      <c r="P6228" t="s">
        <v>356</v>
      </c>
      <c r="Q6228" t="s">
        <v>653</v>
      </c>
    </row>
    <row r="6229" spans="1:17" hidden="1" x14ac:dyDescent="0.25">
      <c r="A6229" t="s">
        <v>24556</v>
      </c>
      <c r="B6229" t="s">
        <v>24557</v>
      </c>
      <c r="C6229" s="1" t="str">
        <f t="shared" si="743"/>
        <v>21:0667</v>
      </c>
      <c r="D6229" s="1" t="str">
        <f t="shared" si="753"/>
        <v>21:0203</v>
      </c>
      <c r="E6229" t="s">
        <v>24558</v>
      </c>
      <c r="F6229" t="s">
        <v>24559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 t="s">
        <v>3672</v>
      </c>
      <c r="P6229" t="s">
        <v>583</v>
      </c>
      <c r="Q6229" t="s">
        <v>398</v>
      </c>
    </row>
    <row r="6230" spans="1:17" hidden="1" x14ac:dyDescent="0.25">
      <c r="A6230" t="s">
        <v>24560</v>
      </c>
      <c r="B6230" t="s">
        <v>24561</v>
      </c>
      <c r="C6230" s="1" t="str">
        <f t="shared" si="743"/>
        <v>21:0667</v>
      </c>
      <c r="D6230" s="1" t="str">
        <f t="shared" si="753"/>
        <v>21:0203</v>
      </c>
      <c r="E6230" t="s">
        <v>24562</v>
      </c>
      <c r="F6230" t="s">
        <v>24563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 t="s">
        <v>2937</v>
      </c>
      <c r="P6230" t="s">
        <v>2212</v>
      </c>
      <c r="Q6230" t="s">
        <v>522</v>
      </c>
    </row>
    <row r="6231" spans="1:17" hidden="1" x14ac:dyDescent="0.25">
      <c r="A6231" t="s">
        <v>24564</v>
      </c>
      <c r="B6231" t="s">
        <v>24565</v>
      </c>
      <c r="C6231" s="1" t="str">
        <f t="shared" si="743"/>
        <v>21:0667</v>
      </c>
      <c r="D6231" s="1" t="str">
        <f t="shared" si="753"/>
        <v>21:0203</v>
      </c>
      <c r="E6231" t="s">
        <v>24566</v>
      </c>
      <c r="F6231" t="s">
        <v>24567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 t="s">
        <v>9521</v>
      </c>
      <c r="P6231" t="s">
        <v>22</v>
      </c>
      <c r="Q6231" t="s">
        <v>653</v>
      </c>
    </row>
    <row r="6232" spans="1:17" hidden="1" x14ac:dyDescent="0.25">
      <c r="A6232" t="s">
        <v>24568</v>
      </c>
      <c r="B6232" t="s">
        <v>24569</v>
      </c>
      <c r="C6232" s="1" t="str">
        <f t="shared" si="743"/>
        <v>21:0667</v>
      </c>
      <c r="D6232" s="1" t="str">
        <f t="shared" si="753"/>
        <v>21:0203</v>
      </c>
      <c r="E6232" t="s">
        <v>24570</v>
      </c>
      <c r="F6232" t="s">
        <v>24571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 t="s">
        <v>10120</v>
      </c>
      <c r="P6232" t="s">
        <v>22</v>
      </c>
      <c r="Q6232" t="s">
        <v>653</v>
      </c>
    </row>
    <row r="6233" spans="1:17" hidden="1" x14ac:dyDescent="0.25">
      <c r="A6233" t="s">
        <v>24572</v>
      </c>
      <c r="B6233" t="s">
        <v>24573</v>
      </c>
      <c r="C6233" s="1" t="str">
        <f t="shared" ref="C6233:C6296" si="756">HYPERLINK("http://geochem.nrcan.gc.ca/cdogs/content/bdl/bdl210667_e.htm", "21:0667")</f>
        <v>21:0667</v>
      </c>
      <c r="D6233" s="1" t="str">
        <f t="shared" si="753"/>
        <v>21:0203</v>
      </c>
      <c r="E6233" t="s">
        <v>24574</v>
      </c>
      <c r="F6233" t="s">
        <v>24575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 t="s">
        <v>15079</v>
      </c>
      <c r="P6233" t="s">
        <v>1515</v>
      </c>
      <c r="Q6233" t="s">
        <v>653</v>
      </c>
    </row>
    <row r="6234" spans="1:17" hidden="1" x14ac:dyDescent="0.25">
      <c r="A6234" t="s">
        <v>24576</v>
      </c>
      <c r="B6234" t="s">
        <v>24577</v>
      </c>
      <c r="C6234" s="1" t="str">
        <f t="shared" si="756"/>
        <v>21:0667</v>
      </c>
      <c r="D6234" s="1" t="str">
        <f t="shared" si="753"/>
        <v>21:0203</v>
      </c>
      <c r="E6234" t="s">
        <v>24574</v>
      </c>
      <c r="F6234" t="s">
        <v>24578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 t="s">
        <v>8030</v>
      </c>
      <c r="P6234" t="s">
        <v>2943</v>
      </c>
      <c r="Q6234" t="s">
        <v>653</v>
      </c>
    </row>
    <row r="6235" spans="1:17" hidden="1" x14ac:dyDescent="0.25">
      <c r="A6235" t="s">
        <v>24579</v>
      </c>
      <c r="B6235" t="s">
        <v>24580</v>
      </c>
      <c r="C6235" s="1" t="str">
        <f t="shared" si="756"/>
        <v>21:0667</v>
      </c>
      <c r="D6235" s="1" t="str">
        <f t="shared" si="753"/>
        <v>21:0203</v>
      </c>
      <c r="E6235" t="s">
        <v>24581</v>
      </c>
      <c r="F6235" t="s">
        <v>24582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 t="s">
        <v>11795</v>
      </c>
      <c r="P6235" t="s">
        <v>2212</v>
      </c>
      <c r="Q6235" t="s">
        <v>398</v>
      </c>
    </row>
    <row r="6236" spans="1:17" hidden="1" x14ac:dyDescent="0.25">
      <c r="A6236" t="s">
        <v>24583</v>
      </c>
      <c r="B6236" t="s">
        <v>24584</v>
      </c>
      <c r="C6236" s="1" t="str">
        <f t="shared" si="756"/>
        <v>21:0667</v>
      </c>
      <c r="D6236" s="1" t="str">
        <f t="shared" si="753"/>
        <v>21:0203</v>
      </c>
      <c r="E6236" t="s">
        <v>24585</v>
      </c>
      <c r="F6236" t="s">
        <v>24586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 t="s">
        <v>689</v>
      </c>
      <c r="P6236" t="s">
        <v>22</v>
      </c>
      <c r="Q6236" t="s">
        <v>398</v>
      </c>
    </row>
    <row r="6237" spans="1:17" hidden="1" x14ac:dyDescent="0.25">
      <c r="A6237" t="s">
        <v>24587</v>
      </c>
      <c r="B6237" t="s">
        <v>24588</v>
      </c>
      <c r="C6237" s="1" t="str">
        <f t="shared" si="756"/>
        <v>21:0667</v>
      </c>
      <c r="D6237" s="1" t="str">
        <f t="shared" si="753"/>
        <v>21:0203</v>
      </c>
      <c r="E6237" t="s">
        <v>24589</v>
      </c>
      <c r="F6237" t="s">
        <v>24590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 t="s">
        <v>5130</v>
      </c>
      <c r="P6237" t="s">
        <v>583</v>
      </c>
      <c r="Q6237" t="s">
        <v>5130</v>
      </c>
    </row>
    <row r="6238" spans="1:17" hidden="1" x14ac:dyDescent="0.25">
      <c r="A6238" t="s">
        <v>24591</v>
      </c>
      <c r="B6238" t="s">
        <v>24592</v>
      </c>
      <c r="C6238" s="1" t="str">
        <f t="shared" si="756"/>
        <v>21:0667</v>
      </c>
      <c r="D6238" s="1" t="str">
        <f t="shared" si="753"/>
        <v>21:0203</v>
      </c>
      <c r="E6238" t="s">
        <v>24593</v>
      </c>
      <c r="F6238" t="s">
        <v>24594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 t="s">
        <v>2720</v>
      </c>
      <c r="P6238" t="s">
        <v>356</v>
      </c>
      <c r="Q6238" t="s">
        <v>365</v>
      </c>
    </row>
    <row r="6239" spans="1:17" hidden="1" x14ac:dyDescent="0.25">
      <c r="A6239" t="s">
        <v>24595</v>
      </c>
      <c r="B6239" t="s">
        <v>24596</v>
      </c>
      <c r="C6239" s="1" t="str">
        <f t="shared" si="756"/>
        <v>21:0667</v>
      </c>
      <c r="D6239" s="1" t="str">
        <f t="shared" si="753"/>
        <v>21:0203</v>
      </c>
      <c r="E6239" t="s">
        <v>24597</v>
      </c>
      <c r="F6239" t="s">
        <v>24598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 t="s">
        <v>6000</v>
      </c>
      <c r="P6239" t="s">
        <v>3080</v>
      </c>
      <c r="Q6239" t="s">
        <v>59</v>
      </c>
    </row>
    <row r="6240" spans="1:17" hidden="1" x14ac:dyDescent="0.25">
      <c r="A6240" t="s">
        <v>24599</v>
      </c>
      <c r="B6240" t="s">
        <v>24600</v>
      </c>
      <c r="C6240" s="1" t="str">
        <f t="shared" si="756"/>
        <v>21:0667</v>
      </c>
      <c r="D6240" s="1" t="str">
        <f t="shared" si="753"/>
        <v>21:0203</v>
      </c>
      <c r="E6240" t="s">
        <v>24601</v>
      </c>
      <c r="F6240" t="s">
        <v>24602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 t="s">
        <v>7681</v>
      </c>
      <c r="P6240" t="s">
        <v>24603</v>
      </c>
      <c r="Q6240" t="s">
        <v>392</v>
      </c>
    </row>
    <row r="6241" spans="1:17" hidden="1" x14ac:dyDescent="0.25">
      <c r="A6241" t="s">
        <v>24604</v>
      </c>
      <c r="B6241" t="s">
        <v>24605</v>
      </c>
      <c r="C6241" s="1" t="str">
        <f t="shared" si="756"/>
        <v>21:0667</v>
      </c>
      <c r="D6241" s="1" t="str">
        <f t="shared" si="753"/>
        <v>21:0203</v>
      </c>
      <c r="E6241" t="s">
        <v>24606</v>
      </c>
      <c r="F6241" t="s">
        <v>24607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 t="s">
        <v>2120</v>
      </c>
      <c r="P6241" t="s">
        <v>636</v>
      </c>
      <c r="Q6241" t="s">
        <v>522</v>
      </c>
    </row>
    <row r="6242" spans="1:17" hidden="1" x14ac:dyDescent="0.25">
      <c r="A6242" t="s">
        <v>24608</v>
      </c>
      <c r="B6242" t="s">
        <v>24609</v>
      </c>
      <c r="C6242" s="1" t="str">
        <f t="shared" si="756"/>
        <v>21:0667</v>
      </c>
      <c r="D6242" s="1" t="str">
        <f t="shared" si="753"/>
        <v>21:0203</v>
      </c>
      <c r="E6242" t="s">
        <v>24610</v>
      </c>
      <c r="F6242" t="s">
        <v>24611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 t="s">
        <v>6016</v>
      </c>
      <c r="P6242" t="s">
        <v>3080</v>
      </c>
      <c r="Q6242" t="s">
        <v>35</v>
      </c>
    </row>
    <row r="6243" spans="1:17" hidden="1" x14ac:dyDescent="0.25">
      <c r="A6243" t="s">
        <v>24612</v>
      </c>
      <c r="B6243" t="s">
        <v>24613</v>
      </c>
      <c r="C6243" s="1" t="str">
        <f t="shared" si="756"/>
        <v>21:0667</v>
      </c>
      <c r="D6243" s="1" t="str">
        <f t="shared" si="753"/>
        <v>21:0203</v>
      </c>
      <c r="E6243" t="s">
        <v>24614</v>
      </c>
      <c r="F6243" t="s">
        <v>24615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 t="s">
        <v>6304</v>
      </c>
      <c r="P6243" t="s">
        <v>22</v>
      </c>
      <c r="Q6243" t="s">
        <v>398</v>
      </c>
    </row>
    <row r="6244" spans="1:17" hidden="1" x14ac:dyDescent="0.25">
      <c r="A6244" t="s">
        <v>24616</v>
      </c>
      <c r="B6244" t="s">
        <v>24617</v>
      </c>
      <c r="C6244" s="1" t="str">
        <f t="shared" si="756"/>
        <v>21:0667</v>
      </c>
      <c r="D6244" s="1" t="str">
        <f t="shared" si="753"/>
        <v>21:0203</v>
      </c>
      <c r="E6244" t="s">
        <v>24618</v>
      </c>
      <c r="F6244" t="s">
        <v>24619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 t="s">
        <v>7165</v>
      </c>
      <c r="P6244" t="s">
        <v>2212</v>
      </c>
      <c r="Q6244" t="s">
        <v>398</v>
      </c>
    </row>
    <row r="6245" spans="1:17" hidden="1" x14ac:dyDescent="0.25">
      <c r="A6245" t="s">
        <v>24620</v>
      </c>
      <c r="B6245" t="s">
        <v>24621</v>
      </c>
      <c r="C6245" s="1" t="str">
        <f t="shared" si="756"/>
        <v>21:0667</v>
      </c>
      <c r="D6245" s="1" t="str">
        <f t="shared" si="753"/>
        <v>21:0203</v>
      </c>
      <c r="E6245" t="s">
        <v>24622</v>
      </c>
      <c r="F6245" t="s">
        <v>24623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 t="s">
        <v>21</v>
      </c>
      <c r="P6245" t="s">
        <v>356</v>
      </c>
      <c r="Q6245" t="s">
        <v>398</v>
      </c>
    </row>
    <row r="6246" spans="1:17" hidden="1" x14ac:dyDescent="0.25">
      <c r="A6246" t="s">
        <v>24624</v>
      </c>
      <c r="B6246" t="s">
        <v>24625</v>
      </c>
      <c r="C6246" s="1" t="str">
        <f t="shared" si="756"/>
        <v>21:0667</v>
      </c>
      <c r="D6246" s="1" t="str">
        <f t="shared" si="753"/>
        <v>21:0203</v>
      </c>
      <c r="E6246" t="s">
        <v>24626</v>
      </c>
      <c r="F6246" t="s">
        <v>24627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 t="s">
        <v>3406</v>
      </c>
      <c r="P6246" t="s">
        <v>45</v>
      </c>
      <c r="Q6246" t="s">
        <v>5130</v>
      </c>
    </row>
    <row r="6247" spans="1:17" hidden="1" x14ac:dyDescent="0.25">
      <c r="A6247" t="s">
        <v>24628</v>
      </c>
      <c r="B6247" t="s">
        <v>24629</v>
      </c>
      <c r="C6247" s="1" t="str">
        <f t="shared" si="756"/>
        <v>21:0667</v>
      </c>
      <c r="D6247" s="1" t="str">
        <f t="shared" si="753"/>
        <v>21:0203</v>
      </c>
      <c r="E6247" t="s">
        <v>24630</v>
      </c>
      <c r="F6247" t="s">
        <v>24631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 t="s">
        <v>5563</v>
      </c>
      <c r="P6247" t="s">
        <v>45</v>
      </c>
      <c r="Q6247" t="s">
        <v>5130</v>
      </c>
    </row>
    <row r="6248" spans="1:17" hidden="1" x14ac:dyDescent="0.25">
      <c r="A6248" t="s">
        <v>24632</v>
      </c>
      <c r="B6248" t="s">
        <v>24633</v>
      </c>
      <c r="C6248" s="1" t="str">
        <f t="shared" si="756"/>
        <v>21:0667</v>
      </c>
      <c r="D6248" s="1" t="str">
        <f t="shared" si="753"/>
        <v>21:0203</v>
      </c>
      <c r="E6248" t="s">
        <v>24634</v>
      </c>
      <c r="F6248" t="s">
        <v>24635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 t="s">
        <v>4378</v>
      </c>
      <c r="P6248" t="s">
        <v>356</v>
      </c>
      <c r="Q6248" t="s">
        <v>365</v>
      </c>
    </row>
    <row r="6249" spans="1:17" hidden="1" x14ac:dyDescent="0.25">
      <c r="A6249" t="s">
        <v>24636</v>
      </c>
      <c r="B6249" t="s">
        <v>24637</v>
      </c>
      <c r="C6249" s="1" t="str">
        <f t="shared" si="756"/>
        <v>21:0667</v>
      </c>
      <c r="D6249" s="1" t="str">
        <f t="shared" si="753"/>
        <v>21:0203</v>
      </c>
      <c r="E6249" t="s">
        <v>24638</v>
      </c>
      <c r="F6249" t="s">
        <v>24639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 t="s">
        <v>16497</v>
      </c>
      <c r="P6249" t="s">
        <v>4455</v>
      </c>
      <c r="Q6249" t="s">
        <v>35</v>
      </c>
    </row>
    <row r="6250" spans="1:17" hidden="1" x14ac:dyDescent="0.25">
      <c r="A6250" t="s">
        <v>24640</v>
      </c>
      <c r="B6250" t="s">
        <v>24641</v>
      </c>
      <c r="C6250" s="1" t="str">
        <f t="shared" si="756"/>
        <v>21:0667</v>
      </c>
      <c r="D6250" s="1" t="str">
        <f t="shared" si="753"/>
        <v>21:0203</v>
      </c>
      <c r="E6250" t="s">
        <v>24642</v>
      </c>
      <c r="F6250" t="s">
        <v>24643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 t="s">
        <v>3027</v>
      </c>
      <c r="P6250" t="s">
        <v>583</v>
      </c>
      <c r="Q6250" t="s">
        <v>365</v>
      </c>
    </row>
    <row r="6251" spans="1:17" hidden="1" x14ac:dyDescent="0.25">
      <c r="A6251" t="s">
        <v>24644</v>
      </c>
      <c r="B6251" t="s">
        <v>24645</v>
      </c>
      <c r="C6251" s="1" t="str">
        <f t="shared" si="756"/>
        <v>21:0667</v>
      </c>
      <c r="D6251" s="1" t="str">
        <f t="shared" si="753"/>
        <v>21:0203</v>
      </c>
      <c r="E6251" t="s">
        <v>24646</v>
      </c>
      <c r="F6251" t="s">
        <v>24647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 t="s">
        <v>8566</v>
      </c>
      <c r="P6251" t="s">
        <v>391</v>
      </c>
      <c r="Q6251" t="s">
        <v>522</v>
      </c>
    </row>
    <row r="6252" spans="1:17" hidden="1" x14ac:dyDescent="0.25">
      <c r="A6252" t="s">
        <v>24648</v>
      </c>
      <c r="B6252" t="s">
        <v>24649</v>
      </c>
      <c r="C6252" s="1" t="str">
        <f t="shared" si="756"/>
        <v>21:0667</v>
      </c>
      <c r="D6252" s="1" t="str">
        <f t="shared" si="753"/>
        <v>21:0203</v>
      </c>
      <c r="E6252" t="s">
        <v>24650</v>
      </c>
      <c r="F6252" t="s">
        <v>24651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 t="s">
        <v>7860</v>
      </c>
      <c r="P6252" t="s">
        <v>22</v>
      </c>
      <c r="Q6252" t="s">
        <v>522</v>
      </c>
    </row>
    <row r="6253" spans="1:17" hidden="1" x14ac:dyDescent="0.25">
      <c r="A6253" t="s">
        <v>24652</v>
      </c>
      <c r="B6253" t="s">
        <v>24653</v>
      </c>
      <c r="C6253" s="1" t="str">
        <f t="shared" si="756"/>
        <v>21:0667</v>
      </c>
      <c r="D6253" s="1" t="str">
        <f t="shared" si="753"/>
        <v>21:0203</v>
      </c>
      <c r="E6253" t="s">
        <v>24654</v>
      </c>
      <c r="F6253" t="s">
        <v>24655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 t="s">
        <v>3085</v>
      </c>
      <c r="P6253" t="s">
        <v>2943</v>
      </c>
      <c r="Q6253" t="s">
        <v>59</v>
      </c>
    </row>
    <row r="6254" spans="1:17" hidden="1" x14ac:dyDescent="0.25">
      <c r="A6254" t="s">
        <v>24656</v>
      </c>
      <c r="B6254" t="s">
        <v>24657</v>
      </c>
      <c r="C6254" s="1" t="str">
        <f t="shared" si="756"/>
        <v>21:0667</v>
      </c>
      <c r="D6254" s="1" t="str">
        <f>HYPERLINK("http://geochem.nrcan.gc.ca/cdogs/content/svy/svy_e.htm", "")</f>
        <v/>
      </c>
      <c r="G6254" s="1" t="str">
        <f>HYPERLINK("http://geochem.nrcan.gc.ca/cdogs/content/cr_/cr_00080_e.htm", "80")</f>
        <v>80</v>
      </c>
      <c r="J6254" t="s">
        <v>11703</v>
      </c>
      <c r="K6254" t="s">
        <v>11704</v>
      </c>
      <c r="O6254" t="s">
        <v>57</v>
      </c>
      <c r="P6254" t="s">
        <v>2943</v>
      </c>
      <c r="Q6254" t="s">
        <v>23</v>
      </c>
    </row>
    <row r="6255" spans="1:17" hidden="1" x14ac:dyDescent="0.25">
      <c r="A6255" t="s">
        <v>24658</v>
      </c>
      <c r="B6255" t="s">
        <v>24659</v>
      </c>
      <c r="C6255" s="1" t="str">
        <f t="shared" si="756"/>
        <v>21:0667</v>
      </c>
      <c r="D6255" s="1" t="str">
        <f t="shared" ref="D6255:D6266" si="757">HYPERLINK("http://geochem.nrcan.gc.ca/cdogs/content/svy/svy210203_e.htm", "21:0203")</f>
        <v>21:0203</v>
      </c>
      <c r="E6255" t="s">
        <v>24660</v>
      </c>
      <c r="F6255" t="s">
        <v>24661</v>
      </c>
      <c r="H6255">
        <v>61.190462799999999</v>
      </c>
      <c r="I6255">
        <v>-131.13916409999999</v>
      </c>
      <c r="J6255" s="1" t="str">
        <f t="shared" ref="J6255:J6266" si="758">HYPERLINK("http://geochem.nrcan.gc.ca/cdogs/content/kwd/kwd020018_e.htm", "Fluid (stream)")</f>
        <v>Fluid (stream)</v>
      </c>
      <c r="K6255" s="1" t="str">
        <f t="shared" ref="K6255:K6266" si="759">HYPERLINK("http://geochem.nrcan.gc.ca/cdogs/content/kwd/kwd080007_e.htm", "Untreated Water")</f>
        <v>Untreated Water</v>
      </c>
      <c r="O6255" t="s">
        <v>730</v>
      </c>
      <c r="P6255" t="s">
        <v>1515</v>
      </c>
      <c r="Q6255" t="s">
        <v>392</v>
      </c>
    </row>
    <row r="6256" spans="1:17" hidden="1" x14ac:dyDescent="0.25">
      <c r="A6256" t="s">
        <v>24662</v>
      </c>
      <c r="B6256" t="s">
        <v>24663</v>
      </c>
      <c r="C6256" s="1" t="str">
        <f t="shared" si="756"/>
        <v>21:0667</v>
      </c>
      <c r="D6256" s="1" t="str">
        <f t="shared" si="757"/>
        <v>21:0203</v>
      </c>
      <c r="E6256" t="s">
        <v>24664</v>
      </c>
      <c r="F6256" t="s">
        <v>24665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 t="s">
        <v>730</v>
      </c>
      <c r="P6256" t="s">
        <v>636</v>
      </c>
      <c r="Q6256" t="s">
        <v>59</v>
      </c>
    </row>
    <row r="6257" spans="1:17" hidden="1" x14ac:dyDescent="0.25">
      <c r="A6257" t="s">
        <v>24666</v>
      </c>
      <c r="B6257" t="s">
        <v>24667</v>
      </c>
      <c r="C6257" s="1" t="str">
        <f t="shared" si="756"/>
        <v>21:0667</v>
      </c>
      <c r="D6257" s="1" t="str">
        <f t="shared" si="757"/>
        <v>21:0203</v>
      </c>
      <c r="E6257" t="s">
        <v>24668</v>
      </c>
      <c r="F6257" t="s">
        <v>24669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 t="s">
        <v>8030</v>
      </c>
      <c r="P6257" t="s">
        <v>356</v>
      </c>
      <c r="Q6257" t="s">
        <v>653</v>
      </c>
    </row>
    <row r="6258" spans="1:17" hidden="1" x14ac:dyDescent="0.25">
      <c r="A6258" t="s">
        <v>24670</v>
      </c>
      <c r="B6258" t="s">
        <v>24671</v>
      </c>
      <c r="C6258" s="1" t="str">
        <f t="shared" si="756"/>
        <v>21:0667</v>
      </c>
      <c r="D6258" s="1" t="str">
        <f t="shared" si="757"/>
        <v>21:0203</v>
      </c>
      <c r="E6258" t="s">
        <v>24672</v>
      </c>
      <c r="F6258" t="s">
        <v>24673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 t="s">
        <v>10710</v>
      </c>
      <c r="P6258" t="s">
        <v>45</v>
      </c>
      <c r="Q6258" t="s">
        <v>653</v>
      </c>
    </row>
    <row r="6259" spans="1:17" hidden="1" x14ac:dyDescent="0.25">
      <c r="A6259" t="s">
        <v>24674</v>
      </c>
      <c r="B6259" t="s">
        <v>24675</v>
      </c>
      <c r="C6259" s="1" t="str">
        <f t="shared" si="756"/>
        <v>21:0667</v>
      </c>
      <c r="D6259" s="1" t="str">
        <f t="shared" si="757"/>
        <v>21:0203</v>
      </c>
      <c r="E6259" t="s">
        <v>24676</v>
      </c>
      <c r="F6259" t="s">
        <v>24677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 t="s">
        <v>689</v>
      </c>
      <c r="P6259" t="s">
        <v>87</v>
      </c>
      <c r="Q6259" t="s">
        <v>398</v>
      </c>
    </row>
    <row r="6260" spans="1:17" hidden="1" x14ac:dyDescent="0.25">
      <c r="A6260" t="s">
        <v>24678</v>
      </c>
      <c r="B6260" t="s">
        <v>24679</v>
      </c>
      <c r="C6260" s="1" t="str">
        <f t="shared" si="756"/>
        <v>21:0667</v>
      </c>
      <c r="D6260" s="1" t="str">
        <f t="shared" si="757"/>
        <v>21:0203</v>
      </c>
      <c r="E6260" t="s">
        <v>24680</v>
      </c>
      <c r="F6260" t="s">
        <v>24681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 t="s">
        <v>21</v>
      </c>
      <c r="P6260" t="s">
        <v>356</v>
      </c>
      <c r="Q6260" t="s">
        <v>52</v>
      </c>
    </row>
    <row r="6261" spans="1:17" hidden="1" x14ac:dyDescent="0.25">
      <c r="A6261" t="s">
        <v>24682</v>
      </c>
      <c r="B6261" t="s">
        <v>24683</v>
      </c>
      <c r="C6261" s="1" t="str">
        <f t="shared" si="756"/>
        <v>21:0667</v>
      </c>
      <c r="D6261" s="1" t="str">
        <f t="shared" si="757"/>
        <v>21:0203</v>
      </c>
      <c r="E6261" t="s">
        <v>24680</v>
      </c>
      <c r="F6261" t="s">
        <v>24684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 t="s">
        <v>21</v>
      </c>
      <c r="P6261" t="s">
        <v>356</v>
      </c>
      <c r="Q6261" t="s">
        <v>189</v>
      </c>
    </row>
    <row r="6262" spans="1:17" hidden="1" x14ac:dyDescent="0.25">
      <c r="A6262" t="s">
        <v>24685</v>
      </c>
      <c r="B6262" t="s">
        <v>24686</v>
      </c>
      <c r="C6262" s="1" t="str">
        <f t="shared" si="756"/>
        <v>21:0667</v>
      </c>
      <c r="D6262" s="1" t="str">
        <f t="shared" si="757"/>
        <v>21:0203</v>
      </c>
      <c r="E6262" t="s">
        <v>24687</v>
      </c>
      <c r="F6262" t="s">
        <v>24688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 t="s">
        <v>14840</v>
      </c>
      <c r="P6262" t="s">
        <v>1598</v>
      </c>
      <c r="Q6262" t="s">
        <v>103</v>
      </c>
    </row>
    <row r="6263" spans="1:17" hidden="1" x14ac:dyDescent="0.25">
      <c r="A6263" t="s">
        <v>24689</v>
      </c>
      <c r="B6263" t="s">
        <v>24690</v>
      </c>
      <c r="C6263" s="1" t="str">
        <f t="shared" si="756"/>
        <v>21:0667</v>
      </c>
      <c r="D6263" s="1" t="str">
        <f t="shared" si="757"/>
        <v>21:0203</v>
      </c>
      <c r="E6263" t="s">
        <v>24691</v>
      </c>
      <c r="F6263" t="s">
        <v>24692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 t="s">
        <v>7174</v>
      </c>
      <c r="P6263" t="s">
        <v>22</v>
      </c>
      <c r="Q6263" t="s">
        <v>392</v>
      </c>
    </row>
    <row r="6264" spans="1:17" hidden="1" x14ac:dyDescent="0.25">
      <c r="A6264" t="s">
        <v>24693</v>
      </c>
      <c r="B6264" t="s">
        <v>24694</v>
      </c>
      <c r="C6264" s="1" t="str">
        <f t="shared" si="756"/>
        <v>21:0667</v>
      </c>
      <c r="D6264" s="1" t="str">
        <f t="shared" si="757"/>
        <v>21:0203</v>
      </c>
      <c r="E6264" t="s">
        <v>24695</v>
      </c>
      <c r="F6264" t="s">
        <v>24696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 t="s">
        <v>8423</v>
      </c>
      <c r="P6264" t="s">
        <v>356</v>
      </c>
      <c r="Q6264" t="s">
        <v>35</v>
      </c>
    </row>
    <row r="6265" spans="1:17" hidden="1" x14ac:dyDescent="0.25">
      <c r="A6265" t="s">
        <v>24697</v>
      </c>
      <c r="B6265" t="s">
        <v>24698</v>
      </c>
      <c r="C6265" s="1" t="str">
        <f t="shared" si="756"/>
        <v>21:0667</v>
      </c>
      <c r="D6265" s="1" t="str">
        <f t="shared" si="757"/>
        <v>21:0203</v>
      </c>
      <c r="E6265" t="s">
        <v>24699</v>
      </c>
      <c r="F6265" t="s">
        <v>24700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 t="s">
        <v>8566</v>
      </c>
      <c r="P6265" t="s">
        <v>636</v>
      </c>
      <c r="Q6265" t="s">
        <v>23</v>
      </c>
    </row>
    <row r="6266" spans="1:17" hidden="1" x14ac:dyDescent="0.25">
      <c r="A6266" t="s">
        <v>24701</v>
      </c>
      <c r="B6266" t="s">
        <v>24702</v>
      </c>
      <c r="C6266" s="1" t="str">
        <f t="shared" si="756"/>
        <v>21:0667</v>
      </c>
      <c r="D6266" s="1" t="str">
        <f t="shared" si="757"/>
        <v>21:0203</v>
      </c>
      <c r="E6266" t="s">
        <v>24703</v>
      </c>
      <c r="F6266" t="s">
        <v>24704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 t="s">
        <v>8566</v>
      </c>
      <c r="P6266" t="s">
        <v>22</v>
      </c>
      <c r="Q6266" t="s">
        <v>35</v>
      </c>
    </row>
    <row r="6267" spans="1:17" hidden="1" x14ac:dyDescent="0.25">
      <c r="A6267" t="s">
        <v>24705</v>
      </c>
      <c r="B6267" t="s">
        <v>24706</v>
      </c>
      <c r="C6267" s="1" t="str">
        <f t="shared" si="756"/>
        <v>21:0667</v>
      </c>
      <c r="D6267" s="1" t="str">
        <f>HYPERLINK("http://geochem.nrcan.gc.ca/cdogs/content/svy/svy_e.htm", "")</f>
        <v/>
      </c>
      <c r="G6267" s="1" t="str">
        <f>HYPERLINK("http://geochem.nrcan.gc.ca/cdogs/content/cr_/cr_00082_e.htm", "82")</f>
        <v>82</v>
      </c>
      <c r="J6267" t="s">
        <v>11703</v>
      </c>
      <c r="K6267" t="s">
        <v>11704</v>
      </c>
      <c r="O6267" t="s">
        <v>14840</v>
      </c>
      <c r="P6267" t="s">
        <v>1588</v>
      </c>
      <c r="Q6267" t="s">
        <v>35</v>
      </c>
    </row>
    <row r="6268" spans="1:17" hidden="1" x14ac:dyDescent="0.25">
      <c r="A6268" t="s">
        <v>24707</v>
      </c>
      <c r="B6268" t="s">
        <v>24708</v>
      </c>
      <c r="C6268" s="1" t="str">
        <f t="shared" si="756"/>
        <v>21:0667</v>
      </c>
      <c r="D6268" s="1" t="str">
        <f t="shared" ref="D6268:D6292" si="760">HYPERLINK("http://geochem.nrcan.gc.ca/cdogs/content/svy/svy210203_e.htm", "21:0203")</f>
        <v>21:0203</v>
      </c>
      <c r="E6268" t="s">
        <v>24709</v>
      </c>
      <c r="F6268" t="s">
        <v>24710</v>
      </c>
      <c r="H6268">
        <v>61.400611699999999</v>
      </c>
      <c r="I6268">
        <v>-130.9959255</v>
      </c>
      <c r="J6268" s="1" t="str">
        <f t="shared" ref="J6268:J6292" si="761">HYPERLINK("http://geochem.nrcan.gc.ca/cdogs/content/kwd/kwd020018_e.htm", "Fluid (stream)")</f>
        <v>Fluid (stream)</v>
      </c>
      <c r="K6268" s="1" t="str">
        <f t="shared" ref="K6268:K6292" si="762">HYPERLINK("http://geochem.nrcan.gc.ca/cdogs/content/kwd/kwd080007_e.htm", "Untreated Water")</f>
        <v>Untreated Water</v>
      </c>
      <c r="O6268" t="s">
        <v>236</v>
      </c>
      <c r="P6268" t="s">
        <v>5755</v>
      </c>
      <c r="Q6268" t="s">
        <v>23</v>
      </c>
    </row>
    <row r="6269" spans="1:17" hidden="1" x14ac:dyDescent="0.25">
      <c r="A6269" t="s">
        <v>24711</v>
      </c>
      <c r="B6269" t="s">
        <v>24712</v>
      </c>
      <c r="C6269" s="1" t="str">
        <f t="shared" si="756"/>
        <v>21:0667</v>
      </c>
      <c r="D6269" s="1" t="str">
        <f t="shared" si="760"/>
        <v>21:0203</v>
      </c>
      <c r="E6269" t="s">
        <v>24713</v>
      </c>
      <c r="F6269" t="s">
        <v>24714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 t="s">
        <v>11695</v>
      </c>
      <c r="P6269" t="s">
        <v>5755</v>
      </c>
      <c r="Q6269" t="s">
        <v>215</v>
      </c>
    </row>
    <row r="6270" spans="1:17" hidden="1" x14ac:dyDescent="0.25">
      <c r="A6270" t="s">
        <v>24715</v>
      </c>
      <c r="B6270" t="s">
        <v>24716</v>
      </c>
      <c r="C6270" s="1" t="str">
        <f t="shared" si="756"/>
        <v>21:0667</v>
      </c>
      <c r="D6270" s="1" t="str">
        <f t="shared" si="760"/>
        <v>21:0203</v>
      </c>
      <c r="E6270" t="s">
        <v>24717</v>
      </c>
      <c r="F6270" t="s">
        <v>24718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 t="s">
        <v>15392</v>
      </c>
      <c r="P6270" t="s">
        <v>2943</v>
      </c>
      <c r="Q6270" t="s">
        <v>23</v>
      </c>
    </row>
    <row r="6271" spans="1:17" hidden="1" x14ac:dyDescent="0.25">
      <c r="A6271" t="s">
        <v>24719</v>
      </c>
      <c r="B6271" t="s">
        <v>24720</v>
      </c>
      <c r="C6271" s="1" t="str">
        <f t="shared" si="756"/>
        <v>21:0667</v>
      </c>
      <c r="D6271" s="1" t="str">
        <f t="shared" si="760"/>
        <v>21:0203</v>
      </c>
      <c r="E6271" t="s">
        <v>24721</v>
      </c>
      <c r="F6271" t="s">
        <v>24722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 t="s">
        <v>11695</v>
      </c>
      <c r="P6271" t="s">
        <v>4464</v>
      </c>
      <c r="Q6271" t="s">
        <v>46</v>
      </c>
    </row>
    <row r="6272" spans="1:17" hidden="1" x14ac:dyDescent="0.25">
      <c r="A6272" t="s">
        <v>24723</v>
      </c>
      <c r="B6272" t="s">
        <v>24724</v>
      </c>
      <c r="C6272" s="1" t="str">
        <f t="shared" si="756"/>
        <v>21:0667</v>
      </c>
      <c r="D6272" s="1" t="str">
        <f t="shared" si="760"/>
        <v>21:0203</v>
      </c>
      <c r="E6272" t="s">
        <v>24725</v>
      </c>
      <c r="F6272" t="s">
        <v>24726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 t="s">
        <v>11795</v>
      </c>
      <c r="P6272" t="s">
        <v>5368</v>
      </c>
      <c r="Q6272" t="s">
        <v>71</v>
      </c>
    </row>
    <row r="6273" spans="1:17" hidden="1" x14ac:dyDescent="0.25">
      <c r="A6273" t="s">
        <v>24727</v>
      </c>
      <c r="B6273" t="s">
        <v>24728</v>
      </c>
      <c r="C6273" s="1" t="str">
        <f t="shared" si="756"/>
        <v>21:0667</v>
      </c>
      <c r="D6273" s="1" t="str">
        <f t="shared" si="760"/>
        <v>21:0203</v>
      </c>
      <c r="E6273" t="s">
        <v>24729</v>
      </c>
      <c r="F6273" t="s">
        <v>24730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 t="s">
        <v>370</v>
      </c>
      <c r="P6273" t="s">
        <v>631</v>
      </c>
      <c r="Q6273" t="s">
        <v>103</v>
      </c>
    </row>
    <row r="6274" spans="1:17" hidden="1" x14ac:dyDescent="0.25">
      <c r="A6274" t="s">
        <v>24731</v>
      </c>
      <c r="B6274" t="s">
        <v>24732</v>
      </c>
      <c r="C6274" s="1" t="str">
        <f t="shared" si="756"/>
        <v>21:0667</v>
      </c>
      <c r="D6274" s="1" t="str">
        <f t="shared" si="760"/>
        <v>21:0203</v>
      </c>
      <c r="E6274" t="s">
        <v>24733</v>
      </c>
      <c r="F6274" t="s">
        <v>24734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 t="s">
        <v>24735</v>
      </c>
      <c r="P6274" t="s">
        <v>2938</v>
      </c>
      <c r="Q6274" t="s">
        <v>71</v>
      </c>
    </row>
    <row r="6275" spans="1:17" hidden="1" x14ac:dyDescent="0.25">
      <c r="A6275" t="s">
        <v>24736</v>
      </c>
      <c r="B6275" t="s">
        <v>24737</v>
      </c>
      <c r="C6275" s="1" t="str">
        <f t="shared" si="756"/>
        <v>21:0667</v>
      </c>
      <c r="D6275" s="1" t="str">
        <f t="shared" si="760"/>
        <v>21:0203</v>
      </c>
      <c r="E6275" t="s">
        <v>24738</v>
      </c>
      <c r="F6275" t="s">
        <v>24739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 t="s">
        <v>9744</v>
      </c>
      <c r="P6275" t="s">
        <v>356</v>
      </c>
      <c r="Q6275" t="s">
        <v>398</v>
      </c>
    </row>
    <row r="6276" spans="1:17" hidden="1" x14ac:dyDescent="0.25">
      <c r="A6276" t="s">
        <v>24740</v>
      </c>
      <c r="B6276" t="s">
        <v>24741</v>
      </c>
      <c r="C6276" s="1" t="str">
        <f t="shared" si="756"/>
        <v>21:0667</v>
      </c>
      <c r="D6276" s="1" t="str">
        <f t="shared" si="760"/>
        <v>21:0203</v>
      </c>
      <c r="E6276" t="s">
        <v>24738</v>
      </c>
      <c r="F6276" t="s">
        <v>24742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 t="s">
        <v>730</v>
      </c>
      <c r="P6276" t="s">
        <v>356</v>
      </c>
      <c r="Q6276" t="s">
        <v>398</v>
      </c>
    </row>
    <row r="6277" spans="1:17" hidden="1" x14ac:dyDescent="0.25">
      <c r="A6277" t="s">
        <v>24743</v>
      </c>
      <c r="B6277" t="s">
        <v>24744</v>
      </c>
      <c r="C6277" s="1" t="str">
        <f t="shared" si="756"/>
        <v>21:0667</v>
      </c>
      <c r="D6277" s="1" t="str">
        <f t="shared" si="760"/>
        <v>21:0203</v>
      </c>
      <c r="E6277" t="s">
        <v>24745</v>
      </c>
      <c r="F6277" t="s">
        <v>24746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 t="s">
        <v>14765</v>
      </c>
      <c r="P6277" t="s">
        <v>1515</v>
      </c>
      <c r="Q6277" t="s">
        <v>653</v>
      </c>
    </row>
    <row r="6278" spans="1:17" hidden="1" x14ac:dyDescent="0.25">
      <c r="A6278" t="s">
        <v>24747</v>
      </c>
      <c r="B6278" t="s">
        <v>24748</v>
      </c>
      <c r="C6278" s="1" t="str">
        <f t="shared" si="756"/>
        <v>21:0667</v>
      </c>
      <c r="D6278" s="1" t="str">
        <f t="shared" si="760"/>
        <v>21:0203</v>
      </c>
      <c r="E6278" t="s">
        <v>24749</v>
      </c>
      <c r="F6278" t="s">
        <v>24750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 t="s">
        <v>154</v>
      </c>
      <c r="P6278" t="s">
        <v>5755</v>
      </c>
      <c r="Q6278" t="s">
        <v>29</v>
      </c>
    </row>
    <row r="6279" spans="1:17" hidden="1" x14ac:dyDescent="0.25">
      <c r="A6279" t="s">
        <v>24751</v>
      </c>
      <c r="B6279" t="s">
        <v>24752</v>
      </c>
      <c r="C6279" s="1" t="str">
        <f t="shared" si="756"/>
        <v>21:0667</v>
      </c>
      <c r="D6279" s="1" t="str">
        <f t="shared" si="760"/>
        <v>21:0203</v>
      </c>
      <c r="E6279" t="s">
        <v>24753</v>
      </c>
      <c r="F6279" t="s">
        <v>24754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 t="s">
        <v>2099</v>
      </c>
      <c r="P6279" t="s">
        <v>4613</v>
      </c>
      <c r="Q6279" t="s">
        <v>198</v>
      </c>
    </row>
    <row r="6280" spans="1:17" hidden="1" x14ac:dyDescent="0.25">
      <c r="A6280" t="s">
        <v>24755</v>
      </c>
      <c r="B6280" t="s">
        <v>24756</v>
      </c>
      <c r="C6280" s="1" t="str">
        <f t="shared" si="756"/>
        <v>21:0667</v>
      </c>
      <c r="D6280" s="1" t="str">
        <f t="shared" si="760"/>
        <v>21:0203</v>
      </c>
      <c r="E6280" t="s">
        <v>24757</v>
      </c>
      <c r="F6280" t="s">
        <v>24758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 t="s">
        <v>8566</v>
      </c>
      <c r="P6280" t="s">
        <v>22</v>
      </c>
      <c r="Q6280" t="s">
        <v>365</v>
      </c>
    </row>
    <row r="6281" spans="1:17" hidden="1" x14ac:dyDescent="0.25">
      <c r="A6281" t="s">
        <v>24759</v>
      </c>
      <c r="B6281" t="s">
        <v>24760</v>
      </c>
      <c r="C6281" s="1" t="str">
        <f t="shared" si="756"/>
        <v>21:0667</v>
      </c>
      <c r="D6281" s="1" t="str">
        <f t="shared" si="760"/>
        <v>21:0203</v>
      </c>
      <c r="E6281" t="s">
        <v>24761</v>
      </c>
      <c r="F6281" t="s">
        <v>24762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 t="s">
        <v>10145</v>
      </c>
      <c r="P6281" t="s">
        <v>22</v>
      </c>
      <c r="Q6281" t="s">
        <v>365</v>
      </c>
    </row>
    <row r="6282" spans="1:17" hidden="1" x14ac:dyDescent="0.25">
      <c r="A6282" t="s">
        <v>24763</v>
      </c>
      <c r="B6282" t="s">
        <v>24764</v>
      </c>
      <c r="C6282" s="1" t="str">
        <f t="shared" si="756"/>
        <v>21:0667</v>
      </c>
      <c r="D6282" s="1" t="str">
        <f t="shared" si="760"/>
        <v>21:0203</v>
      </c>
      <c r="E6282" t="s">
        <v>24765</v>
      </c>
      <c r="F6282" t="s">
        <v>24766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 t="s">
        <v>667</v>
      </c>
      <c r="P6282" t="s">
        <v>45</v>
      </c>
      <c r="Q6282" t="s">
        <v>398</v>
      </c>
    </row>
    <row r="6283" spans="1:17" hidden="1" x14ac:dyDescent="0.25">
      <c r="A6283" t="s">
        <v>24767</v>
      </c>
      <c r="B6283" t="s">
        <v>24768</v>
      </c>
      <c r="C6283" s="1" t="str">
        <f t="shared" si="756"/>
        <v>21:0667</v>
      </c>
      <c r="D6283" s="1" t="str">
        <f t="shared" si="760"/>
        <v>21:0203</v>
      </c>
      <c r="E6283" t="s">
        <v>24769</v>
      </c>
      <c r="F6283" t="s">
        <v>24770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 t="s">
        <v>3672</v>
      </c>
      <c r="P6283" t="s">
        <v>356</v>
      </c>
      <c r="Q6283" t="s">
        <v>653</v>
      </c>
    </row>
    <row r="6284" spans="1:17" hidden="1" x14ac:dyDescent="0.25">
      <c r="A6284" t="s">
        <v>24771</v>
      </c>
      <c r="B6284" t="s">
        <v>24772</v>
      </c>
      <c r="C6284" s="1" t="str">
        <f t="shared" si="756"/>
        <v>21:0667</v>
      </c>
      <c r="D6284" s="1" t="str">
        <f t="shared" si="760"/>
        <v>21:0203</v>
      </c>
      <c r="E6284" t="s">
        <v>24773</v>
      </c>
      <c r="F6284" t="s">
        <v>24774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 t="s">
        <v>57</v>
      </c>
      <c r="P6284" t="s">
        <v>22</v>
      </c>
      <c r="Q6284" t="s">
        <v>653</v>
      </c>
    </row>
    <row r="6285" spans="1:17" hidden="1" x14ac:dyDescent="0.25">
      <c r="A6285" t="s">
        <v>24775</v>
      </c>
      <c r="B6285" t="s">
        <v>24776</v>
      </c>
      <c r="C6285" s="1" t="str">
        <f t="shared" si="756"/>
        <v>21:0667</v>
      </c>
      <c r="D6285" s="1" t="str">
        <f t="shared" si="760"/>
        <v>21:0203</v>
      </c>
      <c r="E6285" t="s">
        <v>24777</v>
      </c>
      <c r="F6285" t="s">
        <v>24778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 t="s">
        <v>21</v>
      </c>
      <c r="P6285" t="s">
        <v>45</v>
      </c>
      <c r="Q6285" t="s">
        <v>392</v>
      </c>
    </row>
    <row r="6286" spans="1:17" hidden="1" x14ac:dyDescent="0.25">
      <c r="A6286" t="s">
        <v>24779</v>
      </c>
      <c r="B6286" t="s">
        <v>24780</v>
      </c>
      <c r="C6286" s="1" t="str">
        <f t="shared" si="756"/>
        <v>21:0667</v>
      </c>
      <c r="D6286" s="1" t="str">
        <f t="shared" si="760"/>
        <v>21:0203</v>
      </c>
      <c r="E6286" t="s">
        <v>24781</v>
      </c>
      <c r="F6286" t="s">
        <v>24782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 t="s">
        <v>76</v>
      </c>
      <c r="P6286" t="s">
        <v>45</v>
      </c>
      <c r="Q6286" t="s">
        <v>522</v>
      </c>
    </row>
    <row r="6287" spans="1:17" hidden="1" x14ac:dyDescent="0.25">
      <c r="A6287" t="s">
        <v>24783</v>
      </c>
      <c r="B6287" t="s">
        <v>24784</v>
      </c>
      <c r="C6287" s="1" t="str">
        <f t="shared" si="756"/>
        <v>21:0667</v>
      </c>
      <c r="D6287" s="1" t="str">
        <f t="shared" si="760"/>
        <v>21:0203</v>
      </c>
      <c r="E6287" t="s">
        <v>24785</v>
      </c>
      <c r="F6287" t="s">
        <v>24786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 t="s">
        <v>8566</v>
      </c>
      <c r="P6287" t="s">
        <v>5702</v>
      </c>
      <c r="Q6287" t="s">
        <v>392</v>
      </c>
    </row>
    <row r="6288" spans="1:17" hidden="1" x14ac:dyDescent="0.25">
      <c r="A6288" t="s">
        <v>24787</v>
      </c>
      <c r="B6288" t="s">
        <v>24788</v>
      </c>
      <c r="C6288" s="1" t="str">
        <f t="shared" si="756"/>
        <v>21:0667</v>
      </c>
      <c r="D6288" s="1" t="str">
        <f t="shared" si="760"/>
        <v>21:0203</v>
      </c>
      <c r="E6288" t="s">
        <v>24789</v>
      </c>
      <c r="F6288" t="s">
        <v>24790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 t="s">
        <v>11795</v>
      </c>
      <c r="P6288" t="s">
        <v>830</v>
      </c>
      <c r="Q6288" t="s">
        <v>392</v>
      </c>
    </row>
    <row r="6289" spans="1:17" hidden="1" x14ac:dyDescent="0.25">
      <c r="A6289" t="s">
        <v>24791</v>
      </c>
      <c r="B6289" t="s">
        <v>24792</v>
      </c>
      <c r="C6289" s="1" t="str">
        <f t="shared" si="756"/>
        <v>21:0667</v>
      </c>
      <c r="D6289" s="1" t="str">
        <f t="shared" si="760"/>
        <v>21:0203</v>
      </c>
      <c r="E6289" t="s">
        <v>24793</v>
      </c>
      <c r="F6289" t="s">
        <v>24794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 t="s">
        <v>667</v>
      </c>
      <c r="P6289" t="s">
        <v>22</v>
      </c>
      <c r="Q6289" t="s">
        <v>392</v>
      </c>
    </row>
    <row r="6290" spans="1:17" hidden="1" x14ac:dyDescent="0.25">
      <c r="A6290" t="s">
        <v>24795</v>
      </c>
      <c r="B6290" t="s">
        <v>24796</v>
      </c>
      <c r="C6290" s="1" t="str">
        <f t="shared" si="756"/>
        <v>21:0667</v>
      </c>
      <c r="D6290" s="1" t="str">
        <f t="shared" si="760"/>
        <v>21:0203</v>
      </c>
      <c r="E6290" t="s">
        <v>24797</v>
      </c>
      <c r="F6290" t="s">
        <v>24798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 t="s">
        <v>9744</v>
      </c>
      <c r="P6290" t="s">
        <v>2943</v>
      </c>
      <c r="Q6290" t="s">
        <v>522</v>
      </c>
    </row>
    <row r="6291" spans="1:17" hidden="1" x14ac:dyDescent="0.25">
      <c r="A6291" t="s">
        <v>24799</v>
      </c>
      <c r="B6291" t="s">
        <v>24800</v>
      </c>
      <c r="C6291" s="1" t="str">
        <f t="shared" si="756"/>
        <v>21:0667</v>
      </c>
      <c r="D6291" s="1" t="str">
        <f t="shared" si="760"/>
        <v>21:0203</v>
      </c>
      <c r="E6291" t="s">
        <v>24801</v>
      </c>
      <c r="F6291" t="s">
        <v>24802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 t="s">
        <v>3116</v>
      </c>
      <c r="P6291" t="s">
        <v>1588</v>
      </c>
      <c r="Q6291" t="s">
        <v>93</v>
      </c>
    </row>
    <row r="6292" spans="1:17" hidden="1" x14ac:dyDescent="0.25">
      <c r="A6292" t="s">
        <v>24803</v>
      </c>
      <c r="B6292" t="s">
        <v>24804</v>
      </c>
      <c r="C6292" s="1" t="str">
        <f t="shared" si="756"/>
        <v>21:0667</v>
      </c>
      <c r="D6292" s="1" t="str">
        <f t="shared" si="760"/>
        <v>21:0203</v>
      </c>
      <c r="E6292" t="s">
        <v>24805</v>
      </c>
      <c r="F6292" t="s">
        <v>24806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 t="s">
        <v>730</v>
      </c>
      <c r="P6292" t="s">
        <v>2928</v>
      </c>
      <c r="Q6292" t="s">
        <v>23</v>
      </c>
    </row>
    <row r="6293" spans="1:17" hidden="1" x14ac:dyDescent="0.25">
      <c r="A6293" t="s">
        <v>24807</v>
      </c>
      <c r="B6293" t="s">
        <v>24808</v>
      </c>
      <c r="C6293" s="1" t="str">
        <f t="shared" si="756"/>
        <v>21:0667</v>
      </c>
      <c r="D6293" s="1" t="str">
        <f>HYPERLINK("http://geochem.nrcan.gc.ca/cdogs/content/svy/svy_e.htm", "")</f>
        <v/>
      </c>
      <c r="G6293" s="1" t="str">
        <f>HYPERLINK("http://geochem.nrcan.gc.ca/cdogs/content/cr_/cr_00080_e.htm", "80")</f>
        <v>80</v>
      </c>
      <c r="J6293" t="s">
        <v>11703</v>
      </c>
      <c r="K6293" t="s">
        <v>11704</v>
      </c>
      <c r="O6293" t="s">
        <v>57</v>
      </c>
      <c r="P6293" t="s">
        <v>391</v>
      </c>
      <c r="Q6293" t="s">
        <v>23</v>
      </c>
    </row>
    <row r="6294" spans="1:17" hidden="1" x14ac:dyDescent="0.25">
      <c r="A6294" t="s">
        <v>24809</v>
      </c>
      <c r="B6294" t="s">
        <v>24810</v>
      </c>
      <c r="C6294" s="1" t="str">
        <f t="shared" si="756"/>
        <v>21:0667</v>
      </c>
      <c r="D6294" s="1" t="str">
        <f t="shared" ref="D6294:D6310" si="763">HYPERLINK("http://geochem.nrcan.gc.ca/cdogs/content/svy/svy210203_e.htm", "21:0203")</f>
        <v>21:0203</v>
      </c>
      <c r="E6294" t="s">
        <v>24805</v>
      </c>
      <c r="F6294" t="s">
        <v>24811</v>
      </c>
      <c r="H6294">
        <v>61.382490599999997</v>
      </c>
      <c r="I6294">
        <v>-131.13246240000001</v>
      </c>
      <c r="J6294" s="1" t="str">
        <f t="shared" ref="J6294:J6310" si="764">HYPERLINK("http://geochem.nrcan.gc.ca/cdogs/content/kwd/kwd020018_e.htm", "Fluid (stream)")</f>
        <v>Fluid (stream)</v>
      </c>
      <c r="K6294" s="1" t="str">
        <f t="shared" ref="K6294:K6310" si="765">HYPERLINK("http://geochem.nrcan.gc.ca/cdogs/content/kwd/kwd080007_e.htm", "Untreated Water")</f>
        <v>Untreated Water</v>
      </c>
      <c r="O6294" t="s">
        <v>730</v>
      </c>
      <c r="P6294" t="s">
        <v>6834</v>
      </c>
      <c r="Q6294" t="s">
        <v>59</v>
      </c>
    </row>
    <row r="6295" spans="1:17" hidden="1" x14ac:dyDescent="0.25">
      <c r="A6295" t="s">
        <v>24812</v>
      </c>
      <c r="B6295" t="s">
        <v>24813</v>
      </c>
      <c r="C6295" s="1" t="str">
        <f t="shared" si="756"/>
        <v>21:0667</v>
      </c>
      <c r="D6295" s="1" t="str">
        <f t="shared" si="763"/>
        <v>21:0203</v>
      </c>
      <c r="E6295" t="s">
        <v>24814</v>
      </c>
      <c r="F6295" t="s">
        <v>24815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 t="s">
        <v>5802</v>
      </c>
      <c r="P6295" t="s">
        <v>16918</v>
      </c>
      <c r="Q6295" t="s">
        <v>392</v>
      </c>
    </row>
    <row r="6296" spans="1:17" hidden="1" x14ac:dyDescent="0.25">
      <c r="A6296" t="s">
        <v>24816</v>
      </c>
      <c r="B6296" t="s">
        <v>24817</v>
      </c>
      <c r="C6296" s="1" t="str">
        <f t="shared" si="756"/>
        <v>21:0667</v>
      </c>
      <c r="D6296" s="1" t="str">
        <f t="shared" si="763"/>
        <v>21:0203</v>
      </c>
      <c r="E6296" t="s">
        <v>24818</v>
      </c>
      <c r="F6296" t="s">
        <v>24819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 t="s">
        <v>2725</v>
      </c>
      <c r="P6296" t="s">
        <v>10103</v>
      </c>
      <c r="Q6296" t="s">
        <v>35</v>
      </c>
    </row>
    <row r="6297" spans="1:17" hidden="1" x14ac:dyDescent="0.25">
      <c r="A6297" t="s">
        <v>24820</v>
      </c>
      <c r="B6297" t="s">
        <v>24821</v>
      </c>
      <c r="C6297" s="1" t="str">
        <f t="shared" ref="C6297:C6360" si="766">HYPERLINK("http://geochem.nrcan.gc.ca/cdogs/content/bdl/bdl210667_e.htm", "21:0667")</f>
        <v>21:0667</v>
      </c>
      <c r="D6297" s="1" t="str">
        <f t="shared" si="763"/>
        <v>21:0203</v>
      </c>
      <c r="E6297" t="s">
        <v>24822</v>
      </c>
      <c r="F6297" t="s">
        <v>24823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 t="s">
        <v>1247</v>
      </c>
      <c r="P6297" t="s">
        <v>2943</v>
      </c>
      <c r="Q6297" t="s">
        <v>198</v>
      </c>
    </row>
    <row r="6298" spans="1:17" hidden="1" x14ac:dyDescent="0.25">
      <c r="A6298" t="s">
        <v>24824</v>
      </c>
      <c r="B6298" t="s">
        <v>24825</v>
      </c>
      <c r="C6298" s="1" t="str">
        <f t="shared" si="766"/>
        <v>21:0667</v>
      </c>
      <c r="D6298" s="1" t="str">
        <f t="shared" si="763"/>
        <v>21:0203</v>
      </c>
      <c r="E6298" t="s">
        <v>24826</v>
      </c>
      <c r="F6298" t="s">
        <v>24827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 t="s">
        <v>15855</v>
      </c>
      <c r="P6298" t="s">
        <v>3107</v>
      </c>
      <c r="Q6298" t="s">
        <v>59</v>
      </c>
    </row>
    <row r="6299" spans="1:17" hidden="1" x14ac:dyDescent="0.25">
      <c r="A6299" t="s">
        <v>24828</v>
      </c>
      <c r="B6299" t="s">
        <v>24829</v>
      </c>
      <c r="C6299" s="1" t="str">
        <f t="shared" si="766"/>
        <v>21:0667</v>
      </c>
      <c r="D6299" s="1" t="str">
        <f t="shared" si="763"/>
        <v>21:0203</v>
      </c>
      <c r="E6299" t="s">
        <v>24830</v>
      </c>
      <c r="F6299" t="s">
        <v>24831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 t="s">
        <v>9521</v>
      </c>
      <c r="P6299" t="s">
        <v>22</v>
      </c>
      <c r="Q6299" t="s">
        <v>392</v>
      </c>
    </row>
    <row r="6300" spans="1:17" hidden="1" x14ac:dyDescent="0.25">
      <c r="A6300" t="s">
        <v>24832</v>
      </c>
      <c r="B6300" t="s">
        <v>24833</v>
      </c>
      <c r="C6300" s="1" t="str">
        <f t="shared" si="766"/>
        <v>21:0667</v>
      </c>
      <c r="D6300" s="1" t="str">
        <f t="shared" si="763"/>
        <v>21:0203</v>
      </c>
      <c r="E6300" t="s">
        <v>24834</v>
      </c>
      <c r="F6300" t="s">
        <v>24835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 t="s">
        <v>3397</v>
      </c>
      <c r="P6300" t="s">
        <v>1631</v>
      </c>
      <c r="Q6300" t="s">
        <v>392</v>
      </c>
    </row>
    <row r="6301" spans="1:17" hidden="1" x14ac:dyDescent="0.25">
      <c r="A6301" t="s">
        <v>24836</v>
      </c>
      <c r="B6301" t="s">
        <v>24837</v>
      </c>
      <c r="C6301" s="1" t="str">
        <f t="shared" si="766"/>
        <v>21:0667</v>
      </c>
      <c r="D6301" s="1" t="str">
        <f t="shared" si="763"/>
        <v>21:0203</v>
      </c>
      <c r="E6301" t="s">
        <v>24838</v>
      </c>
      <c r="F6301" t="s">
        <v>24839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 t="s">
        <v>7174</v>
      </c>
      <c r="P6301" t="s">
        <v>1515</v>
      </c>
      <c r="Q6301" t="s">
        <v>653</v>
      </c>
    </row>
    <row r="6302" spans="1:17" hidden="1" x14ac:dyDescent="0.25">
      <c r="A6302" t="s">
        <v>24840</v>
      </c>
      <c r="B6302" t="s">
        <v>24841</v>
      </c>
      <c r="C6302" s="1" t="str">
        <f t="shared" si="766"/>
        <v>21:0667</v>
      </c>
      <c r="D6302" s="1" t="str">
        <f t="shared" si="763"/>
        <v>21:0203</v>
      </c>
      <c r="E6302" t="s">
        <v>24842</v>
      </c>
      <c r="F6302" t="s">
        <v>24843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 t="s">
        <v>512</v>
      </c>
      <c r="P6302" t="s">
        <v>583</v>
      </c>
      <c r="Q6302" t="s">
        <v>653</v>
      </c>
    </row>
    <row r="6303" spans="1:17" hidden="1" x14ac:dyDescent="0.25">
      <c r="A6303" t="s">
        <v>24844</v>
      </c>
      <c r="B6303" t="s">
        <v>24845</v>
      </c>
      <c r="C6303" s="1" t="str">
        <f t="shared" si="766"/>
        <v>21:0667</v>
      </c>
      <c r="D6303" s="1" t="str">
        <f t="shared" si="763"/>
        <v>21:0203</v>
      </c>
      <c r="E6303" t="s">
        <v>24846</v>
      </c>
      <c r="F6303" t="s">
        <v>24847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 t="s">
        <v>6091</v>
      </c>
      <c r="P6303" t="s">
        <v>583</v>
      </c>
      <c r="Q6303" t="s">
        <v>398</v>
      </c>
    </row>
    <row r="6304" spans="1:17" hidden="1" x14ac:dyDescent="0.25">
      <c r="A6304" t="s">
        <v>24848</v>
      </c>
      <c r="B6304" t="s">
        <v>24849</v>
      </c>
      <c r="C6304" s="1" t="str">
        <f t="shared" si="766"/>
        <v>21:0667</v>
      </c>
      <c r="D6304" s="1" t="str">
        <f t="shared" si="763"/>
        <v>21:0203</v>
      </c>
      <c r="E6304" t="s">
        <v>24850</v>
      </c>
      <c r="F6304" t="s">
        <v>24851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 t="s">
        <v>14840</v>
      </c>
      <c r="P6304" t="s">
        <v>397</v>
      </c>
      <c r="Q6304" t="s">
        <v>398</v>
      </c>
    </row>
    <row r="6305" spans="1:17" hidden="1" x14ac:dyDescent="0.25">
      <c r="A6305" t="s">
        <v>24852</v>
      </c>
      <c r="B6305" t="s">
        <v>24853</v>
      </c>
      <c r="C6305" s="1" t="str">
        <f t="shared" si="766"/>
        <v>21:0667</v>
      </c>
      <c r="D6305" s="1" t="str">
        <f t="shared" si="763"/>
        <v>21:0203</v>
      </c>
      <c r="E6305" t="s">
        <v>24854</v>
      </c>
      <c r="F6305" t="s">
        <v>24855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 t="s">
        <v>11795</v>
      </c>
      <c r="P6305" t="s">
        <v>397</v>
      </c>
      <c r="Q6305" t="s">
        <v>365</v>
      </c>
    </row>
    <row r="6306" spans="1:17" hidden="1" x14ac:dyDescent="0.25">
      <c r="A6306" t="s">
        <v>24856</v>
      </c>
      <c r="B6306" t="s">
        <v>24857</v>
      </c>
      <c r="C6306" s="1" t="str">
        <f t="shared" si="766"/>
        <v>21:0667</v>
      </c>
      <c r="D6306" s="1" t="str">
        <f t="shared" si="763"/>
        <v>21:0203</v>
      </c>
      <c r="E6306" t="s">
        <v>24858</v>
      </c>
      <c r="F6306" t="s">
        <v>24859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 t="s">
        <v>652</v>
      </c>
      <c r="P6306" t="s">
        <v>356</v>
      </c>
      <c r="Q6306" t="s">
        <v>522</v>
      </c>
    </row>
    <row r="6307" spans="1:17" hidden="1" x14ac:dyDescent="0.25">
      <c r="A6307" t="s">
        <v>24860</v>
      </c>
      <c r="B6307" t="s">
        <v>24861</v>
      </c>
      <c r="C6307" s="1" t="str">
        <f t="shared" si="766"/>
        <v>21:0667</v>
      </c>
      <c r="D6307" s="1" t="str">
        <f t="shared" si="763"/>
        <v>21:0203</v>
      </c>
      <c r="E6307" t="s">
        <v>24862</v>
      </c>
      <c r="F6307" t="s">
        <v>24863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 t="s">
        <v>21</v>
      </c>
      <c r="P6307" t="s">
        <v>658</v>
      </c>
      <c r="Q6307" t="s">
        <v>103</v>
      </c>
    </row>
    <row r="6308" spans="1:17" hidden="1" x14ac:dyDescent="0.25">
      <c r="A6308" t="s">
        <v>24864</v>
      </c>
      <c r="B6308" t="s">
        <v>24865</v>
      </c>
      <c r="C6308" s="1" t="str">
        <f t="shared" si="766"/>
        <v>21:0667</v>
      </c>
      <c r="D6308" s="1" t="str">
        <f t="shared" si="763"/>
        <v>21:0203</v>
      </c>
      <c r="E6308" t="s">
        <v>24862</v>
      </c>
      <c r="F6308" t="s">
        <v>24866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 t="s">
        <v>21</v>
      </c>
      <c r="P6308" t="s">
        <v>631</v>
      </c>
      <c r="Q6308" t="s">
        <v>215</v>
      </c>
    </row>
    <row r="6309" spans="1:17" hidden="1" x14ac:dyDescent="0.25">
      <c r="A6309" t="s">
        <v>24867</v>
      </c>
      <c r="B6309" t="s">
        <v>24868</v>
      </c>
      <c r="C6309" s="1" t="str">
        <f t="shared" si="766"/>
        <v>21:0667</v>
      </c>
      <c r="D6309" s="1" t="str">
        <f t="shared" si="763"/>
        <v>21:0203</v>
      </c>
      <c r="E6309" t="s">
        <v>24869</v>
      </c>
      <c r="F6309" t="s">
        <v>24870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 t="s">
        <v>5563</v>
      </c>
      <c r="P6309" t="s">
        <v>22</v>
      </c>
      <c r="Q6309" t="s">
        <v>35</v>
      </c>
    </row>
    <row r="6310" spans="1:17" hidden="1" x14ac:dyDescent="0.25">
      <c r="A6310" t="s">
        <v>24871</v>
      </c>
      <c r="B6310" t="s">
        <v>24872</v>
      </c>
      <c r="C6310" s="1" t="str">
        <f t="shared" si="766"/>
        <v>21:0667</v>
      </c>
      <c r="D6310" s="1" t="str">
        <f t="shared" si="763"/>
        <v>21:0203</v>
      </c>
      <c r="E6310" t="s">
        <v>24873</v>
      </c>
      <c r="F6310" t="s">
        <v>24874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 t="s">
        <v>3672</v>
      </c>
      <c r="P6310" t="s">
        <v>4550</v>
      </c>
      <c r="Q6310" t="s">
        <v>392</v>
      </c>
    </row>
    <row r="6311" spans="1:17" hidden="1" x14ac:dyDescent="0.25">
      <c r="A6311" t="s">
        <v>24875</v>
      </c>
      <c r="B6311" t="s">
        <v>24876</v>
      </c>
      <c r="C6311" s="1" t="str">
        <f t="shared" si="766"/>
        <v>21:0667</v>
      </c>
      <c r="D6311" s="1" t="str">
        <f>HYPERLINK("http://geochem.nrcan.gc.ca/cdogs/content/svy/svy_e.htm", "")</f>
        <v/>
      </c>
      <c r="G6311" s="1" t="str">
        <f>HYPERLINK("http://geochem.nrcan.gc.ca/cdogs/content/cr_/cr_00081_e.htm", "81")</f>
        <v>81</v>
      </c>
      <c r="J6311" t="s">
        <v>11703</v>
      </c>
      <c r="K6311" t="s">
        <v>11704</v>
      </c>
      <c r="O6311" t="s">
        <v>2418</v>
      </c>
      <c r="P6311" t="s">
        <v>1598</v>
      </c>
      <c r="Q6311" t="s">
        <v>398</v>
      </c>
    </row>
    <row r="6312" spans="1:17" hidden="1" x14ac:dyDescent="0.25">
      <c r="A6312" t="s">
        <v>24877</v>
      </c>
      <c r="B6312" t="s">
        <v>24878</v>
      </c>
      <c r="C6312" s="1" t="str">
        <f t="shared" si="766"/>
        <v>21:0667</v>
      </c>
      <c r="D6312" s="1" t="str">
        <f t="shared" ref="D6312:D6336" si="767">HYPERLINK("http://geochem.nrcan.gc.ca/cdogs/content/svy/svy210203_e.htm", "21:0203")</f>
        <v>21:0203</v>
      </c>
      <c r="E6312" t="s">
        <v>24879</v>
      </c>
      <c r="F6312" t="s">
        <v>24880</v>
      </c>
      <c r="H6312">
        <v>61.441444300000001</v>
      </c>
      <c r="I6312">
        <v>-131.06765300000001</v>
      </c>
      <c r="J6312" s="1" t="str">
        <f t="shared" ref="J6312:J6336" si="768">HYPERLINK("http://geochem.nrcan.gc.ca/cdogs/content/kwd/kwd020018_e.htm", "Fluid (stream)")</f>
        <v>Fluid (stream)</v>
      </c>
      <c r="K6312" s="1" t="str">
        <f t="shared" ref="K6312:K6336" si="769">HYPERLINK("http://geochem.nrcan.gc.ca/cdogs/content/kwd/kwd080007_e.htm", "Untreated Water")</f>
        <v>Untreated Water</v>
      </c>
      <c r="O6312" t="s">
        <v>15079</v>
      </c>
      <c r="P6312" t="s">
        <v>658</v>
      </c>
      <c r="Q6312" t="s">
        <v>522</v>
      </c>
    </row>
    <row r="6313" spans="1:17" hidden="1" x14ac:dyDescent="0.25">
      <c r="A6313" t="s">
        <v>24881</v>
      </c>
      <c r="B6313" t="s">
        <v>24882</v>
      </c>
      <c r="C6313" s="1" t="str">
        <f t="shared" si="766"/>
        <v>21:0667</v>
      </c>
      <c r="D6313" s="1" t="str">
        <f t="shared" si="767"/>
        <v>21:0203</v>
      </c>
      <c r="E6313" t="s">
        <v>24883</v>
      </c>
      <c r="F6313" t="s">
        <v>24884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 t="s">
        <v>3406</v>
      </c>
      <c r="P6313" t="s">
        <v>356</v>
      </c>
      <c r="Q6313" t="s">
        <v>392</v>
      </c>
    </row>
    <row r="6314" spans="1:17" hidden="1" x14ac:dyDescent="0.25">
      <c r="A6314" t="s">
        <v>24885</v>
      </c>
      <c r="B6314" t="s">
        <v>24886</v>
      </c>
      <c r="C6314" s="1" t="str">
        <f t="shared" si="766"/>
        <v>21:0667</v>
      </c>
      <c r="D6314" s="1" t="str">
        <f t="shared" si="767"/>
        <v>21:0203</v>
      </c>
      <c r="E6314" t="s">
        <v>24887</v>
      </c>
      <c r="F6314" t="s">
        <v>24888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 t="s">
        <v>14250</v>
      </c>
      <c r="P6314" t="s">
        <v>397</v>
      </c>
      <c r="Q6314" t="s">
        <v>522</v>
      </c>
    </row>
    <row r="6315" spans="1:17" hidden="1" x14ac:dyDescent="0.25">
      <c r="A6315" t="s">
        <v>24889</v>
      </c>
      <c r="B6315" t="s">
        <v>24890</v>
      </c>
      <c r="C6315" s="1" t="str">
        <f t="shared" si="766"/>
        <v>21:0667</v>
      </c>
      <c r="D6315" s="1" t="str">
        <f t="shared" si="767"/>
        <v>21:0203</v>
      </c>
      <c r="E6315" t="s">
        <v>24891</v>
      </c>
      <c r="F6315" t="s">
        <v>24892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 t="s">
        <v>5641</v>
      </c>
      <c r="P6315" t="s">
        <v>22</v>
      </c>
      <c r="Q6315" t="s">
        <v>198</v>
      </c>
    </row>
    <row r="6316" spans="1:17" hidden="1" x14ac:dyDescent="0.25">
      <c r="A6316" t="s">
        <v>24893</v>
      </c>
      <c r="B6316" t="s">
        <v>24894</v>
      </c>
      <c r="C6316" s="1" t="str">
        <f t="shared" si="766"/>
        <v>21:0667</v>
      </c>
      <c r="D6316" s="1" t="str">
        <f t="shared" si="767"/>
        <v>21:0203</v>
      </c>
      <c r="E6316" t="s">
        <v>24895</v>
      </c>
      <c r="F6316" t="s">
        <v>24896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 t="s">
        <v>2379</v>
      </c>
      <c r="P6316" t="s">
        <v>583</v>
      </c>
      <c r="Q6316" t="s">
        <v>365</v>
      </c>
    </row>
    <row r="6317" spans="1:17" hidden="1" x14ac:dyDescent="0.25">
      <c r="A6317" t="s">
        <v>24897</v>
      </c>
      <c r="B6317" t="s">
        <v>24898</v>
      </c>
      <c r="C6317" s="1" t="str">
        <f t="shared" si="766"/>
        <v>21:0667</v>
      </c>
      <c r="D6317" s="1" t="str">
        <f t="shared" si="767"/>
        <v>21:0203</v>
      </c>
      <c r="E6317" t="s">
        <v>24899</v>
      </c>
      <c r="F6317" t="s">
        <v>24900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 t="s">
        <v>1818</v>
      </c>
      <c r="P6317" t="s">
        <v>583</v>
      </c>
      <c r="Q6317" t="s">
        <v>522</v>
      </c>
    </row>
    <row r="6318" spans="1:17" hidden="1" x14ac:dyDescent="0.25">
      <c r="A6318" t="s">
        <v>24901</v>
      </c>
      <c r="B6318" t="s">
        <v>24902</v>
      </c>
      <c r="C6318" s="1" t="str">
        <f t="shared" si="766"/>
        <v>21:0667</v>
      </c>
      <c r="D6318" s="1" t="str">
        <f t="shared" si="767"/>
        <v>21:0203</v>
      </c>
      <c r="E6318" t="s">
        <v>24903</v>
      </c>
      <c r="F6318" t="s">
        <v>24904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 t="s">
        <v>14276</v>
      </c>
      <c r="P6318" t="s">
        <v>631</v>
      </c>
      <c r="Q6318" t="s">
        <v>392</v>
      </c>
    </row>
    <row r="6319" spans="1:17" hidden="1" x14ac:dyDescent="0.25">
      <c r="A6319" t="s">
        <v>24905</v>
      </c>
      <c r="B6319" t="s">
        <v>24906</v>
      </c>
      <c r="C6319" s="1" t="str">
        <f t="shared" si="766"/>
        <v>21:0667</v>
      </c>
      <c r="D6319" s="1" t="str">
        <f t="shared" si="767"/>
        <v>21:0203</v>
      </c>
      <c r="E6319" t="s">
        <v>24907</v>
      </c>
      <c r="F6319" t="s">
        <v>24908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 t="s">
        <v>10710</v>
      </c>
      <c r="P6319" t="s">
        <v>4550</v>
      </c>
      <c r="Q6319" t="s">
        <v>522</v>
      </c>
    </row>
    <row r="6320" spans="1:17" hidden="1" x14ac:dyDescent="0.25">
      <c r="A6320" t="s">
        <v>24909</v>
      </c>
      <c r="B6320" t="s">
        <v>24910</v>
      </c>
      <c r="C6320" s="1" t="str">
        <f t="shared" si="766"/>
        <v>21:0667</v>
      </c>
      <c r="D6320" s="1" t="str">
        <f t="shared" si="767"/>
        <v>21:0203</v>
      </c>
      <c r="E6320" t="s">
        <v>24911</v>
      </c>
      <c r="F6320" t="s">
        <v>24912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 t="s">
        <v>311</v>
      </c>
      <c r="P6320" t="s">
        <v>391</v>
      </c>
      <c r="Q6320" t="s">
        <v>365</v>
      </c>
    </row>
    <row r="6321" spans="1:17" hidden="1" x14ac:dyDescent="0.25">
      <c r="A6321" t="s">
        <v>24913</v>
      </c>
      <c r="B6321" t="s">
        <v>24914</v>
      </c>
      <c r="C6321" s="1" t="str">
        <f t="shared" si="766"/>
        <v>21:0667</v>
      </c>
      <c r="D6321" s="1" t="str">
        <f t="shared" si="767"/>
        <v>21:0203</v>
      </c>
      <c r="E6321" t="s">
        <v>24915</v>
      </c>
      <c r="F6321" t="s">
        <v>24916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 t="s">
        <v>15855</v>
      </c>
      <c r="P6321" t="s">
        <v>1515</v>
      </c>
      <c r="Q6321" t="s">
        <v>5130</v>
      </c>
    </row>
    <row r="6322" spans="1:17" hidden="1" x14ac:dyDescent="0.25">
      <c r="A6322" t="s">
        <v>24917</v>
      </c>
      <c r="B6322" t="s">
        <v>24918</v>
      </c>
      <c r="C6322" s="1" t="str">
        <f t="shared" si="766"/>
        <v>21:0667</v>
      </c>
      <c r="D6322" s="1" t="str">
        <f t="shared" si="767"/>
        <v>21:0203</v>
      </c>
      <c r="E6322" t="s">
        <v>24919</v>
      </c>
      <c r="F6322" t="s">
        <v>24920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 t="s">
        <v>3651</v>
      </c>
      <c r="P6322" t="s">
        <v>2943</v>
      </c>
      <c r="Q6322" t="s">
        <v>35</v>
      </c>
    </row>
    <row r="6323" spans="1:17" hidden="1" x14ac:dyDescent="0.25">
      <c r="A6323" t="s">
        <v>24921</v>
      </c>
      <c r="B6323" t="s">
        <v>24922</v>
      </c>
      <c r="C6323" s="1" t="str">
        <f t="shared" si="766"/>
        <v>21:0667</v>
      </c>
      <c r="D6323" s="1" t="str">
        <f t="shared" si="767"/>
        <v>21:0203</v>
      </c>
      <c r="E6323" t="s">
        <v>24923</v>
      </c>
      <c r="F6323" t="s">
        <v>24924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 t="s">
        <v>21</v>
      </c>
      <c r="P6323" t="s">
        <v>22</v>
      </c>
      <c r="Q6323" t="s">
        <v>103</v>
      </c>
    </row>
    <row r="6324" spans="1:17" hidden="1" x14ac:dyDescent="0.25">
      <c r="A6324" t="s">
        <v>24925</v>
      </c>
      <c r="B6324" t="s">
        <v>24926</v>
      </c>
      <c r="C6324" s="1" t="str">
        <f t="shared" si="766"/>
        <v>21:0667</v>
      </c>
      <c r="D6324" s="1" t="str">
        <f t="shared" si="767"/>
        <v>21:0203</v>
      </c>
      <c r="E6324" t="s">
        <v>24927</v>
      </c>
      <c r="F6324" t="s">
        <v>24928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 t="s">
        <v>4378</v>
      </c>
      <c r="P6324" t="s">
        <v>397</v>
      </c>
      <c r="Q6324" t="s">
        <v>103</v>
      </c>
    </row>
    <row r="6325" spans="1:17" hidden="1" x14ac:dyDescent="0.25">
      <c r="A6325" t="s">
        <v>24929</v>
      </c>
      <c r="B6325" t="s">
        <v>24930</v>
      </c>
      <c r="C6325" s="1" t="str">
        <f t="shared" si="766"/>
        <v>21:0667</v>
      </c>
      <c r="D6325" s="1" t="str">
        <f t="shared" si="767"/>
        <v>21:0203</v>
      </c>
      <c r="E6325" t="s">
        <v>24927</v>
      </c>
      <c r="F6325" t="s">
        <v>24931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 t="s">
        <v>2927</v>
      </c>
      <c r="P6325" t="s">
        <v>397</v>
      </c>
      <c r="Q6325" t="s">
        <v>398</v>
      </c>
    </row>
    <row r="6326" spans="1:17" hidden="1" x14ac:dyDescent="0.25">
      <c r="A6326" t="s">
        <v>24932</v>
      </c>
      <c r="B6326" t="s">
        <v>24933</v>
      </c>
      <c r="C6326" s="1" t="str">
        <f t="shared" si="766"/>
        <v>21:0667</v>
      </c>
      <c r="D6326" s="1" t="str">
        <f t="shared" si="767"/>
        <v>21:0203</v>
      </c>
      <c r="E6326" t="s">
        <v>24934</v>
      </c>
      <c r="F6326" t="s">
        <v>24935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 t="s">
        <v>1812</v>
      </c>
      <c r="P6326" t="s">
        <v>636</v>
      </c>
      <c r="Q6326" t="s">
        <v>398</v>
      </c>
    </row>
    <row r="6327" spans="1:17" hidden="1" x14ac:dyDescent="0.25">
      <c r="A6327" t="s">
        <v>24936</v>
      </c>
      <c r="B6327" t="s">
        <v>24937</v>
      </c>
      <c r="C6327" s="1" t="str">
        <f t="shared" si="766"/>
        <v>21:0667</v>
      </c>
      <c r="D6327" s="1" t="str">
        <f t="shared" si="767"/>
        <v>21:0203</v>
      </c>
      <c r="E6327" t="s">
        <v>24938</v>
      </c>
      <c r="F6327" t="s">
        <v>24939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 t="s">
        <v>7174</v>
      </c>
      <c r="P6327" t="s">
        <v>397</v>
      </c>
      <c r="Q6327" t="s">
        <v>398</v>
      </c>
    </row>
    <row r="6328" spans="1:17" hidden="1" x14ac:dyDescent="0.25">
      <c r="A6328" t="s">
        <v>24940</v>
      </c>
      <c r="B6328" t="s">
        <v>24941</v>
      </c>
      <c r="C6328" s="1" t="str">
        <f t="shared" si="766"/>
        <v>21:0667</v>
      </c>
      <c r="D6328" s="1" t="str">
        <f t="shared" si="767"/>
        <v>21:0203</v>
      </c>
      <c r="E6328" t="s">
        <v>24942</v>
      </c>
      <c r="F6328" t="s">
        <v>24943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 t="s">
        <v>9744</v>
      </c>
      <c r="P6328" t="s">
        <v>397</v>
      </c>
      <c r="Q6328" t="s">
        <v>398</v>
      </c>
    </row>
    <row r="6329" spans="1:17" hidden="1" x14ac:dyDescent="0.25">
      <c r="A6329" t="s">
        <v>24944</v>
      </c>
      <c r="B6329" t="s">
        <v>24945</v>
      </c>
      <c r="C6329" s="1" t="str">
        <f t="shared" si="766"/>
        <v>21:0667</v>
      </c>
      <c r="D6329" s="1" t="str">
        <f t="shared" si="767"/>
        <v>21:0203</v>
      </c>
      <c r="E6329" t="s">
        <v>24946</v>
      </c>
      <c r="F6329" t="s">
        <v>24947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 t="s">
        <v>667</v>
      </c>
      <c r="P6329" t="s">
        <v>583</v>
      </c>
      <c r="Q6329" t="s">
        <v>522</v>
      </c>
    </row>
    <row r="6330" spans="1:17" hidden="1" x14ac:dyDescent="0.25">
      <c r="A6330" t="s">
        <v>24948</v>
      </c>
      <c r="B6330" t="s">
        <v>24949</v>
      </c>
      <c r="C6330" s="1" t="str">
        <f t="shared" si="766"/>
        <v>21:0667</v>
      </c>
      <c r="D6330" s="1" t="str">
        <f t="shared" si="767"/>
        <v>21:0203</v>
      </c>
      <c r="E6330" t="s">
        <v>24950</v>
      </c>
      <c r="F6330" t="s">
        <v>24951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 t="s">
        <v>3672</v>
      </c>
      <c r="P6330" t="s">
        <v>391</v>
      </c>
      <c r="Q6330" t="s">
        <v>365</v>
      </c>
    </row>
    <row r="6331" spans="1:17" hidden="1" x14ac:dyDescent="0.25">
      <c r="A6331" t="s">
        <v>24952</v>
      </c>
      <c r="B6331" t="s">
        <v>24953</v>
      </c>
      <c r="C6331" s="1" t="str">
        <f t="shared" si="766"/>
        <v>21:0667</v>
      </c>
      <c r="D6331" s="1" t="str">
        <f t="shared" si="767"/>
        <v>21:0203</v>
      </c>
      <c r="E6331" t="s">
        <v>24954</v>
      </c>
      <c r="F6331" t="s">
        <v>24955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 t="s">
        <v>6000</v>
      </c>
      <c r="P6331" t="s">
        <v>4550</v>
      </c>
      <c r="Q6331" t="s">
        <v>522</v>
      </c>
    </row>
    <row r="6332" spans="1:17" hidden="1" x14ac:dyDescent="0.25">
      <c r="A6332" t="s">
        <v>24956</v>
      </c>
      <c r="B6332" t="s">
        <v>24957</v>
      </c>
      <c r="C6332" s="1" t="str">
        <f t="shared" si="766"/>
        <v>21:0667</v>
      </c>
      <c r="D6332" s="1" t="str">
        <f t="shared" si="767"/>
        <v>21:0203</v>
      </c>
      <c r="E6332" t="s">
        <v>24958</v>
      </c>
      <c r="F6332" t="s">
        <v>24959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 t="s">
        <v>5793</v>
      </c>
      <c r="P6332" t="s">
        <v>391</v>
      </c>
      <c r="Q6332" t="s">
        <v>365</v>
      </c>
    </row>
    <row r="6333" spans="1:17" hidden="1" x14ac:dyDescent="0.25">
      <c r="A6333" t="s">
        <v>24960</v>
      </c>
      <c r="B6333" t="s">
        <v>24961</v>
      </c>
      <c r="C6333" s="1" t="str">
        <f t="shared" si="766"/>
        <v>21:0667</v>
      </c>
      <c r="D6333" s="1" t="str">
        <f t="shared" si="767"/>
        <v>21:0203</v>
      </c>
      <c r="E6333" t="s">
        <v>24962</v>
      </c>
      <c r="F6333" t="s">
        <v>24963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 t="s">
        <v>21</v>
      </c>
      <c r="P6333" t="s">
        <v>22</v>
      </c>
      <c r="Q6333" t="s">
        <v>392</v>
      </c>
    </row>
    <row r="6334" spans="1:17" hidden="1" x14ac:dyDescent="0.25">
      <c r="A6334" t="s">
        <v>24964</v>
      </c>
      <c r="B6334" t="s">
        <v>24965</v>
      </c>
      <c r="C6334" s="1" t="str">
        <f t="shared" si="766"/>
        <v>21:0667</v>
      </c>
      <c r="D6334" s="1" t="str">
        <f t="shared" si="767"/>
        <v>21:0203</v>
      </c>
      <c r="E6334" t="s">
        <v>24966</v>
      </c>
      <c r="F6334" t="s">
        <v>24967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 t="s">
        <v>7174</v>
      </c>
      <c r="P6334" t="s">
        <v>1515</v>
      </c>
      <c r="Q6334" t="s">
        <v>392</v>
      </c>
    </row>
    <row r="6335" spans="1:17" hidden="1" x14ac:dyDescent="0.25">
      <c r="A6335" t="s">
        <v>24968</v>
      </c>
      <c r="B6335" t="s">
        <v>24969</v>
      </c>
      <c r="C6335" s="1" t="str">
        <f t="shared" si="766"/>
        <v>21:0667</v>
      </c>
      <c r="D6335" s="1" t="str">
        <f t="shared" si="767"/>
        <v>21:0203</v>
      </c>
      <c r="E6335" t="s">
        <v>24970</v>
      </c>
      <c r="F6335" t="s">
        <v>24971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 t="s">
        <v>24972</v>
      </c>
      <c r="P6335" t="s">
        <v>2943</v>
      </c>
      <c r="Q6335" t="s">
        <v>5130</v>
      </c>
    </row>
    <row r="6336" spans="1:17" hidden="1" x14ac:dyDescent="0.25">
      <c r="A6336" t="s">
        <v>24973</v>
      </c>
      <c r="B6336" t="s">
        <v>24974</v>
      </c>
      <c r="C6336" s="1" t="str">
        <f t="shared" si="766"/>
        <v>21:0667</v>
      </c>
      <c r="D6336" s="1" t="str">
        <f t="shared" si="767"/>
        <v>21:0203</v>
      </c>
      <c r="E6336" t="s">
        <v>24975</v>
      </c>
      <c r="F6336" t="s">
        <v>24976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 t="s">
        <v>667</v>
      </c>
      <c r="P6336" t="s">
        <v>583</v>
      </c>
      <c r="Q6336" t="s">
        <v>35</v>
      </c>
    </row>
    <row r="6337" spans="1:17" hidden="1" x14ac:dyDescent="0.25">
      <c r="A6337" t="s">
        <v>24977</v>
      </c>
      <c r="B6337" t="s">
        <v>24978</v>
      </c>
      <c r="C6337" s="1" t="str">
        <f t="shared" si="766"/>
        <v>21:0667</v>
      </c>
      <c r="D6337" s="1" t="str">
        <f>HYPERLINK("http://geochem.nrcan.gc.ca/cdogs/content/svy/svy_e.htm", "")</f>
        <v/>
      </c>
      <c r="G6337" s="1" t="str">
        <f>HYPERLINK("http://geochem.nrcan.gc.ca/cdogs/content/cr_/cr_00082_e.htm", "82")</f>
        <v>82</v>
      </c>
      <c r="J6337" t="s">
        <v>11703</v>
      </c>
      <c r="K6337" t="s">
        <v>11704</v>
      </c>
      <c r="O6337" t="s">
        <v>730</v>
      </c>
      <c r="P6337" t="s">
        <v>1588</v>
      </c>
      <c r="Q6337" t="s">
        <v>392</v>
      </c>
    </row>
    <row r="6338" spans="1:17" hidden="1" x14ac:dyDescent="0.25">
      <c r="A6338" t="s">
        <v>24979</v>
      </c>
      <c r="B6338" t="s">
        <v>24980</v>
      </c>
      <c r="C6338" s="1" t="str">
        <f t="shared" si="766"/>
        <v>21:0667</v>
      </c>
      <c r="D6338" s="1" t="str">
        <f t="shared" ref="D6338:D6344" si="770">HYPERLINK("http://geochem.nrcan.gc.ca/cdogs/content/svy/svy210203_e.htm", "21:0203")</f>
        <v>21:0203</v>
      </c>
      <c r="E6338" t="s">
        <v>24981</v>
      </c>
      <c r="F6338" t="s">
        <v>24982</v>
      </c>
      <c r="H6338">
        <v>61.791767900000004</v>
      </c>
      <c r="I6338">
        <v>-130.19756989999999</v>
      </c>
      <c r="J6338" s="1" t="str">
        <f t="shared" ref="J6338:J6344" si="771">HYPERLINK("http://geochem.nrcan.gc.ca/cdogs/content/kwd/kwd020018_e.htm", "Fluid (stream)")</f>
        <v>Fluid (stream)</v>
      </c>
      <c r="K6338" s="1" t="str">
        <f t="shared" ref="K6338:K6344" si="772">HYPERLINK("http://geochem.nrcan.gc.ca/cdogs/content/kwd/kwd080007_e.htm", "Untreated Water")</f>
        <v>Untreated Water</v>
      </c>
      <c r="O6338" t="s">
        <v>2883</v>
      </c>
      <c r="P6338" t="s">
        <v>583</v>
      </c>
      <c r="Q6338" t="s">
        <v>59</v>
      </c>
    </row>
    <row r="6339" spans="1:17" hidden="1" x14ac:dyDescent="0.25">
      <c r="A6339" t="s">
        <v>24983</v>
      </c>
      <c r="B6339" t="s">
        <v>24984</v>
      </c>
      <c r="C6339" s="1" t="str">
        <f t="shared" si="766"/>
        <v>21:0667</v>
      </c>
      <c r="D6339" s="1" t="str">
        <f t="shared" si="770"/>
        <v>21:0203</v>
      </c>
      <c r="E6339" t="s">
        <v>24985</v>
      </c>
      <c r="F6339" t="s">
        <v>24986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 t="s">
        <v>607</v>
      </c>
      <c r="P6339" t="s">
        <v>636</v>
      </c>
      <c r="Q6339" t="s">
        <v>365</v>
      </c>
    </row>
    <row r="6340" spans="1:17" hidden="1" x14ac:dyDescent="0.25">
      <c r="A6340" t="s">
        <v>24987</v>
      </c>
      <c r="B6340" t="s">
        <v>24988</v>
      </c>
      <c r="C6340" s="1" t="str">
        <f t="shared" si="766"/>
        <v>21:0667</v>
      </c>
      <c r="D6340" s="1" t="str">
        <f t="shared" si="770"/>
        <v>21:0203</v>
      </c>
      <c r="E6340" t="s">
        <v>24989</v>
      </c>
      <c r="F6340" t="s">
        <v>24990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 t="s">
        <v>2120</v>
      </c>
      <c r="P6340" t="s">
        <v>583</v>
      </c>
      <c r="Q6340" t="s">
        <v>365</v>
      </c>
    </row>
    <row r="6341" spans="1:17" hidden="1" x14ac:dyDescent="0.25">
      <c r="A6341" t="s">
        <v>24991</v>
      </c>
      <c r="B6341" t="s">
        <v>24992</v>
      </c>
      <c r="C6341" s="1" t="str">
        <f t="shared" si="766"/>
        <v>21:0667</v>
      </c>
      <c r="D6341" s="1" t="str">
        <f t="shared" si="770"/>
        <v>21:0203</v>
      </c>
      <c r="E6341" t="s">
        <v>24993</v>
      </c>
      <c r="F6341" t="s">
        <v>24994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 t="s">
        <v>8030</v>
      </c>
      <c r="P6341" t="s">
        <v>397</v>
      </c>
      <c r="Q6341" t="s">
        <v>365</v>
      </c>
    </row>
    <row r="6342" spans="1:17" hidden="1" x14ac:dyDescent="0.25">
      <c r="A6342" t="s">
        <v>24995</v>
      </c>
      <c r="B6342" t="s">
        <v>24996</v>
      </c>
      <c r="C6342" s="1" t="str">
        <f t="shared" si="766"/>
        <v>21:0667</v>
      </c>
      <c r="D6342" s="1" t="str">
        <f t="shared" si="770"/>
        <v>21:0203</v>
      </c>
      <c r="E6342" t="s">
        <v>24997</v>
      </c>
      <c r="F6342" t="s">
        <v>24998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 t="s">
        <v>17101</v>
      </c>
      <c r="P6342" t="s">
        <v>2212</v>
      </c>
      <c r="Q6342" t="s">
        <v>365</v>
      </c>
    </row>
    <row r="6343" spans="1:17" hidden="1" x14ac:dyDescent="0.25">
      <c r="A6343" t="s">
        <v>24999</v>
      </c>
      <c r="B6343" t="s">
        <v>25000</v>
      </c>
      <c r="C6343" s="1" t="str">
        <f t="shared" si="766"/>
        <v>21:0667</v>
      </c>
      <c r="D6343" s="1" t="str">
        <f t="shared" si="770"/>
        <v>21:0203</v>
      </c>
      <c r="E6343" t="s">
        <v>25001</v>
      </c>
      <c r="F6343" t="s">
        <v>25002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 t="s">
        <v>1812</v>
      </c>
      <c r="P6343" t="s">
        <v>2212</v>
      </c>
      <c r="Q6343" t="s">
        <v>365</v>
      </c>
    </row>
    <row r="6344" spans="1:17" hidden="1" x14ac:dyDescent="0.25">
      <c r="A6344" t="s">
        <v>25003</v>
      </c>
      <c r="B6344" t="s">
        <v>25004</v>
      </c>
      <c r="C6344" s="1" t="str">
        <f t="shared" si="766"/>
        <v>21:0667</v>
      </c>
      <c r="D6344" s="1" t="str">
        <f t="shared" si="770"/>
        <v>21:0203</v>
      </c>
      <c r="E6344" t="s">
        <v>25005</v>
      </c>
      <c r="F6344" t="s">
        <v>25006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 t="s">
        <v>1812</v>
      </c>
      <c r="P6344" t="s">
        <v>583</v>
      </c>
      <c r="Q6344" t="s">
        <v>398</v>
      </c>
    </row>
    <row r="6345" spans="1:17" hidden="1" x14ac:dyDescent="0.25">
      <c r="A6345" t="s">
        <v>25007</v>
      </c>
      <c r="B6345" t="s">
        <v>25008</v>
      </c>
      <c r="C6345" s="1" t="str">
        <f t="shared" si="766"/>
        <v>21:0667</v>
      </c>
      <c r="D6345" s="1" t="str">
        <f>HYPERLINK("http://geochem.nrcan.gc.ca/cdogs/content/svy/svy_e.htm", "")</f>
        <v/>
      </c>
      <c r="G6345" s="1" t="str">
        <f>HYPERLINK("http://geochem.nrcan.gc.ca/cdogs/content/cr_/cr_00081_e.htm", "81")</f>
        <v>81</v>
      </c>
      <c r="J6345" t="s">
        <v>11703</v>
      </c>
      <c r="K6345" t="s">
        <v>11704</v>
      </c>
      <c r="O6345" t="s">
        <v>57</v>
      </c>
      <c r="P6345" t="s">
        <v>1598</v>
      </c>
      <c r="Q6345" t="s">
        <v>653</v>
      </c>
    </row>
    <row r="6346" spans="1:17" hidden="1" x14ac:dyDescent="0.25">
      <c r="A6346" t="s">
        <v>25009</v>
      </c>
      <c r="B6346" t="s">
        <v>25010</v>
      </c>
      <c r="C6346" s="1" t="str">
        <f t="shared" si="766"/>
        <v>21:0667</v>
      </c>
      <c r="D6346" s="1" t="str">
        <f t="shared" ref="D6346:D6358" si="773">HYPERLINK("http://geochem.nrcan.gc.ca/cdogs/content/svy/svy210203_e.htm", "21:0203")</f>
        <v>21:0203</v>
      </c>
      <c r="E6346" t="s">
        <v>25011</v>
      </c>
      <c r="F6346" t="s">
        <v>25012</v>
      </c>
      <c r="H6346">
        <v>61.479686399999999</v>
      </c>
      <c r="I6346">
        <v>-130.69679719999999</v>
      </c>
      <c r="J6346" s="1" t="str">
        <f t="shared" ref="J6346:J6358" si="774">HYPERLINK("http://geochem.nrcan.gc.ca/cdogs/content/kwd/kwd020018_e.htm", "Fluid (stream)")</f>
        <v>Fluid (stream)</v>
      </c>
      <c r="K6346" s="1" t="str">
        <f t="shared" ref="K6346:K6358" si="775">HYPERLINK("http://geochem.nrcan.gc.ca/cdogs/content/kwd/kwd080007_e.htm", "Untreated Water")</f>
        <v>Untreated Water</v>
      </c>
      <c r="O6346" t="s">
        <v>588</v>
      </c>
      <c r="P6346" t="s">
        <v>583</v>
      </c>
      <c r="Q6346" t="s">
        <v>23</v>
      </c>
    </row>
    <row r="6347" spans="1:17" hidden="1" x14ac:dyDescent="0.25">
      <c r="A6347" t="s">
        <v>25013</v>
      </c>
      <c r="B6347" t="s">
        <v>25014</v>
      </c>
      <c r="C6347" s="1" t="str">
        <f t="shared" si="766"/>
        <v>21:0667</v>
      </c>
      <c r="D6347" s="1" t="str">
        <f t="shared" si="773"/>
        <v>21:0203</v>
      </c>
      <c r="E6347" t="s">
        <v>25011</v>
      </c>
      <c r="F6347" t="s">
        <v>25015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 t="s">
        <v>113</v>
      </c>
      <c r="P6347" t="s">
        <v>583</v>
      </c>
      <c r="Q6347" t="s">
        <v>23</v>
      </c>
    </row>
    <row r="6348" spans="1:17" hidden="1" x14ac:dyDescent="0.25">
      <c r="A6348" t="s">
        <v>25016</v>
      </c>
      <c r="B6348" t="s">
        <v>25017</v>
      </c>
      <c r="C6348" s="1" t="str">
        <f t="shared" si="766"/>
        <v>21:0667</v>
      </c>
      <c r="D6348" s="1" t="str">
        <f t="shared" si="773"/>
        <v>21:0203</v>
      </c>
      <c r="E6348" t="s">
        <v>25018</v>
      </c>
      <c r="F6348" t="s">
        <v>25019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 t="s">
        <v>220</v>
      </c>
      <c r="P6348" t="s">
        <v>2212</v>
      </c>
      <c r="Q6348" t="s">
        <v>23</v>
      </c>
    </row>
    <row r="6349" spans="1:17" hidden="1" x14ac:dyDescent="0.25">
      <c r="A6349" t="s">
        <v>25020</v>
      </c>
      <c r="B6349" t="s">
        <v>25021</v>
      </c>
      <c r="C6349" s="1" t="str">
        <f t="shared" si="766"/>
        <v>21:0667</v>
      </c>
      <c r="D6349" s="1" t="str">
        <f t="shared" si="773"/>
        <v>21:0203</v>
      </c>
      <c r="E6349" t="s">
        <v>25022</v>
      </c>
      <c r="F6349" t="s">
        <v>25023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 t="s">
        <v>57</v>
      </c>
      <c r="P6349" t="s">
        <v>22</v>
      </c>
      <c r="Q6349" t="s">
        <v>59</v>
      </c>
    </row>
    <row r="6350" spans="1:17" hidden="1" x14ac:dyDescent="0.25">
      <c r="A6350" t="s">
        <v>25024</v>
      </c>
      <c r="B6350" t="s">
        <v>25025</v>
      </c>
      <c r="C6350" s="1" t="str">
        <f t="shared" si="766"/>
        <v>21:0667</v>
      </c>
      <c r="D6350" s="1" t="str">
        <f t="shared" si="773"/>
        <v>21:0203</v>
      </c>
      <c r="E6350" t="s">
        <v>25026</v>
      </c>
      <c r="F6350" t="s">
        <v>25027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 t="s">
        <v>667</v>
      </c>
      <c r="P6350" t="s">
        <v>2212</v>
      </c>
      <c r="Q6350" t="s">
        <v>59</v>
      </c>
    </row>
    <row r="6351" spans="1:17" hidden="1" x14ac:dyDescent="0.25">
      <c r="A6351" t="s">
        <v>25028</v>
      </c>
      <c r="B6351" t="s">
        <v>25029</v>
      </c>
      <c r="C6351" s="1" t="str">
        <f t="shared" si="766"/>
        <v>21:0667</v>
      </c>
      <c r="D6351" s="1" t="str">
        <f t="shared" si="773"/>
        <v>21:0203</v>
      </c>
      <c r="E6351" t="s">
        <v>25030</v>
      </c>
      <c r="F6351" t="s">
        <v>25031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 t="s">
        <v>6341</v>
      </c>
      <c r="P6351" t="s">
        <v>583</v>
      </c>
      <c r="Q6351" t="s">
        <v>59</v>
      </c>
    </row>
    <row r="6352" spans="1:17" hidden="1" x14ac:dyDescent="0.25">
      <c r="A6352" t="s">
        <v>25032</v>
      </c>
      <c r="B6352" t="s">
        <v>25033</v>
      </c>
      <c r="C6352" s="1" t="str">
        <f t="shared" si="766"/>
        <v>21:0667</v>
      </c>
      <c r="D6352" s="1" t="str">
        <f t="shared" si="773"/>
        <v>21:0203</v>
      </c>
      <c r="E6352" t="s">
        <v>25034</v>
      </c>
      <c r="F6352" t="s">
        <v>25035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 t="s">
        <v>3406</v>
      </c>
      <c r="P6352" t="s">
        <v>583</v>
      </c>
      <c r="Q6352" t="s">
        <v>365</v>
      </c>
    </row>
    <row r="6353" spans="1:17" hidden="1" x14ac:dyDescent="0.25">
      <c r="A6353" t="s">
        <v>25036</v>
      </c>
      <c r="B6353" t="s">
        <v>25037</v>
      </c>
      <c r="C6353" s="1" t="str">
        <f t="shared" si="766"/>
        <v>21:0667</v>
      </c>
      <c r="D6353" s="1" t="str">
        <f t="shared" si="773"/>
        <v>21:0203</v>
      </c>
      <c r="E6353" t="s">
        <v>25038</v>
      </c>
      <c r="F6353" t="s">
        <v>25039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 t="s">
        <v>3406</v>
      </c>
      <c r="P6353" t="s">
        <v>583</v>
      </c>
      <c r="Q6353" t="s">
        <v>35</v>
      </c>
    </row>
    <row r="6354" spans="1:17" hidden="1" x14ac:dyDescent="0.25">
      <c r="A6354" t="s">
        <v>25040</v>
      </c>
      <c r="B6354" t="s">
        <v>25041</v>
      </c>
      <c r="C6354" s="1" t="str">
        <f t="shared" si="766"/>
        <v>21:0667</v>
      </c>
      <c r="D6354" s="1" t="str">
        <f t="shared" si="773"/>
        <v>21:0203</v>
      </c>
      <c r="E6354" t="s">
        <v>25042</v>
      </c>
      <c r="F6354" t="s">
        <v>25043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 t="s">
        <v>10345</v>
      </c>
      <c r="P6354" t="s">
        <v>22</v>
      </c>
      <c r="Q6354" t="s">
        <v>59</v>
      </c>
    </row>
    <row r="6355" spans="1:17" hidden="1" x14ac:dyDescent="0.25">
      <c r="A6355" t="s">
        <v>25044</v>
      </c>
      <c r="B6355" t="s">
        <v>25045</v>
      </c>
      <c r="C6355" s="1" t="str">
        <f t="shared" si="766"/>
        <v>21:0667</v>
      </c>
      <c r="D6355" s="1" t="str">
        <f t="shared" si="773"/>
        <v>21:0203</v>
      </c>
      <c r="E6355" t="s">
        <v>25046</v>
      </c>
      <c r="F6355" t="s">
        <v>25047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 t="s">
        <v>680</v>
      </c>
      <c r="P6355" t="s">
        <v>356</v>
      </c>
      <c r="Q6355" t="s">
        <v>23</v>
      </c>
    </row>
    <row r="6356" spans="1:17" hidden="1" x14ac:dyDescent="0.25">
      <c r="A6356" t="s">
        <v>25048</v>
      </c>
      <c r="B6356" t="s">
        <v>25049</v>
      </c>
      <c r="C6356" s="1" t="str">
        <f t="shared" si="766"/>
        <v>21:0667</v>
      </c>
      <c r="D6356" s="1" t="str">
        <f t="shared" si="773"/>
        <v>21:0203</v>
      </c>
      <c r="E6356" t="s">
        <v>25050</v>
      </c>
      <c r="F6356" t="s">
        <v>25051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 t="s">
        <v>2927</v>
      </c>
      <c r="P6356" t="s">
        <v>356</v>
      </c>
      <c r="Q6356" t="s">
        <v>392</v>
      </c>
    </row>
    <row r="6357" spans="1:17" hidden="1" x14ac:dyDescent="0.25">
      <c r="A6357" t="s">
        <v>25052</v>
      </c>
      <c r="B6357" t="s">
        <v>25053</v>
      </c>
      <c r="C6357" s="1" t="str">
        <f t="shared" si="766"/>
        <v>21:0667</v>
      </c>
      <c r="D6357" s="1" t="str">
        <f t="shared" si="773"/>
        <v>21:0203</v>
      </c>
      <c r="E6357" t="s">
        <v>25054</v>
      </c>
      <c r="F6357" t="s">
        <v>25055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 t="s">
        <v>244</v>
      </c>
      <c r="P6357" t="s">
        <v>356</v>
      </c>
      <c r="Q6357" t="s">
        <v>23</v>
      </c>
    </row>
    <row r="6358" spans="1:17" hidden="1" x14ac:dyDescent="0.25">
      <c r="A6358" t="s">
        <v>25056</v>
      </c>
      <c r="B6358" t="s">
        <v>25057</v>
      </c>
      <c r="C6358" s="1" t="str">
        <f t="shared" si="766"/>
        <v>21:0667</v>
      </c>
      <c r="D6358" s="1" t="str">
        <f t="shared" si="773"/>
        <v>21:0203</v>
      </c>
      <c r="E6358" t="s">
        <v>25058</v>
      </c>
      <c r="F6358" t="s">
        <v>25059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 t="s">
        <v>2099</v>
      </c>
      <c r="P6358" t="s">
        <v>22</v>
      </c>
      <c r="Q6358" t="s">
        <v>35</v>
      </c>
    </row>
    <row r="6359" spans="1:17" hidden="1" x14ac:dyDescent="0.25">
      <c r="A6359" t="s">
        <v>25060</v>
      </c>
      <c r="B6359" t="s">
        <v>25061</v>
      </c>
      <c r="C6359" s="1" t="str">
        <f t="shared" si="766"/>
        <v>21:0667</v>
      </c>
      <c r="D6359" s="1" t="str">
        <f>HYPERLINK("http://geochem.nrcan.gc.ca/cdogs/content/svy/svy_e.htm", "")</f>
        <v/>
      </c>
      <c r="G6359" s="1" t="str">
        <f>HYPERLINK("http://geochem.nrcan.gc.ca/cdogs/content/cr_/cr_00080_e.htm", "80")</f>
        <v>80</v>
      </c>
      <c r="J6359" t="s">
        <v>11703</v>
      </c>
      <c r="K6359" t="s">
        <v>11704</v>
      </c>
      <c r="O6359" t="s">
        <v>2418</v>
      </c>
      <c r="P6359" t="s">
        <v>391</v>
      </c>
      <c r="Q6359" t="s">
        <v>23</v>
      </c>
    </row>
    <row r="6360" spans="1:17" hidden="1" x14ac:dyDescent="0.25">
      <c r="A6360" t="s">
        <v>25062</v>
      </c>
      <c r="B6360" t="s">
        <v>25063</v>
      </c>
      <c r="C6360" s="1" t="str">
        <f t="shared" si="766"/>
        <v>21:0667</v>
      </c>
      <c r="D6360" s="1" t="str">
        <f t="shared" ref="D6360:D6382" si="776">HYPERLINK("http://geochem.nrcan.gc.ca/cdogs/content/svy/svy210203_e.htm", "21:0203")</f>
        <v>21:0203</v>
      </c>
      <c r="E6360" t="s">
        <v>25064</v>
      </c>
      <c r="F6360" t="s">
        <v>25065</v>
      </c>
      <c r="H6360">
        <v>61.364894</v>
      </c>
      <c r="I6360">
        <v>-130.7910024</v>
      </c>
      <c r="J6360" s="1" t="str">
        <f t="shared" ref="J6360:J6382" si="777">HYPERLINK("http://geochem.nrcan.gc.ca/cdogs/content/kwd/kwd020018_e.htm", "Fluid (stream)")</f>
        <v>Fluid (stream)</v>
      </c>
      <c r="K6360" s="1" t="str">
        <f t="shared" ref="K6360:K6382" si="778">HYPERLINK("http://geochem.nrcan.gc.ca/cdogs/content/kwd/kwd080007_e.htm", "Untreated Water")</f>
        <v>Untreated Water</v>
      </c>
      <c r="O6360" t="s">
        <v>2379</v>
      </c>
      <c r="P6360" t="s">
        <v>22</v>
      </c>
      <c r="Q6360" t="s">
        <v>35</v>
      </c>
    </row>
    <row r="6361" spans="1:17" hidden="1" x14ac:dyDescent="0.25">
      <c r="A6361" t="s">
        <v>25066</v>
      </c>
      <c r="B6361" t="s">
        <v>25067</v>
      </c>
      <c r="C6361" s="1" t="str">
        <f t="shared" ref="C6361:C6424" si="779">HYPERLINK("http://geochem.nrcan.gc.ca/cdogs/content/bdl/bdl210667_e.htm", "21:0667")</f>
        <v>21:0667</v>
      </c>
      <c r="D6361" s="1" t="str">
        <f t="shared" si="776"/>
        <v>21:0203</v>
      </c>
      <c r="E6361" t="s">
        <v>25068</v>
      </c>
      <c r="F6361" t="s">
        <v>25069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 t="s">
        <v>1247</v>
      </c>
      <c r="P6361" t="s">
        <v>356</v>
      </c>
      <c r="Q6361" t="s">
        <v>59</v>
      </c>
    </row>
    <row r="6362" spans="1:17" hidden="1" x14ac:dyDescent="0.25">
      <c r="A6362" t="s">
        <v>25070</v>
      </c>
      <c r="B6362" t="s">
        <v>25071</v>
      </c>
      <c r="C6362" s="1" t="str">
        <f t="shared" si="779"/>
        <v>21:0667</v>
      </c>
      <c r="D6362" s="1" t="str">
        <f t="shared" si="776"/>
        <v>21:0203</v>
      </c>
      <c r="E6362" t="s">
        <v>25068</v>
      </c>
      <c r="F6362" t="s">
        <v>25072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 t="s">
        <v>57</v>
      </c>
      <c r="P6362" t="s">
        <v>356</v>
      </c>
      <c r="Q6362" t="s">
        <v>59</v>
      </c>
    </row>
    <row r="6363" spans="1:17" hidden="1" x14ac:dyDescent="0.25">
      <c r="A6363" t="s">
        <v>25073</v>
      </c>
      <c r="B6363" t="s">
        <v>25074</v>
      </c>
      <c r="C6363" s="1" t="str">
        <f t="shared" si="779"/>
        <v>21:0667</v>
      </c>
      <c r="D6363" s="1" t="str">
        <f t="shared" si="776"/>
        <v>21:0203</v>
      </c>
      <c r="E6363" t="s">
        <v>25075</v>
      </c>
      <c r="F6363" t="s">
        <v>25076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 t="s">
        <v>1597</v>
      </c>
      <c r="P6363" t="s">
        <v>45</v>
      </c>
      <c r="Q6363" t="s">
        <v>35</v>
      </c>
    </row>
    <row r="6364" spans="1:17" hidden="1" x14ac:dyDescent="0.25">
      <c r="A6364" t="s">
        <v>25077</v>
      </c>
      <c r="B6364" t="s">
        <v>25078</v>
      </c>
      <c r="C6364" s="1" t="str">
        <f t="shared" si="779"/>
        <v>21:0667</v>
      </c>
      <c r="D6364" s="1" t="str">
        <f t="shared" si="776"/>
        <v>21:0203</v>
      </c>
      <c r="E6364" t="s">
        <v>25079</v>
      </c>
      <c r="F6364" t="s">
        <v>25080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 t="s">
        <v>3376</v>
      </c>
      <c r="P6364" t="s">
        <v>356</v>
      </c>
      <c r="Q6364" t="s">
        <v>29</v>
      </c>
    </row>
    <row r="6365" spans="1:17" hidden="1" x14ac:dyDescent="0.25">
      <c r="A6365" t="s">
        <v>25081</v>
      </c>
      <c r="B6365" t="s">
        <v>25082</v>
      </c>
      <c r="C6365" s="1" t="str">
        <f t="shared" si="779"/>
        <v>21:0667</v>
      </c>
      <c r="D6365" s="1" t="str">
        <f t="shared" si="776"/>
        <v>21:0203</v>
      </c>
      <c r="E6365" t="s">
        <v>25083</v>
      </c>
      <c r="F6365" t="s">
        <v>25084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 t="s">
        <v>576</v>
      </c>
      <c r="P6365" t="s">
        <v>22</v>
      </c>
      <c r="Q6365" t="s">
        <v>35</v>
      </c>
    </row>
    <row r="6366" spans="1:17" hidden="1" x14ac:dyDescent="0.25">
      <c r="A6366" t="s">
        <v>25085</v>
      </c>
      <c r="B6366" t="s">
        <v>25086</v>
      </c>
      <c r="C6366" s="1" t="str">
        <f t="shared" si="779"/>
        <v>21:0667</v>
      </c>
      <c r="D6366" s="1" t="str">
        <f t="shared" si="776"/>
        <v>21:0203</v>
      </c>
      <c r="E6366" t="s">
        <v>25087</v>
      </c>
      <c r="F6366" t="s">
        <v>25088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 t="s">
        <v>3116</v>
      </c>
      <c r="P6366" t="s">
        <v>356</v>
      </c>
      <c r="Q6366" t="s">
        <v>35</v>
      </c>
    </row>
    <row r="6367" spans="1:17" hidden="1" x14ac:dyDescent="0.25">
      <c r="A6367" t="s">
        <v>25089</v>
      </c>
      <c r="B6367" t="s">
        <v>25090</v>
      </c>
      <c r="C6367" s="1" t="str">
        <f t="shared" si="779"/>
        <v>21:0667</v>
      </c>
      <c r="D6367" s="1" t="str">
        <f t="shared" si="776"/>
        <v>21:0203</v>
      </c>
      <c r="E6367" t="s">
        <v>25091</v>
      </c>
      <c r="F6367" t="s">
        <v>25092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 t="s">
        <v>7860</v>
      </c>
      <c r="P6367" t="s">
        <v>22</v>
      </c>
      <c r="Q6367" t="s">
        <v>35</v>
      </c>
    </row>
    <row r="6368" spans="1:17" hidden="1" x14ac:dyDescent="0.25">
      <c r="A6368" t="s">
        <v>25093</v>
      </c>
      <c r="B6368" t="s">
        <v>25094</v>
      </c>
      <c r="C6368" s="1" t="str">
        <f t="shared" si="779"/>
        <v>21:0667</v>
      </c>
      <c r="D6368" s="1" t="str">
        <f t="shared" si="776"/>
        <v>21:0203</v>
      </c>
      <c r="E6368" t="s">
        <v>25095</v>
      </c>
      <c r="F6368" t="s">
        <v>25096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 t="s">
        <v>9521</v>
      </c>
      <c r="P6368" t="s">
        <v>2212</v>
      </c>
      <c r="Q6368" t="s">
        <v>392</v>
      </c>
    </row>
    <row r="6369" spans="1:17" hidden="1" x14ac:dyDescent="0.25">
      <c r="A6369" t="s">
        <v>25097</v>
      </c>
      <c r="B6369" t="s">
        <v>25098</v>
      </c>
      <c r="C6369" s="1" t="str">
        <f t="shared" si="779"/>
        <v>21:0667</v>
      </c>
      <c r="D6369" s="1" t="str">
        <f t="shared" si="776"/>
        <v>21:0203</v>
      </c>
      <c r="E6369" t="s">
        <v>25099</v>
      </c>
      <c r="F6369" t="s">
        <v>25100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 t="s">
        <v>225</v>
      </c>
      <c r="P6369" t="s">
        <v>1598</v>
      </c>
      <c r="Q6369" t="s">
        <v>93</v>
      </c>
    </row>
    <row r="6370" spans="1:17" hidden="1" x14ac:dyDescent="0.25">
      <c r="A6370" t="s">
        <v>25101</v>
      </c>
      <c r="B6370" t="s">
        <v>25102</v>
      </c>
      <c r="C6370" s="1" t="str">
        <f t="shared" si="779"/>
        <v>21:0667</v>
      </c>
      <c r="D6370" s="1" t="str">
        <f t="shared" si="776"/>
        <v>21:0203</v>
      </c>
      <c r="E6370" t="s">
        <v>25103</v>
      </c>
      <c r="F6370" t="s">
        <v>25104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 t="s">
        <v>5641</v>
      </c>
      <c r="P6370" t="s">
        <v>556</v>
      </c>
      <c r="Q6370" t="s">
        <v>46</v>
      </c>
    </row>
    <row r="6371" spans="1:17" hidden="1" x14ac:dyDescent="0.25">
      <c r="A6371" t="s">
        <v>25105</v>
      </c>
      <c r="B6371" t="s">
        <v>25106</v>
      </c>
      <c r="C6371" s="1" t="str">
        <f t="shared" si="779"/>
        <v>21:0667</v>
      </c>
      <c r="D6371" s="1" t="str">
        <f t="shared" si="776"/>
        <v>21:0203</v>
      </c>
      <c r="E6371" t="s">
        <v>25107</v>
      </c>
      <c r="F6371" t="s">
        <v>25108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 t="s">
        <v>11795</v>
      </c>
      <c r="P6371" t="s">
        <v>22</v>
      </c>
      <c r="Q6371" t="s">
        <v>398</v>
      </c>
    </row>
    <row r="6372" spans="1:17" hidden="1" x14ac:dyDescent="0.25">
      <c r="A6372" t="s">
        <v>25109</v>
      </c>
      <c r="B6372" t="s">
        <v>25110</v>
      </c>
      <c r="C6372" s="1" t="str">
        <f t="shared" si="779"/>
        <v>21:0667</v>
      </c>
      <c r="D6372" s="1" t="str">
        <f t="shared" si="776"/>
        <v>21:0203</v>
      </c>
      <c r="E6372" t="s">
        <v>25111</v>
      </c>
      <c r="F6372" t="s">
        <v>25112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 t="s">
        <v>14276</v>
      </c>
      <c r="P6372" t="s">
        <v>4550</v>
      </c>
      <c r="Q6372" t="s">
        <v>29</v>
      </c>
    </row>
    <row r="6373" spans="1:17" hidden="1" x14ac:dyDescent="0.25">
      <c r="A6373" t="s">
        <v>25113</v>
      </c>
      <c r="B6373" t="s">
        <v>25114</v>
      </c>
      <c r="C6373" s="1" t="str">
        <f t="shared" si="779"/>
        <v>21:0667</v>
      </c>
      <c r="D6373" s="1" t="str">
        <f t="shared" si="776"/>
        <v>21:0203</v>
      </c>
      <c r="E6373" t="s">
        <v>25115</v>
      </c>
      <c r="F6373" t="s">
        <v>25116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 t="s">
        <v>1247</v>
      </c>
      <c r="P6373" t="s">
        <v>6370</v>
      </c>
      <c r="Q6373" t="s">
        <v>93</v>
      </c>
    </row>
    <row r="6374" spans="1:17" hidden="1" x14ac:dyDescent="0.25">
      <c r="A6374" t="s">
        <v>25117</v>
      </c>
      <c r="B6374" t="s">
        <v>25118</v>
      </c>
      <c r="C6374" s="1" t="str">
        <f t="shared" si="779"/>
        <v>21:0667</v>
      </c>
      <c r="D6374" s="1" t="str">
        <f t="shared" si="776"/>
        <v>21:0203</v>
      </c>
      <c r="E6374" t="s">
        <v>25119</v>
      </c>
      <c r="F6374" t="s">
        <v>25120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 t="s">
        <v>3032</v>
      </c>
      <c r="P6374" t="s">
        <v>6863</v>
      </c>
      <c r="Q6374" t="s">
        <v>71</v>
      </c>
    </row>
    <row r="6375" spans="1:17" hidden="1" x14ac:dyDescent="0.25">
      <c r="A6375" t="s">
        <v>25121</v>
      </c>
      <c r="B6375" t="s">
        <v>25122</v>
      </c>
      <c r="C6375" s="1" t="str">
        <f t="shared" si="779"/>
        <v>21:0667</v>
      </c>
      <c r="D6375" s="1" t="str">
        <f t="shared" si="776"/>
        <v>21:0203</v>
      </c>
      <c r="E6375" t="s">
        <v>25123</v>
      </c>
      <c r="F6375" t="s">
        <v>25124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 t="s">
        <v>3672</v>
      </c>
      <c r="P6375" t="s">
        <v>583</v>
      </c>
      <c r="Q6375" t="s">
        <v>398</v>
      </c>
    </row>
    <row r="6376" spans="1:17" hidden="1" x14ac:dyDescent="0.25">
      <c r="A6376" t="s">
        <v>25125</v>
      </c>
      <c r="B6376" t="s">
        <v>25126</v>
      </c>
      <c r="C6376" s="1" t="str">
        <f t="shared" si="779"/>
        <v>21:0667</v>
      </c>
      <c r="D6376" s="1" t="str">
        <f t="shared" si="776"/>
        <v>21:0203</v>
      </c>
      <c r="E6376" t="s">
        <v>25127</v>
      </c>
      <c r="F6376" t="s">
        <v>25128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 t="s">
        <v>3672</v>
      </c>
      <c r="P6376" t="s">
        <v>6825</v>
      </c>
      <c r="Q6376" t="s">
        <v>29</v>
      </c>
    </row>
    <row r="6377" spans="1:17" hidden="1" x14ac:dyDescent="0.25">
      <c r="A6377" t="s">
        <v>25129</v>
      </c>
      <c r="B6377" t="s">
        <v>25130</v>
      </c>
      <c r="C6377" s="1" t="str">
        <f t="shared" si="779"/>
        <v>21:0667</v>
      </c>
      <c r="D6377" s="1" t="str">
        <f t="shared" si="776"/>
        <v>21:0203</v>
      </c>
      <c r="E6377" t="s">
        <v>25131</v>
      </c>
      <c r="F6377" t="s">
        <v>25132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 t="s">
        <v>3027</v>
      </c>
      <c r="P6377" t="s">
        <v>10103</v>
      </c>
      <c r="Q6377" t="s">
        <v>103</v>
      </c>
    </row>
    <row r="6378" spans="1:17" hidden="1" x14ac:dyDescent="0.25">
      <c r="A6378" t="s">
        <v>25133</v>
      </c>
      <c r="B6378" t="s">
        <v>25134</v>
      </c>
      <c r="C6378" s="1" t="str">
        <f t="shared" si="779"/>
        <v>21:0667</v>
      </c>
      <c r="D6378" s="1" t="str">
        <f t="shared" si="776"/>
        <v>21:0203</v>
      </c>
      <c r="E6378" t="s">
        <v>25135</v>
      </c>
      <c r="F6378" t="s">
        <v>25136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 t="s">
        <v>6341</v>
      </c>
      <c r="P6378" t="s">
        <v>1631</v>
      </c>
      <c r="Q6378" t="s">
        <v>71</v>
      </c>
    </row>
    <row r="6379" spans="1:17" hidden="1" x14ac:dyDescent="0.25">
      <c r="A6379" t="s">
        <v>25137</v>
      </c>
      <c r="B6379" t="s">
        <v>25138</v>
      </c>
      <c r="C6379" s="1" t="str">
        <f t="shared" si="779"/>
        <v>21:0667</v>
      </c>
      <c r="D6379" s="1" t="str">
        <f t="shared" si="776"/>
        <v>21:0203</v>
      </c>
      <c r="E6379" t="s">
        <v>25139</v>
      </c>
      <c r="F6379" t="s">
        <v>25140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 t="s">
        <v>3532</v>
      </c>
      <c r="P6379" t="s">
        <v>17680</v>
      </c>
      <c r="Q6379" t="s">
        <v>198</v>
      </c>
    </row>
    <row r="6380" spans="1:17" hidden="1" x14ac:dyDescent="0.25">
      <c r="A6380" t="s">
        <v>25141</v>
      </c>
      <c r="B6380" t="s">
        <v>25142</v>
      </c>
      <c r="C6380" s="1" t="str">
        <f t="shared" si="779"/>
        <v>21:0667</v>
      </c>
      <c r="D6380" s="1" t="str">
        <f t="shared" si="776"/>
        <v>21:0203</v>
      </c>
      <c r="E6380" t="s">
        <v>25143</v>
      </c>
      <c r="F6380" t="s">
        <v>25144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 t="s">
        <v>17101</v>
      </c>
      <c r="P6380" t="s">
        <v>397</v>
      </c>
      <c r="Q6380" t="s">
        <v>59</v>
      </c>
    </row>
    <row r="6381" spans="1:17" hidden="1" x14ac:dyDescent="0.25">
      <c r="A6381" t="s">
        <v>25145</v>
      </c>
      <c r="B6381" t="s">
        <v>25146</v>
      </c>
      <c r="C6381" s="1" t="str">
        <f t="shared" si="779"/>
        <v>21:0667</v>
      </c>
      <c r="D6381" s="1" t="str">
        <f t="shared" si="776"/>
        <v>21:0203</v>
      </c>
      <c r="E6381" t="s">
        <v>25143</v>
      </c>
      <c r="F6381" t="s">
        <v>25147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 t="s">
        <v>10120</v>
      </c>
      <c r="P6381" t="s">
        <v>2212</v>
      </c>
      <c r="Q6381" t="s">
        <v>59</v>
      </c>
    </row>
    <row r="6382" spans="1:17" hidden="1" x14ac:dyDescent="0.25">
      <c r="A6382" t="s">
        <v>25148</v>
      </c>
      <c r="B6382" t="s">
        <v>25149</v>
      </c>
      <c r="C6382" s="1" t="str">
        <f t="shared" si="779"/>
        <v>21:0667</v>
      </c>
      <c r="D6382" s="1" t="str">
        <f t="shared" si="776"/>
        <v>21:0203</v>
      </c>
      <c r="E6382" t="s">
        <v>25150</v>
      </c>
      <c r="F6382" t="s">
        <v>25151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 t="s">
        <v>21</v>
      </c>
      <c r="P6382" t="s">
        <v>583</v>
      </c>
      <c r="Q6382" t="s">
        <v>29</v>
      </c>
    </row>
    <row r="6383" spans="1:17" hidden="1" x14ac:dyDescent="0.25">
      <c r="A6383" t="s">
        <v>25152</v>
      </c>
      <c r="B6383" t="s">
        <v>25153</v>
      </c>
      <c r="C6383" s="1" t="str">
        <f t="shared" si="779"/>
        <v>21:0667</v>
      </c>
      <c r="D6383" s="1" t="str">
        <f>HYPERLINK("http://geochem.nrcan.gc.ca/cdogs/content/svy/svy_e.htm", "")</f>
        <v/>
      </c>
      <c r="G6383" s="1" t="str">
        <f>HYPERLINK("http://geochem.nrcan.gc.ca/cdogs/content/cr_/cr_00080_e.htm", "80")</f>
        <v>80</v>
      </c>
      <c r="J6383" t="s">
        <v>11703</v>
      </c>
      <c r="K6383" t="s">
        <v>11704</v>
      </c>
      <c r="O6383" t="s">
        <v>1247</v>
      </c>
      <c r="P6383" t="s">
        <v>2943</v>
      </c>
      <c r="Q6383" t="s">
        <v>23</v>
      </c>
    </row>
    <row r="6384" spans="1:17" hidden="1" x14ac:dyDescent="0.25">
      <c r="A6384" t="s">
        <v>25154</v>
      </c>
      <c r="B6384" t="s">
        <v>25155</v>
      </c>
      <c r="C6384" s="1" t="str">
        <f t="shared" si="779"/>
        <v>21:0667</v>
      </c>
      <c r="D6384" s="1" t="str">
        <f t="shared" ref="D6384:D6412" si="780">HYPERLINK("http://geochem.nrcan.gc.ca/cdogs/content/svy/svy210203_e.htm", "21:0203")</f>
        <v>21:0203</v>
      </c>
      <c r="E6384" t="s">
        <v>25156</v>
      </c>
      <c r="F6384" t="s">
        <v>25157</v>
      </c>
      <c r="H6384">
        <v>61.5887812</v>
      </c>
      <c r="I6384">
        <v>-130.96865740000001</v>
      </c>
      <c r="J6384" s="1" t="str">
        <f t="shared" ref="J6384:J6412" si="781">HYPERLINK("http://geochem.nrcan.gc.ca/cdogs/content/kwd/kwd020018_e.htm", "Fluid (stream)")</f>
        <v>Fluid (stream)</v>
      </c>
      <c r="K6384" s="1" t="str">
        <f t="shared" ref="K6384:K6412" si="782">HYPERLINK("http://geochem.nrcan.gc.ca/cdogs/content/kwd/kwd080007_e.htm", "Untreated Water")</f>
        <v>Untreated Water</v>
      </c>
      <c r="O6384" t="s">
        <v>9744</v>
      </c>
      <c r="P6384" t="s">
        <v>2212</v>
      </c>
      <c r="Q6384" t="s">
        <v>392</v>
      </c>
    </row>
    <row r="6385" spans="1:17" hidden="1" x14ac:dyDescent="0.25">
      <c r="A6385" t="s">
        <v>25158</v>
      </c>
      <c r="B6385" t="s">
        <v>25159</v>
      </c>
      <c r="C6385" s="1" t="str">
        <f t="shared" si="779"/>
        <v>21:0667</v>
      </c>
      <c r="D6385" s="1" t="str">
        <f t="shared" si="780"/>
        <v>21:0203</v>
      </c>
      <c r="E6385" t="s">
        <v>25160</v>
      </c>
      <c r="F6385" t="s">
        <v>25161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 t="s">
        <v>10166</v>
      </c>
      <c r="P6385" t="s">
        <v>1515</v>
      </c>
      <c r="Q6385" t="s">
        <v>365</v>
      </c>
    </row>
    <row r="6386" spans="1:17" hidden="1" x14ac:dyDescent="0.25">
      <c r="A6386" t="s">
        <v>25162</v>
      </c>
      <c r="B6386" t="s">
        <v>25163</v>
      </c>
      <c r="C6386" s="1" t="str">
        <f t="shared" si="779"/>
        <v>21:0667</v>
      </c>
      <c r="D6386" s="1" t="str">
        <f t="shared" si="780"/>
        <v>21:0203</v>
      </c>
      <c r="E6386" t="s">
        <v>25164</v>
      </c>
      <c r="F6386" t="s">
        <v>25165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 t="s">
        <v>8030</v>
      </c>
      <c r="P6386" t="s">
        <v>1588</v>
      </c>
      <c r="Q6386" t="s">
        <v>398</v>
      </c>
    </row>
    <row r="6387" spans="1:17" hidden="1" x14ac:dyDescent="0.25">
      <c r="A6387" t="s">
        <v>25166</v>
      </c>
      <c r="B6387" t="s">
        <v>25167</v>
      </c>
      <c r="C6387" s="1" t="str">
        <f t="shared" si="779"/>
        <v>21:0667</v>
      </c>
      <c r="D6387" s="1" t="str">
        <f t="shared" si="780"/>
        <v>21:0203</v>
      </c>
      <c r="E6387" t="s">
        <v>25168</v>
      </c>
      <c r="F6387" t="s">
        <v>25169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 t="s">
        <v>7333</v>
      </c>
      <c r="P6387" t="s">
        <v>4545</v>
      </c>
      <c r="Q6387" t="s">
        <v>653</v>
      </c>
    </row>
    <row r="6388" spans="1:17" hidden="1" x14ac:dyDescent="0.25">
      <c r="A6388" t="s">
        <v>25170</v>
      </c>
      <c r="B6388" t="s">
        <v>25171</v>
      </c>
      <c r="C6388" s="1" t="str">
        <f t="shared" si="779"/>
        <v>21:0667</v>
      </c>
      <c r="D6388" s="1" t="str">
        <f t="shared" si="780"/>
        <v>21:0203</v>
      </c>
      <c r="E6388" t="s">
        <v>25172</v>
      </c>
      <c r="F6388" t="s">
        <v>25173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 t="s">
        <v>730</v>
      </c>
      <c r="P6388" t="s">
        <v>658</v>
      </c>
      <c r="Q6388" t="s">
        <v>653</v>
      </c>
    </row>
    <row r="6389" spans="1:17" hidden="1" x14ac:dyDescent="0.25">
      <c r="A6389" t="s">
        <v>25174</v>
      </c>
      <c r="B6389" t="s">
        <v>25175</v>
      </c>
      <c r="C6389" s="1" t="str">
        <f t="shared" si="779"/>
        <v>21:0667</v>
      </c>
      <c r="D6389" s="1" t="str">
        <f t="shared" si="780"/>
        <v>21:0203</v>
      </c>
      <c r="E6389" t="s">
        <v>25176</v>
      </c>
      <c r="F6389" t="s">
        <v>25177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 t="s">
        <v>21</v>
      </c>
      <c r="P6389" t="s">
        <v>583</v>
      </c>
      <c r="Q6389" t="s">
        <v>392</v>
      </c>
    </row>
    <row r="6390" spans="1:17" hidden="1" x14ac:dyDescent="0.25">
      <c r="A6390" t="s">
        <v>25178</v>
      </c>
      <c r="B6390" t="s">
        <v>25179</v>
      </c>
      <c r="C6390" s="1" t="str">
        <f t="shared" si="779"/>
        <v>21:0667</v>
      </c>
      <c r="D6390" s="1" t="str">
        <f t="shared" si="780"/>
        <v>21:0203</v>
      </c>
      <c r="E6390" t="s">
        <v>25180</v>
      </c>
      <c r="F6390" t="s">
        <v>25181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 t="s">
        <v>2725</v>
      </c>
      <c r="P6390" t="s">
        <v>22</v>
      </c>
      <c r="Q6390" t="s">
        <v>653</v>
      </c>
    </row>
    <row r="6391" spans="1:17" hidden="1" x14ac:dyDescent="0.25">
      <c r="A6391" t="s">
        <v>25182</v>
      </c>
      <c r="B6391" t="s">
        <v>25183</v>
      </c>
      <c r="C6391" s="1" t="str">
        <f t="shared" si="779"/>
        <v>21:0667</v>
      </c>
      <c r="D6391" s="1" t="str">
        <f t="shared" si="780"/>
        <v>21:0203</v>
      </c>
      <c r="E6391" t="s">
        <v>25184</v>
      </c>
      <c r="F6391" t="s">
        <v>25185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 t="s">
        <v>21</v>
      </c>
      <c r="P6391" t="s">
        <v>16918</v>
      </c>
      <c r="Q6391" t="s">
        <v>71</v>
      </c>
    </row>
    <row r="6392" spans="1:17" hidden="1" x14ac:dyDescent="0.25">
      <c r="A6392" t="s">
        <v>25186</v>
      </c>
      <c r="B6392" t="s">
        <v>25187</v>
      </c>
      <c r="C6392" s="1" t="str">
        <f t="shared" si="779"/>
        <v>21:0667</v>
      </c>
      <c r="D6392" s="1" t="str">
        <f t="shared" si="780"/>
        <v>21:0203</v>
      </c>
      <c r="E6392" t="s">
        <v>25188</v>
      </c>
      <c r="F6392" t="s">
        <v>25189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 t="s">
        <v>667</v>
      </c>
      <c r="P6392" t="s">
        <v>631</v>
      </c>
      <c r="Q6392" t="s">
        <v>398</v>
      </c>
    </row>
    <row r="6393" spans="1:17" hidden="1" x14ac:dyDescent="0.25">
      <c r="A6393" t="s">
        <v>25190</v>
      </c>
      <c r="B6393" t="s">
        <v>25191</v>
      </c>
      <c r="C6393" s="1" t="str">
        <f t="shared" si="779"/>
        <v>21:0667</v>
      </c>
      <c r="D6393" s="1" t="str">
        <f t="shared" si="780"/>
        <v>21:0203</v>
      </c>
      <c r="E6393" t="s">
        <v>25192</v>
      </c>
      <c r="F6393" t="s">
        <v>25193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 t="s">
        <v>667</v>
      </c>
      <c r="P6393" t="s">
        <v>658</v>
      </c>
      <c r="Q6393" t="s">
        <v>398</v>
      </c>
    </row>
    <row r="6394" spans="1:17" hidden="1" x14ac:dyDescent="0.25">
      <c r="A6394" t="s">
        <v>25194</v>
      </c>
      <c r="B6394" t="s">
        <v>25195</v>
      </c>
      <c r="C6394" s="1" t="str">
        <f t="shared" si="779"/>
        <v>21:0667</v>
      </c>
      <c r="D6394" s="1" t="str">
        <f t="shared" si="780"/>
        <v>21:0203</v>
      </c>
      <c r="E6394" t="s">
        <v>25196</v>
      </c>
      <c r="F6394" t="s">
        <v>25197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 t="s">
        <v>7860</v>
      </c>
      <c r="P6394" t="s">
        <v>2212</v>
      </c>
      <c r="Q6394" t="s">
        <v>365</v>
      </c>
    </row>
    <row r="6395" spans="1:17" hidden="1" x14ac:dyDescent="0.25">
      <c r="A6395" t="s">
        <v>25198</v>
      </c>
      <c r="B6395" t="s">
        <v>25199</v>
      </c>
      <c r="C6395" s="1" t="str">
        <f t="shared" si="779"/>
        <v>21:0667</v>
      </c>
      <c r="D6395" s="1" t="str">
        <f t="shared" si="780"/>
        <v>21:0203</v>
      </c>
      <c r="E6395" t="s">
        <v>25200</v>
      </c>
      <c r="F6395" t="s">
        <v>25201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 t="s">
        <v>21</v>
      </c>
      <c r="P6395" t="s">
        <v>2212</v>
      </c>
      <c r="Q6395" t="s">
        <v>35</v>
      </c>
    </row>
    <row r="6396" spans="1:17" hidden="1" x14ac:dyDescent="0.25">
      <c r="A6396" t="s">
        <v>25202</v>
      </c>
      <c r="B6396" t="s">
        <v>25203</v>
      </c>
      <c r="C6396" s="1" t="str">
        <f t="shared" si="779"/>
        <v>21:0667</v>
      </c>
      <c r="D6396" s="1" t="str">
        <f t="shared" si="780"/>
        <v>21:0203</v>
      </c>
      <c r="E6396" t="s">
        <v>25204</v>
      </c>
      <c r="F6396" t="s">
        <v>25205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 t="s">
        <v>21</v>
      </c>
      <c r="P6396" t="s">
        <v>391</v>
      </c>
      <c r="Q6396" t="s">
        <v>59</v>
      </c>
    </row>
    <row r="6397" spans="1:17" hidden="1" x14ac:dyDescent="0.25">
      <c r="A6397" t="s">
        <v>25206</v>
      </c>
      <c r="B6397" t="s">
        <v>25207</v>
      </c>
      <c r="C6397" s="1" t="str">
        <f t="shared" si="779"/>
        <v>21:0667</v>
      </c>
      <c r="D6397" s="1" t="str">
        <f t="shared" si="780"/>
        <v>21:0203</v>
      </c>
      <c r="E6397" t="s">
        <v>25208</v>
      </c>
      <c r="F6397" t="s">
        <v>25209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 t="s">
        <v>21</v>
      </c>
      <c r="P6397" t="s">
        <v>397</v>
      </c>
      <c r="Q6397" t="s">
        <v>93</v>
      </c>
    </row>
    <row r="6398" spans="1:17" hidden="1" x14ac:dyDescent="0.25">
      <c r="A6398" t="s">
        <v>25210</v>
      </c>
      <c r="B6398" t="s">
        <v>25211</v>
      </c>
      <c r="C6398" s="1" t="str">
        <f t="shared" si="779"/>
        <v>21:0667</v>
      </c>
      <c r="D6398" s="1" t="str">
        <f t="shared" si="780"/>
        <v>21:0203</v>
      </c>
      <c r="E6398" t="s">
        <v>25212</v>
      </c>
      <c r="F6398" t="s">
        <v>25213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 t="s">
        <v>1528</v>
      </c>
      <c r="P6398" t="s">
        <v>19741</v>
      </c>
      <c r="Q6398" t="s">
        <v>398</v>
      </c>
    </row>
    <row r="6399" spans="1:17" hidden="1" x14ac:dyDescent="0.25">
      <c r="A6399" t="s">
        <v>25214</v>
      </c>
      <c r="B6399" t="s">
        <v>25215</v>
      </c>
      <c r="C6399" s="1" t="str">
        <f t="shared" si="779"/>
        <v>21:0667</v>
      </c>
      <c r="D6399" s="1" t="str">
        <f t="shared" si="780"/>
        <v>21:0203</v>
      </c>
      <c r="E6399" t="s">
        <v>25216</v>
      </c>
      <c r="F6399" t="s">
        <v>25217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 t="s">
        <v>14765</v>
      </c>
      <c r="P6399" t="s">
        <v>25218</v>
      </c>
      <c r="Q6399" t="s">
        <v>653</v>
      </c>
    </row>
    <row r="6400" spans="1:17" hidden="1" x14ac:dyDescent="0.25">
      <c r="A6400" t="s">
        <v>25219</v>
      </c>
      <c r="B6400" t="s">
        <v>25220</v>
      </c>
      <c r="C6400" s="1" t="str">
        <f t="shared" si="779"/>
        <v>21:0667</v>
      </c>
      <c r="D6400" s="1" t="str">
        <f t="shared" si="780"/>
        <v>21:0203</v>
      </c>
      <c r="E6400" t="s">
        <v>25216</v>
      </c>
      <c r="F6400" t="s">
        <v>25221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 t="s">
        <v>236</v>
      </c>
      <c r="P6400" t="s">
        <v>25222</v>
      </c>
      <c r="Q6400" t="s">
        <v>653</v>
      </c>
    </row>
    <row r="6401" spans="1:17" hidden="1" x14ac:dyDescent="0.25">
      <c r="A6401" t="s">
        <v>25223</v>
      </c>
      <c r="B6401" t="s">
        <v>25224</v>
      </c>
      <c r="C6401" s="1" t="str">
        <f t="shared" si="779"/>
        <v>21:0667</v>
      </c>
      <c r="D6401" s="1" t="str">
        <f t="shared" si="780"/>
        <v>21:0203</v>
      </c>
      <c r="E6401" t="s">
        <v>25225</v>
      </c>
      <c r="F6401" t="s">
        <v>25226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 t="s">
        <v>14765</v>
      </c>
      <c r="P6401" t="s">
        <v>5750</v>
      </c>
      <c r="Q6401" t="s">
        <v>392</v>
      </c>
    </row>
    <row r="6402" spans="1:17" hidden="1" x14ac:dyDescent="0.25">
      <c r="A6402" t="s">
        <v>25227</v>
      </c>
      <c r="B6402" t="s">
        <v>25228</v>
      </c>
      <c r="C6402" s="1" t="str">
        <f t="shared" si="779"/>
        <v>21:0667</v>
      </c>
      <c r="D6402" s="1" t="str">
        <f t="shared" si="780"/>
        <v>21:0203</v>
      </c>
      <c r="E6402" t="s">
        <v>25229</v>
      </c>
      <c r="F6402" t="s">
        <v>25230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 t="s">
        <v>14840</v>
      </c>
      <c r="P6402" t="s">
        <v>6863</v>
      </c>
      <c r="Q6402" t="s">
        <v>5130</v>
      </c>
    </row>
    <row r="6403" spans="1:17" hidden="1" x14ac:dyDescent="0.25">
      <c r="A6403" t="s">
        <v>25231</v>
      </c>
      <c r="B6403" t="s">
        <v>25232</v>
      </c>
      <c r="C6403" s="1" t="str">
        <f t="shared" si="779"/>
        <v>21:0667</v>
      </c>
      <c r="D6403" s="1" t="str">
        <f t="shared" si="780"/>
        <v>21:0203</v>
      </c>
      <c r="E6403" t="s">
        <v>25233</v>
      </c>
      <c r="F6403" t="s">
        <v>25234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 t="s">
        <v>730</v>
      </c>
      <c r="P6403" t="s">
        <v>6673</v>
      </c>
      <c r="Q6403" t="s">
        <v>653</v>
      </c>
    </row>
    <row r="6404" spans="1:17" hidden="1" x14ac:dyDescent="0.25">
      <c r="A6404" t="s">
        <v>25235</v>
      </c>
      <c r="B6404" t="s">
        <v>25236</v>
      </c>
      <c r="C6404" s="1" t="str">
        <f t="shared" si="779"/>
        <v>21:0667</v>
      </c>
      <c r="D6404" s="1" t="str">
        <f t="shared" si="780"/>
        <v>21:0203</v>
      </c>
      <c r="E6404" t="s">
        <v>25237</v>
      </c>
      <c r="F6404" t="s">
        <v>25238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 t="s">
        <v>2927</v>
      </c>
      <c r="P6404" t="s">
        <v>391</v>
      </c>
      <c r="Q6404" t="s">
        <v>653</v>
      </c>
    </row>
    <row r="6405" spans="1:17" hidden="1" x14ac:dyDescent="0.25">
      <c r="A6405" t="s">
        <v>25239</v>
      </c>
      <c r="B6405" t="s">
        <v>25240</v>
      </c>
      <c r="C6405" s="1" t="str">
        <f t="shared" si="779"/>
        <v>21:0667</v>
      </c>
      <c r="D6405" s="1" t="str">
        <f t="shared" si="780"/>
        <v>21:0203</v>
      </c>
      <c r="E6405" t="s">
        <v>25241</v>
      </c>
      <c r="F6405" t="s">
        <v>25242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 t="s">
        <v>4378</v>
      </c>
      <c r="P6405" t="s">
        <v>1515</v>
      </c>
      <c r="Q6405" t="s">
        <v>398</v>
      </c>
    </row>
    <row r="6406" spans="1:17" hidden="1" x14ac:dyDescent="0.25">
      <c r="A6406" t="s">
        <v>25243</v>
      </c>
      <c r="B6406" t="s">
        <v>25244</v>
      </c>
      <c r="C6406" s="1" t="str">
        <f t="shared" si="779"/>
        <v>21:0667</v>
      </c>
      <c r="D6406" s="1" t="str">
        <f t="shared" si="780"/>
        <v>21:0203</v>
      </c>
      <c r="E6406" t="s">
        <v>25245</v>
      </c>
      <c r="F6406" t="s">
        <v>25246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 t="s">
        <v>76</v>
      </c>
      <c r="P6406" t="s">
        <v>1515</v>
      </c>
      <c r="Q6406" t="s">
        <v>398</v>
      </c>
    </row>
    <row r="6407" spans="1:17" hidden="1" x14ac:dyDescent="0.25">
      <c r="A6407" t="s">
        <v>25247</v>
      </c>
      <c r="B6407" t="s">
        <v>25248</v>
      </c>
      <c r="C6407" s="1" t="str">
        <f t="shared" si="779"/>
        <v>21:0667</v>
      </c>
      <c r="D6407" s="1" t="str">
        <f t="shared" si="780"/>
        <v>21:0203</v>
      </c>
      <c r="E6407" t="s">
        <v>25249</v>
      </c>
      <c r="F6407" t="s">
        <v>25250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 t="s">
        <v>3027</v>
      </c>
      <c r="P6407" t="s">
        <v>2212</v>
      </c>
      <c r="Q6407" t="s">
        <v>398</v>
      </c>
    </row>
    <row r="6408" spans="1:17" hidden="1" x14ac:dyDescent="0.25">
      <c r="A6408" t="s">
        <v>25251</v>
      </c>
      <c r="B6408" t="s">
        <v>25252</v>
      </c>
      <c r="C6408" s="1" t="str">
        <f t="shared" si="779"/>
        <v>21:0667</v>
      </c>
      <c r="D6408" s="1" t="str">
        <f t="shared" si="780"/>
        <v>21:0203</v>
      </c>
      <c r="E6408" t="s">
        <v>25253</v>
      </c>
      <c r="F6408" t="s">
        <v>25254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 t="s">
        <v>14250</v>
      </c>
      <c r="P6408" t="s">
        <v>356</v>
      </c>
      <c r="Q6408" t="s">
        <v>653</v>
      </c>
    </row>
    <row r="6409" spans="1:17" hidden="1" x14ac:dyDescent="0.25">
      <c r="A6409" t="s">
        <v>25255</v>
      </c>
      <c r="B6409" t="s">
        <v>25256</v>
      </c>
      <c r="C6409" s="1" t="str">
        <f t="shared" si="779"/>
        <v>21:0667</v>
      </c>
      <c r="D6409" s="1" t="str">
        <f t="shared" si="780"/>
        <v>21:0203</v>
      </c>
      <c r="E6409" t="s">
        <v>25257</v>
      </c>
      <c r="F6409" t="s">
        <v>25258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 t="s">
        <v>21</v>
      </c>
      <c r="P6409" t="s">
        <v>87</v>
      </c>
      <c r="Q6409" t="s">
        <v>46</v>
      </c>
    </row>
    <row r="6410" spans="1:17" hidden="1" x14ac:dyDescent="0.25">
      <c r="A6410" t="s">
        <v>25259</v>
      </c>
      <c r="B6410" t="s">
        <v>25260</v>
      </c>
      <c r="C6410" s="1" t="str">
        <f t="shared" si="779"/>
        <v>21:0667</v>
      </c>
      <c r="D6410" s="1" t="str">
        <f t="shared" si="780"/>
        <v>21:0203</v>
      </c>
      <c r="E6410" t="s">
        <v>25261</v>
      </c>
      <c r="F6410" t="s">
        <v>25262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 t="s">
        <v>10345</v>
      </c>
      <c r="P6410" t="s">
        <v>45</v>
      </c>
      <c r="Q6410" t="s">
        <v>365</v>
      </c>
    </row>
    <row r="6411" spans="1:17" hidden="1" x14ac:dyDescent="0.25">
      <c r="A6411" t="s">
        <v>25263</v>
      </c>
      <c r="B6411" t="s">
        <v>25264</v>
      </c>
      <c r="C6411" s="1" t="str">
        <f t="shared" si="779"/>
        <v>21:0667</v>
      </c>
      <c r="D6411" s="1" t="str">
        <f t="shared" si="780"/>
        <v>21:0203</v>
      </c>
      <c r="E6411" t="s">
        <v>25265</v>
      </c>
      <c r="F6411" t="s">
        <v>25266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 t="s">
        <v>551</v>
      </c>
      <c r="P6411" t="s">
        <v>45</v>
      </c>
      <c r="Q6411" t="s">
        <v>392</v>
      </c>
    </row>
    <row r="6412" spans="1:17" hidden="1" x14ac:dyDescent="0.25">
      <c r="A6412" t="s">
        <v>25267</v>
      </c>
      <c r="B6412" t="s">
        <v>25268</v>
      </c>
      <c r="C6412" s="1" t="str">
        <f t="shared" si="779"/>
        <v>21:0667</v>
      </c>
      <c r="D6412" s="1" t="str">
        <f t="shared" si="780"/>
        <v>21:0203</v>
      </c>
      <c r="E6412" t="s">
        <v>25269</v>
      </c>
      <c r="F6412" t="s">
        <v>25270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 t="s">
        <v>8423</v>
      </c>
      <c r="P6412" t="s">
        <v>583</v>
      </c>
      <c r="Q6412" t="s">
        <v>392</v>
      </c>
    </row>
    <row r="6413" spans="1:17" hidden="1" x14ac:dyDescent="0.25">
      <c r="A6413" t="s">
        <v>25271</v>
      </c>
      <c r="B6413" t="s">
        <v>25272</v>
      </c>
      <c r="C6413" s="1" t="str">
        <f t="shared" si="779"/>
        <v>21:0667</v>
      </c>
      <c r="D6413" s="1" t="str">
        <f>HYPERLINK("http://geochem.nrcan.gc.ca/cdogs/content/svy/svy_e.htm", "")</f>
        <v/>
      </c>
      <c r="G6413" s="1" t="str">
        <f>HYPERLINK("http://geochem.nrcan.gc.ca/cdogs/content/cr_/cr_00082_e.htm", "82")</f>
        <v>82</v>
      </c>
      <c r="J6413" t="s">
        <v>11703</v>
      </c>
      <c r="K6413" t="s">
        <v>11704</v>
      </c>
      <c r="O6413" t="s">
        <v>667</v>
      </c>
      <c r="P6413" t="s">
        <v>4550</v>
      </c>
      <c r="Q6413" t="s">
        <v>392</v>
      </c>
    </row>
    <row r="6414" spans="1:17" hidden="1" x14ac:dyDescent="0.25">
      <c r="A6414" t="s">
        <v>25273</v>
      </c>
      <c r="B6414" t="s">
        <v>25274</v>
      </c>
      <c r="C6414" s="1" t="str">
        <f t="shared" si="779"/>
        <v>21:0667</v>
      </c>
      <c r="D6414" s="1" t="str">
        <f t="shared" ref="D6414:D6421" si="783">HYPERLINK("http://geochem.nrcan.gc.ca/cdogs/content/svy/svy210203_e.htm", "21:0203")</f>
        <v>21:0203</v>
      </c>
      <c r="E6414" t="s">
        <v>25275</v>
      </c>
      <c r="F6414" t="s">
        <v>25276</v>
      </c>
      <c r="H6414">
        <v>61.563473500000001</v>
      </c>
      <c r="I6414">
        <v>-131.24909410000001</v>
      </c>
      <c r="J6414" s="1" t="str">
        <f t="shared" ref="J6414:J6421" si="784">HYPERLINK("http://geochem.nrcan.gc.ca/cdogs/content/kwd/kwd020018_e.htm", "Fluid (stream)")</f>
        <v>Fluid (stream)</v>
      </c>
      <c r="K6414" s="1" t="str">
        <f t="shared" ref="K6414:K6421" si="785">HYPERLINK("http://geochem.nrcan.gc.ca/cdogs/content/kwd/kwd080007_e.htm", "Untreated Water")</f>
        <v>Untreated Water</v>
      </c>
      <c r="O6414" t="s">
        <v>3560</v>
      </c>
      <c r="P6414" t="s">
        <v>583</v>
      </c>
      <c r="Q6414" t="s">
        <v>653</v>
      </c>
    </row>
    <row r="6415" spans="1:17" hidden="1" x14ac:dyDescent="0.25">
      <c r="A6415" t="s">
        <v>25277</v>
      </c>
      <c r="B6415" t="s">
        <v>25278</v>
      </c>
      <c r="C6415" s="1" t="str">
        <f t="shared" si="779"/>
        <v>21:0667</v>
      </c>
      <c r="D6415" s="1" t="str">
        <f t="shared" si="783"/>
        <v>21:0203</v>
      </c>
      <c r="E6415" t="s">
        <v>25279</v>
      </c>
      <c r="F6415" t="s">
        <v>25280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 t="s">
        <v>8030</v>
      </c>
      <c r="P6415" t="s">
        <v>1631</v>
      </c>
      <c r="Q6415" t="s">
        <v>398</v>
      </c>
    </row>
    <row r="6416" spans="1:17" hidden="1" x14ac:dyDescent="0.25">
      <c r="A6416" t="s">
        <v>25281</v>
      </c>
      <c r="B6416" t="s">
        <v>25282</v>
      </c>
      <c r="C6416" s="1" t="str">
        <f t="shared" si="779"/>
        <v>21:0667</v>
      </c>
      <c r="D6416" s="1" t="str">
        <f t="shared" si="783"/>
        <v>21:0203</v>
      </c>
      <c r="E6416" t="s">
        <v>25283</v>
      </c>
      <c r="F6416" t="s">
        <v>25284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 t="s">
        <v>1597</v>
      </c>
      <c r="P6416" t="s">
        <v>1515</v>
      </c>
      <c r="Q6416" t="s">
        <v>103</v>
      </c>
    </row>
    <row r="6417" spans="1:17" hidden="1" x14ac:dyDescent="0.25">
      <c r="A6417" t="s">
        <v>25285</v>
      </c>
      <c r="B6417" t="s">
        <v>25286</v>
      </c>
      <c r="C6417" s="1" t="str">
        <f t="shared" si="779"/>
        <v>21:0667</v>
      </c>
      <c r="D6417" s="1" t="str">
        <f t="shared" si="783"/>
        <v>21:0203</v>
      </c>
      <c r="E6417" t="s">
        <v>25287</v>
      </c>
      <c r="F6417" t="s">
        <v>25288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 t="s">
        <v>3532</v>
      </c>
      <c r="P6417" t="s">
        <v>391</v>
      </c>
      <c r="Q6417" t="s">
        <v>59</v>
      </c>
    </row>
    <row r="6418" spans="1:17" hidden="1" x14ac:dyDescent="0.25">
      <c r="A6418" t="s">
        <v>25289</v>
      </c>
      <c r="B6418" t="s">
        <v>25290</v>
      </c>
      <c r="C6418" s="1" t="str">
        <f t="shared" si="779"/>
        <v>21:0667</v>
      </c>
      <c r="D6418" s="1" t="str">
        <f t="shared" si="783"/>
        <v>21:0203</v>
      </c>
      <c r="E6418" t="s">
        <v>25291</v>
      </c>
      <c r="F6418" t="s">
        <v>25292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 t="s">
        <v>3655</v>
      </c>
      <c r="P6418" t="s">
        <v>1515</v>
      </c>
      <c r="Q6418" t="s">
        <v>398</v>
      </c>
    </row>
    <row r="6419" spans="1:17" hidden="1" x14ac:dyDescent="0.25">
      <c r="A6419" t="s">
        <v>25293</v>
      </c>
      <c r="B6419" t="s">
        <v>25294</v>
      </c>
      <c r="C6419" s="1" t="str">
        <f t="shared" si="779"/>
        <v>21:0667</v>
      </c>
      <c r="D6419" s="1" t="str">
        <f t="shared" si="783"/>
        <v>21:0203</v>
      </c>
      <c r="E6419" t="s">
        <v>25295</v>
      </c>
      <c r="F6419" t="s">
        <v>25296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 t="s">
        <v>3560</v>
      </c>
      <c r="P6419" t="s">
        <v>397</v>
      </c>
      <c r="Q6419" t="s">
        <v>653</v>
      </c>
    </row>
    <row r="6420" spans="1:17" hidden="1" x14ac:dyDescent="0.25">
      <c r="A6420" t="s">
        <v>25297</v>
      </c>
      <c r="B6420" t="s">
        <v>25298</v>
      </c>
      <c r="C6420" s="1" t="str">
        <f t="shared" si="779"/>
        <v>21:0667</v>
      </c>
      <c r="D6420" s="1" t="str">
        <f t="shared" si="783"/>
        <v>21:0203</v>
      </c>
      <c r="E6420" t="s">
        <v>25299</v>
      </c>
      <c r="F6420" t="s">
        <v>25300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 t="s">
        <v>14765</v>
      </c>
      <c r="P6420" t="s">
        <v>7960</v>
      </c>
      <c r="Q6420" t="s">
        <v>398</v>
      </c>
    </row>
    <row r="6421" spans="1:17" hidden="1" x14ac:dyDescent="0.25">
      <c r="A6421" t="s">
        <v>25301</v>
      </c>
      <c r="B6421" t="s">
        <v>25302</v>
      </c>
      <c r="C6421" s="1" t="str">
        <f t="shared" si="779"/>
        <v>21:0667</v>
      </c>
      <c r="D6421" s="1" t="str">
        <f t="shared" si="783"/>
        <v>21:0203</v>
      </c>
      <c r="E6421" t="s">
        <v>25303</v>
      </c>
      <c r="F6421" t="s">
        <v>25304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 t="s">
        <v>667</v>
      </c>
      <c r="P6421" t="s">
        <v>397</v>
      </c>
      <c r="Q6421" t="s">
        <v>398</v>
      </c>
    </row>
    <row r="6422" spans="1:17" hidden="1" x14ac:dyDescent="0.25">
      <c r="A6422" t="s">
        <v>25305</v>
      </c>
      <c r="B6422" t="s">
        <v>25306</v>
      </c>
      <c r="C6422" s="1" t="str">
        <f t="shared" si="779"/>
        <v>21:0667</v>
      </c>
      <c r="D6422" s="1" t="str">
        <f>HYPERLINK("http://geochem.nrcan.gc.ca/cdogs/content/svy/svy_e.htm", "")</f>
        <v/>
      </c>
      <c r="G6422" s="1" t="str">
        <f>HYPERLINK("http://geochem.nrcan.gc.ca/cdogs/content/cr_/cr_00080_e.htm", "80")</f>
        <v>80</v>
      </c>
      <c r="J6422" t="s">
        <v>11703</v>
      </c>
      <c r="K6422" t="s">
        <v>11704</v>
      </c>
      <c r="O6422" t="s">
        <v>1247</v>
      </c>
      <c r="P6422" t="s">
        <v>1515</v>
      </c>
      <c r="Q6422" t="s">
        <v>59</v>
      </c>
    </row>
    <row r="6423" spans="1:17" hidden="1" x14ac:dyDescent="0.25">
      <c r="A6423" t="s">
        <v>25307</v>
      </c>
      <c r="B6423" t="s">
        <v>25308</v>
      </c>
      <c r="C6423" s="1" t="str">
        <f t="shared" si="779"/>
        <v>21:0667</v>
      </c>
      <c r="D6423" s="1" t="str">
        <f t="shared" ref="D6423:D6450" si="786">HYPERLINK("http://geochem.nrcan.gc.ca/cdogs/content/svy/svy210203_e.htm", "21:0203")</f>
        <v>21:0203</v>
      </c>
      <c r="E6423" t="s">
        <v>25309</v>
      </c>
      <c r="F6423" t="s">
        <v>25310</v>
      </c>
      <c r="H6423">
        <v>61.600801400000002</v>
      </c>
      <c r="I6423">
        <v>-131.2591936</v>
      </c>
      <c r="J6423" s="1" t="str">
        <f t="shared" ref="J6423:J6450" si="787">HYPERLINK("http://geochem.nrcan.gc.ca/cdogs/content/kwd/kwd020018_e.htm", "Fluid (stream)")</f>
        <v>Fluid (stream)</v>
      </c>
      <c r="K6423" s="1" t="str">
        <f t="shared" ref="K6423:K6450" si="788">HYPERLINK("http://geochem.nrcan.gc.ca/cdogs/content/kwd/kwd080007_e.htm", "Untreated Water")</f>
        <v>Untreated Water</v>
      </c>
      <c r="O6423" t="s">
        <v>113</v>
      </c>
      <c r="P6423" t="s">
        <v>22</v>
      </c>
      <c r="Q6423" t="s">
        <v>398</v>
      </c>
    </row>
    <row r="6424" spans="1:17" hidden="1" x14ac:dyDescent="0.25">
      <c r="A6424" t="s">
        <v>25311</v>
      </c>
      <c r="B6424" t="s">
        <v>25312</v>
      </c>
      <c r="C6424" s="1" t="str">
        <f t="shared" si="779"/>
        <v>21:0667</v>
      </c>
      <c r="D6424" s="1" t="str">
        <f t="shared" si="786"/>
        <v>21:0203</v>
      </c>
      <c r="E6424" t="s">
        <v>25309</v>
      </c>
      <c r="F6424" t="s">
        <v>25313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 t="s">
        <v>21</v>
      </c>
      <c r="P6424" t="s">
        <v>356</v>
      </c>
      <c r="Q6424" t="s">
        <v>215</v>
      </c>
    </row>
    <row r="6425" spans="1:17" hidden="1" x14ac:dyDescent="0.25">
      <c r="A6425" t="s">
        <v>25314</v>
      </c>
      <c r="B6425" t="s">
        <v>25315</v>
      </c>
      <c r="C6425" s="1" t="str">
        <f t="shared" ref="C6425:C6488" si="789">HYPERLINK("http://geochem.nrcan.gc.ca/cdogs/content/bdl/bdl210667_e.htm", "21:0667")</f>
        <v>21:0667</v>
      </c>
      <c r="D6425" s="1" t="str">
        <f t="shared" si="786"/>
        <v>21:0203</v>
      </c>
      <c r="E6425" t="s">
        <v>25316</v>
      </c>
      <c r="F6425" t="s">
        <v>25317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 t="s">
        <v>14250</v>
      </c>
      <c r="P6425" t="s">
        <v>22</v>
      </c>
      <c r="Q6425" t="s">
        <v>365</v>
      </c>
    </row>
    <row r="6426" spans="1:17" hidden="1" x14ac:dyDescent="0.25">
      <c r="A6426" t="s">
        <v>25318</v>
      </c>
      <c r="B6426" t="s">
        <v>25319</v>
      </c>
      <c r="C6426" s="1" t="str">
        <f t="shared" si="789"/>
        <v>21:0667</v>
      </c>
      <c r="D6426" s="1" t="str">
        <f t="shared" si="786"/>
        <v>21:0203</v>
      </c>
      <c r="E6426" t="s">
        <v>25320</v>
      </c>
      <c r="F6426" t="s">
        <v>25321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 t="s">
        <v>6124</v>
      </c>
      <c r="P6426" t="s">
        <v>631</v>
      </c>
      <c r="Q6426" t="s">
        <v>653</v>
      </c>
    </row>
    <row r="6427" spans="1:17" hidden="1" x14ac:dyDescent="0.25">
      <c r="A6427" t="s">
        <v>25322</v>
      </c>
      <c r="B6427" t="s">
        <v>25323</v>
      </c>
      <c r="C6427" s="1" t="str">
        <f t="shared" si="789"/>
        <v>21:0667</v>
      </c>
      <c r="D6427" s="1" t="str">
        <f t="shared" si="786"/>
        <v>21:0203</v>
      </c>
      <c r="E6427" t="s">
        <v>25324</v>
      </c>
      <c r="F6427" t="s">
        <v>25325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 t="s">
        <v>5793</v>
      </c>
      <c r="P6427" t="s">
        <v>658</v>
      </c>
      <c r="Q6427" t="s">
        <v>5130</v>
      </c>
    </row>
    <row r="6428" spans="1:17" hidden="1" x14ac:dyDescent="0.25">
      <c r="A6428" t="s">
        <v>25326</v>
      </c>
      <c r="B6428" t="s">
        <v>25327</v>
      </c>
      <c r="C6428" s="1" t="str">
        <f t="shared" si="789"/>
        <v>21:0667</v>
      </c>
      <c r="D6428" s="1" t="str">
        <f t="shared" si="786"/>
        <v>21:0203</v>
      </c>
      <c r="E6428" t="s">
        <v>25328</v>
      </c>
      <c r="F6428" t="s">
        <v>25329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 t="s">
        <v>1812</v>
      </c>
      <c r="P6428" t="s">
        <v>1631</v>
      </c>
      <c r="Q6428" t="s">
        <v>365</v>
      </c>
    </row>
    <row r="6429" spans="1:17" hidden="1" x14ac:dyDescent="0.25">
      <c r="A6429" t="s">
        <v>25330</v>
      </c>
      <c r="B6429" t="s">
        <v>25331</v>
      </c>
      <c r="C6429" s="1" t="str">
        <f t="shared" si="789"/>
        <v>21:0667</v>
      </c>
      <c r="D6429" s="1" t="str">
        <f t="shared" si="786"/>
        <v>21:0203</v>
      </c>
      <c r="E6429" t="s">
        <v>25332</v>
      </c>
      <c r="F6429" t="s">
        <v>25333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 t="s">
        <v>607</v>
      </c>
      <c r="P6429" t="s">
        <v>880</v>
      </c>
      <c r="Q6429" t="s">
        <v>398</v>
      </c>
    </row>
    <row r="6430" spans="1:17" hidden="1" x14ac:dyDescent="0.25">
      <c r="A6430" t="s">
        <v>25334</v>
      </c>
      <c r="B6430" t="s">
        <v>25335</v>
      </c>
      <c r="C6430" s="1" t="str">
        <f t="shared" si="789"/>
        <v>21:0667</v>
      </c>
      <c r="D6430" s="1" t="str">
        <f t="shared" si="786"/>
        <v>21:0203</v>
      </c>
      <c r="E6430" t="s">
        <v>25336</v>
      </c>
      <c r="F6430" t="s">
        <v>25337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 t="s">
        <v>8030</v>
      </c>
      <c r="P6430" t="s">
        <v>3857</v>
      </c>
      <c r="Q6430" t="s">
        <v>398</v>
      </c>
    </row>
    <row r="6431" spans="1:17" hidden="1" x14ac:dyDescent="0.25">
      <c r="A6431" t="s">
        <v>25338</v>
      </c>
      <c r="B6431" t="s">
        <v>25339</v>
      </c>
      <c r="C6431" s="1" t="str">
        <f t="shared" si="789"/>
        <v>21:0667</v>
      </c>
      <c r="D6431" s="1" t="str">
        <f t="shared" si="786"/>
        <v>21:0203</v>
      </c>
      <c r="E6431" t="s">
        <v>25340</v>
      </c>
      <c r="F6431" t="s">
        <v>25341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 t="s">
        <v>21</v>
      </c>
      <c r="P6431" t="s">
        <v>1515</v>
      </c>
      <c r="Q6431" t="s">
        <v>71</v>
      </c>
    </row>
    <row r="6432" spans="1:17" hidden="1" x14ac:dyDescent="0.25">
      <c r="A6432" t="s">
        <v>25342</v>
      </c>
      <c r="B6432" t="s">
        <v>25343</v>
      </c>
      <c r="C6432" s="1" t="str">
        <f t="shared" si="789"/>
        <v>21:0667</v>
      </c>
      <c r="D6432" s="1" t="str">
        <f t="shared" si="786"/>
        <v>21:0203</v>
      </c>
      <c r="E6432" t="s">
        <v>25344</v>
      </c>
      <c r="F6432" t="s">
        <v>25345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  <c r="O6432" t="s">
        <v>108</v>
      </c>
      <c r="P6432" t="s">
        <v>108</v>
      </c>
      <c r="Q6432" t="s">
        <v>108</v>
      </c>
    </row>
    <row r="6433" spans="1:17" hidden="1" x14ac:dyDescent="0.25">
      <c r="A6433" t="s">
        <v>25346</v>
      </c>
      <c r="B6433" t="s">
        <v>25347</v>
      </c>
      <c r="C6433" s="1" t="str">
        <f t="shared" si="789"/>
        <v>21:0667</v>
      </c>
      <c r="D6433" s="1" t="str">
        <f t="shared" si="786"/>
        <v>21:0203</v>
      </c>
      <c r="E6433" t="s">
        <v>25348</v>
      </c>
      <c r="F6433" t="s">
        <v>25349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 t="s">
        <v>158</v>
      </c>
      <c r="P6433" t="s">
        <v>636</v>
      </c>
      <c r="Q6433" t="s">
        <v>35</v>
      </c>
    </row>
    <row r="6434" spans="1:17" hidden="1" x14ac:dyDescent="0.25">
      <c r="A6434" t="s">
        <v>25350</v>
      </c>
      <c r="B6434" t="s">
        <v>25351</v>
      </c>
      <c r="C6434" s="1" t="str">
        <f t="shared" si="789"/>
        <v>21:0667</v>
      </c>
      <c r="D6434" s="1" t="str">
        <f t="shared" si="786"/>
        <v>21:0203</v>
      </c>
      <c r="E6434" t="s">
        <v>25352</v>
      </c>
      <c r="F6434" t="s">
        <v>25353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 t="s">
        <v>10710</v>
      </c>
      <c r="P6434" t="s">
        <v>1515</v>
      </c>
      <c r="Q6434" t="s">
        <v>29</v>
      </c>
    </row>
    <row r="6435" spans="1:17" hidden="1" x14ac:dyDescent="0.25">
      <c r="A6435" t="s">
        <v>25354</v>
      </c>
      <c r="B6435" t="s">
        <v>25355</v>
      </c>
      <c r="C6435" s="1" t="str">
        <f t="shared" si="789"/>
        <v>21:0667</v>
      </c>
      <c r="D6435" s="1" t="str">
        <f t="shared" si="786"/>
        <v>21:0203</v>
      </c>
      <c r="E6435" t="s">
        <v>25356</v>
      </c>
      <c r="F6435" t="s">
        <v>25357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 t="s">
        <v>7174</v>
      </c>
      <c r="P6435" t="s">
        <v>2212</v>
      </c>
      <c r="Q6435" t="s">
        <v>23</v>
      </c>
    </row>
    <row r="6436" spans="1:17" hidden="1" x14ac:dyDescent="0.25">
      <c r="A6436" t="s">
        <v>25358</v>
      </c>
      <c r="B6436" t="s">
        <v>25359</v>
      </c>
      <c r="C6436" s="1" t="str">
        <f t="shared" si="789"/>
        <v>21:0667</v>
      </c>
      <c r="D6436" s="1" t="str">
        <f t="shared" si="786"/>
        <v>21:0203</v>
      </c>
      <c r="E6436" t="s">
        <v>25360</v>
      </c>
      <c r="F6436" t="s">
        <v>25361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 t="s">
        <v>370</v>
      </c>
      <c r="P6436" t="s">
        <v>22</v>
      </c>
      <c r="Q6436" t="s">
        <v>35</v>
      </c>
    </row>
    <row r="6437" spans="1:17" hidden="1" x14ac:dyDescent="0.25">
      <c r="A6437" t="s">
        <v>25362</v>
      </c>
      <c r="B6437" t="s">
        <v>25363</v>
      </c>
      <c r="C6437" s="1" t="str">
        <f t="shared" si="789"/>
        <v>21:0667</v>
      </c>
      <c r="D6437" s="1" t="str">
        <f t="shared" si="786"/>
        <v>21:0203</v>
      </c>
      <c r="E6437" t="s">
        <v>25364</v>
      </c>
      <c r="F6437" t="s">
        <v>25365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 t="s">
        <v>158</v>
      </c>
      <c r="P6437" t="s">
        <v>22</v>
      </c>
      <c r="Q6437" t="s">
        <v>29</v>
      </c>
    </row>
    <row r="6438" spans="1:17" hidden="1" x14ac:dyDescent="0.25">
      <c r="A6438" t="s">
        <v>25366</v>
      </c>
      <c r="B6438" t="s">
        <v>25367</v>
      </c>
      <c r="C6438" s="1" t="str">
        <f t="shared" si="789"/>
        <v>21:0667</v>
      </c>
      <c r="D6438" s="1" t="str">
        <f t="shared" si="786"/>
        <v>21:0203</v>
      </c>
      <c r="E6438" t="s">
        <v>25368</v>
      </c>
      <c r="F6438" t="s">
        <v>25369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 t="s">
        <v>311</v>
      </c>
      <c r="P6438" t="s">
        <v>356</v>
      </c>
      <c r="Q6438" t="s">
        <v>46</v>
      </c>
    </row>
    <row r="6439" spans="1:17" hidden="1" x14ac:dyDescent="0.25">
      <c r="A6439" t="s">
        <v>25370</v>
      </c>
      <c r="B6439" t="s">
        <v>25371</v>
      </c>
      <c r="C6439" s="1" t="str">
        <f t="shared" si="789"/>
        <v>21:0667</v>
      </c>
      <c r="D6439" s="1" t="str">
        <f t="shared" si="786"/>
        <v>21:0203</v>
      </c>
      <c r="E6439" t="s">
        <v>25372</v>
      </c>
      <c r="F6439" t="s">
        <v>25373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 t="s">
        <v>370</v>
      </c>
      <c r="P6439" t="s">
        <v>356</v>
      </c>
      <c r="Q6439" t="s">
        <v>71</v>
      </c>
    </row>
    <row r="6440" spans="1:17" hidden="1" x14ac:dyDescent="0.25">
      <c r="A6440" t="s">
        <v>25374</v>
      </c>
      <c r="B6440" t="s">
        <v>25375</v>
      </c>
      <c r="C6440" s="1" t="str">
        <f t="shared" si="789"/>
        <v>21:0667</v>
      </c>
      <c r="D6440" s="1" t="str">
        <f t="shared" si="786"/>
        <v>21:0203</v>
      </c>
      <c r="E6440" t="s">
        <v>25372</v>
      </c>
      <c r="F6440" t="s">
        <v>25376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 t="s">
        <v>154</v>
      </c>
      <c r="P6440" t="s">
        <v>356</v>
      </c>
      <c r="Q6440" t="s">
        <v>103</v>
      </c>
    </row>
    <row r="6441" spans="1:17" hidden="1" x14ac:dyDescent="0.25">
      <c r="A6441" t="s">
        <v>25377</v>
      </c>
      <c r="B6441" t="s">
        <v>25378</v>
      </c>
      <c r="C6441" s="1" t="str">
        <f t="shared" si="789"/>
        <v>21:0667</v>
      </c>
      <c r="D6441" s="1" t="str">
        <f t="shared" si="786"/>
        <v>21:0203</v>
      </c>
      <c r="E6441" t="s">
        <v>25379</v>
      </c>
      <c r="F6441" t="s">
        <v>25380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 t="s">
        <v>6091</v>
      </c>
      <c r="P6441" t="s">
        <v>22</v>
      </c>
      <c r="Q6441" t="s">
        <v>23</v>
      </c>
    </row>
    <row r="6442" spans="1:17" hidden="1" x14ac:dyDescent="0.25">
      <c r="A6442" t="s">
        <v>25381</v>
      </c>
      <c r="B6442" t="s">
        <v>25382</v>
      </c>
      <c r="C6442" s="1" t="str">
        <f t="shared" si="789"/>
        <v>21:0667</v>
      </c>
      <c r="D6442" s="1" t="str">
        <f t="shared" si="786"/>
        <v>21:0203</v>
      </c>
      <c r="E6442" t="s">
        <v>25383</v>
      </c>
      <c r="F6442" t="s">
        <v>25384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 t="s">
        <v>14276</v>
      </c>
      <c r="P6442" t="s">
        <v>22</v>
      </c>
      <c r="Q6442" t="s">
        <v>23</v>
      </c>
    </row>
    <row r="6443" spans="1:17" hidden="1" x14ac:dyDescent="0.25">
      <c r="A6443" t="s">
        <v>25385</v>
      </c>
      <c r="B6443" t="s">
        <v>25386</v>
      </c>
      <c r="C6443" s="1" t="str">
        <f t="shared" si="789"/>
        <v>21:0667</v>
      </c>
      <c r="D6443" s="1" t="str">
        <f t="shared" si="786"/>
        <v>21:0203</v>
      </c>
      <c r="E6443" t="s">
        <v>25387</v>
      </c>
      <c r="F6443" t="s">
        <v>25388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 t="s">
        <v>588</v>
      </c>
      <c r="P6443" t="s">
        <v>356</v>
      </c>
      <c r="Q6443" t="s">
        <v>52</v>
      </c>
    </row>
    <row r="6444" spans="1:17" hidden="1" x14ac:dyDescent="0.25">
      <c r="A6444" t="s">
        <v>25389</v>
      </c>
      <c r="B6444" t="s">
        <v>25390</v>
      </c>
      <c r="C6444" s="1" t="str">
        <f t="shared" si="789"/>
        <v>21:0667</v>
      </c>
      <c r="D6444" s="1" t="str">
        <f t="shared" si="786"/>
        <v>21:0203</v>
      </c>
      <c r="E6444" t="s">
        <v>25391</v>
      </c>
      <c r="F6444" t="s">
        <v>25392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 t="s">
        <v>3655</v>
      </c>
      <c r="P6444" t="s">
        <v>22</v>
      </c>
      <c r="Q6444" t="s">
        <v>35</v>
      </c>
    </row>
    <row r="6445" spans="1:17" hidden="1" x14ac:dyDescent="0.25">
      <c r="A6445" t="s">
        <v>25393</v>
      </c>
      <c r="B6445" t="s">
        <v>25394</v>
      </c>
      <c r="C6445" s="1" t="str">
        <f t="shared" si="789"/>
        <v>21:0667</v>
      </c>
      <c r="D6445" s="1" t="str">
        <f t="shared" si="786"/>
        <v>21:0203</v>
      </c>
      <c r="E6445" t="s">
        <v>25395</v>
      </c>
      <c r="F6445" t="s">
        <v>25396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 t="s">
        <v>701</v>
      </c>
      <c r="P6445" t="s">
        <v>22</v>
      </c>
      <c r="Q6445" t="s">
        <v>35</v>
      </c>
    </row>
    <row r="6446" spans="1:17" hidden="1" x14ac:dyDescent="0.25">
      <c r="A6446" t="s">
        <v>25397</v>
      </c>
      <c r="B6446" t="s">
        <v>25398</v>
      </c>
      <c r="C6446" s="1" t="str">
        <f t="shared" si="789"/>
        <v>21:0667</v>
      </c>
      <c r="D6446" s="1" t="str">
        <f t="shared" si="786"/>
        <v>21:0203</v>
      </c>
      <c r="E6446" t="s">
        <v>25399</v>
      </c>
      <c r="F6446" t="s">
        <v>25400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 t="s">
        <v>1812</v>
      </c>
      <c r="P6446" t="s">
        <v>636</v>
      </c>
      <c r="Q6446" t="s">
        <v>35</v>
      </c>
    </row>
    <row r="6447" spans="1:17" hidden="1" x14ac:dyDescent="0.25">
      <c r="A6447" t="s">
        <v>25401</v>
      </c>
      <c r="B6447" t="s">
        <v>25402</v>
      </c>
      <c r="C6447" s="1" t="str">
        <f t="shared" si="789"/>
        <v>21:0667</v>
      </c>
      <c r="D6447" s="1" t="str">
        <f t="shared" si="786"/>
        <v>21:0203</v>
      </c>
      <c r="E6447" t="s">
        <v>25403</v>
      </c>
      <c r="F6447" t="s">
        <v>25404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 t="s">
        <v>15079</v>
      </c>
      <c r="P6447" t="s">
        <v>391</v>
      </c>
      <c r="Q6447" t="s">
        <v>392</v>
      </c>
    </row>
    <row r="6448" spans="1:17" hidden="1" x14ac:dyDescent="0.25">
      <c r="A6448" t="s">
        <v>25405</v>
      </c>
      <c r="B6448" t="s">
        <v>25406</v>
      </c>
      <c r="C6448" s="1" t="str">
        <f t="shared" si="789"/>
        <v>21:0667</v>
      </c>
      <c r="D6448" s="1" t="str">
        <f t="shared" si="786"/>
        <v>21:0203</v>
      </c>
      <c r="E6448" t="s">
        <v>25407</v>
      </c>
      <c r="F6448" t="s">
        <v>25408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 t="s">
        <v>4378</v>
      </c>
      <c r="P6448" t="s">
        <v>356</v>
      </c>
      <c r="Q6448" t="s">
        <v>35</v>
      </c>
    </row>
    <row r="6449" spans="1:17" hidden="1" x14ac:dyDescent="0.25">
      <c r="A6449" t="s">
        <v>25409</v>
      </c>
      <c r="B6449" t="s">
        <v>25410</v>
      </c>
      <c r="C6449" s="1" t="str">
        <f t="shared" si="789"/>
        <v>21:0667</v>
      </c>
      <c r="D6449" s="1" t="str">
        <f t="shared" si="786"/>
        <v>21:0203</v>
      </c>
      <c r="E6449" t="s">
        <v>25411</v>
      </c>
      <c r="F6449" t="s">
        <v>25412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 t="s">
        <v>10145</v>
      </c>
      <c r="P6449" t="s">
        <v>1515</v>
      </c>
      <c r="Q6449" t="s">
        <v>365</v>
      </c>
    </row>
    <row r="6450" spans="1:17" hidden="1" x14ac:dyDescent="0.25">
      <c r="A6450" t="s">
        <v>25413</v>
      </c>
      <c r="B6450" t="s">
        <v>25414</v>
      </c>
      <c r="C6450" s="1" t="str">
        <f t="shared" si="789"/>
        <v>21:0667</v>
      </c>
      <c r="D6450" s="1" t="str">
        <f t="shared" si="786"/>
        <v>21:0203</v>
      </c>
      <c r="E6450" t="s">
        <v>25415</v>
      </c>
      <c r="F6450" t="s">
        <v>25416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 t="s">
        <v>236</v>
      </c>
      <c r="P6450" t="s">
        <v>1631</v>
      </c>
      <c r="Q6450" t="s">
        <v>365</v>
      </c>
    </row>
    <row r="6451" spans="1:17" hidden="1" x14ac:dyDescent="0.25">
      <c r="A6451" t="s">
        <v>25417</v>
      </c>
      <c r="B6451" t="s">
        <v>25418</v>
      </c>
      <c r="C6451" s="1" t="str">
        <f t="shared" si="789"/>
        <v>21:0667</v>
      </c>
      <c r="D6451" s="1" t="str">
        <f>HYPERLINK("http://geochem.nrcan.gc.ca/cdogs/content/svy/svy_e.htm", "")</f>
        <v/>
      </c>
      <c r="G6451" s="1" t="str">
        <f>HYPERLINK("http://geochem.nrcan.gc.ca/cdogs/content/cr_/cr_00080_e.htm", "80")</f>
        <v>80</v>
      </c>
      <c r="J6451" t="s">
        <v>11703</v>
      </c>
      <c r="K6451" t="s">
        <v>11704</v>
      </c>
      <c r="O6451" t="s">
        <v>57</v>
      </c>
      <c r="P6451" t="s">
        <v>2943</v>
      </c>
      <c r="Q6451" t="s">
        <v>59</v>
      </c>
    </row>
    <row r="6452" spans="1:17" hidden="1" x14ac:dyDescent="0.25">
      <c r="A6452" t="s">
        <v>25419</v>
      </c>
      <c r="B6452" t="s">
        <v>25420</v>
      </c>
      <c r="C6452" s="1" t="str">
        <f t="shared" si="789"/>
        <v>21:0667</v>
      </c>
      <c r="D6452" s="1" t="str">
        <f t="shared" ref="D6452:D6461" si="790">HYPERLINK("http://geochem.nrcan.gc.ca/cdogs/content/svy/svy210203_e.htm", "21:0203")</f>
        <v>21:0203</v>
      </c>
      <c r="E6452" t="s">
        <v>25421</v>
      </c>
      <c r="F6452" t="s">
        <v>25422</v>
      </c>
      <c r="H6452">
        <v>61.641634099999997</v>
      </c>
      <c r="I6452">
        <v>-130.20357949999999</v>
      </c>
      <c r="J6452" s="1" t="str">
        <f t="shared" ref="J6452:J6461" si="791">HYPERLINK("http://geochem.nrcan.gc.ca/cdogs/content/kwd/kwd020018_e.htm", "Fluid (stream)")</f>
        <v>Fluid (stream)</v>
      </c>
      <c r="K6452" s="1" t="str">
        <f t="shared" ref="K6452:K6461" si="792">HYPERLINK("http://geochem.nrcan.gc.ca/cdogs/content/kwd/kwd080007_e.htm", "Untreated Water")</f>
        <v>Untreated Water</v>
      </c>
      <c r="O6452" t="s">
        <v>14765</v>
      </c>
      <c r="P6452" t="s">
        <v>397</v>
      </c>
      <c r="Q6452" t="s">
        <v>398</v>
      </c>
    </row>
    <row r="6453" spans="1:17" hidden="1" x14ac:dyDescent="0.25">
      <c r="A6453" t="s">
        <v>25423</v>
      </c>
      <c r="B6453" t="s">
        <v>25424</v>
      </c>
      <c r="C6453" s="1" t="str">
        <f t="shared" si="789"/>
        <v>21:0667</v>
      </c>
      <c r="D6453" s="1" t="str">
        <f t="shared" si="790"/>
        <v>21:0203</v>
      </c>
      <c r="E6453" t="s">
        <v>25425</v>
      </c>
      <c r="F6453" t="s">
        <v>25426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 t="s">
        <v>392</v>
      </c>
      <c r="P6453" t="s">
        <v>4550</v>
      </c>
      <c r="Q6453" t="s">
        <v>653</v>
      </c>
    </row>
    <row r="6454" spans="1:17" hidden="1" x14ac:dyDescent="0.25">
      <c r="A6454" t="s">
        <v>25427</v>
      </c>
      <c r="B6454" t="s">
        <v>25428</v>
      </c>
      <c r="C6454" s="1" t="str">
        <f t="shared" si="789"/>
        <v>21:0667</v>
      </c>
      <c r="D6454" s="1" t="str">
        <f t="shared" si="790"/>
        <v>21:0203</v>
      </c>
      <c r="E6454" t="s">
        <v>25429</v>
      </c>
      <c r="F6454" t="s">
        <v>25430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 t="s">
        <v>6034</v>
      </c>
      <c r="P6454" t="s">
        <v>636</v>
      </c>
      <c r="Q6454" t="s">
        <v>398</v>
      </c>
    </row>
    <row r="6455" spans="1:17" hidden="1" x14ac:dyDescent="0.25">
      <c r="A6455" t="s">
        <v>25431</v>
      </c>
      <c r="B6455" t="s">
        <v>25432</v>
      </c>
      <c r="C6455" s="1" t="str">
        <f t="shared" si="789"/>
        <v>21:0667</v>
      </c>
      <c r="D6455" s="1" t="str">
        <f t="shared" si="790"/>
        <v>21:0203</v>
      </c>
      <c r="E6455" t="s">
        <v>25433</v>
      </c>
      <c r="F6455" t="s">
        <v>25434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 t="s">
        <v>6124</v>
      </c>
      <c r="P6455" t="s">
        <v>1631</v>
      </c>
      <c r="Q6455" t="s">
        <v>522</v>
      </c>
    </row>
    <row r="6456" spans="1:17" hidden="1" x14ac:dyDescent="0.25">
      <c r="A6456" t="s">
        <v>25435</v>
      </c>
      <c r="B6456" t="s">
        <v>25436</v>
      </c>
      <c r="C6456" s="1" t="str">
        <f t="shared" si="789"/>
        <v>21:0667</v>
      </c>
      <c r="D6456" s="1" t="str">
        <f t="shared" si="790"/>
        <v>21:0203</v>
      </c>
      <c r="E6456" t="s">
        <v>25437</v>
      </c>
      <c r="F6456" t="s">
        <v>25438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 t="s">
        <v>576</v>
      </c>
      <c r="P6456" t="s">
        <v>583</v>
      </c>
      <c r="Q6456" t="s">
        <v>365</v>
      </c>
    </row>
    <row r="6457" spans="1:17" hidden="1" x14ac:dyDescent="0.25">
      <c r="A6457" t="s">
        <v>25439</v>
      </c>
      <c r="B6457" t="s">
        <v>25440</v>
      </c>
      <c r="C6457" s="1" t="str">
        <f t="shared" si="789"/>
        <v>21:0667</v>
      </c>
      <c r="D6457" s="1" t="str">
        <f t="shared" si="790"/>
        <v>21:0203</v>
      </c>
      <c r="E6457" t="s">
        <v>25441</v>
      </c>
      <c r="F6457" t="s">
        <v>25442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 t="s">
        <v>512</v>
      </c>
      <c r="P6457" t="s">
        <v>2212</v>
      </c>
      <c r="Q6457" t="s">
        <v>365</v>
      </c>
    </row>
    <row r="6458" spans="1:17" hidden="1" x14ac:dyDescent="0.25">
      <c r="A6458" t="s">
        <v>25443</v>
      </c>
      <c r="B6458" t="s">
        <v>25444</v>
      </c>
      <c r="C6458" s="1" t="str">
        <f t="shared" si="789"/>
        <v>21:0667</v>
      </c>
      <c r="D6458" s="1" t="str">
        <f t="shared" si="790"/>
        <v>21:0203</v>
      </c>
      <c r="E6458" t="s">
        <v>25445</v>
      </c>
      <c r="F6458" t="s">
        <v>25446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 t="s">
        <v>3032</v>
      </c>
      <c r="P6458" t="s">
        <v>583</v>
      </c>
      <c r="Q6458" t="s">
        <v>29</v>
      </c>
    </row>
    <row r="6459" spans="1:17" hidden="1" x14ac:dyDescent="0.25">
      <c r="A6459" t="s">
        <v>25447</v>
      </c>
      <c r="B6459" t="s">
        <v>25448</v>
      </c>
      <c r="C6459" s="1" t="str">
        <f t="shared" si="789"/>
        <v>21:0667</v>
      </c>
      <c r="D6459" s="1" t="str">
        <f t="shared" si="790"/>
        <v>21:0203</v>
      </c>
      <c r="E6459" t="s">
        <v>25449</v>
      </c>
      <c r="F6459" t="s">
        <v>25450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 t="s">
        <v>667</v>
      </c>
      <c r="P6459" t="s">
        <v>22</v>
      </c>
      <c r="Q6459" t="s">
        <v>365</v>
      </c>
    </row>
    <row r="6460" spans="1:17" hidden="1" x14ac:dyDescent="0.25">
      <c r="A6460" t="s">
        <v>25451</v>
      </c>
      <c r="B6460" t="s">
        <v>25452</v>
      </c>
      <c r="C6460" s="1" t="str">
        <f t="shared" si="789"/>
        <v>21:0667</v>
      </c>
      <c r="D6460" s="1" t="str">
        <f t="shared" si="790"/>
        <v>21:0203</v>
      </c>
      <c r="E6460" t="s">
        <v>25453</v>
      </c>
      <c r="F6460" t="s">
        <v>25454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 t="s">
        <v>236</v>
      </c>
      <c r="P6460" t="s">
        <v>22</v>
      </c>
      <c r="Q6460" t="s">
        <v>653</v>
      </c>
    </row>
    <row r="6461" spans="1:17" hidden="1" x14ac:dyDescent="0.25">
      <c r="A6461" t="s">
        <v>25455</v>
      </c>
      <c r="B6461" t="s">
        <v>25456</v>
      </c>
      <c r="C6461" s="1" t="str">
        <f t="shared" si="789"/>
        <v>21:0667</v>
      </c>
      <c r="D6461" s="1" t="str">
        <f t="shared" si="790"/>
        <v>21:0203</v>
      </c>
      <c r="E6461" t="s">
        <v>25457</v>
      </c>
      <c r="F6461" t="s">
        <v>25458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 t="s">
        <v>15079</v>
      </c>
      <c r="P6461" t="s">
        <v>583</v>
      </c>
      <c r="Q6461" t="s">
        <v>398</v>
      </c>
    </row>
    <row r="6462" spans="1:17" hidden="1" x14ac:dyDescent="0.25">
      <c r="A6462" t="s">
        <v>25459</v>
      </c>
      <c r="B6462" t="s">
        <v>25460</v>
      </c>
      <c r="C6462" s="1" t="str">
        <f t="shared" si="789"/>
        <v>21:0667</v>
      </c>
      <c r="D6462" s="1" t="str">
        <f>HYPERLINK("http://geochem.nrcan.gc.ca/cdogs/content/svy/svy_e.htm", "")</f>
        <v/>
      </c>
      <c r="G6462" s="1" t="str">
        <f>HYPERLINK("http://geochem.nrcan.gc.ca/cdogs/content/cr_/cr_00080_e.htm", "80")</f>
        <v>80</v>
      </c>
      <c r="J6462" t="s">
        <v>11703</v>
      </c>
      <c r="K6462" t="s">
        <v>11704</v>
      </c>
      <c r="O6462" t="s">
        <v>2120</v>
      </c>
      <c r="P6462" t="s">
        <v>1515</v>
      </c>
      <c r="Q6462" t="s">
        <v>59</v>
      </c>
    </row>
    <row r="6463" spans="1:17" hidden="1" x14ac:dyDescent="0.25">
      <c r="A6463" t="s">
        <v>25461</v>
      </c>
      <c r="B6463" t="s">
        <v>25462</v>
      </c>
      <c r="C6463" s="1" t="str">
        <f t="shared" si="789"/>
        <v>21:0667</v>
      </c>
      <c r="D6463" s="1" t="str">
        <f t="shared" ref="D6463:D6477" si="793">HYPERLINK("http://geochem.nrcan.gc.ca/cdogs/content/svy/svy210203_e.htm", "21:0203")</f>
        <v>21:0203</v>
      </c>
      <c r="E6463" t="s">
        <v>25457</v>
      </c>
      <c r="F6463" t="s">
        <v>25463</v>
      </c>
      <c r="H6463">
        <v>61.696893099999997</v>
      </c>
      <c r="I6463">
        <v>-130.06076959999999</v>
      </c>
      <c r="J6463" s="1" t="str">
        <f t="shared" ref="J6463:J6477" si="794">HYPERLINK("http://geochem.nrcan.gc.ca/cdogs/content/kwd/kwd020018_e.htm", "Fluid (stream)")</f>
        <v>Fluid (stream)</v>
      </c>
      <c r="K6463" s="1" t="str">
        <f t="shared" ref="K6463:K6477" si="795">HYPERLINK("http://geochem.nrcan.gc.ca/cdogs/content/kwd/kwd080007_e.htm", "Untreated Water")</f>
        <v>Untreated Water</v>
      </c>
      <c r="O6463" t="s">
        <v>7333</v>
      </c>
      <c r="P6463" t="s">
        <v>2212</v>
      </c>
      <c r="Q6463" t="s">
        <v>522</v>
      </c>
    </row>
    <row r="6464" spans="1:17" hidden="1" x14ac:dyDescent="0.25">
      <c r="A6464" t="s">
        <v>25464</v>
      </c>
      <c r="B6464" t="s">
        <v>25465</v>
      </c>
      <c r="C6464" s="1" t="str">
        <f t="shared" si="789"/>
        <v>21:0667</v>
      </c>
      <c r="D6464" s="1" t="str">
        <f t="shared" si="793"/>
        <v>21:0203</v>
      </c>
      <c r="E6464" t="s">
        <v>25466</v>
      </c>
      <c r="F6464" t="s">
        <v>25467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 t="s">
        <v>25468</v>
      </c>
      <c r="P6464" t="s">
        <v>2212</v>
      </c>
      <c r="Q6464" t="s">
        <v>398</v>
      </c>
    </row>
    <row r="6465" spans="1:17" hidden="1" x14ac:dyDescent="0.25">
      <c r="A6465" t="s">
        <v>25469</v>
      </c>
      <c r="B6465" t="s">
        <v>25470</v>
      </c>
      <c r="C6465" s="1" t="str">
        <f t="shared" si="789"/>
        <v>21:0667</v>
      </c>
      <c r="D6465" s="1" t="str">
        <f t="shared" si="793"/>
        <v>21:0203</v>
      </c>
      <c r="E6465" t="s">
        <v>25471</v>
      </c>
      <c r="F6465" t="s">
        <v>25472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 t="s">
        <v>730</v>
      </c>
      <c r="P6465" t="s">
        <v>2212</v>
      </c>
      <c r="Q6465" t="s">
        <v>35</v>
      </c>
    </row>
    <row r="6466" spans="1:17" hidden="1" x14ac:dyDescent="0.25">
      <c r="A6466" t="s">
        <v>25473</v>
      </c>
      <c r="B6466" t="s">
        <v>25474</v>
      </c>
      <c r="C6466" s="1" t="str">
        <f t="shared" si="789"/>
        <v>21:0667</v>
      </c>
      <c r="D6466" s="1" t="str">
        <f t="shared" si="793"/>
        <v>21:0203</v>
      </c>
      <c r="E6466" t="s">
        <v>25475</v>
      </c>
      <c r="F6466" t="s">
        <v>25476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 t="s">
        <v>21</v>
      </c>
      <c r="P6466" t="s">
        <v>636</v>
      </c>
      <c r="Q6466" t="s">
        <v>46</v>
      </c>
    </row>
    <row r="6467" spans="1:17" hidden="1" x14ac:dyDescent="0.25">
      <c r="A6467" t="s">
        <v>25477</v>
      </c>
      <c r="B6467" t="s">
        <v>25478</v>
      </c>
      <c r="C6467" s="1" t="str">
        <f t="shared" si="789"/>
        <v>21:0667</v>
      </c>
      <c r="D6467" s="1" t="str">
        <f t="shared" si="793"/>
        <v>21:0203</v>
      </c>
      <c r="E6467" t="s">
        <v>25479</v>
      </c>
      <c r="F6467" t="s">
        <v>25480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 t="s">
        <v>11695</v>
      </c>
      <c r="P6467" t="s">
        <v>1598</v>
      </c>
      <c r="Q6467" t="s">
        <v>198</v>
      </c>
    </row>
    <row r="6468" spans="1:17" hidden="1" x14ac:dyDescent="0.25">
      <c r="A6468" t="s">
        <v>25481</v>
      </c>
      <c r="B6468" t="s">
        <v>25482</v>
      </c>
      <c r="C6468" s="1" t="str">
        <f t="shared" si="789"/>
        <v>21:0667</v>
      </c>
      <c r="D6468" s="1" t="str">
        <f t="shared" si="793"/>
        <v>21:0203</v>
      </c>
      <c r="E6468" t="s">
        <v>25483</v>
      </c>
      <c r="F6468" t="s">
        <v>25484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 t="s">
        <v>2731</v>
      </c>
      <c r="P6468" t="s">
        <v>397</v>
      </c>
      <c r="Q6468" t="s">
        <v>392</v>
      </c>
    </row>
    <row r="6469" spans="1:17" hidden="1" x14ac:dyDescent="0.25">
      <c r="A6469" t="s">
        <v>25485</v>
      </c>
      <c r="B6469" t="s">
        <v>25486</v>
      </c>
      <c r="C6469" s="1" t="str">
        <f t="shared" si="789"/>
        <v>21:0667</v>
      </c>
      <c r="D6469" s="1" t="str">
        <f t="shared" si="793"/>
        <v>21:0203</v>
      </c>
      <c r="E6469" t="s">
        <v>25487</v>
      </c>
      <c r="F6469" t="s">
        <v>25488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 t="s">
        <v>76</v>
      </c>
      <c r="P6469" t="s">
        <v>2212</v>
      </c>
      <c r="Q6469" t="s">
        <v>23</v>
      </c>
    </row>
    <row r="6470" spans="1:17" hidden="1" x14ac:dyDescent="0.25">
      <c r="A6470" t="s">
        <v>25489</v>
      </c>
      <c r="B6470" t="s">
        <v>25490</v>
      </c>
      <c r="C6470" s="1" t="str">
        <f t="shared" si="789"/>
        <v>21:0667</v>
      </c>
      <c r="D6470" s="1" t="str">
        <f t="shared" si="793"/>
        <v>21:0203</v>
      </c>
      <c r="E6470" t="s">
        <v>25491</v>
      </c>
      <c r="F6470" t="s">
        <v>25492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 t="s">
        <v>730</v>
      </c>
      <c r="P6470" t="s">
        <v>2212</v>
      </c>
      <c r="Q6470" t="s">
        <v>653</v>
      </c>
    </row>
    <row r="6471" spans="1:17" hidden="1" x14ac:dyDescent="0.25">
      <c r="A6471" t="s">
        <v>25493</v>
      </c>
      <c r="B6471" t="s">
        <v>25494</v>
      </c>
      <c r="C6471" s="1" t="str">
        <f t="shared" si="789"/>
        <v>21:0667</v>
      </c>
      <c r="D6471" s="1" t="str">
        <f t="shared" si="793"/>
        <v>21:0203</v>
      </c>
      <c r="E6471" t="s">
        <v>25495</v>
      </c>
      <c r="F6471" t="s">
        <v>25496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 t="s">
        <v>7333</v>
      </c>
      <c r="P6471" t="s">
        <v>2212</v>
      </c>
      <c r="Q6471" t="s">
        <v>59</v>
      </c>
    </row>
    <row r="6472" spans="1:17" hidden="1" x14ac:dyDescent="0.25">
      <c r="A6472" t="s">
        <v>25497</v>
      </c>
      <c r="B6472" t="s">
        <v>25498</v>
      </c>
      <c r="C6472" s="1" t="str">
        <f t="shared" si="789"/>
        <v>21:0667</v>
      </c>
      <c r="D6472" s="1" t="str">
        <f t="shared" si="793"/>
        <v>21:0203</v>
      </c>
      <c r="E6472" t="s">
        <v>25499</v>
      </c>
      <c r="F6472" t="s">
        <v>25500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 t="s">
        <v>1247</v>
      </c>
      <c r="P6472" t="s">
        <v>583</v>
      </c>
      <c r="Q6472" t="s">
        <v>23</v>
      </c>
    </row>
    <row r="6473" spans="1:17" hidden="1" x14ac:dyDescent="0.25">
      <c r="A6473" t="s">
        <v>25501</v>
      </c>
      <c r="B6473" t="s">
        <v>25502</v>
      </c>
      <c r="C6473" s="1" t="str">
        <f t="shared" si="789"/>
        <v>21:0667</v>
      </c>
      <c r="D6473" s="1" t="str">
        <f t="shared" si="793"/>
        <v>21:0203</v>
      </c>
      <c r="E6473" t="s">
        <v>25503</v>
      </c>
      <c r="F6473" t="s">
        <v>25504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 t="s">
        <v>11795</v>
      </c>
      <c r="P6473" t="s">
        <v>391</v>
      </c>
      <c r="Q6473" t="s">
        <v>35</v>
      </c>
    </row>
    <row r="6474" spans="1:17" hidden="1" x14ac:dyDescent="0.25">
      <c r="A6474" t="s">
        <v>25505</v>
      </c>
      <c r="B6474" t="s">
        <v>25506</v>
      </c>
      <c r="C6474" s="1" t="str">
        <f t="shared" si="789"/>
        <v>21:0667</v>
      </c>
      <c r="D6474" s="1" t="str">
        <f t="shared" si="793"/>
        <v>21:0203</v>
      </c>
      <c r="E6474" t="s">
        <v>25507</v>
      </c>
      <c r="F6474" t="s">
        <v>25508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 t="s">
        <v>6124</v>
      </c>
      <c r="P6474" t="s">
        <v>391</v>
      </c>
      <c r="Q6474" t="s">
        <v>398</v>
      </c>
    </row>
    <row r="6475" spans="1:17" hidden="1" x14ac:dyDescent="0.25">
      <c r="A6475" t="s">
        <v>25509</v>
      </c>
      <c r="B6475" t="s">
        <v>25510</v>
      </c>
      <c r="C6475" s="1" t="str">
        <f t="shared" si="789"/>
        <v>21:0667</v>
      </c>
      <c r="D6475" s="1" t="str">
        <f t="shared" si="793"/>
        <v>21:0203</v>
      </c>
      <c r="E6475" t="s">
        <v>25511</v>
      </c>
      <c r="F6475" t="s">
        <v>25512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 t="s">
        <v>1812</v>
      </c>
      <c r="P6475" t="s">
        <v>1631</v>
      </c>
      <c r="Q6475" t="s">
        <v>392</v>
      </c>
    </row>
    <row r="6476" spans="1:17" hidden="1" x14ac:dyDescent="0.25">
      <c r="A6476" t="s">
        <v>25513</v>
      </c>
      <c r="B6476" t="s">
        <v>25514</v>
      </c>
      <c r="C6476" s="1" t="str">
        <f t="shared" si="789"/>
        <v>21:0667</v>
      </c>
      <c r="D6476" s="1" t="str">
        <f t="shared" si="793"/>
        <v>21:0203</v>
      </c>
      <c r="E6476" t="s">
        <v>25515</v>
      </c>
      <c r="F6476" t="s">
        <v>25516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 t="s">
        <v>6091</v>
      </c>
      <c r="P6476" t="s">
        <v>2212</v>
      </c>
      <c r="Q6476" t="s">
        <v>365</v>
      </c>
    </row>
    <row r="6477" spans="1:17" hidden="1" x14ac:dyDescent="0.25">
      <c r="A6477" t="s">
        <v>25517</v>
      </c>
      <c r="B6477" t="s">
        <v>25518</v>
      </c>
      <c r="C6477" s="1" t="str">
        <f t="shared" si="789"/>
        <v>21:0667</v>
      </c>
      <c r="D6477" s="1" t="str">
        <f t="shared" si="793"/>
        <v>21:0203</v>
      </c>
      <c r="E6477" t="s">
        <v>25519</v>
      </c>
      <c r="F6477" t="s">
        <v>25520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 t="s">
        <v>8982</v>
      </c>
      <c r="P6477" t="s">
        <v>3857</v>
      </c>
      <c r="Q6477" t="s">
        <v>29</v>
      </c>
    </row>
    <row r="6478" spans="1:17" hidden="1" x14ac:dyDescent="0.25">
      <c r="A6478" t="s">
        <v>25521</v>
      </c>
      <c r="B6478" t="s">
        <v>25522</v>
      </c>
      <c r="C6478" s="1" t="str">
        <f t="shared" si="789"/>
        <v>21:0667</v>
      </c>
      <c r="D6478" s="1" t="str">
        <f>HYPERLINK("http://geochem.nrcan.gc.ca/cdogs/content/svy/svy_e.htm", "")</f>
        <v/>
      </c>
      <c r="G6478" s="1" t="str">
        <f>HYPERLINK("http://geochem.nrcan.gc.ca/cdogs/content/cr_/cr_00081_e.htm", "81")</f>
        <v>81</v>
      </c>
      <c r="J6478" t="s">
        <v>11703</v>
      </c>
      <c r="K6478" t="s">
        <v>11704</v>
      </c>
      <c r="O6478" t="s">
        <v>3419</v>
      </c>
      <c r="P6478" t="s">
        <v>1598</v>
      </c>
      <c r="Q6478" t="s">
        <v>398</v>
      </c>
    </row>
    <row r="6479" spans="1:17" hidden="1" x14ac:dyDescent="0.25">
      <c r="A6479" t="s">
        <v>25523</v>
      </c>
      <c r="B6479" t="s">
        <v>25524</v>
      </c>
      <c r="C6479" s="1" t="str">
        <f t="shared" si="789"/>
        <v>21:0667</v>
      </c>
      <c r="D6479" s="1" t="str">
        <f t="shared" ref="D6479:D6489" si="796">HYPERLINK("http://geochem.nrcan.gc.ca/cdogs/content/svy/svy210203_e.htm", "21:0203")</f>
        <v>21:0203</v>
      </c>
      <c r="E6479" t="s">
        <v>25525</v>
      </c>
      <c r="F6479" t="s">
        <v>25526</v>
      </c>
      <c r="H6479">
        <v>61.665427899999997</v>
      </c>
      <c r="I6479">
        <v>-130.84311109999999</v>
      </c>
      <c r="J6479" s="1" t="str">
        <f t="shared" ref="J6479:J6489" si="797">HYPERLINK("http://geochem.nrcan.gc.ca/cdogs/content/kwd/kwd020018_e.htm", "Fluid (stream)")</f>
        <v>Fluid (stream)</v>
      </c>
      <c r="K6479" s="1" t="str">
        <f t="shared" ref="K6479:K6489" si="798">HYPERLINK("http://geochem.nrcan.gc.ca/cdogs/content/kwd/kwd080007_e.htm", "Untreated Water")</f>
        <v>Untreated Water</v>
      </c>
      <c r="O6479" t="s">
        <v>588</v>
      </c>
      <c r="P6479" t="s">
        <v>1631</v>
      </c>
      <c r="Q6479" t="s">
        <v>103</v>
      </c>
    </row>
    <row r="6480" spans="1:17" hidden="1" x14ac:dyDescent="0.25">
      <c r="A6480" t="s">
        <v>25527</v>
      </c>
      <c r="B6480" t="s">
        <v>25528</v>
      </c>
      <c r="C6480" s="1" t="str">
        <f t="shared" si="789"/>
        <v>21:0667</v>
      </c>
      <c r="D6480" s="1" t="str">
        <f t="shared" si="796"/>
        <v>21:0203</v>
      </c>
      <c r="E6480" t="s">
        <v>25525</v>
      </c>
      <c r="F6480" t="s">
        <v>25529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 t="s">
        <v>19624</v>
      </c>
      <c r="P6480" t="s">
        <v>391</v>
      </c>
      <c r="Q6480" t="s">
        <v>392</v>
      </c>
    </row>
    <row r="6481" spans="1:17" hidden="1" x14ac:dyDescent="0.25">
      <c r="A6481" t="s">
        <v>25530</v>
      </c>
      <c r="B6481" t="s">
        <v>25531</v>
      </c>
      <c r="C6481" s="1" t="str">
        <f t="shared" si="789"/>
        <v>21:0667</v>
      </c>
      <c r="D6481" s="1" t="str">
        <f t="shared" si="796"/>
        <v>21:0203</v>
      </c>
      <c r="E6481" t="s">
        <v>25532</v>
      </c>
      <c r="F6481" t="s">
        <v>25533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 t="s">
        <v>2392</v>
      </c>
      <c r="P6481" t="s">
        <v>391</v>
      </c>
      <c r="Q6481" t="s">
        <v>398</v>
      </c>
    </row>
    <row r="6482" spans="1:17" hidden="1" x14ac:dyDescent="0.25">
      <c r="A6482" t="s">
        <v>25534</v>
      </c>
      <c r="B6482" t="s">
        <v>25535</v>
      </c>
      <c r="C6482" s="1" t="str">
        <f t="shared" si="789"/>
        <v>21:0667</v>
      </c>
      <c r="D6482" s="1" t="str">
        <f t="shared" si="796"/>
        <v>21:0203</v>
      </c>
      <c r="E6482" t="s">
        <v>25536</v>
      </c>
      <c r="F6482" t="s">
        <v>25537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 t="s">
        <v>23857</v>
      </c>
      <c r="P6482" t="s">
        <v>391</v>
      </c>
      <c r="Q6482" t="s">
        <v>653</v>
      </c>
    </row>
    <row r="6483" spans="1:17" hidden="1" x14ac:dyDescent="0.25">
      <c r="A6483" t="s">
        <v>25538</v>
      </c>
      <c r="B6483" t="s">
        <v>25539</v>
      </c>
      <c r="C6483" s="1" t="str">
        <f t="shared" si="789"/>
        <v>21:0667</v>
      </c>
      <c r="D6483" s="1" t="str">
        <f t="shared" si="796"/>
        <v>21:0203</v>
      </c>
      <c r="E6483" t="s">
        <v>25540</v>
      </c>
      <c r="F6483" t="s">
        <v>25541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 t="s">
        <v>14508</v>
      </c>
      <c r="P6483" t="s">
        <v>1515</v>
      </c>
      <c r="Q6483" t="s">
        <v>71</v>
      </c>
    </row>
    <row r="6484" spans="1:17" hidden="1" x14ac:dyDescent="0.25">
      <c r="A6484" t="s">
        <v>25542</v>
      </c>
      <c r="B6484" t="s">
        <v>25543</v>
      </c>
      <c r="C6484" s="1" t="str">
        <f t="shared" si="789"/>
        <v>21:0667</v>
      </c>
      <c r="D6484" s="1" t="str">
        <f t="shared" si="796"/>
        <v>21:0203</v>
      </c>
      <c r="E6484" t="s">
        <v>25544</v>
      </c>
      <c r="F6484" t="s">
        <v>25545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 t="s">
        <v>21</v>
      </c>
      <c r="P6484" t="s">
        <v>356</v>
      </c>
      <c r="Q6484" t="s">
        <v>46</v>
      </c>
    </row>
    <row r="6485" spans="1:17" hidden="1" x14ac:dyDescent="0.25">
      <c r="A6485" t="s">
        <v>25546</v>
      </c>
      <c r="B6485" t="s">
        <v>25547</v>
      </c>
      <c r="C6485" s="1" t="str">
        <f t="shared" si="789"/>
        <v>21:0667</v>
      </c>
      <c r="D6485" s="1" t="str">
        <f t="shared" si="796"/>
        <v>21:0203</v>
      </c>
      <c r="E6485" t="s">
        <v>25548</v>
      </c>
      <c r="F6485" t="s">
        <v>25549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 t="s">
        <v>101</v>
      </c>
      <c r="P6485" t="s">
        <v>22</v>
      </c>
      <c r="Q6485" t="s">
        <v>23</v>
      </c>
    </row>
    <row r="6486" spans="1:17" hidden="1" x14ac:dyDescent="0.25">
      <c r="A6486" t="s">
        <v>25550</v>
      </c>
      <c r="B6486" t="s">
        <v>25551</v>
      </c>
      <c r="C6486" s="1" t="str">
        <f t="shared" si="789"/>
        <v>21:0667</v>
      </c>
      <c r="D6486" s="1" t="str">
        <f t="shared" si="796"/>
        <v>21:0203</v>
      </c>
      <c r="E6486" t="s">
        <v>25552</v>
      </c>
      <c r="F6486" t="s">
        <v>25553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 t="s">
        <v>220</v>
      </c>
      <c r="P6486" t="s">
        <v>22</v>
      </c>
      <c r="Q6486" t="s">
        <v>59</v>
      </c>
    </row>
    <row r="6487" spans="1:17" hidden="1" x14ac:dyDescent="0.25">
      <c r="A6487" t="s">
        <v>25554</v>
      </c>
      <c r="B6487" t="s">
        <v>25555</v>
      </c>
      <c r="C6487" s="1" t="str">
        <f t="shared" si="789"/>
        <v>21:0667</v>
      </c>
      <c r="D6487" s="1" t="str">
        <f t="shared" si="796"/>
        <v>21:0203</v>
      </c>
      <c r="E6487" t="s">
        <v>25556</v>
      </c>
      <c r="F6487" t="s">
        <v>25557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 t="s">
        <v>11795</v>
      </c>
      <c r="P6487" t="s">
        <v>2212</v>
      </c>
      <c r="Q6487" t="s">
        <v>29</v>
      </c>
    </row>
    <row r="6488" spans="1:17" hidden="1" x14ac:dyDescent="0.25">
      <c r="A6488" t="s">
        <v>25558</v>
      </c>
      <c r="B6488" t="s">
        <v>25559</v>
      </c>
      <c r="C6488" s="1" t="str">
        <f t="shared" si="789"/>
        <v>21:0667</v>
      </c>
      <c r="D6488" s="1" t="str">
        <f t="shared" si="796"/>
        <v>21:0203</v>
      </c>
      <c r="E6488" t="s">
        <v>25560</v>
      </c>
      <c r="F6488" t="s">
        <v>25561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 t="s">
        <v>21</v>
      </c>
      <c r="P6488" t="s">
        <v>1598</v>
      </c>
      <c r="Q6488" t="s">
        <v>198</v>
      </c>
    </row>
    <row r="6489" spans="1:17" hidden="1" x14ac:dyDescent="0.25">
      <c r="A6489" t="s">
        <v>25562</v>
      </c>
      <c r="B6489" t="s">
        <v>25563</v>
      </c>
      <c r="C6489" s="1" t="str">
        <f t="shared" ref="C6489:C6552" si="799">HYPERLINK("http://geochem.nrcan.gc.ca/cdogs/content/bdl/bdl210667_e.htm", "21:0667")</f>
        <v>21:0667</v>
      </c>
      <c r="D6489" s="1" t="str">
        <f t="shared" si="796"/>
        <v>21:0203</v>
      </c>
      <c r="E6489" t="s">
        <v>25564</v>
      </c>
      <c r="F6489" t="s">
        <v>25565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 t="s">
        <v>21</v>
      </c>
      <c r="P6489" t="s">
        <v>5755</v>
      </c>
      <c r="Q6489" t="s">
        <v>103</v>
      </c>
    </row>
    <row r="6490" spans="1:17" hidden="1" x14ac:dyDescent="0.25">
      <c r="A6490" t="s">
        <v>25566</v>
      </c>
      <c r="B6490" t="s">
        <v>25567</v>
      </c>
      <c r="C6490" s="1" t="str">
        <f t="shared" si="799"/>
        <v>21:0667</v>
      </c>
      <c r="D6490" s="1" t="str">
        <f>HYPERLINK("http://geochem.nrcan.gc.ca/cdogs/content/svy/svy_e.htm", "")</f>
        <v/>
      </c>
      <c r="G6490" s="1" t="str">
        <f>HYPERLINK("http://geochem.nrcan.gc.ca/cdogs/content/cr_/cr_00081_e.htm", "81")</f>
        <v>81</v>
      </c>
      <c r="J6490" t="s">
        <v>11703</v>
      </c>
      <c r="K6490" t="s">
        <v>11704</v>
      </c>
      <c r="O6490" t="s">
        <v>370</v>
      </c>
      <c r="P6490" t="s">
        <v>3107</v>
      </c>
      <c r="Q6490" t="s">
        <v>653</v>
      </c>
    </row>
    <row r="6491" spans="1:17" hidden="1" x14ac:dyDescent="0.25">
      <c r="A6491" t="s">
        <v>25568</v>
      </c>
      <c r="B6491" t="s">
        <v>25569</v>
      </c>
      <c r="C6491" s="1" t="str">
        <f t="shared" si="799"/>
        <v>21:0667</v>
      </c>
      <c r="D6491" s="1" t="str">
        <f t="shared" ref="D6491:D6521" si="800">HYPERLINK("http://geochem.nrcan.gc.ca/cdogs/content/svy/svy210203_e.htm", "21:0203")</f>
        <v>21:0203</v>
      </c>
      <c r="E6491" t="s">
        <v>25570</v>
      </c>
      <c r="F6491" t="s">
        <v>25571</v>
      </c>
      <c r="H6491">
        <v>61.951133900000002</v>
      </c>
      <c r="I6491">
        <v>-131.79861579999999</v>
      </c>
      <c r="J6491" s="1" t="str">
        <f t="shared" ref="J6491:J6521" si="801">HYPERLINK("http://geochem.nrcan.gc.ca/cdogs/content/kwd/kwd020018_e.htm", "Fluid (stream)")</f>
        <v>Fluid (stream)</v>
      </c>
      <c r="K6491" s="1" t="str">
        <f t="shared" ref="K6491:K6521" si="802">HYPERLINK("http://geochem.nrcan.gc.ca/cdogs/content/kwd/kwd080007_e.htm", "Untreated Water")</f>
        <v>Untreated Water</v>
      </c>
      <c r="O6491" t="s">
        <v>108</v>
      </c>
      <c r="P6491" t="s">
        <v>108</v>
      </c>
      <c r="Q6491" t="s">
        <v>108</v>
      </c>
    </row>
    <row r="6492" spans="1:17" hidden="1" x14ac:dyDescent="0.25">
      <c r="A6492" t="s">
        <v>25572</v>
      </c>
      <c r="B6492" t="s">
        <v>25573</v>
      </c>
      <c r="C6492" s="1" t="str">
        <f t="shared" si="799"/>
        <v>21:0667</v>
      </c>
      <c r="D6492" s="1" t="str">
        <f t="shared" si="800"/>
        <v>21:0203</v>
      </c>
      <c r="E6492" t="s">
        <v>25574</v>
      </c>
      <c r="F6492" t="s">
        <v>25575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 t="s">
        <v>21</v>
      </c>
      <c r="P6492" t="s">
        <v>1515</v>
      </c>
      <c r="Q6492" t="s">
        <v>522</v>
      </c>
    </row>
    <row r="6493" spans="1:17" hidden="1" x14ac:dyDescent="0.25">
      <c r="A6493" t="s">
        <v>25576</v>
      </c>
      <c r="B6493" t="s">
        <v>25577</v>
      </c>
      <c r="C6493" s="1" t="str">
        <f t="shared" si="799"/>
        <v>21:0667</v>
      </c>
      <c r="D6493" s="1" t="str">
        <f t="shared" si="800"/>
        <v>21:0203</v>
      </c>
      <c r="E6493" t="s">
        <v>25574</v>
      </c>
      <c r="F6493" t="s">
        <v>25578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 t="s">
        <v>21</v>
      </c>
      <c r="P6493" t="s">
        <v>397</v>
      </c>
      <c r="Q6493" t="s">
        <v>29</v>
      </c>
    </row>
    <row r="6494" spans="1:17" hidden="1" x14ac:dyDescent="0.25">
      <c r="A6494" t="s">
        <v>25579</v>
      </c>
      <c r="B6494" t="s">
        <v>25580</v>
      </c>
      <c r="C6494" s="1" t="str">
        <f t="shared" si="799"/>
        <v>21:0667</v>
      </c>
      <c r="D6494" s="1" t="str">
        <f t="shared" si="800"/>
        <v>21:0203</v>
      </c>
      <c r="E6494" t="s">
        <v>25581</v>
      </c>
      <c r="F6494" t="s">
        <v>25582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 t="s">
        <v>21</v>
      </c>
      <c r="P6494" t="s">
        <v>636</v>
      </c>
      <c r="Q6494" t="s">
        <v>52</v>
      </c>
    </row>
    <row r="6495" spans="1:17" hidden="1" x14ac:dyDescent="0.25">
      <c r="A6495" t="s">
        <v>25583</v>
      </c>
      <c r="B6495" t="s">
        <v>25584</v>
      </c>
      <c r="C6495" s="1" t="str">
        <f t="shared" si="799"/>
        <v>21:0667</v>
      </c>
      <c r="D6495" s="1" t="str">
        <f t="shared" si="800"/>
        <v>21:0203</v>
      </c>
      <c r="E6495" t="s">
        <v>25585</v>
      </c>
      <c r="F6495" t="s">
        <v>25586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 t="s">
        <v>21</v>
      </c>
      <c r="P6495" t="s">
        <v>583</v>
      </c>
      <c r="Q6495" t="s">
        <v>59</v>
      </c>
    </row>
    <row r="6496" spans="1:17" hidden="1" x14ac:dyDescent="0.25">
      <c r="A6496" t="s">
        <v>25587</v>
      </c>
      <c r="B6496" t="s">
        <v>25588</v>
      </c>
      <c r="C6496" s="1" t="str">
        <f t="shared" si="799"/>
        <v>21:0667</v>
      </c>
      <c r="D6496" s="1" t="str">
        <f t="shared" si="800"/>
        <v>21:0203</v>
      </c>
      <c r="E6496" t="s">
        <v>25589</v>
      </c>
      <c r="F6496" t="s">
        <v>25590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 t="s">
        <v>21</v>
      </c>
      <c r="P6496" t="s">
        <v>22</v>
      </c>
      <c r="Q6496" t="s">
        <v>59</v>
      </c>
    </row>
    <row r="6497" spans="1:17" hidden="1" x14ac:dyDescent="0.25">
      <c r="A6497" t="s">
        <v>25591</v>
      </c>
      <c r="B6497" t="s">
        <v>25592</v>
      </c>
      <c r="C6497" s="1" t="str">
        <f t="shared" si="799"/>
        <v>21:0667</v>
      </c>
      <c r="D6497" s="1" t="str">
        <f t="shared" si="800"/>
        <v>21:0203</v>
      </c>
      <c r="E6497" t="s">
        <v>25593</v>
      </c>
      <c r="F6497" t="s">
        <v>25594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 t="s">
        <v>244</v>
      </c>
      <c r="P6497" t="s">
        <v>22</v>
      </c>
      <c r="Q6497" t="s">
        <v>59</v>
      </c>
    </row>
    <row r="6498" spans="1:17" hidden="1" x14ac:dyDescent="0.25">
      <c r="A6498" t="s">
        <v>25595</v>
      </c>
      <c r="B6498" t="s">
        <v>25596</v>
      </c>
      <c r="C6498" s="1" t="str">
        <f t="shared" si="799"/>
        <v>21:0667</v>
      </c>
      <c r="D6498" s="1" t="str">
        <f t="shared" si="800"/>
        <v>21:0203</v>
      </c>
      <c r="E6498" t="s">
        <v>25597</v>
      </c>
      <c r="F6498" t="s">
        <v>25598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 t="s">
        <v>551</v>
      </c>
      <c r="P6498" t="s">
        <v>22</v>
      </c>
      <c r="Q6498" t="s">
        <v>23</v>
      </c>
    </row>
    <row r="6499" spans="1:17" hidden="1" x14ac:dyDescent="0.25">
      <c r="A6499" t="s">
        <v>25599</v>
      </c>
      <c r="B6499" t="s">
        <v>25600</v>
      </c>
      <c r="C6499" s="1" t="str">
        <f t="shared" si="799"/>
        <v>21:0667</v>
      </c>
      <c r="D6499" s="1" t="str">
        <f t="shared" si="800"/>
        <v>21:0203</v>
      </c>
      <c r="E6499" t="s">
        <v>25601</v>
      </c>
      <c r="F6499" t="s">
        <v>25602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 t="s">
        <v>1247</v>
      </c>
      <c r="P6499" t="s">
        <v>356</v>
      </c>
      <c r="Q6499" t="s">
        <v>365</v>
      </c>
    </row>
    <row r="6500" spans="1:17" hidden="1" x14ac:dyDescent="0.25">
      <c r="A6500" t="s">
        <v>25603</v>
      </c>
      <c r="B6500" t="s">
        <v>25604</v>
      </c>
      <c r="C6500" s="1" t="str">
        <f t="shared" si="799"/>
        <v>21:0667</v>
      </c>
      <c r="D6500" s="1" t="str">
        <f t="shared" si="800"/>
        <v>21:0203</v>
      </c>
      <c r="E6500" t="s">
        <v>25605</v>
      </c>
      <c r="F6500" t="s">
        <v>25606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 t="s">
        <v>576</v>
      </c>
      <c r="P6500" t="s">
        <v>22</v>
      </c>
      <c r="Q6500" t="s">
        <v>398</v>
      </c>
    </row>
    <row r="6501" spans="1:17" hidden="1" x14ac:dyDescent="0.25">
      <c r="A6501" t="s">
        <v>25607</v>
      </c>
      <c r="B6501" t="s">
        <v>25608</v>
      </c>
      <c r="C6501" s="1" t="str">
        <f t="shared" si="799"/>
        <v>21:0667</v>
      </c>
      <c r="D6501" s="1" t="str">
        <f t="shared" si="800"/>
        <v>21:0203</v>
      </c>
      <c r="E6501" t="s">
        <v>25609</v>
      </c>
      <c r="F6501" t="s">
        <v>25610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 t="s">
        <v>1597</v>
      </c>
      <c r="P6501" t="s">
        <v>2212</v>
      </c>
      <c r="Q6501" t="s">
        <v>59</v>
      </c>
    </row>
    <row r="6502" spans="1:17" hidden="1" x14ac:dyDescent="0.25">
      <c r="A6502" t="s">
        <v>25611</v>
      </c>
      <c r="B6502" t="s">
        <v>25612</v>
      </c>
      <c r="C6502" s="1" t="str">
        <f t="shared" si="799"/>
        <v>21:0667</v>
      </c>
      <c r="D6502" s="1" t="str">
        <f t="shared" si="800"/>
        <v>21:0203</v>
      </c>
      <c r="E6502" t="s">
        <v>25613</v>
      </c>
      <c r="F6502" t="s">
        <v>25614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 t="s">
        <v>2883</v>
      </c>
      <c r="P6502" t="s">
        <v>583</v>
      </c>
      <c r="Q6502" t="s">
        <v>522</v>
      </c>
    </row>
    <row r="6503" spans="1:17" hidden="1" x14ac:dyDescent="0.25">
      <c r="A6503" t="s">
        <v>25615</v>
      </c>
      <c r="B6503" t="s">
        <v>25616</v>
      </c>
      <c r="C6503" s="1" t="str">
        <f t="shared" si="799"/>
        <v>21:0667</v>
      </c>
      <c r="D6503" s="1" t="str">
        <f t="shared" si="800"/>
        <v>21:0203</v>
      </c>
      <c r="E6503" t="s">
        <v>25617</v>
      </c>
      <c r="F6503" t="s">
        <v>25618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 t="s">
        <v>21</v>
      </c>
      <c r="P6503" t="s">
        <v>22</v>
      </c>
      <c r="Q6503" t="s">
        <v>392</v>
      </c>
    </row>
    <row r="6504" spans="1:17" hidden="1" x14ac:dyDescent="0.25">
      <c r="A6504" t="s">
        <v>25619</v>
      </c>
      <c r="B6504" t="s">
        <v>25620</v>
      </c>
      <c r="C6504" s="1" t="str">
        <f t="shared" si="799"/>
        <v>21:0667</v>
      </c>
      <c r="D6504" s="1" t="str">
        <f t="shared" si="800"/>
        <v>21:0203</v>
      </c>
      <c r="E6504" t="s">
        <v>25621</v>
      </c>
      <c r="F6504" t="s">
        <v>25622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 t="s">
        <v>21</v>
      </c>
      <c r="P6504" t="s">
        <v>22</v>
      </c>
      <c r="Q6504" t="s">
        <v>46</v>
      </c>
    </row>
    <row r="6505" spans="1:17" hidden="1" x14ac:dyDescent="0.25">
      <c r="A6505" t="s">
        <v>25623</v>
      </c>
      <c r="B6505" t="s">
        <v>25624</v>
      </c>
      <c r="C6505" s="1" t="str">
        <f t="shared" si="799"/>
        <v>21:0667</v>
      </c>
      <c r="D6505" s="1" t="str">
        <f t="shared" si="800"/>
        <v>21:0203</v>
      </c>
      <c r="E6505" t="s">
        <v>25625</v>
      </c>
      <c r="F6505" t="s">
        <v>25626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 t="s">
        <v>21</v>
      </c>
      <c r="P6505" t="s">
        <v>22</v>
      </c>
      <c r="Q6505" t="s">
        <v>46</v>
      </c>
    </row>
    <row r="6506" spans="1:17" hidden="1" x14ac:dyDescent="0.25">
      <c r="A6506" t="s">
        <v>25627</v>
      </c>
      <c r="B6506" t="s">
        <v>25628</v>
      </c>
      <c r="C6506" s="1" t="str">
        <f t="shared" si="799"/>
        <v>21:0667</v>
      </c>
      <c r="D6506" s="1" t="str">
        <f t="shared" si="800"/>
        <v>21:0203</v>
      </c>
      <c r="E6506" t="s">
        <v>25629</v>
      </c>
      <c r="F6506" t="s">
        <v>25630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 t="s">
        <v>21</v>
      </c>
      <c r="P6506" t="s">
        <v>22</v>
      </c>
      <c r="Q6506" t="s">
        <v>59</v>
      </c>
    </row>
    <row r="6507" spans="1:17" hidden="1" x14ac:dyDescent="0.25">
      <c r="A6507" t="s">
        <v>25631</v>
      </c>
      <c r="B6507" t="s">
        <v>25632</v>
      </c>
      <c r="C6507" s="1" t="str">
        <f t="shared" si="799"/>
        <v>21:0667</v>
      </c>
      <c r="D6507" s="1" t="str">
        <f t="shared" si="800"/>
        <v>21:0203</v>
      </c>
      <c r="E6507" t="s">
        <v>25633</v>
      </c>
      <c r="F6507" t="s">
        <v>25634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 t="s">
        <v>21</v>
      </c>
      <c r="P6507" t="s">
        <v>2212</v>
      </c>
      <c r="Q6507" t="s">
        <v>198</v>
      </c>
    </row>
    <row r="6508" spans="1:17" hidden="1" x14ac:dyDescent="0.25">
      <c r="A6508" t="s">
        <v>25635</v>
      </c>
      <c r="B6508" t="s">
        <v>25636</v>
      </c>
      <c r="C6508" s="1" t="str">
        <f t="shared" si="799"/>
        <v>21:0667</v>
      </c>
      <c r="D6508" s="1" t="str">
        <f t="shared" si="800"/>
        <v>21:0203</v>
      </c>
      <c r="E6508" t="s">
        <v>25637</v>
      </c>
      <c r="F6508" t="s">
        <v>25638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 t="s">
        <v>21</v>
      </c>
      <c r="P6508" t="s">
        <v>2212</v>
      </c>
      <c r="Q6508" t="s">
        <v>23</v>
      </c>
    </row>
    <row r="6509" spans="1:17" hidden="1" x14ac:dyDescent="0.25">
      <c r="A6509" t="s">
        <v>25639</v>
      </c>
      <c r="B6509" t="s">
        <v>25640</v>
      </c>
      <c r="C6509" s="1" t="str">
        <f t="shared" si="799"/>
        <v>21:0667</v>
      </c>
      <c r="D6509" s="1" t="str">
        <f t="shared" si="800"/>
        <v>21:0203</v>
      </c>
      <c r="E6509" t="s">
        <v>25633</v>
      </c>
      <c r="F6509" t="s">
        <v>25641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 t="s">
        <v>21</v>
      </c>
      <c r="P6509" t="s">
        <v>2212</v>
      </c>
      <c r="Q6509" t="s">
        <v>215</v>
      </c>
    </row>
    <row r="6510" spans="1:17" hidden="1" x14ac:dyDescent="0.25">
      <c r="A6510" t="s">
        <v>25642</v>
      </c>
      <c r="B6510" t="s">
        <v>25643</v>
      </c>
      <c r="C6510" s="1" t="str">
        <f t="shared" si="799"/>
        <v>21:0667</v>
      </c>
      <c r="D6510" s="1" t="str">
        <f t="shared" si="800"/>
        <v>21:0203</v>
      </c>
      <c r="E6510" t="s">
        <v>25644</v>
      </c>
      <c r="F6510" t="s">
        <v>25645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 t="s">
        <v>158</v>
      </c>
      <c r="P6510" t="s">
        <v>2943</v>
      </c>
      <c r="Q6510" t="s">
        <v>46</v>
      </c>
    </row>
    <row r="6511" spans="1:17" hidden="1" x14ac:dyDescent="0.25">
      <c r="A6511" t="s">
        <v>25646</v>
      </c>
      <c r="B6511" t="s">
        <v>25647</v>
      </c>
      <c r="C6511" s="1" t="str">
        <f t="shared" si="799"/>
        <v>21:0667</v>
      </c>
      <c r="D6511" s="1" t="str">
        <f t="shared" si="800"/>
        <v>21:0203</v>
      </c>
      <c r="E6511" t="s">
        <v>25648</v>
      </c>
      <c r="F6511" t="s">
        <v>25649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 t="s">
        <v>2120</v>
      </c>
      <c r="P6511" t="s">
        <v>636</v>
      </c>
      <c r="Q6511" t="s">
        <v>35</v>
      </c>
    </row>
    <row r="6512" spans="1:17" hidden="1" x14ac:dyDescent="0.25">
      <c r="A6512" t="s">
        <v>25650</v>
      </c>
      <c r="B6512" t="s">
        <v>25651</v>
      </c>
      <c r="C6512" s="1" t="str">
        <f t="shared" si="799"/>
        <v>21:0667</v>
      </c>
      <c r="D6512" s="1" t="str">
        <f t="shared" si="800"/>
        <v>21:0203</v>
      </c>
      <c r="E6512" t="s">
        <v>25652</v>
      </c>
      <c r="F6512" t="s">
        <v>25653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 t="s">
        <v>370</v>
      </c>
      <c r="P6512" t="s">
        <v>830</v>
      </c>
      <c r="Q6512" t="s">
        <v>392</v>
      </c>
    </row>
    <row r="6513" spans="1:17" hidden="1" x14ac:dyDescent="0.25">
      <c r="A6513" t="s">
        <v>25654</v>
      </c>
      <c r="B6513" t="s">
        <v>25655</v>
      </c>
      <c r="C6513" s="1" t="str">
        <f t="shared" si="799"/>
        <v>21:0667</v>
      </c>
      <c r="D6513" s="1" t="str">
        <f t="shared" si="800"/>
        <v>21:0203</v>
      </c>
      <c r="E6513" t="s">
        <v>25656</v>
      </c>
      <c r="F6513" t="s">
        <v>25657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 t="s">
        <v>21</v>
      </c>
      <c r="P6513" t="s">
        <v>4550</v>
      </c>
      <c r="Q6513" t="s">
        <v>198</v>
      </c>
    </row>
    <row r="6514" spans="1:17" hidden="1" x14ac:dyDescent="0.25">
      <c r="A6514" t="s">
        <v>25658</v>
      </c>
      <c r="B6514" t="s">
        <v>25659</v>
      </c>
      <c r="C6514" s="1" t="str">
        <f t="shared" si="799"/>
        <v>21:0667</v>
      </c>
      <c r="D6514" s="1" t="str">
        <f t="shared" si="800"/>
        <v>21:0203</v>
      </c>
      <c r="E6514" t="s">
        <v>25660</v>
      </c>
      <c r="F6514" t="s">
        <v>25661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 t="s">
        <v>21</v>
      </c>
      <c r="P6514" t="s">
        <v>636</v>
      </c>
      <c r="Q6514" t="s">
        <v>23</v>
      </c>
    </row>
    <row r="6515" spans="1:17" hidden="1" x14ac:dyDescent="0.25">
      <c r="A6515" t="s">
        <v>25662</v>
      </c>
      <c r="B6515" t="s">
        <v>25663</v>
      </c>
      <c r="C6515" s="1" t="str">
        <f t="shared" si="799"/>
        <v>21:0667</v>
      </c>
      <c r="D6515" s="1" t="str">
        <f t="shared" si="800"/>
        <v>21:0203</v>
      </c>
      <c r="E6515" t="s">
        <v>25664</v>
      </c>
      <c r="F6515" t="s">
        <v>25665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 t="s">
        <v>21</v>
      </c>
      <c r="P6515" t="s">
        <v>1631</v>
      </c>
      <c r="Q6515" t="s">
        <v>29</v>
      </c>
    </row>
    <row r="6516" spans="1:17" hidden="1" x14ac:dyDescent="0.25">
      <c r="A6516" t="s">
        <v>25666</v>
      </c>
      <c r="B6516" t="s">
        <v>25667</v>
      </c>
      <c r="C6516" s="1" t="str">
        <f t="shared" si="799"/>
        <v>21:0667</v>
      </c>
      <c r="D6516" s="1" t="str">
        <f t="shared" si="800"/>
        <v>21:0203</v>
      </c>
      <c r="E6516" t="s">
        <v>25668</v>
      </c>
      <c r="F6516" t="s">
        <v>25669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 t="s">
        <v>3098</v>
      </c>
      <c r="P6516" t="s">
        <v>658</v>
      </c>
      <c r="Q6516" t="s">
        <v>522</v>
      </c>
    </row>
    <row r="6517" spans="1:17" hidden="1" x14ac:dyDescent="0.25">
      <c r="A6517" t="s">
        <v>25670</v>
      </c>
      <c r="B6517" t="s">
        <v>25671</v>
      </c>
      <c r="C6517" s="1" t="str">
        <f t="shared" si="799"/>
        <v>21:0667</v>
      </c>
      <c r="D6517" s="1" t="str">
        <f t="shared" si="800"/>
        <v>21:0203</v>
      </c>
      <c r="E6517" t="s">
        <v>25672</v>
      </c>
      <c r="F6517" t="s">
        <v>25673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 t="s">
        <v>21</v>
      </c>
      <c r="P6517" t="s">
        <v>2212</v>
      </c>
      <c r="Q6517" t="s">
        <v>392</v>
      </c>
    </row>
    <row r="6518" spans="1:17" hidden="1" x14ac:dyDescent="0.25">
      <c r="A6518" t="s">
        <v>25674</v>
      </c>
      <c r="B6518" t="s">
        <v>25675</v>
      </c>
      <c r="C6518" s="1" t="str">
        <f t="shared" si="799"/>
        <v>21:0667</v>
      </c>
      <c r="D6518" s="1" t="str">
        <f t="shared" si="800"/>
        <v>21:0203</v>
      </c>
      <c r="E6518" t="s">
        <v>25676</v>
      </c>
      <c r="F6518" t="s">
        <v>25677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 t="s">
        <v>21</v>
      </c>
      <c r="P6518" t="s">
        <v>583</v>
      </c>
      <c r="Q6518" t="s">
        <v>198</v>
      </c>
    </row>
    <row r="6519" spans="1:17" hidden="1" x14ac:dyDescent="0.25">
      <c r="A6519" t="s">
        <v>25678</v>
      </c>
      <c r="B6519" t="s">
        <v>25679</v>
      </c>
      <c r="C6519" s="1" t="str">
        <f t="shared" si="799"/>
        <v>21:0667</v>
      </c>
      <c r="D6519" s="1" t="str">
        <f t="shared" si="800"/>
        <v>21:0203</v>
      </c>
      <c r="E6519" t="s">
        <v>25680</v>
      </c>
      <c r="F6519" t="s">
        <v>25681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 t="s">
        <v>689</v>
      </c>
      <c r="P6519" t="s">
        <v>583</v>
      </c>
      <c r="Q6519" t="s">
        <v>522</v>
      </c>
    </row>
    <row r="6520" spans="1:17" hidden="1" x14ac:dyDescent="0.25">
      <c r="A6520" t="s">
        <v>25682</v>
      </c>
      <c r="B6520" t="s">
        <v>25683</v>
      </c>
      <c r="C6520" s="1" t="str">
        <f t="shared" si="799"/>
        <v>21:0667</v>
      </c>
      <c r="D6520" s="1" t="str">
        <f t="shared" si="800"/>
        <v>21:0203</v>
      </c>
      <c r="E6520" t="s">
        <v>25684</v>
      </c>
      <c r="F6520" t="s">
        <v>25685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 t="s">
        <v>667</v>
      </c>
      <c r="P6520" t="s">
        <v>1515</v>
      </c>
      <c r="Q6520" t="s">
        <v>365</v>
      </c>
    </row>
    <row r="6521" spans="1:17" hidden="1" x14ac:dyDescent="0.25">
      <c r="A6521" t="s">
        <v>25686</v>
      </c>
      <c r="B6521" t="s">
        <v>25687</v>
      </c>
      <c r="C6521" s="1" t="str">
        <f t="shared" si="799"/>
        <v>21:0667</v>
      </c>
      <c r="D6521" s="1" t="str">
        <f t="shared" si="800"/>
        <v>21:0203</v>
      </c>
      <c r="E6521" t="s">
        <v>25688</v>
      </c>
      <c r="F6521" t="s">
        <v>25689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 t="s">
        <v>64</v>
      </c>
      <c r="P6521" t="s">
        <v>391</v>
      </c>
      <c r="Q6521" t="s">
        <v>215</v>
      </c>
    </row>
    <row r="6522" spans="1:17" hidden="1" x14ac:dyDescent="0.25">
      <c r="A6522" t="s">
        <v>25690</v>
      </c>
      <c r="B6522" t="s">
        <v>25691</v>
      </c>
      <c r="C6522" s="1" t="str">
        <f t="shared" si="799"/>
        <v>21:0667</v>
      </c>
      <c r="D6522" s="1" t="str">
        <f>HYPERLINK("http://geochem.nrcan.gc.ca/cdogs/content/svy/svy_e.htm", "")</f>
        <v/>
      </c>
      <c r="G6522" s="1" t="str">
        <f>HYPERLINK("http://geochem.nrcan.gc.ca/cdogs/content/cr_/cr_00081_e.htm", "81")</f>
        <v>81</v>
      </c>
      <c r="J6522" t="s">
        <v>11703</v>
      </c>
      <c r="K6522" t="s">
        <v>11704</v>
      </c>
      <c r="O6522" t="s">
        <v>1597</v>
      </c>
      <c r="P6522" t="s">
        <v>1598</v>
      </c>
      <c r="Q6522" t="s">
        <v>653</v>
      </c>
    </row>
    <row r="6523" spans="1:17" hidden="1" x14ac:dyDescent="0.25">
      <c r="A6523" t="s">
        <v>25692</v>
      </c>
      <c r="B6523" t="s">
        <v>25693</v>
      </c>
      <c r="C6523" s="1" t="str">
        <f t="shared" si="799"/>
        <v>21:0667</v>
      </c>
      <c r="D6523" s="1" t="str">
        <f>HYPERLINK("http://geochem.nrcan.gc.ca/cdogs/content/svy/svy210203_e.htm", "21:0203")</f>
        <v>21:0203</v>
      </c>
      <c r="E6523" t="s">
        <v>25694</v>
      </c>
      <c r="F6523" t="s">
        <v>25695</v>
      </c>
      <c r="H6523">
        <v>61.8545485</v>
      </c>
      <c r="I6523">
        <v>-130.08361679999999</v>
      </c>
      <c r="J6523" s="1" t="str">
        <f>HYPERLINK("http://geochem.nrcan.gc.ca/cdogs/content/kwd/kwd020018_e.htm", "Fluid (stream)")</f>
        <v>Fluid (stream)</v>
      </c>
      <c r="K6523" s="1" t="str">
        <f>HYPERLINK("http://geochem.nrcan.gc.ca/cdogs/content/kwd/kwd080007_e.htm", "Untreated Water")</f>
        <v>Untreated Water</v>
      </c>
      <c r="O6523" t="s">
        <v>7174</v>
      </c>
      <c r="P6523" t="s">
        <v>391</v>
      </c>
      <c r="Q6523" t="s">
        <v>522</v>
      </c>
    </row>
    <row r="6524" spans="1:17" hidden="1" x14ac:dyDescent="0.25">
      <c r="A6524" t="s">
        <v>25696</v>
      </c>
      <c r="B6524" t="s">
        <v>25697</v>
      </c>
      <c r="C6524" s="1" t="str">
        <f t="shared" si="799"/>
        <v>21:0667</v>
      </c>
      <c r="D6524" s="1" t="str">
        <f>HYPERLINK("http://geochem.nrcan.gc.ca/cdogs/content/svy/svy210203_e.htm", "21:0203")</f>
        <v>21:0203</v>
      </c>
      <c r="E6524" t="s">
        <v>25698</v>
      </c>
      <c r="F6524" t="s">
        <v>25699</v>
      </c>
      <c r="H6524">
        <v>61.863217400000003</v>
      </c>
      <c r="I6524">
        <v>-130.12427969999999</v>
      </c>
      <c r="J6524" s="1" t="str">
        <f>HYPERLINK("http://geochem.nrcan.gc.ca/cdogs/content/kwd/kwd020018_e.htm", "Fluid (stream)")</f>
        <v>Fluid (stream)</v>
      </c>
      <c r="K6524" s="1" t="str">
        <f>HYPERLINK("http://geochem.nrcan.gc.ca/cdogs/content/kwd/kwd080007_e.htm", "Untreated Water")</f>
        <v>Untreated Water</v>
      </c>
      <c r="O6524" t="s">
        <v>6341</v>
      </c>
      <c r="P6524" t="s">
        <v>397</v>
      </c>
      <c r="Q6524" t="s">
        <v>392</v>
      </c>
    </row>
    <row r="6525" spans="1:17" hidden="1" x14ac:dyDescent="0.25">
      <c r="A6525" t="s">
        <v>25700</v>
      </c>
      <c r="B6525" t="s">
        <v>25701</v>
      </c>
      <c r="C6525" s="1" t="str">
        <f t="shared" si="799"/>
        <v>21:0667</v>
      </c>
      <c r="D6525" s="1" t="str">
        <f>HYPERLINK("http://geochem.nrcan.gc.ca/cdogs/content/svy/svy210203_e.htm", "21:0203")</f>
        <v>21:0203</v>
      </c>
      <c r="E6525" t="s">
        <v>25702</v>
      </c>
      <c r="F6525" t="s">
        <v>25703</v>
      </c>
      <c r="H6525">
        <v>61.875772300000001</v>
      </c>
      <c r="I6525">
        <v>-130.05011709999999</v>
      </c>
      <c r="J6525" s="1" t="str">
        <f>HYPERLINK("http://geochem.nrcan.gc.ca/cdogs/content/kwd/kwd020018_e.htm", "Fluid (stream)")</f>
        <v>Fluid (stream)</v>
      </c>
      <c r="K6525" s="1" t="str">
        <f>HYPERLINK("http://geochem.nrcan.gc.ca/cdogs/content/kwd/kwd080007_e.htm", "Untreated Water")</f>
        <v>Untreated Water</v>
      </c>
      <c r="O6525" t="s">
        <v>3980</v>
      </c>
      <c r="P6525" t="s">
        <v>397</v>
      </c>
      <c r="Q6525" t="s">
        <v>392</v>
      </c>
    </row>
    <row r="6526" spans="1:17" hidden="1" x14ac:dyDescent="0.25">
      <c r="A6526" t="s">
        <v>25704</v>
      </c>
      <c r="B6526" t="s">
        <v>25705</v>
      </c>
      <c r="C6526" s="1" t="str">
        <f t="shared" si="799"/>
        <v>21:0667</v>
      </c>
      <c r="D6526" s="1" t="str">
        <f>HYPERLINK("http://geochem.nrcan.gc.ca/cdogs/content/svy/svy210203_e.htm", "21:0203")</f>
        <v>21:0203</v>
      </c>
      <c r="E6526" t="s">
        <v>25706</v>
      </c>
      <c r="F6526" t="s">
        <v>25707</v>
      </c>
      <c r="H6526">
        <v>61.893189599999999</v>
      </c>
      <c r="I6526">
        <v>-130.1139431</v>
      </c>
      <c r="J6526" s="1" t="str">
        <f>HYPERLINK("http://geochem.nrcan.gc.ca/cdogs/content/kwd/kwd020018_e.htm", "Fluid (stream)")</f>
        <v>Fluid (stream)</v>
      </c>
      <c r="K6526" s="1" t="str">
        <f>HYPERLINK("http://geochem.nrcan.gc.ca/cdogs/content/kwd/kwd080007_e.htm", "Untreated Water")</f>
        <v>Untreated Water</v>
      </c>
      <c r="O6526" t="s">
        <v>8423</v>
      </c>
      <c r="P6526" t="s">
        <v>391</v>
      </c>
      <c r="Q6526" t="s">
        <v>522</v>
      </c>
    </row>
    <row r="6527" spans="1:17" hidden="1" x14ac:dyDescent="0.25">
      <c r="A6527" t="s">
        <v>25708</v>
      </c>
      <c r="B6527" t="s">
        <v>25709</v>
      </c>
      <c r="C6527" s="1" t="str">
        <f t="shared" si="799"/>
        <v>21:0667</v>
      </c>
      <c r="D6527" s="1" t="str">
        <f>HYPERLINK("http://geochem.nrcan.gc.ca/cdogs/content/svy/svy210203_e.htm", "21:0203")</f>
        <v>21:0203</v>
      </c>
      <c r="E6527" t="s">
        <v>25706</v>
      </c>
      <c r="F6527" t="s">
        <v>25710</v>
      </c>
      <c r="H6527">
        <v>61.893189599999999</v>
      </c>
      <c r="I6527">
        <v>-130.1139431</v>
      </c>
      <c r="J6527" s="1" t="str">
        <f>HYPERLINK("http://geochem.nrcan.gc.ca/cdogs/content/kwd/kwd020018_e.htm", "Fluid (stream)")</f>
        <v>Fluid (stream)</v>
      </c>
      <c r="K6527" s="1" t="str">
        <f>HYPERLINK("http://geochem.nrcan.gc.ca/cdogs/content/kwd/kwd080007_e.htm", "Untreated Water")</f>
        <v>Untreated Water</v>
      </c>
      <c r="O6527" t="s">
        <v>576</v>
      </c>
      <c r="P6527" t="s">
        <v>397</v>
      </c>
      <c r="Q6527" t="s">
        <v>522</v>
      </c>
    </row>
    <row r="6528" spans="1:17" hidden="1" x14ac:dyDescent="0.25">
      <c r="A6528" t="s">
        <v>25711</v>
      </c>
      <c r="B6528" t="s">
        <v>25712</v>
      </c>
      <c r="C6528" s="1" t="str">
        <f t="shared" si="799"/>
        <v>21:0667</v>
      </c>
      <c r="D6528" s="1" t="str">
        <f>HYPERLINK("http://geochem.nrcan.gc.ca/cdogs/content/svy/svy_e.htm", "")</f>
        <v/>
      </c>
      <c r="G6528" s="1" t="str">
        <f>HYPERLINK("http://geochem.nrcan.gc.ca/cdogs/content/cr_/cr_00082_e.htm", "82")</f>
        <v>82</v>
      </c>
      <c r="J6528" t="s">
        <v>11703</v>
      </c>
      <c r="K6528" t="s">
        <v>11704</v>
      </c>
      <c r="O6528" t="s">
        <v>14840</v>
      </c>
      <c r="P6528" t="s">
        <v>6378</v>
      </c>
      <c r="Q6528" t="s">
        <v>392</v>
      </c>
    </row>
    <row r="6529" spans="1:17" hidden="1" x14ac:dyDescent="0.25">
      <c r="A6529" t="s">
        <v>25713</v>
      </c>
      <c r="B6529" t="s">
        <v>25714</v>
      </c>
      <c r="C6529" s="1" t="str">
        <f t="shared" si="799"/>
        <v>21:0667</v>
      </c>
      <c r="D6529" s="1" t="str">
        <f t="shared" ref="D6529:D6548" si="803">HYPERLINK("http://geochem.nrcan.gc.ca/cdogs/content/svy/svy210203_e.htm", "21:0203")</f>
        <v>21:0203</v>
      </c>
      <c r="E6529" t="s">
        <v>25715</v>
      </c>
      <c r="F6529" t="s">
        <v>25716</v>
      </c>
      <c r="H6529">
        <v>61.880200199999997</v>
      </c>
      <c r="I6529">
        <v>-130.16777310000001</v>
      </c>
      <c r="J6529" s="1" t="str">
        <f t="shared" ref="J6529:J6548" si="804">HYPERLINK("http://geochem.nrcan.gc.ca/cdogs/content/kwd/kwd020018_e.htm", "Fluid (stream)")</f>
        <v>Fluid (stream)</v>
      </c>
      <c r="K6529" s="1" t="str">
        <f t="shared" ref="K6529:K6548" si="805">HYPERLINK("http://geochem.nrcan.gc.ca/cdogs/content/kwd/kwd080007_e.htm", "Untreated Water")</f>
        <v>Untreated Water</v>
      </c>
      <c r="O6529" t="s">
        <v>21</v>
      </c>
      <c r="P6529" t="s">
        <v>2943</v>
      </c>
      <c r="Q6529" t="s">
        <v>189</v>
      </c>
    </row>
    <row r="6530" spans="1:17" hidden="1" x14ac:dyDescent="0.25">
      <c r="A6530" t="s">
        <v>25717</v>
      </c>
      <c r="B6530" t="s">
        <v>25718</v>
      </c>
      <c r="C6530" s="1" t="str">
        <f t="shared" si="799"/>
        <v>21:0667</v>
      </c>
      <c r="D6530" s="1" t="str">
        <f t="shared" si="803"/>
        <v>21:0203</v>
      </c>
      <c r="E6530" t="s">
        <v>25719</v>
      </c>
      <c r="F6530" t="s">
        <v>25720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 t="s">
        <v>10166</v>
      </c>
      <c r="P6530" t="s">
        <v>2212</v>
      </c>
      <c r="Q6530" t="s">
        <v>365</v>
      </c>
    </row>
    <row r="6531" spans="1:17" hidden="1" x14ac:dyDescent="0.25">
      <c r="A6531" t="s">
        <v>25721</v>
      </c>
      <c r="B6531" t="s">
        <v>25722</v>
      </c>
      <c r="C6531" s="1" t="str">
        <f t="shared" si="799"/>
        <v>21:0667</v>
      </c>
      <c r="D6531" s="1" t="str">
        <f t="shared" si="803"/>
        <v>21:0203</v>
      </c>
      <c r="E6531" t="s">
        <v>25723</v>
      </c>
      <c r="F6531" t="s">
        <v>25724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 t="s">
        <v>3651</v>
      </c>
      <c r="P6531" t="s">
        <v>397</v>
      </c>
      <c r="Q6531" t="s">
        <v>392</v>
      </c>
    </row>
    <row r="6532" spans="1:17" hidden="1" x14ac:dyDescent="0.25">
      <c r="A6532" t="s">
        <v>25725</v>
      </c>
      <c r="B6532" t="s">
        <v>25726</v>
      </c>
      <c r="C6532" s="1" t="str">
        <f t="shared" si="799"/>
        <v>21:0667</v>
      </c>
      <c r="D6532" s="1" t="str">
        <f t="shared" si="803"/>
        <v>21:0203</v>
      </c>
      <c r="E6532" t="s">
        <v>25727</v>
      </c>
      <c r="F6532" t="s">
        <v>25728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 t="s">
        <v>21</v>
      </c>
      <c r="P6532" t="s">
        <v>397</v>
      </c>
      <c r="Q6532" t="s">
        <v>93</v>
      </c>
    </row>
    <row r="6533" spans="1:17" hidden="1" x14ac:dyDescent="0.25">
      <c r="A6533" t="s">
        <v>25729</v>
      </c>
      <c r="B6533" t="s">
        <v>25730</v>
      </c>
      <c r="C6533" s="1" t="str">
        <f t="shared" si="799"/>
        <v>21:0667</v>
      </c>
      <c r="D6533" s="1" t="str">
        <f t="shared" si="803"/>
        <v>21:0203</v>
      </c>
      <c r="E6533" t="s">
        <v>25731</v>
      </c>
      <c r="F6533" t="s">
        <v>25732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 t="s">
        <v>225</v>
      </c>
      <c r="P6533" t="s">
        <v>2212</v>
      </c>
      <c r="Q6533" t="s">
        <v>59</v>
      </c>
    </row>
    <row r="6534" spans="1:17" hidden="1" x14ac:dyDescent="0.25">
      <c r="A6534" t="s">
        <v>25733</v>
      </c>
      <c r="B6534" t="s">
        <v>25734</v>
      </c>
      <c r="C6534" s="1" t="str">
        <f t="shared" si="799"/>
        <v>21:0667</v>
      </c>
      <c r="D6534" s="1" t="str">
        <f t="shared" si="803"/>
        <v>21:0203</v>
      </c>
      <c r="E6534" t="s">
        <v>25735</v>
      </c>
      <c r="F6534" t="s">
        <v>25736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 t="s">
        <v>244</v>
      </c>
      <c r="P6534" t="s">
        <v>583</v>
      </c>
      <c r="Q6534" t="s">
        <v>59</v>
      </c>
    </row>
    <row r="6535" spans="1:17" hidden="1" x14ac:dyDescent="0.25">
      <c r="A6535" t="s">
        <v>25737</v>
      </c>
      <c r="B6535" t="s">
        <v>25738</v>
      </c>
      <c r="C6535" s="1" t="str">
        <f t="shared" si="799"/>
        <v>21:0667</v>
      </c>
      <c r="D6535" s="1" t="str">
        <f t="shared" si="803"/>
        <v>21:0203</v>
      </c>
      <c r="E6535" t="s">
        <v>25739</v>
      </c>
      <c r="F6535" t="s">
        <v>25740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 t="s">
        <v>154</v>
      </c>
      <c r="P6535" t="s">
        <v>397</v>
      </c>
      <c r="Q6535" t="s">
        <v>29</v>
      </c>
    </row>
    <row r="6536" spans="1:17" hidden="1" x14ac:dyDescent="0.25">
      <c r="A6536" t="s">
        <v>25741</v>
      </c>
      <c r="B6536" t="s">
        <v>25742</v>
      </c>
      <c r="C6536" s="1" t="str">
        <f t="shared" si="799"/>
        <v>21:0667</v>
      </c>
      <c r="D6536" s="1" t="str">
        <f t="shared" si="803"/>
        <v>21:0203</v>
      </c>
      <c r="E6536" t="s">
        <v>25743</v>
      </c>
      <c r="F6536" t="s">
        <v>25744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 t="s">
        <v>551</v>
      </c>
      <c r="P6536" t="s">
        <v>583</v>
      </c>
      <c r="Q6536" t="s">
        <v>29</v>
      </c>
    </row>
    <row r="6537" spans="1:17" hidden="1" x14ac:dyDescent="0.25">
      <c r="A6537" t="s">
        <v>25745</v>
      </c>
      <c r="B6537" t="s">
        <v>25746</v>
      </c>
      <c r="C6537" s="1" t="str">
        <f t="shared" si="799"/>
        <v>21:0667</v>
      </c>
      <c r="D6537" s="1" t="str">
        <f t="shared" si="803"/>
        <v>21:0203</v>
      </c>
      <c r="E6537" t="s">
        <v>25747</v>
      </c>
      <c r="F6537" t="s">
        <v>25748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 t="s">
        <v>1247</v>
      </c>
      <c r="P6537" t="s">
        <v>2943</v>
      </c>
      <c r="Q6537" t="s">
        <v>29</v>
      </c>
    </row>
    <row r="6538" spans="1:17" hidden="1" x14ac:dyDescent="0.25">
      <c r="A6538" t="s">
        <v>25749</v>
      </c>
      <c r="B6538" t="s">
        <v>25750</v>
      </c>
      <c r="C6538" s="1" t="str">
        <f t="shared" si="799"/>
        <v>21:0667</v>
      </c>
      <c r="D6538" s="1" t="str">
        <f t="shared" si="803"/>
        <v>21:0203</v>
      </c>
      <c r="E6538" t="s">
        <v>25751</v>
      </c>
      <c r="F6538" t="s">
        <v>25752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 t="s">
        <v>225</v>
      </c>
      <c r="P6538" t="s">
        <v>658</v>
      </c>
      <c r="Q6538" t="s">
        <v>198</v>
      </c>
    </row>
    <row r="6539" spans="1:17" hidden="1" x14ac:dyDescent="0.25">
      <c r="A6539" t="s">
        <v>25753</v>
      </c>
      <c r="B6539" t="s">
        <v>25754</v>
      </c>
      <c r="C6539" s="1" t="str">
        <f t="shared" si="799"/>
        <v>21:0667</v>
      </c>
      <c r="D6539" s="1" t="str">
        <f t="shared" si="803"/>
        <v>21:0203</v>
      </c>
      <c r="E6539" t="s">
        <v>25755</v>
      </c>
      <c r="F6539" t="s">
        <v>25756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 t="s">
        <v>101</v>
      </c>
      <c r="P6539" t="s">
        <v>631</v>
      </c>
      <c r="Q6539" t="s">
        <v>198</v>
      </c>
    </row>
    <row r="6540" spans="1:17" hidden="1" x14ac:dyDescent="0.25">
      <c r="A6540" t="s">
        <v>25757</v>
      </c>
      <c r="B6540" t="s">
        <v>25758</v>
      </c>
      <c r="C6540" s="1" t="str">
        <f t="shared" si="799"/>
        <v>21:0667</v>
      </c>
      <c r="D6540" s="1" t="str">
        <f t="shared" si="803"/>
        <v>21:0203</v>
      </c>
      <c r="E6540" t="s">
        <v>25759</v>
      </c>
      <c r="F6540" t="s">
        <v>25760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 t="s">
        <v>8423</v>
      </c>
      <c r="P6540" t="s">
        <v>397</v>
      </c>
      <c r="Q6540" t="s">
        <v>59</v>
      </c>
    </row>
    <row r="6541" spans="1:17" hidden="1" x14ac:dyDescent="0.25">
      <c r="A6541" t="s">
        <v>25761</v>
      </c>
      <c r="B6541" t="s">
        <v>25762</v>
      </c>
      <c r="C6541" s="1" t="str">
        <f t="shared" si="799"/>
        <v>21:0667</v>
      </c>
      <c r="D6541" s="1" t="str">
        <f t="shared" si="803"/>
        <v>21:0203</v>
      </c>
      <c r="E6541" t="s">
        <v>25763</v>
      </c>
      <c r="F6541" t="s">
        <v>25764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 t="s">
        <v>158</v>
      </c>
      <c r="P6541" t="s">
        <v>391</v>
      </c>
      <c r="Q6541" t="s">
        <v>46</v>
      </c>
    </row>
    <row r="6542" spans="1:17" hidden="1" x14ac:dyDescent="0.25">
      <c r="A6542" t="s">
        <v>25765</v>
      </c>
      <c r="B6542" t="s">
        <v>25766</v>
      </c>
      <c r="C6542" s="1" t="str">
        <f t="shared" si="799"/>
        <v>21:0667</v>
      </c>
      <c r="D6542" s="1" t="str">
        <f t="shared" si="803"/>
        <v>21:0203</v>
      </c>
      <c r="E6542" t="s">
        <v>25767</v>
      </c>
      <c r="F6542" t="s">
        <v>25768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 t="s">
        <v>3013</v>
      </c>
      <c r="P6542" t="s">
        <v>22</v>
      </c>
      <c r="Q6542" t="s">
        <v>522</v>
      </c>
    </row>
    <row r="6543" spans="1:17" hidden="1" x14ac:dyDescent="0.25">
      <c r="A6543" t="s">
        <v>25769</v>
      </c>
      <c r="B6543" t="s">
        <v>25770</v>
      </c>
      <c r="C6543" s="1" t="str">
        <f t="shared" si="799"/>
        <v>21:0667</v>
      </c>
      <c r="D6543" s="1" t="str">
        <f t="shared" si="803"/>
        <v>21:0203</v>
      </c>
      <c r="E6543" t="s">
        <v>25771</v>
      </c>
      <c r="F6543" t="s">
        <v>25772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 t="s">
        <v>689</v>
      </c>
      <c r="P6543" t="s">
        <v>22</v>
      </c>
      <c r="Q6543" t="s">
        <v>365</v>
      </c>
    </row>
    <row r="6544" spans="1:17" hidden="1" x14ac:dyDescent="0.25">
      <c r="A6544" t="s">
        <v>25773</v>
      </c>
      <c r="B6544" t="s">
        <v>25774</v>
      </c>
      <c r="C6544" s="1" t="str">
        <f t="shared" si="799"/>
        <v>21:0667</v>
      </c>
      <c r="D6544" s="1" t="str">
        <f t="shared" si="803"/>
        <v>21:0203</v>
      </c>
      <c r="E6544" t="s">
        <v>25775</v>
      </c>
      <c r="F6544" t="s">
        <v>25776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 t="s">
        <v>3651</v>
      </c>
      <c r="P6544" t="s">
        <v>22</v>
      </c>
      <c r="Q6544" t="s">
        <v>365</v>
      </c>
    </row>
    <row r="6545" spans="1:17" hidden="1" x14ac:dyDescent="0.25">
      <c r="A6545" t="s">
        <v>25777</v>
      </c>
      <c r="B6545" t="s">
        <v>25778</v>
      </c>
      <c r="C6545" s="1" t="str">
        <f t="shared" si="799"/>
        <v>21:0667</v>
      </c>
      <c r="D6545" s="1" t="str">
        <f t="shared" si="803"/>
        <v>21:0203</v>
      </c>
      <c r="E6545" t="s">
        <v>25779</v>
      </c>
      <c r="F6545" t="s">
        <v>25780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 t="s">
        <v>15079</v>
      </c>
      <c r="P6545" t="s">
        <v>356</v>
      </c>
      <c r="Q6545" t="s">
        <v>653</v>
      </c>
    </row>
    <row r="6546" spans="1:17" hidden="1" x14ac:dyDescent="0.25">
      <c r="A6546" t="s">
        <v>25781</v>
      </c>
      <c r="B6546" t="s">
        <v>25782</v>
      </c>
      <c r="C6546" s="1" t="str">
        <f t="shared" si="799"/>
        <v>21:0667</v>
      </c>
      <c r="D6546" s="1" t="str">
        <f t="shared" si="803"/>
        <v>21:0203</v>
      </c>
      <c r="E6546" t="s">
        <v>25783</v>
      </c>
      <c r="F6546" t="s">
        <v>25784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 t="s">
        <v>21</v>
      </c>
      <c r="P6546" t="s">
        <v>583</v>
      </c>
      <c r="Q6546" t="s">
        <v>198</v>
      </c>
    </row>
    <row r="6547" spans="1:17" hidden="1" x14ac:dyDescent="0.25">
      <c r="A6547" t="s">
        <v>25785</v>
      </c>
      <c r="B6547" t="s">
        <v>25786</v>
      </c>
      <c r="C6547" s="1" t="str">
        <f t="shared" si="799"/>
        <v>21:0667</v>
      </c>
      <c r="D6547" s="1" t="str">
        <f t="shared" si="803"/>
        <v>21:0203</v>
      </c>
      <c r="E6547" t="s">
        <v>25787</v>
      </c>
      <c r="F6547" t="s">
        <v>25788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 t="s">
        <v>6124</v>
      </c>
      <c r="P6547" t="s">
        <v>356</v>
      </c>
      <c r="Q6547" t="s">
        <v>365</v>
      </c>
    </row>
    <row r="6548" spans="1:17" hidden="1" x14ac:dyDescent="0.25">
      <c r="A6548" t="s">
        <v>25789</v>
      </c>
      <c r="B6548" t="s">
        <v>25790</v>
      </c>
      <c r="C6548" s="1" t="str">
        <f t="shared" si="799"/>
        <v>21:0667</v>
      </c>
      <c r="D6548" s="1" t="str">
        <f t="shared" si="803"/>
        <v>21:0203</v>
      </c>
      <c r="E6548" t="s">
        <v>25787</v>
      </c>
      <c r="F6548" t="s">
        <v>25791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 t="s">
        <v>236</v>
      </c>
      <c r="P6548" t="s">
        <v>356</v>
      </c>
      <c r="Q6548" t="s">
        <v>365</v>
      </c>
    </row>
    <row r="6549" spans="1:17" hidden="1" x14ac:dyDescent="0.25">
      <c r="A6549" t="s">
        <v>25792</v>
      </c>
      <c r="B6549" t="s">
        <v>25793</v>
      </c>
      <c r="C6549" s="1" t="str">
        <f t="shared" si="799"/>
        <v>21:0667</v>
      </c>
      <c r="D6549" s="1" t="str">
        <f>HYPERLINK("http://geochem.nrcan.gc.ca/cdogs/content/svy/svy_e.htm", "")</f>
        <v/>
      </c>
      <c r="G6549" s="1" t="str">
        <f>HYPERLINK("http://geochem.nrcan.gc.ca/cdogs/content/cr_/cr_00082_e.htm", "82")</f>
        <v>82</v>
      </c>
      <c r="J6549" t="s">
        <v>11703</v>
      </c>
      <c r="K6549" t="s">
        <v>11704</v>
      </c>
      <c r="O6549" t="s">
        <v>14840</v>
      </c>
      <c r="P6549" t="s">
        <v>3569</v>
      </c>
      <c r="Q6549" t="s">
        <v>392</v>
      </c>
    </row>
    <row r="6550" spans="1:17" hidden="1" x14ac:dyDescent="0.25">
      <c r="A6550" t="s">
        <v>25794</v>
      </c>
      <c r="B6550" t="s">
        <v>25795</v>
      </c>
      <c r="C6550" s="1" t="str">
        <f t="shared" si="799"/>
        <v>21:0667</v>
      </c>
      <c r="D6550" s="1" t="str">
        <f t="shared" ref="D6550:D6567" si="806">HYPERLINK("http://geochem.nrcan.gc.ca/cdogs/content/svy/svy210203_e.htm", "21:0203")</f>
        <v>21:0203</v>
      </c>
      <c r="E6550" t="s">
        <v>25796</v>
      </c>
      <c r="F6550" t="s">
        <v>25797</v>
      </c>
      <c r="H6550">
        <v>61.8603807</v>
      </c>
      <c r="I6550">
        <v>-130.21182060000001</v>
      </c>
      <c r="J6550" s="1" t="str">
        <f t="shared" ref="J6550:J6567" si="807">HYPERLINK("http://geochem.nrcan.gc.ca/cdogs/content/kwd/kwd020018_e.htm", "Fluid (stream)")</f>
        <v>Fluid (stream)</v>
      </c>
      <c r="K6550" s="1" t="str">
        <f t="shared" ref="K6550:K6567" si="808">HYPERLINK("http://geochem.nrcan.gc.ca/cdogs/content/kwd/kwd080007_e.htm", "Untreated Water")</f>
        <v>Untreated Water</v>
      </c>
      <c r="O6550" t="s">
        <v>220</v>
      </c>
      <c r="P6550" t="s">
        <v>397</v>
      </c>
      <c r="Q6550" t="s">
        <v>198</v>
      </c>
    </row>
    <row r="6551" spans="1:17" hidden="1" x14ac:dyDescent="0.25">
      <c r="A6551" t="s">
        <v>25798</v>
      </c>
      <c r="B6551" t="s">
        <v>25799</v>
      </c>
      <c r="C6551" s="1" t="str">
        <f t="shared" si="799"/>
        <v>21:0667</v>
      </c>
      <c r="D6551" s="1" t="str">
        <f t="shared" si="806"/>
        <v>21:0203</v>
      </c>
      <c r="E6551" t="s">
        <v>25800</v>
      </c>
      <c r="F6551" t="s">
        <v>25801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 t="s">
        <v>3406</v>
      </c>
      <c r="P6551" t="s">
        <v>583</v>
      </c>
      <c r="Q6551" t="s">
        <v>198</v>
      </c>
    </row>
    <row r="6552" spans="1:17" hidden="1" x14ac:dyDescent="0.25">
      <c r="A6552" t="s">
        <v>25802</v>
      </c>
      <c r="B6552" t="s">
        <v>25803</v>
      </c>
      <c r="C6552" s="1" t="str">
        <f t="shared" si="799"/>
        <v>21:0667</v>
      </c>
      <c r="D6552" s="1" t="str">
        <f t="shared" si="806"/>
        <v>21:0203</v>
      </c>
      <c r="E6552" t="s">
        <v>25804</v>
      </c>
      <c r="F6552" t="s">
        <v>25805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 t="s">
        <v>1812</v>
      </c>
      <c r="P6552" t="s">
        <v>583</v>
      </c>
      <c r="Q6552" t="s">
        <v>29</v>
      </c>
    </row>
    <row r="6553" spans="1:17" hidden="1" x14ac:dyDescent="0.25">
      <c r="A6553" t="s">
        <v>25806</v>
      </c>
      <c r="B6553" t="s">
        <v>25807</v>
      </c>
      <c r="C6553" s="1" t="str">
        <f t="shared" ref="C6553:C6616" si="809">HYPERLINK("http://geochem.nrcan.gc.ca/cdogs/content/bdl/bdl210667_e.htm", "21:0667")</f>
        <v>21:0667</v>
      </c>
      <c r="D6553" s="1" t="str">
        <f t="shared" si="806"/>
        <v>21:0203</v>
      </c>
      <c r="E6553" t="s">
        <v>25808</v>
      </c>
      <c r="F6553" t="s">
        <v>25809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 t="s">
        <v>21</v>
      </c>
      <c r="P6553" t="s">
        <v>397</v>
      </c>
      <c r="Q6553" t="s">
        <v>365</v>
      </c>
    </row>
    <row r="6554" spans="1:17" hidden="1" x14ac:dyDescent="0.25">
      <c r="A6554" t="s">
        <v>25810</v>
      </c>
      <c r="B6554" t="s">
        <v>25811</v>
      </c>
      <c r="C6554" s="1" t="str">
        <f t="shared" si="809"/>
        <v>21:0667</v>
      </c>
      <c r="D6554" s="1" t="str">
        <f t="shared" si="806"/>
        <v>21:0203</v>
      </c>
      <c r="E6554" t="s">
        <v>25812</v>
      </c>
      <c r="F6554" t="s">
        <v>25813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 t="s">
        <v>588</v>
      </c>
      <c r="P6554" t="s">
        <v>22</v>
      </c>
      <c r="Q6554" t="s">
        <v>59</v>
      </c>
    </row>
    <row r="6555" spans="1:17" hidden="1" x14ac:dyDescent="0.25">
      <c r="A6555" t="s">
        <v>25814</v>
      </c>
      <c r="B6555" t="s">
        <v>25815</v>
      </c>
      <c r="C6555" s="1" t="str">
        <f t="shared" si="809"/>
        <v>21:0667</v>
      </c>
      <c r="D6555" s="1" t="str">
        <f t="shared" si="806"/>
        <v>21:0203</v>
      </c>
      <c r="E6555" t="s">
        <v>25816</v>
      </c>
      <c r="F6555" t="s">
        <v>25817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 t="s">
        <v>220</v>
      </c>
      <c r="P6555" t="s">
        <v>3857</v>
      </c>
      <c r="Q6555" t="s">
        <v>59</v>
      </c>
    </row>
    <row r="6556" spans="1:17" hidden="1" x14ac:dyDescent="0.25">
      <c r="A6556" t="s">
        <v>25818</v>
      </c>
      <c r="B6556" t="s">
        <v>25819</v>
      </c>
      <c r="C6556" s="1" t="str">
        <f t="shared" si="809"/>
        <v>21:0667</v>
      </c>
      <c r="D6556" s="1" t="str">
        <f t="shared" si="806"/>
        <v>21:0203</v>
      </c>
      <c r="E6556" t="s">
        <v>25820</v>
      </c>
      <c r="F6556" t="s">
        <v>25821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 t="s">
        <v>24735</v>
      </c>
      <c r="P6556" t="s">
        <v>636</v>
      </c>
      <c r="Q6556" t="s">
        <v>365</v>
      </c>
    </row>
    <row r="6557" spans="1:17" hidden="1" x14ac:dyDescent="0.25">
      <c r="A6557" t="s">
        <v>25822</v>
      </c>
      <c r="B6557" t="s">
        <v>25823</v>
      </c>
      <c r="C6557" s="1" t="str">
        <f t="shared" si="809"/>
        <v>21:0667</v>
      </c>
      <c r="D6557" s="1" t="str">
        <f t="shared" si="806"/>
        <v>21:0203</v>
      </c>
      <c r="E6557" t="s">
        <v>25824</v>
      </c>
      <c r="F6557" t="s">
        <v>25825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 t="s">
        <v>21</v>
      </c>
      <c r="P6557" t="s">
        <v>356</v>
      </c>
      <c r="Q6557" t="s">
        <v>35</v>
      </c>
    </row>
    <row r="6558" spans="1:17" hidden="1" x14ac:dyDescent="0.25">
      <c r="A6558" t="s">
        <v>25826</v>
      </c>
      <c r="B6558" t="s">
        <v>25827</v>
      </c>
      <c r="C6558" s="1" t="str">
        <f t="shared" si="809"/>
        <v>21:0667</v>
      </c>
      <c r="D6558" s="1" t="str">
        <f t="shared" si="806"/>
        <v>21:0203</v>
      </c>
      <c r="E6558" t="s">
        <v>25828</v>
      </c>
      <c r="F6558" t="s">
        <v>25829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 t="s">
        <v>3980</v>
      </c>
      <c r="P6558" t="s">
        <v>22</v>
      </c>
      <c r="Q6558" t="s">
        <v>35</v>
      </c>
    </row>
    <row r="6559" spans="1:17" hidden="1" x14ac:dyDescent="0.25">
      <c r="A6559" t="s">
        <v>25830</v>
      </c>
      <c r="B6559" t="s">
        <v>25831</v>
      </c>
      <c r="C6559" s="1" t="str">
        <f t="shared" si="809"/>
        <v>21:0667</v>
      </c>
      <c r="D6559" s="1" t="str">
        <f t="shared" si="806"/>
        <v>21:0203</v>
      </c>
      <c r="E6559" t="s">
        <v>25832</v>
      </c>
      <c r="F6559" t="s">
        <v>25833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 t="s">
        <v>3651</v>
      </c>
      <c r="P6559" t="s">
        <v>22</v>
      </c>
      <c r="Q6559" t="s">
        <v>398</v>
      </c>
    </row>
    <row r="6560" spans="1:17" hidden="1" x14ac:dyDescent="0.25">
      <c r="A6560" t="s">
        <v>25834</v>
      </c>
      <c r="B6560" t="s">
        <v>25835</v>
      </c>
      <c r="C6560" s="1" t="str">
        <f t="shared" si="809"/>
        <v>21:0667</v>
      </c>
      <c r="D6560" s="1" t="str">
        <f t="shared" si="806"/>
        <v>21:0203</v>
      </c>
      <c r="E6560" t="s">
        <v>25836</v>
      </c>
      <c r="F6560" t="s">
        <v>25837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 t="s">
        <v>10145</v>
      </c>
      <c r="P6560" t="s">
        <v>22</v>
      </c>
      <c r="Q6560" t="s">
        <v>365</v>
      </c>
    </row>
    <row r="6561" spans="1:17" hidden="1" x14ac:dyDescent="0.25">
      <c r="A6561" t="s">
        <v>25838</v>
      </c>
      <c r="B6561" t="s">
        <v>25839</v>
      </c>
      <c r="C6561" s="1" t="str">
        <f t="shared" si="809"/>
        <v>21:0667</v>
      </c>
      <c r="D6561" s="1" t="str">
        <f t="shared" si="806"/>
        <v>21:0203</v>
      </c>
      <c r="E6561" t="s">
        <v>25840</v>
      </c>
      <c r="F6561" t="s">
        <v>25841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 t="s">
        <v>3532</v>
      </c>
      <c r="P6561" t="s">
        <v>397</v>
      </c>
      <c r="Q6561" t="s">
        <v>29</v>
      </c>
    </row>
    <row r="6562" spans="1:17" hidden="1" x14ac:dyDescent="0.25">
      <c r="A6562" t="s">
        <v>25842</v>
      </c>
      <c r="B6562" t="s">
        <v>25843</v>
      </c>
      <c r="C6562" s="1" t="str">
        <f t="shared" si="809"/>
        <v>21:0667</v>
      </c>
      <c r="D6562" s="1" t="str">
        <f t="shared" si="806"/>
        <v>21:0203</v>
      </c>
      <c r="E6562" t="s">
        <v>25844</v>
      </c>
      <c r="F6562" t="s">
        <v>25845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 t="s">
        <v>3089</v>
      </c>
      <c r="P6562" t="s">
        <v>22</v>
      </c>
      <c r="Q6562" t="s">
        <v>522</v>
      </c>
    </row>
    <row r="6563" spans="1:17" hidden="1" x14ac:dyDescent="0.25">
      <c r="A6563" t="s">
        <v>25846</v>
      </c>
      <c r="B6563" t="s">
        <v>25847</v>
      </c>
      <c r="C6563" s="1" t="str">
        <f t="shared" si="809"/>
        <v>21:0667</v>
      </c>
      <c r="D6563" s="1" t="str">
        <f t="shared" si="806"/>
        <v>21:0203</v>
      </c>
      <c r="E6563" t="s">
        <v>25848</v>
      </c>
      <c r="F6563" t="s">
        <v>25849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 t="s">
        <v>512</v>
      </c>
      <c r="P6563" t="s">
        <v>22</v>
      </c>
      <c r="Q6563" t="s">
        <v>522</v>
      </c>
    </row>
    <row r="6564" spans="1:17" hidden="1" x14ac:dyDescent="0.25">
      <c r="A6564" t="s">
        <v>25850</v>
      </c>
      <c r="B6564" t="s">
        <v>25851</v>
      </c>
      <c r="C6564" s="1" t="str">
        <f t="shared" si="809"/>
        <v>21:0667</v>
      </c>
      <c r="D6564" s="1" t="str">
        <f t="shared" si="806"/>
        <v>21:0203</v>
      </c>
      <c r="E6564" t="s">
        <v>25852</v>
      </c>
      <c r="F6564" t="s">
        <v>25853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 t="s">
        <v>261</v>
      </c>
      <c r="P6564" t="s">
        <v>2212</v>
      </c>
      <c r="Q6564" t="s">
        <v>522</v>
      </c>
    </row>
    <row r="6565" spans="1:17" hidden="1" x14ac:dyDescent="0.25">
      <c r="A6565" t="s">
        <v>25854</v>
      </c>
      <c r="B6565" t="s">
        <v>25855</v>
      </c>
      <c r="C6565" s="1" t="str">
        <f t="shared" si="809"/>
        <v>21:0667</v>
      </c>
      <c r="D6565" s="1" t="str">
        <f t="shared" si="806"/>
        <v>21:0203</v>
      </c>
      <c r="E6565" t="s">
        <v>25852</v>
      </c>
      <c r="F6565" t="s">
        <v>25856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 t="s">
        <v>3590</v>
      </c>
      <c r="P6565" t="s">
        <v>2212</v>
      </c>
      <c r="Q6565" t="s">
        <v>365</v>
      </c>
    </row>
    <row r="6566" spans="1:17" hidden="1" x14ac:dyDescent="0.25">
      <c r="A6566" t="s">
        <v>25857</v>
      </c>
      <c r="B6566" t="s">
        <v>25858</v>
      </c>
      <c r="C6566" s="1" t="str">
        <f t="shared" si="809"/>
        <v>21:0667</v>
      </c>
      <c r="D6566" s="1" t="str">
        <f t="shared" si="806"/>
        <v>21:0203</v>
      </c>
      <c r="E6566" t="s">
        <v>25859</v>
      </c>
      <c r="F6566" t="s">
        <v>25860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 t="s">
        <v>582</v>
      </c>
      <c r="P6566" t="s">
        <v>2212</v>
      </c>
      <c r="Q6566" t="s">
        <v>35</v>
      </c>
    </row>
    <row r="6567" spans="1:17" hidden="1" x14ac:dyDescent="0.25">
      <c r="A6567" t="s">
        <v>25861</v>
      </c>
      <c r="B6567" t="s">
        <v>25862</v>
      </c>
      <c r="C6567" s="1" t="str">
        <f t="shared" si="809"/>
        <v>21:0667</v>
      </c>
      <c r="D6567" s="1" t="str">
        <f t="shared" si="806"/>
        <v>21:0203</v>
      </c>
      <c r="E6567" t="s">
        <v>25863</v>
      </c>
      <c r="F6567" t="s">
        <v>25864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 t="s">
        <v>261</v>
      </c>
      <c r="P6567" t="s">
        <v>22</v>
      </c>
      <c r="Q6567" t="s">
        <v>398</v>
      </c>
    </row>
    <row r="6568" spans="1:17" hidden="1" x14ac:dyDescent="0.25">
      <c r="A6568" t="s">
        <v>25865</v>
      </c>
      <c r="B6568" t="s">
        <v>25866</v>
      </c>
      <c r="C6568" s="1" t="str">
        <f t="shared" si="809"/>
        <v>21:0667</v>
      </c>
      <c r="D6568" s="1" t="str">
        <f>HYPERLINK("http://geochem.nrcan.gc.ca/cdogs/content/svy/svy_e.htm", "")</f>
        <v/>
      </c>
      <c r="G6568" s="1" t="str">
        <f>HYPERLINK("http://geochem.nrcan.gc.ca/cdogs/content/cr_/cr_00081_e.htm", "81")</f>
        <v>81</v>
      </c>
      <c r="J6568" t="s">
        <v>11703</v>
      </c>
      <c r="K6568" t="s">
        <v>11704</v>
      </c>
      <c r="O6568" t="s">
        <v>1597</v>
      </c>
      <c r="P6568" t="s">
        <v>631</v>
      </c>
      <c r="Q6568" t="s">
        <v>653</v>
      </c>
    </row>
    <row r="6569" spans="1:17" hidden="1" x14ac:dyDescent="0.25">
      <c r="A6569" t="s">
        <v>25867</v>
      </c>
      <c r="B6569" t="s">
        <v>25868</v>
      </c>
      <c r="C6569" s="1" t="str">
        <f t="shared" si="809"/>
        <v>21:0667</v>
      </c>
      <c r="D6569" s="1" t="str">
        <f t="shared" ref="D6569:D6599" si="810">HYPERLINK("http://geochem.nrcan.gc.ca/cdogs/content/svy/svy210203_e.htm", "21:0203")</f>
        <v>21:0203</v>
      </c>
      <c r="E6569" t="s">
        <v>25869</v>
      </c>
      <c r="F6569" t="s">
        <v>25870</v>
      </c>
      <c r="H6569">
        <v>61.895513700000002</v>
      </c>
      <c r="I6569">
        <v>-130.43043729999999</v>
      </c>
      <c r="J6569" s="1" t="str">
        <f t="shared" ref="J6569:J6599" si="811">HYPERLINK("http://geochem.nrcan.gc.ca/cdogs/content/kwd/kwd020018_e.htm", "Fluid (stream)")</f>
        <v>Fluid (stream)</v>
      </c>
      <c r="K6569" s="1" t="str">
        <f t="shared" ref="K6569:K6599" si="812">HYPERLINK("http://geochem.nrcan.gc.ca/cdogs/content/kwd/kwd080007_e.htm", "Untreated Water")</f>
        <v>Untreated Water</v>
      </c>
      <c r="O6569" t="s">
        <v>21</v>
      </c>
      <c r="P6569" t="s">
        <v>2212</v>
      </c>
      <c r="Q6569" t="s">
        <v>198</v>
      </c>
    </row>
    <row r="6570" spans="1:17" hidden="1" x14ac:dyDescent="0.25">
      <c r="A6570" t="s">
        <v>25871</v>
      </c>
      <c r="B6570" t="s">
        <v>25872</v>
      </c>
      <c r="C6570" s="1" t="str">
        <f t="shared" si="809"/>
        <v>21:0667</v>
      </c>
      <c r="D6570" s="1" t="str">
        <f t="shared" si="810"/>
        <v>21:0203</v>
      </c>
      <c r="E6570" t="s">
        <v>25873</v>
      </c>
      <c r="F6570" t="s">
        <v>25874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 t="s">
        <v>3590</v>
      </c>
      <c r="P6570" t="s">
        <v>2212</v>
      </c>
      <c r="Q6570" t="s">
        <v>392</v>
      </c>
    </row>
    <row r="6571" spans="1:17" hidden="1" x14ac:dyDescent="0.25">
      <c r="A6571" t="s">
        <v>25875</v>
      </c>
      <c r="B6571" t="s">
        <v>25876</v>
      </c>
      <c r="C6571" s="1" t="str">
        <f t="shared" si="809"/>
        <v>21:0667</v>
      </c>
      <c r="D6571" s="1" t="str">
        <f t="shared" si="810"/>
        <v>21:0203</v>
      </c>
      <c r="E6571" t="s">
        <v>25877</v>
      </c>
      <c r="F6571" t="s">
        <v>25878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 t="s">
        <v>512</v>
      </c>
      <c r="P6571" t="s">
        <v>22</v>
      </c>
      <c r="Q6571" t="s">
        <v>35</v>
      </c>
    </row>
    <row r="6572" spans="1:17" hidden="1" x14ac:dyDescent="0.25">
      <c r="A6572" t="s">
        <v>25879</v>
      </c>
      <c r="B6572" t="s">
        <v>25880</v>
      </c>
      <c r="C6572" s="1" t="str">
        <f t="shared" si="809"/>
        <v>21:0667</v>
      </c>
      <c r="D6572" s="1" t="str">
        <f t="shared" si="810"/>
        <v>21:0203</v>
      </c>
      <c r="E6572" t="s">
        <v>25881</v>
      </c>
      <c r="F6572" t="s">
        <v>25882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 t="s">
        <v>667</v>
      </c>
      <c r="P6572" t="s">
        <v>22</v>
      </c>
      <c r="Q6572" t="s">
        <v>59</v>
      </c>
    </row>
    <row r="6573" spans="1:17" hidden="1" x14ac:dyDescent="0.25">
      <c r="A6573" t="s">
        <v>25883</v>
      </c>
      <c r="B6573" t="s">
        <v>25884</v>
      </c>
      <c r="C6573" s="1" t="str">
        <f t="shared" si="809"/>
        <v>21:0667</v>
      </c>
      <c r="D6573" s="1" t="str">
        <f t="shared" si="810"/>
        <v>21:0203</v>
      </c>
      <c r="E6573" t="s">
        <v>25885</v>
      </c>
      <c r="F6573" t="s">
        <v>25886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 t="s">
        <v>2883</v>
      </c>
      <c r="P6573" t="s">
        <v>356</v>
      </c>
      <c r="Q6573" t="s">
        <v>365</v>
      </c>
    </row>
    <row r="6574" spans="1:17" hidden="1" x14ac:dyDescent="0.25">
      <c r="A6574" t="s">
        <v>25887</v>
      </c>
      <c r="B6574" t="s">
        <v>25888</v>
      </c>
      <c r="C6574" s="1" t="str">
        <f t="shared" si="809"/>
        <v>21:0667</v>
      </c>
      <c r="D6574" s="1" t="str">
        <f t="shared" si="810"/>
        <v>21:0203</v>
      </c>
      <c r="E6574" t="s">
        <v>25889</v>
      </c>
      <c r="F6574" t="s">
        <v>25890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 t="s">
        <v>576</v>
      </c>
      <c r="P6574" t="s">
        <v>22</v>
      </c>
      <c r="Q6574" t="s">
        <v>365</v>
      </c>
    </row>
    <row r="6575" spans="1:17" hidden="1" x14ac:dyDescent="0.25">
      <c r="A6575" t="s">
        <v>25891</v>
      </c>
      <c r="B6575" t="s">
        <v>25892</v>
      </c>
      <c r="C6575" s="1" t="str">
        <f t="shared" si="809"/>
        <v>21:0667</v>
      </c>
      <c r="D6575" s="1" t="str">
        <f t="shared" si="810"/>
        <v>21:0203</v>
      </c>
      <c r="E6575" t="s">
        <v>25893</v>
      </c>
      <c r="F6575" t="s">
        <v>25894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 t="s">
        <v>551</v>
      </c>
      <c r="P6575" t="s">
        <v>22</v>
      </c>
      <c r="Q6575" t="s">
        <v>23</v>
      </c>
    </row>
    <row r="6576" spans="1:17" hidden="1" x14ac:dyDescent="0.25">
      <c r="A6576" t="s">
        <v>25895</v>
      </c>
      <c r="B6576" t="s">
        <v>25896</v>
      </c>
      <c r="C6576" s="1" t="str">
        <f t="shared" si="809"/>
        <v>21:0667</v>
      </c>
      <c r="D6576" s="1" t="str">
        <f t="shared" si="810"/>
        <v>21:0203</v>
      </c>
      <c r="E6576" t="s">
        <v>25897</v>
      </c>
      <c r="F6576" t="s">
        <v>25898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 t="s">
        <v>576</v>
      </c>
      <c r="P6576" t="s">
        <v>2212</v>
      </c>
      <c r="Q6576" t="s">
        <v>522</v>
      </c>
    </row>
    <row r="6577" spans="1:17" hidden="1" x14ac:dyDescent="0.25">
      <c r="A6577" t="s">
        <v>25899</v>
      </c>
      <c r="B6577" t="s">
        <v>25900</v>
      </c>
      <c r="C6577" s="1" t="str">
        <f t="shared" si="809"/>
        <v>21:0667</v>
      </c>
      <c r="D6577" s="1" t="str">
        <f t="shared" si="810"/>
        <v>21:0203</v>
      </c>
      <c r="E6577" t="s">
        <v>25901</v>
      </c>
      <c r="F6577" t="s">
        <v>25902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 t="s">
        <v>158</v>
      </c>
      <c r="P6577" t="s">
        <v>22</v>
      </c>
      <c r="Q6577" t="s">
        <v>522</v>
      </c>
    </row>
    <row r="6578" spans="1:17" hidden="1" x14ac:dyDescent="0.25">
      <c r="A6578" t="s">
        <v>25903</v>
      </c>
      <c r="B6578" t="s">
        <v>25904</v>
      </c>
      <c r="C6578" s="1" t="str">
        <f t="shared" si="809"/>
        <v>21:0667</v>
      </c>
      <c r="D6578" s="1" t="str">
        <f t="shared" si="810"/>
        <v>21:0203</v>
      </c>
      <c r="E6578" t="s">
        <v>25905</v>
      </c>
      <c r="F6578" t="s">
        <v>25906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 t="s">
        <v>3651</v>
      </c>
      <c r="P6578" t="s">
        <v>22</v>
      </c>
      <c r="Q6578" t="s">
        <v>365</v>
      </c>
    </row>
    <row r="6579" spans="1:17" hidden="1" x14ac:dyDescent="0.25">
      <c r="A6579" t="s">
        <v>25907</v>
      </c>
      <c r="B6579" t="s">
        <v>25908</v>
      </c>
      <c r="C6579" s="1" t="str">
        <f t="shared" si="809"/>
        <v>21:0667</v>
      </c>
      <c r="D6579" s="1" t="str">
        <f t="shared" si="810"/>
        <v>21:0203</v>
      </c>
      <c r="E6579" t="s">
        <v>25909</v>
      </c>
      <c r="F6579" t="s">
        <v>25910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 t="s">
        <v>5563</v>
      </c>
      <c r="P6579" t="s">
        <v>22</v>
      </c>
      <c r="Q6579" t="s">
        <v>365</v>
      </c>
    </row>
    <row r="6580" spans="1:17" hidden="1" x14ac:dyDescent="0.25">
      <c r="A6580" t="s">
        <v>25911</v>
      </c>
      <c r="B6580" t="s">
        <v>25912</v>
      </c>
      <c r="C6580" s="1" t="str">
        <f t="shared" si="809"/>
        <v>21:0667</v>
      </c>
      <c r="D6580" s="1" t="str">
        <f t="shared" si="810"/>
        <v>21:0203</v>
      </c>
      <c r="E6580" t="s">
        <v>25913</v>
      </c>
      <c r="F6580" t="s">
        <v>25914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 t="s">
        <v>2731</v>
      </c>
      <c r="P6580" t="s">
        <v>22</v>
      </c>
      <c r="Q6580" t="s">
        <v>522</v>
      </c>
    </row>
    <row r="6581" spans="1:17" hidden="1" x14ac:dyDescent="0.25">
      <c r="A6581" t="s">
        <v>25915</v>
      </c>
      <c r="B6581" t="s">
        <v>25916</v>
      </c>
      <c r="C6581" s="1" t="str">
        <f t="shared" si="809"/>
        <v>21:0667</v>
      </c>
      <c r="D6581" s="1" t="str">
        <f t="shared" si="810"/>
        <v>21:0203</v>
      </c>
      <c r="E6581" t="s">
        <v>25917</v>
      </c>
      <c r="F6581" t="s">
        <v>25918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 t="s">
        <v>2927</v>
      </c>
      <c r="P6581" t="s">
        <v>391</v>
      </c>
      <c r="Q6581" t="s">
        <v>365</v>
      </c>
    </row>
    <row r="6582" spans="1:17" hidden="1" x14ac:dyDescent="0.25">
      <c r="A6582" t="s">
        <v>25919</v>
      </c>
      <c r="B6582" t="s">
        <v>25920</v>
      </c>
      <c r="C6582" s="1" t="str">
        <f t="shared" si="809"/>
        <v>21:0667</v>
      </c>
      <c r="D6582" s="1" t="str">
        <f t="shared" si="810"/>
        <v>21:0203</v>
      </c>
      <c r="E6582" t="s">
        <v>25921</v>
      </c>
      <c r="F6582" t="s">
        <v>25922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 t="s">
        <v>21</v>
      </c>
      <c r="P6582" t="s">
        <v>583</v>
      </c>
      <c r="Q6582" t="s">
        <v>103</v>
      </c>
    </row>
    <row r="6583" spans="1:17" hidden="1" x14ac:dyDescent="0.25">
      <c r="A6583" t="s">
        <v>25923</v>
      </c>
      <c r="B6583" t="s">
        <v>25924</v>
      </c>
      <c r="C6583" s="1" t="str">
        <f t="shared" si="809"/>
        <v>21:0667</v>
      </c>
      <c r="D6583" s="1" t="str">
        <f t="shared" si="810"/>
        <v>21:0203</v>
      </c>
      <c r="E6583" t="s">
        <v>25925</v>
      </c>
      <c r="F6583" t="s">
        <v>25926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 t="s">
        <v>11795</v>
      </c>
      <c r="P6583" t="s">
        <v>1631</v>
      </c>
      <c r="Q6583" t="s">
        <v>365</v>
      </c>
    </row>
    <row r="6584" spans="1:17" hidden="1" x14ac:dyDescent="0.25">
      <c r="A6584" t="s">
        <v>25927</v>
      </c>
      <c r="B6584" t="s">
        <v>25928</v>
      </c>
      <c r="C6584" s="1" t="str">
        <f t="shared" si="809"/>
        <v>21:0667</v>
      </c>
      <c r="D6584" s="1" t="str">
        <f t="shared" si="810"/>
        <v>21:0203</v>
      </c>
      <c r="E6584" t="s">
        <v>25929</v>
      </c>
      <c r="F6584" t="s">
        <v>25930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 t="s">
        <v>3116</v>
      </c>
      <c r="P6584" t="s">
        <v>2212</v>
      </c>
      <c r="Q6584" t="s">
        <v>522</v>
      </c>
    </row>
    <row r="6585" spans="1:17" hidden="1" x14ac:dyDescent="0.25">
      <c r="A6585" t="s">
        <v>25931</v>
      </c>
      <c r="B6585" t="s">
        <v>25932</v>
      </c>
      <c r="C6585" s="1" t="str">
        <f t="shared" si="809"/>
        <v>21:0667</v>
      </c>
      <c r="D6585" s="1" t="str">
        <f t="shared" si="810"/>
        <v>21:0203</v>
      </c>
      <c r="E6585" t="s">
        <v>25929</v>
      </c>
      <c r="F6585" t="s">
        <v>25933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 t="s">
        <v>6341</v>
      </c>
      <c r="P6585" t="s">
        <v>583</v>
      </c>
      <c r="Q6585" t="s">
        <v>522</v>
      </c>
    </row>
    <row r="6586" spans="1:17" hidden="1" x14ac:dyDescent="0.25">
      <c r="A6586" t="s">
        <v>25934</v>
      </c>
      <c r="B6586" t="s">
        <v>25935</v>
      </c>
      <c r="C6586" s="1" t="str">
        <f t="shared" si="809"/>
        <v>21:0667</v>
      </c>
      <c r="D6586" s="1" t="str">
        <f t="shared" si="810"/>
        <v>21:0203</v>
      </c>
      <c r="E6586" t="s">
        <v>25936</v>
      </c>
      <c r="F6586" t="s">
        <v>25937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 t="s">
        <v>21</v>
      </c>
      <c r="P6586" t="s">
        <v>2212</v>
      </c>
      <c r="Q6586" t="s">
        <v>522</v>
      </c>
    </row>
    <row r="6587" spans="1:17" hidden="1" x14ac:dyDescent="0.25">
      <c r="A6587" t="s">
        <v>25938</v>
      </c>
      <c r="B6587" t="s">
        <v>25939</v>
      </c>
      <c r="C6587" s="1" t="str">
        <f t="shared" si="809"/>
        <v>21:0667</v>
      </c>
      <c r="D6587" s="1" t="str">
        <f t="shared" si="810"/>
        <v>21:0203</v>
      </c>
      <c r="E6587" t="s">
        <v>25940</v>
      </c>
      <c r="F6587" t="s">
        <v>25941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 t="s">
        <v>588</v>
      </c>
      <c r="P6587" t="s">
        <v>397</v>
      </c>
      <c r="Q6587" t="s">
        <v>392</v>
      </c>
    </row>
    <row r="6588" spans="1:17" hidden="1" x14ac:dyDescent="0.25">
      <c r="A6588" t="s">
        <v>25942</v>
      </c>
      <c r="B6588" t="s">
        <v>25943</v>
      </c>
      <c r="C6588" s="1" t="str">
        <f t="shared" si="809"/>
        <v>21:0667</v>
      </c>
      <c r="D6588" s="1" t="str">
        <f t="shared" si="810"/>
        <v>21:0203</v>
      </c>
      <c r="E6588" t="s">
        <v>25944</v>
      </c>
      <c r="F6588" t="s">
        <v>25945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 t="s">
        <v>551</v>
      </c>
      <c r="P6588" t="s">
        <v>22</v>
      </c>
      <c r="Q6588" t="s">
        <v>392</v>
      </c>
    </row>
    <row r="6589" spans="1:17" hidden="1" x14ac:dyDescent="0.25">
      <c r="A6589" t="s">
        <v>25946</v>
      </c>
      <c r="B6589" t="s">
        <v>25947</v>
      </c>
      <c r="C6589" s="1" t="str">
        <f t="shared" si="809"/>
        <v>21:0667</v>
      </c>
      <c r="D6589" s="1" t="str">
        <f t="shared" si="810"/>
        <v>21:0203</v>
      </c>
      <c r="E6589" t="s">
        <v>25948</v>
      </c>
      <c r="F6589" t="s">
        <v>25949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  <c r="O6589" t="s">
        <v>108</v>
      </c>
      <c r="P6589" t="s">
        <v>108</v>
      </c>
      <c r="Q6589" t="s">
        <v>108</v>
      </c>
    </row>
    <row r="6590" spans="1:17" hidden="1" x14ac:dyDescent="0.25">
      <c r="A6590" t="s">
        <v>25950</v>
      </c>
      <c r="B6590" t="s">
        <v>25951</v>
      </c>
      <c r="C6590" s="1" t="str">
        <f t="shared" si="809"/>
        <v>21:0667</v>
      </c>
      <c r="D6590" s="1" t="str">
        <f t="shared" si="810"/>
        <v>21:0203</v>
      </c>
      <c r="E6590" t="s">
        <v>25952</v>
      </c>
      <c r="F6590" t="s">
        <v>25953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 t="s">
        <v>76</v>
      </c>
      <c r="P6590" t="s">
        <v>22</v>
      </c>
      <c r="Q6590" t="s">
        <v>35</v>
      </c>
    </row>
    <row r="6591" spans="1:17" hidden="1" x14ac:dyDescent="0.25">
      <c r="A6591" t="s">
        <v>25954</v>
      </c>
      <c r="B6591" t="s">
        <v>25955</v>
      </c>
      <c r="C6591" s="1" t="str">
        <f t="shared" si="809"/>
        <v>21:0667</v>
      </c>
      <c r="D6591" s="1" t="str">
        <f t="shared" si="810"/>
        <v>21:0203</v>
      </c>
      <c r="E6591" t="s">
        <v>25956</v>
      </c>
      <c r="F6591" t="s">
        <v>25957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 t="s">
        <v>2099</v>
      </c>
      <c r="P6591" t="s">
        <v>2212</v>
      </c>
      <c r="Q6591" t="s">
        <v>653</v>
      </c>
    </row>
    <row r="6592" spans="1:17" hidden="1" x14ac:dyDescent="0.25">
      <c r="A6592" t="s">
        <v>25958</v>
      </c>
      <c r="B6592" t="s">
        <v>25959</v>
      </c>
      <c r="C6592" s="1" t="str">
        <f t="shared" si="809"/>
        <v>21:0667</v>
      </c>
      <c r="D6592" s="1" t="str">
        <f t="shared" si="810"/>
        <v>21:0203</v>
      </c>
      <c r="E6592" t="s">
        <v>25960</v>
      </c>
      <c r="F6592" t="s">
        <v>25961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 t="s">
        <v>667</v>
      </c>
      <c r="P6592" t="s">
        <v>2212</v>
      </c>
      <c r="Q6592" t="s">
        <v>365</v>
      </c>
    </row>
    <row r="6593" spans="1:17" hidden="1" x14ac:dyDescent="0.25">
      <c r="A6593" t="s">
        <v>25962</v>
      </c>
      <c r="B6593" t="s">
        <v>25963</v>
      </c>
      <c r="C6593" s="1" t="str">
        <f t="shared" si="809"/>
        <v>21:0667</v>
      </c>
      <c r="D6593" s="1" t="str">
        <f t="shared" si="810"/>
        <v>21:0203</v>
      </c>
      <c r="E6593" t="s">
        <v>25964</v>
      </c>
      <c r="F6593" t="s">
        <v>25965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 t="s">
        <v>370</v>
      </c>
      <c r="P6593" t="s">
        <v>583</v>
      </c>
      <c r="Q6593" t="s">
        <v>46</v>
      </c>
    </row>
    <row r="6594" spans="1:17" hidden="1" x14ac:dyDescent="0.25">
      <c r="A6594" t="s">
        <v>25966</v>
      </c>
      <c r="B6594" t="s">
        <v>25967</v>
      </c>
      <c r="C6594" s="1" t="str">
        <f t="shared" si="809"/>
        <v>21:0667</v>
      </c>
      <c r="D6594" s="1" t="str">
        <f t="shared" si="810"/>
        <v>21:0203</v>
      </c>
      <c r="E6594" t="s">
        <v>25968</v>
      </c>
      <c r="F6594" t="s">
        <v>25969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 t="s">
        <v>21</v>
      </c>
      <c r="P6594" t="s">
        <v>356</v>
      </c>
      <c r="Q6594" t="s">
        <v>71</v>
      </c>
    </row>
    <row r="6595" spans="1:17" hidden="1" x14ac:dyDescent="0.25">
      <c r="A6595" t="s">
        <v>25970</v>
      </c>
      <c r="B6595" t="s">
        <v>25971</v>
      </c>
      <c r="C6595" s="1" t="str">
        <f t="shared" si="809"/>
        <v>21:0667</v>
      </c>
      <c r="D6595" s="1" t="str">
        <f t="shared" si="810"/>
        <v>21:0203</v>
      </c>
      <c r="E6595" t="s">
        <v>25972</v>
      </c>
      <c r="F6595" t="s">
        <v>25973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 t="s">
        <v>730</v>
      </c>
      <c r="P6595" t="s">
        <v>397</v>
      </c>
      <c r="Q6595" t="s">
        <v>59</v>
      </c>
    </row>
    <row r="6596" spans="1:17" hidden="1" x14ac:dyDescent="0.25">
      <c r="A6596" t="s">
        <v>25974</v>
      </c>
      <c r="B6596" t="s">
        <v>25975</v>
      </c>
      <c r="C6596" s="1" t="str">
        <f t="shared" si="809"/>
        <v>21:0667</v>
      </c>
      <c r="D6596" s="1" t="str">
        <f t="shared" si="810"/>
        <v>21:0203</v>
      </c>
      <c r="E6596" t="s">
        <v>25976</v>
      </c>
      <c r="F6596" t="s">
        <v>25977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 t="s">
        <v>551</v>
      </c>
      <c r="P6596" t="s">
        <v>1515</v>
      </c>
      <c r="Q6596" t="s">
        <v>198</v>
      </c>
    </row>
    <row r="6597" spans="1:17" hidden="1" x14ac:dyDescent="0.25">
      <c r="A6597" t="s">
        <v>25978</v>
      </c>
      <c r="B6597" t="s">
        <v>25979</v>
      </c>
      <c r="C6597" s="1" t="str">
        <f t="shared" si="809"/>
        <v>21:0667</v>
      </c>
      <c r="D6597" s="1" t="str">
        <f t="shared" si="810"/>
        <v>21:0203</v>
      </c>
      <c r="E6597" t="s">
        <v>25980</v>
      </c>
      <c r="F6597" t="s">
        <v>25981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 t="s">
        <v>2725</v>
      </c>
      <c r="P6597" t="s">
        <v>397</v>
      </c>
      <c r="Q6597" t="s">
        <v>522</v>
      </c>
    </row>
    <row r="6598" spans="1:17" hidden="1" x14ac:dyDescent="0.25">
      <c r="A6598" t="s">
        <v>25982</v>
      </c>
      <c r="B6598" t="s">
        <v>25983</v>
      </c>
      <c r="C6598" s="1" t="str">
        <f t="shared" si="809"/>
        <v>21:0667</v>
      </c>
      <c r="D6598" s="1" t="str">
        <f t="shared" si="810"/>
        <v>21:0203</v>
      </c>
      <c r="E6598" t="s">
        <v>25984</v>
      </c>
      <c r="F6598" t="s">
        <v>25985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 t="s">
        <v>10345</v>
      </c>
      <c r="P6598" t="s">
        <v>397</v>
      </c>
      <c r="Q6598" t="s">
        <v>59</v>
      </c>
    </row>
    <row r="6599" spans="1:17" hidden="1" x14ac:dyDescent="0.25">
      <c r="A6599" t="s">
        <v>25986</v>
      </c>
      <c r="B6599" t="s">
        <v>25987</v>
      </c>
      <c r="C6599" s="1" t="str">
        <f t="shared" si="809"/>
        <v>21:0667</v>
      </c>
      <c r="D6599" s="1" t="str">
        <f t="shared" si="810"/>
        <v>21:0203</v>
      </c>
      <c r="E6599" t="s">
        <v>25988</v>
      </c>
      <c r="F6599" t="s">
        <v>25989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 t="s">
        <v>3116</v>
      </c>
      <c r="P6599" t="s">
        <v>2212</v>
      </c>
      <c r="Q6599" t="s">
        <v>522</v>
      </c>
    </row>
    <row r="6600" spans="1:17" hidden="1" x14ac:dyDescent="0.25">
      <c r="A6600" t="s">
        <v>25990</v>
      </c>
      <c r="B6600" t="s">
        <v>25991</v>
      </c>
      <c r="C6600" s="1" t="str">
        <f t="shared" si="809"/>
        <v>21:0667</v>
      </c>
      <c r="D6600" s="1" t="str">
        <f>HYPERLINK("http://geochem.nrcan.gc.ca/cdogs/content/svy/svy_e.htm", "")</f>
        <v/>
      </c>
      <c r="G6600" s="1" t="str">
        <f>HYPERLINK("http://geochem.nrcan.gc.ca/cdogs/content/cr_/cr_00081_e.htm", "81")</f>
        <v>81</v>
      </c>
      <c r="J6600" t="s">
        <v>11703</v>
      </c>
      <c r="K6600" t="s">
        <v>11704</v>
      </c>
      <c r="O6600" t="s">
        <v>3376</v>
      </c>
      <c r="P6600" t="s">
        <v>1598</v>
      </c>
      <c r="Q6600" t="s">
        <v>5130</v>
      </c>
    </row>
    <row r="6601" spans="1:17" hidden="1" x14ac:dyDescent="0.25">
      <c r="A6601" t="s">
        <v>25992</v>
      </c>
      <c r="B6601" t="s">
        <v>25993</v>
      </c>
      <c r="C6601" s="1" t="str">
        <f t="shared" si="809"/>
        <v>21:0667</v>
      </c>
      <c r="D6601" s="1" t="str">
        <f t="shared" ref="D6601:D6611" si="813">HYPERLINK("http://geochem.nrcan.gc.ca/cdogs/content/svy/svy210203_e.htm", "21:0203")</f>
        <v>21:0203</v>
      </c>
      <c r="E6601" t="s">
        <v>25994</v>
      </c>
      <c r="F6601" t="s">
        <v>25995</v>
      </c>
      <c r="H6601">
        <v>61.970127900000001</v>
      </c>
      <c r="I6601">
        <v>-130.3853407</v>
      </c>
      <c r="J6601" s="1" t="str">
        <f t="shared" ref="J6601:J6611" si="814">HYPERLINK("http://geochem.nrcan.gc.ca/cdogs/content/kwd/kwd020018_e.htm", "Fluid (stream)")</f>
        <v>Fluid (stream)</v>
      </c>
      <c r="K6601" s="1" t="str">
        <f t="shared" ref="K6601:K6611" si="815">HYPERLINK("http://geochem.nrcan.gc.ca/cdogs/content/kwd/kwd080007_e.htm", "Untreated Water")</f>
        <v>Untreated Water</v>
      </c>
      <c r="O6601" t="s">
        <v>21</v>
      </c>
      <c r="P6601" t="s">
        <v>583</v>
      </c>
      <c r="Q6601" t="s">
        <v>103</v>
      </c>
    </row>
    <row r="6602" spans="1:17" hidden="1" x14ac:dyDescent="0.25">
      <c r="A6602" t="s">
        <v>25996</v>
      </c>
      <c r="B6602" t="s">
        <v>25997</v>
      </c>
      <c r="C6602" s="1" t="str">
        <f t="shared" si="809"/>
        <v>21:0667</v>
      </c>
      <c r="D6602" s="1" t="str">
        <f t="shared" si="813"/>
        <v>21:0203</v>
      </c>
      <c r="E6602" t="s">
        <v>25998</v>
      </c>
      <c r="F6602" t="s">
        <v>25999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 t="s">
        <v>652</v>
      </c>
      <c r="P6602" t="s">
        <v>397</v>
      </c>
      <c r="Q6602" t="s">
        <v>29</v>
      </c>
    </row>
    <row r="6603" spans="1:17" hidden="1" x14ac:dyDescent="0.25">
      <c r="A6603" t="s">
        <v>26000</v>
      </c>
      <c r="B6603" t="s">
        <v>26001</v>
      </c>
      <c r="C6603" s="1" t="str">
        <f t="shared" si="809"/>
        <v>21:0667</v>
      </c>
      <c r="D6603" s="1" t="str">
        <f t="shared" si="813"/>
        <v>21:0203</v>
      </c>
      <c r="E6603" t="s">
        <v>25998</v>
      </c>
      <c r="F6603" t="s">
        <v>26002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 t="s">
        <v>1247</v>
      </c>
      <c r="P6603" t="s">
        <v>2212</v>
      </c>
      <c r="Q6603" t="s">
        <v>46</v>
      </c>
    </row>
    <row r="6604" spans="1:17" hidden="1" x14ac:dyDescent="0.25">
      <c r="A6604" t="s">
        <v>26003</v>
      </c>
      <c r="B6604" t="s">
        <v>26004</v>
      </c>
      <c r="C6604" s="1" t="str">
        <f t="shared" si="809"/>
        <v>21:0667</v>
      </c>
      <c r="D6604" s="1" t="str">
        <f t="shared" si="813"/>
        <v>21:0203</v>
      </c>
      <c r="E6604" t="s">
        <v>26005</v>
      </c>
      <c r="F6604" t="s">
        <v>26006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 t="s">
        <v>21</v>
      </c>
      <c r="P6604" t="s">
        <v>2212</v>
      </c>
      <c r="Q6604" t="s">
        <v>23</v>
      </c>
    </row>
    <row r="6605" spans="1:17" hidden="1" x14ac:dyDescent="0.25">
      <c r="A6605" t="s">
        <v>26007</v>
      </c>
      <c r="B6605" t="s">
        <v>26008</v>
      </c>
      <c r="C6605" s="1" t="str">
        <f t="shared" si="809"/>
        <v>21:0667</v>
      </c>
      <c r="D6605" s="1" t="str">
        <f t="shared" si="813"/>
        <v>21:0203</v>
      </c>
      <c r="E6605" t="s">
        <v>26009</v>
      </c>
      <c r="F6605" t="s">
        <v>26010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 t="s">
        <v>3406</v>
      </c>
      <c r="P6605" t="s">
        <v>2212</v>
      </c>
      <c r="Q6605" t="s">
        <v>392</v>
      </c>
    </row>
    <row r="6606" spans="1:17" hidden="1" x14ac:dyDescent="0.25">
      <c r="A6606" t="s">
        <v>26011</v>
      </c>
      <c r="B6606" t="s">
        <v>26012</v>
      </c>
      <c r="C6606" s="1" t="str">
        <f t="shared" si="809"/>
        <v>21:0667</v>
      </c>
      <c r="D6606" s="1" t="str">
        <f t="shared" si="813"/>
        <v>21:0203</v>
      </c>
      <c r="E6606" t="s">
        <v>26013</v>
      </c>
      <c r="F6606" t="s">
        <v>26014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 t="s">
        <v>11795</v>
      </c>
      <c r="P6606" t="s">
        <v>1515</v>
      </c>
      <c r="Q6606" t="s">
        <v>392</v>
      </c>
    </row>
    <row r="6607" spans="1:17" hidden="1" x14ac:dyDescent="0.25">
      <c r="A6607" t="s">
        <v>26015</v>
      </c>
      <c r="B6607" t="s">
        <v>26016</v>
      </c>
      <c r="C6607" s="1" t="str">
        <f t="shared" si="809"/>
        <v>21:0667</v>
      </c>
      <c r="D6607" s="1" t="str">
        <f t="shared" si="813"/>
        <v>21:0203</v>
      </c>
      <c r="E6607" t="s">
        <v>26017</v>
      </c>
      <c r="F6607" t="s">
        <v>26018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 t="s">
        <v>16988</v>
      </c>
      <c r="P6607" t="s">
        <v>3107</v>
      </c>
      <c r="Q6607" t="s">
        <v>365</v>
      </c>
    </row>
    <row r="6608" spans="1:17" hidden="1" x14ac:dyDescent="0.25">
      <c r="A6608" t="s">
        <v>26019</v>
      </c>
      <c r="B6608" t="s">
        <v>26020</v>
      </c>
      <c r="C6608" s="1" t="str">
        <f t="shared" si="809"/>
        <v>21:0667</v>
      </c>
      <c r="D6608" s="1" t="str">
        <f t="shared" si="813"/>
        <v>21:0203</v>
      </c>
      <c r="E6608" t="s">
        <v>26021</v>
      </c>
      <c r="F6608" t="s">
        <v>26022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 t="s">
        <v>1812</v>
      </c>
      <c r="P6608" t="s">
        <v>1515</v>
      </c>
      <c r="Q6608" t="s">
        <v>23</v>
      </c>
    </row>
    <row r="6609" spans="1:17" hidden="1" x14ac:dyDescent="0.25">
      <c r="A6609" t="s">
        <v>26023</v>
      </c>
      <c r="B6609" t="s">
        <v>26024</v>
      </c>
      <c r="C6609" s="1" t="str">
        <f t="shared" si="809"/>
        <v>21:0667</v>
      </c>
      <c r="D6609" s="1" t="str">
        <f t="shared" si="813"/>
        <v>21:0203</v>
      </c>
      <c r="E6609" t="s">
        <v>26025</v>
      </c>
      <c r="F6609" t="s">
        <v>26026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  <c r="O6609" t="s">
        <v>108</v>
      </c>
      <c r="P6609" t="s">
        <v>108</v>
      </c>
      <c r="Q6609" t="s">
        <v>108</v>
      </c>
    </row>
    <row r="6610" spans="1:17" hidden="1" x14ac:dyDescent="0.25">
      <c r="A6610" t="s">
        <v>26027</v>
      </c>
      <c r="B6610" t="s">
        <v>26028</v>
      </c>
      <c r="C6610" s="1" t="str">
        <f t="shared" si="809"/>
        <v>21:0667</v>
      </c>
      <c r="D6610" s="1" t="str">
        <f t="shared" si="813"/>
        <v>21:0203</v>
      </c>
      <c r="E6610" t="s">
        <v>26029</v>
      </c>
      <c r="F6610" t="s">
        <v>26030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 t="s">
        <v>10145</v>
      </c>
      <c r="P6610" t="s">
        <v>2943</v>
      </c>
      <c r="Q6610" t="s">
        <v>392</v>
      </c>
    </row>
    <row r="6611" spans="1:17" hidden="1" x14ac:dyDescent="0.25">
      <c r="A6611" t="s">
        <v>26031</v>
      </c>
      <c r="B6611" t="s">
        <v>26032</v>
      </c>
      <c r="C6611" s="1" t="str">
        <f t="shared" si="809"/>
        <v>21:0667</v>
      </c>
      <c r="D6611" s="1" t="str">
        <f t="shared" si="813"/>
        <v>21:0203</v>
      </c>
      <c r="E6611" t="s">
        <v>26033</v>
      </c>
      <c r="F6611" t="s">
        <v>26034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 t="s">
        <v>23720</v>
      </c>
      <c r="P6611" t="s">
        <v>2943</v>
      </c>
      <c r="Q6611" t="s">
        <v>365</v>
      </c>
    </row>
    <row r="6612" spans="1:17" hidden="1" x14ac:dyDescent="0.25">
      <c r="A6612" t="s">
        <v>26035</v>
      </c>
      <c r="B6612" t="s">
        <v>26036</v>
      </c>
      <c r="C6612" s="1" t="str">
        <f t="shared" si="809"/>
        <v>21:0667</v>
      </c>
      <c r="D6612" s="1" t="str">
        <f>HYPERLINK("http://geochem.nrcan.gc.ca/cdogs/content/svy/svy_e.htm", "")</f>
        <v/>
      </c>
      <c r="G6612" s="1" t="str">
        <f>HYPERLINK("http://geochem.nrcan.gc.ca/cdogs/content/cr_/cr_00080_e.htm", "80")</f>
        <v>80</v>
      </c>
      <c r="J6612" t="s">
        <v>11703</v>
      </c>
      <c r="K6612" t="s">
        <v>11704</v>
      </c>
      <c r="O6612" t="s">
        <v>2418</v>
      </c>
      <c r="P6612" t="s">
        <v>2943</v>
      </c>
      <c r="Q6612" t="s">
        <v>59</v>
      </c>
    </row>
    <row r="6613" spans="1:17" hidden="1" x14ac:dyDescent="0.25">
      <c r="A6613" t="s">
        <v>26037</v>
      </c>
      <c r="B6613" t="s">
        <v>26038</v>
      </c>
      <c r="C6613" s="1" t="str">
        <f t="shared" si="809"/>
        <v>21:0667</v>
      </c>
      <c r="D6613" s="1" t="str">
        <f t="shared" ref="D6613:D6620" si="816">HYPERLINK("http://geochem.nrcan.gc.ca/cdogs/content/svy/svy210203_e.htm", "21:0203")</f>
        <v>21:0203</v>
      </c>
      <c r="E6613" t="s">
        <v>26039</v>
      </c>
      <c r="F6613" t="s">
        <v>26040</v>
      </c>
      <c r="H6613">
        <v>61.934284300000002</v>
      </c>
      <c r="I6613">
        <v>-130.86775460000001</v>
      </c>
      <c r="J6613" s="1" t="str">
        <f t="shared" ref="J6613:J6620" si="817">HYPERLINK("http://geochem.nrcan.gc.ca/cdogs/content/kwd/kwd020018_e.htm", "Fluid (stream)")</f>
        <v>Fluid (stream)</v>
      </c>
      <c r="K6613" s="1" t="str">
        <f t="shared" ref="K6613:K6620" si="818">HYPERLINK("http://geochem.nrcan.gc.ca/cdogs/content/kwd/kwd080007_e.htm", "Untreated Water")</f>
        <v>Untreated Water</v>
      </c>
      <c r="O6613" t="s">
        <v>26041</v>
      </c>
      <c r="P6613" t="s">
        <v>631</v>
      </c>
      <c r="Q6613" t="s">
        <v>653</v>
      </c>
    </row>
    <row r="6614" spans="1:17" hidden="1" x14ac:dyDescent="0.25">
      <c r="A6614" t="s">
        <v>26042</v>
      </c>
      <c r="B6614" t="s">
        <v>26043</v>
      </c>
      <c r="C6614" s="1" t="str">
        <f t="shared" si="809"/>
        <v>21:0667</v>
      </c>
      <c r="D6614" s="1" t="str">
        <f t="shared" si="816"/>
        <v>21:0203</v>
      </c>
      <c r="E6614" t="s">
        <v>26044</v>
      </c>
      <c r="F6614" t="s">
        <v>26045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 t="s">
        <v>14765</v>
      </c>
      <c r="P6614" t="s">
        <v>1515</v>
      </c>
      <c r="Q6614" t="s">
        <v>365</v>
      </c>
    </row>
    <row r="6615" spans="1:17" hidden="1" x14ac:dyDescent="0.25">
      <c r="A6615" t="s">
        <v>26046</v>
      </c>
      <c r="B6615" t="s">
        <v>26047</v>
      </c>
      <c r="C6615" s="1" t="str">
        <f t="shared" si="809"/>
        <v>21:0667</v>
      </c>
      <c r="D6615" s="1" t="str">
        <f t="shared" si="816"/>
        <v>21:0203</v>
      </c>
      <c r="E6615" t="s">
        <v>26048</v>
      </c>
      <c r="F6615" t="s">
        <v>26049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 t="s">
        <v>21</v>
      </c>
      <c r="P6615" t="s">
        <v>2212</v>
      </c>
      <c r="Q6615" t="s">
        <v>52</v>
      </c>
    </row>
    <row r="6616" spans="1:17" hidden="1" x14ac:dyDescent="0.25">
      <c r="A6616" t="s">
        <v>26050</v>
      </c>
      <c r="B6616" t="s">
        <v>26051</v>
      </c>
      <c r="C6616" s="1" t="str">
        <f t="shared" si="809"/>
        <v>21:0667</v>
      </c>
      <c r="D6616" s="1" t="str">
        <f t="shared" si="816"/>
        <v>21:0203</v>
      </c>
      <c r="E6616" t="s">
        <v>26052</v>
      </c>
      <c r="F6616" t="s">
        <v>26053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 t="s">
        <v>113</v>
      </c>
      <c r="P6616" t="s">
        <v>583</v>
      </c>
      <c r="Q6616" t="s">
        <v>23</v>
      </c>
    </row>
    <row r="6617" spans="1:17" hidden="1" x14ac:dyDescent="0.25">
      <c r="A6617" t="s">
        <v>26054</v>
      </c>
      <c r="B6617" t="s">
        <v>26055</v>
      </c>
      <c r="C6617" s="1" t="str">
        <f t="shared" ref="C6617:C6680" si="819">HYPERLINK("http://geochem.nrcan.gc.ca/cdogs/content/bdl/bdl210667_e.htm", "21:0667")</f>
        <v>21:0667</v>
      </c>
      <c r="D6617" s="1" t="str">
        <f t="shared" si="816"/>
        <v>21:0203</v>
      </c>
      <c r="E6617" t="s">
        <v>26056</v>
      </c>
      <c r="F6617" t="s">
        <v>26057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 t="s">
        <v>101</v>
      </c>
      <c r="P6617" t="s">
        <v>2212</v>
      </c>
      <c r="Q6617" t="s">
        <v>46</v>
      </c>
    </row>
    <row r="6618" spans="1:17" hidden="1" x14ac:dyDescent="0.25">
      <c r="A6618" t="s">
        <v>26058</v>
      </c>
      <c r="B6618" t="s">
        <v>26059</v>
      </c>
      <c r="C6618" s="1" t="str">
        <f t="shared" si="819"/>
        <v>21:0667</v>
      </c>
      <c r="D6618" s="1" t="str">
        <f t="shared" si="816"/>
        <v>21:0203</v>
      </c>
      <c r="E6618" t="s">
        <v>26060</v>
      </c>
      <c r="F6618" t="s">
        <v>26061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 t="s">
        <v>588</v>
      </c>
      <c r="P6618" t="s">
        <v>22</v>
      </c>
      <c r="Q6618" t="s">
        <v>522</v>
      </c>
    </row>
    <row r="6619" spans="1:17" hidden="1" x14ac:dyDescent="0.25">
      <c r="A6619" t="s">
        <v>26062</v>
      </c>
      <c r="B6619" t="s">
        <v>26063</v>
      </c>
      <c r="C6619" s="1" t="str">
        <f t="shared" si="819"/>
        <v>21:0667</v>
      </c>
      <c r="D6619" s="1" t="str">
        <f t="shared" si="816"/>
        <v>21:0203</v>
      </c>
      <c r="E6619" t="s">
        <v>26064</v>
      </c>
      <c r="F6619" t="s">
        <v>26065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 t="s">
        <v>21</v>
      </c>
      <c r="P6619" t="s">
        <v>583</v>
      </c>
      <c r="Q6619" t="s">
        <v>93</v>
      </c>
    </row>
    <row r="6620" spans="1:17" hidden="1" x14ac:dyDescent="0.25">
      <c r="A6620" t="s">
        <v>26066</v>
      </c>
      <c r="B6620" t="s">
        <v>26067</v>
      </c>
      <c r="C6620" s="1" t="str">
        <f t="shared" si="819"/>
        <v>21:0667</v>
      </c>
      <c r="D6620" s="1" t="str">
        <f t="shared" si="816"/>
        <v>21:0203</v>
      </c>
      <c r="E6620" t="s">
        <v>26068</v>
      </c>
      <c r="F6620" t="s">
        <v>26069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 t="s">
        <v>8284</v>
      </c>
      <c r="P6620" t="s">
        <v>356</v>
      </c>
      <c r="Q6620" t="s">
        <v>365</v>
      </c>
    </row>
    <row r="6621" spans="1:17" hidden="1" x14ac:dyDescent="0.25">
      <c r="A6621" t="s">
        <v>26070</v>
      </c>
      <c r="B6621" t="s">
        <v>26071</v>
      </c>
      <c r="C6621" s="1" t="str">
        <f t="shared" si="819"/>
        <v>21:0667</v>
      </c>
      <c r="D6621" s="1" t="str">
        <f>HYPERLINK("http://geochem.nrcan.gc.ca/cdogs/content/svy/svy_e.htm", "")</f>
        <v/>
      </c>
      <c r="G6621" s="1" t="str">
        <f>HYPERLINK("http://geochem.nrcan.gc.ca/cdogs/content/cr_/cr_00082_e.htm", "82")</f>
        <v>82</v>
      </c>
      <c r="J6621" t="s">
        <v>11703</v>
      </c>
      <c r="K6621" t="s">
        <v>11704</v>
      </c>
      <c r="O6621" t="s">
        <v>667</v>
      </c>
      <c r="P6621" t="s">
        <v>5702</v>
      </c>
      <c r="Q6621" t="s">
        <v>35</v>
      </c>
    </row>
    <row r="6622" spans="1:17" hidden="1" x14ac:dyDescent="0.25">
      <c r="A6622" t="s">
        <v>26072</v>
      </c>
      <c r="B6622" t="s">
        <v>26073</v>
      </c>
      <c r="C6622" s="1" t="str">
        <f t="shared" si="819"/>
        <v>21:0667</v>
      </c>
      <c r="D6622" s="1" t="str">
        <f t="shared" ref="D6622:D6655" si="820">HYPERLINK("http://geochem.nrcan.gc.ca/cdogs/content/svy/svy210203_e.htm", "21:0203")</f>
        <v>21:0203</v>
      </c>
      <c r="E6622" t="s">
        <v>26074</v>
      </c>
      <c r="F6622" t="s">
        <v>26075</v>
      </c>
      <c r="H6622">
        <v>61.138422200000001</v>
      </c>
      <c r="I6622">
        <v>-131.7234263</v>
      </c>
      <c r="J6622" s="1" t="str">
        <f t="shared" ref="J6622:J6655" si="821">HYPERLINK("http://geochem.nrcan.gc.ca/cdogs/content/kwd/kwd020018_e.htm", "Fluid (stream)")</f>
        <v>Fluid (stream)</v>
      </c>
      <c r="K6622" s="1" t="str">
        <f t="shared" ref="K6622:K6655" si="822">HYPERLINK("http://geochem.nrcan.gc.ca/cdogs/content/kwd/kwd080007_e.htm", "Untreated Water")</f>
        <v>Untreated Water</v>
      </c>
      <c r="O6622" t="s">
        <v>2379</v>
      </c>
      <c r="P6622" t="s">
        <v>583</v>
      </c>
      <c r="Q6622" t="s">
        <v>23</v>
      </c>
    </row>
    <row r="6623" spans="1:17" hidden="1" x14ac:dyDescent="0.25">
      <c r="A6623" t="s">
        <v>26076</v>
      </c>
      <c r="B6623" t="s">
        <v>26077</v>
      </c>
      <c r="C6623" s="1" t="str">
        <f t="shared" si="819"/>
        <v>21:0667</v>
      </c>
      <c r="D6623" s="1" t="str">
        <f t="shared" si="820"/>
        <v>21:0203</v>
      </c>
      <c r="E6623" t="s">
        <v>26078</v>
      </c>
      <c r="F6623" t="s">
        <v>26079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 t="s">
        <v>512</v>
      </c>
      <c r="P6623" t="s">
        <v>356</v>
      </c>
      <c r="Q6623" t="s">
        <v>35</v>
      </c>
    </row>
    <row r="6624" spans="1:17" hidden="1" x14ac:dyDescent="0.25">
      <c r="A6624" t="s">
        <v>26080</v>
      </c>
      <c r="B6624" t="s">
        <v>26081</v>
      </c>
      <c r="C6624" s="1" t="str">
        <f t="shared" si="819"/>
        <v>21:0667</v>
      </c>
      <c r="D6624" s="1" t="str">
        <f t="shared" si="820"/>
        <v>21:0203</v>
      </c>
      <c r="E6624" t="s">
        <v>26082</v>
      </c>
      <c r="F6624" t="s">
        <v>26083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 t="s">
        <v>113</v>
      </c>
      <c r="P6624" t="s">
        <v>2212</v>
      </c>
      <c r="Q6624" t="s">
        <v>23</v>
      </c>
    </row>
    <row r="6625" spans="1:17" hidden="1" x14ac:dyDescent="0.25">
      <c r="A6625" t="s">
        <v>26084</v>
      </c>
      <c r="B6625" t="s">
        <v>26085</v>
      </c>
      <c r="C6625" s="1" t="str">
        <f t="shared" si="819"/>
        <v>21:0667</v>
      </c>
      <c r="D6625" s="1" t="str">
        <f t="shared" si="820"/>
        <v>21:0203</v>
      </c>
      <c r="E6625" t="s">
        <v>26086</v>
      </c>
      <c r="F6625" t="s">
        <v>26087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 t="s">
        <v>3027</v>
      </c>
      <c r="P6625" t="s">
        <v>2212</v>
      </c>
      <c r="Q6625" t="s">
        <v>29</v>
      </c>
    </row>
    <row r="6626" spans="1:17" hidden="1" x14ac:dyDescent="0.25">
      <c r="A6626" t="s">
        <v>26088</v>
      </c>
      <c r="B6626" t="s">
        <v>26089</v>
      </c>
      <c r="C6626" s="1" t="str">
        <f t="shared" si="819"/>
        <v>21:0667</v>
      </c>
      <c r="D6626" s="1" t="str">
        <f t="shared" si="820"/>
        <v>21:0203</v>
      </c>
      <c r="E6626" t="s">
        <v>26086</v>
      </c>
      <c r="F6626" t="s">
        <v>26090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 t="s">
        <v>607</v>
      </c>
      <c r="P6626" t="s">
        <v>2212</v>
      </c>
      <c r="Q6626" t="s">
        <v>35</v>
      </c>
    </row>
    <row r="6627" spans="1:17" hidden="1" x14ac:dyDescent="0.25">
      <c r="A6627" t="s">
        <v>26091</v>
      </c>
      <c r="B6627" t="s">
        <v>26092</v>
      </c>
      <c r="C6627" s="1" t="str">
        <f t="shared" si="819"/>
        <v>21:0667</v>
      </c>
      <c r="D6627" s="1" t="str">
        <f t="shared" si="820"/>
        <v>21:0203</v>
      </c>
      <c r="E6627" t="s">
        <v>26093</v>
      </c>
      <c r="F6627" t="s">
        <v>26094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 t="s">
        <v>8284</v>
      </c>
      <c r="P6627" t="s">
        <v>583</v>
      </c>
      <c r="Q6627" t="s">
        <v>522</v>
      </c>
    </row>
    <row r="6628" spans="1:17" hidden="1" x14ac:dyDescent="0.25">
      <c r="A6628" t="s">
        <v>26095</v>
      </c>
      <c r="B6628" t="s">
        <v>26096</v>
      </c>
      <c r="C6628" s="1" t="str">
        <f t="shared" si="819"/>
        <v>21:0667</v>
      </c>
      <c r="D6628" s="1" t="str">
        <f t="shared" si="820"/>
        <v>21:0203</v>
      </c>
      <c r="E6628" t="s">
        <v>26097</v>
      </c>
      <c r="F6628" t="s">
        <v>26098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 t="s">
        <v>225</v>
      </c>
      <c r="P6628" t="s">
        <v>22</v>
      </c>
      <c r="Q6628" t="s">
        <v>398</v>
      </c>
    </row>
    <row r="6629" spans="1:17" hidden="1" x14ac:dyDescent="0.25">
      <c r="A6629" t="s">
        <v>26099</v>
      </c>
      <c r="B6629" t="s">
        <v>26100</v>
      </c>
      <c r="C6629" s="1" t="str">
        <f t="shared" si="819"/>
        <v>21:0667</v>
      </c>
      <c r="D6629" s="1" t="str">
        <f t="shared" si="820"/>
        <v>21:0203</v>
      </c>
      <c r="E6629" t="s">
        <v>26101</v>
      </c>
      <c r="F6629" t="s">
        <v>26102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 t="s">
        <v>5563</v>
      </c>
      <c r="P6629" t="s">
        <v>22</v>
      </c>
      <c r="Q6629" t="s">
        <v>392</v>
      </c>
    </row>
    <row r="6630" spans="1:17" hidden="1" x14ac:dyDescent="0.25">
      <c r="A6630" t="s">
        <v>26103</v>
      </c>
      <c r="B6630" t="s">
        <v>26104</v>
      </c>
      <c r="C6630" s="1" t="str">
        <f t="shared" si="819"/>
        <v>21:0667</v>
      </c>
      <c r="D6630" s="1" t="str">
        <f t="shared" si="820"/>
        <v>21:0203</v>
      </c>
      <c r="E6630" t="s">
        <v>26105</v>
      </c>
      <c r="F6630" t="s">
        <v>26106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 t="s">
        <v>14840</v>
      </c>
      <c r="P6630" t="s">
        <v>22</v>
      </c>
      <c r="Q6630" t="s">
        <v>653</v>
      </c>
    </row>
    <row r="6631" spans="1:17" hidden="1" x14ac:dyDescent="0.25">
      <c r="A6631" t="s">
        <v>26107</v>
      </c>
      <c r="B6631" t="s">
        <v>26108</v>
      </c>
      <c r="C6631" s="1" t="str">
        <f t="shared" si="819"/>
        <v>21:0667</v>
      </c>
      <c r="D6631" s="1" t="str">
        <f t="shared" si="820"/>
        <v>21:0203</v>
      </c>
      <c r="E6631" t="s">
        <v>26109</v>
      </c>
      <c r="F6631" t="s">
        <v>26110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 t="s">
        <v>3022</v>
      </c>
      <c r="P6631" t="s">
        <v>356</v>
      </c>
      <c r="Q6631" t="s">
        <v>653</v>
      </c>
    </row>
    <row r="6632" spans="1:17" hidden="1" x14ac:dyDescent="0.25">
      <c r="A6632" t="s">
        <v>26111</v>
      </c>
      <c r="B6632" t="s">
        <v>26112</v>
      </c>
      <c r="C6632" s="1" t="str">
        <f t="shared" si="819"/>
        <v>21:0667</v>
      </c>
      <c r="D6632" s="1" t="str">
        <f t="shared" si="820"/>
        <v>21:0203</v>
      </c>
      <c r="E6632" t="s">
        <v>26113</v>
      </c>
      <c r="F6632" t="s">
        <v>26114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 t="s">
        <v>9521</v>
      </c>
      <c r="P6632" t="s">
        <v>356</v>
      </c>
      <c r="Q6632" t="s">
        <v>392</v>
      </c>
    </row>
    <row r="6633" spans="1:17" hidden="1" x14ac:dyDescent="0.25">
      <c r="A6633" t="s">
        <v>26115</v>
      </c>
      <c r="B6633" t="s">
        <v>26116</v>
      </c>
      <c r="C6633" s="1" t="str">
        <f t="shared" si="819"/>
        <v>21:0667</v>
      </c>
      <c r="D6633" s="1" t="str">
        <f t="shared" si="820"/>
        <v>21:0203</v>
      </c>
      <c r="E6633" t="s">
        <v>26117</v>
      </c>
      <c r="F6633" t="s">
        <v>26118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 t="s">
        <v>14508</v>
      </c>
      <c r="P6633" t="s">
        <v>22</v>
      </c>
      <c r="Q6633" t="s">
        <v>365</v>
      </c>
    </row>
    <row r="6634" spans="1:17" hidden="1" x14ac:dyDescent="0.25">
      <c r="A6634" t="s">
        <v>26119</v>
      </c>
      <c r="B6634" t="s">
        <v>26120</v>
      </c>
      <c r="C6634" s="1" t="str">
        <f t="shared" si="819"/>
        <v>21:0667</v>
      </c>
      <c r="D6634" s="1" t="str">
        <f t="shared" si="820"/>
        <v>21:0203</v>
      </c>
      <c r="E6634" t="s">
        <v>26121</v>
      </c>
      <c r="F6634" t="s">
        <v>26122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 t="s">
        <v>2257</v>
      </c>
      <c r="P6634" t="s">
        <v>356</v>
      </c>
      <c r="Q6634" t="s">
        <v>398</v>
      </c>
    </row>
    <row r="6635" spans="1:17" hidden="1" x14ac:dyDescent="0.25">
      <c r="A6635" t="s">
        <v>26123</v>
      </c>
      <c r="B6635" t="s">
        <v>26124</v>
      </c>
      <c r="C6635" s="1" t="str">
        <f t="shared" si="819"/>
        <v>21:0667</v>
      </c>
      <c r="D6635" s="1" t="str">
        <f t="shared" si="820"/>
        <v>21:0203</v>
      </c>
      <c r="E6635" t="s">
        <v>26125</v>
      </c>
      <c r="F6635" t="s">
        <v>26126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 t="s">
        <v>9521</v>
      </c>
      <c r="P6635" t="s">
        <v>356</v>
      </c>
      <c r="Q6635" t="s">
        <v>398</v>
      </c>
    </row>
    <row r="6636" spans="1:17" hidden="1" x14ac:dyDescent="0.25">
      <c r="A6636" t="s">
        <v>26127</v>
      </c>
      <c r="B6636" t="s">
        <v>26128</v>
      </c>
      <c r="C6636" s="1" t="str">
        <f t="shared" si="819"/>
        <v>21:0667</v>
      </c>
      <c r="D6636" s="1" t="str">
        <f t="shared" si="820"/>
        <v>21:0203</v>
      </c>
      <c r="E6636" t="s">
        <v>26129</v>
      </c>
      <c r="F6636" t="s">
        <v>26130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 t="s">
        <v>3027</v>
      </c>
      <c r="P6636" t="s">
        <v>356</v>
      </c>
      <c r="Q6636" t="s">
        <v>653</v>
      </c>
    </row>
    <row r="6637" spans="1:17" hidden="1" x14ac:dyDescent="0.25">
      <c r="A6637" t="s">
        <v>26131</v>
      </c>
      <c r="B6637" t="s">
        <v>26132</v>
      </c>
      <c r="C6637" s="1" t="str">
        <f t="shared" si="819"/>
        <v>21:0667</v>
      </c>
      <c r="D6637" s="1" t="str">
        <f t="shared" si="820"/>
        <v>21:0203</v>
      </c>
      <c r="E6637" t="s">
        <v>26133</v>
      </c>
      <c r="F6637" t="s">
        <v>26134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 t="s">
        <v>2129</v>
      </c>
      <c r="P6637" t="s">
        <v>22</v>
      </c>
      <c r="Q6637" t="s">
        <v>392</v>
      </c>
    </row>
    <row r="6638" spans="1:17" hidden="1" x14ac:dyDescent="0.25">
      <c r="A6638" t="s">
        <v>26135</v>
      </c>
      <c r="B6638" t="s">
        <v>26136</v>
      </c>
      <c r="C6638" s="1" t="str">
        <f t="shared" si="819"/>
        <v>21:0667</v>
      </c>
      <c r="D6638" s="1" t="str">
        <f t="shared" si="820"/>
        <v>21:0203</v>
      </c>
      <c r="E6638" t="s">
        <v>26137</v>
      </c>
      <c r="F6638" t="s">
        <v>26138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  <c r="O6638" t="s">
        <v>108</v>
      </c>
      <c r="P6638" t="s">
        <v>108</v>
      </c>
      <c r="Q6638" t="s">
        <v>108</v>
      </c>
    </row>
    <row r="6639" spans="1:17" hidden="1" x14ac:dyDescent="0.25">
      <c r="A6639" t="s">
        <v>26139</v>
      </c>
      <c r="B6639" t="s">
        <v>26140</v>
      </c>
      <c r="C6639" s="1" t="str">
        <f t="shared" si="819"/>
        <v>21:0667</v>
      </c>
      <c r="D6639" s="1" t="str">
        <f t="shared" si="820"/>
        <v>21:0203</v>
      </c>
      <c r="E6639" t="s">
        <v>26141</v>
      </c>
      <c r="F6639" t="s">
        <v>26142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 t="s">
        <v>24735</v>
      </c>
      <c r="P6639" t="s">
        <v>2212</v>
      </c>
      <c r="Q6639" t="s">
        <v>35</v>
      </c>
    </row>
    <row r="6640" spans="1:17" hidden="1" x14ac:dyDescent="0.25">
      <c r="A6640" t="s">
        <v>26143</v>
      </c>
      <c r="B6640" t="s">
        <v>26144</v>
      </c>
      <c r="C6640" s="1" t="str">
        <f t="shared" si="819"/>
        <v>21:0667</v>
      </c>
      <c r="D6640" s="1" t="str">
        <f t="shared" si="820"/>
        <v>21:0203</v>
      </c>
      <c r="E6640" t="s">
        <v>26145</v>
      </c>
      <c r="F6640" t="s">
        <v>26146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 t="s">
        <v>327</v>
      </c>
      <c r="P6640" t="s">
        <v>583</v>
      </c>
      <c r="Q6640" t="s">
        <v>392</v>
      </c>
    </row>
    <row r="6641" spans="1:17" hidden="1" x14ac:dyDescent="0.25">
      <c r="A6641" t="s">
        <v>26147</v>
      </c>
      <c r="B6641" t="s">
        <v>26148</v>
      </c>
      <c r="C6641" s="1" t="str">
        <f t="shared" si="819"/>
        <v>21:0667</v>
      </c>
      <c r="D6641" s="1" t="str">
        <f t="shared" si="820"/>
        <v>21:0203</v>
      </c>
      <c r="E6641" t="s">
        <v>26149</v>
      </c>
      <c r="F6641" t="s">
        <v>26150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 t="s">
        <v>2129</v>
      </c>
      <c r="P6641" t="s">
        <v>22</v>
      </c>
      <c r="Q6641" t="s">
        <v>392</v>
      </c>
    </row>
    <row r="6642" spans="1:17" hidden="1" x14ac:dyDescent="0.25">
      <c r="A6642" t="s">
        <v>26151</v>
      </c>
      <c r="B6642" t="s">
        <v>26152</v>
      </c>
      <c r="C6642" s="1" t="str">
        <f t="shared" si="819"/>
        <v>21:0667</v>
      </c>
      <c r="D6642" s="1" t="str">
        <f t="shared" si="820"/>
        <v>21:0203</v>
      </c>
      <c r="E6642" t="s">
        <v>26153</v>
      </c>
      <c r="F6642" t="s">
        <v>26154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 t="s">
        <v>10120</v>
      </c>
      <c r="P6642" t="s">
        <v>45</v>
      </c>
      <c r="Q6642" t="s">
        <v>653</v>
      </c>
    </row>
    <row r="6643" spans="1:17" hidden="1" x14ac:dyDescent="0.25">
      <c r="A6643" t="s">
        <v>26155</v>
      </c>
      <c r="B6643" t="s">
        <v>26156</v>
      </c>
      <c r="C6643" s="1" t="str">
        <f t="shared" si="819"/>
        <v>21:0667</v>
      </c>
      <c r="D6643" s="1" t="str">
        <f t="shared" si="820"/>
        <v>21:0203</v>
      </c>
      <c r="E6643" t="s">
        <v>26157</v>
      </c>
      <c r="F6643" t="s">
        <v>26158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 t="s">
        <v>158</v>
      </c>
      <c r="P6643" t="s">
        <v>45</v>
      </c>
      <c r="Q6643" t="s">
        <v>653</v>
      </c>
    </row>
    <row r="6644" spans="1:17" hidden="1" x14ac:dyDescent="0.25">
      <c r="A6644" t="s">
        <v>26159</v>
      </c>
      <c r="B6644" t="s">
        <v>26160</v>
      </c>
      <c r="C6644" s="1" t="str">
        <f t="shared" si="819"/>
        <v>21:0667</v>
      </c>
      <c r="D6644" s="1" t="str">
        <f t="shared" si="820"/>
        <v>21:0203</v>
      </c>
      <c r="E6644" t="s">
        <v>26157</v>
      </c>
      <c r="F6644" t="s">
        <v>26161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 t="s">
        <v>588</v>
      </c>
      <c r="P6644" t="s">
        <v>45</v>
      </c>
      <c r="Q6644" t="s">
        <v>653</v>
      </c>
    </row>
    <row r="6645" spans="1:17" hidden="1" x14ac:dyDescent="0.25">
      <c r="A6645" t="s">
        <v>26162</v>
      </c>
      <c r="B6645" t="s">
        <v>26163</v>
      </c>
      <c r="C6645" s="1" t="str">
        <f t="shared" si="819"/>
        <v>21:0667</v>
      </c>
      <c r="D6645" s="1" t="str">
        <f t="shared" si="820"/>
        <v>21:0203</v>
      </c>
      <c r="E6645" t="s">
        <v>26164</v>
      </c>
      <c r="F6645" t="s">
        <v>26165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 t="s">
        <v>667</v>
      </c>
      <c r="P6645" t="s">
        <v>45</v>
      </c>
      <c r="Q6645" t="s">
        <v>35</v>
      </c>
    </row>
    <row r="6646" spans="1:17" hidden="1" x14ac:dyDescent="0.25">
      <c r="A6646" t="s">
        <v>26166</v>
      </c>
      <c r="B6646" t="s">
        <v>26167</v>
      </c>
      <c r="C6646" s="1" t="str">
        <f t="shared" si="819"/>
        <v>21:0667</v>
      </c>
      <c r="D6646" s="1" t="str">
        <f t="shared" si="820"/>
        <v>21:0203</v>
      </c>
      <c r="E6646" t="s">
        <v>26168</v>
      </c>
      <c r="F6646" t="s">
        <v>26169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 t="s">
        <v>21</v>
      </c>
      <c r="P6646" t="s">
        <v>356</v>
      </c>
      <c r="Q6646" t="s">
        <v>198</v>
      </c>
    </row>
    <row r="6647" spans="1:17" hidden="1" x14ac:dyDescent="0.25">
      <c r="A6647" t="s">
        <v>26170</v>
      </c>
      <c r="B6647" t="s">
        <v>26171</v>
      </c>
      <c r="C6647" s="1" t="str">
        <f t="shared" si="819"/>
        <v>21:0667</v>
      </c>
      <c r="D6647" s="1" t="str">
        <f t="shared" si="820"/>
        <v>21:0203</v>
      </c>
      <c r="E6647" t="s">
        <v>26172</v>
      </c>
      <c r="F6647" t="s">
        <v>26173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 t="s">
        <v>21</v>
      </c>
      <c r="P6647" t="s">
        <v>45</v>
      </c>
      <c r="Q6647" t="s">
        <v>29</v>
      </c>
    </row>
    <row r="6648" spans="1:17" hidden="1" x14ac:dyDescent="0.25">
      <c r="A6648" t="s">
        <v>26174</v>
      </c>
      <c r="B6648" t="s">
        <v>26175</v>
      </c>
      <c r="C6648" s="1" t="str">
        <f t="shared" si="819"/>
        <v>21:0667</v>
      </c>
      <c r="D6648" s="1" t="str">
        <f t="shared" si="820"/>
        <v>21:0203</v>
      </c>
      <c r="E6648" t="s">
        <v>26176</v>
      </c>
      <c r="F6648" t="s">
        <v>26177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 t="s">
        <v>21</v>
      </c>
      <c r="P6648" t="s">
        <v>22</v>
      </c>
      <c r="Q6648" t="s">
        <v>71</v>
      </c>
    </row>
    <row r="6649" spans="1:17" hidden="1" x14ac:dyDescent="0.25">
      <c r="A6649" t="s">
        <v>26178</v>
      </c>
      <c r="B6649" t="s">
        <v>26179</v>
      </c>
      <c r="C6649" s="1" t="str">
        <f t="shared" si="819"/>
        <v>21:0667</v>
      </c>
      <c r="D6649" s="1" t="str">
        <f t="shared" si="820"/>
        <v>21:0203</v>
      </c>
      <c r="E6649" t="s">
        <v>26180</v>
      </c>
      <c r="F6649" t="s">
        <v>26181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 t="s">
        <v>101</v>
      </c>
      <c r="P6649" t="s">
        <v>583</v>
      </c>
      <c r="Q6649" t="s">
        <v>23</v>
      </c>
    </row>
    <row r="6650" spans="1:17" hidden="1" x14ac:dyDescent="0.25">
      <c r="A6650" t="s">
        <v>26182</v>
      </c>
      <c r="B6650" t="s">
        <v>26183</v>
      </c>
      <c r="C6650" s="1" t="str">
        <f t="shared" si="819"/>
        <v>21:0667</v>
      </c>
      <c r="D6650" s="1" t="str">
        <f t="shared" si="820"/>
        <v>21:0203</v>
      </c>
      <c r="E6650" t="s">
        <v>26184</v>
      </c>
      <c r="F6650" t="s">
        <v>26185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 t="s">
        <v>220</v>
      </c>
      <c r="P6650" t="s">
        <v>45</v>
      </c>
      <c r="Q6650" t="s">
        <v>365</v>
      </c>
    </row>
    <row r="6651" spans="1:17" hidden="1" x14ac:dyDescent="0.25">
      <c r="A6651" t="s">
        <v>26186</v>
      </c>
      <c r="B6651" t="s">
        <v>26187</v>
      </c>
      <c r="C6651" s="1" t="str">
        <f t="shared" si="819"/>
        <v>21:0667</v>
      </c>
      <c r="D6651" s="1" t="str">
        <f t="shared" si="820"/>
        <v>21:0203</v>
      </c>
      <c r="E6651" t="s">
        <v>26188</v>
      </c>
      <c r="F6651" t="s">
        <v>26189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 t="s">
        <v>2720</v>
      </c>
      <c r="P6651" t="s">
        <v>22</v>
      </c>
      <c r="Q6651" t="s">
        <v>392</v>
      </c>
    </row>
    <row r="6652" spans="1:17" hidden="1" x14ac:dyDescent="0.25">
      <c r="A6652" t="s">
        <v>26190</v>
      </c>
      <c r="B6652" t="s">
        <v>26191</v>
      </c>
      <c r="C6652" s="1" t="str">
        <f t="shared" si="819"/>
        <v>21:0667</v>
      </c>
      <c r="D6652" s="1" t="str">
        <f t="shared" si="820"/>
        <v>21:0203</v>
      </c>
      <c r="E6652" t="s">
        <v>26192</v>
      </c>
      <c r="F6652" t="s">
        <v>26193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 t="s">
        <v>1818</v>
      </c>
      <c r="P6652" t="s">
        <v>45</v>
      </c>
      <c r="Q6652" t="s">
        <v>365</v>
      </c>
    </row>
    <row r="6653" spans="1:17" hidden="1" x14ac:dyDescent="0.25">
      <c r="A6653" t="s">
        <v>26194</v>
      </c>
      <c r="B6653" t="s">
        <v>26195</v>
      </c>
      <c r="C6653" s="1" t="str">
        <f t="shared" si="819"/>
        <v>21:0667</v>
      </c>
      <c r="D6653" s="1" t="str">
        <f t="shared" si="820"/>
        <v>21:0203</v>
      </c>
      <c r="E6653" t="s">
        <v>26196</v>
      </c>
      <c r="F6653" t="s">
        <v>26197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 t="s">
        <v>5563</v>
      </c>
      <c r="P6653" t="s">
        <v>22</v>
      </c>
      <c r="Q6653" t="s">
        <v>392</v>
      </c>
    </row>
    <row r="6654" spans="1:17" hidden="1" x14ac:dyDescent="0.25">
      <c r="A6654" t="s">
        <v>26198</v>
      </c>
      <c r="B6654" t="s">
        <v>26199</v>
      </c>
      <c r="C6654" s="1" t="str">
        <f t="shared" si="819"/>
        <v>21:0667</v>
      </c>
      <c r="D6654" s="1" t="str">
        <f t="shared" si="820"/>
        <v>21:0203</v>
      </c>
      <c r="E6654" t="s">
        <v>26200</v>
      </c>
      <c r="F6654" t="s">
        <v>26201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 t="s">
        <v>551</v>
      </c>
      <c r="P6654" t="s">
        <v>45</v>
      </c>
      <c r="Q6654" t="s">
        <v>398</v>
      </c>
    </row>
    <row r="6655" spans="1:17" hidden="1" x14ac:dyDescent="0.25">
      <c r="A6655" t="s">
        <v>26202</v>
      </c>
      <c r="B6655" t="s">
        <v>26203</v>
      </c>
      <c r="C6655" s="1" t="str">
        <f t="shared" si="819"/>
        <v>21:0667</v>
      </c>
      <c r="D6655" s="1" t="str">
        <f t="shared" si="820"/>
        <v>21:0203</v>
      </c>
      <c r="E6655" t="s">
        <v>26204</v>
      </c>
      <c r="F6655" t="s">
        <v>26205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 t="s">
        <v>220</v>
      </c>
      <c r="P6655" t="s">
        <v>45</v>
      </c>
      <c r="Q6655" t="s">
        <v>23</v>
      </c>
    </row>
    <row r="6656" spans="1:17" hidden="1" x14ac:dyDescent="0.25">
      <c r="A6656" t="s">
        <v>26206</v>
      </c>
      <c r="B6656" t="s">
        <v>26207</v>
      </c>
      <c r="C6656" s="1" t="str">
        <f t="shared" si="819"/>
        <v>21:0667</v>
      </c>
      <c r="D6656" s="1" t="str">
        <f>HYPERLINK("http://geochem.nrcan.gc.ca/cdogs/content/svy/svy_e.htm", "")</f>
        <v/>
      </c>
      <c r="G6656" s="1" t="str">
        <f>HYPERLINK("http://geochem.nrcan.gc.ca/cdogs/content/cr_/cr_00082_e.htm", "82")</f>
        <v>82</v>
      </c>
      <c r="J6656" t="s">
        <v>11703</v>
      </c>
      <c r="K6656" t="s">
        <v>11704</v>
      </c>
      <c r="O6656" t="s">
        <v>17864</v>
      </c>
      <c r="P6656" t="s">
        <v>1588</v>
      </c>
      <c r="Q6656" t="s">
        <v>35</v>
      </c>
    </row>
    <row r="6657" spans="1:17" hidden="1" x14ac:dyDescent="0.25">
      <c r="A6657" t="s">
        <v>26208</v>
      </c>
      <c r="B6657" t="s">
        <v>26209</v>
      </c>
      <c r="C6657" s="1" t="str">
        <f t="shared" si="819"/>
        <v>21:0667</v>
      </c>
      <c r="D6657" s="1" t="str">
        <f>HYPERLINK("http://geochem.nrcan.gc.ca/cdogs/content/svy/svy210203_e.htm", "21:0203")</f>
        <v>21:0203</v>
      </c>
      <c r="E6657" t="s">
        <v>26210</v>
      </c>
      <c r="F6657" t="s">
        <v>26211</v>
      </c>
      <c r="H6657">
        <v>61.274330399999997</v>
      </c>
      <c r="I6657">
        <v>-131.5729609</v>
      </c>
      <c r="J6657" s="1" t="str">
        <f>HYPERLINK("http://geochem.nrcan.gc.ca/cdogs/content/kwd/kwd020018_e.htm", "Fluid (stream)")</f>
        <v>Fluid (stream)</v>
      </c>
      <c r="K6657" s="1" t="str">
        <f>HYPERLINK("http://geochem.nrcan.gc.ca/cdogs/content/kwd/kwd080007_e.htm", "Untreated Water")</f>
        <v>Untreated Water</v>
      </c>
      <c r="O6657" t="s">
        <v>1771</v>
      </c>
      <c r="P6657" t="s">
        <v>22</v>
      </c>
      <c r="Q6657" t="s">
        <v>35</v>
      </c>
    </row>
    <row r="6658" spans="1:17" hidden="1" x14ac:dyDescent="0.25">
      <c r="A6658" t="s">
        <v>26212</v>
      </c>
      <c r="B6658" t="s">
        <v>26213</v>
      </c>
      <c r="C6658" s="1" t="str">
        <f t="shared" si="819"/>
        <v>21:0667</v>
      </c>
      <c r="D6658" s="1" t="str">
        <f>HYPERLINK("http://geochem.nrcan.gc.ca/cdogs/content/svy/svy210203_e.htm", "21:0203")</f>
        <v>21:0203</v>
      </c>
      <c r="E6658" t="s">
        <v>26214</v>
      </c>
      <c r="F6658" t="s">
        <v>26215</v>
      </c>
      <c r="H6658">
        <v>61.283083699999999</v>
      </c>
      <c r="I6658">
        <v>-131.5869122</v>
      </c>
      <c r="J6658" s="1" t="str">
        <f>HYPERLINK("http://geochem.nrcan.gc.ca/cdogs/content/kwd/kwd020018_e.htm", "Fluid (stream)")</f>
        <v>Fluid (stream)</v>
      </c>
      <c r="K6658" s="1" t="str">
        <f>HYPERLINK("http://geochem.nrcan.gc.ca/cdogs/content/kwd/kwd080007_e.htm", "Untreated Water")</f>
        <v>Untreated Water</v>
      </c>
      <c r="O6658" t="s">
        <v>680</v>
      </c>
      <c r="P6658" t="s">
        <v>356</v>
      </c>
      <c r="Q6658" t="s">
        <v>398</v>
      </c>
    </row>
    <row r="6659" spans="1:17" hidden="1" x14ac:dyDescent="0.25">
      <c r="A6659" t="s">
        <v>26216</v>
      </c>
      <c r="B6659" t="s">
        <v>26217</v>
      </c>
      <c r="C6659" s="1" t="str">
        <f t="shared" si="819"/>
        <v>21:0667</v>
      </c>
      <c r="D6659" s="1" t="str">
        <f>HYPERLINK("http://geochem.nrcan.gc.ca/cdogs/content/svy/svy210203_e.htm", "21:0203")</f>
        <v>21:0203</v>
      </c>
      <c r="E6659" t="s">
        <v>26218</v>
      </c>
      <c r="F6659" t="s">
        <v>26219</v>
      </c>
      <c r="H6659">
        <v>61.260198799999998</v>
      </c>
      <c r="I6659">
        <v>-131.52961329999999</v>
      </c>
      <c r="J6659" s="1" t="str">
        <f>HYPERLINK("http://geochem.nrcan.gc.ca/cdogs/content/kwd/kwd020018_e.htm", "Fluid (stream)")</f>
        <v>Fluid (stream)</v>
      </c>
      <c r="K6659" s="1" t="str">
        <f>HYPERLINK("http://geochem.nrcan.gc.ca/cdogs/content/kwd/kwd080007_e.htm", "Untreated Water")</f>
        <v>Untreated Water</v>
      </c>
      <c r="O6659" t="s">
        <v>154</v>
      </c>
      <c r="P6659" t="s">
        <v>22</v>
      </c>
      <c r="Q6659" t="s">
        <v>365</v>
      </c>
    </row>
    <row r="6660" spans="1:17" hidden="1" x14ac:dyDescent="0.25">
      <c r="A6660" t="s">
        <v>26220</v>
      </c>
      <c r="B6660" t="s">
        <v>26221</v>
      </c>
      <c r="C6660" s="1" t="str">
        <f t="shared" si="819"/>
        <v>21:0667</v>
      </c>
      <c r="D6660" s="1" t="str">
        <f>HYPERLINK("http://geochem.nrcan.gc.ca/cdogs/content/svy/svy210203_e.htm", "21:0203")</f>
        <v>21:0203</v>
      </c>
      <c r="E6660" t="s">
        <v>26218</v>
      </c>
      <c r="F6660" t="s">
        <v>26222</v>
      </c>
      <c r="H6660">
        <v>61.260198799999998</v>
      </c>
      <c r="I6660">
        <v>-131.52961329999999</v>
      </c>
      <c r="J6660" s="1" t="str">
        <f>HYPERLINK("http://geochem.nrcan.gc.ca/cdogs/content/kwd/kwd020018_e.htm", "Fluid (stream)")</f>
        <v>Fluid (stream)</v>
      </c>
      <c r="K6660" s="1" t="str">
        <f>HYPERLINK("http://geochem.nrcan.gc.ca/cdogs/content/kwd/kwd080007_e.htm", "Untreated Water")</f>
        <v>Untreated Water</v>
      </c>
      <c r="O6660" t="s">
        <v>2099</v>
      </c>
      <c r="P6660" t="s">
        <v>356</v>
      </c>
      <c r="Q6660" t="s">
        <v>365</v>
      </c>
    </row>
    <row r="6661" spans="1:17" hidden="1" x14ac:dyDescent="0.25">
      <c r="A6661" t="s">
        <v>26223</v>
      </c>
      <c r="B6661" t="s">
        <v>26224</v>
      </c>
      <c r="C6661" s="1" t="str">
        <f t="shared" si="819"/>
        <v>21:0667</v>
      </c>
      <c r="D6661" s="1" t="str">
        <f>HYPERLINK("http://geochem.nrcan.gc.ca/cdogs/content/svy/svy_e.htm", "")</f>
        <v/>
      </c>
      <c r="G6661" s="1" t="str">
        <f>HYPERLINK("http://geochem.nrcan.gc.ca/cdogs/content/cr_/cr_00080_e.htm", "80")</f>
        <v>80</v>
      </c>
      <c r="J6661" t="s">
        <v>11703</v>
      </c>
      <c r="K6661" t="s">
        <v>11704</v>
      </c>
      <c r="O6661" t="s">
        <v>2120</v>
      </c>
      <c r="P6661" t="s">
        <v>1515</v>
      </c>
      <c r="Q6661" t="s">
        <v>23</v>
      </c>
    </row>
    <row r="6662" spans="1:17" hidden="1" x14ac:dyDescent="0.25">
      <c r="A6662" t="s">
        <v>26225</v>
      </c>
      <c r="B6662" t="s">
        <v>26226</v>
      </c>
      <c r="C6662" s="1" t="str">
        <f t="shared" si="819"/>
        <v>21:0667</v>
      </c>
      <c r="D6662" s="1" t="str">
        <f t="shared" ref="D6662:D6681" si="823">HYPERLINK("http://geochem.nrcan.gc.ca/cdogs/content/svy/svy210203_e.htm", "21:0203")</f>
        <v>21:0203</v>
      </c>
      <c r="E6662" t="s">
        <v>26227</v>
      </c>
      <c r="F6662" t="s">
        <v>26228</v>
      </c>
      <c r="H6662">
        <v>61.2176306</v>
      </c>
      <c r="I6662">
        <v>-131.53442620000001</v>
      </c>
      <c r="J6662" s="1" t="str">
        <f t="shared" ref="J6662:J6681" si="824">HYPERLINK("http://geochem.nrcan.gc.ca/cdogs/content/kwd/kwd020018_e.htm", "Fluid (stream)")</f>
        <v>Fluid (stream)</v>
      </c>
      <c r="K6662" s="1" t="str">
        <f t="shared" ref="K6662:K6681" si="825">HYPERLINK("http://geochem.nrcan.gc.ca/cdogs/content/kwd/kwd080007_e.htm", "Untreated Water")</f>
        <v>Untreated Water</v>
      </c>
      <c r="O6662" t="s">
        <v>327</v>
      </c>
      <c r="P6662" t="s">
        <v>22</v>
      </c>
      <c r="Q6662" t="s">
        <v>365</v>
      </c>
    </row>
    <row r="6663" spans="1:17" hidden="1" x14ac:dyDescent="0.25">
      <c r="A6663" t="s">
        <v>26229</v>
      </c>
      <c r="B6663" t="s">
        <v>26230</v>
      </c>
      <c r="C6663" s="1" t="str">
        <f t="shared" si="819"/>
        <v>21:0667</v>
      </c>
      <c r="D6663" s="1" t="str">
        <f t="shared" si="823"/>
        <v>21:0203</v>
      </c>
      <c r="E6663" t="s">
        <v>26231</v>
      </c>
      <c r="F6663" t="s">
        <v>26232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 t="s">
        <v>21</v>
      </c>
      <c r="P6663" t="s">
        <v>356</v>
      </c>
      <c r="Q6663" t="s">
        <v>198</v>
      </c>
    </row>
    <row r="6664" spans="1:17" hidden="1" x14ac:dyDescent="0.25">
      <c r="A6664" t="s">
        <v>26233</v>
      </c>
      <c r="B6664" t="s">
        <v>26234</v>
      </c>
      <c r="C6664" s="1" t="str">
        <f t="shared" si="819"/>
        <v>21:0667</v>
      </c>
      <c r="D6664" s="1" t="str">
        <f t="shared" si="823"/>
        <v>21:0203</v>
      </c>
      <c r="E6664" t="s">
        <v>26235</v>
      </c>
      <c r="F6664" t="s">
        <v>26236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 t="s">
        <v>680</v>
      </c>
      <c r="P6664" t="s">
        <v>22</v>
      </c>
      <c r="Q6664" t="s">
        <v>35</v>
      </c>
    </row>
    <row r="6665" spans="1:17" hidden="1" x14ac:dyDescent="0.25">
      <c r="A6665" t="s">
        <v>26237</v>
      </c>
      <c r="B6665" t="s">
        <v>26238</v>
      </c>
      <c r="C6665" s="1" t="str">
        <f t="shared" si="819"/>
        <v>21:0667</v>
      </c>
      <c r="D6665" s="1" t="str">
        <f t="shared" si="823"/>
        <v>21:0203</v>
      </c>
      <c r="E6665" t="s">
        <v>26239</v>
      </c>
      <c r="F6665" t="s">
        <v>26240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 t="s">
        <v>730</v>
      </c>
      <c r="P6665" t="s">
        <v>356</v>
      </c>
      <c r="Q6665" t="s">
        <v>522</v>
      </c>
    </row>
    <row r="6666" spans="1:17" hidden="1" x14ac:dyDescent="0.25">
      <c r="A6666" t="s">
        <v>26241</v>
      </c>
      <c r="B6666" t="s">
        <v>26242</v>
      </c>
      <c r="C6666" s="1" t="str">
        <f t="shared" si="819"/>
        <v>21:0667</v>
      </c>
      <c r="D6666" s="1" t="str">
        <f t="shared" si="823"/>
        <v>21:0203</v>
      </c>
      <c r="E6666" t="s">
        <v>26243</v>
      </c>
      <c r="F6666" t="s">
        <v>26244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 t="s">
        <v>667</v>
      </c>
      <c r="P6666" t="s">
        <v>22</v>
      </c>
      <c r="Q6666" t="s">
        <v>653</v>
      </c>
    </row>
    <row r="6667" spans="1:17" hidden="1" x14ac:dyDescent="0.25">
      <c r="A6667" t="s">
        <v>26245</v>
      </c>
      <c r="B6667" t="s">
        <v>26246</v>
      </c>
      <c r="C6667" s="1" t="str">
        <f t="shared" si="819"/>
        <v>21:0667</v>
      </c>
      <c r="D6667" s="1" t="str">
        <f t="shared" si="823"/>
        <v>21:0203</v>
      </c>
      <c r="E6667" t="s">
        <v>26247</v>
      </c>
      <c r="F6667" t="s">
        <v>26248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 t="s">
        <v>3065</v>
      </c>
      <c r="P6667" t="s">
        <v>22</v>
      </c>
      <c r="Q6667" t="s">
        <v>365</v>
      </c>
    </row>
    <row r="6668" spans="1:17" hidden="1" x14ac:dyDescent="0.25">
      <c r="A6668" t="s">
        <v>26249</v>
      </c>
      <c r="B6668" t="s">
        <v>26250</v>
      </c>
      <c r="C6668" s="1" t="str">
        <f t="shared" si="819"/>
        <v>21:0667</v>
      </c>
      <c r="D6668" s="1" t="str">
        <f t="shared" si="823"/>
        <v>21:0203</v>
      </c>
      <c r="E6668" t="s">
        <v>26251</v>
      </c>
      <c r="F6668" t="s">
        <v>26252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 t="s">
        <v>3085</v>
      </c>
      <c r="P6668" t="s">
        <v>356</v>
      </c>
      <c r="Q6668" t="s">
        <v>365</v>
      </c>
    </row>
    <row r="6669" spans="1:17" hidden="1" x14ac:dyDescent="0.25">
      <c r="A6669" t="s">
        <v>26253</v>
      </c>
      <c r="B6669" t="s">
        <v>26254</v>
      </c>
      <c r="C6669" s="1" t="str">
        <f t="shared" si="819"/>
        <v>21:0667</v>
      </c>
      <c r="D6669" s="1" t="str">
        <f t="shared" si="823"/>
        <v>21:0203</v>
      </c>
      <c r="E6669" t="s">
        <v>26255</v>
      </c>
      <c r="F6669" t="s">
        <v>26256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 t="s">
        <v>21</v>
      </c>
      <c r="P6669" t="s">
        <v>583</v>
      </c>
      <c r="Q6669" t="s">
        <v>59</v>
      </c>
    </row>
    <row r="6670" spans="1:17" hidden="1" x14ac:dyDescent="0.25">
      <c r="A6670" t="s">
        <v>26257</v>
      </c>
      <c r="B6670" t="s">
        <v>26258</v>
      </c>
      <c r="C6670" s="1" t="str">
        <f t="shared" si="819"/>
        <v>21:0667</v>
      </c>
      <c r="D6670" s="1" t="str">
        <f t="shared" si="823"/>
        <v>21:0203</v>
      </c>
      <c r="E6670" t="s">
        <v>26259</v>
      </c>
      <c r="F6670" t="s">
        <v>26260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 t="s">
        <v>3085</v>
      </c>
      <c r="P6670" t="s">
        <v>45</v>
      </c>
      <c r="Q6670" t="s">
        <v>398</v>
      </c>
    </row>
    <row r="6671" spans="1:17" hidden="1" x14ac:dyDescent="0.25">
      <c r="A6671" t="s">
        <v>26261</v>
      </c>
      <c r="B6671" t="s">
        <v>26262</v>
      </c>
      <c r="C6671" s="1" t="str">
        <f t="shared" si="819"/>
        <v>21:0667</v>
      </c>
      <c r="D6671" s="1" t="str">
        <f t="shared" si="823"/>
        <v>21:0203</v>
      </c>
      <c r="E6671" t="s">
        <v>26263</v>
      </c>
      <c r="F6671" t="s">
        <v>26264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 t="s">
        <v>7860</v>
      </c>
      <c r="P6671" t="s">
        <v>22</v>
      </c>
      <c r="Q6671" t="s">
        <v>392</v>
      </c>
    </row>
    <row r="6672" spans="1:17" hidden="1" x14ac:dyDescent="0.25">
      <c r="A6672" t="s">
        <v>26265</v>
      </c>
      <c r="B6672" t="s">
        <v>26266</v>
      </c>
      <c r="C6672" s="1" t="str">
        <f t="shared" si="819"/>
        <v>21:0667</v>
      </c>
      <c r="D6672" s="1" t="str">
        <f t="shared" si="823"/>
        <v>21:0203</v>
      </c>
      <c r="E6672" t="s">
        <v>26267</v>
      </c>
      <c r="F6672" t="s">
        <v>26268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  <c r="O6672" t="s">
        <v>108</v>
      </c>
      <c r="P6672" t="s">
        <v>108</v>
      </c>
      <c r="Q6672" t="s">
        <v>108</v>
      </c>
    </row>
    <row r="6673" spans="1:17" hidden="1" x14ac:dyDescent="0.25">
      <c r="A6673" t="s">
        <v>26269</v>
      </c>
      <c r="B6673" t="s">
        <v>26270</v>
      </c>
      <c r="C6673" s="1" t="str">
        <f t="shared" si="819"/>
        <v>21:0667</v>
      </c>
      <c r="D6673" s="1" t="str">
        <f t="shared" si="823"/>
        <v>21:0203</v>
      </c>
      <c r="E6673" t="s">
        <v>26271</v>
      </c>
      <c r="F6673" t="s">
        <v>26272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 t="s">
        <v>3089</v>
      </c>
      <c r="P6673" t="s">
        <v>22</v>
      </c>
      <c r="Q6673" t="s">
        <v>35</v>
      </c>
    </row>
    <row r="6674" spans="1:17" hidden="1" x14ac:dyDescent="0.25">
      <c r="A6674" t="s">
        <v>26273</v>
      </c>
      <c r="B6674" t="s">
        <v>26274</v>
      </c>
      <c r="C6674" s="1" t="str">
        <f t="shared" si="819"/>
        <v>21:0667</v>
      </c>
      <c r="D6674" s="1" t="str">
        <f t="shared" si="823"/>
        <v>21:0203</v>
      </c>
      <c r="E6674" t="s">
        <v>26275</v>
      </c>
      <c r="F6674" t="s">
        <v>26276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 t="s">
        <v>9521</v>
      </c>
      <c r="P6674" t="s">
        <v>356</v>
      </c>
      <c r="Q6674" t="s">
        <v>398</v>
      </c>
    </row>
    <row r="6675" spans="1:17" hidden="1" x14ac:dyDescent="0.25">
      <c r="A6675" t="s">
        <v>26277</v>
      </c>
      <c r="B6675" t="s">
        <v>26278</v>
      </c>
      <c r="C6675" s="1" t="str">
        <f t="shared" si="819"/>
        <v>21:0667</v>
      </c>
      <c r="D6675" s="1" t="str">
        <f t="shared" si="823"/>
        <v>21:0203</v>
      </c>
      <c r="E6675" t="s">
        <v>26279</v>
      </c>
      <c r="F6675" t="s">
        <v>26280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 t="s">
        <v>154</v>
      </c>
      <c r="P6675" t="s">
        <v>45</v>
      </c>
      <c r="Q6675" t="s">
        <v>522</v>
      </c>
    </row>
    <row r="6676" spans="1:17" hidden="1" x14ac:dyDescent="0.25">
      <c r="A6676" t="s">
        <v>26281</v>
      </c>
      <c r="B6676" t="s">
        <v>26282</v>
      </c>
      <c r="C6676" s="1" t="str">
        <f t="shared" si="819"/>
        <v>21:0667</v>
      </c>
      <c r="D6676" s="1" t="str">
        <f t="shared" si="823"/>
        <v>21:0203</v>
      </c>
      <c r="E6676" t="s">
        <v>26283</v>
      </c>
      <c r="F6676" t="s">
        <v>26284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 t="s">
        <v>3419</v>
      </c>
      <c r="P6676" t="s">
        <v>356</v>
      </c>
      <c r="Q6676" t="s">
        <v>398</v>
      </c>
    </row>
    <row r="6677" spans="1:17" hidden="1" x14ac:dyDescent="0.25">
      <c r="A6677" t="s">
        <v>26285</v>
      </c>
      <c r="B6677" t="s">
        <v>26286</v>
      </c>
      <c r="C6677" s="1" t="str">
        <f t="shared" si="819"/>
        <v>21:0667</v>
      </c>
      <c r="D6677" s="1" t="str">
        <f t="shared" si="823"/>
        <v>21:0203</v>
      </c>
      <c r="E6677" t="s">
        <v>26287</v>
      </c>
      <c r="F6677" t="s">
        <v>26288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 t="s">
        <v>10120</v>
      </c>
      <c r="P6677" t="s">
        <v>22</v>
      </c>
      <c r="Q6677" t="s">
        <v>365</v>
      </c>
    </row>
    <row r="6678" spans="1:17" hidden="1" x14ac:dyDescent="0.25">
      <c r="A6678" t="s">
        <v>26289</v>
      </c>
      <c r="B6678" t="s">
        <v>26290</v>
      </c>
      <c r="C6678" s="1" t="str">
        <f t="shared" si="819"/>
        <v>21:0667</v>
      </c>
      <c r="D6678" s="1" t="str">
        <f t="shared" si="823"/>
        <v>21:0203</v>
      </c>
      <c r="E6678" t="s">
        <v>26291</v>
      </c>
      <c r="F6678" t="s">
        <v>26292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 t="s">
        <v>14840</v>
      </c>
      <c r="P6678" t="s">
        <v>356</v>
      </c>
      <c r="Q6678" t="s">
        <v>398</v>
      </c>
    </row>
    <row r="6679" spans="1:17" hidden="1" x14ac:dyDescent="0.25">
      <c r="A6679" t="s">
        <v>26293</v>
      </c>
      <c r="B6679" t="s">
        <v>26294</v>
      </c>
      <c r="C6679" s="1" t="str">
        <f t="shared" si="819"/>
        <v>21:0667</v>
      </c>
      <c r="D6679" s="1" t="str">
        <f t="shared" si="823"/>
        <v>21:0203</v>
      </c>
      <c r="E6679" t="s">
        <v>26291</v>
      </c>
      <c r="F6679" t="s">
        <v>26295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 t="s">
        <v>3672</v>
      </c>
      <c r="P6679" t="s">
        <v>356</v>
      </c>
      <c r="Q6679" t="s">
        <v>398</v>
      </c>
    </row>
    <row r="6680" spans="1:17" hidden="1" x14ac:dyDescent="0.25">
      <c r="A6680" t="s">
        <v>26296</v>
      </c>
      <c r="B6680" t="s">
        <v>26297</v>
      </c>
      <c r="C6680" s="1" t="str">
        <f t="shared" si="819"/>
        <v>21:0667</v>
      </c>
      <c r="D6680" s="1" t="str">
        <f t="shared" si="823"/>
        <v>21:0203</v>
      </c>
      <c r="E6680" t="s">
        <v>26298</v>
      </c>
      <c r="F6680" t="s">
        <v>26299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 t="s">
        <v>23857</v>
      </c>
      <c r="P6680" t="s">
        <v>880</v>
      </c>
      <c r="Q6680" t="s">
        <v>522</v>
      </c>
    </row>
    <row r="6681" spans="1:17" hidden="1" x14ac:dyDescent="0.25">
      <c r="A6681" t="s">
        <v>26300</v>
      </c>
      <c r="B6681" t="s">
        <v>26301</v>
      </c>
      <c r="C6681" s="1" t="str">
        <f t="shared" ref="C6681:C6744" si="826">HYPERLINK("http://geochem.nrcan.gc.ca/cdogs/content/bdl/bdl210667_e.htm", "21:0667")</f>
        <v>21:0667</v>
      </c>
      <c r="D6681" s="1" t="str">
        <f t="shared" si="823"/>
        <v>21:0203</v>
      </c>
      <c r="E6681" t="s">
        <v>26302</v>
      </c>
      <c r="F6681" t="s">
        <v>26303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 t="s">
        <v>1597</v>
      </c>
      <c r="P6681" t="s">
        <v>22</v>
      </c>
      <c r="Q6681" t="s">
        <v>365</v>
      </c>
    </row>
    <row r="6682" spans="1:17" hidden="1" x14ac:dyDescent="0.25">
      <c r="A6682" t="s">
        <v>26304</v>
      </c>
      <c r="B6682" t="s">
        <v>26305</v>
      </c>
      <c r="C6682" s="1" t="str">
        <f t="shared" si="826"/>
        <v>21:0667</v>
      </c>
      <c r="D6682" s="1" t="str">
        <f>HYPERLINK("http://geochem.nrcan.gc.ca/cdogs/content/svy/svy_e.htm", "")</f>
        <v/>
      </c>
      <c r="G6682" s="1" t="str">
        <f>HYPERLINK("http://geochem.nrcan.gc.ca/cdogs/content/cr_/cr_00082_e.htm", "82")</f>
        <v>82</v>
      </c>
      <c r="J6682" t="s">
        <v>11703</v>
      </c>
      <c r="K6682" t="s">
        <v>11704</v>
      </c>
      <c r="O6682" t="s">
        <v>3672</v>
      </c>
      <c r="P6682" t="s">
        <v>16918</v>
      </c>
      <c r="Q6682" t="s">
        <v>392</v>
      </c>
    </row>
    <row r="6683" spans="1:17" hidden="1" x14ac:dyDescent="0.25">
      <c r="A6683" t="s">
        <v>26306</v>
      </c>
      <c r="B6683" t="s">
        <v>26307</v>
      </c>
      <c r="C6683" s="1" t="str">
        <f t="shared" si="826"/>
        <v>21:0667</v>
      </c>
      <c r="D6683" s="1" t="str">
        <f t="shared" ref="D6683:D6711" si="827">HYPERLINK("http://geochem.nrcan.gc.ca/cdogs/content/svy/svy210203_e.htm", "21:0203")</f>
        <v>21:0203</v>
      </c>
      <c r="E6683" t="s">
        <v>26308</v>
      </c>
      <c r="F6683" t="s">
        <v>26309</v>
      </c>
      <c r="H6683">
        <v>61.136602400000001</v>
      </c>
      <c r="I6683">
        <v>-131.17803850000001</v>
      </c>
      <c r="J6683" s="1" t="str">
        <f t="shared" ref="J6683:J6711" si="828">HYPERLINK("http://geochem.nrcan.gc.ca/cdogs/content/kwd/kwd020018_e.htm", "Fluid (stream)")</f>
        <v>Fluid (stream)</v>
      </c>
      <c r="K6683" s="1" t="str">
        <f t="shared" ref="K6683:K6711" si="829">HYPERLINK("http://geochem.nrcan.gc.ca/cdogs/content/kwd/kwd080007_e.htm", "Untreated Water")</f>
        <v>Untreated Water</v>
      </c>
      <c r="O6683" t="s">
        <v>10145</v>
      </c>
      <c r="P6683" t="s">
        <v>3857</v>
      </c>
      <c r="Q6683" t="s">
        <v>392</v>
      </c>
    </row>
    <row r="6684" spans="1:17" hidden="1" x14ac:dyDescent="0.25">
      <c r="A6684" t="s">
        <v>26310</v>
      </c>
      <c r="B6684" t="s">
        <v>26311</v>
      </c>
      <c r="C6684" s="1" t="str">
        <f t="shared" si="826"/>
        <v>21:0667</v>
      </c>
      <c r="D6684" s="1" t="str">
        <f t="shared" si="827"/>
        <v>21:0203</v>
      </c>
      <c r="E6684" t="s">
        <v>26312</v>
      </c>
      <c r="F6684" t="s">
        <v>26313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 t="s">
        <v>512</v>
      </c>
      <c r="P6684" t="s">
        <v>22</v>
      </c>
      <c r="Q6684" t="s">
        <v>365</v>
      </c>
    </row>
    <row r="6685" spans="1:17" hidden="1" x14ac:dyDescent="0.25">
      <c r="A6685" t="s">
        <v>26314</v>
      </c>
      <c r="B6685" t="s">
        <v>26315</v>
      </c>
      <c r="C6685" s="1" t="str">
        <f t="shared" si="826"/>
        <v>21:0667</v>
      </c>
      <c r="D6685" s="1" t="str">
        <f t="shared" si="827"/>
        <v>21:0203</v>
      </c>
      <c r="E6685" t="s">
        <v>26316</v>
      </c>
      <c r="F6685" t="s">
        <v>26317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 t="s">
        <v>311</v>
      </c>
      <c r="P6685" t="s">
        <v>356</v>
      </c>
      <c r="Q6685" t="s">
        <v>522</v>
      </c>
    </row>
    <row r="6686" spans="1:17" hidden="1" x14ac:dyDescent="0.25">
      <c r="A6686" t="s">
        <v>26318</v>
      </c>
      <c r="B6686" t="s">
        <v>26319</v>
      </c>
      <c r="C6686" s="1" t="str">
        <f t="shared" si="826"/>
        <v>21:0667</v>
      </c>
      <c r="D6686" s="1" t="str">
        <f t="shared" si="827"/>
        <v>21:0203</v>
      </c>
      <c r="E6686" t="s">
        <v>26320</v>
      </c>
      <c r="F6686" t="s">
        <v>26321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 t="s">
        <v>5641</v>
      </c>
      <c r="P6686" t="s">
        <v>45</v>
      </c>
      <c r="Q6686" t="s">
        <v>653</v>
      </c>
    </row>
    <row r="6687" spans="1:17" hidden="1" x14ac:dyDescent="0.25">
      <c r="A6687" t="s">
        <v>26322</v>
      </c>
      <c r="B6687" t="s">
        <v>26323</v>
      </c>
      <c r="C6687" s="1" t="str">
        <f t="shared" si="826"/>
        <v>21:0667</v>
      </c>
      <c r="D6687" s="1" t="str">
        <f t="shared" si="827"/>
        <v>21:0203</v>
      </c>
      <c r="E6687" t="s">
        <v>26324</v>
      </c>
      <c r="F6687" t="s">
        <v>26325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 t="s">
        <v>6341</v>
      </c>
      <c r="P6687" t="s">
        <v>45</v>
      </c>
      <c r="Q6687" t="s">
        <v>653</v>
      </c>
    </row>
    <row r="6688" spans="1:17" hidden="1" x14ac:dyDescent="0.25">
      <c r="A6688" t="s">
        <v>26326</v>
      </c>
      <c r="B6688" t="s">
        <v>26327</v>
      </c>
      <c r="C6688" s="1" t="str">
        <f t="shared" si="826"/>
        <v>21:0667</v>
      </c>
      <c r="D6688" s="1" t="str">
        <f t="shared" si="827"/>
        <v>21:0203</v>
      </c>
      <c r="E6688" t="s">
        <v>26328</v>
      </c>
      <c r="F6688" t="s">
        <v>26329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 t="s">
        <v>630</v>
      </c>
      <c r="P6688" t="s">
        <v>2212</v>
      </c>
      <c r="Q6688" t="s">
        <v>365</v>
      </c>
    </row>
    <row r="6689" spans="1:17" hidden="1" x14ac:dyDescent="0.25">
      <c r="A6689" t="s">
        <v>26330</v>
      </c>
      <c r="B6689" t="s">
        <v>26331</v>
      </c>
      <c r="C6689" s="1" t="str">
        <f t="shared" si="826"/>
        <v>21:0667</v>
      </c>
      <c r="D6689" s="1" t="str">
        <f t="shared" si="827"/>
        <v>21:0203</v>
      </c>
      <c r="E6689" t="s">
        <v>26332</v>
      </c>
      <c r="F6689" t="s">
        <v>26333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 t="s">
        <v>24735</v>
      </c>
      <c r="P6689" t="s">
        <v>3569</v>
      </c>
      <c r="Q6689" t="s">
        <v>392</v>
      </c>
    </row>
    <row r="6690" spans="1:17" hidden="1" x14ac:dyDescent="0.25">
      <c r="A6690" t="s">
        <v>26334</v>
      </c>
      <c r="B6690" t="s">
        <v>26335</v>
      </c>
      <c r="C6690" s="1" t="str">
        <f t="shared" si="826"/>
        <v>21:0667</v>
      </c>
      <c r="D6690" s="1" t="str">
        <f t="shared" si="827"/>
        <v>21:0203</v>
      </c>
      <c r="E6690" t="s">
        <v>26336</v>
      </c>
      <c r="F6690" t="s">
        <v>26337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 t="s">
        <v>25468</v>
      </c>
      <c r="P6690" t="s">
        <v>18312</v>
      </c>
      <c r="Q6690" t="s">
        <v>103</v>
      </c>
    </row>
    <row r="6691" spans="1:17" hidden="1" x14ac:dyDescent="0.25">
      <c r="A6691" t="s">
        <v>26338</v>
      </c>
      <c r="B6691" t="s">
        <v>26339</v>
      </c>
      <c r="C6691" s="1" t="str">
        <f t="shared" si="826"/>
        <v>21:0667</v>
      </c>
      <c r="D6691" s="1" t="str">
        <f t="shared" si="827"/>
        <v>21:0203</v>
      </c>
      <c r="E6691" t="s">
        <v>26340</v>
      </c>
      <c r="F6691" t="s">
        <v>26341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 t="s">
        <v>2731</v>
      </c>
      <c r="P6691" t="s">
        <v>583</v>
      </c>
      <c r="Q6691" t="s">
        <v>23</v>
      </c>
    </row>
    <row r="6692" spans="1:17" hidden="1" x14ac:dyDescent="0.25">
      <c r="A6692" t="s">
        <v>26342</v>
      </c>
      <c r="B6692" t="s">
        <v>26343</v>
      </c>
      <c r="C6692" s="1" t="str">
        <f t="shared" si="826"/>
        <v>21:0667</v>
      </c>
      <c r="D6692" s="1" t="str">
        <f t="shared" si="827"/>
        <v>21:0203</v>
      </c>
      <c r="E6692" t="s">
        <v>26344</v>
      </c>
      <c r="F6692" t="s">
        <v>26345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 t="s">
        <v>551</v>
      </c>
      <c r="P6692" t="s">
        <v>356</v>
      </c>
      <c r="Q6692" t="s">
        <v>29</v>
      </c>
    </row>
    <row r="6693" spans="1:17" hidden="1" x14ac:dyDescent="0.25">
      <c r="A6693" t="s">
        <v>26346</v>
      </c>
      <c r="B6693" t="s">
        <v>26347</v>
      </c>
      <c r="C6693" s="1" t="str">
        <f t="shared" si="826"/>
        <v>21:0667</v>
      </c>
      <c r="D6693" s="1" t="str">
        <f t="shared" si="827"/>
        <v>21:0203</v>
      </c>
      <c r="E6693" t="s">
        <v>26348</v>
      </c>
      <c r="F6693" t="s">
        <v>26349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 t="s">
        <v>220</v>
      </c>
      <c r="P6693" t="s">
        <v>356</v>
      </c>
      <c r="Q6693" t="s">
        <v>103</v>
      </c>
    </row>
    <row r="6694" spans="1:17" hidden="1" x14ac:dyDescent="0.25">
      <c r="A6694" t="s">
        <v>26350</v>
      </c>
      <c r="B6694" t="s">
        <v>26351</v>
      </c>
      <c r="C6694" s="1" t="str">
        <f t="shared" si="826"/>
        <v>21:0667</v>
      </c>
      <c r="D6694" s="1" t="str">
        <f t="shared" si="827"/>
        <v>21:0203</v>
      </c>
      <c r="E6694" t="s">
        <v>26352</v>
      </c>
      <c r="F6694" t="s">
        <v>26353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 t="s">
        <v>18859</v>
      </c>
      <c r="P6694" t="s">
        <v>22</v>
      </c>
      <c r="Q6694" t="s">
        <v>46</v>
      </c>
    </row>
    <row r="6695" spans="1:17" hidden="1" x14ac:dyDescent="0.25">
      <c r="A6695" t="s">
        <v>26354</v>
      </c>
      <c r="B6695" t="s">
        <v>26355</v>
      </c>
      <c r="C6695" s="1" t="str">
        <f t="shared" si="826"/>
        <v>21:0667</v>
      </c>
      <c r="D6695" s="1" t="str">
        <f t="shared" si="827"/>
        <v>21:0203</v>
      </c>
      <c r="E6695" t="s">
        <v>26356</v>
      </c>
      <c r="F6695" t="s">
        <v>26357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 t="s">
        <v>11795</v>
      </c>
      <c r="P6695" t="s">
        <v>356</v>
      </c>
      <c r="Q6695" t="s">
        <v>46</v>
      </c>
    </row>
    <row r="6696" spans="1:17" hidden="1" x14ac:dyDescent="0.25">
      <c r="A6696" t="s">
        <v>26358</v>
      </c>
      <c r="B6696" t="s">
        <v>26359</v>
      </c>
      <c r="C6696" s="1" t="str">
        <f t="shared" si="826"/>
        <v>21:0667</v>
      </c>
      <c r="D6696" s="1" t="str">
        <f t="shared" si="827"/>
        <v>21:0203</v>
      </c>
      <c r="E6696" t="s">
        <v>26360</v>
      </c>
      <c r="F6696" t="s">
        <v>26361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 t="s">
        <v>551</v>
      </c>
      <c r="P6696" t="s">
        <v>356</v>
      </c>
      <c r="Q6696" t="s">
        <v>198</v>
      </c>
    </row>
    <row r="6697" spans="1:17" hidden="1" x14ac:dyDescent="0.25">
      <c r="A6697" t="s">
        <v>26362</v>
      </c>
      <c r="B6697" t="s">
        <v>26363</v>
      </c>
      <c r="C6697" s="1" t="str">
        <f t="shared" si="826"/>
        <v>21:0667</v>
      </c>
      <c r="D6697" s="1" t="str">
        <f t="shared" si="827"/>
        <v>21:0203</v>
      </c>
      <c r="E6697" t="s">
        <v>26364</v>
      </c>
      <c r="F6697" t="s">
        <v>26365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 t="s">
        <v>730</v>
      </c>
      <c r="P6697" t="s">
        <v>356</v>
      </c>
      <c r="Q6697" t="s">
        <v>198</v>
      </c>
    </row>
    <row r="6698" spans="1:17" hidden="1" x14ac:dyDescent="0.25">
      <c r="A6698" t="s">
        <v>26366</v>
      </c>
      <c r="B6698" t="s">
        <v>26367</v>
      </c>
      <c r="C6698" s="1" t="str">
        <f t="shared" si="826"/>
        <v>21:0667</v>
      </c>
      <c r="D6698" s="1" t="str">
        <f t="shared" si="827"/>
        <v>21:0203</v>
      </c>
      <c r="E6698" t="s">
        <v>26364</v>
      </c>
      <c r="F6698" t="s">
        <v>26368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 t="s">
        <v>730</v>
      </c>
      <c r="P6698" t="s">
        <v>356</v>
      </c>
      <c r="Q6698" t="s">
        <v>103</v>
      </c>
    </row>
    <row r="6699" spans="1:17" hidden="1" x14ac:dyDescent="0.25">
      <c r="A6699" t="s">
        <v>26369</v>
      </c>
      <c r="B6699" t="s">
        <v>26370</v>
      </c>
      <c r="C6699" s="1" t="str">
        <f t="shared" si="826"/>
        <v>21:0667</v>
      </c>
      <c r="D6699" s="1" t="str">
        <f t="shared" si="827"/>
        <v>21:0203</v>
      </c>
      <c r="E6699" t="s">
        <v>26371</v>
      </c>
      <c r="F6699" t="s">
        <v>26372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 t="s">
        <v>23720</v>
      </c>
      <c r="P6699" t="s">
        <v>22</v>
      </c>
      <c r="Q6699" t="s">
        <v>46</v>
      </c>
    </row>
    <row r="6700" spans="1:17" hidden="1" x14ac:dyDescent="0.25">
      <c r="A6700" t="s">
        <v>26373</v>
      </c>
      <c r="B6700" t="s">
        <v>26374</v>
      </c>
      <c r="C6700" s="1" t="str">
        <f t="shared" si="826"/>
        <v>21:0667</v>
      </c>
      <c r="D6700" s="1" t="str">
        <f t="shared" si="827"/>
        <v>21:0203</v>
      </c>
      <c r="E6700" t="s">
        <v>26375</v>
      </c>
      <c r="F6700" t="s">
        <v>26376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 t="s">
        <v>3027</v>
      </c>
      <c r="P6700" t="s">
        <v>22</v>
      </c>
      <c r="Q6700" t="s">
        <v>46</v>
      </c>
    </row>
    <row r="6701" spans="1:17" hidden="1" x14ac:dyDescent="0.25">
      <c r="A6701" t="s">
        <v>26377</v>
      </c>
      <c r="B6701" t="s">
        <v>26378</v>
      </c>
      <c r="C6701" s="1" t="str">
        <f t="shared" si="826"/>
        <v>21:0667</v>
      </c>
      <c r="D6701" s="1" t="str">
        <f t="shared" si="827"/>
        <v>21:0203</v>
      </c>
      <c r="E6701" t="s">
        <v>26379</v>
      </c>
      <c r="F6701" t="s">
        <v>26380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 t="s">
        <v>21</v>
      </c>
      <c r="P6701" t="s">
        <v>45</v>
      </c>
      <c r="Q6701" t="s">
        <v>198</v>
      </c>
    </row>
    <row r="6702" spans="1:17" hidden="1" x14ac:dyDescent="0.25">
      <c r="A6702" t="s">
        <v>26381</v>
      </c>
      <c r="B6702" t="s">
        <v>26382</v>
      </c>
      <c r="C6702" s="1" t="str">
        <f t="shared" si="826"/>
        <v>21:0667</v>
      </c>
      <c r="D6702" s="1" t="str">
        <f t="shared" si="827"/>
        <v>21:0203</v>
      </c>
      <c r="E6702" t="s">
        <v>26383</v>
      </c>
      <c r="F6702" t="s">
        <v>26384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 t="s">
        <v>6021</v>
      </c>
      <c r="P6702" t="s">
        <v>2943</v>
      </c>
      <c r="Q6702" t="s">
        <v>46</v>
      </c>
    </row>
    <row r="6703" spans="1:17" hidden="1" x14ac:dyDescent="0.25">
      <c r="A6703" t="s">
        <v>26385</v>
      </c>
      <c r="B6703" t="s">
        <v>26386</v>
      </c>
      <c r="C6703" s="1" t="str">
        <f t="shared" si="826"/>
        <v>21:0667</v>
      </c>
      <c r="D6703" s="1" t="str">
        <f t="shared" si="827"/>
        <v>21:0203</v>
      </c>
      <c r="E6703" t="s">
        <v>26387</v>
      </c>
      <c r="F6703" t="s">
        <v>26388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 t="s">
        <v>311</v>
      </c>
      <c r="P6703" t="s">
        <v>356</v>
      </c>
      <c r="Q6703" t="s">
        <v>103</v>
      </c>
    </row>
    <row r="6704" spans="1:17" hidden="1" x14ac:dyDescent="0.25">
      <c r="A6704" t="s">
        <v>26389</v>
      </c>
      <c r="B6704" t="s">
        <v>26390</v>
      </c>
      <c r="C6704" s="1" t="str">
        <f t="shared" si="826"/>
        <v>21:0667</v>
      </c>
      <c r="D6704" s="1" t="str">
        <f t="shared" si="827"/>
        <v>21:0203</v>
      </c>
      <c r="E6704" t="s">
        <v>26391</v>
      </c>
      <c r="F6704" t="s">
        <v>26392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 t="s">
        <v>15079</v>
      </c>
      <c r="P6704" t="s">
        <v>1515</v>
      </c>
      <c r="Q6704" t="s">
        <v>71</v>
      </c>
    </row>
    <row r="6705" spans="1:17" hidden="1" x14ac:dyDescent="0.25">
      <c r="A6705" t="s">
        <v>26393</v>
      </c>
      <c r="B6705" t="s">
        <v>26394</v>
      </c>
      <c r="C6705" s="1" t="str">
        <f t="shared" si="826"/>
        <v>21:0667</v>
      </c>
      <c r="D6705" s="1" t="str">
        <f t="shared" si="827"/>
        <v>21:0203</v>
      </c>
      <c r="E6705" t="s">
        <v>26395</v>
      </c>
      <c r="F6705" t="s">
        <v>26396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 t="s">
        <v>15079</v>
      </c>
      <c r="P6705" t="s">
        <v>2943</v>
      </c>
      <c r="Q6705" t="s">
        <v>71</v>
      </c>
    </row>
    <row r="6706" spans="1:17" hidden="1" x14ac:dyDescent="0.25">
      <c r="A6706" t="s">
        <v>26397</v>
      </c>
      <c r="B6706" t="s">
        <v>26398</v>
      </c>
      <c r="C6706" s="1" t="str">
        <f t="shared" si="826"/>
        <v>21:0667</v>
      </c>
      <c r="D6706" s="1" t="str">
        <f t="shared" si="827"/>
        <v>21:0203</v>
      </c>
      <c r="E6706" t="s">
        <v>26399</v>
      </c>
      <c r="F6706" t="s">
        <v>26400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 t="s">
        <v>3376</v>
      </c>
      <c r="P6706" t="s">
        <v>583</v>
      </c>
      <c r="Q6706" t="s">
        <v>23</v>
      </c>
    </row>
    <row r="6707" spans="1:17" hidden="1" x14ac:dyDescent="0.25">
      <c r="A6707" t="s">
        <v>26401</v>
      </c>
      <c r="B6707" t="s">
        <v>26402</v>
      </c>
      <c r="C6707" s="1" t="str">
        <f t="shared" si="826"/>
        <v>21:0667</v>
      </c>
      <c r="D6707" s="1" t="str">
        <f t="shared" si="827"/>
        <v>21:0203</v>
      </c>
      <c r="E6707" t="s">
        <v>26403</v>
      </c>
      <c r="F6707" t="s">
        <v>26404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 t="s">
        <v>667</v>
      </c>
      <c r="P6707" t="s">
        <v>2943</v>
      </c>
      <c r="Q6707" t="s">
        <v>522</v>
      </c>
    </row>
    <row r="6708" spans="1:17" hidden="1" x14ac:dyDescent="0.25">
      <c r="A6708" t="s">
        <v>26405</v>
      </c>
      <c r="B6708" t="s">
        <v>26406</v>
      </c>
      <c r="C6708" s="1" t="str">
        <f t="shared" si="826"/>
        <v>21:0667</v>
      </c>
      <c r="D6708" s="1" t="str">
        <f t="shared" si="827"/>
        <v>21:0203</v>
      </c>
      <c r="E6708" t="s">
        <v>26407</v>
      </c>
      <c r="F6708" t="s">
        <v>26408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 t="s">
        <v>15647</v>
      </c>
      <c r="P6708" t="s">
        <v>391</v>
      </c>
      <c r="Q6708" t="s">
        <v>35</v>
      </c>
    </row>
    <row r="6709" spans="1:17" hidden="1" x14ac:dyDescent="0.25">
      <c r="A6709" t="s">
        <v>26409</v>
      </c>
      <c r="B6709" t="s">
        <v>26410</v>
      </c>
      <c r="C6709" s="1" t="str">
        <f t="shared" si="826"/>
        <v>21:0667</v>
      </c>
      <c r="D6709" s="1" t="str">
        <f t="shared" si="827"/>
        <v>21:0203</v>
      </c>
      <c r="E6709" t="s">
        <v>26411</v>
      </c>
      <c r="F6709" t="s">
        <v>26412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 t="s">
        <v>14840</v>
      </c>
      <c r="P6709" t="s">
        <v>7960</v>
      </c>
      <c r="Q6709" t="s">
        <v>23</v>
      </c>
    </row>
    <row r="6710" spans="1:17" hidden="1" x14ac:dyDescent="0.25">
      <c r="A6710" t="s">
        <v>26413</v>
      </c>
      <c r="B6710" t="s">
        <v>26414</v>
      </c>
      <c r="C6710" s="1" t="str">
        <f t="shared" si="826"/>
        <v>21:0667</v>
      </c>
      <c r="D6710" s="1" t="str">
        <f t="shared" si="827"/>
        <v>21:0203</v>
      </c>
      <c r="E6710" t="s">
        <v>26415</v>
      </c>
      <c r="F6710" t="s">
        <v>26416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 t="s">
        <v>5780</v>
      </c>
      <c r="P6710" t="s">
        <v>4550</v>
      </c>
      <c r="Q6710" t="s">
        <v>29</v>
      </c>
    </row>
    <row r="6711" spans="1:17" hidden="1" x14ac:dyDescent="0.25">
      <c r="A6711" t="s">
        <v>26417</v>
      </c>
      <c r="B6711" t="s">
        <v>26418</v>
      </c>
      <c r="C6711" s="1" t="str">
        <f t="shared" si="826"/>
        <v>21:0667</v>
      </c>
      <c r="D6711" s="1" t="str">
        <f t="shared" si="827"/>
        <v>21:0203</v>
      </c>
      <c r="E6711" t="s">
        <v>26419</v>
      </c>
      <c r="F6711" t="s">
        <v>26420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 t="s">
        <v>23720</v>
      </c>
      <c r="P6711" t="s">
        <v>6757</v>
      </c>
      <c r="Q6711" t="s">
        <v>198</v>
      </c>
    </row>
    <row r="6712" spans="1:17" hidden="1" x14ac:dyDescent="0.25">
      <c r="A6712" t="s">
        <v>26421</v>
      </c>
      <c r="B6712" t="s">
        <v>26422</v>
      </c>
      <c r="C6712" s="1" t="str">
        <f t="shared" si="826"/>
        <v>21:0667</v>
      </c>
      <c r="D6712" s="1" t="str">
        <f>HYPERLINK("http://geochem.nrcan.gc.ca/cdogs/content/svy/svy_e.htm", "")</f>
        <v/>
      </c>
      <c r="G6712" s="1" t="str">
        <f>HYPERLINK("http://geochem.nrcan.gc.ca/cdogs/content/cr_/cr_00082_e.htm", "82")</f>
        <v>82</v>
      </c>
      <c r="J6712" t="s">
        <v>11703</v>
      </c>
      <c r="K6712" t="s">
        <v>11704</v>
      </c>
      <c r="O6712" t="s">
        <v>730</v>
      </c>
      <c r="P6712" t="s">
        <v>1588</v>
      </c>
      <c r="Q6712" t="s">
        <v>35</v>
      </c>
    </row>
    <row r="6713" spans="1:17" hidden="1" x14ac:dyDescent="0.25">
      <c r="A6713" t="s">
        <v>26423</v>
      </c>
      <c r="B6713" t="s">
        <v>26424</v>
      </c>
      <c r="C6713" s="1" t="str">
        <f t="shared" si="826"/>
        <v>21:0667</v>
      </c>
      <c r="D6713" s="1" t="str">
        <f t="shared" ref="D6713:D6723" si="830">HYPERLINK("http://geochem.nrcan.gc.ca/cdogs/content/svy/svy210203_e.htm", "21:0203")</f>
        <v>21:0203</v>
      </c>
      <c r="E6713" t="s">
        <v>26425</v>
      </c>
      <c r="F6713" t="s">
        <v>26426</v>
      </c>
      <c r="H6713">
        <v>61.071823700000003</v>
      </c>
      <c r="I6713">
        <v>-130.6330289</v>
      </c>
      <c r="J6713" s="1" t="str">
        <f t="shared" ref="J6713:J6723" si="831">HYPERLINK("http://geochem.nrcan.gc.ca/cdogs/content/kwd/kwd020018_e.htm", "Fluid (stream)")</f>
        <v>Fluid (stream)</v>
      </c>
      <c r="K6713" s="1" t="str">
        <f t="shared" ref="K6713:K6723" si="832">HYPERLINK("http://geochem.nrcan.gc.ca/cdogs/content/kwd/kwd080007_e.htm", "Untreated Water")</f>
        <v>Untreated Water</v>
      </c>
      <c r="O6713" t="s">
        <v>23720</v>
      </c>
      <c r="P6713" t="s">
        <v>6863</v>
      </c>
      <c r="Q6713" t="s">
        <v>71</v>
      </c>
    </row>
    <row r="6714" spans="1:17" hidden="1" x14ac:dyDescent="0.25">
      <c r="A6714" t="s">
        <v>26427</v>
      </c>
      <c r="B6714" t="s">
        <v>26428</v>
      </c>
      <c r="C6714" s="1" t="str">
        <f t="shared" si="826"/>
        <v>21:0667</v>
      </c>
      <c r="D6714" s="1" t="str">
        <f t="shared" si="830"/>
        <v>21:0203</v>
      </c>
      <c r="E6714" t="s">
        <v>26429</v>
      </c>
      <c r="F6714" t="s">
        <v>26430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 t="s">
        <v>236</v>
      </c>
      <c r="P6714" t="s">
        <v>17680</v>
      </c>
      <c r="Q6714" t="s">
        <v>52</v>
      </c>
    </row>
    <row r="6715" spans="1:17" hidden="1" x14ac:dyDescent="0.25">
      <c r="A6715" t="s">
        <v>26431</v>
      </c>
      <c r="B6715" t="s">
        <v>26432</v>
      </c>
      <c r="C6715" s="1" t="str">
        <f t="shared" si="826"/>
        <v>21:0667</v>
      </c>
      <c r="D6715" s="1" t="str">
        <f t="shared" si="830"/>
        <v>21:0203</v>
      </c>
      <c r="E6715" t="s">
        <v>26433</v>
      </c>
      <c r="F6715" t="s">
        <v>26434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 t="s">
        <v>7333</v>
      </c>
      <c r="P6715" t="s">
        <v>3569</v>
      </c>
      <c r="Q6715" t="s">
        <v>189</v>
      </c>
    </row>
    <row r="6716" spans="1:17" hidden="1" x14ac:dyDescent="0.25">
      <c r="A6716" t="s">
        <v>26435</v>
      </c>
      <c r="B6716" t="s">
        <v>26436</v>
      </c>
      <c r="C6716" s="1" t="str">
        <f t="shared" si="826"/>
        <v>21:0667</v>
      </c>
      <c r="D6716" s="1" t="str">
        <f t="shared" si="830"/>
        <v>21:0203</v>
      </c>
      <c r="E6716" t="s">
        <v>26437</v>
      </c>
      <c r="F6716" t="s">
        <v>26438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 t="s">
        <v>57</v>
      </c>
      <c r="P6716" t="s">
        <v>583</v>
      </c>
      <c r="Q6716" t="s">
        <v>392</v>
      </c>
    </row>
    <row r="6717" spans="1:17" hidden="1" x14ac:dyDescent="0.25">
      <c r="A6717" t="s">
        <v>26439</v>
      </c>
      <c r="B6717" t="s">
        <v>26440</v>
      </c>
      <c r="C6717" s="1" t="str">
        <f t="shared" si="826"/>
        <v>21:0667</v>
      </c>
      <c r="D6717" s="1" t="str">
        <f t="shared" si="830"/>
        <v>21:0203</v>
      </c>
      <c r="E6717" t="s">
        <v>26437</v>
      </c>
      <c r="F6717" t="s">
        <v>26441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 t="s">
        <v>327</v>
      </c>
      <c r="P6717" t="s">
        <v>22</v>
      </c>
      <c r="Q6717" t="s">
        <v>522</v>
      </c>
    </row>
    <row r="6718" spans="1:17" hidden="1" x14ac:dyDescent="0.25">
      <c r="A6718" t="s">
        <v>26442</v>
      </c>
      <c r="B6718" t="s">
        <v>26443</v>
      </c>
      <c r="C6718" s="1" t="str">
        <f t="shared" si="826"/>
        <v>21:0667</v>
      </c>
      <c r="D6718" s="1" t="str">
        <f t="shared" si="830"/>
        <v>21:0203</v>
      </c>
      <c r="E6718" t="s">
        <v>26444</v>
      </c>
      <c r="F6718" t="s">
        <v>26445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 t="s">
        <v>667</v>
      </c>
      <c r="P6718" t="s">
        <v>26446</v>
      </c>
      <c r="Q6718" t="s">
        <v>103</v>
      </c>
    </row>
    <row r="6719" spans="1:17" hidden="1" x14ac:dyDescent="0.25">
      <c r="A6719" t="s">
        <v>26447</v>
      </c>
      <c r="B6719" t="s">
        <v>26448</v>
      </c>
      <c r="C6719" s="1" t="str">
        <f t="shared" si="826"/>
        <v>21:0667</v>
      </c>
      <c r="D6719" s="1" t="str">
        <f t="shared" si="830"/>
        <v>21:0203</v>
      </c>
      <c r="E6719" t="s">
        <v>26449</v>
      </c>
      <c r="F6719" t="s">
        <v>26450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 t="s">
        <v>11795</v>
      </c>
      <c r="P6719" t="s">
        <v>2212</v>
      </c>
      <c r="Q6719" t="s">
        <v>398</v>
      </c>
    </row>
    <row r="6720" spans="1:17" hidden="1" x14ac:dyDescent="0.25">
      <c r="A6720" t="s">
        <v>26451</v>
      </c>
      <c r="B6720" t="s">
        <v>26452</v>
      </c>
      <c r="C6720" s="1" t="str">
        <f t="shared" si="826"/>
        <v>21:0667</v>
      </c>
      <c r="D6720" s="1" t="str">
        <f t="shared" si="830"/>
        <v>21:0203</v>
      </c>
      <c r="E6720" t="s">
        <v>26453</v>
      </c>
      <c r="F6720" t="s">
        <v>26454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 t="s">
        <v>2099</v>
      </c>
      <c r="P6720" t="s">
        <v>1515</v>
      </c>
      <c r="Q6720" t="s">
        <v>103</v>
      </c>
    </row>
    <row r="6721" spans="1:17" hidden="1" x14ac:dyDescent="0.25">
      <c r="A6721" t="s">
        <v>26455</v>
      </c>
      <c r="B6721" t="s">
        <v>26456</v>
      </c>
      <c r="C6721" s="1" t="str">
        <f t="shared" si="826"/>
        <v>21:0667</v>
      </c>
      <c r="D6721" s="1" t="str">
        <f t="shared" si="830"/>
        <v>21:0203</v>
      </c>
      <c r="E6721" t="s">
        <v>26457</v>
      </c>
      <c r="F6721" t="s">
        <v>26458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 t="s">
        <v>57</v>
      </c>
      <c r="P6721" t="s">
        <v>397</v>
      </c>
      <c r="Q6721" t="s">
        <v>103</v>
      </c>
    </row>
    <row r="6722" spans="1:17" hidden="1" x14ac:dyDescent="0.25">
      <c r="A6722" t="s">
        <v>26459</v>
      </c>
      <c r="B6722" t="s">
        <v>26460</v>
      </c>
      <c r="C6722" s="1" t="str">
        <f t="shared" si="826"/>
        <v>21:0667</v>
      </c>
      <c r="D6722" s="1" t="str">
        <f t="shared" si="830"/>
        <v>21:0203</v>
      </c>
      <c r="E6722" t="s">
        <v>26461</v>
      </c>
      <c r="F6722" t="s">
        <v>26462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 t="s">
        <v>1818</v>
      </c>
      <c r="P6722" t="s">
        <v>583</v>
      </c>
      <c r="Q6722" t="s">
        <v>23</v>
      </c>
    </row>
    <row r="6723" spans="1:17" hidden="1" x14ac:dyDescent="0.25">
      <c r="A6723" t="s">
        <v>26463</v>
      </c>
      <c r="B6723" t="s">
        <v>26464</v>
      </c>
      <c r="C6723" s="1" t="str">
        <f t="shared" si="826"/>
        <v>21:0667</v>
      </c>
      <c r="D6723" s="1" t="str">
        <f t="shared" si="830"/>
        <v>21:0203</v>
      </c>
      <c r="E6723" t="s">
        <v>26465</v>
      </c>
      <c r="F6723" t="s">
        <v>26466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 t="s">
        <v>21</v>
      </c>
      <c r="P6723" t="s">
        <v>1515</v>
      </c>
      <c r="Q6723" t="s">
        <v>52</v>
      </c>
    </row>
    <row r="6724" spans="1:17" hidden="1" x14ac:dyDescent="0.25">
      <c r="A6724" t="s">
        <v>26467</v>
      </c>
      <c r="B6724" t="s">
        <v>26468</v>
      </c>
      <c r="C6724" s="1" t="str">
        <f t="shared" si="826"/>
        <v>21:0667</v>
      </c>
      <c r="D6724" s="1" t="str">
        <f>HYPERLINK("http://geochem.nrcan.gc.ca/cdogs/content/svy/svy_e.htm", "")</f>
        <v/>
      </c>
      <c r="G6724" s="1" t="str">
        <f>HYPERLINK("http://geochem.nrcan.gc.ca/cdogs/content/cr_/cr_00081_e.htm", "81")</f>
        <v>81</v>
      </c>
      <c r="J6724" t="s">
        <v>11703</v>
      </c>
      <c r="K6724" t="s">
        <v>11704</v>
      </c>
      <c r="O6724" t="s">
        <v>1597</v>
      </c>
      <c r="P6724" t="s">
        <v>631</v>
      </c>
      <c r="Q6724" t="s">
        <v>653</v>
      </c>
    </row>
    <row r="6725" spans="1:17" hidden="1" x14ac:dyDescent="0.25">
      <c r="A6725" t="s">
        <v>26469</v>
      </c>
      <c r="B6725" t="s">
        <v>26470</v>
      </c>
      <c r="C6725" s="1" t="str">
        <f t="shared" si="826"/>
        <v>21:0667</v>
      </c>
      <c r="D6725" s="1" t="str">
        <f t="shared" ref="D6725:D6752" si="833">HYPERLINK("http://geochem.nrcan.gc.ca/cdogs/content/svy/svy210203_e.htm", "21:0203")</f>
        <v>21:0203</v>
      </c>
      <c r="E6725" t="s">
        <v>26471</v>
      </c>
      <c r="F6725" t="s">
        <v>26472</v>
      </c>
      <c r="H6725">
        <v>61.126247100000001</v>
      </c>
      <c r="I6725">
        <v>-130.70457210000001</v>
      </c>
      <c r="J6725" s="1" t="str">
        <f t="shared" ref="J6725:J6752" si="834">HYPERLINK("http://geochem.nrcan.gc.ca/cdogs/content/kwd/kwd020018_e.htm", "Fluid (stream)")</f>
        <v>Fluid (stream)</v>
      </c>
      <c r="K6725" s="1" t="str">
        <f t="shared" ref="K6725:K6752" si="835">HYPERLINK("http://geochem.nrcan.gc.ca/cdogs/content/kwd/kwd080007_e.htm", "Untreated Water")</f>
        <v>Untreated Water</v>
      </c>
      <c r="O6725" t="s">
        <v>1812</v>
      </c>
      <c r="P6725" t="s">
        <v>2928</v>
      </c>
      <c r="Q6725" t="s">
        <v>198</v>
      </c>
    </row>
    <row r="6726" spans="1:17" hidden="1" x14ac:dyDescent="0.25">
      <c r="A6726" t="s">
        <v>26473</v>
      </c>
      <c r="B6726" t="s">
        <v>26474</v>
      </c>
      <c r="C6726" s="1" t="str">
        <f t="shared" si="826"/>
        <v>21:0667</v>
      </c>
      <c r="D6726" s="1" t="str">
        <f t="shared" si="833"/>
        <v>21:0203</v>
      </c>
      <c r="E6726" t="s">
        <v>26475</v>
      </c>
      <c r="F6726" t="s">
        <v>26476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 t="s">
        <v>7333</v>
      </c>
      <c r="P6726" t="s">
        <v>5724</v>
      </c>
      <c r="Q6726" t="s">
        <v>215</v>
      </c>
    </row>
    <row r="6727" spans="1:17" hidden="1" x14ac:dyDescent="0.25">
      <c r="A6727" t="s">
        <v>26477</v>
      </c>
      <c r="B6727" t="s">
        <v>26478</v>
      </c>
      <c r="C6727" s="1" t="str">
        <f t="shared" si="826"/>
        <v>21:0667</v>
      </c>
      <c r="D6727" s="1" t="str">
        <f t="shared" si="833"/>
        <v>21:0203</v>
      </c>
      <c r="E6727" t="s">
        <v>26479</v>
      </c>
      <c r="F6727" t="s">
        <v>26480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 t="s">
        <v>11795</v>
      </c>
      <c r="P6727" t="s">
        <v>22044</v>
      </c>
      <c r="Q6727" t="s">
        <v>52</v>
      </c>
    </row>
    <row r="6728" spans="1:17" hidden="1" x14ac:dyDescent="0.25">
      <c r="A6728" t="s">
        <v>26481</v>
      </c>
      <c r="B6728" t="s">
        <v>26482</v>
      </c>
      <c r="C6728" s="1" t="str">
        <f t="shared" si="826"/>
        <v>21:0667</v>
      </c>
      <c r="D6728" s="1" t="str">
        <f t="shared" si="833"/>
        <v>21:0203</v>
      </c>
      <c r="E6728" t="s">
        <v>26483</v>
      </c>
      <c r="F6728" t="s">
        <v>26484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 t="s">
        <v>15855</v>
      </c>
      <c r="P6728" t="s">
        <v>5724</v>
      </c>
      <c r="Q6728" t="s">
        <v>52</v>
      </c>
    </row>
    <row r="6729" spans="1:17" hidden="1" x14ac:dyDescent="0.25">
      <c r="A6729" t="s">
        <v>26485</v>
      </c>
      <c r="B6729" t="s">
        <v>26486</v>
      </c>
      <c r="C6729" s="1" t="str">
        <f t="shared" si="826"/>
        <v>21:0667</v>
      </c>
      <c r="D6729" s="1" t="str">
        <f t="shared" si="833"/>
        <v>21:0203</v>
      </c>
      <c r="E6729" t="s">
        <v>26487</v>
      </c>
      <c r="F6729" t="s">
        <v>26488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 t="s">
        <v>11695</v>
      </c>
      <c r="P6729" t="s">
        <v>19650</v>
      </c>
      <c r="Q6729" t="s">
        <v>215</v>
      </c>
    </row>
    <row r="6730" spans="1:17" hidden="1" x14ac:dyDescent="0.25">
      <c r="A6730" t="s">
        <v>26489</v>
      </c>
      <c r="B6730" t="s">
        <v>26490</v>
      </c>
      <c r="C6730" s="1" t="str">
        <f t="shared" si="826"/>
        <v>21:0667</v>
      </c>
      <c r="D6730" s="1" t="str">
        <f t="shared" si="833"/>
        <v>21:0203</v>
      </c>
      <c r="E6730" t="s">
        <v>26491</v>
      </c>
      <c r="F6730" t="s">
        <v>26492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 t="s">
        <v>2731</v>
      </c>
      <c r="P6730" t="s">
        <v>1631</v>
      </c>
      <c r="Q6730" t="s">
        <v>398</v>
      </c>
    </row>
    <row r="6731" spans="1:17" hidden="1" x14ac:dyDescent="0.25">
      <c r="A6731" t="s">
        <v>26493</v>
      </c>
      <c r="B6731" t="s">
        <v>26494</v>
      </c>
      <c r="C6731" s="1" t="str">
        <f t="shared" si="826"/>
        <v>21:0667</v>
      </c>
      <c r="D6731" s="1" t="str">
        <f t="shared" si="833"/>
        <v>21:0203</v>
      </c>
      <c r="E6731" t="s">
        <v>26495</v>
      </c>
      <c r="F6731" t="s">
        <v>26496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 t="s">
        <v>6091</v>
      </c>
      <c r="P6731" t="s">
        <v>397</v>
      </c>
      <c r="Q6731" t="s">
        <v>365</v>
      </c>
    </row>
    <row r="6732" spans="1:17" hidden="1" x14ac:dyDescent="0.25">
      <c r="A6732" t="s">
        <v>26497</v>
      </c>
      <c r="B6732" t="s">
        <v>26498</v>
      </c>
      <c r="C6732" s="1" t="str">
        <f t="shared" si="826"/>
        <v>21:0667</v>
      </c>
      <c r="D6732" s="1" t="str">
        <f t="shared" si="833"/>
        <v>21:0203</v>
      </c>
      <c r="E6732" t="s">
        <v>26499</v>
      </c>
      <c r="F6732" t="s">
        <v>26500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 t="s">
        <v>10166</v>
      </c>
      <c r="P6732" t="s">
        <v>45</v>
      </c>
      <c r="Q6732" t="s">
        <v>522</v>
      </c>
    </row>
    <row r="6733" spans="1:17" hidden="1" x14ac:dyDescent="0.25">
      <c r="A6733" t="s">
        <v>26501</v>
      </c>
      <c r="B6733" t="s">
        <v>26502</v>
      </c>
      <c r="C6733" s="1" t="str">
        <f t="shared" si="826"/>
        <v>21:0667</v>
      </c>
      <c r="D6733" s="1" t="str">
        <f t="shared" si="833"/>
        <v>21:0203</v>
      </c>
      <c r="E6733" t="s">
        <v>26503</v>
      </c>
      <c r="F6733" t="s">
        <v>26504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 t="s">
        <v>689</v>
      </c>
      <c r="P6733" t="s">
        <v>356</v>
      </c>
      <c r="Q6733" t="s">
        <v>653</v>
      </c>
    </row>
    <row r="6734" spans="1:17" hidden="1" x14ac:dyDescent="0.25">
      <c r="A6734" t="s">
        <v>26505</v>
      </c>
      <c r="B6734" t="s">
        <v>26506</v>
      </c>
      <c r="C6734" s="1" t="str">
        <f t="shared" si="826"/>
        <v>21:0667</v>
      </c>
      <c r="D6734" s="1" t="str">
        <f t="shared" si="833"/>
        <v>21:0203</v>
      </c>
      <c r="E6734" t="s">
        <v>26507</v>
      </c>
      <c r="F6734" t="s">
        <v>26508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 t="s">
        <v>512</v>
      </c>
      <c r="P6734" t="s">
        <v>356</v>
      </c>
      <c r="Q6734" t="s">
        <v>365</v>
      </c>
    </row>
    <row r="6735" spans="1:17" hidden="1" x14ac:dyDescent="0.25">
      <c r="A6735" t="s">
        <v>26509</v>
      </c>
      <c r="B6735" t="s">
        <v>26510</v>
      </c>
      <c r="C6735" s="1" t="str">
        <f t="shared" si="826"/>
        <v>21:0667</v>
      </c>
      <c r="D6735" s="1" t="str">
        <f t="shared" si="833"/>
        <v>21:0203</v>
      </c>
      <c r="E6735" t="s">
        <v>26511</v>
      </c>
      <c r="F6735" t="s">
        <v>26512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 t="s">
        <v>10345</v>
      </c>
      <c r="P6735" t="s">
        <v>356</v>
      </c>
      <c r="Q6735" t="s">
        <v>653</v>
      </c>
    </row>
    <row r="6736" spans="1:17" hidden="1" x14ac:dyDescent="0.25">
      <c r="A6736" t="s">
        <v>26513</v>
      </c>
      <c r="B6736" t="s">
        <v>26514</v>
      </c>
      <c r="C6736" s="1" t="str">
        <f t="shared" si="826"/>
        <v>21:0667</v>
      </c>
      <c r="D6736" s="1" t="str">
        <f t="shared" si="833"/>
        <v>21:0203</v>
      </c>
      <c r="E6736" t="s">
        <v>26511</v>
      </c>
      <c r="F6736" t="s">
        <v>26515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 t="s">
        <v>3116</v>
      </c>
      <c r="P6736" t="s">
        <v>356</v>
      </c>
      <c r="Q6736" t="s">
        <v>653</v>
      </c>
    </row>
    <row r="6737" spans="1:17" hidden="1" x14ac:dyDescent="0.25">
      <c r="A6737" t="s">
        <v>26516</v>
      </c>
      <c r="B6737" t="s">
        <v>26517</v>
      </c>
      <c r="C6737" s="1" t="str">
        <f t="shared" si="826"/>
        <v>21:0667</v>
      </c>
      <c r="D6737" s="1" t="str">
        <f t="shared" si="833"/>
        <v>21:0203</v>
      </c>
      <c r="E6737" t="s">
        <v>26518</v>
      </c>
      <c r="F6737" t="s">
        <v>26519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 t="s">
        <v>311</v>
      </c>
      <c r="P6737" t="s">
        <v>45</v>
      </c>
      <c r="Q6737" t="s">
        <v>365</v>
      </c>
    </row>
    <row r="6738" spans="1:17" hidden="1" x14ac:dyDescent="0.25">
      <c r="A6738" t="s">
        <v>26520</v>
      </c>
      <c r="B6738" t="s">
        <v>26521</v>
      </c>
      <c r="C6738" s="1" t="str">
        <f t="shared" si="826"/>
        <v>21:0667</v>
      </c>
      <c r="D6738" s="1" t="str">
        <f t="shared" si="833"/>
        <v>21:0203</v>
      </c>
      <c r="E6738" t="s">
        <v>26522</v>
      </c>
      <c r="F6738" t="s">
        <v>26523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 t="s">
        <v>2379</v>
      </c>
      <c r="P6738" t="s">
        <v>45</v>
      </c>
      <c r="Q6738" t="s">
        <v>653</v>
      </c>
    </row>
    <row r="6739" spans="1:17" hidden="1" x14ac:dyDescent="0.25">
      <c r="A6739" t="s">
        <v>26524</v>
      </c>
      <c r="B6739" t="s">
        <v>26525</v>
      </c>
      <c r="C6739" s="1" t="str">
        <f t="shared" si="826"/>
        <v>21:0667</v>
      </c>
      <c r="D6739" s="1" t="str">
        <f t="shared" si="833"/>
        <v>21:0203</v>
      </c>
      <c r="E6739" t="s">
        <v>26526</v>
      </c>
      <c r="F6739" t="s">
        <v>26527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 t="s">
        <v>6091</v>
      </c>
      <c r="P6739" t="s">
        <v>45</v>
      </c>
      <c r="Q6739" t="s">
        <v>365</v>
      </c>
    </row>
    <row r="6740" spans="1:17" hidden="1" x14ac:dyDescent="0.25">
      <c r="A6740" t="s">
        <v>26528</v>
      </c>
      <c r="B6740" t="s">
        <v>26529</v>
      </c>
      <c r="C6740" s="1" t="str">
        <f t="shared" si="826"/>
        <v>21:0667</v>
      </c>
      <c r="D6740" s="1" t="str">
        <f t="shared" si="833"/>
        <v>21:0203</v>
      </c>
      <c r="E6740" t="s">
        <v>26530</v>
      </c>
      <c r="F6740" t="s">
        <v>26531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 t="s">
        <v>14840</v>
      </c>
      <c r="P6740" t="s">
        <v>3107</v>
      </c>
      <c r="Q6740" t="s">
        <v>29</v>
      </c>
    </row>
    <row r="6741" spans="1:17" hidden="1" x14ac:dyDescent="0.25">
      <c r="A6741" t="s">
        <v>26532</v>
      </c>
      <c r="B6741" t="s">
        <v>26533</v>
      </c>
      <c r="C6741" s="1" t="str">
        <f t="shared" si="826"/>
        <v>21:0667</v>
      </c>
      <c r="D6741" s="1" t="str">
        <f t="shared" si="833"/>
        <v>21:0203</v>
      </c>
      <c r="E6741" t="s">
        <v>26534</v>
      </c>
      <c r="F6741" t="s">
        <v>26535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 t="s">
        <v>6067</v>
      </c>
      <c r="P6741" t="s">
        <v>5368</v>
      </c>
      <c r="Q6741" t="s">
        <v>52</v>
      </c>
    </row>
    <row r="6742" spans="1:17" hidden="1" x14ac:dyDescent="0.25">
      <c r="A6742" t="s">
        <v>26536</v>
      </c>
      <c r="B6742" t="s">
        <v>26537</v>
      </c>
      <c r="C6742" s="1" t="str">
        <f t="shared" si="826"/>
        <v>21:0667</v>
      </c>
      <c r="D6742" s="1" t="str">
        <f t="shared" si="833"/>
        <v>21:0203</v>
      </c>
      <c r="E6742" t="s">
        <v>26538</v>
      </c>
      <c r="F6742" t="s">
        <v>26539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 t="s">
        <v>23857</v>
      </c>
      <c r="P6742" t="s">
        <v>1631</v>
      </c>
      <c r="Q6742" t="s">
        <v>365</v>
      </c>
    </row>
    <row r="6743" spans="1:17" hidden="1" x14ac:dyDescent="0.25">
      <c r="A6743" t="s">
        <v>26540</v>
      </c>
      <c r="B6743" t="s">
        <v>26541</v>
      </c>
      <c r="C6743" s="1" t="str">
        <f t="shared" si="826"/>
        <v>21:0667</v>
      </c>
      <c r="D6743" s="1" t="str">
        <f t="shared" si="833"/>
        <v>21:0203</v>
      </c>
      <c r="E6743" t="s">
        <v>26542</v>
      </c>
      <c r="F6743" t="s">
        <v>26543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 t="s">
        <v>5563</v>
      </c>
      <c r="P6743" t="s">
        <v>583</v>
      </c>
      <c r="Q6743" t="s">
        <v>23</v>
      </c>
    </row>
    <row r="6744" spans="1:17" hidden="1" x14ac:dyDescent="0.25">
      <c r="A6744" t="s">
        <v>26544</v>
      </c>
      <c r="B6744" t="s">
        <v>26545</v>
      </c>
      <c r="C6744" s="1" t="str">
        <f t="shared" si="826"/>
        <v>21:0667</v>
      </c>
      <c r="D6744" s="1" t="str">
        <f t="shared" si="833"/>
        <v>21:0203</v>
      </c>
      <c r="E6744" t="s">
        <v>26546</v>
      </c>
      <c r="F6744" t="s">
        <v>26547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 t="s">
        <v>730</v>
      </c>
      <c r="P6744" t="s">
        <v>356</v>
      </c>
      <c r="Q6744" t="s">
        <v>23</v>
      </c>
    </row>
    <row r="6745" spans="1:17" hidden="1" x14ac:dyDescent="0.25">
      <c r="A6745" t="s">
        <v>26548</v>
      </c>
      <c r="B6745" t="s">
        <v>26549</v>
      </c>
      <c r="C6745" s="1" t="str">
        <f t="shared" ref="C6745:C6808" si="836">HYPERLINK("http://geochem.nrcan.gc.ca/cdogs/content/bdl/bdl210667_e.htm", "21:0667")</f>
        <v>21:0667</v>
      </c>
      <c r="D6745" s="1" t="str">
        <f t="shared" si="833"/>
        <v>21:0203</v>
      </c>
      <c r="E6745" t="s">
        <v>26550</v>
      </c>
      <c r="F6745" t="s">
        <v>26551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 t="s">
        <v>9521</v>
      </c>
      <c r="P6745" t="s">
        <v>356</v>
      </c>
      <c r="Q6745" t="s">
        <v>392</v>
      </c>
    </row>
    <row r="6746" spans="1:17" hidden="1" x14ac:dyDescent="0.25">
      <c r="A6746" t="s">
        <v>26552</v>
      </c>
      <c r="B6746" t="s">
        <v>26553</v>
      </c>
      <c r="C6746" s="1" t="str">
        <f t="shared" si="836"/>
        <v>21:0667</v>
      </c>
      <c r="D6746" s="1" t="str">
        <f t="shared" si="833"/>
        <v>21:0203</v>
      </c>
      <c r="E6746" t="s">
        <v>26554</v>
      </c>
      <c r="F6746" t="s">
        <v>26555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 t="s">
        <v>4378</v>
      </c>
      <c r="P6746" t="s">
        <v>22</v>
      </c>
      <c r="Q6746" t="s">
        <v>23</v>
      </c>
    </row>
    <row r="6747" spans="1:17" hidden="1" x14ac:dyDescent="0.25">
      <c r="A6747" t="s">
        <v>26556</v>
      </c>
      <c r="B6747" t="s">
        <v>26557</v>
      </c>
      <c r="C6747" s="1" t="str">
        <f t="shared" si="836"/>
        <v>21:0667</v>
      </c>
      <c r="D6747" s="1" t="str">
        <f t="shared" si="833"/>
        <v>21:0203</v>
      </c>
      <c r="E6747" t="s">
        <v>26558</v>
      </c>
      <c r="F6747" t="s">
        <v>26559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 t="s">
        <v>8423</v>
      </c>
      <c r="P6747" t="s">
        <v>356</v>
      </c>
      <c r="Q6747" t="s">
        <v>35</v>
      </c>
    </row>
    <row r="6748" spans="1:17" hidden="1" x14ac:dyDescent="0.25">
      <c r="A6748" t="s">
        <v>26560</v>
      </c>
      <c r="B6748" t="s">
        <v>26561</v>
      </c>
      <c r="C6748" s="1" t="str">
        <f t="shared" si="836"/>
        <v>21:0667</v>
      </c>
      <c r="D6748" s="1" t="str">
        <f t="shared" si="833"/>
        <v>21:0203</v>
      </c>
      <c r="E6748" t="s">
        <v>26562</v>
      </c>
      <c r="F6748" t="s">
        <v>26563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 t="s">
        <v>3655</v>
      </c>
      <c r="P6748" t="s">
        <v>356</v>
      </c>
      <c r="Q6748" t="s">
        <v>35</v>
      </c>
    </row>
    <row r="6749" spans="1:17" hidden="1" x14ac:dyDescent="0.25">
      <c r="A6749" t="s">
        <v>26564</v>
      </c>
      <c r="B6749" t="s">
        <v>26565</v>
      </c>
      <c r="C6749" s="1" t="str">
        <f t="shared" si="836"/>
        <v>21:0667</v>
      </c>
      <c r="D6749" s="1" t="str">
        <f t="shared" si="833"/>
        <v>21:0203</v>
      </c>
      <c r="E6749" t="s">
        <v>26566</v>
      </c>
      <c r="F6749" t="s">
        <v>26567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 t="s">
        <v>3116</v>
      </c>
      <c r="P6749" t="s">
        <v>45</v>
      </c>
      <c r="Q6749" t="s">
        <v>35</v>
      </c>
    </row>
    <row r="6750" spans="1:17" hidden="1" x14ac:dyDescent="0.25">
      <c r="A6750" t="s">
        <v>26568</v>
      </c>
      <c r="B6750" t="s">
        <v>26569</v>
      </c>
      <c r="C6750" s="1" t="str">
        <f t="shared" si="836"/>
        <v>21:0667</v>
      </c>
      <c r="D6750" s="1" t="str">
        <f t="shared" si="833"/>
        <v>21:0203</v>
      </c>
      <c r="E6750" t="s">
        <v>26570</v>
      </c>
      <c r="F6750" t="s">
        <v>26571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 t="s">
        <v>576</v>
      </c>
      <c r="P6750" t="s">
        <v>45</v>
      </c>
      <c r="Q6750" t="s">
        <v>23</v>
      </c>
    </row>
    <row r="6751" spans="1:17" hidden="1" x14ac:dyDescent="0.25">
      <c r="A6751" t="s">
        <v>26572</v>
      </c>
      <c r="B6751" t="s">
        <v>26573</v>
      </c>
      <c r="C6751" s="1" t="str">
        <f t="shared" si="836"/>
        <v>21:0667</v>
      </c>
      <c r="D6751" s="1" t="str">
        <f t="shared" si="833"/>
        <v>21:0203</v>
      </c>
      <c r="E6751" t="s">
        <v>26574</v>
      </c>
      <c r="F6751" t="s">
        <v>26575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 t="s">
        <v>8284</v>
      </c>
      <c r="P6751" t="s">
        <v>45</v>
      </c>
      <c r="Q6751" t="s">
        <v>35</v>
      </c>
    </row>
    <row r="6752" spans="1:17" hidden="1" x14ac:dyDescent="0.25">
      <c r="A6752" t="s">
        <v>26576</v>
      </c>
      <c r="B6752" t="s">
        <v>26577</v>
      </c>
      <c r="C6752" s="1" t="str">
        <f t="shared" si="836"/>
        <v>21:0667</v>
      </c>
      <c r="D6752" s="1" t="str">
        <f t="shared" si="833"/>
        <v>21:0203</v>
      </c>
      <c r="E6752" t="s">
        <v>26578</v>
      </c>
      <c r="F6752" t="s">
        <v>26579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 t="s">
        <v>154</v>
      </c>
      <c r="P6752" t="s">
        <v>45</v>
      </c>
      <c r="Q6752" t="s">
        <v>35</v>
      </c>
    </row>
    <row r="6753" spans="1:17" hidden="1" x14ac:dyDescent="0.25">
      <c r="A6753" t="s">
        <v>26580</v>
      </c>
      <c r="B6753" t="s">
        <v>26581</v>
      </c>
      <c r="C6753" s="1" t="str">
        <f t="shared" si="836"/>
        <v>21:0667</v>
      </c>
      <c r="D6753" s="1" t="str">
        <f>HYPERLINK("http://geochem.nrcan.gc.ca/cdogs/content/svy/svy_e.htm", "")</f>
        <v/>
      </c>
      <c r="G6753" s="1" t="str">
        <f>HYPERLINK("http://geochem.nrcan.gc.ca/cdogs/content/cr_/cr_00082_e.htm", "82")</f>
        <v>82</v>
      </c>
      <c r="J6753" t="s">
        <v>11703</v>
      </c>
      <c r="K6753" t="s">
        <v>11704</v>
      </c>
      <c r="O6753" t="s">
        <v>667</v>
      </c>
      <c r="P6753" t="s">
        <v>5702</v>
      </c>
      <c r="Q6753" t="s">
        <v>35</v>
      </c>
    </row>
    <row r="6754" spans="1:17" hidden="1" x14ac:dyDescent="0.25">
      <c r="A6754" t="s">
        <v>26582</v>
      </c>
      <c r="B6754" t="s">
        <v>26583</v>
      </c>
      <c r="C6754" s="1" t="str">
        <f t="shared" si="836"/>
        <v>21:0667</v>
      </c>
      <c r="D6754" s="1" t="str">
        <f>HYPERLINK("http://geochem.nrcan.gc.ca/cdogs/content/svy/svy210203_e.htm", "21:0203")</f>
        <v>21:0203</v>
      </c>
      <c r="E6754" t="s">
        <v>26584</v>
      </c>
      <c r="F6754" t="s">
        <v>26585</v>
      </c>
      <c r="H6754">
        <v>61.281996599999999</v>
      </c>
      <c r="I6754">
        <v>-130.6539234</v>
      </c>
      <c r="J6754" s="1" t="str">
        <f>HYPERLINK("http://geochem.nrcan.gc.ca/cdogs/content/kwd/kwd020018_e.htm", "Fluid (stream)")</f>
        <v>Fluid (stream)</v>
      </c>
      <c r="K6754" s="1" t="str">
        <f>HYPERLINK("http://geochem.nrcan.gc.ca/cdogs/content/kwd/kwd080007_e.htm", "Untreated Water")</f>
        <v>Untreated Water</v>
      </c>
      <c r="O6754" t="s">
        <v>551</v>
      </c>
      <c r="P6754" t="s">
        <v>356</v>
      </c>
      <c r="Q6754" t="s">
        <v>522</v>
      </c>
    </row>
    <row r="6755" spans="1:17" hidden="1" x14ac:dyDescent="0.25">
      <c r="A6755" t="s">
        <v>26586</v>
      </c>
      <c r="B6755" t="s">
        <v>26587</v>
      </c>
      <c r="C6755" s="1" t="str">
        <f t="shared" si="836"/>
        <v>21:0667</v>
      </c>
      <c r="D6755" s="1" t="str">
        <f>HYPERLINK("http://geochem.nrcan.gc.ca/cdogs/content/svy/svy210203_e.htm", "21:0203")</f>
        <v>21:0203</v>
      </c>
      <c r="E6755" t="s">
        <v>26584</v>
      </c>
      <c r="F6755" t="s">
        <v>26588</v>
      </c>
      <c r="H6755">
        <v>61.281996599999999</v>
      </c>
      <c r="I6755">
        <v>-130.6539234</v>
      </c>
      <c r="J6755" s="1" t="str">
        <f>HYPERLINK("http://geochem.nrcan.gc.ca/cdogs/content/kwd/kwd020018_e.htm", "Fluid (stream)")</f>
        <v>Fluid (stream)</v>
      </c>
      <c r="K6755" s="1" t="str">
        <f>HYPERLINK("http://geochem.nrcan.gc.ca/cdogs/content/kwd/kwd080007_e.htm", "Untreated Water")</f>
        <v>Untreated Water</v>
      </c>
      <c r="O6755" t="s">
        <v>551</v>
      </c>
      <c r="P6755" t="s">
        <v>356</v>
      </c>
      <c r="Q6755" t="s">
        <v>392</v>
      </c>
    </row>
    <row r="6756" spans="1:17" hidden="1" x14ac:dyDescent="0.25">
      <c r="A6756" t="s">
        <v>26589</v>
      </c>
      <c r="B6756" t="s">
        <v>26590</v>
      </c>
      <c r="C6756" s="1" t="str">
        <f t="shared" si="836"/>
        <v>21:0667</v>
      </c>
      <c r="D6756" s="1" t="str">
        <f>HYPERLINK("http://geochem.nrcan.gc.ca/cdogs/content/svy/svy210203_e.htm", "21:0203")</f>
        <v>21:0203</v>
      </c>
      <c r="E6756" t="s">
        <v>26591</v>
      </c>
      <c r="F6756" t="s">
        <v>26592</v>
      </c>
      <c r="H6756">
        <v>61.166547799999996</v>
      </c>
      <c r="I6756">
        <v>-130.5105255</v>
      </c>
      <c r="J6756" s="1" t="str">
        <f>HYPERLINK("http://geochem.nrcan.gc.ca/cdogs/content/kwd/kwd020018_e.htm", "Fluid (stream)")</f>
        <v>Fluid (stream)</v>
      </c>
      <c r="K6756" s="1" t="str">
        <f>HYPERLINK("http://geochem.nrcan.gc.ca/cdogs/content/kwd/kwd080007_e.htm", "Untreated Water")</f>
        <v>Untreated Water</v>
      </c>
      <c r="O6756" t="s">
        <v>14840</v>
      </c>
      <c r="P6756" t="s">
        <v>1515</v>
      </c>
      <c r="Q6756" t="s">
        <v>46</v>
      </c>
    </row>
    <row r="6757" spans="1:17" hidden="1" x14ac:dyDescent="0.25">
      <c r="A6757" t="s">
        <v>26593</v>
      </c>
      <c r="B6757" t="s">
        <v>26594</v>
      </c>
      <c r="C6757" s="1" t="str">
        <f t="shared" si="836"/>
        <v>21:0667</v>
      </c>
      <c r="D6757" s="1" t="str">
        <f>HYPERLINK("http://geochem.nrcan.gc.ca/cdogs/content/svy/svy210203_e.htm", "21:0203")</f>
        <v>21:0203</v>
      </c>
      <c r="E6757" t="s">
        <v>26595</v>
      </c>
      <c r="F6757" t="s">
        <v>26596</v>
      </c>
      <c r="H6757">
        <v>61.1426035</v>
      </c>
      <c r="I6757">
        <v>-130.47187740000001</v>
      </c>
      <c r="J6757" s="1" t="str">
        <f>HYPERLINK("http://geochem.nrcan.gc.ca/cdogs/content/kwd/kwd020018_e.htm", "Fluid (stream)")</f>
        <v>Fluid (stream)</v>
      </c>
      <c r="K6757" s="1" t="str">
        <f>HYPERLINK("http://geochem.nrcan.gc.ca/cdogs/content/kwd/kwd080007_e.htm", "Untreated Water")</f>
        <v>Untreated Water</v>
      </c>
      <c r="O6757" t="s">
        <v>3027</v>
      </c>
      <c r="P6757" t="s">
        <v>5755</v>
      </c>
      <c r="Q6757" t="s">
        <v>103</v>
      </c>
    </row>
    <row r="6758" spans="1:17" hidden="1" x14ac:dyDescent="0.25">
      <c r="A6758" t="s">
        <v>26597</v>
      </c>
      <c r="B6758" t="s">
        <v>26598</v>
      </c>
      <c r="C6758" s="1" t="str">
        <f t="shared" si="836"/>
        <v>21:0667</v>
      </c>
      <c r="D6758" s="1" t="str">
        <f>HYPERLINK("http://geochem.nrcan.gc.ca/cdogs/content/svy/svy210203_e.htm", "21:0203")</f>
        <v>21:0203</v>
      </c>
      <c r="E6758" t="s">
        <v>26599</v>
      </c>
      <c r="F6758" t="s">
        <v>26600</v>
      </c>
      <c r="H6758">
        <v>61.139226100000002</v>
      </c>
      <c r="I6758">
        <v>-130.4190456</v>
      </c>
      <c r="J6758" s="1" t="str">
        <f>HYPERLINK("http://geochem.nrcan.gc.ca/cdogs/content/kwd/kwd020018_e.htm", "Fluid (stream)")</f>
        <v>Fluid (stream)</v>
      </c>
      <c r="K6758" s="1" t="str">
        <f>HYPERLINK("http://geochem.nrcan.gc.ca/cdogs/content/kwd/kwd080007_e.htm", "Untreated Water")</f>
        <v>Untreated Water</v>
      </c>
      <c r="O6758" t="s">
        <v>2120</v>
      </c>
      <c r="P6758" t="s">
        <v>356</v>
      </c>
      <c r="Q6758" t="s">
        <v>46</v>
      </c>
    </row>
    <row r="6759" spans="1:17" hidden="1" x14ac:dyDescent="0.25">
      <c r="A6759" t="s">
        <v>26601</v>
      </c>
      <c r="B6759" t="s">
        <v>26602</v>
      </c>
      <c r="C6759" s="1" t="str">
        <f t="shared" si="836"/>
        <v>21:0667</v>
      </c>
      <c r="D6759" s="1" t="str">
        <f>HYPERLINK("http://geochem.nrcan.gc.ca/cdogs/content/svy/svy_e.htm", "")</f>
        <v/>
      </c>
      <c r="G6759" s="1" t="str">
        <f>HYPERLINK("http://geochem.nrcan.gc.ca/cdogs/content/cr_/cr_00082_e.htm", "82")</f>
        <v>82</v>
      </c>
      <c r="J6759" t="s">
        <v>11703</v>
      </c>
      <c r="K6759" t="s">
        <v>11704</v>
      </c>
      <c r="O6759" t="s">
        <v>730</v>
      </c>
      <c r="P6759" t="s">
        <v>16918</v>
      </c>
      <c r="Q6759" t="s">
        <v>522</v>
      </c>
    </row>
    <row r="6760" spans="1:17" hidden="1" x14ac:dyDescent="0.25">
      <c r="A6760" t="s">
        <v>26603</v>
      </c>
      <c r="B6760" t="s">
        <v>26604</v>
      </c>
      <c r="C6760" s="1" t="str">
        <f t="shared" si="836"/>
        <v>21:0667</v>
      </c>
      <c r="D6760" s="1" t="str">
        <f t="shared" ref="D6760:D6780" si="837">HYPERLINK("http://geochem.nrcan.gc.ca/cdogs/content/svy/svy210203_e.htm", "21:0203")</f>
        <v>21:0203</v>
      </c>
      <c r="E6760" t="s">
        <v>26605</v>
      </c>
      <c r="F6760" t="s">
        <v>26606</v>
      </c>
      <c r="H6760">
        <v>61.075253099999998</v>
      </c>
      <c r="I6760">
        <v>-130.3654114</v>
      </c>
      <c r="J6760" s="1" t="str">
        <f t="shared" ref="J6760:J6780" si="838">HYPERLINK("http://geochem.nrcan.gc.ca/cdogs/content/kwd/kwd020018_e.htm", "Fluid (stream)")</f>
        <v>Fluid (stream)</v>
      </c>
      <c r="K6760" s="1" t="str">
        <f t="shared" ref="K6760:K6780" si="839">HYPERLINK("http://geochem.nrcan.gc.ca/cdogs/content/kwd/kwd080007_e.htm", "Untreated Water")</f>
        <v>Untreated Water</v>
      </c>
      <c r="O6760" t="s">
        <v>21</v>
      </c>
      <c r="P6760" t="s">
        <v>658</v>
      </c>
      <c r="Q6760" t="s">
        <v>59</v>
      </c>
    </row>
    <row r="6761" spans="1:17" hidden="1" x14ac:dyDescent="0.25">
      <c r="A6761" t="s">
        <v>26607</v>
      </c>
      <c r="B6761" t="s">
        <v>26608</v>
      </c>
      <c r="C6761" s="1" t="str">
        <f t="shared" si="836"/>
        <v>21:0667</v>
      </c>
      <c r="D6761" s="1" t="str">
        <f t="shared" si="837"/>
        <v>21:0203</v>
      </c>
      <c r="E6761" t="s">
        <v>26609</v>
      </c>
      <c r="F6761" t="s">
        <v>26610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 t="s">
        <v>154</v>
      </c>
      <c r="P6761" t="s">
        <v>2212</v>
      </c>
      <c r="Q6761" t="s">
        <v>23</v>
      </c>
    </row>
    <row r="6762" spans="1:17" hidden="1" x14ac:dyDescent="0.25">
      <c r="A6762" t="s">
        <v>26611</v>
      </c>
      <c r="B6762" t="s">
        <v>26612</v>
      </c>
      <c r="C6762" s="1" t="str">
        <f t="shared" si="836"/>
        <v>21:0667</v>
      </c>
      <c r="D6762" s="1" t="str">
        <f t="shared" si="837"/>
        <v>21:0203</v>
      </c>
      <c r="E6762" t="s">
        <v>26613</v>
      </c>
      <c r="F6762" t="s">
        <v>26614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  <c r="O6762" t="s">
        <v>108</v>
      </c>
      <c r="P6762" t="s">
        <v>108</v>
      </c>
      <c r="Q6762" t="s">
        <v>108</v>
      </c>
    </row>
    <row r="6763" spans="1:17" hidden="1" x14ac:dyDescent="0.25">
      <c r="A6763" t="s">
        <v>26615</v>
      </c>
      <c r="B6763" t="s">
        <v>26616</v>
      </c>
      <c r="C6763" s="1" t="str">
        <f t="shared" si="836"/>
        <v>21:0667</v>
      </c>
      <c r="D6763" s="1" t="str">
        <f t="shared" si="837"/>
        <v>21:0203</v>
      </c>
      <c r="E6763" t="s">
        <v>26617</v>
      </c>
      <c r="F6763" t="s">
        <v>26618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 t="s">
        <v>2129</v>
      </c>
      <c r="P6763" t="s">
        <v>4464</v>
      </c>
      <c r="Q6763" t="s">
        <v>23</v>
      </c>
    </row>
    <row r="6764" spans="1:17" hidden="1" x14ac:dyDescent="0.25">
      <c r="A6764" t="s">
        <v>26619</v>
      </c>
      <c r="B6764" t="s">
        <v>26620</v>
      </c>
      <c r="C6764" s="1" t="str">
        <f t="shared" si="836"/>
        <v>21:0667</v>
      </c>
      <c r="D6764" s="1" t="str">
        <f t="shared" si="837"/>
        <v>21:0203</v>
      </c>
      <c r="E6764" t="s">
        <v>26621</v>
      </c>
      <c r="F6764" t="s">
        <v>26622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 t="s">
        <v>10145</v>
      </c>
      <c r="P6764" t="s">
        <v>3569</v>
      </c>
      <c r="Q6764" t="s">
        <v>23</v>
      </c>
    </row>
    <row r="6765" spans="1:17" hidden="1" x14ac:dyDescent="0.25">
      <c r="A6765" t="s">
        <v>26623</v>
      </c>
      <c r="B6765" t="s">
        <v>26624</v>
      </c>
      <c r="C6765" s="1" t="str">
        <f t="shared" si="836"/>
        <v>21:0667</v>
      </c>
      <c r="D6765" s="1" t="str">
        <f t="shared" si="837"/>
        <v>21:0203</v>
      </c>
      <c r="E6765" t="s">
        <v>26625</v>
      </c>
      <c r="F6765" t="s">
        <v>26626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 t="s">
        <v>2392</v>
      </c>
      <c r="P6765" t="s">
        <v>3080</v>
      </c>
      <c r="Q6765" t="s">
        <v>35</v>
      </c>
    </row>
    <row r="6766" spans="1:17" hidden="1" x14ac:dyDescent="0.25">
      <c r="A6766" t="s">
        <v>26627</v>
      </c>
      <c r="B6766" t="s">
        <v>26628</v>
      </c>
      <c r="C6766" s="1" t="str">
        <f t="shared" si="836"/>
        <v>21:0667</v>
      </c>
      <c r="D6766" s="1" t="str">
        <f t="shared" si="837"/>
        <v>21:0203</v>
      </c>
      <c r="E6766" t="s">
        <v>26629</v>
      </c>
      <c r="F6766" t="s">
        <v>26630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 t="s">
        <v>3116</v>
      </c>
      <c r="P6766" t="s">
        <v>6370</v>
      </c>
      <c r="Q6766" t="s">
        <v>198</v>
      </c>
    </row>
    <row r="6767" spans="1:17" hidden="1" x14ac:dyDescent="0.25">
      <c r="A6767" t="s">
        <v>26631</v>
      </c>
      <c r="B6767" t="s">
        <v>26632</v>
      </c>
      <c r="C6767" s="1" t="str">
        <f t="shared" si="836"/>
        <v>21:0667</v>
      </c>
      <c r="D6767" s="1" t="str">
        <f t="shared" si="837"/>
        <v>21:0203</v>
      </c>
      <c r="E6767" t="s">
        <v>26633</v>
      </c>
      <c r="F6767" t="s">
        <v>26634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 t="s">
        <v>6067</v>
      </c>
      <c r="P6767" t="s">
        <v>4550</v>
      </c>
      <c r="Q6767" t="s">
        <v>46</v>
      </c>
    </row>
    <row r="6768" spans="1:17" hidden="1" x14ac:dyDescent="0.25">
      <c r="A6768" t="s">
        <v>26635</v>
      </c>
      <c r="B6768" t="s">
        <v>26636</v>
      </c>
      <c r="C6768" s="1" t="str">
        <f t="shared" si="836"/>
        <v>21:0667</v>
      </c>
      <c r="D6768" s="1" t="str">
        <f t="shared" si="837"/>
        <v>21:0203</v>
      </c>
      <c r="E6768" t="s">
        <v>26637</v>
      </c>
      <c r="F6768" t="s">
        <v>26638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 t="s">
        <v>236</v>
      </c>
      <c r="P6768" t="s">
        <v>1588</v>
      </c>
      <c r="Q6768" t="s">
        <v>46</v>
      </c>
    </row>
    <row r="6769" spans="1:17" hidden="1" x14ac:dyDescent="0.25">
      <c r="A6769" t="s">
        <v>26639</v>
      </c>
      <c r="B6769" t="s">
        <v>26640</v>
      </c>
      <c r="C6769" s="1" t="str">
        <f t="shared" si="836"/>
        <v>21:0667</v>
      </c>
      <c r="D6769" s="1" t="str">
        <f t="shared" si="837"/>
        <v>21:0203</v>
      </c>
      <c r="E6769" t="s">
        <v>26641</v>
      </c>
      <c r="F6769" t="s">
        <v>26642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 t="s">
        <v>1664</v>
      </c>
      <c r="P6769" t="s">
        <v>5368</v>
      </c>
      <c r="Q6769" t="s">
        <v>29</v>
      </c>
    </row>
    <row r="6770" spans="1:17" hidden="1" x14ac:dyDescent="0.25">
      <c r="A6770" t="s">
        <v>26643</v>
      </c>
      <c r="B6770" t="s">
        <v>26644</v>
      </c>
      <c r="C6770" s="1" t="str">
        <f t="shared" si="836"/>
        <v>21:0667</v>
      </c>
      <c r="D6770" s="1" t="str">
        <f t="shared" si="837"/>
        <v>21:0203</v>
      </c>
      <c r="E6770" t="s">
        <v>26645</v>
      </c>
      <c r="F6770" t="s">
        <v>26646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 t="s">
        <v>7333</v>
      </c>
      <c r="P6770" t="s">
        <v>6673</v>
      </c>
      <c r="Q6770" t="s">
        <v>198</v>
      </c>
    </row>
    <row r="6771" spans="1:17" hidden="1" x14ac:dyDescent="0.25">
      <c r="A6771" t="s">
        <v>26647</v>
      </c>
      <c r="B6771" t="s">
        <v>26648</v>
      </c>
      <c r="C6771" s="1" t="str">
        <f t="shared" si="836"/>
        <v>21:0667</v>
      </c>
      <c r="D6771" s="1" t="str">
        <f t="shared" si="837"/>
        <v>21:0203</v>
      </c>
      <c r="E6771" t="s">
        <v>26649</v>
      </c>
      <c r="F6771" t="s">
        <v>26650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 t="s">
        <v>10145</v>
      </c>
      <c r="P6771" t="s">
        <v>6664</v>
      </c>
      <c r="Q6771" t="s">
        <v>46</v>
      </c>
    </row>
    <row r="6772" spans="1:17" hidden="1" x14ac:dyDescent="0.25">
      <c r="A6772" t="s">
        <v>26651</v>
      </c>
      <c r="B6772" t="s">
        <v>26652</v>
      </c>
      <c r="C6772" s="1" t="str">
        <f t="shared" si="836"/>
        <v>21:0667</v>
      </c>
      <c r="D6772" s="1" t="str">
        <f t="shared" si="837"/>
        <v>21:0203</v>
      </c>
      <c r="E6772" t="s">
        <v>26653</v>
      </c>
      <c r="F6772" t="s">
        <v>26654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 t="s">
        <v>6124</v>
      </c>
      <c r="P6772" t="s">
        <v>3569</v>
      </c>
      <c r="Q6772" t="s">
        <v>46</v>
      </c>
    </row>
    <row r="6773" spans="1:17" hidden="1" x14ac:dyDescent="0.25">
      <c r="A6773" t="s">
        <v>26655</v>
      </c>
      <c r="B6773" t="s">
        <v>26656</v>
      </c>
      <c r="C6773" s="1" t="str">
        <f t="shared" si="836"/>
        <v>21:0667</v>
      </c>
      <c r="D6773" s="1" t="str">
        <f t="shared" si="837"/>
        <v>21:0203</v>
      </c>
      <c r="E6773" t="s">
        <v>26657</v>
      </c>
      <c r="F6773" t="s">
        <v>26658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 t="s">
        <v>6016</v>
      </c>
      <c r="P6773" t="s">
        <v>4455</v>
      </c>
      <c r="Q6773" t="s">
        <v>93</v>
      </c>
    </row>
    <row r="6774" spans="1:17" hidden="1" x14ac:dyDescent="0.25">
      <c r="A6774" t="s">
        <v>26659</v>
      </c>
      <c r="B6774" t="s">
        <v>26660</v>
      </c>
      <c r="C6774" s="1" t="str">
        <f t="shared" si="836"/>
        <v>21:0667</v>
      </c>
      <c r="D6774" s="1" t="str">
        <f t="shared" si="837"/>
        <v>21:0203</v>
      </c>
      <c r="E6774" t="s">
        <v>26657</v>
      </c>
      <c r="F6774" t="s">
        <v>26661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 t="s">
        <v>15855</v>
      </c>
      <c r="P6774" t="s">
        <v>4455</v>
      </c>
      <c r="Q6774" t="s">
        <v>71</v>
      </c>
    </row>
    <row r="6775" spans="1:17" hidden="1" x14ac:dyDescent="0.25">
      <c r="A6775" t="s">
        <v>26662</v>
      </c>
      <c r="B6775" t="s">
        <v>26663</v>
      </c>
      <c r="C6775" s="1" t="str">
        <f t="shared" si="836"/>
        <v>21:0667</v>
      </c>
      <c r="D6775" s="1" t="str">
        <f t="shared" si="837"/>
        <v>21:0203</v>
      </c>
      <c r="E6775" t="s">
        <v>26664</v>
      </c>
      <c r="F6775" t="s">
        <v>26665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 t="s">
        <v>2418</v>
      </c>
      <c r="P6775" t="s">
        <v>2212</v>
      </c>
      <c r="Q6775" t="s">
        <v>522</v>
      </c>
    </row>
    <row r="6776" spans="1:17" hidden="1" x14ac:dyDescent="0.25">
      <c r="A6776" t="s">
        <v>26666</v>
      </c>
      <c r="B6776" t="s">
        <v>26667</v>
      </c>
      <c r="C6776" s="1" t="str">
        <f t="shared" si="836"/>
        <v>21:0667</v>
      </c>
      <c r="D6776" s="1" t="str">
        <f t="shared" si="837"/>
        <v>21:0203</v>
      </c>
      <c r="E6776" t="s">
        <v>26668</v>
      </c>
      <c r="F6776" t="s">
        <v>26669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 t="s">
        <v>11795</v>
      </c>
      <c r="P6776" t="s">
        <v>636</v>
      </c>
      <c r="Q6776" t="s">
        <v>59</v>
      </c>
    </row>
    <row r="6777" spans="1:17" hidden="1" x14ac:dyDescent="0.25">
      <c r="A6777" t="s">
        <v>26670</v>
      </c>
      <c r="B6777" t="s">
        <v>26671</v>
      </c>
      <c r="C6777" s="1" t="str">
        <f t="shared" si="836"/>
        <v>21:0667</v>
      </c>
      <c r="D6777" s="1" t="str">
        <f t="shared" si="837"/>
        <v>21:0203</v>
      </c>
      <c r="E6777" t="s">
        <v>26672</v>
      </c>
      <c r="F6777" t="s">
        <v>26673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 t="s">
        <v>8284</v>
      </c>
      <c r="P6777" t="s">
        <v>356</v>
      </c>
      <c r="Q6777" t="s">
        <v>398</v>
      </c>
    </row>
    <row r="6778" spans="1:17" hidden="1" x14ac:dyDescent="0.25">
      <c r="A6778" t="s">
        <v>26674</v>
      </c>
      <c r="B6778" t="s">
        <v>26675</v>
      </c>
      <c r="C6778" s="1" t="str">
        <f t="shared" si="836"/>
        <v>21:0667</v>
      </c>
      <c r="D6778" s="1" t="str">
        <f t="shared" si="837"/>
        <v>21:0203</v>
      </c>
      <c r="E6778" t="s">
        <v>26676</v>
      </c>
      <c r="F6778" t="s">
        <v>26677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 t="s">
        <v>10345</v>
      </c>
      <c r="P6778" t="s">
        <v>22</v>
      </c>
      <c r="Q6778" t="s">
        <v>653</v>
      </c>
    </row>
    <row r="6779" spans="1:17" hidden="1" x14ac:dyDescent="0.25">
      <c r="A6779" t="s">
        <v>26678</v>
      </c>
      <c r="B6779" t="s">
        <v>26679</v>
      </c>
      <c r="C6779" s="1" t="str">
        <f t="shared" si="836"/>
        <v>21:0667</v>
      </c>
      <c r="D6779" s="1" t="str">
        <f t="shared" si="837"/>
        <v>21:0203</v>
      </c>
      <c r="E6779" t="s">
        <v>26680</v>
      </c>
      <c r="F6779" t="s">
        <v>26681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 t="s">
        <v>11795</v>
      </c>
      <c r="P6779" t="s">
        <v>1631</v>
      </c>
      <c r="Q6779" t="s">
        <v>522</v>
      </c>
    </row>
    <row r="6780" spans="1:17" hidden="1" x14ac:dyDescent="0.25">
      <c r="A6780" t="s">
        <v>26682</v>
      </c>
      <c r="B6780" t="s">
        <v>26683</v>
      </c>
      <c r="C6780" s="1" t="str">
        <f t="shared" si="836"/>
        <v>21:0667</v>
      </c>
      <c r="D6780" s="1" t="str">
        <f t="shared" si="837"/>
        <v>21:0203</v>
      </c>
      <c r="E6780" t="s">
        <v>26684</v>
      </c>
      <c r="F6780" t="s">
        <v>26685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 t="s">
        <v>6124</v>
      </c>
      <c r="P6780" t="s">
        <v>7960</v>
      </c>
      <c r="Q6780" t="s">
        <v>59</v>
      </c>
    </row>
    <row r="6781" spans="1:17" hidden="1" x14ac:dyDescent="0.25">
      <c r="A6781" t="s">
        <v>26686</v>
      </c>
      <c r="B6781" t="s">
        <v>26687</v>
      </c>
      <c r="C6781" s="1" t="str">
        <f t="shared" si="836"/>
        <v>21:0667</v>
      </c>
      <c r="D6781" s="1" t="str">
        <f>HYPERLINK("http://geochem.nrcan.gc.ca/cdogs/content/svy/svy_e.htm", "")</f>
        <v/>
      </c>
      <c r="G6781" s="1" t="str">
        <f>HYPERLINK("http://geochem.nrcan.gc.ca/cdogs/content/cr_/cr_00082_e.htm", "82")</f>
        <v>82</v>
      </c>
      <c r="J6781" t="s">
        <v>11703</v>
      </c>
      <c r="K6781" t="s">
        <v>11704</v>
      </c>
      <c r="O6781" t="s">
        <v>730</v>
      </c>
      <c r="P6781" t="s">
        <v>556</v>
      </c>
      <c r="Q6781" t="s">
        <v>392</v>
      </c>
    </row>
    <row r="6782" spans="1:17" hidden="1" x14ac:dyDescent="0.25">
      <c r="A6782" t="s">
        <v>26688</v>
      </c>
      <c r="B6782" t="s">
        <v>26689</v>
      </c>
      <c r="C6782" s="1" t="str">
        <f t="shared" si="836"/>
        <v>21:0667</v>
      </c>
      <c r="D6782" s="1" t="str">
        <f t="shared" ref="D6782:D6799" si="840">HYPERLINK("http://geochem.nrcan.gc.ca/cdogs/content/svy/svy210203_e.htm", "21:0203")</f>
        <v>21:0203</v>
      </c>
      <c r="E6782" t="s">
        <v>26690</v>
      </c>
      <c r="F6782" t="s">
        <v>26691</v>
      </c>
      <c r="H6782">
        <v>61.175960400000001</v>
      </c>
      <c r="I6782">
        <v>-130.75995850000001</v>
      </c>
      <c r="J6782" s="1" t="str">
        <f t="shared" ref="J6782:J6799" si="841">HYPERLINK("http://geochem.nrcan.gc.ca/cdogs/content/kwd/kwd020018_e.htm", "Fluid (stream)")</f>
        <v>Fluid (stream)</v>
      </c>
      <c r="K6782" s="1" t="str">
        <f t="shared" ref="K6782:K6799" si="842">HYPERLINK("http://geochem.nrcan.gc.ca/cdogs/content/kwd/kwd080007_e.htm", "Untreated Water")</f>
        <v>Untreated Water</v>
      </c>
      <c r="O6782" t="s">
        <v>652</v>
      </c>
      <c r="P6782" t="s">
        <v>2943</v>
      </c>
      <c r="Q6782" t="s">
        <v>198</v>
      </c>
    </row>
    <row r="6783" spans="1:17" hidden="1" x14ac:dyDescent="0.25">
      <c r="A6783" t="s">
        <v>26692</v>
      </c>
      <c r="B6783" t="s">
        <v>26693</v>
      </c>
      <c r="C6783" s="1" t="str">
        <f t="shared" si="836"/>
        <v>21:0667</v>
      </c>
      <c r="D6783" s="1" t="str">
        <f t="shared" si="840"/>
        <v>21:0203</v>
      </c>
      <c r="E6783" t="s">
        <v>26694</v>
      </c>
      <c r="F6783" t="s">
        <v>26695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 t="s">
        <v>57</v>
      </c>
      <c r="P6783" t="s">
        <v>397</v>
      </c>
      <c r="Q6783" t="s">
        <v>46</v>
      </c>
    </row>
    <row r="6784" spans="1:17" hidden="1" x14ac:dyDescent="0.25">
      <c r="A6784" t="s">
        <v>26696</v>
      </c>
      <c r="B6784" t="s">
        <v>26697</v>
      </c>
      <c r="C6784" s="1" t="str">
        <f t="shared" si="836"/>
        <v>21:0667</v>
      </c>
      <c r="D6784" s="1" t="str">
        <f t="shared" si="840"/>
        <v>21:0203</v>
      </c>
      <c r="E6784" t="s">
        <v>26698</v>
      </c>
      <c r="F6784" t="s">
        <v>26699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 t="s">
        <v>6091</v>
      </c>
      <c r="P6784" t="s">
        <v>658</v>
      </c>
      <c r="Q6784" t="s">
        <v>198</v>
      </c>
    </row>
    <row r="6785" spans="1:17" hidden="1" x14ac:dyDescent="0.25">
      <c r="A6785" t="s">
        <v>26700</v>
      </c>
      <c r="B6785" t="s">
        <v>26701</v>
      </c>
      <c r="C6785" s="1" t="str">
        <f t="shared" si="836"/>
        <v>21:0667</v>
      </c>
      <c r="D6785" s="1" t="str">
        <f t="shared" si="840"/>
        <v>21:0203</v>
      </c>
      <c r="E6785" t="s">
        <v>26702</v>
      </c>
      <c r="F6785" t="s">
        <v>26703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 t="s">
        <v>220</v>
      </c>
      <c r="P6785" t="s">
        <v>22</v>
      </c>
      <c r="Q6785" t="s">
        <v>198</v>
      </c>
    </row>
    <row r="6786" spans="1:17" hidden="1" x14ac:dyDescent="0.25">
      <c r="A6786" t="s">
        <v>26704</v>
      </c>
      <c r="B6786" t="s">
        <v>26705</v>
      </c>
      <c r="C6786" s="1" t="str">
        <f t="shared" si="836"/>
        <v>21:0667</v>
      </c>
      <c r="D6786" s="1" t="str">
        <f t="shared" si="840"/>
        <v>21:0203</v>
      </c>
      <c r="E6786" t="s">
        <v>26706</v>
      </c>
      <c r="F6786" t="s">
        <v>26707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 t="s">
        <v>113</v>
      </c>
      <c r="P6786" t="s">
        <v>22</v>
      </c>
      <c r="Q6786" t="s">
        <v>46</v>
      </c>
    </row>
    <row r="6787" spans="1:17" hidden="1" x14ac:dyDescent="0.25">
      <c r="A6787" t="s">
        <v>26708</v>
      </c>
      <c r="B6787" t="s">
        <v>26709</v>
      </c>
      <c r="C6787" s="1" t="str">
        <f t="shared" si="836"/>
        <v>21:0667</v>
      </c>
      <c r="D6787" s="1" t="str">
        <f t="shared" si="840"/>
        <v>21:0203</v>
      </c>
      <c r="E6787" t="s">
        <v>26710</v>
      </c>
      <c r="F6787" t="s">
        <v>26711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 t="s">
        <v>630</v>
      </c>
      <c r="P6787" t="s">
        <v>391</v>
      </c>
      <c r="Q6787" t="s">
        <v>522</v>
      </c>
    </row>
    <row r="6788" spans="1:17" hidden="1" x14ac:dyDescent="0.25">
      <c r="A6788" t="s">
        <v>26712</v>
      </c>
      <c r="B6788" t="s">
        <v>26713</v>
      </c>
      <c r="C6788" s="1" t="str">
        <f t="shared" si="836"/>
        <v>21:0667</v>
      </c>
      <c r="D6788" s="1" t="str">
        <f t="shared" si="840"/>
        <v>21:0203</v>
      </c>
      <c r="E6788" t="s">
        <v>26714</v>
      </c>
      <c r="F6788" t="s">
        <v>26715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 t="s">
        <v>9517</v>
      </c>
      <c r="P6788" t="s">
        <v>391</v>
      </c>
      <c r="Q6788" t="s">
        <v>522</v>
      </c>
    </row>
    <row r="6789" spans="1:17" hidden="1" x14ac:dyDescent="0.25">
      <c r="A6789" t="s">
        <v>26716</v>
      </c>
      <c r="B6789" t="s">
        <v>26717</v>
      </c>
      <c r="C6789" s="1" t="str">
        <f t="shared" si="836"/>
        <v>21:0667</v>
      </c>
      <c r="D6789" s="1" t="str">
        <f t="shared" si="840"/>
        <v>21:0203</v>
      </c>
      <c r="E6789" t="s">
        <v>26718</v>
      </c>
      <c r="F6789" t="s">
        <v>26719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 t="s">
        <v>3590</v>
      </c>
      <c r="P6789" t="s">
        <v>22</v>
      </c>
      <c r="Q6789" t="s">
        <v>522</v>
      </c>
    </row>
    <row r="6790" spans="1:17" hidden="1" x14ac:dyDescent="0.25">
      <c r="A6790" t="s">
        <v>26720</v>
      </c>
      <c r="B6790" t="s">
        <v>26721</v>
      </c>
      <c r="C6790" s="1" t="str">
        <f t="shared" si="836"/>
        <v>21:0667</v>
      </c>
      <c r="D6790" s="1" t="str">
        <f t="shared" si="840"/>
        <v>21:0203</v>
      </c>
      <c r="E6790" t="s">
        <v>26722</v>
      </c>
      <c r="F6790" t="s">
        <v>26723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 t="s">
        <v>3419</v>
      </c>
      <c r="P6790" t="s">
        <v>2212</v>
      </c>
      <c r="Q6790" t="s">
        <v>23</v>
      </c>
    </row>
    <row r="6791" spans="1:17" hidden="1" x14ac:dyDescent="0.25">
      <c r="A6791" t="s">
        <v>26724</v>
      </c>
      <c r="B6791" t="s">
        <v>26725</v>
      </c>
      <c r="C6791" s="1" t="str">
        <f t="shared" si="836"/>
        <v>21:0667</v>
      </c>
      <c r="D6791" s="1" t="str">
        <f t="shared" si="840"/>
        <v>21:0203</v>
      </c>
      <c r="E6791" t="s">
        <v>26726</v>
      </c>
      <c r="F6791" t="s">
        <v>26727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 t="s">
        <v>3085</v>
      </c>
      <c r="P6791" t="s">
        <v>583</v>
      </c>
      <c r="Q6791" t="s">
        <v>398</v>
      </c>
    </row>
    <row r="6792" spans="1:17" hidden="1" x14ac:dyDescent="0.25">
      <c r="A6792" t="s">
        <v>26728</v>
      </c>
      <c r="B6792" t="s">
        <v>26729</v>
      </c>
      <c r="C6792" s="1" t="str">
        <f t="shared" si="836"/>
        <v>21:0667</v>
      </c>
      <c r="D6792" s="1" t="str">
        <f t="shared" si="840"/>
        <v>21:0203</v>
      </c>
      <c r="E6792" t="s">
        <v>26730</v>
      </c>
      <c r="F6792" t="s">
        <v>26731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 t="s">
        <v>2129</v>
      </c>
      <c r="P6792" t="s">
        <v>1515</v>
      </c>
      <c r="Q6792" t="s">
        <v>522</v>
      </c>
    </row>
    <row r="6793" spans="1:17" hidden="1" x14ac:dyDescent="0.25">
      <c r="A6793" t="s">
        <v>26732</v>
      </c>
      <c r="B6793" t="s">
        <v>26733</v>
      </c>
      <c r="C6793" s="1" t="str">
        <f t="shared" si="836"/>
        <v>21:0667</v>
      </c>
      <c r="D6793" s="1" t="str">
        <f t="shared" si="840"/>
        <v>21:0203</v>
      </c>
      <c r="E6793" t="s">
        <v>26730</v>
      </c>
      <c r="F6793" t="s">
        <v>26734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 t="s">
        <v>4378</v>
      </c>
      <c r="P6793" t="s">
        <v>1515</v>
      </c>
      <c r="Q6793" t="s">
        <v>522</v>
      </c>
    </row>
    <row r="6794" spans="1:17" hidden="1" x14ac:dyDescent="0.25">
      <c r="A6794" t="s">
        <v>26735</v>
      </c>
      <c r="B6794" t="s">
        <v>26736</v>
      </c>
      <c r="C6794" s="1" t="str">
        <f t="shared" si="836"/>
        <v>21:0667</v>
      </c>
      <c r="D6794" s="1" t="str">
        <f t="shared" si="840"/>
        <v>21:0203</v>
      </c>
      <c r="E6794" t="s">
        <v>26737</v>
      </c>
      <c r="F6794" t="s">
        <v>26738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 t="s">
        <v>25468</v>
      </c>
      <c r="P6794" t="s">
        <v>7960</v>
      </c>
      <c r="Q6794" t="s">
        <v>23</v>
      </c>
    </row>
    <row r="6795" spans="1:17" hidden="1" x14ac:dyDescent="0.25">
      <c r="A6795" t="s">
        <v>26739</v>
      </c>
      <c r="B6795" t="s">
        <v>26740</v>
      </c>
      <c r="C6795" s="1" t="str">
        <f t="shared" si="836"/>
        <v>21:0667</v>
      </c>
      <c r="D6795" s="1" t="str">
        <f t="shared" si="840"/>
        <v>21:0203</v>
      </c>
      <c r="E6795" t="s">
        <v>26741</v>
      </c>
      <c r="F6795" t="s">
        <v>26742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 t="s">
        <v>1528</v>
      </c>
      <c r="P6795" t="s">
        <v>22</v>
      </c>
      <c r="Q6795" t="s">
        <v>5130</v>
      </c>
    </row>
    <row r="6796" spans="1:17" hidden="1" x14ac:dyDescent="0.25">
      <c r="A6796" t="s">
        <v>26743</v>
      </c>
      <c r="B6796" t="s">
        <v>26744</v>
      </c>
      <c r="C6796" s="1" t="str">
        <f t="shared" si="836"/>
        <v>21:0667</v>
      </c>
      <c r="D6796" s="1" t="str">
        <f t="shared" si="840"/>
        <v>21:0203</v>
      </c>
      <c r="E6796" t="s">
        <v>26745</v>
      </c>
      <c r="F6796" t="s">
        <v>26746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 t="s">
        <v>23857</v>
      </c>
      <c r="P6796" t="s">
        <v>4464</v>
      </c>
      <c r="Q6796" t="s">
        <v>59</v>
      </c>
    </row>
    <row r="6797" spans="1:17" hidden="1" x14ac:dyDescent="0.25">
      <c r="A6797" t="s">
        <v>26747</v>
      </c>
      <c r="B6797" t="s">
        <v>26748</v>
      </c>
      <c r="C6797" s="1" t="str">
        <f t="shared" si="836"/>
        <v>21:0667</v>
      </c>
      <c r="D6797" s="1" t="str">
        <f t="shared" si="840"/>
        <v>21:0203</v>
      </c>
      <c r="E6797" t="s">
        <v>26749</v>
      </c>
      <c r="F6797" t="s">
        <v>26750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 t="s">
        <v>630</v>
      </c>
      <c r="P6797" t="s">
        <v>356</v>
      </c>
      <c r="Q6797" t="s">
        <v>392</v>
      </c>
    </row>
    <row r="6798" spans="1:17" hidden="1" x14ac:dyDescent="0.25">
      <c r="A6798" t="s">
        <v>26751</v>
      </c>
      <c r="B6798" t="s">
        <v>26752</v>
      </c>
      <c r="C6798" s="1" t="str">
        <f t="shared" si="836"/>
        <v>21:0667</v>
      </c>
      <c r="D6798" s="1" t="str">
        <f t="shared" si="840"/>
        <v>21:0203</v>
      </c>
      <c r="E6798" t="s">
        <v>26753</v>
      </c>
      <c r="F6798" t="s">
        <v>26754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 t="s">
        <v>15971</v>
      </c>
      <c r="P6798" t="s">
        <v>2212</v>
      </c>
      <c r="Q6798" t="s">
        <v>398</v>
      </c>
    </row>
    <row r="6799" spans="1:17" hidden="1" x14ac:dyDescent="0.25">
      <c r="A6799" t="s">
        <v>26755</v>
      </c>
      <c r="B6799" t="s">
        <v>26756</v>
      </c>
      <c r="C6799" s="1" t="str">
        <f t="shared" si="836"/>
        <v>21:0667</v>
      </c>
      <c r="D6799" s="1" t="str">
        <f t="shared" si="840"/>
        <v>21:0203</v>
      </c>
      <c r="E6799" t="s">
        <v>26757</v>
      </c>
      <c r="F6799" t="s">
        <v>26758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 t="s">
        <v>21219</v>
      </c>
      <c r="P6799" t="s">
        <v>583</v>
      </c>
      <c r="Q6799" t="s">
        <v>653</v>
      </c>
    </row>
    <row r="6800" spans="1:17" hidden="1" x14ac:dyDescent="0.25">
      <c r="A6800" t="s">
        <v>26759</v>
      </c>
      <c r="B6800" t="s">
        <v>26760</v>
      </c>
      <c r="C6800" s="1" t="str">
        <f t="shared" si="836"/>
        <v>21:0667</v>
      </c>
      <c r="D6800" s="1" t="str">
        <f>HYPERLINK("http://geochem.nrcan.gc.ca/cdogs/content/svy/svy_e.htm", "")</f>
        <v/>
      </c>
      <c r="G6800" s="1" t="str">
        <f>HYPERLINK("http://geochem.nrcan.gc.ca/cdogs/content/cr_/cr_00080_e.htm", "80")</f>
        <v>80</v>
      </c>
      <c r="J6800" t="s">
        <v>11703</v>
      </c>
      <c r="K6800" t="s">
        <v>11704</v>
      </c>
      <c r="O6800" t="s">
        <v>2418</v>
      </c>
      <c r="P6800" t="s">
        <v>397</v>
      </c>
      <c r="Q6800" t="s">
        <v>35</v>
      </c>
    </row>
    <row r="6801" spans="1:17" hidden="1" x14ac:dyDescent="0.25">
      <c r="A6801" t="s">
        <v>26761</v>
      </c>
      <c r="B6801" t="s">
        <v>26762</v>
      </c>
      <c r="C6801" s="1" t="str">
        <f t="shared" si="836"/>
        <v>21:0667</v>
      </c>
      <c r="D6801" s="1" t="str">
        <f t="shared" ref="D6801:D6812" si="843">HYPERLINK("http://geochem.nrcan.gc.ca/cdogs/content/svy/svy210203_e.htm", "21:0203")</f>
        <v>21:0203</v>
      </c>
      <c r="E6801" t="s">
        <v>26763</v>
      </c>
      <c r="F6801" t="s">
        <v>26764</v>
      </c>
      <c r="H6801">
        <v>61.179417999999998</v>
      </c>
      <c r="I6801">
        <v>-131.01248860000001</v>
      </c>
      <c r="J6801" s="1" t="str">
        <f t="shared" ref="J6801:J6812" si="844">HYPERLINK("http://geochem.nrcan.gc.ca/cdogs/content/kwd/kwd020018_e.htm", "Fluid (stream)")</f>
        <v>Fluid (stream)</v>
      </c>
      <c r="K6801" s="1" t="str">
        <f t="shared" ref="K6801:K6812" si="845">HYPERLINK("http://geochem.nrcan.gc.ca/cdogs/content/kwd/kwd080007_e.htm", "Untreated Water")</f>
        <v>Untreated Water</v>
      </c>
      <c r="O6801" t="s">
        <v>23720</v>
      </c>
      <c r="P6801" t="s">
        <v>356</v>
      </c>
      <c r="Q6801" t="s">
        <v>3475</v>
      </c>
    </row>
    <row r="6802" spans="1:17" hidden="1" x14ac:dyDescent="0.25">
      <c r="A6802" t="s">
        <v>26765</v>
      </c>
      <c r="B6802" t="s">
        <v>26766</v>
      </c>
      <c r="C6802" s="1" t="str">
        <f t="shared" si="836"/>
        <v>21:0667</v>
      </c>
      <c r="D6802" s="1" t="str">
        <f t="shared" si="843"/>
        <v>21:0203</v>
      </c>
      <c r="E6802" t="s">
        <v>26767</v>
      </c>
      <c r="F6802" t="s">
        <v>26768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 t="s">
        <v>15079</v>
      </c>
      <c r="P6802" t="s">
        <v>22</v>
      </c>
      <c r="Q6802" t="s">
        <v>522</v>
      </c>
    </row>
    <row r="6803" spans="1:17" hidden="1" x14ac:dyDescent="0.25">
      <c r="A6803" t="s">
        <v>26769</v>
      </c>
      <c r="B6803" t="s">
        <v>26770</v>
      </c>
      <c r="C6803" s="1" t="str">
        <f t="shared" si="836"/>
        <v>21:0667</v>
      </c>
      <c r="D6803" s="1" t="str">
        <f t="shared" si="843"/>
        <v>21:0203</v>
      </c>
      <c r="E6803" t="s">
        <v>26771</v>
      </c>
      <c r="F6803" t="s">
        <v>26772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 t="s">
        <v>23857</v>
      </c>
      <c r="P6803" t="s">
        <v>45</v>
      </c>
      <c r="Q6803" t="s">
        <v>3475</v>
      </c>
    </row>
    <row r="6804" spans="1:17" hidden="1" x14ac:dyDescent="0.25">
      <c r="A6804" t="s">
        <v>26773</v>
      </c>
      <c r="B6804" t="s">
        <v>26774</v>
      </c>
      <c r="C6804" s="1" t="str">
        <f t="shared" si="836"/>
        <v>21:0667</v>
      </c>
      <c r="D6804" s="1" t="str">
        <f t="shared" si="843"/>
        <v>21:0203</v>
      </c>
      <c r="E6804" t="s">
        <v>26775</v>
      </c>
      <c r="F6804" t="s">
        <v>26776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 t="s">
        <v>16492</v>
      </c>
      <c r="P6804" t="s">
        <v>45</v>
      </c>
      <c r="Q6804" t="s">
        <v>653</v>
      </c>
    </row>
    <row r="6805" spans="1:17" hidden="1" x14ac:dyDescent="0.25">
      <c r="A6805" t="s">
        <v>26777</v>
      </c>
      <c r="B6805" t="s">
        <v>26778</v>
      </c>
      <c r="C6805" s="1" t="str">
        <f t="shared" si="836"/>
        <v>21:0667</v>
      </c>
      <c r="D6805" s="1" t="str">
        <f t="shared" si="843"/>
        <v>21:0203</v>
      </c>
      <c r="E6805" t="s">
        <v>26779</v>
      </c>
      <c r="F6805" t="s">
        <v>26780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 t="s">
        <v>6124</v>
      </c>
      <c r="P6805" t="s">
        <v>87</v>
      </c>
      <c r="Q6805" t="s">
        <v>653</v>
      </c>
    </row>
    <row r="6806" spans="1:17" hidden="1" x14ac:dyDescent="0.25">
      <c r="A6806" t="s">
        <v>26781</v>
      </c>
      <c r="B6806" t="s">
        <v>26782</v>
      </c>
      <c r="C6806" s="1" t="str">
        <f t="shared" si="836"/>
        <v>21:0667</v>
      </c>
      <c r="D6806" s="1" t="str">
        <f t="shared" si="843"/>
        <v>21:0203</v>
      </c>
      <c r="E6806" t="s">
        <v>26783</v>
      </c>
      <c r="F6806" t="s">
        <v>26784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 t="s">
        <v>8030</v>
      </c>
      <c r="P6806" t="s">
        <v>87</v>
      </c>
      <c r="Q6806" t="s">
        <v>653</v>
      </c>
    </row>
    <row r="6807" spans="1:17" hidden="1" x14ac:dyDescent="0.25">
      <c r="A6807" t="s">
        <v>26785</v>
      </c>
      <c r="B6807" t="s">
        <v>26786</v>
      </c>
      <c r="C6807" s="1" t="str">
        <f t="shared" si="836"/>
        <v>21:0667</v>
      </c>
      <c r="D6807" s="1" t="str">
        <f t="shared" si="843"/>
        <v>21:0203</v>
      </c>
      <c r="E6807" t="s">
        <v>26787</v>
      </c>
      <c r="F6807" t="s">
        <v>26788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 t="s">
        <v>10710</v>
      </c>
      <c r="P6807" t="s">
        <v>87</v>
      </c>
      <c r="Q6807" t="s">
        <v>653</v>
      </c>
    </row>
    <row r="6808" spans="1:17" hidden="1" x14ac:dyDescent="0.25">
      <c r="A6808" t="s">
        <v>26789</v>
      </c>
      <c r="B6808" t="s">
        <v>26790</v>
      </c>
      <c r="C6808" s="1" t="str">
        <f t="shared" si="836"/>
        <v>21:0667</v>
      </c>
      <c r="D6808" s="1" t="str">
        <f t="shared" si="843"/>
        <v>21:0203</v>
      </c>
      <c r="E6808" t="s">
        <v>26791</v>
      </c>
      <c r="F6808" t="s">
        <v>26792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 t="s">
        <v>76</v>
      </c>
      <c r="P6808" t="s">
        <v>583</v>
      </c>
      <c r="Q6808" t="s">
        <v>35</v>
      </c>
    </row>
    <row r="6809" spans="1:17" hidden="1" x14ac:dyDescent="0.25">
      <c r="A6809" t="s">
        <v>26793</v>
      </c>
      <c r="B6809" t="s">
        <v>26794</v>
      </c>
      <c r="C6809" s="1" t="str">
        <f t="shared" ref="C6809:C6872" si="846">HYPERLINK("http://geochem.nrcan.gc.ca/cdogs/content/bdl/bdl210667_e.htm", "21:0667")</f>
        <v>21:0667</v>
      </c>
      <c r="D6809" s="1" t="str">
        <f t="shared" si="843"/>
        <v>21:0203</v>
      </c>
      <c r="E6809" t="s">
        <v>26795</v>
      </c>
      <c r="F6809" t="s">
        <v>26796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 t="s">
        <v>582</v>
      </c>
      <c r="P6809" t="s">
        <v>1515</v>
      </c>
      <c r="Q6809" t="s">
        <v>35</v>
      </c>
    </row>
    <row r="6810" spans="1:17" hidden="1" x14ac:dyDescent="0.25">
      <c r="A6810" t="s">
        <v>26797</v>
      </c>
      <c r="B6810" t="s">
        <v>26798</v>
      </c>
      <c r="C6810" s="1" t="str">
        <f t="shared" si="846"/>
        <v>21:0667</v>
      </c>
      <c r="D6810" s="1" t="str">
        <f t="shared" si="843"/>
        <v>21:0203</v>
      </c>
      <c r="E6810" t="s">
        <v>26799</v>
      </c>
      <c r="F6810" t="s">
        <v>26800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 t="s">
        <v>17101</v>
      </c>
      <c r="P6810" t="s">
        <v>1515</v>
      </c>
      <c r="Q6810" t="s">
        <v>522</v>
      </c>
    </row>
    <row r="6811" spans="1:17" hidden="1" x14ac:dyDescent="0.25">
      <c r="A6811" t="s">
        <v>26801</v>
      </c>
      <c r="B6811" t="s">
        <v>26802</v>
      </c>
      <c r="C6811" s="1" t="str">
        <f t="shared" si="846"/>
        <v>21:0667</v>
      </c>
      <c r="D6811" s="1" t="str">
        <f t="shared" si="843"/>
        <v>21:0203</v>
      </c>
      <c r="E6811" t="s">
        <v>26803</v>
      </c>
      <c r="F6811" t="s">
        <v>26804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 t="s">
        <v>327</v>
      </c>
      <c r="P6811" t="s">
        <v>356</v>
      </c>
      <c r="Q6811" t="s">
        <v>59</v>
      </c>
    </row>
    <row r="6812" spans="1:17" hidden="1" x14ac:dyDescent="0.25">
      <c r="A6812" t="s">
        <v>26805</v>
      </c>
      <c r="B6812" t="s">
        <v>26806</v>
      </c>
      <c r="C6812" s="1" t="str">
        <f t="shared" si="846"/>
        <v>21:0667</v>
      </c>
      <c r="D6812" s="1" t="str">
        <f t="shared" si="843"/>
        <v>21:0203</v>
      </c>
      <c r="E6812" t="s">
        <v>26803</v>
      </c>
      <c r="F6812" t="s">
        <v>26807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 t="s">
        <v>17579</v>
      </c>
      <c r="P6812" t="s">
        <v>356</v>
      </c>
      <c r="Q6812" t="s">
        <v>392</v>
      </c>
    </row>
    <row r="6813" spans="1:17" hidden="1" x14ac:dyDescent="0.25">
      <c r="A6813" t="s">
        <v>26808</v>
      </c>
      <c r="B6813" t="s">
        <v>26809</v>
      </c>
      <c r="C6813" s="1" t="str">
        <f t="shared" si="846"/>
        <v>21:0667</v>
      </c>
      <c r="D6813" s="1" t="str">
        <f>HYPERLINK("http://geochem.nrcan.gc.ca/cdogs/content/svy/svy_e.htm", "")</f>
        <v/>
      </c>
      <c r="G6813" s="1" t="str">
        <f>HYPERLINK("http://geochem.nrcan.gc.ca/cdogs/content/cr_/cr_00081_e.htm", "81")</f>
        <v>81</v>
      </c>
      <c r="J6813" t="s">
        <v>11703</v>
      </c>
      <c r="K6813" t="s">
        <v>11704</v>
      </c>
      <c r="O6813" t="s">
        <v>4378</v>
      </c>
      <c r="P6813" t="s">
        <v>636</v>
      </c>
      <c r="Q6813" t="s">
        <v>653</v>
      </c>
    </row>
    <row r="6814" spans="1:17" hidden="1" x14ac:dyDescent="0.25">
      <c r="A6814" t="s">
        <v>26810</v>
      </c>
      <c r="B6814" t="s">
        <v>26811</v>
      </c>
      <c r="C6814" s="1" t="str">
        <f t="shared" si="846"/>
        <v>21:0667</v>
      </c>
      <c r="D6814" s="1" t="str">
        <f t="shared" ref="D6814:D6838" si="847">HYPERLINK("http://geochem.nrcan.gc.ca/cdogs/content/svy/svy210203_e.htm", "21:0203")</f>
        <v>21:0203</v>
      </c>
      <c r="E6814" t="s">
        <v>26812</v>
      </c>
      <c r="F6814" t="s">
        <v>26813</v>
      </c>
      <c r="H6814">
        <v>61.278368</v>
      </c>
      <c r="I6814">
        <v>-130.7658054</v>
      </c>
      <c r="J6814" s="1" t="str">
        <f t="shared" ref="J6814:J6838" si="848">HYPERLINK("http://geochem.nrcan.gc.ca/cdogs/content/kwd/kwd020018_e.htm", "Fluid (stream)")</f>
        <v>Fluid (stream)</v>
      </c>
      <c r="K6814" s="1" t="str">
        <f t="shared" ref="K6814:K6838" si="849">HYPERLINK("http://geochem.nrcan.gc.ca/cdogs/content/kwd/kwd080007_e.htm", "Untreated Water")</f>
        <v>Untreated Water</v>
      </c>
      <c r="O6814" t="s">
        <v>588</v>
      </c>
      <c r="P6814" t="s">
        <v>22</v>
      </c>
      <c r="Q6814" t="s">
        <v>71</v>
      </c>
    </row>
    <row r="6815" spans="1:17" hidden="1" x14ac:dyDescent="0.25">
      <c r="A6815" t="s">
        <v>26814</v>
      </c>
      <c r="B6815" t="s">
        <v>26815</v>
      </c>
      <c r="C6815" s="1" t="str">
        <f t="shared" si="846"/>
        <v>21:0667</v>
      </c>
      <c r="D6815" s="1" t="str">
        <f t="shared" si="847"/>
        <v>21:0203</v>
      </c>
      <c r="E6815" t="s">
        <v>26816</v>
      </c>
      <c r="F6815" t="s">
        <v>26817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 t="s">
        <v>512</v>
      </c>
      <c r="P6815" t="s">
        <v>1515</v>
      </c>
      <c r="Q6815" t="s">
        <v>35</v>
      </c>
    </row>
    <row r="6816" spans="1:17" hidden="1" x14ac:dyDescent="0.25">
      <c r="A6816" t="s">
        <v>26818</v>
      </c>
      <c r="B6816" t="s">
        <v>26819</v>
      </c>
      <c r="C6816" s="1" t="str">
        <f t="shared" si="846"/>
        <v>21:0667</v>
      </c>
      <c r="D6816" s="1" t="str">
        <f t="shared" si="847"/>
        <v>21:0203</v>
      </c>
      <c r="E6816" t="s">
        <v>26820</v>
      </c>
      <c r="F6816" t="s">
        <v>26821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 t="s">
        <v>3532</v>
      </c>
      <c r="P6816" t="s">
        <v>397</v>
      </c>
      <c r="Q6816" t="s">
        <v>522</v>
      </c>
    </row>
    <row r="6817" spans="1:17" hidden="1" x14ac:dyDescent="0.25">
      <c r="A6817" t="s">
        <v>26822</v>
      </c>
      <c r="B6817" t="s">
        <v>26823</v>
      </c>
      <c r="C6817" s="1" t="str">
        <f t="shared" si="846"/>
        <v>21:0667</v>
      </c>
      <c r="D6817" s="1" t="str">
        <f t="shared" si="847"/>
        <v>21:0203</v>
      </c>
      <c r="E6817" t="s">
        <v>26824</v>
      </c>
      <c r="F6817" t="s">
        <v>26825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 t="s">
        <v>21</v>
      </c>
      <c r="P6817" t="s">
        <v>356</v>
      </c>
      <c r="Q6817" t="s">
        <v>93</v>
      </c>
    </row>
    <row r="6818" spans="1:17" hidden="1" x14ac:dyDescent="0.25">
      <c r="A6818" t="s">
        <v>26826</v>
      </c>
      <c r="B6818" t="s">
        <v>26827</v>
      </c>
      <c r="C6818" s="1" t="str">
        <f t="shared" si="846"/>
        <v>21:0667</v>
      </c>
      <c r="D6818" s="1" t="str">
        <f t="shared" si="847"/>
        <v>21:0203</v>
      </c>
      <c r="E6818" t="s">
        <v>26828</v>
      </c>
      <c r="F6818" t="s">
        <v>26829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 t="s">
        <v>689</v>
      </c>
      <c r="P6818" t="s">
        <v>356</v>
      </c>
      <c r="Q6818" t="s">
        <v>392</v>
      </c>
    </row>
    <row r="6819" spans="1:17" hidden="1" x14ac:dyDescent="0.25">
      <c r="A6819" t="s">
        <v>26830</v>
      </c>
      <c r="B6819" t="s">
        <v>26831</v>
      </c>
      <c r="C6819" s="1" t="str">
        <f t="shared" si="846"/>
        <v>21:0667</v>
      </c>
      <c r="D6819" s="1" t="str">
        <f t="shared" si="847"/>
        <v>21:0203</v>
      </c>
      <c r="E6819" t="s">
        <v>26832</v>
      </c>
      <c r="F6819" t="s">
        <v>26833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  <c r="O6819" t="s">
        <v>108</v>
      </c>
      <c r="P6819" t="s">
        <v>108</v>
      </c>
      <c r="Q6819" t="s">
        <v>108</v>
      </c>
    </row>
    <row r="6820" spans="1:17" hidden="1" x14ac:dyDescent="0.25">
      <c r="A6820" t="s">
        <v>26834</v>
      </c>
      <c r="B6820" t="s">
        <v>26835</v>
      </c>
      <c r="C6820" s="1" t="str">
        <f t="shared" si="846"/>
        <v>21:0667</v>
      </c>
      <c r="D6820" s="1" t="str">
        <f t="shared" si="847"/>
        <v>21:0203</v>
      </c>
      <c r="E6820" t="s">
        <v>26836</v>
      </c>
      <c r="F6820" t="s">
        <v>26837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 t="s">
        <v>64</v>
      </c>
      <c r="P6820" t="s">
        <v>356</v>
      </c>
      <c r="Q6820" t="s">
        <v>59</v>
      </c>
    </row>
    <row r="6821" spans="1:17" hidden="1" x14ac:dyDescent="0.25">
      <c r="A6821" t="s">
        <v>26838</v>
      </c>
      <c r="B6821" t="s">
        <v>26839</v>
      </c>
      <c r="C6821" s="1" t="str">
        <f t="shared" si="846"/>
        <v>21:0667</v>
      </c>
      <c r="D6821" s="1" t="str">
        <f t="shared" si="847"/>
        <v>21:0203</v>
      </c>
      <c r="E6821" t="s">
        <v>26840</v>
      </c>
      <c r="F6821" t="s">
        <v>26841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 t="s">
        <v>701</v>
      </c>
      <c r="P6821" t="s">
        <v>22</v>
      </c>
      <c r="Q6821" t="s">
        <v>29</v>
      </c>
    </row>
    <row r="6822" spans="1:17" hidden="1" x14ac:dyDescent="0.25">
      <c r="A6822" t="s">
        <v>26842</v>
      </c>
      <c r="B6822" t="s">
        <v>26843</v>
      </c>
      <c r="C6822" s="1" t="str">
        <f t="shared" si="846"/>
        <v>21:0667</v>
      </c>
      <c r="D6822" s="1" t="str">
        <f t="shared" si="847"/>
        <v>21:0203</v>
      </c>
      <c r="E6822" t="s">
        <v>26844</v>
      </c>
      <c r="F6822" t="s">
        <v>26845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 t="s">
        <v>1771</v>
      </c>
      <c r="P6822" t="s">
        <v>22</v>
      </c>
      <c r="Q6822" t="s">
        <v>71</v>
      </c>
    </row>
    <row r="6823" spans="1:17" hidden="1" x14ac:dyDescent="0.25">
      <c r="A6823" t="s">
        <v>26846</v>
      </c>
      <c r="B6823" t="s">
        <v>26847</v>
      </c>
      <c r="C6823" s="1" t="str">
        <f t="shared" si="846"/>
        <v>21:0667</v>
      </c>
      <c r="D6823" s="1" t="str">
        <f t="shared" si="847"/>
        <v>21:0203</v>
      </c>
      <c r="E6823" t="s">
        <v>26848</v>
      </c>
      <c r="F6823" t="s">
        <v>26849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 t="s">
        <v>689</v>
      </c>
      <c r="P6823" t="s">
        <v>356</v>
      </c>
      <c r="Q6823" t="s">
        <v>103</v>
      </c>
    </row>
    <row r="6824" spans="1:17" hidden="1" x14ac:dyDescent="0.25">
      <c r="A6824" t="s">
        <v>26850</v>
      </c>
      <c r="B6824" t="s">
        <v>26851</v>
      </c>
      <c r="C6824" s="1" t="str">
        <f t="shared" si="846"/>
        <v>21:0667</v>
      </c>
      <c r="D6824" s="1" t="str">
        <f t="shared" si="847"/>
        <v>21:0203</v>
      </c>
      <c r="E6824" t="s">
        <v>26852</v>
      </c>
      <c r="F6824" t="s">
        <v>26853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 t="s">
        <v>220</v>
      </c>
      <c r="P6824" t="s">
        <v>45</v>
      </c>
      <c r="Q6824" t="s">
        <v>71</v>
      </c>
    </row>
    <row r="6825" spans="1:17" hidden="1" x14ac:dyDescent="0.25">
      <c r="A6825" t="s">
        <v>26854</v>
      </c>
      <c r="B6825" t="s">
        <v>26855</v>
      </c>
      <c r="C6825" s="1" t="str">
        <f t="shared" si="846"/>
        <v>21:0667</v>
      </c>
      <c r="D6825" s="1" t="str">
        <f t="shared" si="847"/>
        <v>21:0203</v>
      </c>
      <c r="E6825" t="s">
        <v>26856</v>
      </c>
      <c r="F6825" t="s">
        <v>26857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 t="s">
        <v>21</v>
      </c>
      <c r="P6825" t="s">
        <v>87</v>
      </c>
      <c r="Q6825" t="s">
        <v>198</v>
      </c>
    </row>
    <row r="6826" spans="1:17" hidden="1" x14ac:dyDescent="0.25">
      <c r="A6826" t="s">
        <v>26858</v>
      </c>
      <c r="B6826" t="s">
        <v>26859</v>
      </c>
      <c r="C6826" s="1" t="str">
        <f t="shared" si="846"/>
        <v>21:0667</v>
      </c>
      <c r="D6826" s="1" t="str">
        <f t="shared" si="847"/>
        <v>21:0203</v>
      </c>
      <c r="E6826" t="s">
        <v>26860</v>
      </c>
      <c r="F6826" t="s">
        <v>26861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 t="s">
        <v>3651</v>
      </c>
      <c r="P6826" t="s">
        <v>356</v>
      </c>
      <c r="Q6826" t="s">
        <v>35</v>
      </c>
    </row>
    <row r="6827" spans="1:17" hidden="1" x14ac:dyDescent="0.25">
      <c r="A6827" t="s">
        <v>26862</v>
      </c>
      <c r="B6827" t="s">
        <v>26863</v>
      </c>
      <c r="C6827" s="1" t="str">
        <f t="shared" si="846"/>
        <v>21:0667</v>
      </c>
      <c r="D6827" s="1" t="str">
        <f t="shared" si="847"/>
        <v>21:0203</v>
      </c>
      <c r="E6827" t="s">
        <v>26864</v>
      </c>
      <c r="F6827" t="s">
        <v>26865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 t="s">
        <v>667</v>
      </c>
      <c r="P6827" t="s">
        <v>22</v>
      </c>
      <c r="Q6827" t="s">
        <v>23</v>
      </c>
    </row>
    <row r="6828" spans="1:17" hidden="1" x14ac:dyDescent="0.25">
      <c r="A6828" t="s">
        <v>26866</v>
      </c>
      <c r="B6828" t="s">
        <v>26867</v>
      </c>
      <c r="C6828" s="1" t="str">
        <f t="shared" si="846"/>
        <v>21:0667</v>
      </c>
      <c r="D6828" s="1" t="str">
        <f t="shared" si="847"/>
        <v>21:0203</v>
      </c>
      <c r="E6828" t="s">
        <v>26868</v>
      </c>
      <c r="F6828" t="s">
        <v>26869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 t="s">
        <v>680</v>
      </c>
      <c r="P6828" t="s">
        <v>583</v>
      </c>
      <c r="Q6828" t="s">
        <v>29</v>
      </c>
    </row>
    <row r="6829" spans="1:17" hidden="1" x14ac:dyDescent="0.25">
      <c r="A6829" t="s">
        <v>26870</v>
      </c>
      <c r="B6829" t="s">
        <v>26871</v>
      </c>
      <c r="C6829" s="1" t="str">
        <f t="shared" si="846"/>
        <v>21:0667</v>
      </c>
      <c r="D6829" s="1" t="str">
        <f t="shared" si="847"/>
        <v>21:0203</v>
      </c>
      <c r="E6829" t="s">
        <v>26872</v>
      </c>
      <c r="F6829" t="s">
        <v>26873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 t="s">
        <v>311</v>
      </c>
      <c r="P6829" t="s">
        <v>583</v>
      </c>
      <c r="Q6829" t="s">
        <v>23</v>
      </c>
    </row>
    <row r="6830" spans="1:17" hidden="1" x14ac:dyDescent="0.25">
      <c r="A6830" t="s">
        <v>26874</v>
      </c>
      <c r="B6830" t="s">
        <v>26875</v>
      </c>
      <c r="C6830" s="1" t="str">
        <f t="shared" si="846"/>
        <v>21:0667</v>
      </c>
      <c r="D6830" s="1" t="str">
        <f t="shared" si="847"/>
        <v>21:0203</v>
      </c>
      <c r="E6830" t="s">
        <v>26876</v>
      </c>
      <c r="F6830" t="s">
        <v>26877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 t="s">
        <v>1597</v>
      </c>
      <c r="P6830" t="s">
        <v>356</v>
      </c>
      <c r="Q6830" t="s">
        <v>59</v>
      </c>
    </row>
    <row r="6831" spans="1:17" hidden="1" x14ac:dyDescent="0.25">
      <c r="A6831" t="s">
        <v>26878</v>
      </c>
      <c r="B6831" t="s">
        <v>26879</v>
      </c>
      <c r="C6831" s="1" t="str">
        <f t="shared" si="846"/>
        <v>21:0667</v>
      </c>
      <c r="D6831" s="1" t="str">
        <f t="shared" si="847"/>
        <v>21:0203</v>
      </c>
      <c r="E6831" t="s">
        <v>26876</v>
      </c>
      <c r="F6831" t="s">
        <v>26880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 t="s">
        <v>113</v>
      </c>
      <c r="P6831" t="s">
        <v>45</v>
      </c>
      <c r="Q6831" t="s">
        <v>392</v>
      </c>
    </row>
    <row r="6832" spans="1:17" hidden="1" x14ac:dyDescent="0.25">
      <c r="A6832" t="s">
        <v>26881</v>
      </c>
      <c r="B6832" t="s">
        <v>26882</v>
      </c>
      <c r="C6832" s="1" t="str">
        <f t="shared" si="846"/>
        <v>21:0667</v>
      </c>
      <c r="D6832" s="1" t="str">
        <f t="shared" si="847"/>
        <v>21:0203</v>
      </c>
      <c r="E6832" t="s">
        <v>26883</v>
      </c>
      <c r="F6832" t="s">
        <v>26884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 t="s">
        <v>6304</v>
      </c>
      <c r="P6832" t="s">
        <v>356</v>
      </c>
      <c r="Q6832" t="s">
        <v>522</v>
      </c>
    </row>
    <row r="6833" spans="1:17" hidden="1" x14ac:dyDescent="0.25">
      <c r="A6833" t="s">
        <v>26885</v>
      </c>
      <c r="B6833" t="s">
        <v>26886</v>
      </c>
      <c r="C6833" s="1" t="str">
        <f t="shared" si="846"/>
        <v>21:0667</v>
      </c>
      <c r="D6833" s="1" t="str">
        <f t="shared" si="847"/>
        <v>21:0203</v>
      </c>
      <c r="E6833" t="s">
        <v>26887</v>
      </c>
      <c r="F6833" t="s">
        <v>26888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 t="s">
        <v>10710</v>
      </c>
      <c r="P6833" t="s">
        <v>22</v>
      </c>
      <c r="Q6833" t="s">
        <v>59</v>
      </c>
    </row>
    <row r="6834" spans="1:17" hidden="1" x14ac:dyDescent="0.25">
      <c r="A6834" t="s">
        <v>26889</v>
      </c>
      <c r="B6834" t="s">
        <v>26890</v>
      </c>
      <c r="C6834" s="1" t="str">
        <f t="shared" si="846"/>
        <v>21:0667</v>
      </c>
      <c r="D6834" s="1" t="str">
        <f t="shared" si="847"/>
        <v>21:0203</v>
      </c>
      <c r="E6834" t="s">
        <v>26891</v>
      </c>
      <c r="F6834" t="s">
        <v>26892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 t="s">
        <v>64</v>
      </c>
      <c r="P6834" t="s">
        <v>356</v>
      </c>
      <c r="Q6834" t="s">
        <v>23</v>
      </c>
    </row>
    <row r="6835" spans="1:17" hidden="1" x14ac:dyDescent="0.25">
      <c r="A6835" t="s">
        <v>26893</v>
      </c>
      <c r="B6835" t="s">
        <v>26894</v>
      </c>
      <c r="C6835" s="1" t="str">
        <f t="shared" si="846"/>
        <v>21:0667</v>
      </c>
      <c r="D6835" s="1" t="str">
        <f t="shared" si="847"/>
        <v>21:0203</v>
      </c>
      <c r="E6835" t="s">
        <v>26895</v>
      </c>
      <c r="F6835" t="s">
        <v>26896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 t="s">
        <v>21</v>
      </c>
      <c r="P6835" t="s">
        <v>356</v>
      </c>
      <c r="Q6835" t="s">
        <v>29</v>
      </c>
    </row>
    <row r="6836" spans="1:17" hidden="1" x14ac:dyDescent="0.25">
      <c r="A6836" t="s">
        <v>26897</v>
      </c>
      <c r="B6836" t="s">
        <v>26898</v>
      </c>
      <c r="C6836" s="1" t="str">
        <f t="shared" si="846"/>
        <v>21:0667</v>
      </c>
      <c r="D6836" s="1" t="str">
        <f t="shared" si="847"/>
        <v>21:0203</v>
      </c>
      <c r="E6836" t="s">
        <v>26899</v>
      </c>
      <c r="F6836" t="s">
        <v>26900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 t="s">
        <v>220</v>
      </c>
      <c r="P6836" t="s">
        <v>22</v>
      </c>
      <c r="Q6836" t="s">
        <v>46</v>
      </c>
    </row>
    <row r="6837" spans="1:17" hidden="1" x14ac:dyDescent="0.25">
      <c r="A6837" t="s">
        <v>26901</v>
      </c>
      <c r="B6837" t="s">
        <v>26902</v>
      </c>
      <c r="C6837" s="1" t="str">
        <f t="shared" si="846"/>
        <v>21:0667</v>
      </c>
      <c r="D6837" s="1" t="str">
        <f t="shared" si="847"/>
        <v>21:0203</v>
      </c>
      <c r="E6837" t="s">
        <v>26903</v>
      </c>
      <c r="F6837" t="s">
        <v>26904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 t="s">
        <v>21</v>
      </c>
      <c r="P6837" t="s">
        <v>45</v>
      </c>
      <c r="Q6837" t="s">
        <v>29</v>
      </c>
    </row>
    <row r="6838" spans="1:17" hidden="1" x14ac:dyDescent="0.25">
      <c r="A6838" t="s">
        <v>26905</v>
      </c>
      <c r="B6838" t="s">
        <v>26906</v>
      </c>
      <c r="C6838" s="1" t="str">
        <f t="shared" si="846"/>
        <v>21:0667</v>
      </c>
      <c r="D6838" s="1" t="str">
        <f t="shared" si="847"/>
        <v>21:0203</v>
      </c>
      <c r="E6838" t="s">
        <v>26907</v>
      </c>
      <c r="F6838" t="s">
        <v>26908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 t="s">
        <v>1247</v>
      </c>
      <c r="P6838" t="s">
        <v>22</v>
      </c>
      <c r="Q6838" t="s">
        <v>198</v>
      </c>
    </row>
    <row r="6839" spans="1:17" hidden="1" x14ac:dyDescent="0.25">
      <c r="A6839" t="s">
        <v>26909</v>
      </c>
      <c r="B6839" t="s">
        <v>26910</v>
      </c>
      <c r="C6839" s="1" t="str">
        <f t="shared" si="846"/>
        <v>21:0667</v>
      </c>
      <c r="D6839" s="1" t="str">
        <f>HYPERLINK("http://geochem.nrcan.gc.ca/cdogs/content/svy/svy_e.htm", "")</f>
        <v/>
      </c>
      <c r="G6839" s="1" t="str">
        <f>HYPERLINK("http://geochem.nrcan.gc.ca/cdogs/content/cr_/cr_00081_e.htm", "81")</f>
        <v>81</v>
      </c>
      <c r="J6839" t="s">
        <v>11703</v>
      </c>
      <c r="K6839" t="s">
        <v>11704</v>
      </c>
      <c r="O6839" t="s">
        <v>680</v>
      </c>
      <c r="P6839" t="s">
        <v>1631</v>
      </c>
      <c r="Q6839" t="s">
        <v>5130</v>
      </c>
    </row>
    <row r="6840" spans="1:17" hidden="1" x14ac:dyDescent="0.25">
      <c r="A6840" t="s">
        <v>26911</v>
      </c>
      <c r="B6840" t="s">
        <v>26912</v>
      </c>
      <c r="C6840" s="1" t="str">
        <f t="shared" si="846"/>
        <v>21:0667</v>
      </c>
      <c r="D6840" s="1" t="str">
        <f t="shared" ref="D6840:D6866" si="850">HYPERLINK("http://geochem.nrcan.gc.ca/cdogs/content/svy/svy210203_e.htm", "21:0203")</f>
        <v>21:0203</v>
      </c>
      <c r="E6840" t="s">
        <v>26913</v>
      </c>
      <c r="F6840" t="s">
        <v>26914</v>
      </c>
      <c r="H6840">
        <v>61.088671599999998</v>
      </c>
      <c r="I6840">
        <v>-130.2625736</v>
      </c>
      <c r="J6840" s="1" t="str">
        <f t="shared" ref="J6840:J6866" si="851">HYPERLINK("http://geochem.nrcan.gc.ca/cdogs/content/kwd/kwd020018_e.htm", "Fluid (stream)")</f>
        <v>Fluid (stream)</v>
      </c>
      <c r="K6840" s="1" t="str">
        <f t="shared" ref="K6840:K6866" si="852">HYPERLINK("http://geochem.nrcan.gc.ca/cdogs/content/kwd/kwd080007_e.htm", "Untreated Water")</f>
        <v>Untreated Water</v>
      </c>
      <c r="O6840" t="s">
        <v>101</v>
      </c>
      <c r="P6840" t="s">
        <v>356</v>
      </c>
      <c r="Q6840" t="s">
        <v>46</v>
      </c>
    </row>
    <row r="6841" spans="1:17" hidden="1" x14ac:dyDescent="0.25">
      <c r="A6841" t="s">
        <v>26915</v>
      </c>
      <c r="B6841" t="s">
        <v>26916</v>
      </c>
      <c r="C6841" s="1" t="str">
        <f t="shared" si="846"/>
        <v>21:0667</v>
      </c>
      <c r="D6841" s="1" t="str">
        <f t="shared" si="850"/>
        <v>21:0203</v>
      </c>
      <c r="E6841" t="s">
        <v>26917</v>
      </c>
      <c r="F6841" t="s">
        <v>26918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 t="s">
        <v>57</v>
      </c>
      <c r="P6841" t="s">
        <v>22</v>
      </c>
      <c r="Q6841" t="s">
        <v>198</v>
      </c>
    </row>
    <row r="6842" spans="1:17" hidden="1" x14ac:dyDescent="0.25">
      <c r="A6842" t="s">
        <v>26919</v>
      </c>
      <c r="B6842" t="s">
        <v>26920</v>
      </c>
      <c r="C6842" s="1" t="str">
        <f t="shared" si="846"/>
        <v>21:0667</v>
      </c>
      <c r="D6842" s="1" t="str">
        <f t="shared" si="850"/>
        <v>21:0203</v>
      </c>
      <c r="E6842" t="s">
        <v>26921</v>
      </c>
      <c r="F6842" t="s">
        <v>26922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 t="s">
        <v>588</v>
      </c>
      <c r="P6842" t="s">
        <v>356</v>
      </c>
      <c r="Q6842" t="s">
        <v>46</v>
      </c>
    </row>
    <row r="6843" spans="1:17" hidden="1" x14ac:dyDescent="0.25">
      <c r="A6843" t="s">
        <v>26923</v>
      </c>
      <c r="B6843" t="s">
        <v>26924</v>
      </c>
      <c r="C6843" s="1" t="str">
        <f t="shared" si="846"/>
        <v>21:0667</v>
      </c>
      <c r="D6843" s="1" t="str">
        <f t="shared" si="850"/>
        <v>21:0203</v>
      </c>
      <c r="E6843" t="s">
        <v>26925</v>
      </c>
      <c r="F6843" t="s">
        <v>26926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 t="s">
        <v>101</v>
      </c>
      <c r="P6843" t="s">
        <v>356</v>
      </c>
      <c r="Q6843" t="s">
        <v>46</v>
      </c>
    </row>
    <row r="6844" spans="1:17" hidden="1" x14ac:dyDescent="0.25">
      <c r="A6844" t="s">
        <v>26927</v>
      </c>
      <c r="B6844" t="s">
        <v>26928</v>
      </c>
      <c r="C6844" s="1" t="str">
        <f t="shared" si="846"/>
        <v>21:0667</v>
      </c>
      <c r="D6844" s="1" t="str">
        <f t="shared" si="850"/>
        <v>21:0203</v>
      </c>
      <c r="E6844" t="s">
        <v>26929</v>
      </c>
      <c r="F6844" t="s">
        <v>26930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 t="s">
        <v>244</v>
      </c>
      <c r="P6844" t="s">
        <v>45</v>
      </c>
      <c r="Q6844" t="s">
        <v>103</v>
      </c>
    </row>
    <row r="6845" spans="1:17" hidden="1" x14ac:dyDescent="0.25">
      <c r="A6845" t="s">
        <v>26931</v>
      </c>
      <c r="B6845" t="s">
        <v>26932</v>
      </c>
      <c r="C6845" s="1" t="str">
        <f t="shared" si="846"/>
        <v>21:0667</v>
      </c>
      <c r="D6845" s="1" t="str">
        <f t="shared" si="850"/>
        <v>21:0203</v>
      </c>
      <c r="E6845" t="s">
        <v>26933</v>
      </c>
      <c r="F6845" t="s">
        <v>26934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 t="s">
        <v>21</v>
      </c>
      <c r="P6845" t="s">
        <v>87</v>
      </c>
      <c r="Q6845" t="s">
        <v>103</v>
      </c>
    </row>
    <row r="6846" spans="1:17" hidden="1" x14ac:dyDescent="0.25">
      <c r="A6846" t="s">
        <v>26935</v>
      </c>
      <c r="B6846" t="s">
        <v>26936</v>
      </c>
      <c r="C6846" s="1" t="str">
        <f t="shared" si="846"/>
        <v>21:0667</v>
      </c>
      <c r="D6846" s="1" t="str">
        <f t="shared" si="850"/>
        <v>21:0203</v>
      </c>
      <c r="E6846" t="s">
        <v>26937</v>
      </c>
      <c r="F6846" t="s">
        <v>26938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 t="s">
        <v>220</v>
      </c>
      <c r="P6846" t="s">
        <v>45</v>
      </c>
      <c r="Q6846" t="s">
        <v>93</v>
      </c>
    </row>
    <row r="6847" spans="1:17" hidden="1" x14ac:dyDescent="0.25">
      <c r="A6847" t="s">
        <v>26939</v>
      </c>
      <c r="B6847" t="s">
        <v>26940</v>
      </c>
      <c r="C6847" s="1" t="str">
        <f t="shared" si="846"/>
        <v>21:0667</v>
      </c>
      <c r="D6847" s="1" t="str">
        <f t="shared" si="850"/>
        <v>21:0203</v>
      </c>
      <c r="E6847" t="s">
        <v>26941</v>
      </c>
      <c r="F6847" t="s">
        <v>26942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 t="s">
        <v>327</v>
      </c>
      <c r="P6847" t="s">
        <v>583</v>
      </c>
      <c r="Q6847" t="s">
        <v>392</v>
      </c>
    </row>
    <row r="6848" spans="1:17" hidden="1" x14ac:dyDescent="0.25">
      <c r="A6848" t="s">
        <v>26943</v>
      </c>
      <c r="B6848" t="s">
        <v>26944</v>
      </c>
      <c r="C6848" s="1" t="str">
        <f t="shared" si="846"/>
        <v>21:0667</v>
      </c>
      <c r="D6848" s="1" t="str">
        <f t="shared" si="850"/>
        <v>21:0203</v>
      </c>
      <c r="E6848" t="s">
        <v>26945</v>
      </c>
      <c r="F6848" t="s">
        <v>26946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 t="s">
        <v>220</v>
      </c>
      <c r="P6848" t="s">
        <v>45</v>
      </c>
      <c r="Q6848" t="s">
        <v>59</v>
      </c>
    </row>
    <row r="6849" spans="1:17" hidden="1" x14ac:dyDescent="0.25">
      <c r="A6849" t="s">
        <v>26947</v>
      </c>
      <c r="B6849" t="s">
        <v>26948</v>
      </c>
      <c r="C6849" s="1" t="str">
        <f t="shared" si="846"/>
        <v>21:0667</v>
      </c>
      <c r="D6849" s="1" t="str">
        <f t="shared" si="850"/>
        <v>21:0203</v>
      </c>
      <c r="E6849" t="s">
        <v>26949</v>
      </c>
      <c r="F6849" t="s">
        <v>26950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 t="s">
        <v>9521</v>
      </c>
      <c r="P6849" t="s">
        <v>2943</v>
      </c>
      <c r="Q6849" t="s">
        <v>198</v>
      </c>
    </row>
    <row r="6850" spans="1:17" hidden="1" x14ac:dyDescent="0.25">
      <c r="A6850" t="s">
        <v>26951</v>
      </c>
      <c r="B6850" t="s">
        <v>26952</v>
      </c>
      <c r="C6850" s="1" t="str">
        <f t="shared" si="846"/>
        <v>21:0667</v>
      </c>
      <c r="D6850" s="1" t="str">
        <f t="shared" si="850"/>
        <v>21:0203</v>
      </c>
      <c r="E6850" t="s">
        <v>26949</v>
      </c>
      <c r="F6850" t="s">
        <v>26953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 t="s">
        <v>8284</v>
      </c>
      <c r="P6850" t="s">
        <v>2943</v>
      </c>
      <c r="Q6850" t="s">
        <v>29</v>
      </c>
    </row>
    <row r="6851" spans="1:17" hidden="1" x14ac:dyDescent="0.25">
      <c r="A6851" t="s">
        <v>26954</v>
      </c>
      <c r="B6851" t="s">
        <v>26955</v>
      </c>
      <c r="C6851" s="1" t="str">
        <f t="shared" si="846"/>
        <v>21:0667</v>
      </c>
      <c r="D6851" s="1" t="str">
        <f t="shared" si="850"/>
        <v>21:0203</v>
      </c>
      <c r="E6851" t="s">
        <v>26956</v>
      </c>
      <c r="F6851" t="s">
        <v>26957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 t="s">
        <v>64</v>
      </c>
      <c r="P6851" t="s">
        <v>583</v>
      </c>
      <c r="Q6851" t="s">
        <v>103</v>
      </c>
    </row>
    <row r="6852" spans="1:17" hidden="1" x14ac:dyDescent="0.25">
      <c r="A6852" t="s">
        <v>26958</v>
      </c>
      <c r="B6852" t="s">
        <v>26959</v>
      </c>
      <c r="C6852" s="1" t="str">
        <f t="shared" si="846"/>
        <v>21:0667</v>
      </c>
      <c r="D6852" s="1" t="str">
        <f t="shared" si="850"/>
        <v>21:0203</v>
      </c>
      <c r="E6852" t="s">
        <v>26960</v>
      </c>
      <c r="F6852" t="s">
        <v>26961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 t="s">
        <v>244</v>
      </c>
      <c r="P6852" t="s">
        <v>356</v>
      </c>
      <c r="Q6852" t="s">
        <v>29</v>
      </c>
    </row>
    <row r="6853" spans="1:17" hidden="1" x14ac:dyDescent="0.25">
      <c r="A6853" t="s">
        <v>26962</v>
      </c>
      <c r="B6853" t="s">
        <v>26963</v>
      </c>
      <c r="C6853" s="1" t="str">
        <f t="shared" si="846"/>
        <v>21:0667</v>
      </c>
      <c r="D6853" s="1" t="str">
        <f t="shared" si="850"/>
        <v>21:0203</v>
      </c>
      <c r="E6853" t="s">
        <v>26964</v>
      </c>
      <c r="F6853" t="s">
        <v>26965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 t="s">
        <v>21</v>
      </c>
      <c r="P6853" t="s">
        <v>2943</v>
      </c>
      <c r="Q6853" t="s">
        <v>198</v>
      </c>
    </row>
    <row r="6854" spans="1:17" hidden="1" x14ac:dyDescent="0.25">
      <c r="A6854" t="s">
        <v>26966</v>
      </c>
      <c r="B6854" t="s">
        <v>26967</v>
      </c>
      <c r="C6854" s="1" t="str">
        <f t="shared" si="846"/>
        <v>21:0667</v>
      </c>
      <c r="D6854" s="1" t="str">
        <f t="shared" si="850"/>
        <v>21:0203</v>
      </c>
      <c r="E6854" t="s">
        <v>26968</v>
      </c>
      <c r="F6854" t="s">
        <v>26969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 t="s">
        <v>551</v>
      </c>
      <c r="P6854" t="s">
        <v>583</v>
      </c>
      <c r="Q6854" t="s">
        <v>59</v>
      </c>
    </row>
    <row r="6855" spans="1:17" hidden="1" x14ac:dyDescent="0.25">
      <c r="A6855" t="s">
        <v>26970</v>
      </c>
      <c r="B6855" t="s">
        <v>26971</v>
      </c>
      <c r="C6855" s="1" t="str">
        <f t="shared" si="846"/>
        <v>21:0667</v>
      </c>
      <c r="D6855" s="1" t="str">
        <f t="shared" si="850"/>
        <v>21:0203</v>
      </c>
      <c r="E6855" t="s">
        <v>26972</v>
      </c>
      <c r="F6855" t="s">
        <v>26973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 t="s">
        <v>21</v>
      </c>
      <c r="P6855" t="s">
        <v>356</v>
      </c>
      <c r="Q6855" t="s">
        <v>392</v>
      </c>
    </row>
    <row r="6856" spans="1:17" hidden="1" x14ac:dyDescent="0.25">
      <c r="A6856" t="s">
        <v>26974</v>
      </c>
      <c r="B6856" t="s">
        <v>26975</v>
      </c>
      <c r="C6856" s="1" t="str">
        <f t="shared" si="846"/>
        <v>21:0667</v>
      </c>
      <c r="D6856" s="1" t="str">
        <f t="shared" si="850"/>
        <v>21:0203</v>
      </c>
      <c r="E6856" t="s">
        <v>26976</v>
      </c>
      <c r="F6856" t="s">
        <v>26977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 t="s">
        <v>551</v>
      </c>
      <c r="P6856" t="s">
        <v>45</v>
      </c>
      <c r="Q6856" t="s">
        <v>23</v>
      </c>
    </row>
    <row r="6857" spans="1:17" hidden="1" x14ac:dyDescent="0.25">
      <c r="A6857" t="s">
        <v>26978</v>
      </c>
      <c r="B6857" t="s">
        <v>26979</v>
      </c>
      <c r="C6857" s="1" t="str">
        <f t="shared" si="846"/>
        <v>21:0667</v>
      </c>
      <c r="D6857" s="1" t="str">
        <f t="shared" si="850"/>
        <v>21:0203</v>
      </c>
      <c r="E6857" t="s">
        <v>26980</v>
      </c>
      <c r="F6857" t="s">
        <v>26981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 t="s">
        <v>21</v>
      </c>
      <c r="P6857" t="s">
        <v>45</v>
      </c>
      <c r="Q6857" t="s">
        <v>143</v>
      </c>
    </row>
    <row r="6858" spans="1:17" hidden="1" x14ac:dyDescent="0.25">
      <c r="A6858" t="s">
        <v>26982</v>
      </c>
      <c r="B6858" t="s">
        <v>26983</v>
      </c>
      <c r="C6858" s="1" t="str">
        <f t="shared" si="846"/>
        <v>21:0667</v>
      </c>
      <c r="D6858" s="1" t="str">
        <f t="shared" si="850"/>
        <v>21:0203</v>
      </c>
      <c r="E6858" t="s">
        <v>26984</v>
      </c>
      <c r="F6858" t="s">
        <v>26985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 t="s">
        <v>244</v>
      </c>
      <c r="P6858" t="s">
        <v>87</v>
      </c>
      <c r="Q6858" t="s">
        <v>103</v>
      </c>
    </row>
    <row r="6859" spans="1:17" hidden="1" x14ac:dyDescent="0.25">
      <c r="A6859" t="s">
        <v>26986</v>
      </c>
      <c r="B6859" t="s">
        <v>26987</v>
      </c>
      <c r="C6859" s="1" t="str">
        <f t="shared" si="846"/>
        <v>21:0667</v>
      </c>
      <c r="D6859" s="1" t="str">
        <f t="shared" si="850"/>
        <v>21:0203</v>
      </c>
      <c r="E6859" t="s">
        <v>26988</v>
      </c>
      <c r="F6859" t="s">
        <v>26989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 t="s">
        <v>21</v>
      </c>
      <c r="P6859" t="s">
        <v>87</v>
      </c>
      <c r="Q6859" t="s">
        <v>215</v>
      </c>
    </row>
    <row r="6860" spans="1:17" hidden="1" x14ac:dyDescent="0.25">
      <c r="A6860" t="s">
        <v>26990</v>
      </c>
      <c r="B6860" t="s">
        <v>26991</v>
      </c>
      <c r="C6860" s="1" t="str">
        <f t="shared" si="846"/>
        <v>21:0667</v>
      </c>
      <c r="D6860" s="1" t="str">
        <f t="shared" si="850"/>
        <v>21:0203</v>
      </c>
      <c r="E6860" t="s">
        <v>26992</v>
      </c>
      <c r="F6860" t="s">
        <v>26993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 t="s">
        <v>154</v>
      </c>
      <c r="P6860" t="s">
        <v>45</v>
      </c>
      <c r="Q6860" t="s">
        <v>52</v>
      </c>
    </row>
    <row r="6861" spans="1:17" hidden="1" x14ac:dyDescent="0.25">
      <c r="A6861" t="s">
        <v>26994</v>
      </c>
      <c r="B6861" t="s">
        <v>26995</v>
      </c>
      <c r="C6861" s="1" t="str">
        <f t="shared" si="846"/>
        <v>21:0667</v>
      </c>
      <c r="D6861" s="1" t="str">
        <f t="shared" si="850"/>
        <v>21:0203</v>
      </c>
      <c r="E6861" t="s">
        <v>26996</v>
      </c>
      <c r="F6861" t="s">
        <v>26997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 t="s">
        <v>225</v>
      </c>
      <c r="P6861" t="s">
        <v>45</v>
      </c>
      <c r="Q6861" t="s">
        <v>93</v>
      </c>
    </row>
    <row r="6862" spans="1:17" hidden="1" x14ac:dyDescent="0.25">
      <c r="A6862" t="s">
        <v>26998</v>
      </c>
      <c r="B6862" t="s">
        <v>26999</v>
      </c>
      <c r="C6862" s="1" t="str">
        <f t="shared" si="846"/>
        <v>21:0667</v>
      </c>
      <c r="D6862" s="1" t="str">
        <f t="shared" si="850"/>
        <v>21:0203</v>
      </c>
      <c r="E6862" t="s">
        <v>27000</v>
      </c>
      <c r="F6862" t="s">
        <v>27001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 t="s">
        <v>588</v>
      </c>
      <c r="P6862" t="s">
        <v>45</v>
      </c>
      <c r="Q6862" t="s">
        <v>93</v>
      </c>
    </row>
    <row r="6863" spans="1:17" hidden="1" x14ac:dyDescent="0.25">
      <c r="A6863" t="s">
        <v>27002</v>
      </c>
      <c r="B6863" t="s">
        <v>27003</v>
      </c>
      <c r="C6863" s="1" t="str">
        <f t="shared" si="846"/>
        <v>21:0667</v>
      </c>
      <c r="D6863" s="1" t="str">
        <f t="shared" si="850"/>
        <v>21:0203</v>
      </c>
      <c r="E6863" t="s">
        <v>27004</v>
      </c>
      <c r="F6863" t="s">
        <v>27005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 t="s">
        <v>225</v>
      </c>
      <c r="P6863" t="s">
        <v>87</v>
      </c>
      <c r="Q6863" t="s">
        <v>52</v>
      </c>
    </row>
    <row r="6864" spans="1:17" hidden="1" x14ac:dyDescent="0.25">
      <c r="A6864" t="s">
        <v>27006</v>
      </c>
      <c r="B6864" t="s">
        <v>27007</v>
      </c>
      <c r="C6864" s="1" t="str">
        <f t="shared" si="846"/>
        <v>21:0667</v>
      </c>
      <c r="D6864" s="1" t="str">
        <f t="shared" si="850"/>
        <v>21:0203</v>
      </c>
      <c r="E6864" t="s">
        <v>27008</v>
      </c>
      <c r="F6864" t="s">
        <v>27009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 t="s">
        <v>2379</v>
      </c>
      <c r="P6864" t="s">
        <v>356</v>
      </c>
      <c r="Q6864" t="s">
        <v>29</v>
      </c>
    </row>
    <row r="6865" spans="1:17" hidden="1" x14ac:dyDescent="0.25">
      <c r="A6865" t="s">
        <v>27010</v>
      </c>
      <c r="B6865" t="s">
        <v>27011</v>
      </c>
      <c r="C6865" s="1" t="str">
        <f t="shared" si="846"/>
        <v>21:0667</v>
      </c>
      <c r="D6865" s="1" t="str">
        <f t="shared" si="850"/>
        <v>21:0203</v>
      </c>
      <c r="E6865" t="s">
        <v>27012</v>
      </c>
      <c r="F6865" t="s">
        <v>27013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 t="s">
        <v>2379</v>
      </c>
      <c r="P6865" t="s">
        <v>356</v>
      </c>
      <c r="Q6865" t="s">
        <v>46</v>
      </c>
    </row>
    <row r="6866" spans="1:17" hidden="1" x14ac:dyDescent="0.25">
      <c r="A6866" t="s">
        <v>27014</v>
      </c>
      <c r="B6866" t="s">
        <v>27015</v>
      </c>
      <c r="C6866" s="1" t="str">
        <f t="shared" si="846"/>
        <v>21:0667</v>
      </c>
      <c r="D6866" s="1" t="str">
        <f t="shared" si="850"/>
        <v>21:0203</v>
      </c>
      <c r="E6866" t="s">
        <v>27016</v>
      </c>
      <c r="F6866" t="s">
        <v>27017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 t="s">
        <v>64</v>
      </c>
      <c r="P6866" t="s">
        <v>45</v>
      </c>
      <c r="Q6866" t="s">
        <v>198</v>
      </c>
    </row>
    <row r="6867" spans="1:17" hidden="1" x14ac:dyDescent="0.25">
      <c r="A6867" t="s">
        <v>27018</v>
      </c>
      <c r="B6867" t="s">
        <v>27019</v>
      </c>
      <c r="C6867" s="1" t="str">
        <f t="shared" si="846"/>
        <v>21:0667</v>
      </c>
      <c r="D6867" s="1" t="str">
        <f>HYPERLINK("http://geochem.nrcan.gc.ca/cdogs/content/svy/svy_e.htm", "")</f>
        <v/>
      </c>
      <c r="G6867" s="1" t="str">
        <f>HYPERLINK("http://geochem.nrcan.gc.ca/cdogs/content/cr_/cr_00081_e.htm", "81")</f>
        <v>81</v>
      </c>
      <c r="J6867" t="s">
        <v>11703</v>
      </c>
      <c r="K6867" t="s">
        <v>11704</v>
      </c>
      <c r="O6867" t="s">
        <v>3419</v>
      </c>
      <c r="P6867" t="s">
        <v>658</v>
      </c>
      <c r="Q6867" t="s">
        <v>653</v>
      </c>
    </row>
    <row r="6868" spans="1:17" hidden="1" x14ac:dyDescent="0.25">
      <c r="A6868" t="s">
        <v>27020</v>
      </c>
      <c r="B6868" t="s">
        <v>27021</v>
      </c>
      <c r="C6868" s="1" t="str">
        <f t="shared" si="846"/>
        <v>21:0667</v>
      </c>
      <c r="D6868" s="1" t="str">
        <f>HYPERLINK("http://geochem.nrcan.gc.ca/cdogs/content/svy/svy_e.htm", "")</f>
        <v/>
      </c>
      <c r="G6868" s="1" t="str">
        <f>HYPERLINK("http://geochem.nrcan.gc.ca/cdogs/content/cr_/cr_00082_e.htm", "82")</f>
        <v>82</v>
      </c>
      <c r="J6868" t="s">
        <v>11703</v>
      </c>
      <c r="K6868" t="s">
        <v>11704</v>
      </c>
      <c r="O6868" t="s">
        <v>667</v>
      </c>
      <c r="P6868" t="s">
        <v>4550</v>
      </c>
      <c r="Q6868" t="s">
        <v>35</v>
      </c>
    </row>
    <row r="6869" spans="1:17" hidden="1" x14ac:dyDescent="0.25">
      <c r="A6869" t="s">
        <v>27022</v>
      </c>
      <c r="B6869" t="s">
        <v>27023</v>
      </c>
      <c r="C6869" s="1" t="str">
        <f t="shared" si="846"/>
        <v>21:0667</v>
      </c>
      <c r="D6869" s="1" t="str">
        <f t="shared" ref="D6869:D6902" si="853">HYPERLINK("http://geochem.nrcan.gc.ca/cdogs/content/svy/svy210203_e.htm", "21:0203")</f>
        <v>21:0203</v>
      </c>
      <c r="E6869" t="s">
        <v>27024</v>
      </c>
      <c r="F6869" t="s">
        <v>27025</v>
      </c>
      <c r="H6869">
        <v>61.245731599999999</v>
      </c>
      <c r="I6869">
        <v>-130.56104759999999</v>
      </c>
      <c r="J6869" s="1" t="str">
        <f t="shared" ref="J6869:J6902" si="854">HYPERLINK("http://geochem.nrcan.gc.ca/cdogs/content/kwd/kwd020018_e.htm", "Fluid (stream)")</f>
        <v>Fluid (stream)</v>
      </c>
      <c r="K6869" s="1" t="str">
        <f t="shared" ref="K6869:K6902" si="855">HYPERLINK("http://geochem.nrcan.gc.ca/cdogs/content/kwd/kwd080007_e.htm", "Untreated Water")</f>
        <v>Untreated Water</v>
      </c>
      <c r="O6869" t="s">
        <v>8982</v>
      </c>
      <c r="P6869" t="s">
        <v>4455</v>
      </c>
      <c r="Q6869" t="s">
        <v>29</v>
      </c>
    </row>
    <row r="6870" spans="1:17" hidden="1" x14ac:dyDescent="0.25">
      <c r="A6870" t="s">
        <v>27026</v>
      </c>
      <c r="B6870" t="s">
        <v>27027</v>
      </c>
      <c r="C6870" s="1" t="str">
        <f t="shared" si="846"/>
        <v>21:0667</v>
      </c>
      <c r="D6870" s="1" t="str">
        <f t="shared" si="853"/>
        <v>21:0203</v>
      </c>
      <c r="E6870" t="s">
        <v>27024</v>
      </c>
      <c r="F6870" t="s">
        <v>27028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 t="s">
        <v>2379</v>
      </c>
      <c r="P6870" t="s">
        <v>4455</v>
      </c>
      <c r="Q6870" t="s">
        <v>93</v>
      </c>
    </row>
    <row r="6871" spans="1:17" hidden="1" x14ac:dyDescent="0.25">
      <c r="A6871" t="s">
        <v>27029</v>
      </c>
      <c r="B6871" t="s">
        <v>27030</v>
      </c>
      <c r="C6871" s="1" t="str">
        <f t="shared" si="846"/>
        <v>21:0667</v>
      </c>
      <c r="D6871" s="1" t="str">
        <f t="shared" si="853"/>
        <v>21:0203</v>
      </c>
      <c r="E6871" t="s">
        <v>27031</v>
      </c>
      <c r="F6871" t="s">
        <v>27032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  <c r="O6871" t="s">
        <v>108</v>
      </c>
      <c r="P6871" t="s">
        <v>108</v>
      </c>
      <c r="Q6871" t="s">
        <v>108</v>
      </c>
    </row>
    <row r="6872" spans="1:17" hidden="1" x14ac:dyDescent="0.25">
      <c r="A6872" t="s">
        <v>27033</v>
      </c>
      <c r="B6872" t="s">
        <v>27034</v>
      </c>
      <c r="C6872" s="1" t="str">
        <f t="shared" si="846"/>
        <v>21:0667</v>
      </c>
      <c r="D6872" s="1" t="str">
        <f t="shared" si="853"/>
        <v>21:0203</v>
      </c>
      <c r="E6872" t="s">
        <v>27035</v>
      </c>
      <c r="F6872" t="s">
        <v>27036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 t="s">
        <v>2099</v>
      </c>
      <c r="P6872" t="s">
        <v>356</v>
      </c>
      <c r="Q6872" t="s">
        <v>35</v>
      </c>
    </row>
    <row r="6873" spans="1:17" hidden="1" x14ac:dyDescent="0.25">
      <c r="A6873" t="s">
        <v>27037</v>
      </c>
      <c r="B6873" t="s">
        <v>27038</v>
      </c>
      <c r="C6873" s="1" t="str">
        <f t="shared" ref="C6873:C6936" si="856">HYPERLINK("http://geochem.nrcan.gc.ca/cdogs/content/bdl/bdl210667_e.htm", "21:0667")</f>
        <v>21:0667</v>
      </c>
      <c r="D6873" s="1" t="str">
        <f t="shared" si="853"/>
        <v>21:0203</v>
      </c>
      <c r="E6873" t="s">
        <v>27039</v>
      </c>
      <c r="F6873" t="s">
        <v>27040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 t="s">
        <v>701</v>
      </c>
      <c r="P6873" t="s">
        <v>45</v>
      </c>
      <c r="Q6873" t="s">
        <v>23</v>
      </c>
    </row>
    <row r="6874" spans="1:17" hidden="1" x14ac:dyDescent="0.25">
      <c r="A6874" t="s">
        <v>27041</v>
      </c>
      <c r="B6874" t="s">
        <v>27042</v>
      </c>
      <c r="C6874" s="1" t="str">
        <f t="shared" si="856"/>
        <v>21:0667</v>
      </c>
      <c r="D6874" s="1" t="str">
        <f t="shared" si="853"/>
        <v>21:0203</v>
      </c>
      <c r="E6874" t="s">
        <v>27043</v>
      </c>
      <c r="F6874" t="s">
        <v>27044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 t="s">
        <v>327</v>
      </c>
      <c r="P6874" t="s">
        <v>45</v>
      </c>
      <c r="Q6874" t="s">
        <v>29</v>
      </c>
    </row>
    <row r="6875" spans="1:17" hidden="1" x14ac:dyDescent="0.25">
      <c r="A6875" t="s">
        <v>27045</v>
      </c>
      <c r="B6875" t="s">
        <v>27046</v>
      </c>
      <c r="C6875" s="1" t="str">
        <f t="shared" si="856"/>
        <v>21:0667</v>
      </c>
      <c r="D6875" s="1" t="str">
        <f t="shared" si="853"/>
        <v>21:0203</v>
      </c>
      <c r="E6875" t="s">
        <v>27047</v>
      </c>
      <c r="F6875" t="s">
        <v>27048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 t="s">
        <v>57</v>
      </c>
      <c r="P6875" t="s">
        <v>356</v>
      </c>
      <c r="Q6875" t="s">
        <v>35</v>
      </c>
    </row>
    <row r="6876" spans="1:17" hidden="1" x14ac:dyDescent="0.25">
      <c r="A6876" t="s">
        <v>27049</v>
      </c>
      <c r="B6876" t="s">
        <v>27050</v>
      </c>
      <c r="C6876" s="1" t="str">
        <f t="shared" si="856"/>
        <v>21:0667</v>
      </c>
      <c r="D6876" s="1" t="str">
        <f t="shared" si="853"/>
        <v>21:0203</v>
      </c>
      <c r="E6876" t="s">
        <v>27051</v>
      </c>
      <c r="F6876" t="s">
        <v>27052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 t="s">
        <v>3419</v>
      </c>
      <c r="P6876" t="s">
        <v>45</v>
      </c>
      <c r="Q6876" t="s">
        <v>46</v>
      </c>
    </row>
    <row r="6877" spans="1:17" hidden="1" x14ac:dyDescent="0.25">
      <c r="A6877" t="s">
        <v>27053</v>
      </c>
      <c r="B6877" t="s">
        <v>27054</v>
      </c>
      <c r="C6877" s="1" t="str">
        <f t="shared" si="856"/>
        <v>21:0667</v>
      </c>
      <c r="D6877" s="1" t="str">
        <f t="shared" si="853"/>
        <v>21:0203</v>
      </c>
      <c r="E6877" t="s">
        <v>27055</v>
      </c>
      <c r="F6877" t="s">
        <v>27056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 t="s">
        <v>8423</v>
      </c>
      <c r="P6877" t="s">
        <v>45</v>
      </c>
      <c r="Q6877" t="s">
        <v>198</v>
      </c>
    </row>
    <row r="6878" spans="1:17" hidden="1" x14ac:dyDescent="0.25">
      <c r="A6878" t="s">
        <v>27057</v>
      </c>
      <c r="B6878" t="s">
        <v>27058</v>
      </c>
      <c r="C6878" s="1" t="str">
        <f t="shared" si="856"/>
        <v>21:0667</v>
      </c>
      <c r="D6878" s="1" t="str">
        <f t="shared" si="853"/>
        <v>21:0203</v>
      </c>
      <c r="E6878" t="s">
        <v>27059</v>
      </c>
      <c r="F6878" t="s">
        <v>27060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 t="s">
        <v>588</v>
      </c>
      <c r="P6878" t="s">
        <v>22</v>
      </c>
      <c r="Q6878" t="s">
        <v>198</v>
      </c>
    </row>
    <row r="6879" spans="1:17" hidden="1" x14ac:dyDescent="0.25">
      <c r="A6879" t="s">
        <v>27061</v>
      </c>
      <c r="B6879" t="s">
        <v>27062</v>
      </c>
      <c r="C6879" s="1" t="str">
        <f t="shared" si="856"/>
        <v>21:0667</v>
      </c>
      <c r="D6879" s="1" t="str">
        <f t="shared" si="853"/>
        <v>21:0203</v>
      </c>
      <c r="E6879" t="s">
        <v>27063</v>
      </c>
      <c r="F6879" t="s">
        <v>27064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 t="s">
        <v>2418</v>
      </c>
      <c r="P6879" t="s">
        <v>2212</v>
      </c>
      <c r="Q6879" t="s">
        <v>46</v>
      </c>
    </row>
    <row r="6880" spans="1:17" hidden="1" x14ac:dyDescent="0.25">
      <c r="A6880" t="s">
        <v>27065</v>
      </c>
      <c r="B6880" t="s">
        <v>27066</v>
      </c>
      <c r="C6880" s="1" t="str">
        <f t="shared" si="856"/>
        <v>21:0667</v>
      </c>
      <c r="D6880" s="1" t="str">
        <f t="shared" si="853"/>
        <v>21:0203</v>
      </c>
      <c r="E6880" t="s">
        <v>27067</v>
      </c>
      <c r="F6880" t="s">
        <v>27068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 t="s">
        <v>680</v>
      </c>
      <c r="P6880" t="s">
        <v>1515</v>
      </c>
      <c r="Q6880" t="s">
        <v>46</v>
      </c>
    </row>
    <row r="6881" spans="1:17" hidden="1" x14ac:dyDescent="0.25">
      <c r="A6881" t="s">
        <v>27069</v>
      </c>
      <c r="B6881" t="s">
        <v>27070</v>
      </c>
      <c r="C6881" s="1" t="str">
        <f t="shared" si="856"/>
        <v>21:0667</v>
      </c>
      <c r="D6881" s="1" t="str">
        <f t="shared" si="853"/>
        <v>21:0203</v>
      </c>
      <c r="E6881" t="s">
        <v>27071</v>
      </c>
      <c r="F6881" t="s">
        <v>27072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 t="s">
        <v>225</v>
      </c>
      <c r="P6881" t="s">
        <v>22</v>
      </c>
      <c r="Q6881" t="s">
        <v>46</v>
      </c>
    </row>
    <row r="6882" spans="1:17" hidden="1" x14ac:dyDescent="0.25">
      <c r="A6882" t="s">
        <v>27073</v>
      </c>
      <c r="B6882" t="s">
        <v>27074</v>
      </c>
      <c r="C6882" s="1" t="str">
        <f t="shared" si="856"/>
        <v>21:0667</v>
      </c>
      <c r="D6882" s="1" t="str">
        <f t="shared" si="853"/>
        <v>21:0203</v>
      </c>
      <c r="E6882" t="s">
        <v>27075</v>
      </c>
      <c r="F6882" t="s">
        <v>27076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 t="s">
        <v>225</v>
      </c>
      <c r="P6882" t="s">
        <v>356</v>
      </c>
      <c r="Q6882" t="s">
        <v>71</v>
      </c>
    </row>
    <row r="6883" spans="1:17" hidden="1" x14ac:dyDescent="0.25">
      <c r="A6883" t="s">
        <v>27077</v>
      </c>
      <c r="B6883" t="s">
        <v>27078</v>
      </c>
      <c r="C6883" s="1" t="str">
        <f t="shared" si="856"/>
        <v>21:0667</v>
      </c>
      <c r="D6883" s="1" t="str">
        <f t="shared" si="853"/>
        <v>21:0203</v>
      </c>
      <c r="E6883" t="s">
        <v>27079</v>
      </c>
      <c r="F6883" t="s">
        <v>27080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 t="s">
        <v>8423</v>
      </c>
      <c r="P6883" t="s">
        <v>45</v>
      </c>
      <c r="Q6883" t="s">
        <v>103</v>
      </c>
    </row>
    <row r="6884" spans="1:17" hidden="1" x14ac:dyDescent="0.25">
      <c r="A6884" t="s">
        <v>27081</v>
      </c>
      <c r="B6884" t="s">
        <v>27082</v>
      </c>
      <c r="C6884" s="1" t="str">
        <f t="shared" si="856"/>
        <v>21:0667</v>
      </c>
      <c r="D6884" s="1" t="str">
        <f t="shared" si="853"/>
        <v>21:0203</v>
      </c>
      <c r="E6884" t="s">
        <v>27083</v>
      </c>
      <c r="F6884" t="s">
        <v>27084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 t="s">
        <v>2257</v>
      </c>
      <c r="P6884" t="s">
        <v>45</v>
      </c>
      <c r="Q6884" t="s">
        <v>103</v>
      </c>
    </row>
    <row r="6885" spans="1:17" hidden="1" x14ac:dyDescent="0.25">
      <c r="A6885" t="s">
        <v>27085</v>
      </c>
      <c r="B6885" t="s">
        <v>27086</v>
      </c>
      <c r="C6885" s="1" t="str">
        <f t="shared" si="856"/>
        <v>21:0667</v>
      </c>
      <c r="D6885" s="1" t="str">
        <f t="shared" si="853"/>
        <v>21:0203</v>
      </c>
      <c r="E6885" t="s">
        <v>27087</v>
      </c>
      <c r="F6885" t="s">
        <v>27088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 t="s">
        <v>2731</v>
      </c>
      <c r="P6885" t="s">
        <v>45</v>
      </c>
      <c r="Q6885" t="s">
        <v>198</v>
      </c>
    </row>
    <row r="6886" spans="1:17" hidden="1" x14ac:dyDescent="0.25">
      <c r="A6886" t="s">
        <v>27089</v>
      </c>
      <c r="B6886" t="s">
        <v>27090</v>
      </c>
      <c r="C6886" s="1" t="str">
        <f t="shared" si="856"/>
        <v>21:0667</v>
      </c>
      <c r="D6886" s="1" t="str">
        <f t="shared" si="853"/>
        <v>21:0203</v>
      </c>
      <c r="E6886" t="s">
        <v>27091</v>
      </c>
      <c r="F6886" t="s">
        <v>27092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 t="s">
        <v>154</v>
      </c>
      <c r="P6886" t="s">
        <v>45</v>
      </c>
      <c r="Q6886" t="s">
        <v>198</v>
      </c>
    </row>
    <row r="6887" spans="1:17" hidden="1" x14ac:dyDescent="0.25">
      <c r="A6887" t="s">
        <v>27093</v>
      </c>
      <c r="B6887" t="s">
        <v>27094</v>
      </c>
      <c r="C6887" s="1" t="str">
        <f t="shared" si="856"/>
        <v>21:0667</v>
      </c>
      <c r="D6887" s="1" t="str">
        <f t="shared" si="853"/>
        <v>21:0203</v>
      </c>
      <c r="E6887" t="s">
        <v>27095</v>
      </c>
      <c r="F6887" t="s">
        <v>27096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 t="s">
        <v>2129</v>
      </c>
      <c r="P6887" t="s">
        <v>356</v>
      </c>
      <c r="Q6887" t="s">
        <v>103</v>
      </c>
    </row>
    <row r="6888" spans="1:17" hidden="1" x14ac:dyDescent="0.25">
      <c r="A6888" t="s">
        <v>27097</v>
      </c>
      <c r="B6888" t="s">
        <v>27098</v>
      </c>
      <c r="C6888" s="1" t="str">
        <f t="shared" si="856"/>
        <v>21:0667</v>
      </c>
      <c r="D6888" s="1" t="str">
        <f t="shared" si="853"/>
        <v>21:0203</v>
      </c>
      <c r="E6888" t="s">
        <v>27095</v>
      </c>
      <c r="F6888" t="s">
        <v>27099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 t="s">
        <v>2129</v>
      </c>
      <c r="P6888" t="s">
        <v>45</v>
      </c>
      <c r="Q6888" t="s">
        <v>198</v>
      </c>
    </row>
    <row r="6889" spans="1:17" hidden="1" x14ac:dyDescent="0.25">
      <c r="A6889" t="s">
        <v>27100</v>
      </c>
      <c r="B6889" t="s">
        <v>27101</v>
      </c>
      <c r="C6889" s="1" t="str">
        <f t="shared" si="856"/>
        <v>21:0667</v>
      </c>
      <c r="D6889" s="1" t="str">
        <f t="shared" si="853"/>
        <v>21:0203</v>
      </c>
      <c r="E6889" t="s">
        <v>27102</v>
      </c>
      <c r="F6889" t="s">
        <v>27103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 t="s">
        <v>220</v>
      </c>
      <c r="P6889" t="s">
        <v>356</v>
      </c>
      <c r="Q6889" t="s">
        <v>103</v>
      </c>
    </row>
    <row r="6890" spans="1:17" hidden="1" x14ac:dyDescent="0.25">
      <c r="A6890" t="s">
        <v>27104</v>
      </c>
      <c r="B6890" t="s">
        <v>27105</v>
      </c>
      <c r="C6890" s="1" t="str">
        <f t="shared" si="856"/>
        <v>21:0667</v>
      </c>
      <c r="D6890" s="1" t="str">
        <f t="shared" si="853"/>
        <v>21:0203</v>
      </c>
      <c r="E6890" t="s">
        <v>27106</v>
      </c>
      <c r="F6890" t="s">
        <v>27107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 t="s">
        <v>1818</v>
      </c>
      <c r="P6890" t="s">
        <v>45</v>
      </c>
      <c r="Q6890" t="s">
        <v>46</v>
      </c>
    </row>
    <row r="6891" spans="1:17" hidden="1" x14ac:dyDescent="0.25">
      <c r="A6891" t="s">
        <v>27108</v>
      </c>
      <c r="B6891" t="s">
        <v>27109</v>
      </c>
      <c r="C6891" s="1" t="str">
        <f t="shared" si="856"/>
        <v>21:0667</v>
      </c>
      <c r="D6891" s="1" t="str">
        <f t="shared" si="853"/>
        <v>21:0203</v>
      </c>
      <c r="E6891" t="s">
        <v>27110</v>
      </c>
      <c r="F6891" t="s">
        <v>27111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 t="s">
        <v>7860</v>
      </c>
      <c r="P6891" t="s">
        <v>45</v>
      </c>
      <c r="Q6891" t="s">
        <v>46</v>
      </c>
    </row>
    <row r="6892" spans="1:17" hidden="1" x14ac:dyDescent="0.25">
      <c r="A6892" t="s">
        <v>27112</v>
      </c>
      <c r="B6892" t="s">
        <v>27113</v>
      </c>
      <c r="C6892" s="1" t="str">
        <f t="shared" si="856"/>
        <v>21:0667</v>
      </c>
      <c r="D6892" s="1" t="str">
        <f t="shared" si="853"/>
        <v>21:0203</v>
      </c>
      <c r="E6892" t="s">
        <v>27114</v>
      </c>
      <c r="F6892" t="s">
        <v>27115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 t="s">
        <v>3419</v>
      </c>
      <c r="P6892" t="s">
        <v>87</v>
      </c>
      <c r="Q6892" t="s">
        <v>103</v>
      </c>
    </row>
    <row r="6893" spans="1:17" hidden="1" x14ac:dyDescent="0.25">
      <c r="A6893" t="s">
        <v>27116</v>
      </c>
      <c r="B6893" t="s">
        <v>27117</v>
      </c>
      <c r="C6893" s="1" t="str">
        <f t="shared" si="856"/>
        <v>21:0667</v>
      </c>
      <c r="D6893" s="1" t="str">
        <f t="shared" si="853"/>
        <v>21:0203</v>
      </c>
      <c r="E6893" t="s">
        <v>27118</v>
      </c>
      <c r="F6893" t="s">
        <v>27119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 t="s">
        <v>21</v>
      </c>
      <c r="P6893" t="s">
        <v>45</v>
      </c>
      <c r="Q6893" t="s">
        <v>88</v>
      </c>
    </row>
    <row r="6894" spans="1:17" hidden="1" x14ac:dyDescent="0.25">
      <c r="A6894" t="s">
        <v>27120</v>
      </c>
      <c r="B6894" t="s">
        <v>27121</v>
      </c>
      <c r="C6894" s="1" t="str">
        <f t="shared" si="856"/>
        <v>21:0667</v>
      </c>
      <c r="D6894" s="1" t="str">
        <f t="shared" si="853"/>
        <v>21:0203</v>
      </c>
      <c r="E6894" t="s">
        <v>27122</v>
      </c>
      <c r="F6894" t="s">
        <v>27123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 t="s">
        <v>10120</v>
      </c>
      <c r="P6894" t="s">
        <v>87</v>
      </c>
      <c r="Q6894" t="s">
        <v>198</v>
      </c>
    </row>
    <row r="6895" spans="1:17" hidden="1" x14ac:dyDescent="0.25">
      <c r="A6895" t="s">
        <v>27124</v>
      </c>
      <c r="B6895" t="s">
        <v>27125</v>
      </c>
      <c r="C6895" s="1" t="str">
        <f t="shared" si="856"/>
        <v>21:0667</v>
      </c>
      <c r="D6895" s="1" t="str">
        <f t="shared" si="853"/>
        <v>21:0203</v>
      </c>
      <c r="E6895" t="s">
        <v>27126</v>
      </c>
      <c r="F6895" t="s">
        <v>27127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 t="s">
        <v>10120</v>
      </c>
      <c r="P6895" t="s">
        <v>356</v>
      </c>
      <c r="Q6895" t="s">
        <v>23</v>
      </c>
    </row>
    <row r="6896" spans="1:17" hidden="1" x14ac:dyDescent="0.25">
      <c r="A6896" t="s">
        <v>27128</v>
      </c>
      <c r="B6896" t="s">
        <v>27129</v>
      </c>
      <c r="C6896" s="1" t="str">
        <f t="shared" si="856"/>
        <v>21:0667</v>
      </c>
      <c r="D6896" s="1" t="str">
        <f t="shared" si="853"/>
        <v>21:0203</v>
      </c>
      <c r="E6896" t="s">
        <v>27130</v>
      </c>
      <c r="F6896" t="s">
        <v>27131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 t="s">
        <v>6341</v>
      </c>
      <c r="P6896" t="s">
        <v>45</v>
      </c>
      <c r="Q6896" t="s">
        <v>23</v>
      </c>
    </row>
    <row r="6897" spans="1:17" hidden="1" x14ac:dyDescent="0.25">
      <c r="A6897" t="s">
        <v>27132</v>
      </c>
      <c r="B6897" t="s">
        <v>27133</v>
      </c>
      <c r="C6897" s="1" t="str">
        <f t="shared" si="856"/>
        <v>21:0667</v>
      </c>
      <c r="D6897" s="1" t="str">
        <f t="shared" si="853"/>
        <v>21:0203</v>
      </c>
      <c r="E6897" t="s">
        <v>27134</v>
      </c>
      <c r="F6897" t="s">
        <v>27135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 t="s">
        <v>3419</v>
      </c>
      <c r="P6897" t="s">
        <v>356</v>
      </c>
      <c r="Q6897" t="s">
        <v>59</v>
      </c>
    </row>
    <row r="6898" spans="1:17" hidden="1" x14ac:dyDescent="0.25">
      <c r="A6898" t="s">
        <v>27136</v>
      </c>
      <c r="B6898" t="s">
        <v>27137</v>
      </c>
      <c r="C6898" s="1" t="str">
        <f t="shared" si="856"/>
        <v>21:0667</v>
      </c>
      <c r="D6898" s="1" t="str">
        <f t="shared" si="853"/>
        <v>21:0203</v>
      </c>
      <c r="E6898" t="s">
        <v>27138</v>
      </c>
      <c r="F6898" t="s">
        <v>27139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 t="s">
        <v>21</v>
      </c>
      <c r="P6898" t="s">
        <v>356</v>
      </c>
      <c r="Q6898" t="s">
        <v>198</v>
      </c>
    </row>
    <row r="6899" spans="1:17" hidden="1" x14ac:dyDescent="0.25">
      <c r="A6899" t="s">
        <v>27140</v>
      </c>
      <c r="B6899" t="s">
        <v>27141</v>
      </c>
      <c r="C6899" s="1" t="str">
        <f t="shared" si="856"/>
        <v>21:0667</v>
      </c>
      <c r="D6899" s="1" t="str">
        <f t="shared" si="853"/>
        <v>21:0203</v>
      </c>
      <c r="E6899" t="s">
        <v>27142</v>
      </c>
      <c r="F6899" t="s">
        <v>27143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 t="s">
        <v>101</v>
      </c>
      <c r="P6899" t="s">
        <v>356</v>
      </c>
      <c r="Q6899" t="s">
        <v>198</v>
      </c>
    </row>
    <row r="6900" spans="1:17" hidden="1" x14ac:dyDescent="0.25">
      <c r="A6900" t="s">
        <v>27144</v>
      </c>
      <c r="B6900" t="s">
        <v>27145</v>
      </c>
      <c r="C6900" s="1" t="str">
        <f t="shared" si="856"/>
        <v>21:0667</v>
      </c>
      <c r="D6900" s="1" t="str">
        <f t="shared" si="853"/>
        <v>21:0203</v>
      </c>
      <c r="E6900" t="s">
        <v>27146</v>
      </c>
      <c r="F6900" t="s">
        <v>27147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 t="s">
        <v>21</v>
      </c>
      <c r="P6900" t="s">
        <v>45</v>
      </c>
      <c r="Q6900" t="s">
        <v>103</v>
      </c>
    </row>
    <row r="6901" spans="1:17" hidden="1" x14ac:dyDescent="0.25">
      <c r="A6901" t="s">
        <v>27148</v>
      </c>
      <c r="B6901" t="s">
        <v>27149</v>
      </c>
      <c r="C6901" s="1" t="str">
        <f t="shared" si="856"/>
        <v>21:0667</v>
      </c>
      <c r="D6901" s="1" t="str">
        <f t="shared" si="853"/>
        <v>21:0203</v>
      </c>
      <c r="E6901" t="s">
        <v>27150</v>
      </c>
      <c r="F6901" t="s">
        <v>27151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 t="s">
        <v>2418</v>
      </c>
      <c r="P6901" t="s">
        <v>45</v>
      </c>
      <c r="Q6901" t="s">
        <v>398</v>
      </c>
    </row>
    <row r="6902" spans="1:17" hidden="1" x14ac:dyDescent="0.25">
      <c r="A6902" t="s">
        <v>27152</v>
      </c>
      <c r="B6902" t="s">
        <v>27153</v>
      </c>
      <c r="C6902" s="1" t="str">
        <f t="shared" si="856"/>
        <v>21:0667</v>
      </c>
      <c r="D6902" s="1" t="str">
        <f t="shared" si="853"/>
        <v>21:0203</v>
      </c>
      <c r="E6902" t="s">
        <v>27154</v>
      </c>
      <c r="F6902" t="s">
        <v>27155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 t="s">
        <v>3027</v>
      </c>
      <c r="P6902" t="s">
        <v>45</v>
      </c>
      <c r="Q6902" t="s">
        <v>398</v>
      </c>
    </row>
    <row r="6903" spans="1:17" hidden="1" x14ac:dyDescent="0.25">
      <c r="A6903" t="s">
        <v>27156</v>
      </c>
      <c r="B6903" t="s">
        <v>27157</v>
      </c>
      <c r="C6903" s="1" t="str">
        <f t="shared" si="856"/>
        <v>21:0667</v>
      </c>
      <c r="D6903" s="1" t="str">
        <f>HYPERLINK("http://geochem.nrcan.gc.ca/cdogs/content/svy/svy_e.htm", "")</f>
        <v/>
      </c>
      <c r="G6903" s="1" t="str">
        <f>HYPERLINK("http://geochem.nrcan.gc.ca/cdogs/content/cr_/cr_00082_e.htm", "82")</f>
        <v>82</v>
      </c>
      <c r="J6903" t="s">
        <v>11703</v>
      </c>
      <c r="K6903" t="s">
        <v>11704</v>
      </c>
      <c r="O6903" t="s">
        <v>17864</v>
      </c>
      <c r="P6903" t="s">
        <v>17680</v>
      </c>
      <c r="Q6903" t="s">
        <v>392</v>
      </c>
    </row>
    <row r="6904" spans="1:17" hidden="1" x14ac:dyDescent="0.25">
      <c r="A6904" t="s">
        <v>27158</v>
      </c>
      <c r="B6904" t="s">
        <v>27159</v>
      </c>
      <c r="C6904" s="1" t="str">
        <f t="shared" si="856"/>
        <v>21:0667</v>
      </c>
      <c r="D6904" s="1" t="str">
        <f t="shared" ref="D6904:D6921" si="857">HYPERLINK("http://geochem.nrcan.gc.ca/cdogs/content/svy/svy210203_e.htm", "21:0203")</f>
        <v>21:0203</v>
      </c>
      <c r="E6904" t="s">
        <v>27160</v>
      </c>
      <c r="F6904" t="s">
        <v>27161</v>
      </c>
      <c r="H6904">
        <v>61.642375000000001</v>
      </c>
      <c r="I6904">
        <v>-130.41327889999999</v>
      </c>
      <c r="J6904" s="1" t="str">
        <f t="shared" ref="J6904:J6921" si="858">HYPERLINK("http://geochem.nrcan.gc.ca/cdogs/content/kwd/kwd020018_e.htm", "Fluid (stream)")</f>
        <v>Fluid (stream)</v>
      </c>
      <c r="K6904" s="1" t="str">
        <f t="shared" ref="K6904:K6921" si="859">HYPERLINK("http://geochem.nrcan.gc.ca/cdogs/content/kwd/kwd080007_e.htm", "Untreated Water")</f>
        <v>Untreated Water</v>
      </c>
      <c r="O6904" t="s">
        <v>16492</v>
      </c>
      <c r="P6904" t="s">
        <v>17680</v>
      </c>
      <c r="Q6904" t="s">
        <v>398</v>
      </c>
    </row>
    <row r="6905" spans="1:17" hidden="1" x14ac:dyDescent="0.25">
      <c r="A6905" t="s">
        <v>27162</v>
      </c>
      <c r="B6905" t="s">
        <v>27163</v>
      </c>
      <c r="C6905" s="1" t="str">
        <f t="shared" si="856"/>
        <v>21:0667</v>
      </c>
      <c r="D6905" s="1" t="str">
        <f t="shared" si="857"/>
        <v>21:0203</v>
      </c>
      <c r="E6905" t="s">
        <v>27164</v>
      </c>
      <c r="F6905" t="s">
        <v>27165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 t="s">
        <v>7174</v>
      </c>
      <c r="P6905" t="s">
        <v>391</v>
      </c>
      <c r="Q6905" t="s">
        <v>392</v>
      </c>
    </row>
    <row r="6906" spans="1:17" hidden="1" x14ac:dyDescent="0.25">
      <c r="A6906" t="s">
        <v>27166</v>
      </c>
      <c r="B6906" t="s">
        <v>27167</v>
      </c>
      <c r="C6906" s="1" t="str">
        <f t="shared" si="856"/>
        <v>21:0667</v>
      </c>
      <c r="D6906" s="1" t="str">
        <f t="shared" si="857"/>
        <v>21:0203</v>
      </c>
      <c r="E6906" t="s">
        <v>27168</v>
      </c>
      <c r="F6906" t="s">
        <v>27169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 t="s">
        <v>311</v>
      </c>
      <c r="P6906" t="s">
        <v>22</v>
      </c>
      <c r="Q6906" t="s">
        <v>392</v>
      </c>
    </row>
    <row r="6907" spans="1:17" hidden="1" x14ac:dyDescent="0.25">
      <c r="A6907" t="s">
        <v>27170</v>
      </c>
      <c r="B6907" t="s">
        <v>27171</v>
      </c>
      <c r="C6907" s="1" t="str">
        <f t="shared" si="856"/>
        <v>21:0667</v>
      </c>
      <c r="D6907" s="1" t="str">
        <f t="shared" si="857"/>
        <v>21:0203</v>
      </c>
      <c r="E6907" t="s">
        <v>27172</v>
      </c>
      <c r="F6907" t="s">
        <v>27173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 t="s">
        <v>3027</v>
      </c>
      <c r="P6907" t="s">
        <v>22</v>
      </c>
      <c r="Q6907" t="s">
        <v>522</v>
      </c>
    </row>
    <row r="6908" spans="1:17" hidden="1" x14ac:dyDescent="0.25">
      <c r="A6908" t="s">
        <v>27174</v>
      </c>
      <c r="B6908" t="s">
        <v>27175</v>
      </c>
      <c r="C6908" s="1" t="str">
        <f t="shared" si="856"/>
        <v>21:0667</v>
      </c>
      <c r="D6908" s="1" t="str">
        <f t="shared" si="857"/>
        <v>21:0203</v>
      </c>
      <c r="E6908" t="s">
        <v>27176</v>
      </c>
      <c r="F6908" t="s">
        <v>27177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 t="s">
        <v>3098</v>
      </c>
      <c r="P6908" t="s">
        <v>583</v>
      </c>
      <c r="Q6908" t="s">
        <v>522</v>
      </c>
    </row>
    <row r="6909" spans="1:17" hidden="1" x14ac:dyDescent="0.25">
      <c r="A6909" t="s">
        <v>27178</v>
      </c>
      <c r="B6909" t="s">
        <v>27179</v>
      </c>
      <c r="C6909" s="1" t="str">
        <f t="shared" si="856"/>
        <v>21:0667</v>
      </c>
      <c r="D6909" s="1" t="str">
        <f t="shared" si="857"/>
        <v>21:0203</v>
      </c>
      <c r="E6909" t="s">
        <v>27180</v>
      </c>
      <c r="F6909" t="s">
        <v>27181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 t="s">
        <v>2379</v>
      </c>
      <c r="P6909" t="s">
        <v>356</v>
      </c>
      <c r="Q6909" t="s">
        <v>398</v>
      </c>
    </row>
    <row r="6910" spans="1:17" hidden="1" x14ac:dyDescent="0.25">
      <c r="A6910" t="s">
        <v>27182</v>
      </c>
      <c r="B6910" t="s">
        <v>27183</v>
      </c>
      <c r="C6910" s="1" t="str">
        <f t="shared" si="856"/>
        <v>21:0667</v>
      </c>
      <c r="D6910" s="1" t="str">
        <f t="shared" si="857"/>
        <v>21:0203</v>
      </c>
      <c r="E6910" t="s">
        <v>27180</v>
      </c>
      <c r="F6910" t="s">
        <v>27184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 t="s">
        <v>630</v>
      </c>
      <c r="P6910" t="s">
        <v>356</v>
      </c>
      <c r="Q6910" t="s">
        <v>522</v>
      </c>
    </row>
    <row r="6911" spans="1:17" hidden="1" x14ac:dyDescent="0.25">
      <c r="A6911" t="s">
        <v>27185</v>
      </c>
      <c r="B6911" t="s">
        <v>27186</v>
      </c>
      <c r="C6911" s="1" t="str">
        <f t="shared" si="856"/>
        <v>21:0667</v>
      </c>
      <c r="D6911" s="1" t="str">
        <f t="shared" si="857"/>
        <v>21:0203</v>
      </c>
      <c r="E6911" t="s">
        <v>27187</v>
      </c>
      <c r="F6911" t="s">
        <v>27188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 t="s">
        <v>21</v>
      </c>
      <c r="P6911" t="s">
        <v>45</v>
      </c>
      <c r="Q6911" t="s">
        <v>35</v>
      </c>
    </row>
    <row r="6912" spans="1:17" hidden="1" x14ac:dyDescent="0.25">
      <c r="A6912" t="s">
        <v>27189</v>
      </c>
      <c r="B6912" t="s">
        <v>27190</v>
      </c>
      <c r="C6912" s="1" t="str">
        <f t="shared" si="856"/>
        <v>21:0667</v>
      </c>
      <c r="D6912" s="1" t="str">
        <f t="shared" si="857"/>
        <v>21:0203</v>
      </c>
      <c r="E6912" t="s">
        <v>27191</v>
      </c>
      <c r="F6912" t="s">
        <v>27192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 t="s">
        <v>64</v>
      </c>
      <c r="P6912" t="s">
        <v>45</v>
      </c>
      <c r="Q6912" t="s">
        <v>392</v>
      </c>
    </row>
    <row r="6913" spans="1:17" hidden="1" x14ac:dyDescent="0.25">
      <c r="A6913" t="s">
        <v>27193</v>
      </c>
      <c r="B6913" t="s">
        <v>27194</v>
      </c>
      <c r="C6913" s="1" t="str">
        <f t="shared" si="856"/>
        <v>21:0667</v>
      </c>
      <c r="D6913" s="1" t="str">
        <f t="shared" si="857"/>
        <v>21:0203</v>
      </c>
      <c r="E6913" t="s">
        <v>27195</v>
      </c>
      <c r="F6913" t="s">
        <v>27196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 t="s">
        <v>689</v>
      </c>
      <c r="P6913" t="s">
        <v>356</v>
      </c>
      <c r="Q6913" t="s">
        <v>522</v>
      </c>
    </row>
    <row r="6914" spans="1:17" hidden="1" x14ac:dyDescent="0.25">
      <c r="A6914" t="s">
        <v>27197</v>
      </c>
      <c r="B6914" t="s">
        <v>27198</v>
      </c>
      <c r="C6914" s="1" t="str">
        <f t="shared" si="856"/>
        <v>21:0667</v>
      </c>
      <c r="D6914" s="1" t="str">
        <f t="shared" si="857"/>
        <v>21:0203</v>
      </c>
      <c r="E6914" t="s">
        <v>27199</v>
      </c>
      <c r="F6914" t="s">
        <v>27200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 t="s">
        <v>113</v>
      </c>
      <c r="P6914" t="s">
        <v>45</v>
      </c>
      <c r="Q6914" t="s">
        <v>35</v>
      </c>
    </row>
    <row r="6915" spans="1:17" hidden="1" x14ac:dyDescent="0.25">
      <c r="A6915" t="s">
        <v>27201</v>
      </c>
      <c r="B6915" t="s">
        <v>27202</v>
      </c>
      <c r="C6915" s="1" t="str">
        <f t="shared" si="856"/>
        <v>21:0667</v>
      </c>
      <c r="D6915" s="1" t="str">
        <f t="shared" si="857"/>
        <v>21:0203</v>
      </c>
      <c r="E6915" t="s">
        <v>27203</v>
      </c>
      <c r="F6915" t="s">
        <v>27204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 t="s">
        <v>158</v>
      </c>
      <c r="P6915" t="s">
        <v>45</v>
      </c>
      <c r="Q6915" t="s">
        <v>59</v>
      </c>
    </row>
    <row r="6916" spans="1:17" hidden="1" x14ac:dyDescent="0.25">
      <c r="A6916" t="s">
        <v>27205</v>
      </c>
      <c r="B6916" t="s">
        <v>27206</v>
      </c>
      <c r="C6916" s="1" t="str">
        <f t="shared" si="856"/>
        <v>21:0667</v>
      </c>
      <c r="D6916" s="1" t="str">
        <f t="shared" si="857"/>
        <v>21:0203</v>
      </c>
      <c r="E6916" t="s">
        <v>27207</v>
      </c>
      <c r="F6916" t="s">
        <v>27208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 t="s">
        <v>21</v>
      </c>
      <c r="P6916" t="s">
        <v>356</v>
      </c>
      <c r="Q6916" t="s">
        <v>29</v>
      </c>
    </row>
    <row r="6917" spans="1:17" hidden="1" x14ac:dyDescent="0.25">
      <c r="A6917" t="s">
        <v>27209</v>
      </c>
      <c r="B6917" t="s">
        <v>27210</v>
      </c>
      <c r="C6917" s="1" t="str">
        <f t="shared" si="856"/>
        <v>21:0667</v>
      </c>
      <c r="D6917" s="1" t="str">
        <f t="shared" si="857"/>
        <v>21:0203</v>
      </c>
      <c r="E6917" t="s">
        <v>27211</v>
      </c>
      <c r="F6917" t="s">
        <v>27212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 t="s">
        <v>2418</v>
      </c>
      <c r="P6917" t="s">
        <v>22</v>
      </c>
      <c r="Q6917" t="s">
        <v>522</v>
      </c>
    </row>
    <row r="6918" spans="1:17" hidden="1" x14ac:dyDescent="0.25">
      <c r="A6918" t="s">
        <v>27213</v>
      </c>
      <c r="B6918" t="s">
        <v>27214</v>
      </c>
      <c r="C6918" s="1" t="str">
        <f t="shared" si="856"/>
        <v>21:0667</v>
      </c>
      <c r="D6918" s="1" t="str">
        <f t="shared" si="857"/>
        <v>21:0203</v>
      </c>
      <c r="E6918" t="s">
        <v>27215</v>
      </c>
      <c r="F6918" t="s">
        <v>27216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 t="s">
        <v>244</v>
      </c>
      <c r="P6918" t="s">
        <v>583</v>
      </c>
      <c r="Q6918" t="s">
        <v>392</v>
      </c>
    </row>
    <row r="6919" spans="1:17" hidden="1" x14ac:dyDescent="0.25">
      <c r="A6919" t="s">
        <v>27217</v>
      </c>
      <c r="B6919" t="s">
        <v>27218</v>
      </c>
      <c r="C6919" s="1" t="str">
        <f t="shared" si="856"/>
        <v>21:0667</v>
      </c>
      <c r="D6919" s="1" t="str">
        <f t="shared" si="857"/>
        <v>21:0203</v>
      </c>
      <c r="E6919" t="s">
        <v>27219</v>
      </c>
      <c r="F6919" t="s">
        <v>27220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 t="s">
        <v>64</v>
      </c>
      <c r="P6919" t="s">
        <v>22</v>
      </c>
      <c r="Q6919" t="s">
        <v>365</v>
      </c>
    </row>
    <row r="6920" spans="1:17" hidden="1" x14ac:dyDescent="0.25">
      <c r="A6920" t="s">
        <v>27221</v>
      </c>
      <c r="B6920" t="s">
        <v>27222</v>
      </c>
      <c r="C6920" s="1" t="str">
        <f t="shared" si="856"/>
        <v>21:0667</v>
      </c>
      <c r="D6920" s="1" t="str">
        <f t="shared" si="857"/>
        <v>21:0203</v>
      </c>
      <c r="E6920" t="s">
        <v>27223</v>
      </c>
      <c r="F6920" t="s">
        <v>27224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 t="s">
        <v>154</v>
      </c>
      <c r="P6920" t="s">
        <v>22</v>
      </c>
      <c r="Q6920" t="s">
        <v>522</v>
      </c>
    </row>
    <row r="6921" spans="1:17" hidden="1" x14ac:dyDescent="0.25">
      <c r="A6921" t="s">
        <v>27225</v>
      </c>
      <c r="B6921" t="s">
        <v>27226</v>
      </c>
      <c r="C6921" s="1" t="str">
        <f t="shared" si="856"/>
        <v>21:0667</v>
      </c>
      <c r="D6921" s="1" t="str">
        <f t="shared" si="857"/>
        <v>21:0203</v>
      </c>
      <c r="E6921" t="s">
        <v>27227</v>
      </c>
      <c r="F6921" t="s">
        <v>27228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 t="s">
        <v>680</v>
      </c>
      <c r="P6921" t="s">
        <v>356</v>
      </c>
      <c r="Q6921" t="s">
        <v>522</v>
      </c>
    </row>
    <row r="6922" spans="1:17" hidden="1" x14ac:dyDescent="0.25">
      <c r="A6922" t="s">
        <v>27229</v>
      </c>
      <c r="B6922" t="s">
        <v>27230</v>
      </c>
      <c r="C6922" s="1" t="str">
        <f t="shared" si="856"/>
        <v>21:0667</v>
      </c>
      <c r="D6922" s="1" t="str">
        <f>HYPERLINK("http://geochem.nrcan.gc.ca/cdogs/content/svy/svy_e.htm", "")</f>
        <v/>
      </c>
      <c r="G6922" s="1" t="str">
        <f>HYPERLINK("http://geochem.nrcan.gc.ca/cdogs/content/cr_/cr_00080_e.htm", "80")</f>
        <v>80</v>
      </c>
      <c r="J6922" t="s">
        <v>11703</v>
      </c>
      <c r="K6922" t="s">
        <v>11704</v>
      </c>
      <c r="O6922" t="s">
        <v>2418</v>
      </c>
      <c r="P6922" t="s">
        <v>1515</v>
      </c>
      <c r="Q6922" t="s">
        <v>35</v>
      </c>
    </row>
    <row r="6923" spans="1:17" hidden="1" x14ac:dyDescent="0.25">
      <c r="A6923" t="s">
        <v>27231</v>
      </c>
      <c r="B6923" t="s">
        <v>27232</v>
      </c>
      <c r="C6923" s="1" t="str">
        <f t="shared" si="856"/>
        <v>21:0667</v>
      </c>
      <c r="D6923" s="1" t="str">
        <f t="shared" ref="D6923:D6934" si="860">HYPERLINK("http://geochem.nrcan.gc.ca/cdogs/content/svy/svy210203_e.htm", "21:0203")</f>
        <v>21:0203</v>
      </c>
      <c r="E6923" t="s">
        <v>27233</v>
      </c>
      <c r="F6923" t="s">
        <v>27234</v>
      </c>
      <c r="H6923">
        <v>61.560106500000003</v>
      </c>
      <c r="I6923">
        <v>-130.49347180000001</v>
      </c>
      <c r="J6923" s="1" t="str">
        <f t="shared" ref="J6923:J6934" si="861">HYPERLINK("http://geochem.nrcan.gc.ca/cdogs/content/kwd/kwd020018_e.htm", "Fluid (stream)")</f>
        <v>Fluid (stream)</v>
      </c>
      <c r="K6923" s="1" t="str">
        <f t="shared" ref="K6923:K6934" si="862">HYPERLINK("http://geochem.nrcan.gc.ca/cdogs/content/kwd/kwd080007_e.htm", "Untreated Water")</f>
        <v>Untreated Water</v>
      </c>
      <c r="O6923" t="s">
        <v>3672</v>
      </c>
      <c r="P6923" t="s">
        <v>2943</v>
      </c>
      <c r="Q6923" t="s">
        <v>3475</v>
      </c>
    </row>
    <row r="6924" spans="1:17" hidden="1" x14ac:dyDescent="0.25">
      <c r="A6924" t="s">
        <v>27235</v>
      </c>
      <c r="B6924" t="s">
        <v>27236</v>
      </c>
      <c r="C6924" s="1" t="str">
        <f t="shared" si="856"/>
        <v>21:0667</v>
      </c>
      <c r="D6924" s="1" t="str">
        <f t="shared" si="860"/>
        <v>21:0203</v>
      </c>
      <c r="E6924" t="s">
        <v>27237</v>
      </c>
      <c r="F6924" t="s">
        <v>27238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 t="s">
        <v>5793</v>
      </c>
      <c r="P6924" t="s">
        <v>1515</v>
      </c>
      <c r="Q6924" t="s">
        <v>392</v>
      </c>
    </row>
    <row r="6925" spans="1:17" hidden="1" x14ac:dyDescent="0.25">
      <c r="A6925" t="s">
        <v>27239</v>
      </c>
      <c r="B6925" t="s">
        <v>27240</v>
      </c>
      <c r="C6925" s="1" t="str">
        <f t="shared" si="856"/>
        <v>21:0667</v>
      </c>
      <c r="D6925" s="1" t="str">
        <f t="shared" si="860"/>
        <v>21:0203</v>
      </c>
      <c r="E6925" t="s">
        <v>27241</v>
      </c>
      <c r="F6925" t="s">
        <v>27242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 t="s">
        <v>730</v>
      </c>
      <c r="P6925" t="s">
        <v>1515</v>
      </c>
      <c r="Q6925" t="s">
        <v>5130</v>
      </c>
    </row>
    <row r="6926" spans="1:17" hidden="1" x14ac:dyDescent="0.25">
      <c r="A6926" t="s">
        <v>27243</v>
      </c>
      <c r="B6926" t="s">
        <v>27244</v>
      </c>
      <c r="C6926" s="1" t="str">
        <f t="shared" si="856"/>
        <v>21:0667</v>
      </c>
      <c r="D6926" s="1" t="str">
        <f t="shared" si="860"/>
        <v>21:0203</v>
      </c>
      <c r="E6926" t="s">
        <v>27241</v>
      </c>
      <c r="F6926" t="s">
        <v>27245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 t="s">
        <v>730</v>
      </c>
      <c r="P6926" t="s">
        <v>397</v>
      </c>
      <c r="Q6926" t="s">
        <v>5130</v>
      </c>
    </row>
    <row r="6927" spans="1:17" hidden="1" x14ac:dyDescent="0.25">
      <c r="A6927" t="s">
        <v>27246</v>
      </c>
      <c r="B6927" t="s">
        <v>27247</v>
      </c>
      <c r="C6927" s="1" t="str">
        <f t="shared" si="856"/>
        <v>21:0667</v>
      </c>
      <c r="D6927" s="1" t="str">
        <f t="shared" si="860"/>
        <v>21:0203</v>
      </c>
      <c r="E6927" t="s">
        <v>27248</v>
      </c>
      <c r="F6927" t="s">
        <v>27249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 t="s">
        <v>15855</v>
      </c>
      <c r="P6927" t="s">
        <v>583</v>
      </c>
      <c r="Q6927" t="s">
        <v>522</v>
      </c>
    </row>
    <row r="6928" spans="1:17" hidden="1" x14ac:dyDescent="0.25">
      <c r="A6928" t="s">
        <v>27250</v>
      </c>
      <c r="B6928" t="s">
        <v>27251</v>
      </c>
      <c r="C6928" s="1" t="str">
        <f t="shared" si="856"/>
        <v>21:0667</v>
      </c>
      <c r="D6928" s="1" t="str">
        <f t="shared" si="860"/>
        <v>21:0203</v>
      </c>
      <c r="E6928" t="s">
        <v>27252</v>
      </c>
      <c r="F6928" t="s">
        <v>27253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 t="s">
        <v>701</v>
      </c>
      <c r="P6928" t="s">
        <v>583</v>
      </c>
      <c r="Q6928" t="s">
        <v>522</v>
      </c>
    </row>
    <row r="6929" spans="1:17" hidden="1" x14ac:dyDescent="0.25">
      <c r="A6929" t="s">
        <v>27254</v>
      </c>
      <c r="B6929" t="s">
        <v>27255</v>
      </c>
      <c r="C6929" s="1" t="str">
        <f t="shared" si="856"/>
        <v>21:0667</v>
      </c>
      <c r="D6929" s="1" t="str">
        <f t="shared" si="860"/>
        <v>21:0203</v>
      </c>
      <c r="E6929" t="s">
        <v>27256</v>
      </c>
      <c r="F6929" t="s">
        <v>27257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 t="s">
        <v>154</v>
      </c>
      <c r="P6929" t="s">
        <v>583</v>
      </c>
      <c r="Q6929" t="s">
        <v>59</v>
      </c>
    </row>
    <row r="6930" spans="1:17" hidden="1" x14ac:dyDescent="0.25">
      <c r="A6930" t="s">
        <v>27258</v>
      </c>
      <c r="B6930" t="s">
        <v>27259</v>
      </c>
      <c r="C6930" s="1" t="str">
        <f t="shared" si="856"/>
        <v>21:0667</v>
      </c>
      <c r="D6930" s="1" t="str">
        <f t="shared" si="860"/>
        <v>21:0203</v>
      </c>
      <c r="E6930" t="s">
        <v>27260</v>
      </c>
      <c r="F6930" t="s">
        <v>27261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 t="s">
        <v>101</v>
      </c>
      <c r="P6930" t="s">
        <v>583</v>
      </c>
      <c r="Q6930" t="s">
        <v>198</v>
      </c>
    </row>
    <row r="6931" spans="1:17" hidden="1" x14ac:dyDescent="0.25">
      <c r="A6931" t="s">
        <v>27262</v>
      </c>
      <c r="B6931" t="s">
        <v>27263</v>
      </c>
      <c r="C6931" s="1" t="str">
        <f t="shared" si="856"/>
        <v>21:0667</v>
      </c>
      <c r="D6931" s="1" t="str">
        <f t="shared" si="860"/>
        <v>21:0203</v>
      </c>
      <c r="E6931" t="s">
        <v>27264</v>
      </c>
      <c r="F6931" t="s">
        <v>27265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 t="s">
        <v>21</v>
      </c>
      <c r="P6931" t="s">
        <v>22</v>
      </c>
      <c r="Q6931" t="s">
        <v>171</v>
      </c>
    </row>
    <row r="6932" spans="1:17" hidden="1" x14ac:dyDescent="0.25">
      <c r="A6932" t="s">
        <v>27266</v>
      </c>
      <c r="B6932" t="s">
        <v>27267</v>
      </c>
      <c r="C6932" s="1" t="str">
        <f t="shared" si="856"/>
        <v>21:0667</v>
      </c>
      <c r="D6932" s="1" t="str">
        <f t="shared" si="860"/>
        <v>21:0203</v>
      </c>
      <c r="E6932" t="s">
        <v>27268</v>
      </c>
      <c r="F6932" t="s">
        <v>27269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 t="s">
        <v>64</v>
      </c>
      <c r="P6932" t="s">
        <v>356</v>
      </c>
      <c r="Q6932" t="s">
        <v>93</v>
      </c>
    </row>
    <row r="6933" spans="1:17" hidden="1" x14ac:dyDescent="0.25">
      <c r="A6933" t="s">
        <v>27270</v>
      </c>
      <c r="B6933" t="s">
        <v>27271</v>
      </c>
      <c r="C6933" s="1" t="str">
        <f t="shared" si="856"/>
        <v>21:0667</v>
      </c>
      <c r="D6933" s="1" t="str">
        <f t="shared" si="860"/>
        <v>21:0203</v>
      </c>
      <c r="E6933" t="s">
        <v>27272</v>
      </c>
      <c r="F6933" t="s">
        <v>27273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 t="s">
        <v>64</v>
      </c>
      <c r="P6933" t="s">
        <v>356</v>
      </c>
      <c r="Q6933" t="s">
        <v>198</v>
      </c>
    </row>
    <row r="6934" spans="1:17" hidden="1" x14ac:dyDescent="0.25">
      <c r="A6934" t="s">
        <v>27274</v>
      </c>
      <c r="B6934" t="s">
        <v>27275</v>
      </c>
      <c r="C6934" s="1" t="str">
        <f t="shared" si="856"/>
        <v>21:0667</v>
      </c>
      <c r="D6934" s="1" t="str">
        <f t="shared" si="860"/>
        <v>21:0203</v>
      </c>
      <c r="E6934" t="s">
        <v>27276</v>
      </c>
      <c r="F6934" t="s">
        <v>27277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 t="s">
        <v>76</v>
      </c>
      <c r="P6934" t="s">
        <v>356</v>
      </c>
      <c r="Q6934" t="s">
        <v>198</v>
      </c>
    </row>
    <row r="6935" spans="1:17" hidden="1" x14ac:dyDescent="0.25">
      <c r="A6935" t="s">
        <v>27278</v>
      </c>
      <c r="B6935" t="s">
        <v>27279</v>
      </c>
      <c r="C6935" s="1" t="str">
        <f t="shared" si="856"/>
        <v>21:0667</v>
      </c>
      <c r="D6935" s="1" t="str">
        <f>HYPERLINK("http://geochem.nrcan.gc.ca/cdogs/content/svy/svy_e.htm", "")</f>
        <v/>
      </c>
      <c r="G6935" s="1" t="str">
        <f>HYPERLINK("http://geochem.nrcan.gc.ca/cdogs/content/cr_/cr_00082_e.htm", "82")</f>
        <v>82</v>
      </c>
      <c r="J6935" t="s">
        <v>11703</v>
      </c>
      <c r="K6935" t="s">
        <v>11704</v>
      </c>
      <c r="O6935" t="s">
        <v>730</v>
      </c>
      <c r="P6935" t="s">
        <v>16918</v>
      </c>
      <c r="Q6935" t="s">
        <v>522</v>
      </c>
    </row>
    <row r="6936" spans="1:17" hidden="1" x14ac:dyDescent="0.25">
      <c r="A6936" t="s">
        <v>27280</v>
      </c>
      <c r="B6936" t="s">
        <v>27281</v>
      </c>
      <c r="C6936" s="1" t="str">
        <f t="shared" si="856"/>
        <v>21:0667</v>
      </c>
      <c r="D6936" s="1" t="str">
        <f t="shared" ref="D6936:D6944" si="863">HYPERLINK("http://geochem.nrcan.gc.ca/cdogs/content/svy/svy210203_e.htm", "21:0203")</f>
        <v>21:0203</v>
      </c>
      <c r="E6936" t="s">
        <v>27282</v>
      </c>
      <c r="F6936" t="s">
        <v>27283</v>
      </c>
      <c r="H6936">
        <v>61.390790799999998</v>
      </c>
      <c r="I6936">
        <v>-130.35044379999999</v>
      </c>
      <c r="J6936" s="1" t="str">
        <f t="shared" ref="J6936:J6944" si="864">HYPERLINK("http://geochem.nrcan.gc.ca/cdogs/content/kwd/kwd020018_e.htm", "Fluid (stream)")</f>
        <v>Fluid (stream)</v>
      </c>
      <c r="K6936" s="1" t="str">
        <f t="shared" ref="K6936:K6944" si="865">HYPERLINK("http://geochem.nrcan.gc.ca/cdogs/content/kwd/kwd080007_e.htm", "Untreated Water")</f>
        <v>Untreated Water</v>
      </c>
      <c r="O6936" t="s">
        <v>3419</v>
      </c>
      <c r="P6936" t="s">
        <v>583</v>
      </c>
      <c r="Q6936" t="s">
        <v>35</v>
      </c>
    </row>
    <row r="6937" spans="1:17" hidden="1" x14ac:dyDescent="0.25">
      <c r="A6937" t="s">
        <v>27284</v>
      </c>
      <c r="B6937" t="s">
        <v>27285</v>
      </c>
      <c r="C6937" s="1" t="str">
        <f t="shared" ref="C6937:C6998" si="866">HYPERLINK("http://geochem.nrcan.gc.ca/cdogs/content/bdl/bdl210667_e.htm", "21:0667")</f>
        <v>21:0667</v>
      </c>
      <c r="D6937" s="1" t="str">
        <f t="shared" si="863"/>
        <v>21:0203</v>
      </c>
      <c r="E6937" t="s">
        <v>27286</v>
      </c>
      <c r="F6937" t="s">
        <v>27287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 t="s">
        <v>2379</v>
      </c>
      <c r="P6937" t="s">
        <v>22</v>
      </c>
      <c r="Q6937" t="s">
        <v>88</v>
      </c>
    </row>
    <row r="6938" spans="1:17" hidden="1" x14ac:dyDescent="0.25">
      <c r="A6938" t="s">
        <v>27288</v>
      </c>
      <c r="B6938" t="s">
        <v>27289</v>
      </c>
      <c r="C6938" s="1" t="str">
        <f t="shared" si="866"/>
        <v>21:0667</v>
      </c>
      <c r="D6938" s="1" t="str">
        <f t="shared" si="863"/>
        <v>21:0203</v>
      </c>
      <c r="E6938" t="s">
        <v>27290</v>
      </c>
      <c r="F6938" t="s">
        <v>27291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 t="s">
        <v>4378</v>
      </c>
      <c r="P6938" t="s">
        <v>356</v>
      </c>
      <c r="Q6938" t="s">
        <v>198</v>
      </c>
    </row>
    <row r="6939" spans="1:17" hidden="1" x14ac:dyDescent="0.25">
      <c r="A6939" t="s">
        <v>27292</v>
      </c>
      <c r="B6939" t="s">
        <v>27293</v>
      </c>
      <c r="C6939" s="1" t="str">
        <f t="shared" si="866"/>
        <v>21:0667</v>
      </c>
      <c r="D6939" s="1" t="str">
        <f t="shared" si="863"/>
        <v>21:0203</v>
      </c>
      <c r="E6939" t="s">
        <v>27294</v>
      </c>
      <c r="F6939" t="s">
        <v>27295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 t="s">
        <v>101</v>
      </c>
      <c r="P6939" t="s">
        <v>356</v>
      </c>
      <c r="Q6939" t="s">
        <v>103</v>
      </c>
    </row>
    <row r="6940" spans="1:17" hidden="1" x14ac:dyDescent="0.25">
      <c r="A6940" t="s">
        <v>27296</v>
      </c>
      <c r="B6940" t="s">
        <v>27297</v>
      </c>
      <c r="C6940" s="1" t="str">
        <f t="shared" si="866"/>
        <v>21:0667</v>
      </c>
      <c r="D6940" s="1" t="str">
        <f t="shared" si="863"/>
        <v>21:0203</v>
      </c>
      <c r="E6940" t="s">
        <v>27298</v>
      </c>
      <c r="F6940" t="s">
        <v>27299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 t="s">
        <v>21</v>
      </c>
      <c r="P6940" t="s">
        <v>45</v>
      </c>
      <c r="Q6940" t="s">
        <v>29</v>
      </c>
    </row>
    <row r="6941" spans="1:17" hidden="1" x14ac:dyDescent="0.25">
      <c r="A6941" t="s">
        <v>27300</v>
      </c>
      <c r="B6941" t="s">
        <v>27301</v>
      </c>
      <c r="C6941" s="1" t="str">
        <f t="shared" si="866"/>
        <v>21:0667</v>
      </c>
      <c r="D6941" s="1" t="str">
        <f t="shared" si="863"/>
        <v>21:0203</v>
      </c>
      <c r="E6941" t="s">
        <v>27302</v>
      </c>
      <c r="F6941" t="s">
        <v>27303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 t="s">
        <v>370</v>
      </c>
      <c r="P6941" t="s">
        <v>22</v>
      </c>
      <c r="Q6941" t="s">
        <v>59</v>
      </c>
    </row>
    <row r="6942" spans="1:17" hidden="1" x14ac:dyDescent="0.25">
      <c r="A6942" t="s">
        <v>27304</v>
      </c>
      <c r="B6942" t="s">
        <v>27305</v>
      </c>
      <c r="C6942" s="1" t="str">
        <f t="shared" si="866"/>
        <v>21:0667</v>
      </c>
      <c r="D6942" s="1" t="str">
        <f t="shared" si="863"/>
        <v>21:0203</v>
      </c>
      <c r="E6942" t="s">
        <v>27306</v>
      </c>
      <c r="F6942" t="s">
        <v>27307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 t="s">
        <v>2379</v>
      </c>
      <c r="P6942" t="s">
        <v>22</v>
      </c>
      <c r="Q6942" t="s">
        <v>35</v>
      </c>
    </row>
    <row r="6943" spans="1:17" hidden="1" x14ac:dyDescent="0.25">
      <c r="A6943" t="s">
        <v>27308</v>
      </c>
      <c r="B6943" t="s">
        <v>27309</v>
      </c>
      <c r="C6943" s="1" t="str">
        <f t="shared" si="866"/>
        <v>21:0667</v>
      </c>
      <c r="D6943" s="1" t="str">
        <f t="shared" si="863"/>
        <v>21:0203</v>
      </c>
      <c r="E6943" t="s">
        <v>27310</v>
      </c>
      <c r="F6943" t="s">
        <v>27311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 t="s">
        <v>244</v>
      </c>
      <c r="P6943" t="s">
        <v>22</v>
      </c>
      <c r="Q6943" t="s">
        <v>59</v>
      </c>
    </row>
    <row r="6944" spans="1:17" hidden="1" x14ac:dyDescent="0.25">
      <c r="A6944" t="s">
        <v>27312</v>
      </c>
      <c r="B6944" t="s">
        <v>27313</v>
      </c>
      <c r="C6944" s="1" t="str">
        <f t="shared" si="866"/>
        <v>21:0667</v>
      </c>
      <c r="D6944" s="1" t="str">
        <f t="shared" si="863"/>
        <v>21:0203</v>
      </c>
      <c r="E6944" t="s">
        <v>27314</v>
      </c>
      <c r="F6944" t="s">
        <v>27315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 t="s">
        <v>3419</v>
      </c>
      <c r="P6944" t="s">
        <v>583</v>
      </c>
      <c r="Q6944" t="s">
        <v>35</v>
      </c>
    </row>
    <row r="6945" spans="1:17" hidden="1" x14ac:dyDescent="0.25">
      <c r="A6945" t="s">
        <v>27316</v>
      </c>
      <c r="B6945" t="s">
        <v>27317</v>
      </c>
      <c r="C6945" s="1" t="str">
        <f t="shared" si="866"/>
        <v>21:0667</v>
      </c>
      <c r="D6945" s="1" t="str">
        <f>HYPERLINK("http://geochem.nrcan.gc.ca/cdogs/content/svy/svy_e.htm", "")</f>
        <v/>
      </c>
      <c r="G6945" s="1" t="str">
        <f>HYPERLINK("http://geochem.nrcan.gc.ca/cdogs/content/cr_/cr_00080_e.htm", "80")</f>
        <v>80</v>
      </c>
      <c r="J6945" t="s">
        <v>11703</v>
      </c>
      <c r="K6945" t="s">
        <v>11704</v>
      </c>
      <c r="O6945" t="s">
        <v>2418</v>
      </c>
      <c r="P6945" t="s">
        <v>1515</v>
      </c>
      <c r="Q6945" t="s">
        <v>392</v>
      </c>
    </row>
    <row r="6946" spans="1:17" hidden="1" x14ac:dyDescent="0.25">
      <c r="A6946" t="s">
        <v>27318</v>
      </c>
      <c r="B6946" t="s">
        <v>27319</v>
      </c>
      <c r="C6946" s="1" t="str">
        <f t="shared" si="866"/>
        <v>21:0667</v>
      </c>
      <c r="D6946" s="1" t="str">
        <f t="shared" ref="D6946:D6969" si="867">HYPERLINK("http://geochem.nrcan.gc.ca/cdogs/content/svy/svy210203_e.htm", "21:0203")</f>
        <v>21:0203</v>
      </c>
      <c r="E6946" t="s">
        <v>27314</v>
      </c>
      <c r="F6946" t="s">
        <v>27320</v>
      </c>
      <c r="H6946">
        <v>61.259382199999997</v>
      </c>
      <c r="I6946">
        <v>-130.2432273</v>
      </c>
      <c r="J6946" s="1" t="str">
        <f t="shared" ref="J6946:J6969" si="868">HYPERLINK("http://geochem.nrcan.gc.ca/cdogs/content/kwd/kwd020018_e.htm", "Fluid (stream)")</f>
        <v>Fluid (stream)</v>
      </c>
      <c r="K6946" s="1" t="str">
        <f t="shared" ref="K6946:K6969" si="869">HYPERLINK("http://geochem.nrcan.gc.ca/cdogs/content/kwd/kwd080007_e.htm", "Untreated Water")</f>
        <v>Untreated Water</v>
      </c>
      <c r="O6946" t="s">
        <v>1597</v>
      </c>
      <c r="P6946" t="s">
        <v>583</v>
      </c>
      <c r="Q6946" t="s">
        <v>35</v>
      </c>
    </row>
    <row r="6947" spans="1:17" hidden="1" x14ac:dyDescent="0.25">
      <c r="A6947" t="s">
        <v>27321</v>
      </c>
      <c r="B6947" t="s">
        <v>27322</v>
      </c>
      <c r="C6947" s="1" t="str">
        <f t="shared" si="866"/>
        <v>21:0667</v>
      </c>
      <c r="D6947" s="1" t="str">
        <f t="shared" si="867"/>
        <v>21:0203</v>
      </c>
      <c r="E6947" t="s">
        <v>27323</v>
      </c>
      <c r="F6947" t="s">
        <v>27324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 t="s">
        <v>667</v>
      </c>
      <c r="P6947" t="s">
        <v>2943</v>
      </c>
      <c r="Q6947" t="s">
        <v>522</v>
      </c>
    </row>
    <row r="6948" spans="1:17" hidden="1" x14ac:dyDescent="0.25">
      <c r="A6948" t="s">
        <v>27325</v>
      </c>
      <c r="B6948" t="s">
        <v>27326</v>
      </c>
      <c r="C6948" s="1" t="str">
        <f t="shared" si="866"/>
        <v>21:0667</v>
      </c>
      <c r="D6948" s="1" t="str">
        <f t="shared" si="867"/>
        <v>21:0203</v>
      </c>
      <c r="E6948" t="s">
        <v>27327</v>
      </c>
      <c r="F6948" t="s">
        <v>27328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 t="s">
        <v>158</v>
      </c>
      <c r="P6948" t="s">
        <v>1515</v>
      </c>
      <c r="Q6948" t="s">
        <v>522</v>
      </c>
    </row>
    <row r="6949" spans="1:17" hidden="1" x14ac:dyDescent="0.25">
      <c r="A6949" t="s">
        <v>27329</v>
      </c>
      <c r="B6949" t="s">
        <v>27330</v>
      </c>
      <c r="C6949" s="1" t="str">
        <f t="shared" si="866"/>
        <v>21:0667</v>
      </c>
      <c r="D6949" s="1" t="str">
        <f t="shared" si="867"/>
        <v>21:0203</v>
      </c>
      <c r="E6949" t="s">
        <v>27331</v>
      </c>
      <c r="F6949" t="s">
        <v>27332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 t="s">
        <v>2120</v>
      </c>
      <c r="P6949" t="s">
        <v>3107</v>
      </c>
      <c r="Q6949" t="s">
        <v>3827</v>
      </c>
    </row>
    <row r="6950" spans="1:17" hidden="1" x14ac:dyDescent="0.25">
      <c r="A6950" t="s">
        <v>27333</v>
      </c>
      <c r="B6950" t="s">
        <v>27334</v>
      </c>
      <c r="C6950" s="1" t="str">
        <f t="shared" si="866"/>
        <v>21:0667</v>
      </c>
      <c r="D6950" s="1" t="str">
        <f t="shared" si="867"/>
        <v>21:0203</v>
      </c>
      <c r="E6950" t="s">
        <v>27335</v>
      </c>
      <c r="F6950" t="s">
        <v>27336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 t="s">
        <v>551</v>
      </c>
      <c r="P6950" t="s">
        <v>2212</v>
      </c>
      <c r="Q6950" t="s">
        <v>71</v>
      </c>
    </row>
    <row r="6951" spans="1:17" hidden="1" x14ac:dyDescent="0.25">
      <c r="A6951" t="s">
        <v>27337</v>
      </c>
      <c r="B6951" t="s">
        <v>27338</v>
      </c>
      <c r="C6951" s="1" t="str">
        <f t="shared" si="866"/>
        <v>21:0667</v>
      </c>
      <c r="D6951" s="1" t="str">
        <f t="shared" si="867"/>
        <v>21:0203</v>
      </c>
      <c r="E6951" t="s">
        <v>27339</v>
      </c>
      <c r="F6951" t="s">
        <v>27340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 t="s">
        <v>21</v>
      </c>
      <c r="P6951" t="s">
        <v>880</v>
      </c>
      <c r="Q6951" t="s">
        <v>215</v>
      </c>
    </row>
    <row r="6952" spans="1:17" hidden="1" x14ac:dyDescent="0.25">
      <c r="A6952" t="s">
        <v>27341</v>
      </c>
      <c r="B6952" t="s">
        <v>27342</v>
      </c>
      <c r="C6952" s="1" t="str">
        <f t="shared" si="866"/>
        <v>21:0667</v>
      </c>
      <c r="D6952" s="1" t="str">
        <f t="shared" si="867"/>
        <v>21:0203</v>
      </c>
      <c r="E6952" t="s">
        <v>27343</v>
      </c>
      <c r="F6952" t="s">
        <v>27344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 t="s">
        <v>21</v>
      </c>
      <c r="P6952" t="s">
        <v>397</v>
      </c>
      <c r="Q6952" t="s">
        <v>103</v>
      </c>
    </row>
    <row r="6953" spans="1:17" hidden="1" x14ac:dyDescent="0.25">
      <c r="A6953" t="s">
        <v>27345</v>
      </c>
      <c r="B6953" t="s">
        <v>27346</v>
      </c>
      <c r="C6953" s="1" t="str">
        <f t="shared" si="866"/>
        <v>21:0667</v>
      </c>
      <c r="D6953" s="1" t="str">
        <f t="shared" si="867"/>
        <v>21:0203</v>
      </c>
      <c r="E6953" t="s">
        <v>27347</v>
      </c>
      <c r="F6953" t="s">
        <v>27348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 t="s">
        <v>21</v>
      </c>
      <c r="P6953" t="s">
        <v>397</v>
      </c>
      <c r="Q6953" t="s">
        <v>29</v>
      </c>
    </row>
    <row r="6954" spans="1:17" hidden="1" x14ac:dyDescent="0.25">
      <c r="A6954" t="s">
        <v>27349</v>
      </c>
      <c r="B6954" t="s">
        <v>27350</v>
      </c>
      <c r="C6954" s="1" t="str">
        <f t="shared" si="866"/>
        <v>21:0667</v>
      </c>
      <c r="D6954" s="1" t="str">
        <f t="shared" si="867"/>
        <v>21:0203</v>
      </c>
      <c r="E6954" t="s">
        <v>27351</v>
      </c>
      <c r="F6954" t="s">
        <v>27352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  <c r="O6954" t="s">
        <v>108</v>
      </c>
      <c r="P6954" t="s">
        <v>108</v>
      </c>
      <c r="Q6954" t="s">
        <v>108</v>
      </c>
    </row>
    <row r="6955" spans="1:17" hidden="1" x14ac:dyDescent="0.25">
      <c r="A6955" t="s">
        <v>27353</v>
      </c>
      <c r="B6955" t="s">
        <v>27354</v>
      </c>
      <c r="C6955" s="1" t="str">
        <f t="shared" si="866"/>
        <v>21:0667</v>
      </c>
      <c r="D6955" s="1" t="str">
        <f t="shared" si="867"/>
        <v>21:0203</v>
      </c>
      <c r="E6955" t="s">
        <v>27355</v>
      </c>
      <c r="F6955" t="s">
        <v>27356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 t="s">
        <v>21</v>
      </c>
      <c r="P6955" t="s">
        <v>397</v>
      </c>
      <c r="Q6955" t="s">
        <v>46</v>
      </c>
    </row>
    <row r="6956" spans="1:17" hidden="1" x14ac:dyDescent="0.25">
      <c r="A6956" t="s">
        <v>27357</v>
      </c>
      <c r="B6956" t="s">
        <v>27358</v>
      </c>
      <c r="C6956" s="1" t="str">
        <f t="shared" si="866"/>
        <v>21:0667</v>
      </c>
      <c r="D6956" s="1" t="str">
        <f t="shared" si="867"/>
        <v>21:0203</v>
      </c>
      <c r="E6956" t="s">
        <v>27359</v>
      </c>
      <c r="F6956" t="s">
        <v>27360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 t="s">
        <v>311</v>
      </c>
      <c r="P6956" t="s">
        <v>2212</v>
      </c>
      <c r="Q6956" t="s">
        <v>59</v>
      </c>
    </row>
    <row r="6957" spans="1:17" hidden="1" x14ac:dyDescent="0.25">
      <c r="A6957" t="s">
        <v>27361</v>
      </c>
      <c r="B6957" t="s">
        <v>27362</v>
      </c>
      <c r="C6957" s="1" t="str">
        <f t="shared" si="866"/>
        <v>21:0667</v>
      </c>
      <c r="D6957" s="1" t="str">
        <f t="shared" si="867"/>
        <v>21:0203</v>
      </c>
      <c r="E6957" t="s">
        <v>27363</v>
      </c>
      <c r="F6957" t="s">
        <v>27364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 t="s">
        <v>101</v>
      </c>
      <c r="P6957" t="s">
        <v>583</v>
      </c>
      <c r="Q6957" t="s">
        <v>29</v>
      </c>
    </row>
    <row r="6958" spans="1:17" hidden="1" x14ac:dyDescent="0.25">
      <c r="A6958" t="s">
        <v>27365</v>
      </c>
      <c r="B6958" t="s">
        <v>27366</v>
      </c>
      <c r="C6958" s="1" t="str">
        <f t="shared" si="866"/>
        <v>21:0667</v>
      </c>
      <c r="D6958" s="1" t="str">
        <f t="shared" si="867"/>
        <v>21:0203</v>
      </c>
      <c r="E6958" t="s">
        <v>27367</v>
      </c>
      <c r="F6958" t="s">
        <v>27368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 t="s">
        <v>551</v>
      </c>
      <c r="P6958" t="s">
        <v>356</v>
      </c>
      <c r="Q6958" t="s">
        <v>103</v>
      </c>
    </row>
    <row r="6959" spans="1:17" hidden="1" x14ac:dyDescent="0.25">
      <c r="A6959" t="s">
        <v>27369</v>
      </c>
      <c r="B6959" t="s">
        <v>27370</v>
      </c>
      <c r="C6959" s="1" t="str">
        <f t="shared" si="866"/>
        <v>21:0667</v>
      </c>
      <c r="D6959" s="1" t="str">
        <f t="shared" si="867"/>
        <v>21:0203</v>
      </c>
      <c r="E6959" t="s">
        <v>27371</v>
      </c>
      <c r="F6959" t="s">
        <v>27372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 t="s">
        <v>689</v>
      </c>
      <c r="P6959" t="s">
        <v>22</v>
      </c>
      <c r="Q6959" t="s">
        <v>71</v>
      </c>
    </row>
    <row r="6960" spans="1:17" hidden="1" x14ac:dyDescent="0.25">
      <c r="A6960" t="s">
        <v>27373</v>
      </c>
      <c r="B6960" t="s">
        <v>27374</v>
      </c>
      <c r="C6960" s="1" t="str">
        <f t="shared" si="866"/>
        <v>21:0667</v>
      </c>
      <c r="D6960" s="1" t="str">
        <f t="shared" si="867"/>
        <v>21:0203</v>
      </c>
      <c r="E6960" t="s">
        <v>27375</v>
      </c>
      <c r="F6960" t="s">
        <v>27376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 t="s">
        <v>311</v>
      </c>
      <c r="P6960" t="s">
        <v>583</v>
      </c>
      <c r="Q6960" t="s">
        <v>29</v>
      </c>
    </row>
    <row r="6961" spans="1:17" hidden="1" x14ac:dyDescent="0.25">
      <c r="A6961" t="s">
        <v>27377</v>
      </c>
      <c r="B6961" t="s">
        <v>27378</v>
      </c>
      <c r="C6961" s="1" t="str">
        <f t="shared" si="866"/>
        <v>21:0667</v>
      </c>
      <c r="D6961" s="1" t="str">
        <f t="shared" si="867"/>
        <v>21:0203</v>
      </c>
      <c r="E6961" t="s">
        <v>27379</v>
      </c>
      <c r="F6961" t="s">
        <v>27380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 t="s">
        <v>2129</v>
      </c>
      <c r="P6961" t="s">
        <v>583</v>
      </c>
      <c r="Q6961" t="s">
        <v>198</v>
      </c>
    </row>
    <row r="6962" spans="1:17" hidden="1" x14ac:dyDescent="0.25">
      <c r="A6962" t="s">
        <v>27381</v>
      </c>
      <c r="B6962" t="s">
        <v>27382</v>
      </c>
      <c r="C6962" s="1" t="str">
        <f t="shared" si="866"/>
        <v>21:0667</v>
      </c>
      <c r="D6962" s="1" t="str">
        <f t="shared" si="867"/>
        <v>21:0203</v>
      </c>
      <c r="E6962" t="s">
        <v>27383</v>
      </c>
      <c r="F6962" t="s">
        <v>27384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 t="s">
        <v>1597</v>
      </c>
      <c r="P6962" t="s">
        <v>1515</v>
      </c>
      <c r="Q6962" t="s">
        <v>23</v>
      </c>
    </row>
    <row r="6963" spans="1:17" hidden="1" x14ac:dyDescent="0.25">
      <c r="A6963" t="s">
        <v>27385</v>
      </c>
      <c r="B6963" t="s">
        <v>27386</v>
      </c>
      <c r="C6963" s="1" t="str">
        <f t="shared" si="866"/>
        <v>21:0667</v>
      </c>
      <c r="D6963" s="1" t="str">
        <f t="shared" si="867"/>
        <v>21:0203</v>
      </c>
      <c r="E6963" t="s">
        <v>27387</v>
      </c>
      <c r="F6963" t="s">
        <v>27388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 t="s">
        <v>588</v>
      </c>
      <c r="P6963" t="s">
        <v>397</v>
      </c>
      <c r="Q6963" t="s">
        <v>198</v>
      </c>
    </row>
    <row r="6964" spans="1:17" hidden="1" x14ac:dyDescent="0.25">
      <c r="A6964" t="s">
        <v>27389</v>
      </c>
      <c r="B6964" t="s">
        <v>27390</v>
      </c>
      <c r="C6964" s="1" t="str">
        <f t="shared" si="866"/>
        <v>21:0667</v>
      </c>
      <c r="D6964" s="1" t="str">
        <f t="shared" si="867"/>
        <v>21:0203</v>
      </c>
      <c r="E6964" t="s">
        <v>27387</v>
      </c>
      <c r="F6964" t="s">
        <v>27391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 t="s">
        <v>76</v>
      </c>
      <c r="P6964" t="s">
        <v>397</v>
      </c>
      <c r="Q6964" t="s">
        <v>103</v>
      </c>
    </row>
    <row r="6965" spans="1:17" hidden="1" x14ac:dyDescent="0.25">
      <c r="A6965" t="s">
        <v>27392</v>
      </c>
      <c r="B6965" t="s">
        <v>27393</v>
      </c>
      <c r="C6965" s="1" t="str">
        <f t="shared" si="866"/>
        <v>21:0667</v>
      </c>
      <c r="D6965" s="1" t="str">
        <f t="shared" si="867"/>
        <v>21:0203</v>
      </c>
      <c r="E6965" t="s">
        <v>27394</v>
      </c>
      <c r="F6965" t="s">
        <v>27395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 t="s">
        <v>3060</v>
      </c>
      <c r="P6965" t="s">
        <v>22</v>
      </c>
      <c r="Q6965" t="s">
        <v>198</v>
      </c>
    </row>
    <row r="6966" spans="1:17" hidden="1" x14ac:dyDescent="0.25">
      <c r="A6966" t="s">
        <v>27396</v>
      </c>
      <c r="B6966" t="s">
        <v>27397</v>
      </c>
      <c r="C6966" s="1" t="str">
        <f t="shared" si="866"/>
        <v>21:0667</v>
      </c>
      <c r="D6966" s="1" t="str">
        <f t="shared" si="867"/>
        <v>21:0203</v>
      </c>
      <c r="E6966" t="s">
        <v>27398</v>
      </c>
      <c r="F6966" t="s">
        <v>27399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 t="s">
        <v>76</v>
      </c>
      <c r="P6966" t="s">
        <v>583</v>
      </c>
      <c r="Q6966" t="s">
        <v>103</v>
      </c>
    </row>
    <row r="6967" spans="1:17" hidden="1" x14ac:dyDescent="0.25">
      <c r="A6967" t="s">
        <v>27400</v>
      </c>
      <c r="B6967" t="s">
        <v>27401</v>
      </c>
      <c r="C6967" s="1" t="str">
        <f t="shared" si="866"/>
        <v>21:0667</v>
      </c>
      <c r="D6967" s="1" t="str">
        <f t="shared" si="867"/>
        <v>21:0203</v>
      </c>
      <c r="E6967" t="s">
        <v>27402</v>
      </c>
      <c r="F6967" t="s">
        <v>27403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 t="s">
        <v>680</v>
      </c>
      <c r="P6967" t="s">
        <v>583</v>
      </c>
      <c r="Q6967" t="s">
        <v>103</v>
      </c>
    </row>
    <row r="6968" spans="1:17" hidden="1" x14ac:dyDescent="0.25">
      <c r="A6968" t="s">
        <v>27404</v>
      </c>
      <c r="B6968" t="s">
        <v>27405</v>
      </c>
      <c r="C6968" s="1" t="str">
        <f t="shared" si="866"/>
        <v>21:0667</v>
      </c>
      <c r="D6968" s="1" t="str">
        <f t="shared" si="867"/>
        <v>21:0203</v>
      </c>
      <c r="E6968" t="s">
        <v>27406</v>
      </c>
      <c r="F6968" t="s">
        <v>27407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 t="s">
        <v>8284</v>
      </c>
      <c r="P6968" t="s">
        <v>397</v>
      </c>
      <c r="Q6968" t="s">
        <v>29</v>
      </c>
    </row>
    <row r="6969" spans="1:17" hidden="1" x14ac:dyDescent="0.25">
      <c r="A6969" t="s">
        <v>27408</v>
      </c>
      <c r="B6969" t="s">
        <v>27409</v>
      </c>
      <c r="C6969" s="1" t="str">
        <f t="shared" si="866"/>
        <v>21:0667</v>
      </c>
      <c r="D6969" s="1" t="str">
        <f t="shared" si="867"/>
        <v>21:0203</v>
      </c>
      <c r="E6969" t="s">
        <v>27410</v>
      </c>
      <c r="F6969" t="s">
        <v>27411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 t="s">
        <v>7333</v>
      </c>
      <c r="P6969" t="s">
        <v>631</v>
      </c>
      <c r="Q6969" t="s">
        <v>46</v>
      </c>
    </row>
    <row r="6970" spans="1:17" hidden="1" x14ac:dyDescent="0.25">
      <c r="A6970" t="s">
        <v>27412</v>
      </c>
      <c r="B6970" t="s">
        <v>27413</v>
      </c>
      <c r="C6970" s="1" t="str">
        <f t="shared" si="866"/>
        <v>21:0667</v>
      </c>
      <c r="D6970" s="1" t="str">
        <f>HYPERLINK("http://geochem.nrcan.gc.ca/cdogs/content/svy/svy_e.htm", "")</f>
        <v/>
      </c>
      <c r="G6970" s="1" t="str">
        <f>HYPERLINK("http://geochem.nrcan.gc.ca/cdogs/content/cr_/cr_00081_e.htm", "81")</f>
        <v>81</v>
      </c>
      <c r="J6970" t="s">
        <v>11703</v>
      </c>
      <c r="K6970" t="s">
        <v>11704</v>
      </c>
      <c r="O6970" t="s">
        <v>311</v>
      </c>
      <c r="P6970" t="s">
        <v>3107</v>
      </c>
      <c r="Q6970" t="s">
        <v>5130</v>
      </c>
    </row>
    <row r="6971" spans="1:17" hidden="1" x14ac:dyDescent="0.25">
      <c r="A6971" t="s">
        <v>27414</v>
      </c>
      <c r="B6971" t="s">
        <v>27415</v>
      </c>
      <c r="C6971" s="1" t="str">
        <f t="shared" si="866"/>
        <v>21:0667</v>
      </c>
      <c r="D6971" s="1" t="str">
        <f t="shared" ref="D6971:D6997" si="870">HYPERLINK("http://geochem.nrcan.gc.ca/cdogs/content/svy/svy210203_e.htm", "21:0203")</f>
        <v>21:0203</v>
      </c>
      <c r="E6971" t="s">
        <v>27416</v>
      </c>
      <c r="F6971" t="s">
        <v>27417</v>
      </c>
      <c r="H6971">
        <v>61.508455599999998</v>
      </c>
      <c r="I6971">
        <v>-130.3984883</v>
      </c>
      <c r="J6971" s="1" t="str">
        <f t="shared" ref="J6971:J6997" si="871">HYPERLINK("http://geochem.nrcan.gc.ca/cdogs/content/kwd/kwd020018_e.htm", "Fluid (stream)")</f>
        <v>Fluid (stream)</v>
      </c>
      <c r="K6971" s="1" t="str">
        <f t="shared" ref="K6971:K6997" si="872">HYPERLINK("http://geochem.nrcan.gc.ca/cdogs/content/kwd/kwd080007_e.htm", "Untreated Water")</f>
        <v>Untreated Water</v>
      </c>
      <c r="O6971" t="s">
        <v>14765</v>
      </c>
      <c r="P6971" t="s">
        <v>1598</v>
      </c>
      <c r="Q6971" t="s">
        <v>398</v>
      </c>
    </row>
    <row r="6972" spans="1:17" hidden="1" x14ac:dyDescent="0.25">
      <c r="A6972" t="s">
        <v>27418</v>
      </c>
      <c r="B6972" t="s">
        <v>27419</v>
      </c>
      <c r="C6972" s="1" t="str">
        <f t="shared" si="866"/>
        <v>21:0667</v>
      </c>
      <c r="D6972" s="1" t="str">
        <f t="shared" si="870"/>
        <v>21:0203</v>
      </c>
      <c r="E6972" t="s">
        <v>27420</v>
      </c>
      <c r="F6972" t="s">
        <v>27421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 t="s">
        <v>154</v>
      </c>
      <c r="P6972" t="s">
        <v>3066</v>
      </c>
      <c r="Q6972" t="s">
        <v>198</v>
      </c>
    </row>
    <row r="6973" spans="1:17" hidden="1" x14ac:dyDescent="0.25">
      <c r="A6973" t="s">
        <v>27422</v>
      </c>
      <c r="B6973" t="s">
        <v>27423</v>
      </c>
      <c r="C6973" s="1" t="str">
        <f t="shared" si="866"/>
        <v>21:0667</v>
      </c>
      <c r="D6973" s="1" t="str">
        <f t="shared" si="870"/>
        <v>21:0203</v>
      </c>
      <c r="E6973" t="s">
        <v>27424</v>
      </c>
      <c r="F6973" t="s">
        <v>27425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 t="s">
        <v>27426</v>
      </c>
      <c r="P6973" t="s">
        <v>27427</v>
      </c>
      <c r="Q6973" t="s">
        <v>398</v>
      </c>
    </row>
    <row r="6974" spans="1:17" hidden="1" x14ac:dyDescent="0.25">
      <c r="A6974" t="s">
        <v>27428</v>
      </c>
      <c r="B6974" t="s">
        <v>27429</v>
      </c>
      <c r="C6974" s="1" t="str">
        <f t="shared" si="866"/>
        <v>21:0667</v>
      </c>
      <c r="D6974" s="1" t="str">
        <f t="shared" si="870"/>
        <v>21:0203</v>
      </c>
      <c r="E6974" t="s">
        <v>27430</v>
      </c>
      <c r="F6974" t="s">
        <v>27431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 t="s">
        <v>5641</v>
      </c>
      <c r="P6974" t="s">
        <v>2212</v>
      </c>
      <c r="Q6974" t="s">
        <v>365</v>
      </c>
    </row>
    <row r="6975" spans="1:17" hidden="1" x14ac:dyDescent="0.25">
      <c r="A6975" t="s">
        <v>27432</v>
      </c>
      <c r="B6975" t="s">
        <v>27433</v>
      </c>
      <c r="C6975" s="1" t="str">
        <f t="shared" si="866"/>
        <v>21:0667</v>
      </c>
      <c r="D6975" s="1" t="str">
        <f t="shared" si="870"/>
        <v>21:0203</v>
      </c>
      <c r="E6975" t="s">
        <v>27434</v>
      </c>
      <c r="F6975" t="s">
        <v>27435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 t="s">
        <v>2099</v>
      </c>
      <c r="P6975" t="s">
        <v>391</v>
      </c>
      <c r="Q6975" t="s">
        <v>398</v>
      </c>
    </row>
    <row r="6976" spans="1:17" hidden="1" x14ac:dyDescent="0.25">
      <c r="A6976" t="s">
        <v>27436</v>
      </c>
      <c r="B6976" t="s">
        <v>27437</v>
      </c>
      <c r="C6976" s="1" t="str">
        <f t="shared" si="866"/>
        <v>21:0667</v>
      </c>
      <c r="D6976" s="1" t="str">
        <f t="shared" si="870"/>
        <v>21:0203</v>
      </c>
      <c r="E6976" t="s">
        <v>27438</v>
      </c>
      <c r="F6976" t="s">
        <v>27439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 t="s">
        <v>652</v>
      </c>
      <c r="P6976" t="s">
        <v>583</v>
      </c>
      <c r="Q6976" t="s">
        <v>522</v>
      </c>
    </row>
    <row r="6977" spans="1:17" hidden="1" x14ac:dyDescent="0.25">
      <c r="A6977" t="s">
        <v>27440</v>
      </c>
      <c r="B6977" t="s">
        <v>27441</v>
      </c>
      <c r="C6977" s="1" t="str">
        <f t="shared" si="866"/>
        <v>21:0667</v>
      </c>
      <c r="D6977" s="1" t="str">
        <f t="shared" si="870"/>
        <v>21:0203</v>
      </c>
      <c r="E6977" t="s">
        <v>27442</v>
      </c>
      <c r="F6977" t="s">
        <v>27443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 t="s">
        <v>3419</v>
      </c>
      <c r="P6977" t="s">
        <v>880</v>
      </c>
      <c r="Q6977" t="s">
        <v>46</v>
      </c>
    </row>
    <row r="6978" spans="1:17" hidden="1" x14ac:dyDescent="0.25">
      <c r="A6978" t="s">
        <v>27444</v>
      </c>
      <c r="B6978" t="s">
        <v>27445</v>
      </c>
      <c r="C6978" s="1" t="str">
        <f t="shared" si="866"/>
        <v>21:0667</v>
      </c>
      <c r="D6978" s="1" t="str">
        <f t="shared" si="870"/>
        <v>21:0203</v>
      </c>
      <c r="E6978" t="s">
        <v>27446</v>
      </c>
      <c r="F6978" t="s">
        <v>27447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 t="s">
        <v>1812</v>
      </c>
      <c r="P6978" t="s">
        <v>3857</v>
      </c>
      <c r="Q6978" t="s">
        <v>522</v>
      </c>
    </row>
    <row r="6979" spans="1:17" hidden="1" x14ac:dyDescent="0.25">
      <c r="A6979" t="s">
        <v>27448</v>
      </c>
      <c r="B6979" t="s">
        <v>27449</v>
      </c>
      <c r="C6979" s="1" t="str">
        <f t="shared" si="866"/>
        <v>21:0667</v>
      </c>
      <c r="D6979" s="1" t="str">
        <f t="shared" si="870"/>
        <v>21:0203</v>
      </c>
      <c r="E6979" t="s">
        <v>27450</v>
      </c>
      <c r="F6979" t="s">
        <v>27451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 t="s">
        <v>3116</v>
      </c>
      <c r="P6979" t="s">
        <v>2212</v>
      </c>
      <c r="Q6979" t="s">
        <v>522</v>
      </c>
    </row>
    <row r="6980" spans="1:17" hidden="1" x14ac:dyDescent="0.25">
      <c r="A6980" t="s">
        <v>27452</v>
      </c>
      <c r="B6980" t="s">
        <v>27453</v>
      </c>
      <c r="C6980" s="1" t="str">
        <f t="shared" si="866"/>
        <v>21:0667</v>
      </c>
      <c r="D6980" s="1" t="str">
        <f t="shared" si="870"/>
        <v>21:0203</v>
      </c>
      <c r="E6980" t="s">
        <v>27454</v>
      </c>
      <c r="F6980" t="s">
        <v>27455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 t="s">
        <v>2418</v>
      </c>
      <c r="P6980" t="s">
        <v>22</v>
      </c>
      <c r="Q6980" t="s">
        <v>522</v>
      </c>
    </row>
    <row r="6981" spans="1:17" hidden="1" x14ac:dyDescent="0.25">
      <c r="A6981" t="s">
        <v>27456</v>
      </c>
      <c r="B6981" t="s">
        <v>27457</v>
      </c>
      <c r="C6981" s="1" t="str">
        <f t="shared" si="866"/>
        <v>21:0667</v>
      </c>
      <c r="D6981" s="1" t="str">
        <f t="shared" si="870"/>
        <v>21:0203</v>
      </c>
      <c r="E6981" t="s">
        <v>27458</v>
      </c>
      <c r="F6981" t="s">
        <v>27459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 t="s">
        <v>3590</v>
      </c>
      <c r="P6981" t="s">
        <v>583</v>
      </c>
      <c r="Q6981" t="s">
        <v>35</v>
      </c>
    </row>
    <row r="6982" spans="1:17" hidden="1" x14ac:dyDescent="0.25">
      <c r="A6982" t="s">
        <v>27460</v>
      </c>
      <c r="B6982" t="s">
        <v>27461</v>
      </c>
      <c r="C6982" s="1" t="str">
        <f t="shared" si="866"/>
        <v>21:0667</v>
      </c>
      <c r="D6982" s="1" t="str">
        <f t="shared" si="870"/>
        <v>21:0203</v>
      </c>
      <c r="E6982" t="s">
        <v>27462</v>
      </c>
      <c r="F6982" t="s">
        <v>27463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 t="s">
        <v>21</v>
      </c>
      <c r="P6982" t="s">
        <v>22</v>
      </c>
      <c r="Q6982" t="s">
        <v>392</v>
      </c>
    </row>
    <row r="6983" spans="1:17" hidden="1" x14ac:dyDescent="0.25">
      <c r="A6983" t="s">
        <v>27464</v>
      </c>
      <c r="B6983" t="s">
        <v>27465</v>
      </c>
      <c r="C6983" s="1" t="str">
        <f t="shared" si="866"/>
        <v>21:0667</v>
      </c>
      <c r="D6983" s="1" t="str">
        <f t="shared" si="870"/>
        <v>21:0203</v>
      </c>
      <c r="E6983" t="s">
        <v>27466</v>
      </c>
      <c r="F6983" t="s">
        <v>27467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 t="s">
        <v>76</v>
      </c>
      <c r="P6983" t="s">
        <v>22</v>
      </c>
      <c r="Q6983" t="s">
        <v>59</v>
      </c>
    </row>
    <row r="6984" spans="1:17" hidden="1" x14ac:dyDescent="0.25">
      <c r="A6984" t="s">
        <v>27468</v>
      </c>
      <c r="B6984" t="s">
        <v>27469</v>
      </c>
      <c r="C6984" s="1" t="str">
        <f t="shared" si="866"/>
        <v>21:0667</v>
      </c>
      <c r="D6984" s="1" t="str">
        <f t="shared" si="870"/>
        <v>21:0203</v>
      </c>
      <c r="E6984" t="s">
        <v>27466</v>
      </c>
      <c r="F6984" t="s">
        <v>27470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 t="s">
        <v>1818</v>
      </c>
      <c r="P6984" t="s">
        <v>356</v>
      </c>
      <c r="Q6984" t="s">
        <v>59</v>
      </c>
    </row>
    <row r="6985" spans="1:17" hidden="1" x14ac:dyDescent="0.25">
      <c r="A6985" t="s">
        <v>27471</v>
      </c>
      <c r="B6985" t="s">
        <v>27472</v>
      </c>
      <c r="C6985" s="1" t="str">
        <f t="shared" si="866"/>
        <v>21:0667</v>
      </c>
      <c r="D6985" s="1" t="str">
        <f t="shared" si="870"/>
        <v>21:0203</v>
      </c>
      <c r="E6985" t="s">
        <v>27473</v>
      </c>
      <c r="F6985" t="s">
        <v>27474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 t="s">
        <v>21</v>
      </c>
      <c r="P6985" t="s">
        <v>356</v>
      </c>
      <c r="Q6985" t="s">
        <v>46</v>
      </c>
    </row>
    <row r="6986" spans="1:17" hidden="1" x14ac:dyDescent="0.25">
      <c r="A6986" t="s">
        <v>27475</v>
      </c>
      <c r="B6986" t="s">
        <v>27476</v>
      </c>
      <c r="C6986" s="1" t="str">
        <f t="shared" si="866"/>
        <v>21:0667</v>
      </c>
      <c r="D6986" s="1" t="str">
        <f t="shared" si="870"/>
        <v>21:0203</v>
      </c>
      <c r="E6986" t="s">
        <v>27477</v>
      </c>
      <c r="F6986" t="s">
        <v>27478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 t="s">
        <v>370</v>
      </c>
      <c r="P6986" t="s">
        <v>356</v>
      </c>
      <c r="Q6986" t="s">
        <v>35</v>
      </c>
    </row>
    <row r="6987" spans="1:17" hidden="1" x14ac:dyDescent="0.25">
      <c r="A6987" t="s">
        <v>27479</v>
      </c>
      <c r="B6987" t="s">
        <v>27480</v>
      </c>
      <c r="C6987" s="1" t="str">
        <f t="shared" si="866"/>
        <v>21:0667</v>
      </c>
      <c r="D6987" s="1" t="str">
        <f t="shared" si="870"/>
        <v>21:0203</v>
      </c>
      <c r="E6987" t="s">
        <v>27481</v>
      </c>
      <c r="F6987" t="s">
        <v>27482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 t="s">
        <v>21</v>
      </c>
      <c r="P6987" t="s">
        <v>45</v>
      </c>
      <c r="Q6987" t="s">
        <v>59</v>
      </c>
    </row>
    <row r="6988" spans="1:17" hidden="1" x14ac:dyDescent="0.25">
      <c r="A6988" t="s">
        <v>27483</v>
      </c>
      <c r="B6988" t="s">
        <v>27484</v>
      </c>
      <c r="C6988" s="1" t="str">
        <f t="shared" si="866"/>
        <v>21:0667</v>
      </c>
      <c r="D6988" s="1" t="str">
        <f t="shared" si="870"/>
        <v>21:0203</v>
      </c>
      <c r="E6988" t="s">
        <v>27485</v>
      </c>
      <c r="F6988" t="s">
        <v>27486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 t="s">
        <v>9517</v>
      </c>
      <c r="P6988" t="s">
        <v>22</v>
      </c>
      <c r="Q6988" t="s">
        <v>23</v>
      </c>
    </row>
    <row r="6989" spans="1:17" hidden="1" x14ac:dyDescent="0.25">
      <c r="A6989" t="s">
        <v>27487</v>
      </c>
      <c r="B6989" t="s">
        <v>27488</v>
      </c>
      <c r="C6989" s="1" t="str">
        <f t="shared" si="866"/>
        <v>21:0667</v>
      </c>
      <c r="D6989" s="1" t="str">
        <f t="shared" si="870"/>
        <v>21:0203</v>
      </c>
      <c r="E6989" t="s">
        <v>27489</v>
      </c>
      <c r="F6989" t="s">
        <v>27490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 t="s">
        <v>57</v>
      </c>
      <c r="P6989" t="s">
        <v>22</v>
      </c>
      <c r="Q6989" t="s">
        <v>35</v>
      </c>
    </row>
    <row r="6990" spans="1:17" hidden="1" x14ac:dyDescent="0.25">
      <c r="A6990" t="s">
        <v>27491</v>
      </c>
      <c r="B6990" t="s">
        <v>27492</v>
      </c>
      <c r="C6990" s="1" t="str">
        <f t="shared" si="866"/>
        <v>21:0667</v>
      </c>
      <c r="D6990" s="1" t="str">
        <f t="shared" si="870"/>
        <v>21:0203</v>
      </c>
      <c r="E6990" t="s">
        <v>27493</v>
      </c>
      <c r="F6990" t="s">
        <v>27494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  <c r="O6990" t="s">
        <v>108</v>
      </c>
      <c r="P6990" t="s">
        <v>108</v>
      </c>
      <c r="Q6990" t="s">
        <v>108</v>
      </c>
    </row>
    <row r="6991" spans="1:17" hidden="1" x14ac:dyDescent="0.25">
      <c r="A6991" t="s">
        <v>27495</v>
      </c>
      <c r="B6991" t="s">
        <v>27496</v>
      </c>
      <c r="C6991" s="1" t="str">
        <f t="shared" si="866"/>
        <v>21:0667</v>
      </c>
      <c r="D6991" s="1" t="str">
        <f t="shared" si="870"/>
        <v>21:0203</v>
      </c>
      <c r="E6991" t="s">
        <v>27497</v>
      </c>
      <c r="F6991" t="s">
        <v>27498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 t="s">
        <v>21</v>
      </c>
      <c r="P6991" t="s">
        <v>2212</v>
      </c>
      <c r="Q6991" t="s">
        <v>215</v>
      </c>
    </row>
    <row r="6992" spans="1:17" hidden="1" x14ac:dyDescent="0.25">
      <c r="A6992" t="s">
        <v>27499</v>
      </c>
      <c r="B6992" t="s">
        <v>27500</v>
      </c>
      <c r="C6992" s="1" t="str">
        <f t="shared" si="866"/>
        <v>21:0667</v>
      </c>
      <c r="D6992" s="1" t="str">
        <f t="shared" si="870"/>
        <v>21:0203</v>
      </c>
      <c r="E6992" t="s">
        <v>27501</v>
      </c>
      <c r="F6992" t="s">
        <v>27502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 t="s">
        <v>21</v>
      </c>
      <c r="P6992" t="s">
        <v>45</v>
      </c>
      <c r="Q6992" t="s">
        <v>46</v>
      </c>
    </row>
    <row r="6993" spans="1:17" hidden="1" x14ac:dyDescent="0.25">
      <c r="A6993" t="s">
        <v>27503</v>
      </c>
      <c r="B6993" t="s">
        <v>27504</v>
      </c>
      <c r="C6993" s="1" t="str">
        <f t="shared" si="866"/>
        <v>21:0667</v>
      </c>
      <c r="D6993" s="1" t="str">
        <f t="shared" si="870"/>
        <v>21:0203</v>
      </c>
      <c r="E6993" t="s">
        <v>27505</v>
      </c>
      <c r="F6993" t="s">
        <v>27506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 t="s">
        <v>2379</v>
      </c>
      <c r="P6993" t="s">
        <v>356</v>
      </c>
      <c r="Q6993" t="s">
        <v>23</v>
      </c>
    </row>
    <row r="6994" spans="1:17" hidden="1" x14ac:dyDescent="0.25">
      <c r="A6994" t="s">
        <v>27507</v>
      </c>
      <c r="B6994" t="s">
        <v>27508</v>
      </c>
      <c r="C6994" s="1" t="str">
        <f t="shared" si="866"/>
        <v>21:0667</v>
      </c>
      <c r="D6994" s="1" t="str">
        <f t="shared" si="870"/>
        <v>21:0203</v>
      </c>
      <c r="E6994" t="s">
        <v>27509</v>
      </c>
      <c r="F6994" t="s">
        <v>27510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 t="s">
        <v>6000</v>
      </c>
      <c r="P6994" t="s">
        <v>658</v>
      </c>
      <c r="Q6994" t="s">
        <v>653</v>
      </c>
    </row>
    <row r="6995" spans="1:17" hidden="1" x14ac:dyDescent="0.25">
      <c r="A6995" t="s">
        <v>27511</v>
      </c>
      <c r="B6995" t="s">
        <v>27512</v>
      </c>
      <c r="C6995" s="1" t="str">
        <f t="shared" si="866"/>
        <v>21:0667</v>
      </c>
      <c r="D6995" s="1" t="str">
        <f t="shared" si="870"/>
        <v>21:0203</v>
      </c>
      <c r="E6995" t="s">
        <v>27513</v>
      </c>
      <c r="F6995" t="s">
        <v>27514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 t="s">
        <v>730</v>
      </c>
      <c r="P6995" t="s">
        <v>397</v>
      </c>
      <c r="Q6995" t="s">
        <v>365</v>
      </c>
    </row>
    <row r="6996" spans="1:17" hidden="1" x14ac:dyDescent="0.25">
      <c r="A6996" t="s">
        <v>27515</v>
      </c>
      <c r="B6996" t="s">
        <v>27516</v>
      </c>
      <c r="C6996" s="1" t="str">
        <f t="shared" si="866"/>
        <v>21:0667</v>
      </c>
      <c r="D6996" s="1" t="str">
        <f t="shared" si="870"/>
        <v>21:0203</v>
      </c>
      <c r="E6996" t="s">
        <v>27517</v>
      </c>
      <c r="F6996" t="s">
        <v>27518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 t="s">
        <v>327</v>
      </c>
      <c r="P6996" t="s">
        <v>583</v>
      </c>
      <c r="Q6996" t="s">
        <v>392</v>
      </c>
    </row>
    <row r="6997" spans="1:17" hidden="1" x14ac:dyDescent="0.25">
      <c r="A6997" t="s">
        <v>27519</v>
      </c>
      <c r="B6997" t="s">
        <v>27520</v>
      </c>
      <c r="C6997" s="1" t="str">
        <f t="shared" si="866"/>
        <v>21:0667</v>
      </c>
      <c r="D6997" s="1" t="str">
        <f t="shared" si="870"/>
        <v>21:0203</v>
      </c>
      <c r="E6997" t="s">
        <v>27521</v>
      </c>
      <c r="F6997" t="s">
        <v>27522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 t="s">
        <v>10145</v>
      </c>
      <c r="P6997" t="s">
        <v>1598</v>
      </c>
      <c r="Q6997" t="s">
        <v>522</v>
      </c>
    </row>
    <row r="6998" spans="1:17" hidden="1" x14ac:dyDescent="0.25">
      <c r="A6998" t="s">
        <v>27523</v>
      </c>
      <c r="B6998" t="s">
        <v>27524</v>
      </c>
      <c r="C6998" s="1" t="str">
        <f t="shared" si="866"/>
        <v>21:0667</v>
      </c>
      <c r="D6998" s="1" t="str">
        <f>HYPERLINK("http://geochem.nrcan.gc.ca/cdogs/content/svy/svy_e.htm", "")</f>
        <v/>
      </c>
      <c r="G6998" s="1" t="str">
        <f>HYPERLINK("http://geochem.nrcan.gc.ca/cdogs/content/cr_/cr_00081_e.htm", "81")</f>
        <v>81</v>
      </c>
      <c r="J6998" t="s">
        <v>11703</v>
      </c>
      <c r="K6998" t="s">
        <v>11704</v>
      </c>
      <c r="O6998" t="s">
        <v>2418</v>
      </c>
      <c r="P6998" t="s">
        <v>880</v>
      </c>
      <c r="Q6998" t="s">
        <v>5130</v>
      </c>
    </row>
    <row r="6999" spans="1:17" hidden="1" x14ac:dyDescent="0.25">
      <c r="A6999" t="s">
        <v>27525</v>
      </c>
      <c r="B6999" t="s">
        <v>27526</v>
      </c>
      <c r="C6999" s="1" t="str">
        <f t="shared" ref="C6999:C7062" si="873">HYPERLINK("http://geochem.nrcan.gc.ca/cdogs/content/bdl/bdl210671_e.htm", "21:0671")</f>
        <v>21:0671</v>
      </c>
      <c r="D6999" s="1" t="str">
        <f>HYPERLINK("http://geochem.nrcan.gc.ca/cdogs/content/svy/svy210204_e.htm", "21:0204")</f>
        <v>21:0204</v>
      </c>
      <c r="E6999" t="s">
        <v>27527</v>
      </c>
      <c r="F6999" t="s">
        <v>27528</v>
      </c>
      <c r="H6999">
        <v>61.748607999999997</v>
      </c>
      <c r="I6999">
        <v>-129.93270240000001</v>
      </c>
      <c r="J6999" s="1" t="str">
        <f>HYPERLINK("http://geochem.nrcan.gc.ca/cdogs/content/kwd/kwd020018_e.htm", "Fluid (stream)")</f>
        <v>Fluid (stream)</v>
      </c>
      <c r="K6999" s="1" t="str">
        <f>HYPERLINK("http://geochem.nrcan.gc.ca/cdogs/content/kwd/kwd080007_e.htm", "Untreated Water")</f>
        <v>Untreated Water</v>
      </c>
      <c r="O6999" t="s">
        <v>2099</v>
      </c>
      <c r="P6999" t="s">
        <v>356</v>
      </c>
      <c r="Q6999" t="s">
        <v>398</v>
      </c>
    </row>
    <row r="7000" spans="1:17" hidden="1" x14ac:dyDescent="0.25">
      <c r="A7000" t="s">
        <v>27529</v>
      </c>
      <c r="B7000" t="s">
        <v>27530</v>
      </c>
      <c r="C7000" s="1" t="str">
        <f t="shared" si="873"/>
        <v>21:0671</v>
      </c>
      <c r="D7000" s="1" t="str">
        <f>HYPERLINK("http://geochem.nrcan.gc.ca/cdogs/content/svy/svy_e.htm", "")</f>
        <v/>
      </c>
      <c r="G7000" s="1" t="str">
        <f>HYPERLINK("http://geochem.nrcan.gc.ca/cdogs/content/cr_/cr_00080_e.htm", "80")</f>
        <v>80</v>
      </c>
      <c r="J7000" t="s">
        <v>11703</v>
      </c>
      <c r="K7000" t="s">
        <v>11704</v>
      </c>
      <c r="O7000" t="s">
        <v>57</v>
      </c>
      <c r="P7000" t="s">
        <v>2943</v>
      </c>
      <c r="Q7000" t="s">
        <v>35</v>
      </c>
    </row>
    <row r="7001" spans="1:17" hidden="1" x14ac:dyDescent="0.25">
      <c r="A7001" t="s">
        <v>27531</v>
      </c>
      <c r="B7001" t="s">
        <v>27532</v>
      </c>
      <c r="C7001" s="1" t="str">
        <f t="shared" si="873"/>
        <v>21:0671</v>
      </c>
      <c r="D7001" s="1" t="str">
        <f t="shared" ref="D7001:D7017" si="874">HYPERLINK("http://geochem.nrcan.gc.ca/cdogs/content/svy/svy210204_e.htm", "21:0204")</f>
        <v>21:0204</v>
      </c>
      <c r="E7001" t="s">
        <v>27533</v>
      </c>
      <c r="F7001" t="s">
        <v>27534</v>
      </c>
      <c r="H7001">
        <v>61.738314899999999</v>
      </c>
      <c r="I7001">
        <v>-129.91062070000001</v>
      </c>
      <c r="J7001" s="1" t="str">
        <f t="shared" ref="J7001:J7017" si="875">HYPERLINK("http://geochem.nrcan.gc.ca/cdogs/content/kwd/kwd020018_e.htm", "Fluid (stream)")</f>
        <v>Fluid (stream)</v>
      </c>
      <c r="K7001" s="1" t="str">
        <f t="shared" ref="K7001:K7017" si="876">HYPERLINK("http://geochem.nrcan.gc.ca/cdogs/content/kwd/kwd080007_e.htm", "Untreated Water")</f>
        <v>Untreated Water</v>
      </c>
      <c r="O7001" t="s">
        <v>6124</v>
      </c>
      <c r="P7001" t="s">
        <v>397</v>
      </c>
      <c r="Q7001" t="s">
        <v>398</v>
      </c>
    </row>
    <row r="7002" spans="1:17" hidden="1" x14ac:dyDescent="0.25">
      <c r="A7002" t="s">
        <v>27535</v>
      </c>
      <c r="B7002" t="s">
        <v>27536</v>
      </c>
      <c r="C7002" s="1" t="str">
        <f t="shared" si="873"/>
        <v>21:0671</v>
      </c>
      <c r="D7002" s="1" t="str">
        <f t="shared" si="874"/>
        <v>21:0204</v>
      </c>
      <c r="E7002" t="s">
        <v>27537</v>
      </c>
      <c r="F7002" t="s">
        <v>27538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 t="s">
        <v>3032</v>
      </c>
      <c r="P7002" t="s">
        <v>22</v>
      </c>
      <c r="Q7002" t="s">
        <v>653</v>
      </c>
    </row>
    <row r="7003" spans="1:17" hidden="1" x14ac:dyDescent="0.25">
      <c r="A7003" t="s">
        <v>27539</v>
      </c>
      <c r="B7003" t="s">
        <v>27540</v>
      </c>
      <c r="C7003" s="1" t="str">
        <f t="shared" si="873"/>
        <v>21:0671</v>
      </c>
      <c r="D7003" s="1" t="str">
        <f t="shared" si="874"/>
        <v>21:0204</v>
      </c>
      <c r="E7003" t="s">
        <v>27541</v>
      </c>
      <c r="F7003" t="s">
        <v>27542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  <c r="O7003" t="s">
        <v>108</v>
      </c>
      <c r="P7003" t="s">
        <v>108</v>
      </c>
      <c r="Q7003" t="s">
        <v>108</v>
      </c>
    </row>
    <row r="7004" spans="1:17" hidden="1" x14ac:dyDescent="0.25">
      <c r="A7004" t="s">
        <v>27543</v>
      </c>
      <c r="B7004" t="s">
        <v>27544</v>
      </c>
      <c r="C7004" s="1" t="str">
        <f t="shared" si="873"/>
        <v>21:0671</v>
      </c>
      <c r="D7004" s="1" t="str">
        <f t="shared" si="874"/>
        <v>21:0204</v>
      </c>
      <c r="E7004" t="s">
        <v>27545</v>
      </c>
      <c r="F7004" t="s">
        <v>27546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 t="s">
        <v>3532</v>
      </c>
      <c r="P7004" t="s">
        <v>356</v>
      </c>
      <c r="Q7004" t="s">
        <v>365</v>
      </c>
    </row>
    <row r="7005" spans="1:17" hidden="1" x14ac:dyDescent="0.25">
      <c r="A7005" t="s">
        <v>27547</v>
      </c>
      <c r="B7005" t="s">
        <v>27548</v>
      </c>
      <c r="C7005" s="1" t="str">
        <f t="shared" si="873"/>
        <v>21:0671</v>
      </c>
      <c r="D7005" s="1" t="str">
        <f t="shared" si="874"/>
        <v>21:0204</v>
      </c>
      <c r="E7005" t="s">
        <v>27549</v>
      </c>
      <c r="F7005" t="s">
        <v>27550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 t="s">
        <v>27551</v>
      </c>
      <c r="P7005" t="s">
        <v>397</v>
      </c>
      <c r="Q7005" t="s">
        <v>5130</v>
      </c>
    </row>
    <row r="7006" spans="1:17" hidden="1" x14ac:dyDescent="0.25">
      <c r="A7006" t="s">
        <v>27552</v>
      </c>
      <c r="B7006" t="s">
        <v>27553</v>
      </c>
      <c r="C7006" s="1" t="str">
        <f t="shared" si="873"/>
        <v>21:0671</v>
      </c>
      <c r="D7006" s="1" t="str">
        <f t="shared" si="874"/>
        <v>21:0204</v>
      </c>
      <c r="E7006" t="s">
        <v>27554</v>
      </c>
      <c r="F7006" t="s">
        <v>27555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 t="s">
        <v>16492</v>
      </c>
      <c r="P7006" t="s">
        <v>2212</v>
      </c>
      <c r="Q7006" t="s">
        <v>5130</v>
      </c>
    </row>
    <row r="7007" spans="1:17" hidden="1" x14ac:dyDescent="0.25">
      <c r="A7007" t="s">
        <v>27556</v>
      </c>
      <c r="B7007" t="s">
        <v>27557</v>
      </c>
      <c r="C7007" s="1" t="str">
        <f t="shared" si="873"/>
        <v>21:0671</v>
      </c>
      <c r="D7007" s="1" t="str">
        <f t="shared" si="874"/>
        <v>21:0204</v>
      </c>
      <c r="E7007" t="s">
        <v>27558</v>
      </c>
      <c r="F7007" t="s">
        <v>27559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 t="s">
        <v>3032</v>
      </c>
      <c r="P7007" t="s">
        <v>22</v>
      </c>
      <c r="Q7007" t="s">
        <v>398</v>
      </c>
    </row>
    <row r="7008" spans="1:17" hidden="1" x14ac:dyDescent="0.25">
      <c r="A7008" t="s">
        <v>27560</v>
      </c>
      <c r="B7008" t="s">
        <v>27561</v>
      </c>
      <c r="C7008" s="1" t="str">
        <f t="shared" si="873"/>
        <v>21:0671</v>
      </c>
      <c r="D7008" s="1" t="str">
        <f t="shared" si="874"/>
        <v>21:0204</v>
      </c>
      <c r="E7008" t="s">
        <v>27562</v>
      </c>
      <c r="F7008" t="s">
        <v>27563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 t="s">
        <v>27564</v>
      </c>
      <c r="P7008" t="s">
        <v>2212</v>
      </c>
      <c r="Q7008" t="s">
        <v>398</v>
      </c>
    </row>
    <row r="7009" spans="1:17" hidden="1" x14ac:dyDescent="0.25">
      <c r="A7009" t="s">
        <v>27565</v>
      </c>
      <c r="B7009" t="s">
        <v>27566</v>
      </c>
      <c r="C7009" s="1" t="str">
        <f t="shared" si="873"/>
        <v>21:0671</v>
      </c>
      <c r="D7009" s="1" t="str">
        <f t="shared" si="874"/>
        <v>21:0204</v>
      </c>
      <c r="E7009" t="s">
        <v>27562</v>
      </c>
      <c r="F7009" t="s">
        <v>27567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 t="s">
        <v>27568</v>
      </c>
      <c r="P7009" t="s">
        <v>397</v>
      </c>
      <c r="Q7009" t="s">
        <v>398</v>
      </c>
    </row>
    <row r="7010" spans="1:17" hidden="1" x14ac:dyDescent="0.25">
      <c r="A7010" t="s">
        <v>27569</v>
      </c>
      <c r="B7010" t="s">
        <v>27570</v>
      </c>
      <c r="C7010" s="1" t="str">
        <f t="shared" si="873"/>
        <v>21:0671</v>
      </c>
      <c r="D7010" s="1" t="str">
        <f t="shared" si="874"/>
        <v>21:0204</v>
      </c>
      <c r="E7010" t="s">
        <v>27571</v>
      </c>
      <c r="F7010" t="s">
        <v>27572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 t="s">
        <v>6864</v>
      </c>
      <c r="P7010" t="s">
        <v>583</v>
      </c>
      <c r="Q7010" t="s">
        <v>5130</v>
      </c>
    </row>
    <row r="7011" spans="1:17" hidden="1" x14ac:dyDescent="0.25">
      <c r="A7011" t="s">
        <v>27573</v>
      </c>
      <c r="B7011" t="s">
        <v>27574</v>
      </c>
      <c r="C7011" s="1" t="str">
        <f t="shared" si="873"/>
        <v>21:0671</v>
      </c>
      <c r="D7011" s="1" t="str">
        <f t="shared" si="874"/>
        <v>21:0204</v>
      </c>
      <c r="E7011" t="s">
        <v>27575</v>
      </c>
      <c r="F7011" t="s">
        <v>27576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 t="s">
        <v>4148</v>
      </c>
      <c r="P7011" t="s">
        <v>583</v>
      </c>
      <c r="Q7011" t="s">
        <v>398</v>
      </c>
    </row>
    <row r="7012" spans="1:17" hidden="1" x14ac:dyDescent="0.25">
      <c r="A7012" t="s">
        <v>27577</v>
      </c>
      <c r="B7012" t="s">
        <v>27578</v>
      </c>
      <c r="C7012" s="1" t="str">
        <f t="shared" si="873"/>
        <v>21:0671</v>
      </c>
      <c r="D7012" s="1" t="str">
        <f t="shared" si="874"/>
        <v>21:0204</v>
      </c>
      <c r="E7012" t="s">
        <v>27579</v>
      </c>
      <c r="F7012" t="s">
        <v>27580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 t="s">
        <v>21</v>
      </c>
      <c r="P7012" t="s">
        <v>45</v>
      </c>
      <c r="Q7012" t="s">
        <v>103</v>
      </c>
    </row>
    <row r="7013" spans="1:17" hidden="1" x14ac:dyDescent="0.25">
      <c r="A7013" t="s">
        <v>27581</v>
      </c>
      <c r="B7013" t="s">
        <v>27582</v>
      </c>
      <c r="C7013" s="1" t="str">
        <f t="shared" si="873"/>
        <v>21:0671</v>
      </c>
      <c r="D7013" s="1" t="str">
        <f t="shared" si="874"/>
        <v>21:0204</v>
      </c>
      <c r="E7013" t="s">
        <v>27583</v>
      </c>
      <c r="F7013" t="s">
        <v>27584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 t="s">
        <v>2822</v>
      </c>
      <c r="P7013" t="s">
        <v>2212</v>
      </c>
      <c r="Q7013" t="s">
        <v>522</v>
      </c>
    </row>
    <row r="7014" spans="1:17" hidden="1" x14ac:dyDescent="0.25">
      <c r="A7014" t="s">
        <v>27585</v>
      </c>
      <c r="B7014" t="s">
        <v>27586</v>
      </c>
      <c r="C7014" s="1" t="str">
        <f t="shared" si="873"/>
        <v>21:0671</v>
      </c>
      <c r="D7014" s="1" t="str">
        <f t="shared" si="874"/>
        <v>21:0204</v>
      </c>
      <c r="E7014" t="s">
        <v>27587</v>
      </c>
      <c r="F7014" t="s">
        <v>27588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 t="s">
        <v>15079</v>
      </c>
      <c r="P7014" t="s">
        <v>583</v>
      </c>
      <c r="Q7014" t="s">
        <v>522</v>
      </c>
    </row>
    <row r="7015" spans="1:17" hidden="1" x14ac:dyDescent="0.25">
      <c r="A7015" t="s">
        <v>27589</v>
      </c>
      <c r="B7015" t="s">
        <v>27590</v>
      </c>
      <c r="C7015" s="1" t="str">
        <f t="shared" si="873"/>
        <v>21:0671</v>
      </c>
      <c r="D7015" s="1" t="str">
        <f t="shared" si="874"/>
        <v>21:0204</v>
      </c>
      <c r="E7015" t="s">
        <v>27591</v>
      </c>
      <c r="F7015" t="s">
        <v>27592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 t="s">
        <v>4378</v>
      </c>
      <c r="P7015" t="s">
        <v>45</v>
      </c>
      <c r="Q7015" t="s">
        <v>59</v>
      </c>
    </row>
    <row r="7016" spans="1:17" hidden="1" x14ac:dyDescent="0.25">
      <c r="A7016" t="s">
        <v>27593</v>
      </c>
      <c r="B7016" t="s">
        <v>27594</v>
      </c>
      <c r="C7016" s="1" t="str">
        <f t="shared" si="873"/>
        <v>21:0671</v>
      </c>
      <c r="D7016" s="1" t="str">
        <f t="shared" si="874"/>
        <v>21:0204</v>
      </c>
      <c r="E7016" t="s">
        <v>27595</v>
      </c>
      <c r="F7016" t="s">
        <v>27596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 t="s">
        <v>3089</v>
      </c>
      <c r="P7016" t="s">
        <v>356</v>
      </c>
      <c r="Q7016" t="s">
        <v>59</v>
      </c>
    </row>
    <row r="7017" spans="1:17" hidden="1" x14ac:dyDescent="0.25">
      <c r="A7017" t="s">
        <v>27597</v>
      </c>
      <c r="B7017" t="s">
        <v>27598</v>
      </c>
      <c r="C7017" s="1" t="str">
        <f t="shared" si="873"/>
        <v>21:0671</v>
      </c>
      <c r="D7017" s="1" t="str">
        <f t="shared" si="874"/>
        <v>21:0204</v>
      </c>
      <c r="E7017" t="s">
        <v>27599</v>
      </c>
      <c r="F7017" t="s">
        <v>27600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 t="s">
        <v>2401</v>
      </c>
      <c r="P7017" t="s">
        <v>3857</v>
      </c>
      <c r="Q7017" t="s">
        <v>23</v>
      </c>
    </row>
    <row r="7018" spans="1:17" hidden="1" x14ac:dyDescent="0.25">
      <c r="A7018" t="s">
        <v>27601</v>
      </c>
      <c r="B7018" t="s">
        <v>27602</v>
      </c>
      <c r="C7018" s="1" t="str">
        <f t="shared" si="873"/>
        <v>21:0671</v>
      </c>
      <c r="D7018" s="1" t="str">
        <f>HYPERLINK("http://geochem.nrcan.gc.ca/cdogs/content/svy/svy_e.htm", "")</f>
        <v/>
      </c>
      <c r="G7018" s="1" t="str">
        <f>HYPERLINK("http://geochem.nrcan.gc.ca/cdogs/content/cr_/cr_00080_e.htm", "80")</f>
        <v>80</v>
      </c>
      <c r="J7018" t="s">
        <v>11703</v>
      </c>
      <c r="K7018" t="s">
        <v>11704</v>
      </c>
      <c r="O7018" t="s">
        <v>57</v>
      </c>
      <c r="P7018" t="s">
        <v>2943</v>
      </c>
      <c r="Q7018" t="s">
        <v>29</v>
      </c>
    </row>
    <row r="7019" spans="1:17" hidden="1" x14ac:dyDescent="0.25">
      <c r="A7019" t="s">
        <v>27603</v>
      </c>
      <c r="B7019" t="s">
        <v>27604</v>
      </c>
      <c r="C7019" s="1" t="str">
        <f t="shared" si="873"/>
        <v>21:0671</v>
      </c>
      <c r="D7019" s="1" t="str">
        <f t="shared" ref="D7019:D7036" si="877">HYPERLINK("http://geochem.nrcan.gc.ca/cdogs/content/svy/svy210204_e.htm", "21:0204")</f>
        <v>21:0204</v>
      </c>
      <c r="E7019" t="s">
        <v>27605</v>
      </c>
      <c r="F7019" t="s">
        <v>27606</v>
      </c>
      <c r="H7019">
        <v>61.457248800000002</v>
      </c>
      <c r="I7019">
        <v>-129.77065590000001</v>
      </c>
      <c r="J7019" s="1" t="str">
        <f t="shared" ref="J7019:J7036" si="878">HYPERLINK("http://geochem.nrcan.gc.ca/cdogs/content/kwd/kwd020018_e.htm", "Fluid (stream)")</f>
        <v>Fluid (stream)</v>
      </c>
      <c r="K7019" s="1" t="str">
        <f t="shared" ref="K7019:K7036" si="879">HYPERLINK("http://geochem.nrcan.gc.ca/cdogs/content/kwd/kwd080007_e.htm", "Untreated Water")</f>
        <v>Untreated Water</v>
      </c>
      <c r="O7019" t="s">
        <v>6067</v>
      </c>
      <c r="P7019" t="s">
        <v>583</v>
      </c>
      <c r="Q7019" t="s">
        <v>522</v>
      </c>
    </row>
    <row r="7020" spans="1:17" hidden="1" x14ac:dyDescent="0.25">
      <c r="A7020" t="s">
        <v>27607</v>
      </c>
      <c r="B7020" t="s">
        <v>27608</v>
      </c>
      <c r="C7020" s="1" t="str">
        <f t="shared" si="873"/>
        <v>21:0671</v>
      </c>
      <c r="D7020" s="1" t="str">
        <f t="shared" si="877"/>
        <v>21:0204</v>
      </c>
      <c r="E7020" t="s">
        <v>27609</v>
      </c>
      <c r="F7020" t="s">
        <v>27610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 t="s">
        <v>6864</v>
      </c>
      <c r="P7020" t="s">
        <v>397</v>
      </c>
      <c r="Q7020" t="s">
        <v>59</v>
      </c>
    </row>
    <row r="7021" spans="1:17" hidden="1" x14ac:dyDescent="0.25">
      <c r="A7021" t="s">
        <v>27611</v>
      </c>
      <c r="B7021" t="s">
        <v>27612</v>
      </c>
      <c r="C7021" s="1" t="str">
        <f t="shared" si="873"/>
        <v>21:0671</v>
      </c>
      <c r="D7021" s="1" t="str">
        <f t="shared" si="877"/>
        <v>21:0204</v>
      </c>
      <c r="E7021" t="s">
        <v>27613</v>
      </c>
      <c r="F7021" t="s">
        <v>27614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 t="s">
        <v>6124</v>
      </c>
      <c r="P7021" t="s">
        <v>583</v>
      </c>
      <c r="Q7021" t="s">
        <v>59</v>
      </c>
    </row>
    <row r="7022" spans="1:17" hidden="1" x14ac:dyDescent="0.25">
      <c r="A7022" t="s">
        <v>27615</v>
      </c>
      <c r="B7022" t="s">
        <v>27616</v>
      </c>
      <c r="C7022" s="1" t="str">
        <f t="shared" si="873"/>
        <v>21:0671</v>
      </c>
      <c r="D7022" s="1" t="str">
        <f t="shared" si="877"/>
        <v>21:0204</v>
      </c>
      <c r="E7022" t="s">
        <v>27617</v>
      </c>
      <c r="F7022" t="s">
        <v>27618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 t="s">
        <v>15855</v>
      </c>
      <c r="P7022" t="s">
        <v>583</v>
      </c>
      <c r="Q7022" t="s">
        <v>398</v>
      </c>
    </row>
    <row r="7023" spans="1:17" hidden="1" x14ac:dyDescent="0.25">
      <c r="A7023" t="s">
        <v>27619</v>
      </c>
      <c r="B7023" t="s">
        <v>27620</v>
      </c>
      <c r="C7023" s="1" t="str">
        <f t="shared" si="873"/>
        <v>21:0671</v>
      </c>
      <c r="D7023" s="1" t="str">
        <f t="shared" si="877"/>
        <v>21:0204</v>
      </c>
      <c r="E7023" t="s">
        <v>27617</v>
      </c>
      <c r="F7023" t="s">
        <v>27621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 t="s">
        <v>7681</v>
      </c>
      <c r="P7023" t="s">
        <v>583</v>
      </c>
      <c r="Q7023" t="s">
        <v>398</v>
      </c>
    </row>
    <row r="7024" spans="1:17" hidden="1" x14ac:dyDescent="0.25">
      <c r="A7024" t="s">
        <v>27622</v>
      </c>
      <c r="B7024" t="s">
        <v>27623</v>
      </c>
      <c r="C7024" s="1" t="str">
        <f t="shared" si="873"/>
        <v>21:0671</v>
      </c>
      <c r="D7024" s="1" t="str">
        <f t="shared" si="877"/>
        <v>21:0204</v>
      </c>
      <c r="E7024" t="s">
        <v>27624</v>
      </c>
      <c r="F7024" t="s">
        <v>27625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 t="s">
        <v>23720</v>
      </c>
      <c r="P7024" t="s">
        <v>583</v>
      </c>
      <c r="Q7024" t="s">
        <v>653</v>
      </c>
    </row>
    <row r="7025" spans="1:17" hidden="1" x14ac:dyDescent="0.25">
      <c r="A7025" t="s">
        <v>27626</v>
      </c>
      <c r="B7025" t="s">
        <v>27627</v>
      </c>
      <c r="C7025" s="1" t="str">
        <f t="shared" si="873"/>
        <v>21:0671</v>
      </c>
      <c r="D7025" s="1" t="str">
        <f t="shared" si="877"/>
        <v>21:0204</v>
      </c>
      <c r="E7025" t="s">
        <v>27628</v>
      </c>
      <c r="F7025" t="s">
        <v>27629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 t="s">
        <v>1812</v>
      </c>
      <c r="P7025" t="s">
        <v>22</v>
      </c>
      <c r="Q7025" t="s">
        <v>59</v>
      </c>
    </row>
    <row r="7026" spans="1:17" hidden="1" x14ac:dyDescent="0.25">
      <c r="A7026" t="s">
        <v>27630</v>
      </c>
      <c r="B7026" t="s">
        <v>27631</v>
      </c>
      <c r="C7026" s="1" t="str">
        <f t="shared" si="873"/>
        <v>21:0671</v>
      </c>
      <c r="D7026" s="1" t="str">
        <f t="shared" si="877"/>
        <v>21:0204</v>
      </c>
      <c r="E7026" t="s">
        <v>27632</v>
      </c>
      <c r="F7026" t="s">
        <v>27633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 t="s">
        <v>311</v>
      </c>
      <c r="P7026" t="s">
        <v>583</v>
      </c>
      <c r="Q7026" t="s">
        <v>59</v>
      </c>
    </row>
    <row r="7027" spans="1:17" hidden="1" x14ac:dyDescent="0.25">
      <c r="A7027" t="s">
        <v>27634</v>
      </c>
      <c r="B7027" t="s">
        <v>27635</v>
      </c>
      <c r="C7027" s="1" t="str">
        <f t="shared" si="873"/>
        <v>21:0671</v>
      </c>
      <c r="D7027" s="1" t="str">
        <f t="shared" si="877"/>
        <v>21:0204</v>
      </c>
      <c r="E7027" t="s">
        <v>27636</v>
      </c>
      <c r="F7027" t="s">
        <v>27637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 t="s">
        <v>225</v>
      </c>
      <c r="P7027" t="s">
        <v>356</v>
      </c>
      <c r="Q7027" t="s">
        <v>29</v>
      </c>
    </row>
    <row r="7028" spans="1:17" hidden="1" x14ac:dyDescent="0.25">
      <c r="A7028" t="s">
        <v>27638</v>
      </c>
      <c r="B7028" t="s">
        <v>27639</v>
      </c>
      <c r="C7028" s="1" t="str">
        <f t="shared" si="873"/>
        <v>21:0671</v>
      </c>
      <c r="D7028" s="1" t="str">
        <f t="shared" si="877"/>
        <v>21:0204</v>
      </c>
      <c r="E7028" t="s">
        <v>27640</v>
      </c>
      <c r="F7028" t="s">
        <v>27641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 t="s">
        <v>220</v>
      </c>
      <c r="P7028" t="s">
        <v>356</v>
      </c>
      <c r="Q7028" t="s">
        <v>189</v>
      </c>
    </row>
    <row r="7029" spans="1:17" hidden="1" x14ac:dyDescent="0.25">
      <c r="A7029" t="s">
        <v>27642</v>
      </c>
      <c r="B7029" t="s">
        <v>27643</v>
      </c>
      <c r="C7029" s="1" t="str">
        <f t="shared" si="873"/>
        <v>21:0671</v>
      </c>
      <c r="D7029" s="1" t="str">
        <f t="shared" si="877"/>
        <v>21:0204</v>
      </c>
      <c r="E7029" t="s">
        <v>27644</v>
      </c>
      <c r="F7029" t="s">
        <v>27645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 t="s">
        <v>2720</v>
      </c>
      <c r="P7029" t="s">
        <v>356</v>
      </c>
      <c r="Q7029" t="s">
        <v>23</v>
      </c>
    </row>
    <row r="7030" spans="1:17" hidden="1" x14ac:dyDescent="0.25">
      <c r="A7030" t="s">
        <v>27646</v>
      </c>
      <c r="B7030" t="s">
        <v>27647</v>
      </c>
      <c r="C7030" s="1" t="str">
        <f t="shared" si="873"/>
        <v>21:0671</v>
      </c>
      <c r="D7030" s="1" t="str">
        <f t="shared" si="877"/>
        <v>21:0204</v>
      </c>
      <c r="E7030" t="s">
        <v>27648</v>
      </c>
      <c r="F7030" t="s">
        <v>27649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 t="s">
        <v>2379</v>
      </c>
      <c r="P7030" t="s">
        <v>45</v>
      </c>
      <c r="Q7030" t="s">
        <v>29</v>
      </c>
    </row>
    <row r="7031" spans="1:17" hidden="1" x14ac:dyDescent="0.25">
      <c r="A7031" t="s">
        <v>27650</v>
      </c>
      <c r="B7031" t="s">
        <v>27651</v>
      </c>
      <c r="C7031" s="1" t="str">
        <f t="shared" si="873"/>
        <v>21:0671</v>
      </c>
      <c r="D7031" s="1" t="str">
        <f t="shared" si="877"/>
        <v>21:0204</v>
      </c>
      <c r="E7031" t="s">
        <v>27652</v>
      </c>
      <c r="F7031" t="s">
        <v>27653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 t="s">
        <v>2120</v>
      </c>
      <c r="P7031" t="s">
        <v>356</v>
      </c>
      <c r="Q7031" t="s">
        <v>35</v>
      </c>
    </row>
    <row r="7032" spans="1:17" hidden="1" x14ac:dyDescent="0.25">
      <c r="A7032" t="s">
        <v>27654</v>
      </c>
      <c r="B7032" t="s">
        <v>27655</v>
      </c>
      <c r="C7032" s="1" t="str">
        <f t="shared" si="873"/>
        <v>21:0671</v>
      </c>
      <c r="D7032" s="1" t="str">
        <f t="shared" si="877"/>
        <v>21:0204</v>
      </c>
      <c r="E7032" t="s">
        <v>27656</v>
      </c>
      <c r="F7032" t="s">
        <v>27657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 t="s">
        <v>2099</v>
      </c>
      <c r="P7032" t="s">
        <v>45</v>
      </c>
      <c r="Q7032" t="s">
        <v>522</v>
      </c>
    </row>
    <row r="7033" spans="1:17" hidden="1" x14ac:dyDescent="0.25">
      <c r="A7033" t="s">
        <v>27658</v>
      </c>
      <c r="B7033" t="s">
        <v>27659</v>
      </c>
      <c r="C7033" s="1" t="str">
        <f t="shared" si="873"/>
        <v>21:0671</v>
      </c>
      <c r="D7033" s="1" t="str">
        <f t="shared" si="877"/>
        <v>21:0204</v>
      </c>
      <c r="E7033" t="s">
        <v>27660</v>
      </c>
      <c r="F7033" t="s">
        <v>27661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 t="s">
        <v>64</v>
      </c>
      <c r="P7033" t="s">
        <v>45</v>
      </c>
      <c r="Q7033" t="s">
        <v>35</v>
      </c>
    </row>
    <row r="7034" spans="1:17" hidden="1" x14ac:dyDescent="0.25">
      <c r="A7034" t="s">
        <v>27662</v>
      </c>
      <c r="B7034" t="s">
        <v>27663</v>
      </c>
      <c r="C7034" s="1" t="str">
        <f t="shared" si="873"/>
        <v>21:0671</v>
      </c>
      <c r="D7034" s="1" t="str">
        <f t="shared" si="877"/>
        <v>21:0204</v>
      </c>
      <c r="E7034" t="s">
        <v>27664</v>
      </c>
      <c r="F7034" t="s">
        <v>27665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 t="s">
        <v>2418</v>
      </c>
      <c r="P7034" t="s">
        <v>356</v>
      </c>
      <c r="Q7034" t="s">
        <v>59</v>
      </c>
    </row>
    <row r="7035" spans="1:17" hidden="1" x14ac:dyDescent="0.25">
      <c r="A7035" t="s">
        <v>27666</v>
      </c>
      <c r="B7035" t="s">
        <v>27667</v>
      </c>
      <c r="C7035" s="1" t="str">
        <f t="shared" si="873"/>
        <v>21:0671</v>
      </c>
      <c r="D7035" s="1" t="str">
        <f t="shared" si="877"/>
        <v>21:0204</v>
      </c>
      <c r="E7035" t="s">
        <v>27668</v>
      </c>
      <c r="F7035" t="s">
        <v>27669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 t="s">
        <v>3651</v>
      </c>
      <c r="P7035" t="s">
        <v>356</v>
      </c>
      <c r="Q7035" t="s">
        <v>59</v>
      </c>
    </row>
    <row r="7036" spans="1:17" hidden="1" x14ac:dyDescent="0.25">
      <c r="A7036" t="s">
        <v>27670</v>
      </c>
      <c r="B7036" t="s">
        <v>27671</v>
      </c>
      <c r="C7036" s="1" t="str">
        <f t="shared" si="873"/>
        <v>21:0671</v>
      </c>
      <c r="D7036" s="1" t="str">
        <f t="shared" si="877"/>
        <v>21:0204</v>
      </c>
      <c r="E7036" t="s">
        <v>27672</v>
      </c>
      <c r="F7036" t="s">
        <v>27673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 t="s">
        <v>2418</v>
      </c>
      <c r="P7036" t="s">
        <v>22</v>
      </c>
      <c r="Q7036" t="s">
        <v>35</v>
      </c>
    </row>
    <row r="7037" spans="1:17" hidden="1" x14ac:dyDescent="0.25">
      <c r="A7037" t="s">
        <v>27674</v>
      </c>
      <c r="B7037" t="s">
        <v>27675</v>
      </c>
      <c r="C7037" s="1" t="str">
        <f t="shared" si="873"/>
        <v>21:0671</v>
      </c>
      <c r="D7037" s="1" t="str">
        <f>HYPERLINK("http://geochem.nrcan.gc.ca/cdogs/content/svy/svy_e.htm", "")</f>
        <v/>
      </c>
      <c r="G7037" s="1" t="str">
        <f>HYPERLINK("http://geochem.nrcan.gc.ca/cdogs/content/cr_/cr_00081_e.htm", "81")</f>
        <v>81</v>
      </c>
      <c r="J7037" t="s">
        <v>11703</v>
      </c>
      <c r="K7037" t="s">
        <v>11704</v>
      </c>
      <c r="O7037" t="s">
        <v>3065</v>
      </c>
      <c r="P7037" t="s">
        <v>880</v>
      </c>
      <c r="Q7037" t="s">
        <v>398</v>
      </c>
    </row>
    <row r="7038" spans="1:17" hidden="1" x14ac:dyDescent="0.25">
      <c r="A7038" t="s">
        <v>27676</v>
      </c>
      <c r="B7038" t="s">
        <v>27677</v>
      </c>
      <c r="C7038" s="1" t="str">
        <f t="shared" si="873"/>
        <v>21:0671</v>
      </c>
      <c r="D7038" s="1" t="str">
        <f t="shared" ref="D7038:D7071" si="880">HYPERLINK("http://geochem.nrcan.gc.ca/cdogs/content/svy/svy210204_e.htm", "21:0204")</f>
        <v>21:0204</v>
      </c>
      <c r="E7038" t="s">
        <v>27678</v>
      </c>
      <c r="F7038" t="s">
        <v>27679</v>
      </c>
      <c r="H7038">
        <v>61.900006300000001</v>
      </c>
      <c r="I7038">
        <v>-129.55557569999999</v>
      </c>
      <c r="J7038" s="1" t="str">
        <f t="shared" ref="J7038:J7071" si="881">HYPERLINK("http://geochem.nrcan.gc.ca/cdogs/content/kwd/kwd020018_e.htm", "Fluid (stream)")</f>
        <v>Fluid (stream)</v>
      </c>
      <c r="K7038" s="1" t="str">
        <f t="shared" ref="K7038:K7071" si="882">HYPERLINK("http://geochem.nrcan.gc.ca/cdogs/content/kwd/kwd080007_e.htm", "Untreated Water")</f>
        <v>Untreated Water</v>
      </c>
      <c r="O7038" t="s">
        <v>3655</v>
      </c>
      <c r="P7038" t="s">
        <v>356</v>
      </c>
      <c r="Q7038" t="s">
        <v>365</v>
      </c>
    </row>
    <row r="7039" spans="1:17" hidden="1" x14ac:dyDescent="0.25">
      <c r="A7039" t="s">
        <v>27680</v>
      </c>
      <c r="B7039" t="s">
        <v>27681</v>
      </c>
      <c r="C7039" s="1" t="str">
        <f t="shared" si="873"/>
        <v>21:0671</v>
      </c>
      <c r="D7039" s="1" t="str">
        <f t="shared" si="880"/>
        <v>21:0204</v>
      </c>
      <c r="E7039" t="s">
        <v>27678</v>
      </c>
      <c r="F7039" t="s">
        <v>27682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 t="s">
        <v>261</v>
      </c>
      <c r="P7039" t="s">
        <v>45</v>
      </c>
      <c r="Q7039" t="s">
        <v>522</v>
      </c>
    </row>
    <row r="7040" spans="1:17" hidden="1" x14ac:dyDescent="0.25">
      <c r="A7040" t="s">
        <v>27683</v>
      </c>
      <c r="B7040" t="s">
        <v>27684</v>
      </c>
      <c r="C7040" s="1" t="str">
        <f t="shared" si="873"/>
        <v>21:0671</v>
      </c>
      <c r="D7040" s="1" t="str">
        <f t="shared" si="880"/>
        <v>21:0204</v>
      </c>
      <c r="E7040" t="s">
        <v>27685</v>
      </c>
      <c r="F7040" t="s">
        <v>27686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 t="s">
        <v>3065</v>
      </c>
      <c r="P7040" t="s">
        <v>148</v>
      </c>
      <c r="Q7040" t="s">
        <v>35</v>
      </c>
    </row>
    <row r="7041" spans="1:17" hidden="1" x14ac:dyDescent="0.25">
      <c r="A7041" t="s">
        <v>27687</v>
      </c>
      <c r="B7041" t="s">
        <v>27688</v>
      </c>
      <c r="C7041" s="1" t="str">
        <f t="shared" si="873"/>
        <v>21:0671</v>
      </c>
      <c r="D7041" s="1" t="str">
        <f t="shared" si="880"/>
        <v>21:0204</v>
      </c>
      <c r="E7041" t="s">
        <v>27689</v>
      </c>
      <c r="F7041" t="s">
        <v>27690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 t="s">
        <v>2725</v>
      </c>
      <c r="P7041" t="s">
        <v>148</v>
      </c>
      <c r="Q7041" t="s">
        <v>365</v>
      </c>
    </row>
    <row r="7042" spans="1:17" hidden="1" x14ac:dyDescent="0.25">
      <c r="A7042" t="s">
        <v>27691</v>
      </c>
      <c r="B7042" t="s">
        <v>27692</v>
      </c>
      <c r="C7042" s="1" t="str">
        <f t="shared" si="873"/>
        <v>21:0671</v>
      </c>
      <c r="D7042" s="1" t="str">
        <f t="shared" si="880"/>
        <v>21:0204</v>
      </c>
      <c r="E7042" t="s">
        <v>27693</v>
      </c>
      <c r="F7042" t="s">
        <v>27694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 t="s">
        <v>7860</v>
      </c>
      <c r="P7042" t="s">
        <v>87</v>
      </c>
      <c r="Q7042" t="s">
        <v>398</v>
      </c>
    </row>
    <row r="7043" spans="1:17" hidden="1" x14ac:dyDescent="0.25">
      <c r="A7043" t="s">
        <v>27695</v>
      </c>
      <c r="B7043" t="s">
        <v>27696</v>
      </c>
      <c r="C7043" s="1" t="str">
        <f t="shared" si="873"/>
        <v>21:0671</v>
      </c>
      <c r="D7043" s="1" t="str">
        <f t="shared" si="880"/>
        <v>21:0204</v>
      </c>
      <c r="E7043" t="s">
        <v>27697</v>
      </c>
      <c r="F7043" t="s">
        <v>27698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 t="s">
        <v>2725</v>
      </c>
      <c r="P7043" t="s">
        <v>87</v>
      </c>
      <c r="Q7043" t="s">
        <v>198</v>
      </c>
    </row>
    <row r="7044" spans="1:17" hidden="1" x14ac:dyDescent="0.25">
      <c r="A7044" t="s">
        <v>27699</v>
      </c>
      <c r="B7044" t="s">
        <v>27700</v>
      </c>
      <c r="C7044" s="1" t="str">
        <f t="shared" si="873"/>
        <v>21:0671</v>
      </c>
      <c r="D7044" s="1" t="str">
        <f t="shared" si="880"/>
        <v>21:0204</v>
      </c>
      <c r="E7044" t="s">
        <v>27701</v>
      </c>
      <c r="F7044" t="s">
        <v>27702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 t="s">
        <v>21</v>
      </c>
      <c r="P7044" t="s">
        <v>87</v>
      </c>
      <c r="Q7044" t="s">
        <v>23</v>
      </c>
    </row>
    <row r="7045" spans="1:17" hidden="1" x14ac:dyDescent="0.25">
      <c r="A7045" t="s">
        <v>27703</v>
      </c>
      <c r="B7045" t="s">
        <v>27704</v>
      </c>
      <c r="C7045" s="1" t="str">
        <f t="shared" si="873"/>
        <v>21:0671</v>
      </c>
      <c r="D7045" s="1" t="str">
        <f t="shared" si="880"/>
        <v>21:0204</v>
      </c>
      <c r="E7045" t="s">
        <v>27705</v>
      </c>
      <c r="F7045" t="s">
        <v>27706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 t="s">
        <v>3419</v>
      </c>
      <c r="P7045" t="s">
        <v>87</v>
      </c>
      <c r="Q7045" t="s">
        <v>59</v>
      </c>
    </row>
    <row r="7046" spans="1:17" hidden="1" x14ac:dyDescent="0.25">
      <c r="A7046" t="s">
        <v>27707</v>
      </c>
      <c r="B7046" t="s">
        <v>27708</v>
      </c>
      <c r="C7046" s="1" t="str">
        <f t="shared" si="873"/>
        <v>21:0671</v>
      </c>
      <c r="D7046" s="1" t="str">
        <f t="shared" si="880"/>
        <v>21:0204</v>
      </c>
      <c r="E7046" t="s">
        <v>27709</v>
      </c>
      <c r="F7046" t="s">
        <v>27710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 t="s">
        <v>8284</v>
      </c>
      <c r="P7046" t="s">
        <v>87</v>
      </c>
      <c r="Q7046" t="s">
        <v>46</v>
      </c>
    </row>
    <row r="7047" spans="1:17" hidden="1" x14ac:dyDescent="0.25">
      <c r="A7047" t="s">
        <v>27711</v>
      </c>
      <c r="B7047" t="s">
        <v>27712</v>
      </c>
      <c r="C7047" s="1" t="str">
        <f t="shared" si="873"/>
        <v>21:0671</v>
      </c>
      <c r="D7047" s="1" t="str">
        <f t="shared" si="880"/>
        <v>21:0204</v>
      </c>
      <c r="E7047" t="s">
        <v>27713</v>
      </c>
      <c r="F7047" t="s">
        <v>27714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 t="s">
        <v>3065</v>
      </c>
      <c r="P7047" t="s">
        <v>356</v>
      </c>
      <c r="Q7047" t="s">
        <v>23</v>
      </c>
    </row>
    <row r="7048" spans="1:17" hidden="1" x14ac:dyDescent="0.25">
      <c r="A7048" t="s">
        <v>27715</v>
      </c>
      <c r="B7048" t="s">
        <v>27716</v>
      </c>
      <c r="C7048" s="1" t="str">
        <f t="shared" si="873"/>
        <v>21:0671</v>
      </c>
      <c r="D7048" s="1" t="str">
        <f t="shared" si="880"/>
        <v>21:0204</v>
      </c>
      <c r="E7048" t="s">
        <v>27717</v>
      </c>
      <c r="F7048" t="s">
        <v>27718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 t="s">
        <v>2257</v>
      </c>
      <c r="P7048" t="s">
        <v>45</v>
      </c>
      <c r="Q7048" t="s">
        <v>392</v>
      </c>
    </row>
    <row r="7049" spans="1:17" hidden="1" x14ac:dyDescent="0.25">
      <c r="A7049" t="s">
        <v>27719</v>
      </c>
      <c r="B7049" t="s">
        <v>27720</v>
      </c>
      <c r="C7049" s="1" t="str">
        <f t="shared" si="873"/>
        <v>21:0671</v>
      </c>
      <c r="D7049" s="1" t="str">
        <f t="shared" si="880"/>
        <v>21:0204</v>
      </c>
      <c r="E7049" t="s">
        <v>27721</v>
      </c>
      <c r="F7049" t="s">
        <v>27722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 t="s">
        <v>27723</v>
      </c>
      <c r="P7049" t="s">
        <v>22</v>
      </c>
      <c r="Q7049" t="s">
        <v>35</v>
      </c>
    </row>
    <row r="7050" spans="1:17" hidden="1" x14ac:dyDescent="0.25">
      <c r="A7050" t="s">
        <v>27724</v>
      </c>
      <c r="B7050" t="s">
        <v>27725</v>
      </c>
      <c r="C7050" s="1" t="str">
        <f t="shared" si="873"/>
        <v>21:0671</v>
      </c>
      <c r="D7050" s="1" t="str">
        <f t="shared" si="880"/>
        <v>21:0204</v>
      </c>
      <c r="E7050" t="s">
        <v>27726</v>
      </c>
      <c r="F7050" t="s">
        <v>27727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 t="s">
        <v>27728</v>
      </c>
      <c r="P7050" t="s">
        <v>22</v>
      </c>
      <c r="Q7050" t="s">
        <v>398</v>
      </c>
    </row>
    <row r="7051" spans="1:17" hidden="1" x14ac:dyDescent="0.25">
      <c r="A7051" t="s">
        <v>27729</v>
      </c>
      <c r="B7051" t="s">
        <v>27730</v>
      </c>
      <c r="C7051" s="1" t="str">
        <f t="shared" si="873"/>
        <v>21:0671</v>
      </c>
      <c r="D7051" s="1" t="str">
        <f t="shared" si="880"/>
        <v>21:0204</v>
      </c>
      <c r="E7051" t="s">
        <v>27731</v>
      </c>
      <c r="F7051" t="s">
        <v>27732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 t="s">
        <v>21</v>
      </c>
      <c r="P7051" t="s">
        <v>356</v>
      </c>
      <c r="Q7051" t="s">
        <v>35</v>
      </c>
    </row>
    <row r="7052" spans="1:17" hidden="1" x14ac:dyDescent="0.25">
      <c r="A7052" t="s">
        <v>27733</v>
      </c>
      <c r="B7052" t="s">
        <v>27734</v>
      </c>
      <c r="C7052" s="1" t="str">
        <f t="shared" si="873"/>
        <v>21:0671</v>
      </c>
      <c r="D7052" s="1" t="str">
        <f t="shared" si="880"/>
        <v>21:0204</v>
      </c>
      <c r="E7052" t="s">
        <v>27735</v>
      </c>
      <c r="F7052" t="s">
        <v>27736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 t="s">
        <v>21</v>
      </c>
      <c r="P7052" t="s">
        <v>45</v>
      </c>
      <c r="Q7052" t="s">
        <v>29</v>
      </c>
    </row>
    <row r="7053" spans="1:17" hidden="1" x14ac:dyDescent="0.25">
      <c r="A7053" t="s">
        <v>27737</v>
      </c>
      <c r="B7053" t="s">
        <v>27738</v>
      </c>
      <c r="C7053" s="1" t="str">
        <f t="shared" si="873"/>
        <v>21:0671</v>
      </c>
      <c r="D7053" s="1" t="str">
        <f t="shared" si="880"/>
        <v>21:0204</v>
      </c>
      <c r="E7053" t="s">
        <v>27739</v>
      </c>
      <c r="F7053" t="s">
        <v>27740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 t="s">
        <v>17591</v>
      </c>
      <c r="P7053" t="s">
        <v>356</v>
      </c>
      <c r="Q7053" t="s">
        <v>59</v>
      </c>
    </row>
    <row r="7054" spans="1:17" hidden="1" x14ac:dyDescent="0.25">
      <c r="A7054" t="s">
        <v>27741</v>
      </c>
      <c r="B7054" t="s">
        <v>27742</v>
      </c>
      <c r="C7054" s="1" t="str">
        <f t="shared" si="873"/>
        <v>21:0671</v>
      </c>
      <c r="D7054" s="1" t="str">
        <f t="shared" si="880"/>
        <v>21:0204</v>
      </c>
      <c r="E7054" t="s">
        <v>27743</v>
      </c>
      <c r="F7054" t="s">
        <v>27744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 t="s">
        <v>8423</v>
      </c>
      <c r="P7054" t="s">
        <v>45</v>
      </c>
      <c r="Q7054" t="s">
        <v>398</v>
      </c>
    </row>
    <row r="7055" spans="1:17" hidden="1" x14ac:dyDescent="0.25">
      <c r="A7055" t="s">
        <v>27745</v>
      </c>
      <c r="B7055" t="s">
        <v>27746</v>
      </c>
      <c r="C7055" s="1" t="str">
        <f t="shared" si="873"/>
        <v>21:0671</v>
      </c>
      <c r="D7055" s="1" t="str">
        <f t="shared" si="880"/>
        <v>21:0204</v>
      </c>
      <c r="E7055" t="s">
        <v>27747</v>
      </c>
      <c r="F7055" t="s">
        <v>27748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 t="s">
        <v>1771</v>
      </c>
      <c r="P7055" t="s">
        <v>87</v>
      </c>
      <c r="Q7055" t="s">
        <v>23</v>
      </c>
    </row>
    <row r="7056" spans="1:17" hidden="1" x14ac:dyDescent="0.25">
      <c r="A7056" t="s">
        <v>27749</v>
      </c>
      <c r="B7056" t="s">
        <v>27750</v>
      </c>
      <c r="C7056" s="1" t="str">
        <f t="shared" si="873"/>
        <v>21:0671</v>
      </c>
      <c r="D7056" s="1" t="str">
        <f t="shared" si="880"/>
        <v>21:0204</v>
      </c>
      <c r="E7056" t="s">
        <v>27751</v>
      </c>
      <c r="F7056" t="s">
        <v>27752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 t="s">
        <v>701</v>
      </c>
      <c r="P7056" t="s">
        <v>45</v>
      </c>
      <c r="Q7056" t="s">
        <v>392</v>
      </c>
    </row>
    <row r="7057" spans="1:17" hidden="1" x14ac:dyDescent="0.25">
      <c r="A7057" t="s">
        <v>27753</v>
      </c>
      <c r="B7057" t="s">
        <v>27754</v>
      </c>
      <c r="C7057" s="1" t="str">
        <f t="shared" si="873"/>
        <v>21:0671</v>
      </c>
      <c r="D7057" s="1" t="str">
        <f t="shared" si="880"/>
        <v>21:0204</v>
      </c>
      <c r="E7057" t="s">
        <v>27755</v>
      </c>
      <c r="F7057" t="s">
        <v>27756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 t="s">
        <v>2720</v>
      </c>
      <c r="P7057" t="s">
        <v>22</v>
      </c>
      <c r="Q7057" t="s">
        <v>59</v>
      </c>
    </row>
    <row r="7058" spans="1:17" hidden="1" x14ac:dyDescent="0.25">
      <c r="A7058" t="s">
        <v>27757</v>
      </c>
      <c r="B7058" t="s">
        <v>27758</v>
      </c>
      <c r="C7058" s="1" t="str">
        <f t="shared" si="873"/>
        <v>21:0671</v>
      </c>
      <c r="D7058" s="1" t="str">
        <f t="shared" si="880"/>
        <v>21:0204</v>
      </c>
      <c r="E7058" t="s">
        <v>27755</v>
      </c>
      <c r="F7058" t="s">
        <v>27759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 t="s">
        <v>689</v>
      </c>
      <c r="P7058" t="s">
        <v>356</v>
      </c>
      <c r="Q7058" t="s">
        <v>35</v>
      </c>
    </row>
    <row r="7059" spans="1:17" hidden="1" x14ac:dyDescent="0.25">
      <c r="A7059" t="s">
        <v>27760</v>
      </c>
      <c r="B7059" t="s">
        <v>27761</v>
      </c>
      <c r="C7059" s="1" t="str">
        <f t="shared" si="873"/>
        <v>21:0671</v>
      </c>
      <c r="D7059" s="1" t="str">
        <f t="shared" si="880"/>
        <v>21:0204</v>
      </c>
      <c r="E7059" t="s">
        <v>27762</v>
      </c>
      <c r="F7059" t="s">
        <v>27763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 t="s">
        <v>2129</v>
      </c>
      <c r="P7059" t="s">
        <v>45</v>
      </c>
      <c r="Q7059" t="s">
        <v>398</v>
      </c>
    </row>
    <row r="7060" spans="1:17" hidden="1" x14ac:dyDescent="0.25">
      <c r="A7060" t="s">
        <v>27764</v>
      </c>
      <c r="B7060" t="s">
        <v>27765</v>
      </c>
      <c r="C7060" s="1" t="str">
        <f t="shared" si="873"/>
        <v>21:0671</v>
      </c>
      <c r="D7060" s="1" t="str">
        <f t="shared" si="880"/>
        <v>21:0204</v>
      </c>
      <c r="E7060" t="s">
        <v>27766</v>
      </c>
      <c r="F7060" t="s">
        <v>27767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 t="s">
        <v>576</v>
      </c>
      <c r="P7060" t="s">
        <v>356</v>
      </c>
      <c r="Q7060" t="s">
        <v>522</v>
      </c>
    </row>
    <row r="7061" spans="1:17" hidden="1" x14ac:dyDescent="0.25">
      <c r="A7061" t="s">
        <v>27768</v>
      </c>
      <c r="B7061" t="s">
        <v>27769</v>
      </c>
      <c r="C7061" s="1" t="str">
        <f t="shared" si="873"/>
        <v>21:0671</v>
      </c>
      <c r="D7061" s="1" t="str">
        <f t="shared" si="880"/>
        <v>21:0204</v>
      </c>
      <c r="E7061" t="s">
        <v>27770</v>
      </c>
      <c r="F7061" t="s">
        <v>27771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 t="s">
        <v>576</v>
      </c>
      <c r="P7061" t="s">
        <v>356</v>
      </c>
      <c r="Q7061" t="s">
        <v>59</v>
      </c>
    </row>
    <row r="7062" spans="1:17" hidden="1" x14ac:dyDescent="0.25">
      <c r="A7062" t="s">
        <v>27772</v>
      </c>
      <c r="B7062" t="s">
        <v>27773</v>
      </c>
      <c r="C7062" s="1" t="str">
        <f t="shared" si="873"/>
        <v>21:0671</v>
      </c>
      <c r="D7062" s="1" t="str">
        <f t="shared" si="880"/>
        <v>21:0204</v>
      </c>
      <c r="E7062" t="s">
        <v>27774</v>
      </c>
      <c r="F7062" t="s">
        <v>27775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 t="s">
        <v>21</v>
      </c>
      <c r="P7062" t="s">
        <v>45</v>
      </c>
      <c r="Q7062" t="s">
        <v>23</v>
      </c>
    </row>
    <row r="7063" spans="1:17" hidden="1" x14ac:dyDescent="0.25">
      <c r="A7063" t="s">
        <v>27776</v>
      </c>
      <c r="B7063" t="s">
        <v>27777</v>
      </c>
      <c r="C7063" s="1" t="str">
        <f t="shared" ref="C7063:C7126" si="883">HYPERLINK("http://geochem.nrcan.gc.ca/cdogs/content/bdl/bdl210671_e.htm", "21:0671")</f>
        <v>21:0671</v>
      </c>
      <c r="D7063" s="1" t="str">
        <f t="shared" si="880"/>
        <v>21:0204</v>
      </c>
      <c r="E7063" t="s">
        <v>27778</v>
      </c>
      <c r="F7063" t="s">
        <v>27779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 t="s">
        <v>21</v>
      </c>
      <c r="P7063" t="s">
        <v>87</v>
      </c>
      <c r="Q7063" t="s">
        <v>29</v>
      </c>
    </row>
    <row r="7064" spans="1:17" hidden="1" x14ac:dyDescent="0.25">
      <c r="A7064" t="s">
        <v>27780</v>
      </c>
      <c r="B7064" t="s">
        <v>27781</v>
      </c>
      <c r="C7064" s="1" t="str">
        <f t="shared" si="883"/>
        <v>21:0671</v>
      </c>
      <c r="D7064" s="1" t="str">
        <f t="shared" si="880"/>
        <v>21:0204</v>
      </c>
      <c r="E7064" t="s">
        <v>27782</v>
      </c>
      <c r="F7064" t="s">
        <v>27783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 t="s">
        <v>21</v>
      </c>
      <c r="P7064" t="s">
        <v>87</v>
      </c>
      <c r="Q7064" t="s">
        <v>23</v>
      </c>
    </row>
    <row r="7065" spans="1:17" hidden="1" x14ac:dyDescent="0.25">
      <c r="A7065" t="s">
        <v>27784</v>
      </c>
      <c r="B7065" t="s">
        <v>27785</v>
      </c>
      <c r="C7065" s="1" t="str">
        <f t="shared" si="883"/>
        <v>21:0671</v>
      </c>
      <c r="D7065" s="1" t="str">
        <f t="shared" si="880"/>
        <v>21:0204</v>
      </c>
      <c r="E7065" t="s">
        <v>27786</v>
      </c>
      <c r="F7065" t="s">
        <v>27787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 t="s">
        <v>21</v>
      </c>
      <c r="P7065" t="s">
        <v>87</v>
      </c>
      <c r="Q7065" t="s">
        <v>29</v>
      </c>
    </row>
    <row r="7066" spans="1:17" hidden="1" x14ac:dyDescent="0.25">
      <c r="A7066" t="s">
        <v>27788</v>
      </c>
      <c r="B7066" t="s">
        <v>27789</v>
      </c>
      <c r="C7066" s="1" t="str">
        <f t="shared" si="883"/>
        <v>21:0671</v>
      </c>
      <c r="D7066" s="1" t="str">
        <f t="shared" si="880"/>
        <v>21:0204</v>
      </c>
      <c r="E7066" t="s">
        <v>27790</v>
      </c>
      <c r="F7066" t="s">
        <v>27791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 t="s">
        <v>689</v>
      </c>
      <c r="P7066" t="s">
        <v>87</v>
      </c>
      <c r="Q7066" t="s">
        <v>59</v>
      </c>
    </row>
    <row r="7067" spans="1:17" hidden="1" x14ac:dyDescent="0.25">
      <c r="A7067" t="s">
        <v>27792</v>
      </c>
      <c r="B7067" t="s">
        <v>27793</v>
      </c>
      <c r="C7067" s="1" t="str">
        <f t="shared" si="883"/>
        <v>21:0671</v>
      </c>
      <c r="D7067" s="1" t="str">
        <f t="shared" si="880"/>
        <v>21:0204</v>
      </c>
      <c r="E7067" t="s">
        <v>27794</v>
      </c>
      <c r="F7067" t="s">
        <v>27795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 t="s">
        <v>27796</v>
      </c>
      <c r="P7067" t="s">
        <v>87</v>
      </c>
      <c r="Q7067" t="s">
        <v>522</v>
      </c>
    </row>
    <row r="7068" spans="1:17" hidden="1" x14ac:dyDescent="0.25">
      <c r="A7068" t="s">
        <v>27797</v>
      </c>
      <c r="B7068" t="s">
        <v>27798</v>
      </c>
      <c r="C7068" s="1" t="str">
        <f t="shared" si="883"/>
        <v>21:0671</v>
      </c>
      <c r="D7068" s="1" t="str">
        <f t="shared" si="880"/>
        <v>21:0204</v>
      </c>
      <c r="E7068" t="s">
        <v>27799</v>
      </c>
      <c r="F7068" t="s">
        <v>27800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 t="s">
        <v>689</v>
      </c>
      <c r="P7068" t="s">
        <v>87</v>
      </c>
      <c r="Q7068" t="s">
        <v>35</v>
      </c>
    </row>
    <row r="7069" spans="1:17" hidden="1" x14ac:dyDescent="0.25">
      <c r="A7069" t="s">
        <v>27801</v>
      </c>
      <c r="B7069" t="s">
        <v>27802</v>
      </c>
      <c r="C7069" s="1" t="str">
        <f t="shared" si="883"/>
        <v>21:0671</v>
      </c>
      <c r="D7069" s="1" t="str">
        <f t="shared" si="880"/>
        <v>21:0204</v>
      </c>
      <c r="E7069" t="s">
        <v>27803</v>
      </c>
      <c r="F7069" t="s">
        <v>27804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 t="s">
        <v>21</v>
      </c>
      <c r="P7069" t="s">
        <v>87</v>
      </c>
      <c r="Q7069" t="s">
        <v>46</v>
      </c>
    </row>
    <row r="7070" spans="1:17" hidden="1" x14ac:dyDescent="0.25">
      <c r="A7070" t="s">
        <v>27805</v>
      </c>
      <c r="B7070" t="s">
        <v>27806</v>
      </c>
      <c r="C7070" s="1" t="str">
        <f t="shared" si="883"/>
        <v>21:0671</v>
      </c>
      <c r="D7070" s="1" t="str">
        <f t="shared" si="880"/>
        <v>21:0204</v>
      </c>
      <c r="E7070" t="s">
        <v>27807</v>
      </c>
      <c r="F7070" t="s">
        <v>27808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 t="s">
        <v>225</v>
      </c>
      <c r="P7070" t="s">
        <v>87</v>
      </c>
      <c r="Q7070" t="s">
        <v>46</v>
      </c>
    </row>
    <row r="7071" spans="1:17" hidden="1" x14ac:dyDescent="0.25">
      <c r="A7071" t="s">
        <v>27809</v>
      </c>
      <c r="B7071" t="s">
        <v>27810</v>
      </c>
      <c r="C7071" s="1" t="str">
        <f t="shared" si="883"/>
        <v>21:0671</v>
      </c>
      <c r="D7071" s="1" t="str">
        <f t="shared" si="880"/>
        <v>21:0204</v>
      </c>
      <c r="E7071" t="s">
        <v>27811</v>
      </c>
      <c r="F7071" t="s">
        <v>27812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 t="s">
        <v>64</v>
      </c>
      <c r="P7071" t="s">
        <v>87</v>
      </c>
      <c r="Q7071" t="s">
        <v>46</v>
      </c>
    </row>
    <row r="7072" spans="1:17" hidden="1" x14ac:dyDescent="0.25">
      <c r="A7072" t="s">
        <v>27813</v>
      </c>
      <c r="B7072" t="s">
        <v>27814</v>
      </c>
      <c r="C7072" s="1" t="str">
        <f t="shared" si="883"/>
        <v>21:0671</v>
      </c>
      <c r="D7072" s="1" t="str">
        <f>HYPERLINK("http://geochem.nrcan.gc.ca/cdogs/content/svy/svy_e.htm", "")</f>
        <v/>
      </c>
      <c r="G7072" s="1" t="str">
        <f>HYPERLINK("http://geochem.nrcan.gc.ca/cdogs/content/cr_/cr_00082_e.htm", "82")</f>
        <v>82</v>
      </c>
      <c r="J7072" t="s">
        <v>11703</v>
      </c>
      <c r="K7072" t="s">
        <v>11704</v>
      </c>
      <c r="O7072" t="s">
        <v>21429</v>
      </c>
      <c r="P7072" t="s">
        <v>3569</v>
      </c>
      <c r="Q7072" t="s">
        <v>23</v>
      </c>
    </row>
    <row r="7073" spans="1:17" hidden="1" x14ac:dyDescent="0.25">
      <c r="A7073" t="s">
        <v>27815</v>
      </c>
      <c r="B7073" t="s">
        <v>27816</v>
      </c>
      <c r="C7073" s="1" t="str">
        <f t="shared" si="883"/>
        <v>21:0671</v>
      </c>
      <c r="D7073" s="1" t="str">
        <f t="shared" ref="D7073:D7090" si="884">HYPERLINK("http://geochem.nrcan.gc.ca/cdogs/content/svy/svy210204_e.htm", "21:0204")</f>
        <v>21:0204</v>
      </c>
      <c r="E7073" t="s">
        <v>27817</v>
      </c>
      <c r="F7073" t="s">
        <v>27818</v>
      </c>
      <c r="H7073">
        <v>61.910727999999999</v>
      </c>
      <c r="I7073">
        <v>-129.48331580000001</v>
      </c>
      <c r="J7073" s="1" t="str">
        <f t="shared" ref="J7073:J7090" si="885">HYPERLINK("http://geochem.nrcan.gc.ca/cdogs/content/kwd/kwd020018_e.htm", "Fluid (stream)")</f>
        <v>Fluid (stream)</v>
      </c>
      <c r="K7073" s="1" t="str">
        <f t="shared" ref="K7073:K7090" si="886">HYPERLINK("http://geochem.nrcan.gc.ca/cdogs/content/kwd/kwd080007_e.htm", "Untreated Water")</f>
        <v>Untreated Water</v>
      </c>
      <c r="O7073" t="s">
        <v>3022</v>
      </c>
      <c r="P7073" t="s">
        <v>583</v>
      </c>
      <c r="Q7073" t="s">
        <v>392</v>
      </c>
    </row>
    <row r="7074" spans="1:17" hidden="1" x14ac:dyDescent="0.25">
      <c r="A7074" t="s">
        <v>27819</v>
      </c>
      <c r="B7074" t="s">
        <v>27820</v>
      </c>
      <c r="C7074" s="1" t="str">
        <f t="shared" si="883"/>
        <v>21:0671</v>
      </c>
      <c r="D7074" s="1" t="str">
        <f t="shared" si="884"/>
        <v>21:0204</v>
      </c>
      <c r="E7074" t="s">
        <v>27821</v>
      </c>
      <c r="F7074" t="s">
        <v>27822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  <c r="O7074" t="s">
        <v>108</v>
      </c>
      <c r="P7074" t="s">
        <v>108</v>
      </c>
      <c r="Q7074" t="s">
        <v>108</v>
      </c>
    </row>
    <row r="7075" spans="1:17" hidden="1" x14ac:dyDescent="0.25">
      <c r="A7075" t="s">
        <v>27823</v>
      </c>
      <c r="B7075" t="s">
        <v>27824</v>
      </c>
      <c r="C7075" s="1" t="str">
        <f t="shared" si="883"/>
        <v>21:0671</v>
      </c>
      <c r="D7075" s="1" t="str">
        <f t="shared" si="884"/>
        <v>21:0204</v>
      </c>
      <c r="E7075" t="s">
        <v>27825</v>
      </c>
      <c r="F7075" t="s">
        <v>27826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 t="s">
        <v>2257</v>
      </c>
      <c r="P7075" t="s">
        <v>45</v>
      </c>
      <c r="Q7075" t="s">
        <v>29</v>
      </c>
    </row>
    <row r="7076" spans="1:17" hidden="1" x14ac:dyDescent="0.25">
      <c r="A7076" t="s">
        <v>27827</v>
      </c>
      <c r="B7076" t="s">
        <v>27828</v>
      </c>
      <c r="C7076" s="1" t="str">
        <f t="shared" si="883"/>
        <v>21:0671</v>
      </c>
      <c r="D7076" s="1" t="str">
        <f t="shared" si="884"/>
        <v>21:0204</v>
      </c>
      <c r="E7076" t="s">
        <v>27829</v>
      </c>
      <c r="F7076" t="s">
        <v>27830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 t="s">
        <v>3655</v>
      </c>
      <c r="P7076" t="s">
        <v>87</v>
      </c>
      <c r="Q7076" t="s">
        <v>392</v>
      </c>
    </row>
    <row r="7077" spans="1:17" hidden="1" x14ac:dyDescent="0.25">
      <c r="A7077" t="s">
        <v>27831</v>
      </c>
      <c r="B7077" t="s">
        <v>27832</v>
      </c>
      <c r="C7077" s="1" t="str">
        <f t="shared" si="883"/>
        <v>21:0671</v>
      </c>
      <c r="D7077" s="1" t="str">
        <f t="shared" si="884"/>
        <v>21:0204</v>
      </c>
      <c r="E7077" t="s">
        <v>27833</v>
      </c>
      <c r="F7077" t="s">
        <v>27834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 t="s">
        <v>701</v>
      </c>
      <c r="P7077" t="s">
        <v>87</v>
      </c>
      <c r="Q7077" t="s">
        <v>392</v>
      </c>
    </row>
    <row r="7078" spans="1:17" hidden="1" x14ac:dyDescent="0.25">
      <c r="A7078" t="s">
        <v>27835</v>
      </c>
      <c r="B7078" t="s">
        <v>27836</v>
      </c>
      <c r="C7078" s="1" t="str">
        <f t="shared" si="883"/>
        <v>21:0671</v>
      </c>
      <c r="D7078" s="1" t="str">
        <f t="shared" si="884"/>
        <v>21:0204</v>
      </c>
      <c r="E7078" t="s">
        <v>27837</v>
      </c>
      <c r="F7078" t="s">
        <v>27838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 t="s">
        <v>588</v>
      </c>
      <c r="P7078" t="s">
        <v>87</v>
      </c>
      <c r="Q7078" t="s">
        <v>29</v>
      </c>
    </row>
    <row r="7079" spans="1:17" hidden="1" x14ac:dyDescent="0.25">
      <c r="A7079" t="s">
        <v>27839</v>
      </c>
      <c r="B7079" t="s">
        <v>27840</v>
      </c>
      <c r="C7079" s="1" t="str">
        <f t="shared" si="883"/>
        <v>21:0671</v>
      </c>
      <c r="D7079" s="1" t="str">
        <f t="shared" si="884"/>
        <v>21:0204</v>
      </c>
      <c r="E7079" t="s">
        <v>27841</v>
      </c>
      <c r="F7079" t="s">
        <v>27842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 t="s">
        <v>21</v>
      </c>
      <c r="P7079" t="s">
        <v>87</v>
      </c>
      <c r="Q7079" t="s">
        <v>215</v>
      </c>
    </row>
    <row r="7080" spans="1:17" hidden="1" x14ac:dyDescent="0.25">
      <c r="A7080" t="s">
        <v>27843</v>
      </c>
      <c r="B7080" t="s">
        <v>27844</v>
      </c>
      <c r="C7080" s="1" t="str">
        <f t="shared" si="883"/>
        <v>21:0671</v>
      </c>
      <c r="D7080" s="1" t="str">
        <f t="shared" si="884"/>
        <v>21:0204</v>
      </c>
      <c r="E7080" t="s">
        <v>27845</v>
      </c>
      <c r="F7080" t="s">
        <v>27846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 t="s">
        <v>689</v>
      </c>
      <c r="P7080" t="s">
        <v>87</v>
      </c>
      <c r="Q7080" t="s">
        <v>23</v>
      </c>
    </row>
    <row r="7081" spans="1:17" hidden="1" x14ac:dyDescent="0.25">
      <c r="A7081" t="s">
        <v>27847</v>
      </c>
      <c r="B7081" t="s">
        <v>27848</v>
      </c>
      <c r="C7081" s="1" t="str">
        <f t="shared" si="883"/>
        <v>21:0671</v>
      </c>
      <c r="D7081" s="1" t="str">
        <f t="shared" si="884"/>
        <v>21:0204</v>
      </c>
      <c r="E7081" t="s">
        <v>27845</v>
      </c>
      <c r="F7081" t="s">
        <v>27849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 t="s">
        <v>2927</v>
      </c>
      <c r="P7081" t="s">
        <v>148</v>
      </c>
      <c r="Q7081" t="s">
        <v>23</v>
      </c>
    </row>
    <row r="7082" spans="1:17" hidden="1" x14ac:dyDescent="0.25">
      <c r="A7082" t="s">
        <v>27850</v>
      </c>
      <c r="B7082" t="s">
        <v>27851</v>
      </c>
      <c r="C7082" s="1" t="str">
        <f t="shared" si="883"/>
        <v>21:0671</v>
      </c>
      <c r="D7082" s="1" t="str">
        <f t="shared" si="884"/>
        <v>21:0204</v>
      </c>
      <c r="E7082" t="s">
        <v>27852</v>
      </c>
      <c r="F7082" t="s">
        <v>27853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 t="s">
        <v>3376</v>
      </c>
      <c r="P7082" t="s">
        <v>148</v>
      </c>
      <c r="Q7082" t="s">
        <v>23</v>
      </c>
    </row>
    <row r="7083" spans="1:17" hidden="1" x14ac:dyDescent="0.25">
      <c r="A7083" t="s">
        <v>27854</v>
      </c>
      <c r="B7083" t="s">
        <v>27855</v>
      </c>
      <c r="C7083" s="1" t="str">
        <f t="shared" si="883"/>
        <v>21:0671</v>
      </c>
      <c r="D7083" s="1" t="str">
        <f t="shared" si="884"/>
        <v>21:0204</v>
      </c>
      <c r="E7083" t="s">
        <v>27856</v>
      </c>
      <c r="F7083" t="s">
        <v>27857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 t="s">
        <v>21</v>
      </c>
      <c r="P7083" t="s">
        <v>87</v>
      </c>
      <c r="Q7083" t="s">
        <v>198</v>
      </c>
    </row>
    <row r="7084" spans="1:17" hidden="1" x14ac:dyDescent="0.25">
      <c r="A7084" t="s">
        <v>27858</v>
      </c>
      <c r="B7084" t="s">
        <v>27859</v>
      </c>
      <c r="C7084" s="1" t="str">
        <f t="shared" si="883"/>
        <v>21:0671</v>
      </c>
      <c r="D7084" s="1" t="str">
        <f t="shared" si="884"/>
        <v>21:0204</v>
      </c>
      <c r="E7084" t="s">
        <v>27860</v>
      </c>
      <c r="F7084" t="s">
        <v>27861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 t="s">
        <v>593</v>
      </c>
      <c r="P7084" t="s">
        <v>87</v>
      </c>
      <c r="Q7084" t="s">
        <v>198</v>
      </c>
    </row>
    <row r="7085" spans="1:17" hidden="1" x14ac:dyDescent="0.25">
      <c r="A7085" t="s">
        <v>27862</v>
      </c>
      <c r="B7085" t="s">
        <v>27863</v>
      </c>
      <c r="C7085" s="1" t="str">
        <f t="shared" si="883"/>
        <v>21:0671</v>
      </c>
      <c r="D7085" s="1" t="str">
        <f t="shared" si="884"/>
        <v>21:0204</v>
      </c>
      <c r="E7085" t="s">
        <v>27864</v>
      </c>
      <c r="F7085" t="s">
        <v>27865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 t="s">
        <v>21</v>
      </c>
      <c r="P7085" t="s">
        <v>87</v>
      </c>
      <c r="Q7085" t="s">
        <v>198</v>
      </c>
    </row>
    <row r="7086" spans="1:17" hidden="1" x14ac:dyDescent="0.25">
      <c r="A7086" t="s">
        <v>27866</v>
      </c>
      <c r="B7086" t="s">
        <v>27867</v>
      </c>
      <c r="C7086" s="1" t="str">
        <f t="shared" si="883"/>
        <v>21:0671</v>
      </c>
      <c r="D7086" s="1" t="str">
        <f t="shared" si="884"/>
        <v>21:0204</v>
      </c>
      <c r="E7086" t="s">
        <v>27868</v>
      </c>
      <c r="F7086" t="s">
        <v>27869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 t="s">
        <v>2099</v>
      </c>
      <c r="P7086" t="s">
        <v>148</v>
      </c>
      <c r="Q7086" t="s">
        <v>35</v>
      </c>
    </row>
    <row r="7087" spans="1:17" hidden="1" x14ac:dyDescent="0.25">
      <c r="A7087" t="s">
        <v>27870</v>
      </c>
      <c r="B7087" t="s">
        <v>27871</v>
      </c>
      <c r="C7087" s="1" t="str">
        <f t="shared" si="883"/>
        <v>21:0671</v>
      </c>
      <c r="D7087" s="1" t="str">
        <f t="shared" si="884"/>
        <v>21:0204</v>
      </c>
      <c r="E7087" t="s">
        <v>27872</v>
      </c>
      <c r="F7087" t="s">
        <v>27873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 t="s">
        <v>2927</v>
      </c>
      <c r="P7087" t="s">
        <v>148</v>
      </c>
      <c r="Q7087" t="s">
        <v>59</v>
      </c>
    </row>
    <row r="7088" spans="1:17" hidden="1" x14ac:dyDescent="0.25">
      <c r="A7088" t="s">
        <v>27874</v>
      </c>
      <c r="B7088" t="s">
        <v>27875</v>
      </c>
      <c r="C7088" s="1" t="str">
        <f t="shared" si="883"/>
        <v>21:0671</v>
      </c>
      <c r="D7088" s="1" t="str">
        <f t="shared" si="884"/>
        <v>21:0204</v>
      </c>
      <c r="E7088" t="s">
        <v>27876</v>
      </c>
      <c r="F7088" t="s">
        <v>27877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 t="s">
        <v>2418</v>
      </c>
      <c r="P7088" t="s">
        <v>148</v>
      </c>
      <c r="Q7088" t="s">
        <v>23</v>
      </c>
    </row>
    <row r="7089" spans="1:17" hidden="1" x14ac:dyDescent="0.25">
      <c r="A7089" t="s">
        <v>27878</v>
      </c>
      <c r="B7089" t="s">
        <v>27879</v>
      </c>
      <c r="C7089" s="1" t="str">
        <f t="shared" si="883"/>
        <v>21:0671</v>
      </c>
      <c r="D7089" s="1" t="str">
        <f t="shared" si="884"/>
        <v>21:0204</v>
      </c>
      <c r="E7089" t="s">
        <v>27880</v>
      </c>
      <c r="F7089" t="s">
        <v>27881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 t="s">
        <v>3013</v>
      </c>
      <c r="P7089" t="s">
        <v>148</v>
      </c>
      <c r="Q7089" t="s">
        <v>35</v>
      </c>
    </row>
    <row r="7090" spans="1:17" hidden="1" x14ac:dyDescent="0.25">
      <c r="A7090" t="s">
        <v>27882</v>
      </c>
      <c r="B7090" t="s">
        <v>27883</v>
      </c>
      <c r="C7090" s="1" t="str">
        <f t="shared" si="883"/>
        <v>21:0671</v>
      </c>
      <c r="D7090" s="1" t="str">
        <f t="shared" si="884"/>
        <v>21:0204</v>
      </c>
      <c r="E7090" t="s">
        <v>27884</v>
      </c>
      <c r="F7090" t="s">
        <v>27885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 t="s">
        <v>3376</v>
      </c>
      <c r="P7090" t="s">
        <v>148</v>
      </c>
      <c r="Q7090" t="s">
        <v>23</v>
      </c>
    </row>
    <row r="7091" spans="1:17" hidden="1" x14ac:dyDescent="0.25">
      <c r="A7091" t="s">
        <v>27886</v>
      </c>
      <c r="B7091" t="s">
        <v>27887</v>
      </c>
      <c r="C7091" s="1" t="str">
        <f t="shared" si="883"/>
        <v>21:0671</v>
      </c>
      <c r="D7091" s="1" t="str">
        <f>HYPERLINK("http://geochem.nrcan.gc.ca/cdogs/content/svy/svy_e.htm", "")</f>
        <v/>
      </c>
      <c r="G7091" s="1" t="str">
        <f>HYPERLINK("http://geochem.nrcan.gc.ca/cdogs/content/cr_/cr_00080_e.htm", "80")</f>
        <v>80</v>
      </c>
      <c r="J7091" t="s">
        <v>11703</v>
      </c>
      <c r="K7091" t="s">
        <v>11704</v>
      </c>
      <c r="O7091" t="s">
        <v>3419</v>
      </c>
      <c r="P7091" t="s">
        <v>2212</v>
      </c>
      <c r="Q7091" t="s">
        <v>46</v>
      </c>
    </row>
    <row r="7092" spans="1:17" hidden="1" x14ac:dyDescent="0.25">
      <c r="A7092" t="s">
        <v>27888</v>
      </c>
      <c r="B7092" t="s">
        <v>27889</v>
      </c>
      <c r="C7092" s="1" t="str">
        <f t="shared" si="883"/>
        <v>21:0671</v>
      </c>
      <c r="D7092" s="1" t="str">
        <f t="shared" ref="D7092:D7111" si="887">HYPERLINK("http://geochem.nrcan.gc.ca/cdogs/content/svy/svy210204_e.htm", "21:0204")</f>
        <v>21:0204</v>
      </c>
      <c r="E7092" t="s">
        <v>27890</v>
      </c>
      <c r="F7092" t="s">
        <v>27891</v>
      </c>
      <c r="H7092">
        <v>61.997717899999998</v>
      </c>
      <c r="I7092">
        <v>-128.85943800000001</v>
      </c>
      <c r="J7092" s="1" t="str">
        <f t="shared" ref="J7092:J7111" si="888">HYPERLINK("http://geochem.nrcan.gc.ca/cdogs/content/kwd/kwd020018_e.htm", "Fluid (stream)")</f>
        <v>Fluid (stream)</v>
      </c>
      <c r="K7092" s="1" t="str">
        <f t="shared" ref="K7092:K7111" si="889">HYPERLINK("http://geochem.nrcan.gc.ca/cdogs/content/kwd/kwd080007_e.htm", "Untreated Water")</f>
        <v>Untreated Water</v>
      </c>
      <c r="O7092" t="s">
        <v>680</v>
      </c>
      <c r="P7092" t="s">
        <v>45</v>
      </c>
      <c r="Q7092" t="s">
        <v>103</v>
      </c>
    </row>
    <row r="7093" spans="1:17" hidden="1" x14ac:dyDescent="0.25">
      <c r="A7093" t="s">
        <v>27892</v>
      </c>
      <c r="B7093" t="s">
        <v>27893</v>
      </c>
      <c r="C7093" s="1" t="str">
        <f t="shared" si="883"/>
        <v>21:0671</v>
      </c>
      <c r="D7093" s="1" t="str">
        <f t="shared" si="887"/>
        <v>21:0204</v>
      </c>
      <c r="E7093" t="s">
        <v>27894</v>
      </c>
      <c r="F7093" t="s">
        <v>27895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 t="s">
        <v>21</v>
      </c>
      <c r="P7093" t="s">
        <v>87</v>
      </c>
      <c r="Q7093" t="s">
        <v>143</v>
      </c>
    </row>
    <row r="7094" spans="1:17" hidden="1" x14ac:dyDescent="0.25">
      <c r="A7094" t="s">
        <v>27896</v>
      </c>
      <c r="B7094" t="s">
        <v>27897</v>
      </c>
      <c r="C7094" s="1" t="str">
        <f t="shared" si="883"/>
        <v>21:0671</v>
      </c>
      <c r="D7094" s="1" t="str">
        <f t="shared" si="887"/>
        <v>21:0204</v>
      </c>
      <c r="E7094" t="s">
        <v>27898</v>
      </c>
      <c r="F7094" t="s">
        <v>27899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 t="s">
        <v>1771</v>
      </c>
      <c r="P7094" t="s">
        <v>5702</v>
      </c>
      <c r="Q7094" t="s">
        <v>71</v>
      </c>
    </row>
    <row r="7095" spans="1:17" hidden="1" x14ac:dyDescent="0.25">
      <c r="A7095" t="s">
        <v>27900</v>
      </c>
      <c r="B7095" t="s">
        <v>27901</v>
      </c>
      <c r="C7095" s="1" t="str">
        <f t="shared" si="883"/>
        <v>21:0671</v>
      </c>
      <c r="D7095" s="1" t="str">
        <f t="shared" si="887"/>
        <v>21:0204</v>
      </c>
      <c r="E7095" t="s">
        <v>27902</v>
      </c>
      <c r="F7095" t="s">
        <v>27903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 t="s">
        <v>27904</v>
      </c>
      <c r="P7095" t="s">
        <v>2938</v>
      </c>
      <c r="Q7095" t="s">
        <v>35</v>
      </c>
    </row>
    <row r="7096" spans="1:17" hidden="1" x14ac:dyDescent="0.25">
      <c r="A7096" t="s">
        <v>27905</v>
      </c>
      <c r="B7096" t="s">
        <v>27906</v>
      </c>
      <c r="C7096" s="1" t="str">
        <f t="shared" si="883"/>
        <v>21:0671</v>
      </c>
      <c r="D7096" s="1" t="str">
        <f t="shared" si="887"/>
        <v>21:0204</v>
      </c>
      <c r="E7096" t="s">
        <v>27907</v>
      </c>
      <c r="F7096" t="s">
        <v>27908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 t="s">
        <v>689</v>
      </c>
      <c r="P7096" t="s">
        <v>2943</v>
      </c>
      <c r="Q7096" t="s">
        <v>189</v>
      </c>
    </row>
    <row r="7097" spans="1:17" hidden="1" x14ac:dyDescent="0.25">
      <c r="A7097" t="s">
        <v>27909</v>
      </c>
      <c r="B7097" t="s">
        <v>27910</v>
      </c>
      <c r="C7097" s="1" t="str">
        <f t="shared" si="883"/>
        <v>21:0671</v>
      </c>
      <c r="D7097" s="1" t="str">
        <f t="shared" si="887"/>
        <v>21:0204</v>
      </c>
      <c r="E7097" t="s">
        <v>27911</v>
      </c>
      <c r="F7097" t="s">
        <v>27912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 t="s">
        <v>21</v>
      </c>
      <c r="P7097" t="s">
        <v>1515</v>
      </c>
      <c r="Q7097" t="s">
        <v>1528</v>
      </c>
    </row>
    <row r="7098" spans="1:17" hidden="1" x14ac:dyDescent="0.25">
      <c r="A7098" t="s">
        <v>27913</v>
      </c>
      <c r="B7098" t="s">
        <v>27914</v>
      </c>
      <c r="C7098" s="1" t="str">
        <f t="shared" si="883"/>
        <v>21:0671</v>
      </c>
      <c r="D7098" s="1" t="str">
        <f t="shared" si="887"/>
        <v>21:0204</v>
      </c>
      <c r="E7098" t="s">
        <v>27915</v>
      </c>
      <c r="F7098" t="s">
        <v>27916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 t="s">
        <v>4378</v>
      </c>
      <c r="P7098" t="s">
        <v>356</v>
      </c>
      <c r="Q7098" t="s">
        <v>71</v>
      </c>
    </row>
    <row r="7099" spans="1:17" hidden="1" x14ac:dyDescent="0.25">
      <c r="A7099" t="s">
        <v>27917</v>
      </c>
      <c r="B7099" t="s">
        <v>27918</v>
      </c>
      <c r="C7099" s="1" t="str">
        <f t="shared" si="883"/>
        <v>21:0671</v>
      </c>
      <c r="D7099" s="1" t="str">
        <f t="shared" si="887"/>
        <v>21:0204</v>
      </c>
      <c r="E7099" t="s">
        <v>27919</v>
      </c>
      <c r="F7099" t="s">
        <v>27920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 t="s">
        <v>15720</v>
      </c>
      <c r="P7099" t="s">
        <v>87</v>
      </c>
      <c r="Q7099" t="s">
        <v>23</v>
      </c>
    </row>
    <row r="7100" spans="1:17" hidden="1" x14ac:dyDescent="0.25">
      <c r="A7100" t="s">
        <v>27921</v>
      </c>
      <c r="B7100" t="s">
        <v>27922</v>
      </c>
      <c r="C7100" s="1" t="str">
        <f t="shared" si="883"/>
        <v>21:0671</v>
      </c>
      <c r="D7100" s="1" t="str">
        <f t="shared" si="887"/>
        <v>21:0204</v>
      </c>
      <c r="E7100" t="s">
        <v>27923</v>
      </c>
      <c r="F7100" t="s">
        <v>27924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 t="s">
        <v>311</v>
      </c>
      <c r="P7100" t="s">
        <v>87</v>
      </c>
      <c r="Q7100" t="s">
        <v>198</v>
      </c>
    </row>
    <row r="7101" spans="1:17" hidden="1" x14ac:dyDescent="0.25">
      <c r="A7101" t="s">
        <v>27925</v>
      </c>
      <c r="B7101" t="s">
        <v>27926</v>
      </c>
      <c r="C7101" s="1" t="str">
        <f t="shared" si="883"/>
        <v>21:0671</v>
      </c>
      <c r="D7101" s="1" t="str">
        <f t="shared" si="887"/>
        <v>21:0204</v>
      </c>
      <c r="E7101" t="s">
        <v>27923</v>
      </c>
      <c r="F7101" t="s">
        <v>27927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 t="s">
        <v>3419</v>
      </c>
      <c r="P7101" t="s">
        <v>87</v>
      </c>
      <c r="Q7101" t="s">
        <v>71</v>
      </c>
    </row>
    <row r="7102" spans="1:17" hidden="1" x14ac:dyDescent="0.25">
      <c r="A7102" t="s">
        <v>27928</v>
      </c>
      <c r="B7102" t="s">
        <v>27929</v>
      </c>
      <c r="C7102" s="1" t="str">
        <f t="shared" si="883"/>
        <v>21:0671</v>
      </c>
      <c r="D7102" s="1" t="str">
        <f t="shared" si="887"/>
        <v>21:0204</v>
      </c>
      <c r="E7102" t="s">
        <v>27930</v>
      </c>
      <c r="F7102" t="s">
        <v>27931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 t="s">
        <v>3419</v>
      </c>
      <c r="P7102" t="s">
        <v>87</v>
      </c>
      <c r="Q7102" t="s">
        <v>93</v>
      </c>
    </row>
    <row r="7103" spans="1:17" hidden="1" x14ac:dyDescent="0.25">
      <c r="A7103" t="s">
        <v>27932</v>
      </c>
      <c r="B7103" t="s">
        <v>27933</v>
      </c>
      <c r="C7103" s="1" t="str">
        <f t="shared" si="883"/>
        <v>21:0671</v>
      </c>
      <c r="D7103" s="1" t="str">
        <f t="shared" si="887"/>
        <v>21:0204</v>
      </c>
      <c r="E7103" t="s">
        <v>27934</v>
      </c>
      <c r="F7103" t="s">
        <v>27935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 t="s">
        <v>680</v>
      </c>
      <c r="P7103" t="s">
        <v>87</v>
      </c>
      <c r="Q7103" t="s">
        <v>71</v>
      </c>
    </row>
    <row r="7104" spans="1:17" hidden="1" x14ac:dyDescent="0.25">
      <c r="A7104" t="s">
        <v>27936</v>
      </c>
      <c r="B7104" t="s">
        <v>27937</v>
      </c>
      <c r="C7104" s="1" t="str">
        <f t="shared" si="883"/>
        <v>21:0671</v>
      </c>
      <c r="D7104" s="1" t="str">
        <f t="shared" si="887"/>
        <v>21:0204</v>
      </c>
      <c r="E7104" t="s">
        <v>27938</v>
      </c>
      <c r="F7104" t="s">
        <v>27939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 t="s">
        <v>4378</v>
      </c>
      <c r="P7104" t="s">
        <v>87</v>
      </c>
      <c r="Q7104" t="s">
        <v>46</v>
      </c>
    </row>
    <row r="7105" spans="1:17" hidden="1" x14ac:dyDescent="0.25">
      <c r="A7105" t="s">
        <v>27940</v>
      </c>
      <c r="B7105" t="s">
        <v>27941</v>
      </c>
      <c r="C7105" s="1" t="str">
        <f t="shared" si="883"/>
        <v>21:0671</v>
      </c>
      <c r="D7105" s="1" t="str">
        <f t="shared" si="887"/>
        <v>21:0204</v>
      </c>
      <c r="E7105" t="s">
        <v>27942</v>
      </c>
      <c r="F7105" t="s">
        <v>27943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 t="s">
        <v>1812</v>
      </c>
      <c r="P7105" t="s">
        <v>87</v>
      </c>
      <c r="Q7105" t="s">
        <v>35</v>
      </c>
    </row>
    <row r="7106" spans="1:17" hidden="1" x14ac:dyDescent="0.25">
      <c r="A7106" t="s">
        <v>27944</v>
      </c>
      <c r="B7106" t="s">
        <v>27945</v>
      </c>
      <c r="C7106" s="1" t="str">
        <f t="shared" si="883"/>
        <v>21:0671</v>
      </c>
      <c r="D7106" s="1" t="str">
        <f t="shared" si="887"/>
        <v>21:0204</v>
      </c>
      <c r="E7106" t="s">
        <v>27946</v>
      </c>
      <c r="F7106" t="s">
        <v>27947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 t="s">
        <v>76</v>
      </c>
      <c r="P7106" t="s">
        <v>87</v>
      </c>
      <c r="Q7106" t="s">
        <v>46</v>
      </c>
    </row>
    <row r="7107" spans="1:17" hidden="1" x14ac:dyDescent="0.25">
      <c r="A7107" t="s">
        <v>27948</v>
      </c>
      <c r="B7107" t="s">
        <v>27949</v>
      </c>
      <c r="C7107" s="1" t="str">
        <f t="shared" si="883"/>
        <v>21:0671</v>
      </c>
      <c r="D7107" s="1" t="str">
        <f t="shared" si="887"/>
        <v>21:0204</v>
      </c>
      <c r="E7107" t="s">
        <v>27950</v>
      </c>
      <c r="F7107" t="s">
        <v>27951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 t="s">
        <v>3419</v>
      </c>
      <c r="P7107" t="s">
        <v>87</v>
      </c>
      <c r="Q7107" t="s">
        <v>71</v>
      </c>
    </row>
    <row r="7108" spans="1:17" hidden="1" x14ac:dyDescent="0.25">
      <c r="A7108" t="s">
        <v>27952</v>
      </c>
      <c r="B7108" t="s">
        <v>27953</v>
      </c>
      <c r="C7108" s="1" t="str">
        <f t="shared" si="883"/>
        <v>21:0671</v>
      </c>
      <c r="D7108" s="1" t="str">
        <f t="shared" si="887"/>
        <v>21:0204</v>
      </c>
      <c r="E7108" t="s">
        <v>27954</v>
      </c>
      <c r="F7108" t="s">
        <v>27955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 t="s">
        <v>76</v>
      </c>
      <c r="P7108" t="s">
        <v>148</v>
      </c>
      <c r="Q7108" t="s">
        <v>93</v>
      </c>
    </row>
    <row r="7109" spans="1:17" hidden="1" x14ac:dyDescent="0.25">
      <c r="A7109" t="s">
        <v>27956</v>
      </c>
      <c r="B7109" t="s">
        <v>27957</v>
      </c>
      <c r="C7109" s="1" t="str">
        <f t="shared" si="883"/>
        <v>21:0671</v>
      </c>
      <c r="D7109" s="1" t="str">
        <f t="shared" si="887"/>
        <v>21:0204</v>
      </c>
      <c r="E7109" t="s">
        <v>27958</v>
      </c>
      <c r="F7109" t="s">
        <v>27959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 t="s">
        <v>21</v>
      </c>
      <c r="P7109" t="s">
        <v>87</v>
      </c>
      <c r="Q7109" t="s">
        <v>93</v>
      </c>
    </row>
    <row r="7110" spans="1:17" hidden="1" x14ac:dyDescent="0.25">
      <c r="A7110" t="s">
        <v>27960</v>
      </c>
      <c r="B7110" t="s">
        <v>27961</v>
      </c>
      <c r="C7110" s="1" t="str">
        <f t="shared" si="883"/>
        <v>21:0671</v>
      </c>
      <c r="D7110" s="1" t="str">
        <f t="shared" si="887"/>
        <v>21:0204</v>
      </c>
      <c r="E7110" t="s">
        <v>27962</v>
      </c>
      <c r="F7110" t="s">
        <v>27963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 t="s">
        <v>551</v>
      </c>
      <c r="P7110" t="s">
        <v>87</v>
      </c>
      <c r="Q7110" t="s">
        <v>93</v>
      </c>
    </row>
    <row r="7111" spans="1:17" hidden="1" x14ac:dyDescent="0.25">
      <c r="A7111" t="s">
        <v>27964</v>
      </c>
      <c r="B7111" t="s">
        <v>27965</v>
      </c>
      <c r="C7111" s="1" t="str">
        <f t="shared" si="883"/>
        <v>21:0671</v>
      </c>
      <c r="D7111" s="1" t="str">
        <f t="shared" si="887"/>
        <v>21:0204</v>
      </c>
      <c r="E7111" t="s">
        <v>27966</v>
      </c>
      <c r="F7111" t="s">
        <v>27967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 t="s">
        <v>154</v>
      </c>
      <c r="P7111" t="s">
        <v>87</v>
      </c>
      <c r="Q7111" t="s">
        <v>215</v>
      </c>
    </row>
    <row r="7112" spans="1:17" hidden="1" x14ac:dyDescent="0.25">
      <c r="A7112" t="s">
        <v>27968</v>
      </c>
      <c r="B7112" t="s">
        <v>27969</v>
      </c>
      <c r="C7112" s="1" t="str">
        <f t="shared" si="883"/>
        <v>21:0671</v>
      </c>
      <c r="D7112" s="1" t="str">
        <f>HYPERLINK("http://geochem.nrcan.gc.ca/cdogs/content/svy/svy_e.htm", "")</f>
        <v/>
      </c>
      <c r="G7112" s="1" t="str">
        <f>HYPERLINK("http://geochem.nrcan.gc.ca/cdogs/content/cr_/cr_00080_e.htm", "80")</f>
        <v>80</v>
      </c>
      <c r="J7112" t="s">
        <v>11703</v>
      </c>
      <c r="K7112" t="s">
        <v>11704</v>
      </c>
      <c r="O7112" t="s">
        <v>1597</v>
      </c>
      <c r="P7112" t="s">
        <v>2212</v>
      </c>
      <c r="Q7112" t="s">
        <v>103</v>
      </c>
    </row>
    <row r="7113" spans="1:17" hidden="1" x14ac:dyDescent="0.25">
      <c r="A7113" t="s">
        <v>27970</v>
      </c>
      <c r="B7113" t="s">
        <v>27971</v>
      </c>
      <c r="C7113" s="1" t="str">
        <f t="shared" si="883"/>
        <v>21:0671</v>
      </c>
      <c r="D7113" s="1" t="str">
        <f>HYPERLINK("http://geochem.nrcan.gc.ca/cdogs/content/svy/svy210204_e.htm", "21:0204")</f>
        <v>21:0204</v>
      </c>
      <c r="E7113" t="s">
        <v>27972</v>
      </c>
      <c r="F7113" t="s">
        <v>27973</v>
      </c>
      <c r="H7113">
        <v>61.903517000000001</v>
      </c>
      <c r="I7113">
        <v>-129.1062512</v>
      </c>
      <c r="J7113" s="1" t="str">
        <f>HYPERLINK("http://geochem.nrcan.gc.ca/cdogs/content/kwd/kwd020018_e.htm", "Fluid (stream)")</f>
        <v>Fluid (stream)</v>
      </c>
      <c r="K7113" s="1" t="str">
        <f>HYPERLINK("http://geochem.nrcan.gc.ca/cdogs/content/kwd/kwd080007_e.htm", "Untreated Water")</f>
        <v>Untreated Water</v>
      </c>
      <c r="O7113" t="s">
        <v>158</v>
      </c>
      <c r="P7113" t="s">
        <v>22</v>
      </c>
      <c r="Q7113" t="s">
        <v>149</v>
      </c>
    </row>
    <row r="7114" spans="1:17" hidden="1" x14ac:dyDescent="0.25">
      <c r="A7114" t="s">
        <v>27974</v>
      </c>
      <c r="B7114" t="s">
        <v>27975</v>
      </c>
      <c r="C7114" s="1" t="str">
        <f t="shared" si="883"/>
        <v>21:0671</v>
      </c>
      <c r="D7114" s="1" t="str">
        <f>HYPERLINK("http://geochem.nrcan.gc.ca/cdogs/content/svy/svy210204_e.htm", "21:0204")</f>
        <v>21:0204</v>
      </c>
      <c r="E7114" t="s">
        <v>27976</v>
      </c>
      <c r="F7114" t="s">
        <v>27977</v>
      </c>
      <c r="H7114">
        <v>61.899182600000003</v>
      </c>
      <c r="I7114">
        <v>-129.1044283</v>
      </c>
      <c r="J7114" s="1" t="str">
        <f>HYPERLINK("http://geochem.nrcan.gc.ca/cdogs/content/kwd/kwd020018_e.htm", "Fluid (stream)")</f>
        <v>Fluid (stream)</v>
      </c>
      <c r="K7114" s="1" t="str">
        <f>HYPERLINK("http://geochem.nrcan.gc.ca/cdogs/content/kwd/kwd080007_e.htm", "Untreated Water")</f>
        <v>Untreated Water</v>
      </c>
      <c r="O7114" t="s">
        <v>652</v>
      </c>
      <c r="P7114" t="s">
        <v>397</v>
      </c>
      <c r="Q7114" t="s">
        <v>52</v>
      </c>
    </row>
    <row r="7115" spans="1:17" hidden="1" x14ac:dyDescent="0.25">
      <c r="A7115" t="s">
        <v>27978</v>
      </c>
      <c r="B7115" t="s">
        <v>27979</v>
      </c>
      <c r="C7115" s="1" t="str">
        <f t="shared" si="883"/>
        <v>21:0671</v>
      </c>
      <c r="D7115" s="1" t="str">
        <f>HYPERLINK("http://geochem.nrcan.gc.ca/cdogs/content/svy/svy210204_e.htm", "21:0204")</f>
        <v>21:0204</v>
      </c>
      <c r="E7115" t="s">
        <v>27980</v>
      </c>
      <c r="F7115" t="s">
        <v>27981</v>
      </c>
      <c r="H7115">
        <v>61.898338099999997</v>
      </c>
      <c r="I7115">
        <v>-129.1957252</v>
      </c>
      <c r="J7115" s="1" t="str">
        <f>HYPERLINK("http://geochem.nrcan.gc.ca/cdogs/content/kwd/kwd020018_e.htm", "Fluid (stream)")</f>
        <v>Fluid (stream)</v>
      </c>
      <c r="K7115" s="1" t="str">
        <f>HYPERLINK("http://geochem.nrcan.gc.ca/cdogs/content/kwd/kwd080007_e.htm", "Untreated Water")</f>
        <v>Untreated Water</v>
      </c>
      <c r="O7115" t="s">
        <v>158</v>
      </c>
      <c r="P7115" t="s">
        <v>22</v>
      </c>
      <c r="Q7115" t="s">
        <v>52</v>
      </c>
    </row>
    <row r="7116" spans="1:17" hidden="1" x14ac:dyDescent="0.25">
      <c r="A7116" t="s">
        <v>27982</v>
      </c>
      <c r="B7116" t="s">
        <v>27983</v>
      </c>
      <c r="C7116" s="1" t="str">
        <f t="shared" si="883"/>
        <v>21:0671</v>
      </c>
      <c r="D7116" s="1" t="str">
        <f>HYPERLINK("http://geochem.nrcan.gc.ca/cdogs/content/svy/svy210204_e.htm", "21:0204")</f>
        <v>21:0204</v>
      </c>
      <c r="E7116" t="s">
        <v>27984</v>
      </c>
      <c r="F7116" t="s">
        <v>27985</v>
      </c>
      <c r="H7116">
        <v>61.903472100000002</v>
      </c>
      <c r="I7116">
        <v>-129.18982009999999</v>
      </c>
      <c r="J7116" s="1" t="str">
        <f>HYPERLINK("http://geochem.nrcan.gc.ca/cdogs/content/kwd/kwd020018_e.htm", "Fluid (stream)")</f>
        <v>Fluid (stream)</v>
      </c>
      <c r="K7116" s="1" t="str">
        <f>HYPERLINK("http://geochem.nrcan.gc.ca/cdogs/content/kwd/kwd080007_e.htm", "Untreated Water")</f>
        <v>Untreated Water</v>
      </c>
      <c r="O7116" t="s">
        <v>5563</v>
      </c>
      <c r="P7116" t="s">
        <v>2212</v>
      </c>
      <c r="Q7116" t="s">
        <v>93</v>
      </c>
    </row>
    <row r="7117" spans="1:17" hidden="1" x14ac:dyDescent="0.25">
      <c r="A7117" t="s">
        <v>27986</v>
      </c>
      <c r="B7117" t="s">
        <v>27987</v>
      </c>
      <c r="C7117" s="1" t="str">
        <f t="shared" si="883"/>
        <v>21:0671</v>
      </c>
      <c r="D7117" s="1" t="str">
        <f>HYPERLINK("http://geochem.nrcan.gc.ca/cdogs/content/svy/svy_e.htm", "")</f>
        <v/>
      </c>
      <c r="G7117" s="1" t="str">
        <f>HYPERLINK("http://geochem.nrcan.gc.ca/cdogs/content/cr_/cr_00080_e.htm", "80")</f>
        <v>80</v>
      </c>
      <c r="J7117" t="s">
        <v>11703</v>
      </c>
      <c r="K7117" t="s">
        <v>11704</v>
      </c>
      <c r="O7117" t="s">
        <v>588</v>
      </c>
      <c r="P7117" t="s">
        <v>2943</v>
      </c>
      <c r="Q7117" t="s">
        <v>93</v>
      </c>
    </row>
    <row r="7118" spans="1:17" hidden="1" x14ac:dyDescent="0.25">
      <c r="A7118" t="s">
        <v>27988</v>
      </c>
      <c r="B7118" t="s">
        <v>27989</v>
      </c>
      <c r="C7118" s="1" t="str">
        <f t="shared" si="883"/>
        <v>21:0671</v>
      </c>
      <c r="D7118" s="1" t="str">
        <f t="shared" ref="D7118:D7142" si="890">HYPERLINK("http://geochem.nrcan.gc.ca/cdogs/content/svy/svy210204_e.htm", "21:0204")</f>
        <v>21:0204</v>
      </c>
      <c r="E7118" t="s">
        <v>27990</v>
      </c>
      <c r="F7118" t="s">
        <v>27991</v>
      </c>
      <c r="H7118">
        <v>61.925044499999998</v>
      </c>
      <c r="I7118">
        <v>-129.22515050000001</v>
      </c>
      <c r="J7118" s="1" t="str">
        <f t="shared" ref="J7118:J7142" si="891">HYPERLINK("http://geochem.nrcan.gc.ca/cdogs/content/kwd/kwd020018_e.htm", "Fluid (stream)")</f>
        <v>Fluid (stream)</v>
      </c>
      <c r="K7118" s="1" t="str">
        <f t="shared" ref="K7118:K7142" si="892">HYPERLINK("http://geochem.nrcan.gc.ca/cdogs/content/kwd/kwd080007_e.htm", "Untreated Water")</f>
        <v>Untreated Water</v>
      </c>
      <c r="O7118" t="s">
        <v>2418</v>
      </c>
      <c r="P7118" t="s">
        <v>356</v>
      </c>
      <c r="Q7118" t="s">
        <v>93</v>
      </c>
    </row>
    <row r="7119" spans="1:17" hidden="1" x14ac:dyDescent="0.25">
      <c r="A7119" t="s">
        <v>27992</v>
      </c>
      <c r="B7119" t="s">
        <v>27993</v>
      </c>
      <c r="C7119" s="1" t="str">
        <f t="shared" si="883"/>
        <v>21:0671</v>
      </c>
      <c r="D7119" s="1" t="str">
        <f t="shared" si="890"/>
        <v>21:0204</v>
      </c>
      <c r="E7119" t="s">
        <v>27994</v>
      </c>
      <c r="F7119" t="s">
        <v>27995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 t="s">
        <v>244</v>
      </c>
      <c r="P7119" t="s">
        <v>356</v>
      </c>
      <c r="Q7119" t="s">
        <v>93</v>
      </c>
    </row>
    <row r="7120" spans="1:17" hidden="1" x14ac:dyDescent="0.25">
      <c r="A7120" t="s">
        <v>27996</v>
      </c>
      <c r="B7120" t="s">
        <v>27997</v>
      </c>
      <c r="C7120" s="1" t="str">
        <f t="shared" si="883"/>
        <v>21:0671</v>
      </c>
      <c r="D7120" s="1" t="str">
        <f t="shared" si="890"/>
        <v>21:0204</v>
      </c>
      <c r="E7120" t="s">
        <v>27998</v>
      </c>
      <c r="F7120" t="s">
        <v>27999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 t="s">
        <v>551</v>
      </c>
      <c r="P7120" t="s">
        <v>45</v>
      </c>
      <c r="Q7120" t="s">
        <v>189</v>
      </c>
    </row>
    <row r="7121" spans="1:17" hidden="1" x14ac:dyDescent="0.25">
      <c r="A7121" t="s">
        <v>28000</v>
      </c>
      <c r="B7121" t="s">
        <v>28001</v>
      </c>
      <c r="C7121" s="1" t="str">
        <f t="shared" si="883"/>
        <v>21:0671</v>
      </c>
      <c r="D7121" s="1" t="str">
        <f t="shared" si="890"/>
        <v>21:0204</v>
      </c>
      <c r="E7121" t="s">
        <v>28002</v>
      </c>
      <c r="F7121" t="s">
        <v>28003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 t="s">
        <v>1247</v>
      </c>
      <c r="P7121" t="s">
        <v>356</v>
      </c>
      <c r="Q7121" t="s">
        <v>215</v>
      </c>
    </row>
    <row r="7122" spans="1:17" hidden="1" x14ac:dyDescent="0.25">
      <c r="A7122" t="s">
        <v>28004</v>
      </c>
      <c r="B7122" t="s">
        <v>28005</v>
      </c>
      <c r="C7122" s="1" t="str">
        <f t="shared" si="883"/>
        <v>21:0671</v>
      </c>
      <c r="D7122" s="1" t="str">
        <f t="shared" si="890"/>
        <v>21:0204</v>
      </c>
      <c r="E7122" t="s">
        <v>28006</v>
      </c>
      <c r="F7122" t="s">
        <v>28007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 t="s">
        <v>244</v>
      </c>
      <c r="P7122" t="s">
        <v>87</v>
      </c>
      <c r="Q7122" t="s">
        <v>52</v>
      </c>
    </row>
    <row r="7123" spans="1:17" hidden="1" x14ac:dyDescent="0.25">
      <c r="A7123" t="s">
        <v>28008</v>
      </c>
      <c r="B7123" t="s">
        <v>28009</v>
      </c>
      <c r="C7123" s="1" t="str">
        <f t="shared" si="883"/>
        <v>21:0671</v>
      </c>
      <c r="D7123" s="1" t="str">
        <f t="shared" si="890"/>
        <v>21:0204</v>
      </c>
      <c r="E7123" t="s">
        <v>28006</v>
      </c>
      <c r="F7123" t="s">
        <v>28010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 t="s">
        <v>225</v>
      </c>
      <c r="P7123" t="s">
        <v>87</v>
      </c>
      <c r="Q7123" t="s">
        <v>52</v>
      </c>
    </row>
    <row r="7124" spans="1:17" hidden="1" x14ac:dyDescent="0.25">
      <c r="A7124" t="s">
        <v>28011</v>
      </c>
      <c r="B7124" t="s">
        <v>28012</v>
      </c>
      <c r="C7124" s="1" t="str">
        <f t="shared" si="883"/>
        <v>21:0671</v>
      </c>
      <c r="D7124" s="1" t="str">
        <f t="shared" si="890"/>
        <v>21:0204</v>
      </c>
      <c r="E7124" t="s">
        <v>28013</v>
      </c>
      <c r="F7124" t="s">
        <v>28014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 t="s">
        <v>76</v>
      </c>
      <c r="P7124" t="s">
        <v>87</v>
      </c>
      <c r="Q7124" t="s">
        <v>189</v>
      </c>
    </row>
    <row r="7125" spans="1:17" hidden="1" x14ac:dyDescent="0.25">
      <c r="A7125" t="s">
        <v>28015</v>
      </c>
      <c r="B7125" t="s">
        <v>28016</v>
      </c>
      <c r="C7125" s="1" t="str">
        <f t="shared" si="883"/>
        <v>21:0671</v>
      </c>
      <c r="D7125" s="1" t="str">
        <f t="shared" si="890"/>
        <v>21:0204</v>
      </c>
      <c r="E7125" t="s">
        <v>28017</v>
      </c>
      <c r="F7125" t="s">
        <v>28018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 t="s">
        <v>10166</v>
      </c>
      <c r="P7125" t="s">
        <v>22</v>
      </c>
      <c r="Q7125" t="s">
        <v>52</v>
      </c>
    </row>
    <row r="7126" spans="1:17" hidden="1" x14ac:dyDescent="0.25">
      <c r="A7126" t="s">
        <v>28019</v>
      </c>
      <c r="B7126" t="s">
        <v>28020</v>
      </c>
      <c r="C7126" s="1" t="str">
        <f t="shared" si="883"/>
        <v>21:0671</v>
      </c>
      <c r="D7126" s="1" t="str">
        <f t="shared" si="890"/>
        <v>21:0204</v>
      </c>
      <c r="E7126" t="s">
        <v>28021</v>
      </c>
      <c r="F7126" t="s">
        <v>28022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 t="s">
        <v>21</v>
      </c>
      <c r="P7126" t="s">
        <v>87</v>
      </c>
      <c r="Q7126" t="s">
        <v>52</v>
      </c>
    </row>
    <row r="7127" spans="1:17" hidden="1" x14ac:dyDescent="0.25">
      <c r="A7127" t="s">
        <v>28023</v>
      </c>
      <c r="B7127" t="s">
        <v>28024</v>
      </c>
      <c r="C7127" s="1" t="str">
        <f t="shared" ref="C7127:C7190" si="893">HYPERLINK("http://geochem.nrcan.gc.ca/cdogs/content/bdl/bdl210671_e.htm", "21:0671")</f>
        <v>21:0671</v>
      </c>
      <c r="D7127" s="1" t="str">
        <f t="shared" si="890"/>
        <v>21:0204</v>
      </c>
      <c r="E7127" t="s">
        <v>28025</v>
      </c>
      <c r="F7127" t="s">
        <v>28026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 t="s">
        <v>680</v>
      </c>
      <c r="P7127" t="s">
        <v>87</v>
      </c>
      <c r="Q7127" t="s">
        <v>189</v>
      </c>
    </row>
    <row r="7128" spans="1:17" hidden="1" x14ac:dyDescent="0.25">
      <c r="A7128" t="s">
        <v>28027</v>
      </c>
      <c r="B7128" t="s">
        <v>28028</v>
      </c>
      <c r="C7128" s="1" t="str">
        <f t="shared" si="893"/>
        <v>21:0671</v>
      </c>
      <c r="D7128" s="1" t="str">
        <f t="shared" si="890"/>
        <v>21:0204</v>
      </c>
      <c r="E7128" t="s">
        <v>28029</v>
      </c>
      <c r="F7128" t="s">
        <v>28030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 t="s">
        <v>1247</v>
      </c>
      <c r="P7128" t="s">
        <v>45</v>
      </c>
      <c r="Q7128" t="s">
        <v>52</v>
      </c>
    </row>
    <row r="7129" spans="1:17" hidden="1" x14ac:dyDescent="0.25">
      <c r="A7129" t="s">
        <v>28031</v>
      </c>
      <c r="B7129" t="s">
        <v>28032</v>
      </c>
      <c r="C7129" s="1" t="str">
        <f t="shared" si="893"/>
        <v>21:0671</v>
      </c>
      <c r="D7129" s="1" t="str">
        <f t="shared" si="890"/>
        <v>21:0204</v>
      </c>
      <c r="E7129" t="s">
        <v>28033</v>
      </c>
      <c r="F7129" t="s">
        <v>28034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 t="s">
        <v>244</v>
      </c>
      <c r="P7129" t="s">
        <v>356</v>
      </c>
      <c r="Q7129" t="s">
        <v>215</v>
      </c>
    </row>
    <row r="7130" spans="1:17" hidden="1" x14ac:dyDescent="0.25">
      <c r="A7130" t="s">
        <v>28035</v>
      </c>
      <c r="B7130" t="s">
        <v>28036</v>
      </c>
      <c r="C7130" s="1" t="str">
        <f t="shared" si="893"/>
        <v>21:0671</v>
      </c>
      <c r="D7130" s="1" t="str">
        <f t="shared" si="890"/>
        <v>21:0204</v>
      </c>
      <c r="E7130" t="s">
        <v>28037</v>
      </c>
      <c r="F7130" t="s">
        <v>28038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 t="s">
        <v>64</v>
      </c>
      <c r="P7130" t="s">
        <v>356</v>
      </c>
      <c r="Q7130" t="s">
        <v>189</v>
      </c>
    </row>
    <row r="7131" spans="1:17" hidden="1" x14ac:dyDescent="0.25">
      <c r="A7131" t="s">
        <v>28039</v>
      </c>
      <c r="B7131" t="s">
        <v>28040</v>
      </c>
      <c r="C7131" s="1" t="str">
        <f t="shared" si="893"/>
        <v>21:0671</v>
      </c>
      <c r="D7131" s="1" t="str">
        <f t="shared" si="890"/>
        <v>21:0204</v>
      </c>
      <c r="E7131" t="s">
        <v>28041</v>
      </c>
      <c r="F7131" t="s">
        <v>28042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 t="s">
        <v>551</v>
      </c>
      <c r="P7131" t="s">
        <v>22</v>
      </c>
      <c r="Q7131" t="s">
        <v>88</v>
      </c>
    </row>
    <row r="7132" spans="1:17" hidden="1" x14ac:dyDescent="0.25">
      <c r="A7132" t="s">
        <v>28043</v>
      </c>
      <c r="B7132" t="s">
        <v>28044</v>
      </c>
      <c r="C7132" s="1" t="str">
        <f t="shared" si="893"/>
        <v>21:0671</v>
      </c>
      <c r="D7132" s="1" t="str">
        <f t="shared" si="890"/>
        <v>21:0204</v>
      </c>
      <c r="E7132" t="s">
        <v>28045</v>
      </c>
      <c r="F7132" t="s">
        <v>28046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 t="s">
        <v>21</v>
      </c>
      <c r="P7132" t="s">
        <v>2212</v>
      </c>
      <c r="Q7132" t="s">
        <v>88</v>
      </c>
    </row>
    <row r="7133" spans="1:17" hidden="1" x14ac:dyDescent="0.25">
      <c r="A7133" t="s">
        <v>28047</v>
      </c>
      <c r="B7133" t="s">
        <v>28048</v>
      </c>
      <c r="C7133" s="1" t="str">
        <f t="shared" si="893"/>
        <v>21:0671</v>
      </c>
      <c r="D7133" s="1" t="str">
        <f t="shared" si="890"/>
        <v>21:0204</v>
      </c>
      <c r="E7133" t="s">
        <v>28049</v>
      </c>
      <c r="F7133" t="s">
        <v>28050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 t="s">
        <v>2120</v>
      </c>
      <c r="P7133" t="s">
        <v>583</v>
      </c>
      <c r="Q7133" t="s">
        <v>215</v>
      </c>
    </row>
    <row r="7134" spans="1:17" hidden="1" x14ac:dyDescent="0.25">
      <c r="A7134" t="s">
        <v>28051</v>
      </c>
      <c r="B7134" t="s">
        <v>28052</v>
      </c>
      <c r="C7134" s="1" t="str">
        <f t="shared" si="893"/>
        <v>21:0671</v>
      </c>
      <c r="D7134" s="1" t="str">
        <f t="shared" si="890"/>
        <v>21:0204</v>
      </c>
      <c r="E7134" t="s">
        <v>28049</v>
      </c>
      <c r="F7134" t="s">
        <v>28053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 t="s">
        <v>652</v>
      </c>
      <c r="P7134" t="s">
        <v>583</v>
      </c>
      <c r="Q7134" t="s">
        <v>215</v>
      </c>
    </row>
    <row r="7135" spans="1:17" hidden="1" x14ac:dyDescent="0.25">
      <c r="A7135" t="s">
        <v>28054</v>
      </c>
      <c r="B7135" t="s">
        <v>28055</v>
      </c>
      <c r="C7135" s="1" t="str">
        <f t="shared" si="893"/>
        <v>21:0671</v>
      </c>
      <c r="D7135" s="1" t="str">
        <f t="shared" si="890"/>
        <v>21:0204</v>
      </c>
      <c r="E7135" t="s">
        <v>28056</v>
      </c>
      <c r="F7135" t="s">
        <v>28057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 t="s">
        <v>57</v>
      </c>
      <c r="P7135" t="s">
        <v>2943</v>
      </c>
      <c r="Q7135" t="s">
        <v>2948</v>
      </c>
    </row>
    <row r="7136" spans="1:17" hidden="1" x14ac:dyDescent="0.25">
      <c r="A7136" t="s">
        <v>28058</v>
      </c>
      <c r="B7136" t="s">
        <v>28059</v>
      </c>
      <c r="C7136" s="1" t="str">
        <f t="shared" si="893"/>
        <v>21:0671</v>
      </c>
      <c r="D7136" s="1" t="str">
        <f t="shared" si="890"/>
        <v>21:0204</v>
      </c>
      <c r="E7136" t="s">
        <v>28060</v>
      </c>
      <c r="F7136" t="s">
        <v>28061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 t="s">
        <v>154</v>
      </c>
      <c r="P7136" t="s">
        <v>22</v>
      </c>
      <c r="Q7136" t="s">
        <v>52</v>
      </c>
    </row>
    <row r="7137" spans="1:17" hidden="1" x14ac:dyDescent="0.25">
      <c r="A7137" t="s">
        <v>28062</v>
      </c>
      <c r="B7137" t="s">
        <v>28063</v>
      </c>
      <c r="C7137" s="1" t="str">
        <f t="shared" si="893"/>
        <v>21:0671</v>
      </c>
      <c r="D7137" s="1" t="str">
        <f t="shared" si="890"/>
        <v>21:0204</v>
      </c>
      <c r="E7137" t="s">
        <v>28064</v>
      </c>
      <c r="F7137" t="s">
        <v>28065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 t="s">
        <v>3419</v>
      </c>
      <c r="P7137" t="s">
        <v>3107</v>
      </c>
      <c r="Q7137" t="s">
        <v>189</v>
      </c>
    </row>
    <row r="7138" spans="1:17" hidden="1" x14ac:dyDescent="0.25">
      <c r="A7138" t="s">
        <v>28066</v>
      </c>
      <c r="B7138" t="s">
        <v>28067</v>
      </c>
      <c r="C7138" s="1" t="str">
        <f t="shared" si="893"/>
        <v>21:0671</v>
      </c>
      <c r="D7138" s="1" t="str">
        <f t="shared" si="890"/>
        <v>21:0204</v>
      </c>
      <c r="E7138" t="s">
        <v>28068</v>
      </c>
      <c r="F7138" t="s">
        <v>28069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 t="s">
        <v>588</v>
      </c>
      <c r="P7138" t="s">
        <v>2943</v>
      </c>
      <c r="Q7138" t="s">
        <v>149</v>
      </c>
    </row>
    <row r="7139" spans="1:17" hidden="1" x14ac:dyDescent="0.25">
      <c r="A7139" t="s">
        <v>28070</v>
      </c>
      <c r="B7139" t="s">
        <v>28071</v>
      </c>
      <c r="C7139" s="1" t="str">
        <f t="shared" si="893"/>
        <v>21:0671</v>
      </c>
      <c r="D7139" s="1" t="str">
        <f t="shared" si="890"/>
        <v>21:0204</v>
      </c>
      <c r="E7139" t="s">
        <v>28072</v>
      </c>
      <c r="F7139" t="s">
        <v>28073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 t="s">
        <v>21</v>
      </c>
      <c r="P7139" t="s">
        <v>397</v>
      </c>
      <c r="Q7139" t="s">
        <v>149</v>
      </c>
    </row>
    <row r="7140" spans="1:17" hidden="1" x14ac:dyDescent="0.25">
      <c r="A7140" t="s">
        <v>28074</v>
      </c>
      <c r="B7140" t="s">
        <v>28075</v>
      </c>
      <c r="C7140" s="1" t="str">
        <f t="shared" si="893"/>
        <v>21:0671</v>
      </c>
      <c r="D7140" s="1" t="str">
        <f t="shared" si="890"/>
        <v>21:0204</v>
      </c>
      <c r="E7140" t="s">
        <v>28076</v>
      </c>
      <c r="F7140" t="s">
        <v>28077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 t="s">
        <v>588</v>
      </c>
      <c r="P7140" t="s">
        <v>397</v>
      </c>
      <c r="Q7140" t="s">
        <v>149</v>
      </c>
    </row>
    <row r="7141" spans="1:17" hidden="1" x14ac:dyDescent="0.25">
      <c r="A7141" t="s">
        <v>28078</v>
      </c>
      <c r="B7141" t="s">
        <v>28079</v>
      </c>
      <c r="C7141" s="1" t="str">
        <f t="shared" si="893"/>
        <v>21:0671</v>
      </c>
      <c r="D7141" s="1" t="str">
        <f t="shared" si="890"/>
        <v>21:0204</v>
      </c>
      <c r="E7141" t="s">
        <v>28080</v>
      </c>
      <c r="F7141" t="s">
        <v>28081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 t="s">
        <v>3419</v>
      </c>
      <c r="P7141" t="s">
        <v>658</v>
      </c>
      <c r="Q7141" t="s">
        <v>16492</v>
      </c>
    </row>
    <row r="7142" spans="1:17" hidden="1" x14ac:dyDescent="0.25">
      <c r="A7142" t="s">
        <v>28082</v>
      </c>
      <c r="B7142" t="s">
        <v>28083</v>
      </c>
      <c r="C7142" s="1" t="str">
        <f t="shared" si="893"/>
        <v>21:0671</v>
      </c>
      <c r="D7142" s="1" t="str">
        <f t="shared" si="890"/>
        <v>21:0204</v>
      </c>
      <c r="E7142" t="s">
        <v>28084</v>
      </c>
      <c r="F7142" t="s">
        <v>28085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 t="s">
        <v>6091</v>
      </c>
      <c r="P7142" t="s">
        <v>45</v>
      </c>
      <c r="Q7142" t="s">
        <v>215</v>
      </c>
    </row>
    <row r="7143" spans="1:17" hidden="1" x14ac:dyDescent="0.25">
      <c r="A7143" t="s">
        <v>28086</v>
      </c>
      <c r="B7143" t="s">
        <v>28087</v>
      </c>
      <c r="C7143" s="1" t="str">
        <f t="shared" si="893"/>
        <v>21:0671</v>
      </c>
      <c r="D7143" s="1" t="str">
        <f>HYPERLINK("http://geochem.nrcan.gc.ca/cdogs/content/svy/svy_e.htm", "")</f>
        <v/>
      </c>
      <c r="G7143" s="1" t="str">
        <f>HYPERLINK("http://geochem.nrcan.gc.ca/cdogs/content/cr_/cr_00082_e.htm", "82")</f>
        <v>82</v>
      </c>
      <c r="J7143" t="s">
        <v>11703</v>
      </c>
      <c r="K7143" t="s">
        <v>11704</v>
      </c>
      <c r="O7143" t="s">
        <v>667</v>
      </c>
      <c r="P7143" t="s">
        <v>4550</v>
      </c>
      <c r="Q7143" t="s">
        <v>198</v>
      </c>
    </row>
    <row r="7144" spans="1:17" hidden="1" x14ac:dyDescent="0.25">
      <c r="A7144" t="s">
        <v>28088</v>
      </c>
      <c r="B7144" t="s">
        <v>28089</v>
      </c>
      <c r="C7144" s="1" t="str">
        <f t="shared" si="893"/>
        <v>21:0671</v>
      </c>
      <c r="D7144" s="1" t="str">
        <f t="shared" ref="D7144:D7155" si="894">HYPERLINK("http://geochem.nrcan.gc.ca/cdogs/content/svy/svy210204_e.htm", "21:0204")</f>
        <v>21:0204</v>
      </c>
      <c r="E7144" t="s">
        <v>28090</v>
      </c>
      <c r="F7144" t="s">
        <v>28091</v>
      </c>
      <c r="H7144">
        <v>61.928654999999999</v>
      </c>
      <c r="I7144">
        <v>-128.6369876</v>
      </c>
      <c r="J7144" s="1" t="str">
        <f t="shared" ref="J7144:J7155" si="895">HYPERLINK("http://geochem.nrcan.gc.ca/cdogs/content/kwd/kwd020018_e.htm", "Fluid (stream)")</f>
        <v>Fluid (stream)</v>
      </c>
      <c r="K7144" s="1" t="str">
        <f t="shared" ref="K7144:K7155" si="896">HYPERLINK("http://geochem.nrcan.gc.ca/cdogs/content/kwd/kwd080007_e.htm", "Untreated Water")</f>
        <v>Untreated Water</v>
      </c>
      <c r="O7144" t="s">
        <v>588</v>
      </c>
      <c r="P7144" t="s">
        <v>2212</v>
      </c>
      <c r="Q7144" t="s">
        <v>59</v>
      </c>
    </row>
    <row r="7145" spans="1:17" hidden="1" x14ac:dyDescent="0.25">
      <c r="A7145" t="s">
        <v>28092</v>
      </c>
      <c r="B7145" t="s">
        <v>28093</v>
      </c>
      <c r="C7145" s="1" t="str">
        <f t="shared" si="893"/>
        <v>21:0671</v>
      </c>
      <c r="D7145" s="1" t="str">
        <f t="shared" si="894"/>
        <v>21:0204</v>
      </c>
      <c r="E7145" t="s">
        <v>28094</v>
      </c>
      <c r="F7145" t="s">
        <v>28095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 t="s">
        <v>311</v>
      </c>
      <c r="P7145" t="s">
        <v>45</v>
      </c>
      <c r="Q7145" t="s">
        <v>23</v>
      </c>
    </row>
    <row r="7146" spans="1:17" hidden="1" x14ac:dyDescent="0.25">
      <c r="A7146" t="s">
        <v>28096</v>
      </c>
      <c r="B7146" t="s">
        <v>28097</v>
      </c>
      <c r="C7146" s="1" t="str">
        <f t="shared" si="893"/>
        <v>21:0671</v>
      </c>
      <c r="D7146" s="1" t="str">
        <f t="shared" si="894"/>
        <v>21:0204</v>
      </c>
      <c r="E7146" t="s">
        <v>28098</v>
      </c>
      <c r="F7146" t="s">
        <v>28099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 t="s">
        <v>154</v>
      </c>
      <c r="P7146" t="s">
        <v>356</v>
      </c>
      <c r="Q7146" t="s">
        <v>103</v>
      </c>
    </row>
    <row r="7147" spans="1:17" hidden="1" x14ac:dyDescent="0.25">
      <c r="A7147" t="s">
        <v>28100</v>
      </c>
      <c r="B7147" t="s">
        <v>28101</v>
      </c>
      <c r="C7147" s="1" t="str">
        <f t="shared" si="893"/>
        <v>21:0671</v>
      </c>
      <c r="D7147" s="1" t="str">
        <f t="shared" si="894"/>
        <v>21:0204</v>
      </c>
      <c r="E7147" t="s">
        <v>28102</v>
      </c>
      <c r="F7147" t="s">
        <v>28103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 t="s">
        <v>1818</v>
      </c>
      <c r="P7147" t="s">
        <v>22</v>
      </c>
      <c r="Q7147" t="s">
        <v>198</v>
      </c>
    </row>
    <row r="7148" spans="1:17" hidden="1" x14ac:dyDescent="0.25">
      <c r="A7148" t="s">
        <v>28104</v>
      </c>
      <c r="B7148" t="s">
        <v>28105</v>
      </c>
      <c r="C7148" s="1" t="str">
        <f t="shared" si="893"/>
        <v>21:0671</v>
      </c>
      <c r="D7148" s="1" t="str">
        <f t="shared" si="894"/>
        <v>21:0204</v>
      </c>
      <c r="E7148" t="s">
        <v>28106</v>
      </c>
      <c r="F7148" t="s">
        <v>28107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 t="s">
        <v>1247</v>
      </c>
      <c r="P7148" t="s">
        <v>356</v>
      </c>
      <c r="Q7148" t="s">
        <v>46</v>
      </c>
    </row>
    <row r="7149" spans="1:17" hidden="1" x14ac:dyDescent="0.25">
      <c r="A7149" t="s">
        <v>28108</v>
      </c>
      <c r="B7149" t="s">
        <v>28109</v>
      </c>
      <c r="C7149" s="1" t="str">
        <f t="shared" si="893"/>
        <v>21:0671</v>
      </c>
      <c r="D7149" s="1" t="str">
        <f t="shared" si="894"/>
        <v>21:0204</v>
      </c>
      <c r="E7149" t="s">
        <v>28110</v>
      </c>
      <c r="F7149" t="s">
        <v>28111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 t="s">
        <v>689</v>
      </c>
      <c r="P7149" t="s">
        <v>22</v>
      </c>
      <c r="Q7149" t="s">
        <v>29</v>
      </c>
    </row>
    <row r="7150" spans="1:17" hidden="1" x14ac:dyDescent="0.25">
      <c r="A7150" t="s">
        <v>28112</v>
      </c>
      <c r="B7150" t="s">
        <v>28113</v>
      </c>
      <c r="C7150" s="1" t="str">
        <f t="shared" si="893"/>
        <v>21:0671</v>
      </c>
      <c r="D7150" s="1" t="str">
        <f t="shared" si="894"/>
        <v>21:0204</v>
      </c>
      <c r="E7150" t="s">
        <v>28114</v>
      </c>
      <c r="F7150" t="s">
        <v>28115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 t="s">
        <v>588</v>
      </c>
      <c r="P7150" t="s">
        <v>356</v>
      </c>
      <c r="Q7150" t="s">
        <v>29</v>
      </c>
    </row>
    <row r="7151" spans="1:17" hidden="1" x14ac:dyDescent="0.25">
      <c r="A7151" t="s">
        <v>28116</v>
      </c>
      <c r="B7151" t="s">
        <v>28117</v>
      </c>
      <c r="C7151" s="1" t="str">
        <f t="shared" si="893"/>
        <v>21:0671</v>
      </c>
      <c r="D7151" s="1" t="str">
        <f t="shared" si="894"/>
        <v>21:0204</v>
      </c>
      <c r="E7151" t="s">
        <v>28118</v>
      </c>
      <c r="F7151" t="s">
        <v>28119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 t="s">
        <v>21</v>
      </c>
      <c r="P7151" t="s">
        <v>583</v>
      </c>
      <c r="Q7151" t="s">
        <v>29</v>
      </c>
    </row>
    <row r="7152" spans="1:17" hidden="1" x14ac:dyDescent="0.25">
      <c r="A7152" t="s">
        <v>28120</v>
      </c>
      <c r="B7152" t="s">
        <v>28121</v>
      </c>
      <c r="C7152" s="1" t="str">
        <f t="shared" si="893"/>
        <v>21:0671</v>
      </c>
      <c r="D7152" s="1" t="str">
        <f t="shared" si="894"/>
        <v>21:0204</v>
      </c>
      <c r="E7152" t="s">
        <v>28122</v>
      </c>
      <c r="F7152" t="s">
        <v>28123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 t="s">
        <v>2120</v>
      </c>
      <c r="P7152" t="s">
        <v>397</v>
      </c>
      <c r="Q7152" t="s">
        <v>59</v>
      </c>
    </row>
    <row r="7153" spans="1:17" hidden="1" x14ac:dyDescent="0.25">
      <c r="A7153" t="s">
        <v>28124</v>
      </c>
      <c r="B7153" t="s">
        <v>28125</v>
      </c>
      <c r="C7153" s="1" t="str">
        <f t="shared" si="893"/>
        <v>21:0671</v>
      </c>
      <c r="D7153" s="1" t="str">
        <f t="shared" si="894"/>
        <v>21:0204</v>
      </c>
      <c r="E7153" t="s">
        <v>28126</v>
      </c>
      <c r="F7153" t="s">
        <v>28127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 t="s">
        <v>588</v>
      </c>
      <c r="P7153" t="s">
        <v>2212</v>
      </c>
      <c r="Q7153" t="s">
        <v>198</v>
      </c>
    </row>
    <row r="7154" spans="1:17" hidden="1" x14ac:dyDescent="0.25">
      <c r="A7154" t="s">
        <v>28128</v>
      </c>
      <c r="B7154" t="s">
        <v>28129</v>
      </c>
      <c r="C7154" s="1" t="str">
        <f t="shared" si="893"/>
        <v>21:0671</v>
      </c>
      <c r="D7154" s="1" t="str">
        <f t="shared" si="894"/>
        <v>21:0204</v>
      </c>
      <c r="E7154" t="s">
        <v>28130</v>
      </c>
      <c r="F7154" t="s">
        <v>28131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 t="s">
        <v>4378</v>
      </c>
      <c r="P7154" t="s">
        <v>397</v>
      </c>
      <c r="Q7154" t="s">
        <v>35</v>
      </c>
    </row>
    <row r="7155" spans="1:17" hidden="1" x14ac:dyDescent="0.25">
      <c r="A7155" t="s">
        <v>28132</v>
      </c>
      <c r="B7155" t="s">
        <v>28133</v>
      </c>
      <c r="C7155" s="1" t="str">
        <f t="shared" si="893"/>
        <v>21:0671</v>
      </c>
      <c r="D7155" s="1" t="str">
        <f t="shared" si="894"/>
        <v>21:0204</v>
      </c>
      <c r="E7155" t="s">
        <v>28134</v>
      </c>
      <c r="F7155" t="s">
        <v>28135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 t="s">
        <v>7174</v>
      </c>
      <c r="P7155" t="s">
        <v>1515</v>
      </c>
      <c r="Q7155" t="s">
        <v>398</v>
      </c>
    </row>
    <row r="7156" spans="1:17" hidden="1" x14ac:dyDescent="0.25">
      <c r="A7156" t="s">
        <v>28136</v>
      </c>
      <c r="B7156" t="s">
        <v>28137</v>
      </c>
      <c r="C7156" s="1" t="str">
        <f t="shared" si="893"/>
        <v>21:0671</v>
      </c>
      <c r="D7156" s="1" t="str">
        <f>HYPERLINK("http://geochem.nrcan.gc.ca/cdogs/content/svy/svy_e.htm", "")</f>
        <v/>
      </c>
      <c r="G7156" s="1" t="str">
        <f>HYPERLINK("http://geochem.nrcan.gc.ca/cdogs/content/cr_/cr_00081_e.htm", "81")</f>
        <v>81</v>
      </c>
      <c r="J7156" t="s">
        <v>11703</v>
      </c>
      <c r="K7156" t="s">
        <v>11704</v>
      </c>
      <c r="O7156" t="s">
        <v>2120</v>
      </c>
      <c r="P7156" t="s">
        <v>1598</v>
      </c>
      <c r="Q7156" t="s">
        <v>365</v>
      </c>
    </row>
    <row r="7157" spans="1:17" hidden="1" x14ac:dyDescent="0.25">
      <c r="A7157" t="s">
        <v>28138</v>
      </c>
      <c r="B7157" t="s">
        <v>28139</v>
      </c>
      <c r="C7157" s="1" t="str">
        <f t="shared" si="893"/>
        <v>21:0671</v>
      </c>
      <c r="D7157" s="1" t="str">
        <f t="shared" ref="D7157:D7171" si="897">HYPERLINK("http://geochem.nrcan.gc.ca/cdogs/content/svy/svy210204_e.htm", "21:0204")</f>
        <v>21:0204</v>
      </c>
      <c r="E7157" t="s">
        <v>28140</v>
      </c>
      <c r="F7157" t="s">
        <v>28141</v>
      </c>
      <c r="H7157">
        <v>61.705198099999997</v>
      </c>
      <c r="I7157">
        <v>-128.56608739999999</v>
      </c>
      <c r="J7157" s="1" t="str">
        <f t="shared" ref="J7157:J7171" si="898">HYPERLINK("http://geochem.nrcan.gc.ca/cdogs/content/kwd/kwd020018_e.htm", "Fluid (stream)")</f>
        <v>Fluid (stream)</v>
      </c>
      <c r="K7157" s="1" t="str">
        <f t="shared" ref="K7157:K7171" si="899">HYPERLINK("http://geochem.nrcan.gc.ca/cdogs/content/kwd/kwd080007_e.htm", "Untreated Water")</f>
        <v>Untreated Water</v>
      </c>
      <c r="O7157" t="s">
        <v>158</v>
      </c>
      <c r="P7157" t="s">
        <v>583</v>
      </c>
      <c r="Q7157" t="s">
        <v>35</v>
      </c>
    </row>
    <row r="7158" spans="1:17" hidden="1" x14ac:dyDescent="0.25">
      <c r="A7158" t="s">
        <v>28142</v>
      </c>
      <c r="B7158" t="s">
        <v>28143</v>
      </c>
      <c r="C7158" s="1" t="str">
        <f t="shared" si="893"/>
        <v>21:0671</v>
      </c>
      <c r="D7158" s="1" t="str">
        <f t="shared" si="897"/>
        <v>21:0204</v>
      </c>
      <c r="E7158" t="s">
        <v>28144</v>
      </c>
      <c r="F7158" t="s">
        <v>28145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 t="s">
        <v>588</v>
      </c>
      <c r="P7158" t="s">
        <v>2212</v>
      </c>
      <c r="Q7158" t="s">
        <v>29</v>
      </c>
    </row>
    <row r="7159" spans="1:17" hidden="1" x14ac:dyDescent="0.25">
      <c r="A7159" t="s">
        <v>28146</v>
      </c>
      <c r="B7159" t="s">
        <v>28147</v>
      </c>
      <c r="C7159" s="1" t="str">
        <f t="shared" si="893"/>
        <v>21:0671</v>
      </c>
      <c r="D7159" s="1" t="str">
        <f t="shared" si="897"/>
        <v>21:0204</v>
      </c>
      <c r="E7159" t="s">
        <v>28148</v>
      </c>
      <c r="F7159" t="s">
        <v>28149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 t="s">
        <v>5641</v>
      </c>
      <c r="P7159" t="s">
        <v>2212</v>
      </c>
      <c r="Q7159" t="s">
        <v>198</v>
      </c>
    </row>
    <row r="7160" spans="1:17" hidden="1" x14ac:dyDescent="0.25">
      <c r="A7160" t="s">
        <v>28150</v>
      </c>
      <c r="B7160" t="s">
        <v>28151</v>
      </c>
      <c r="C7160" s="1" t="str">
        <f t="shared" si="893"/>
        <v>21:0671</v>
      </c>
      <c r="D7160" s="1" t="str">
        <f t="shared" si="897"/>
        <v>21:0204</v>
      </c>
      <c r="E7160" t="s">
        <v>28148</v>
      </c>
      <c r="F7160" t="s">
        <v>28152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 t="s">
        <v>689</v>
      </c>
      <c r="P7160" t="s">
        <v>2212</v>
      </c>
      <c r="Q7160" t="s">
        <v>71</v>
      </c>
    </row>
    <row r="7161" spans="1:17" hidden="1" x14ac:dyDescent="0.25">
      <c r="A7161" t="s">
        <v>28153</v>
      </c>
      <c r="B7161" t="s">
        <v>28154</v>
      </c>
      <c r="C7161" s="1" t="str">
        <f t="shared" si="893"/>
        <v>21:0671</v>
      </c>
      <c r="D7161" s="1" t="str">
        <f t="shared" si="897"/>
        <v>21:0204</v>
      </c>
      <c r="E7161" t="s">
        <v>28155</v>
      </c>
      <c r="F7161" t="s">
        <v>28156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 t="s">
        <v>2379</v>
      </c>
      <c r="P7161" t="s">
        <v>397</v>
      </c>
      <c r="Q7161" t="s">
        <v>46</v>
      </c>
    </row>
    <row r="7162" spans="1:17" hidden="1" x14ac:dyDescent="0.25">
      <c r="A7162" t="s">
        <v>28157</v>
      </c>
      <c r="B7162" t="s">
        <v>28158</v>
      </c>
      <c r="C7162" s="1" t="str">
        <f t="shared" si="893"/>
        <v>21:0671</v>
      </c>
      <c r="D7162" s="1" t="str">
        <f t="shared" si="897"/>
        <v>21:0204</v>
      </c>
      <c r="E7162" t="s">
        <v>28159</v>
      </c>
      <c r="F7162" t="s">
        <v>28160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 t="s">
        <v>701</v>
      </c>
      <c r="P7162" t="s">
        <v>45</v>
      </c>
      <c r="Q7162" t="s">
        <v>103</v>
      </c>
    </row>
    <row r="7163" spans="1:17" hidden="1" x14ac:dyDescent="0.25">
      <c r="A7163" t="s">
        <v>28161</v>
      </c>
      <c r="B7163" t="s">
        <v>28162</v>
      </c>
      <c r="C7163" s="1" t="str">
        <f t="shared" si="893"/>
        <v>21:0671</v>
      </c>
      <c r="D7163" s="1" t="str">
        <f t="shared" si="897"/>
        <v>21:0204</v>
      </c>
      <c r="E7163" t="s">
        <v>28163</v>
      </c>
      <c r="F7163" t="s">
        <v>28164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 t="s">
        <v>311</v>
      </c>
      <c r="P7163" t="s">
        <v>356</v>
      </c>
      <c r="Q7163" t="s">
        <v>103</v>
      </c>
    </row>
    <row r="7164" spans="1:17" hidden="1" x14ac:dyDescent="0.25">
      <c r="A7164" t="s">
        <v>28165</v>
      </c>
      <c r="B7164" t="s">
        <v>28166</v>
      </c>
      <c r="C7164" s="1" t="str">
        <f t="shared" si="893"/>
        <v>21:0671</v>
      </c>
      <c r="D7164" s="1" t="str">
        <f t="shared" si="897"/>
        <v>21:0204</v>
      </c>
      <c r="E7164" t="s">
        <v>28167</v>
      </c>
      <c r="F7164" t="s">
        <v>28168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 t="s">
        <v>1818</v>
      </c>
      <c r="P7164" t="s">
        <v>356</v>
      </c>
      <c r="Q7164" t="s">
        <v>189</v>
      </c>
    </row>
    <row r="7165" spans="1:17" hidden="1" x14ac:dyDescent="0.25">
      <c r="A7165" t="s">
        <v>28169</v>
      </c>
      <c r="B7165" t="s">
        <v>28170</v>
      </c>
      <c r="C7165" s="1" t="str">
        <f t="shared" si="893"/>
        <v>21:0671</v>
      </c>
      <c r="D7165" s="1" t="str">
        <f t="shared" si="897"/>
        <v>21:0204</v>
      </c>
      <c r="E7165" t="s">
        <v>28171</v>
      </c>
      <c r="F7165" t="s">
        <v>28172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 t="s">
        <v>327</v>
      </c>
      <c r="P7165" t="s">
        <v>356</v>
      </c>
      <c r="Q7165" t="s">
        <v>16497</v>
      </c>
    </row>
    <row r="7166" spans="1:17" hidden="1" x14ac:dyDescent="0.25">
      <c r="A7166" t="s">
        <v>28173</v>
      </c>
      <c r="B7166" t="s">
        <v>28174</v>
      </c>
      <c r="C7166" s="1" t="str">
        <f t="shared" si="893"/>
        <v>21:0671</v>
      </c>
      <c r="D7166" s="1" t="str">
        <f t="shared" si="897"/>
        <v>21:0204</v>
      </c>
      <c r="E7166" t="s">
        <v>28175</v>
      </c>
      <c r="F7166" t="s">
        <v>28176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 t="s">
        <v>311</v>
      </c>
      <c r="P7166" t="s">
        <v>356</v>
      </c>
      <c r="Q7166" t="s">
        <v>88</v>
      </c>
    </row>
    <row r="7167" spans="1:17" hidden="1" x14ac:dyDescent="0.25">
      <c r="A7167" t="s">
        <v>28177</v>
      </c>
      <c r="B7167" t="s">
        <v>28178</v>
      </c>
      <c r="C7167" s="1" t="str">
        <f t="shared" si="893"/>
        <v>21:0671</v>
      </c>
      <c r="D7167" s="1" t="str">
        <f t="shared" si="897"/>
        <v>21:0204</v>
      </c>
      <c r="E7167" t="s">
        <v>28179</v>
      </c>
      <c r="F7167" t="s">
        <v>28180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 t="s">
        <v>21</v>
      </c>
      <c r="P7167" t="s">
        <v>87</v>
      </c>
      <c r="Q7167" t="s">
        <v>59</v>
      </c>
    </row>
    <row r="7168" spans="1:17" hidden="1" x14ac:dyDescent="0.25">
      <c r="A7168" t="s">
        <v>28181</v>
      </c>
      <c r="B7168" t="s">
        <v>28182</v>
      </c>
      <c r="C7168" s="1" t="str">
        <f t="shared" si="893"/>
        <v>21:0671</v>
      </c>
      <c r="D7168" s="1" t="str">
        <f t="shared" si="897"/>
        <v>21:0204</v>
      </c>
      <c r="E7168" t="s">
        <v>28183</v>
      </c>
      <c r="F7168" t="s">
        <v>28184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 t="s">
        <v>21</v>
      </c>
      <c r="P7168" t="s">
        <v>45</v>
      </c>
      <c r="Q7168" t="s">
        <v>103</v>
      </c>
    </row>
    <row r="7169" spans="1:17" hidden="1" x14ac:dyDescent="0.25">
      <c r="A7169" t="s">
        <v>28185</v>
      </c>
      <c r="B7169" t="s">
        <v>28186</v>
      </c>
      <c r="C7169" s="1" t="str">
        <f t="shared" si="893"/>
        <v>21:0671</v>
      </c>
      <c r="D7169" s="1" t="str">
        <f t="shared" si="897"/>
        <v>21:0204</v>
      </c>
      <c r="E7169" t="s">
        <v>28187</v>
      </c>
      <c r="F7169" t="s">
        <v>28188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 t="s">
        <v>21</v>
      </c>
      <c r="P7169" t="s">
        <v>356</v>
      </c>
      <c r="Q7169" t="s">
        <v>8961</v>
      </c>
    </row>
    <row r="7170" spans="1:17" hidden="1" x14ac:dyDescent="0.25">
      <c r="A7170" t="s">
        <v>28189</v>
      </c>
      <c r="B7170" t="s">
        <v>28190</v>
      </c>
      <c r="C7170" s="1" t="str">
        <f t="shared" si="893"/>
        <v>21:0671</v>
      </c>
      <c r="D7170" s="1" t="str">
        <f t="shared" si="897"/>
        <v>21:0204</v>
      </c>
      <c r="E7170" t="s">
        <v>28191</v>
      </c>
      <c r="F7170" t="s">
        <v>28192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 t="s">
        <v>21</v>
      </c>
      <c r="P7170" t="s">
        <v>583</v>
      </c>
      <c r="Q7170" t="s">
        <v>149</v>
      </c>
    </row>
    <row r="7171" spans="1:17" hidden="1" x14ac:dyDescent="0.25">
      <c r="A7171" t="s">
        <v>28193</v>
      </c>
      <c r="B7171" t="s">
        <v>28194</v>
      </c>
      <c r="C7171" s="1" t="str">
        <f t="shared" si="893"/>
        <v>21:0671</v>
      </c>
      <c r="D7171" s="1" t="str">
        <f t="shared" si="897"/>
        <v>21:0204</v>
      </c>
      <c r="E7171" t="s">
        <v>28195</v>
      </c>
      <c r="F7171" t="s">
        <v>28196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 t="s">
        <v>1818</v>
      </c>
      <c r="P7171" t="s">
        <v>397</v>
      </c>
      <c r="Q7171" t="s">
        <v>149</v>
      </c>
    </row>
    <row r="7172" spans="1:17" hidden="1" x14ac:dyDescent="0.25">
      <c r="A7172" t="s">
        <v>28197</v>
      </c>
      <c r="B7172" t="s">
        <v>28198</v>
      </c>
      <c r="C7172" s="1" t="str">
        <f t="shared" si="893"/>
        <v>21:0671</v>
      </c>
      <c r="D7172" s="1" t="str">
        <f>HYPERLINK("http://geochem.nrcan.gc.ca/cdogs/content/svy/svy_e.htm", "")</f>
        <v/>
      </c>
      <c r="G7172" s="1" t="str">
        <f>HYPERLINK("http://geochem.nrcan.gc.ca/cdogs/content/cr_/cr_00082_e.htm", "82")</f>
        <v>82</v>
      </c>
      <c r="J7172" t="s">
        <v>11703</v>
      </c>
      <c r="K7172" t="s">
        <v>11704</v>
      </c>
      <c r="O7172" t="s">
        <v>2937</v>
      </c>
      <c r="P7172" t="s">
        <v>16918</v>
      </c>
      <c r="Q7172" t="s">
        <v>23</v>
      </c>
    </row>
    <row r="7173" spans="1:17" hidden="1" x14ac:dyDescent="0.25">
      <c r="A7173" t="s">
        <v>28199</v>
      </c>
      <c r="B7173" t="s">
        <v>28200</v>
      </c>
      <c r="C7173" s="1" t="str">
        <f t="shared" si="893"/>
        <v>21:0671</v>
      </c>
      <c r="D7173" s="1" t="str">
        <f t="shared" ref="D7173:D7195" si="900">HYPERLINK("http://geochem.nrcan.gc.ca/cdogs/content/svy/svy210204_e.htm", "21:0204")</f>
        <v>21:0204</v>
      </c>
      <c r="E7173" t="s">
        <v>28201</v>
      </c>
      <c r="F7173" t="s">
        <v>28202</v>
      </c>
      <c r="H7173">
        <v>61.788885899999997</v>
      </c>
      <c r="I7173">
        <v>-128.8679861</v>
      </c>
      <c r="J7173" s="1" t="str">
        <f t="shared" ref="J7173:J7195" si="901">HYPERLINK("http://geochem.nrcan.gc.ca/cdogs/content/kwd/kwd020018_e.htm", "Fluid (stream)")</f>
        <v>Fluid (stream)</v>
      </c>
      <c r="K7173" s="1" t="str">
        <f t="shared" ref="K7173:K7195" si="902">HYPERLINK("http://geochem.nrcan.gc.ca/cdogs/content/kwd/kwd080007_e.htm", "Untreated Water")</f>
        <v>Untreated Water</v>
      </c>
      <c r="O7173" t="s">
        <v>21</v>
      </c>
      <c r="P7173" t="s">
        <v>2212</v>
      </c>
      <c r="Q7173" t="s">
        <v>198</v>
      </c>
    </row>
    <row r="7174" spans="1:17" hidden="1" x14ac:dyDescent="0.25">
      <c r="A7174" t="s">
        <v>28203</v>
      </c>
      <c r="B7174" t="s">
        <v>28204</v>
      </c>
      <c r="C7174" s="1" t="str">
        <f t="shared" si="893"/>
        <v>21:0671</v>
      </c>
      <c r="D7174" s="1" t="str">
        <f t="shared" si="900"/>
        <v>21:0204</v>
      </c>
      <c r="E7174" t="s">
        <v>28205</v>
      </c>
      <c r="F7174" t="s">
        <v>28206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 t="s">
        <v>21</v>
      </c>
      <c r="P7174" t="s">
        <v>22</v>
      </c>
      <c r="Q7174" t="s">
        <v>93</v>
      </c>
    </row>
    <row r="7175" spans="1:17" hidden="1" x14ac:dyDescent="0.25">
      <c r="A7175" t="s">
        <v>28207</v>
      </c>
      <c r="B7175" t="s">
        <v>28208</v>
      </c>
      <c r="C7175" s="1" t="str">
        <f t="shared" si="893"/>
        <v>21:0671</v>
      </c>
      <c r="D7175" s="1" t="str">
        <f t="shared" si="900"/>
        <v>21:0204</v>
      </c>
      <c r="E7175" t="s">
        <v>28209</v>
      </c>
      <c r="F7175" t="s">
        <v>28210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 t="s">
        <v>3980</v>
      </c>
      <c r="P7175" t="s">
        <v>45</v>
      </c>
      <c r="Q7175" t="s">
        <v>35</v>
      </c>
    </row>
    <row r="7176" spans="1:17" hidden="1" x14ac:dyDescent="0.25">
      <c r="A7176" t="s">
        <v>28211</v>
      </c>
      <c r="B7176" t="s">
        <v>28212</v>
      </c>
      <c r="C7176" s="1" t="str">
        <f t="shared" si="893"/>
        <v>21:0671</v>
      </c>
      <c r="D7176" s="1" t="str">
        <f t="shared" si="900"/>
        <v>21:0204</v>
      </c>
      <c r="E7176" t="s">
        <v>28213</v>
      </c>
      <c r="F7176" t="s">
        <v>28214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 t="s">
        <v>2731</v>
      </c>
      <c r="P7176" t="s">
        <v>583</v>
      </c>
      <c r="Q7176" t="s">
        <v>46</v>
      </c>
    </row>
    <row r="7177" spans="1:17" hidden="1" x14ac:dyDescent="0.25">
      <c r="A7177" t="s">
        <v>28215</v>
      </c>
      <c r="B7177" t="s">
        <v>28216</v>
      </c>
      <c r="C7177" s="1" t="str">
        <f t="shared" si="893"/>
        <v>21:0671</v>
      </c>
      <c r="D7177" s="1" t="str">
        <f t="shared" si="900"/>
        <v>21:0204</v>
      </c>
      <c r="E7177" t="s">
        <v>28217</v>
      </c>
      <c r="F7177" t="s">
        <v>28218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 t="s">
        <v>2720</v>
      </c>
      <c r="P7177" t="s">
        <v>391</v>
      </c>
      <c r="Q7177" t="s">
        <v>198</v>
      </c>
    </row>
    <row r="7178" spans="1:17" hidden="1" x14ac:dyDescent="0.25">
      <c r="A7178" t="s">
        <v>28219</v>
      </c>
      <c r="B7178" t="s">
        <v>28220</v>
      </c>
      <c r="C7178" s="1" t="str">
        <f t="shared" si="893"/>
        <v>21:0671</v>
      </c>
      <c r="D7178" s="1" t="str">
        <f t="shared" si="900"/>
        <v>21:0204</v>
      </c>
      <c r="E7178" t="s">
        <v>28217</v>
      </c>
      <c r="F7178" t="s">
        <v>28221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 t="s">
        <v>2720</v>
      </c>
      <c r="P7178" t="s">
        <v>636</v>
      </c>
      <c r="Q7178" t="s">
        <v>215</v>
      </c>
    </row>
    <row r="7179" spans="1:17" hidden="1" x14ac:dyDescent="0.25">
      <c r="A7179" t="s">
        <v>28222</v>
      </c>
      <c r="B7179" t="s">
        <v>28223</v>
      </c>
      <c r="C7179" s="1" t="str">
        <f t="shared" si="893"/>
        <v>21:0671</v>
      </c>
      <c r="D7179" s="1" t="str">
        <f t="shared" si="900"/>
        <v>21:0204</v>
      </c>
      <c r="E7179" t="s">
        <v>28224</v>
      </c>
      <c r="F7179" t="s">
        <v>28225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 t="s">
        <v>28226</v>
      </c>
      <c r="P7179" t="s">
        <v>1515</v>
      </c>
      <c r="Q7179" t="s">
        <v>29</v>
      </c>
    </row>
    <row r="7180" spans="1:17" hidden="1" x14ac:dyDescent="0.25">
      <c r="A7180" t="s">
        <v>28227</v>
      </c>
      <c r="B7180" t="s">
        <v>28228</v>
      </c>
      <c r="C7180" s="1" t="str">
        <f t="shared" si="893"/>
        <v>21:0671</v>
      </c>
      <c r="D7180" s="1" t="str">
        <f t="shared" si="900"/>
        <v>21:0204</v>
      </c>
      <c r="E7180" t="s">
        <v>28229</v>
      </c>
      <c r="F7180" t="s">
        <v>28230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 t="s">
        <v>3419</v>
      </c>
      <c r="P7180" t="s">
        <v>636</v>
      </c>
      <c r="Q7180" t="s">
        <v>71</v>
      </c>
    </row>
    <row r="7181" spans="1:17" hidden="1" x14ac:dyDescent="0.25">
      <c r="A7181" t="s">
        <v>28231</v>
      </c>
      <c r="B7181" t="s">
        <v>28232</v>
      </c>
      <c r="C7181" s="1" t="str">
        <f t="shared" si="893"/>
        <v>21:0671</v>
      </c>
      <c r="D7181" s="1" t="str">
        <f t="shared" si="900"/>
        <v>21:0204</v>
      </c>
      <c r="E7181" t="s">
        <v>28233</v>
      </c>
      <c r="F7181" t="s">
        <v>28234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 t="s">
        <v>3560</v>
      </c>
      <c r="P7181" t="s">
        <v>397</v>
      </c>
      <c r="Q7181" t="s">
        <v>71</v>
      </c>
    </row>
    <row r="7182" spans="1:17" hidden="1" x14ac:dyDescent="0.25">
      <c r="A7182" t="s">
        <v>28235</v>
      </c>
      <c r="B7182" t="s">
        <v>28236</v>
      </c>
      <c r="C7182" s="1" t="str">
        <f t="shared" si="893"/>
        <v>21:0671</v>
      </c>
      <c r="D7182" s="1" t="str">
        <f t="shared" si="900"/>
        <v>21:0204</v>
      </c>
      <c r="E7182" t="s">
        <v>28237</v>
      </c>
      <c r="F7182" t="s">
        <v>28238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 t="s">
        <v>21</v>
      </c>
      <c r="P7182" t="s">
        <v>583</v>
      </c>
      <c r="Q7182" t="s">
        <v>52</v>
      </c>
    </row>
    <row r="7183" spans="1:17" hidden="1" x14ac:dyDescent="0.25">
      <c r="A7183" t="s">
        <v>28239</v>
      </c>
      <c r="B7183" t="s">
        <v>28240</v>
      </c>
      <c r="C7183" s="1" t="str">
        <f t="shared" si="893"/>
        <v>21:0671</v>
      </c>
      <c r="D7183" s="1" t="str">
        <f t="shared" si="900"/>
        <v>21:0204</v>
      </c>
      <c r="E7183" t="s">
        <v>28241</v>
      </c>
      <c r="F7183" t="s">
        <v>28242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 t="s">
        <v>21</v>
      </c>
      <c r="P7183" t="s">
        <v>583</v>
      </c>
      <c r="Q7183" t="s">
        <v>189</v>
      </c>
    </row>
    <row r="7184" spans="1:17" hidden="1" x14ac:dyDescent="0.25">
      <c r="A7184" t="s">
        <v>28243</v>
      </c>
      <c r="B7184" t="s">
        <v>28244</v>
      </c>
      <c r="C7184" s="1" t="str">
        <f t="shared" si="893"/>
        <v>21:0671</v>
      </c>
      <c r="D7184" s="1" t="str">
        <f t="shared" si="900"/>
        <v>21:0204</v>
      </c>
      <c r="E7184" t="s">
        <v>28245</v>
      </c>
      <c r="F7184" t="s">
        <v>28246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 t="s">
        <v>21</v>
      </c>
      <c r="P7184" t="s">
        <v>356</v>
      </c>
      <c r="Q7184" t="s">
        <v>215</v>
      </c>
    </row>
    <row r="7185" spans="1:17" hidden="1" x14ac:dyDescent="0.25">
      <c r="A7185" t="s">
        <v>28247</v>
      </c>
      <c r="B7185" t="s">
        <v>28248</v>
      </c>
      <c r="C7185" s="1" t="str">
        <f t="shared" si="893"/>
        <v>21:0671</v>
      </c>
      <c r="D7185" s="1" t="str">
        <f t="shared" si="900"/>
        <v>21:0204</v>
      </c>
      <c r="E7185" t="s">
        <v>28249</v>
      </c>
      <c r="F7185" t="s">
        <v>28250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 t="s">
        <v>3406</v>
      </c>
      <c r="P7185" t="s">
        <v>45</v>
      </c>
      <c r="Q7185" t="s">
        <v>52</v>
      </c>
    </row>
    <row r="7186" spans="1:17" hidden="1" x14ac:dyDescent="0.25">
      <c r="A7186" t="s">
        <v>28251</v>
      </c>
      <c r="B7186" t="s">
        <v>28252</v>
      </c>
      <c r="C7186" s="1" t="str">
        <f t="shared" si="893"/>
        <v>21:0671</v>
      </c>
      <c r="D7186" s="1" t="str">
        <f t="shared" si="900"/>
        <v>21:0204</v>
      </c>
      <c r="E7186" t="s">
        <v>28253</v>
      </c>
      <c r="F7186" t="s">
        <v>28254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 t="s">
        <v>2379</v>
      </c>
      <c r="P7186" t="s">
        <v>583</v>
      </c>
      <c r="Q7186" t="s">
        <v>52</v>
      </c>
    </row>
    <row r="7187" spans="1:17" hidden="1" x14ac:dyDescent="0.25">
      <c r="A7187" t="s">
        <v>28255</v>
      </c>
      <c r="B7187" t="s">
        <v>28256</v>
      </c>
      <c r="C7187" s="1" t="str">
        <f t="shared" si="893"/>
        <v>21:0671</v>
      </c>
      <c r="D7187" s="1" t="str">
        <f t="shared" si="900"/>
        <v>21:0204</v>
      </c>
      <c r="E7187" t="s">
        <v>28257</v>
      </c>
      <c r="F7187" t="s">
        <v>28258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 t="s">
        <v>370</v>
      </c>
      <c r="P7187" t="s">
        <v>22</v>
      </c>
      <c r="Q7187" t="s">
        <v>149</v>
      </c>
    </row>
    <row r="7188" spans="1:17" hidden="1" x14ac:dyDescent="0.25">
      <c r="A7188" t="s">
        <v>28259</v>
      </c>
      <c r="B7188" t="s">
        <v>28260</v>
      </c>
      <c r="C7188" s="1" t="str">
        <f t="shared" si="893"/>
        <v>21:0671</v>
      </c>
      <c r="D7188" s="1" t="str">
        <f t="shared" si="900"/>
        <v>21:0204</v>
      </c>
      <c r="E7188" t="s">
        <v>28261</v>
      </c>
      <c r="F7188" t="s">
        <v>28262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 t="s">
        <v>16725</v>
      </c>
      <c r="P7188" t="s">
        <v>658</v>
      </c>
      <c r="Q7188" t="s">
        <v>52</v>
      </c>
    </row>
    <row r="7189" spans="1:17" hidden="1" x14ac:dyDescent="0.25">
      <c r="A7189" t="s">
        <v>28263</v>
      </c>
      <c r="B7189" t="s">
        <v>28264</v>
      </c>
      <c r="C7189" s="1" t="str">
        <f t="shared" si="893"/>
        <v>21:0671</v>
      </c>
      <c r="D7189" s="1" t="str">
        <f t="shared" si="900"/>
        <v>21:0204</v>
      </c>
      <c r="E7189" t="s">
        <v>28265</v>
      </c>
      <c r="F7189" t="s">
        <v>28266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 t="s">
        <v>21</v>
      </c>
      <c r="P7189" t="s">
        <v>356</v>
      </c>
      <c r="Q7189" t="s">
        <v>189</v>
      </c>
    </row>
    <row r="7190" spans="1:17" hidden="1" x14ac:dyDescent="0.25">
      <c r="A7190" t="s">
        <v>28267</v>
      </c>
      <c r="B7190" t="s">
        <v>28268</v>
      </c>
      <c r="C7190" s="1" t="str">
        <f t="shared" si="893"/>
        <v>21:0671</v>
      </c>
      <c r="D7190" s="1" t="str">
        <f t="shared" si="900"/>
        <v>21:0204</v>
      </c>
      <c r="E7190" t="s">
        <v>28269</v>
      </c>
      <c r="F7190" t="s">
        <v>28270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 t="s">
        <v>327</v>
      </c>
      <c r="P7190" t="s">
        <v>2212</v>
      </c>
      <c r="Q7190" t="s">
        <v>149</v>
      </c>
    </row>
    <row r="7191" spans="1:17" hidden="1" x14ac:dyDescent="0.25">
      <c r="A7191" t="s">
        <v>28271</v>
      </c>
      <c r="B7191" t="s">
        <v>28272</v>
      </c>
      <c r="C7191" s="1" t="str">
        <f t="shared" ref="C7191:C7254" si="903">HYPERLINK("http://geochem.nrcan.gc.ca/cdogs/content/bdl/bdl210671_e.htm", "21:0671")</f>
        <v>21:0671</v>
      </c>
      <c r="D7191" s="1" t="str">
        <f t="shared" si="900"/>
        <v>21:0204</v>
      </c>
      <c r="E7191" t="s">
        <v>28273</v>
      </c>
      <c r="F7191" t="s">
        <v>28274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 t="s">
        <v>21</v>
      </c>
      <c r="P7191" t="s">
        <v>397</v>
      </c>
      <c r="Q7191" t="s">
        <v>149</v>
      </c>
    </row>
    <row r="7192" spans="1:17" hidden="1" x14ac:dyDescent="0.25">
      <c r="A7192" t="s">
        <v>28275</v>
      </c>
      <c r="B7192" t="s">
        <v>28276</v>
      </c>
      <c r="C7192" s="1" t="str">
        <f t="shared" si="903"/>
        <v>21:0671</v>
      </c>
      <c r="D7192" s="1" t="str">
        <f t="shared" si="900"/>
        <v>21:0204</v>
      </c>
      <c r="E7192" t="s">
        <v>28277</v>
      </c>
      <c r="F7192" t="s">
        <v>28278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 t="s">
        <v>3397</v>
      </c>
      <c r="P7192" t="s">
        <v>583</v>
      </c>
      <c r="Q7192" t="s">
        <v>103</v>
      </c>
    </row>
    <row r="7193" spans="1:17" hidden="1" x14ac:dyDescent="0.25">
      <c r="A7193" t="s">
        <v>28279</v>
      </c>
      <c r="B7193" t="s">
        <v>28280</v>
      </c>
      <c r="C7193" s="1" t="str">
        <f t="shared" si="903"/>
        <v>21:0671</v>
      </c>
      <c r="D7193" s="1" t="str">
        <f t="shared" si="900"/>
        <v>21:0204</v>
      </c>
      <c r="E7193" t="s">
        <v>28281</v>
      </c>
      <c r="F7193" t="s">
        <v>28282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 t="s">
        <v>21</v>
      </c>
      <c r="P7193" t="s">
        <v>1515</v>
      </c>
      <c r="Q7193" t="s">
        <v>93</v>
      </c>
    </row>
    <row r="7194" spans="1:17" hidden="1" x14ac:dyDescent="0.25">
      <c r="A7194" t="s">
        <v>28283</v>
      </c>
      <c r="B7194" t="s">
        <v>28284</v>
      </c>
      <c r="C7194" s="1" t="str">
        <f t="shared" si="903"/>
        <v>21:0671</v>
      </c>
      <c r="D7194" s="1" t="str">
        <f t="shared" si="900"/>
        <v>21:0204</v>
      </c>
      <c r="E7194" t="s">
        <v>28285</v>
      </c>
      <c r="F7194" t="s">
        <v>28286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 t="s">
        <v>21</v>
      </c>
      <c r="P7194" t="s">
        <v>583</v>
      </c>
      <c r="Q7194" t="s">
        <v>215</v>
      </c>
    </row>
    <row r="7195" spans="1:17" hidden="1" x14ac:dyDescent="0.25">
      <c r="A7195" t="s">
        <v>28287</v>
      </c>
      <c r="B7195" t="s">
        <v>28288</v>
      </c>
      <c r="C7195" s="1" t="str">
        <f t="shared" si="903"/>
        <v>21:0671</v>
      </c>
      <c r="D7195" s="1" t="str">
        <f t="shared" si="900"/>
        <v>21:0204</v>
      </c>
      <c r="E7195" t="s">
        <v>28285</v>
      </c>
      <c r="F7195" t="s">
        <v>28289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 t="s">
        <v>588</v>
      </c>
      <c r="P7195" t="s">
        <v>583</v>
      </c>
      <c r="Q7195" t="s">
        <v>52</v>
      </c>
    </row>
    <row r="7196" spans="1:17" hidden="1" x14ac:dyDescent="0.25">
      <c r="A7196" t="s">
        <v>28290</v>
      </c>
      <c r="B7196" t="s">
        <v>28291</v>
      </c>
      <c r="C7196" s="1" t="str">
        <f t="shared" si="903"/>
        <v>21:0671</v>
      </c>
      <c r="D7196" s="1" t="str">
        <f>HYPERLINK("http://geochem.nrcan.gc.ca/cdogs/content/svy/svy_e.htm", "")</f>
        <v/>
      </c>
      <c r="G7196" s="1" t="str">
        <f>HYPERLINK("http://geochem.nrcan.gc.ca/cdogs/content/cr_/cr_00081_e.htm", "81")</f>
        <v>81</v>
      </c>
      <c r="J7196" t="s">
        <v>11703</v>
      </c>
      <c r="K7196" t="s">
        <v>11704</v>
      </c>
      <c r="O7196" t="s">
        <v>57</v>
      </c>
      <c r="P7196" t="s">
        <v>880</v>
      </c>
      <c r="Q7196" t="s">
        <v>5130</v>
      </c>
    </row>
    <row r="7197" spans="1:17" hidden="1" x14ac:dyDescent="0.25">
      <c r="A7197" t="s">
        <v>28292</v>
      </c>
      <c r="B7197" t="s">
        <v>28293</v>
      </c>
      <c r="C7197" s="1" t="str">
        <f t="shared" si="903"/>
        <v>21:0671</v>
      </c>
      <c r="D7197" s="1" t="str">
        <f t="shared" ref="D7197:D7224" si="904">HYPERLINK("http://geochem.nrcan.gc.ca/cdogs/content/svy/svy210204_e.htm", "21:0204")</f>
        <v>21:0204</v>
      </c>
      <c r="E7197" t="s">
        <v>28294</v>
      </c>
      <c r="F7197" t="s">
        <v>28295</v>
      </c>
      <c r="H7197">
        <v>61.739564600000001</v>
      </c>
      <c r="I7197">
        <v>-129.28117449999999</v>
      </c>
      <c r="J7197" s="1" t="str">
        <f t="shared" ref="J7197:J7224" si="905">HYPERLINK("http://geochem.nrcan.gc.ca/cdogs/content/kwd/kwd020018_e.htm", "Fluid (stream)")</f>
        <v>Fluid (stream)</v>
      </c>
      <c r="K7197" s="1" t="str">
        <f t="shared" ref="K7197:K7224" si="906">HYPERLINK("http://geochem.nrcan.gc.ca/cdogs/content/kwd/kwd080007_e.htm", "Untreated Water")</f>
        <v>Untreated Water</v>
      </c>
      <c r="O7197" t="s">
        <v>21</v>
      </c>
      <c r="P7197" t="s">
        <v>583</v>
      </c>
      <c r="Q7197" t="s">
        <v>59</v>
      </c>
    </row>
    <row r="7198" spans="1:17" hidden="1" x14ac:dyDescent="0.25">
      <c r="A7198" t="s">
        <v>28296</v>
      </c>
      <c r="B7198" t="s">
        <v>28297</v>
      </c>
      <c r="C7198" s="1" t="str">
        <f t="shared" si="903"/>
        <v>21:0671</v>
      </c>
      <c r="D7198" s="1" t="str">
        <f t="shared" si="904"/>
        <v>21:0204</v>
      </c>
      <c r="E7198" t="s">
        <v>28298</v>
      </c>
      <c r="F7198" t="s">
        <v>28299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 t="s">
        <v>21</v>
      </c>
      <c r="P7198" t="s">
        <v>2212</v>
      </c>
      <c r="Q7198" t="s">
        <v>29</v>
      </c>
    </row>
    <row r="7199" spans="1:17" hidden="1" x14ac:dyDescent="0.25">
      <c r="A7199" t="s">
        <v>28300</v>
      </c>
      <c r="B7199" t="s">
        <v>28301</v>
      </c>
      <c r="C7199" s="1" t="str">
        <f t="shared" si="903"/>
        <v>21:0671</v>
      </c>
      <c r="D7199" s="1" t="str">
        <f t="shared" si="904"/>
        <v>21:0204</v>
      </c>
      <c r="E7199" t="s">
        <v>28302</v>
      </c>
      <c r="F7199" t="s">
        <v>28303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 t="s">
        <v>3419</v>
      </c>
      <c r="P7199" t="s">
        <v>22</v>
      </c>
      <c r="Q7199" t="s">
        <v>198</v>
      </c>
    </row>
    <row r="7200" spans="1:17" hidden="1" x14ac:dyDescent="0.25">
      <c r="A7200" t="s">
        <v>28304</v>
      </c>
      <c r="B7200" t="s">
        <v>28305</v>
      </c>
      <c r="C7200" s="1" t="str">
        <f t="shared" si="903"/>
        <v>21:0671</v>
      </c>
      <c r="D7200" s="1" t="str">
        <f t="shared" si="904"/>
        <v>21:0204</v>
      </c>
      <c r="E7200" t="s">
        <v>28306</v>
      </c>
      <c r="F7200" t="s">
        <v>28307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 t="s">
        <v>1597</v>
      </c>
      <c r="P7200" t="s">
        <v>583</v>
      </c>
      <c r="Q7200" t="s">
        <v>29</v>
      </c>
    </row>
    <row r="7201" spans="1:17" hidden="1" x14ac:dyDescent="0.25">
      <c r="A7201" t="s">
        <v>28308</v>
      </c>
      <c r="B7201" t="s">
        <v>28309</v>
      </c>
      <c r="C7201" s="1" t="str">
        <f t="shared" si="903"/>
        <v>21:0671</v>
      </c>
      <c r="D7201" s="1" t="str">
        <f t="shared" si="904"/>
        <v>21:0204</v>
      </c>
      <c r="E7201" t="s">
        <v>28310</v>
      </c>
      <c r="F7201" t="s">
        <v>28311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 t="s">
        <v>21</v>
      </c>
      <c r="P7201" t="s">
        <v>356</v>
      </c>
      <c r="Q7201" t="s">
        <v>103</v>
      </c>
    </row>
    <row r="7202" spans="1:17" hidden="1" x14ac:dyDescent="0.25">
      <c r="A7202" t="s">
        <v>28312</v>
      </c>
      <c r="B7202" t="s">
        <v>28313</v>
      </c>
      <c r="C7202" s="1" t="str">
        <f t="shared" si="903"/>
        <v>21:0671</v>
      </c>
      <c r="D7202" s="1" t="str">
        <f t="shared" si="904"/>
        <v>21:0204</v>
      </c>
      <c r="E7202" t="s">
        <v>28314</v>
      </c>
      <c r="F7202" t="s">
        <v>28315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 t="s">
        <v>21</v>
      </c>
      <c r="P7202" t="s">
        <v>356</v>
      </c>
      <c r="Q7202" t="s">
        <v>189</v>
      </c>
    </row>
    <row r="7203" spans="1:17" hidden="1" x14ac:dyDescent="0.25">
      <c r="A7203" t="s">
        <v>28316</v>
      </c>
      <c r="B7203" t="s">
        <v>28317</v>
      </c>
      <c r="C7203" s="1" t="str">
        <f t="shared" si="903"/>
        <v>21:0671</v>
      </c>
      <c r="D7203" s="1" t="str">
        <f t="shared" si="904"/>
        <v>21:0204</v>
      </c>
      <c r="E7203" t="s">
        <v>28318</v>
      </c>
      <c r="F7203" t="s">
        <v>28319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 t="s">
        <v>21</v>
      </c>
      <c r="P7203" t="s">
        <v>356</v>
      </c>
      <c r="Q7203" t="s">
        <v>93</v>
      </c>
    </row>
    <row r="7204" spans="1:17" hidden="1" x14ac:dyDescent="0.25">
      <c r="A7204" t="s">
        <v>28320</v>
      </c>
      <c r="B7204" t="s">
        <v>28321</v>
      </c>
      <c r="C7204" s="1" t="str">
        <f t="shared" si="903"/>
        <v>21:0671</v>
      </c>
      <c r="D7204" s="1" t="str">
        <f t="shared" si="904"/>
        <v>21:0204</v>
      </c>
      <c r="E7204" t="s">
        <v>28322</v>
      </c>
      <c r="F7204" t="s">
        <v>28323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 t="s">
        <v>21</v>
      </c>
      <c r="P7204" t="s">
        <v>356</v>
      </c>
      <c r="Q7204" t="s">
        <v>198</v>
      </c>
    </row>
    <row r="7205" spans="1:17" hidden="1" x14ac:dyDescent="0.25">
      <c r="A7205" t="s">
        <v>28324</v>
      </c>
      <c r="B7205" t="s">
        <v>28325</v>
      </c>
      <c r="C7205" s="1" t="str">
        <f t="shared" si="903"/>
        <v>21:0671</v>
      </c>
      <c r="D7205" s="1" t="str">
        <f t="shared" si="904"/>
        <v>21:0204</v>
      </c>
      <c r="E7205" t="s">
        <v>28326</v>
      </c>
      <c r="F7205" t="s">
        <v>28327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 t="s">
        <v>21</v>
      </c>
      <c r="P7205" t="s">
        <v>356</v>
      </c>
      <c r="Q7205" t="s">
        <v>46</v>
      </c>
    </row>
    <row r="7206" spans="1:17" hidden="1" x14ac:dyDescent="0.25">
      <c r="A7206" t="s">
        <v>28328</v>
      </c>
      <c r="B7206" t="s">
        <v>28329</v>
      </c>
      <c r="C7206" s="1" t="str">
        <f t="shared" si="903"/>
        <v>21:0671</v>
      </c>
      <c r="D7206" s="1" t="str">
        <f t="shared" si="904"/>
        <v>21:0204</v>
      </c>
      <c r="E7206" t="s">
        <v>28330</v>
      </c>
      <c r="F7206" t="s">
        <v>28331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 t="s">
        <v>21</v>
      </c>
      <c r="P7206" t="s">
        <v>356</v>
      </c>
      <c r="Q7206" t="s">
        <v>35</v>
      </c>
    </row>
    <row r="7207" spans="1:17" hidden="1" x14ac:dyDescent="0.25">
      <c r="A7207" t="s">
        <v>28332</v>
      </c>
      <c r="B7207" t="s">
        <v>28333</v>
      </c>
      <c r="C7207" s="1" t="str">
        <f t="shared" si="903"/>
        <v>21:0671</v>
      </c>
      <c r="D7207" s="1" t="str">
        <f t="shared" si="904"/>
        <v>21:0204</v>
      </c>
      <c r="E7207" t="s">
        <v>28334</v>
      </c>
      <c r="F7207" t="s">
        <v>28335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 t="s">
        <v>17579</v>
      </c>
      <c r="P7207" t="s">
        <v>87</v>
      </c>
      <c r="Q7207" t="s">
        <v>365</v>
      </c>
    </row>
    <row r="7208" spans="1:17" hidden="1" x14ac:dyDescent="0.25">
      <c r="A7208" t="s">
        <v>28336</v>
      </c>
      <c r="B7208" t="s">
        <v>28337</v>
      </c>
      <c r="C7208" s="1" t="str">
        <f t="shared" si="903"/>
        <v>21:0671</v>
      </c>
      <c r="D7208" s="1" t="str">
        <f t="shared" si="904"/>
        <v>21:0204</v>
      </c>
      <c r="E7208" t="s">
        <v>28338</v>
      </c>
      <c r="F7208" t="s">
        <v>28339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 t="s">
        <v>7174</v>
      </c>
      <c r="P7208" t="s">
        <v>22</v>
      </c>
      <c r="Q7208" t="s">
        <v>365</v>
      </c>
    </row>
    <row r="7209" spans="1:17" hidden="1" x14ac:dyDescent="0.25">
      <c r="A7209" t="s">
        <v>28340</v>
      </c>
      <c r="B7209" t="s">
        <v>28341</v>
      </c>
      <c r="C7209" s="1" t="str">
        <f t="shared" si="903"/>
        <v>21:0671</v>
      </c>
      <c r="D7209" s="1" t="str">
        <f t="shared" si="904"/>
        <v>21:0204</v>
      </c>
      <c r="E7209" t="s">
        <v>28342</v>
      </c>
      <c r="F7209" t="s">
        <v>28343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 t="s">
        <v>21</v>
      </c>
      <c r="P7209" t="s">
        <v>583</v>
      </c>
      <c r="Q7209" t="s">
        <v>35</v>
      </c>
    </row>
    <row r="7210" spans="1:17" hidden="1" x14ac:dyDescent="0.25">
      <c r="A7210" t="s">
        <v>28344</v>
      </c>
      <c r="B7210" t="s">
        <v>28345</v>
      </c>
      <c r="C7210" s="1" t="str">
        <f t="shared" si="903"/>
        <v>21:0671</v>
      </c>
      <c r="D7210" s="1" t="str">
        <f t="shared" si="904"/>
        <v>21:0204</v>
      </c>
      <c r="E7210" t="s">
        <v>28346</v>
      </c>
      <c r="F7210" t="s">
        <v>28347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 t="s">
        <v>2927</v>
      </c>
      <c r="P7210" t="s">
        <v>356</v>
      </c>
      <c r="Q7210" t="s">
        <v>59</v>
      </c>
    </row>
    <row r="7211" spans="1:17" hidden="1" x14ac:dyDescent="0.25">
      <c r="A7211" t="s">
        <v>28348</v>
      </c>
      <c r="B7211" t="s">
        <v>28349</v>
      </c>
      <c r="C7211" s="1" t="str">
        <f t="shared" si="903"/>
        <v>21:0671</v>
      </c>
      <c r="D7211" s="1" t="str">
        <f t="shared" si="904"/>
        <v>21:0204</v>
      </c>
      <c r="E7211" t="s">
        <v>28350</v>
      </c>
      <c r="F7211" t="s">
        <v>28351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 t="s">
        <v>17169</v>
      </c>
      <c r="P7211" t="s">
        <v>356</v>
      </c>
      <c r="Q7211" t="s">
        <v>392</v>
      </c>
    </row>
    <row r="7212" spans="1:17" hidden="1" x14ac:dyDescent="0.25">
      <c r="A7212" t="s">
        <v>28352</v>
      </c>
      <c r="B7212" t="s">
        <v>28353</v>
      </c>
      <c r="C7212" s="1" t="str">
        <f t="shared" si="903"/>
        <v>21:0671</v>
      </c>
      <c r="D7212" s="1" t="str">
        <f t="shared" si="904"/>
        <v>21:0204</v>
      </c>
      <c r="E7212" t="s">
        <v>28354</v>
      </c>
      <c r="F7212" t="s">
        <v>28355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 t="s">
        <v>21</v>
      </c>
      <c r="P7212" t="s">
        <v>45</v>
      </c>
      <c r="Q7212" t="s">
        <v>59</v>
      </c>
    </row>
    <row r="7213" spans="1:17" hidden="1" x14ac:dyDescent="0.25">
      <c r="A7213" t="s">
        <v>28356</v>
      </c>
      <c r="B7213" t="s">
        <v>28357</v>
      </c>
      <c r="C7213" s="1" t="str">
        <f t="shared" si="903"/>
        <v>21:0671</v>
      </c>
      <c r="D7213" s="1" t="str">
        <f t="shared" si="904"/>
        <v>21:0204</v>
      </c>
      <c r="E7213" t="s">
        <v>28354</v>
      </c>
      <c r="F7213" t="s">
        <v>28358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 t="s">
        <v>21</v>
      </c>
      <c r="P7213" t="s">
        <v>45</v>
      </c>
      <c r="Q7213" t="s">
        <v>59</v>
      </c>
    </row>
    <row r="7214" spans="1:17" hidden="1" x14ac:dyDescent="0.25">
      <c r="A7214" t="s">
        <v>28359</v>
      </c>
      <c r="B7214" t="s">
        <v>28360</v>
      </c>
      <c r="C7214" s="1" t="str">
        <f t="shared" si="903"/>
        <v>21:0671</v>
      </c>
      <c r="D7214" s="1" t="str">
        <f t="shared" si="904"/>
        <v>21:0204</v>
      </c>
      <c r="E7214" t="s">
        <v>28361</v>
      </c>
      <c r="F7214" t="s">
        <v>28362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 t="s">
        <v>370</v>
      </c>
      <c r="P7214" t="s">
        <v>45</v>
      </c>
      <c r="Q7214" t="s">
        <v>392</v>
      </c>
    </row>
    <row r="7215" spans="1:17" hidden="1" x14ac:dyDescent="0.25">
      <c r="A7215" t="s">
        <v>28363</v>
      </c>
      <c r="B7215" t="s">
        <v>28364</v>
      </c>
      <c r="C7215" s="1" t="str">
        <f t="shared" si="903"/>
        <v>21:0671</v>
      </c>
      <c r="D7215" s="1" t="str">
        <f t="shared" si="904"/>
        <v>21:0204</v>
      </c>
      <c r="E7215" t="s">
        <v>28365</v>
      </c>
      <c r="F7215" t="s">
        <v>28366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 t="s">
        <v>2418</v>
      </c>
      <c r="P7215" t="s">
        <v>45</v>
      </c>
      <c r="Q7215" t="s">
        <v>35</v>
      </c>
    </row>
    <row r="7216" spans="1:17" hidden="1" x14ac:dyDescent="0.25">
      <c r="A7216" t="s">
        <v>28367</v>
      </c>
      <c r="B7216" t="s">
        <v>28368</v>
      </c>
      <c r="C7216" s="1" t="str">
        <f t="shared" si="903"/>
        <v>21:0671</v>
      </c>
      <c r="D7216" s="1" t="str">
        <f t="shared" si="904"/>
        <v>21:0204</v>
      </c>
      <c r="E7216" t="s">
        <v>28369</v>
      </c>
      <c r="F7216" t="s">
        <v>28370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 t="s">
        <v>21</v>
      </c>
      <c r="P7216" t="s">
        <v>45</v>
      </c>
      <c r="Q7216" t="s">
        <v>215</v>
      </c>
    </row>
    <row r="7217" spans="1:17" hidden="1" x14ac:dyDescent="0.25">
      <c r="A7217" t="s">
        <v>28371</v>
      </c>
      <c r="B7217" t="s">
        <v>28372</v>
      </c>
      <c r="C7217" s="1" t="str">
        <f t="shared" si="903"/>
        <v>21:0671</v>
      </c>
      <c r="D7217" s="1" t="str">
        <f t="shared" si="904"/>
        <v>21:0204</v>
      </c>
      <c r="E7217" t="s">
        <v>28373</v>
      </c>
      <c r="F7217" t="s">
        <v>28374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 t="s">
        <v>9744</v>
      </c>
      <c r="P7217" t="s">
        <v>22</v>
      </c>
      <c r="Q7217" t="s">
        <v>522</v>
      </c>
    </row>
    <row r="7218" spans="1:17" hidden="1" x14ac:dyDescent="0.25">
      <c r="A7218" t="s">
        <v>28375</v>
      </c>
      <c r="B7218" t="s">
        <v>28376</v>
      </c>
      <c r="C7218" s="1" t="str">
        <f t="shared" si="903"/>
        <v>21:0671</v>
      </c>
      <c r="D7218" s="1" t="str">
        <f t="shared" si="904"/>
        <v>21:0204</v>
      </c>
      <c r="E7218" t="s">
        <v>28377</v>
      </c>
      <c r="F7218" t="s">
        <v>28378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 t="s">
        <v>2883</v>
      </c>
      <c r="P7218" t="s">
        <v>45</v>
      </c>
      <c r="Q7218" t="s">
        <v>653</v>
      </c>
    </row>
    <row r="7219" spans="1:17" hidden="1" x14ac:dyDescent="0.25">
      <c r="A7219" t="s">
        <v>28379</v>
      </c>
      <c r="B7219" t="s">
        <v>28380</v>
      </c>
      <c r="C7219" s="1" t="str">
        <f t="shared" si="903"/>
        <v>21:0671</v>
      </c>
      <c r="D7219" s="1" t="str">
        <f t="shared" si="904"/>
        <v>21:0204</v>
      </c>
      <c r="E7219" t="s">
        <v>28381</v>
      </c>
      <c r="F7219" t="s">
        <v>28382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 t="s">
        <v>593</v>
      </c>
      <c r="P7219" t="s">
        <v>45</v>
      </c>
      <c r="Q7219" t="s">
        <v>4049</v>
      </c>
    </row>
    <row r="7220" spans="1:17" hidden="1" x14ac:dyDescent="0.25">
      <c r="A7220" t="s">
        <v>28383</v>
      </c>
      <c r="B7220" t="s">
        <v>28384</v>
      </c>
      <c r="C7220" s="1" t="str">
        <f t="shared" si="903"/>
        <v>21:0671</v>
      </c>
      <c r="D7220" s="1" t="str">
        <f t="shared" si="904"/>
        <v>21:0204</v>
      </c>
      <c r="E7220" t="s">
        <v>28385</v>
      </c>
      <c r="F7220" t="s">
        <v>28386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 t="s">
        <v>21</v>
      </c>
      <c r="P7220" t="s">
        <v>22</v>
      </c>
      <c r="Q7220" t="s">
        <v>59</v>
      </c>
    </row>
    <row r="7221" spans="1:17" hidden="1" x14ac:dyDescent="0.25">
      <c r="A7221" t="s">
        <v>28387</v>
      </c>
      <c r="B7221" t="s">
        <v>28388</v>
      </c>
      <c r="C7221" s="1" t="str">
        <f t="shared" si="903"/>
        <v>21:0671</v>
      </c>
      <c r="D7221" s="1" t="str">
        <f t="shared" si="904"/>
        <v>21:0204</v>
      </c>
      <c r="E7221" t="s">
        <v>28389</v>
      </c>
      <c r="F7221" t="s">
        <v>28390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 t="s">
        <v>593</v>
      </c>
      <c r="P7221" t="s">
        <v>22</v>
      </c>
      <c r="Q7221" t="s">
        <v>59</v>
      </c>
    </row>
    <row r="7222" spans="1:17" hidden="1" x14ac:dyDescent="0.25">
      <c r="A7222" t="s">
        <v>28391</v>
      </c>
      <c r="B7222" t="s">
        <v>28392</v>
      </c>
      <c r="C7222" s="1" t="str">
        <f t="shared" si="903"/>
        <v>21:0671</v>
      </c>
      <c r="D7222" s="1" t="str">
        <f t="shared" si="904"/>
        <v>21:0204</v>
      </c>
      <c r="E7222" t="s">
        <v>28393</v>
      </c>
      <c r="F7222" t="s">
        <v>28394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 t="s">
        <v>28395</v>
      </c>
      <c r="P7222" t="s">
        <v>2212</v>
      </c>
      <c r="Q7222" t="s">
        <v>365</v>
      </c>
    </row>
    <row r="7223" spans="1:17" hidden="1" x14ac:dyDescent="0.25">
      <c r="A7223" t="s">
        <v>28396</v>
      </c>
      <c r="B7223" t="s">
        <v>28397</v>
      </c>
      <c r="C7223" s="1" t="str">
        <f t="shared" si="903"/>
        <v>21:0671</v>
      </c>
      <c r="D7223" s="1" t="str">
        <f t="shared" si="904"/>
        <v>21:0204</v>
      </c>
      <c r="E7223" t="s">
        <v>28398</v>
      </c>
      <c r="F7223" t="s">
        <v>28399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 t="s">
        <v>28400</v>
      </c>
      <c r="P7223" t="s">
        <v>2212</v>
      </c>
      <c r="Q7223" t="s">
        <v>35</v>
      </c>
    </row>
    <row r="7224" spans="1:17" hidden="1" x14ac:dyDescent="0.25">
      <c r="A7224" t="s">
        <v>28401</v>
      </c>
      <c r="B7224" t="s">
        <v>28402</v>
      </c>
      <c r="C7224" s="1" t="str">
        <f t="shared" si="903"/>
        <v>21:0671</v>
      </c>
      <c r="D7224" s="1" t="str">
        <f t="shared" si="904"/>
        <v>21:0204</v>
      </c>
      <c r="E7224" t="s">
        <v>28403</v>
      </c>
      <c r="F7224" t="s">
        <v>28404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 t="s">
        <v>21098</v>
      </c>
      <c r="P7224" t="s">
        <v>583</v>
      </c>
      <c r="Q7224" t="s">
        <v>398</v>
      </c>
    </row>
    <row r="7225" spans="1:17" hidden="1" x14ac:dyDescent="0.25">
      <c r="A7225" t="s">
        <v>28405</v>
      </c>
      <c r="B7225" t="s">
        <v>28406</v>
      </c>
      <c r="C7225" s="1" t="str">
        <f t="shared" si="903"/>
        <v>21:0671</v>
      </c>
      <c r="D7225" s="1" t="str">
        <f>HYPERLINK("http://geochem.nrcan.gc.ca/cdogs/content/svy/svy_e.htm", "")</f>
        <v/>
      </c>
      <c r="G7225" s="1" t="str">
        <f>HYPERLINK("http://geochem.nrcan.gc.ca/cdogs/content/cr_/cr_00082_e.htm", "82")</f>
        <v>82</v>
      </c>
      <c r="J7225" t="s">
        <v>11703</v>
      </c>
      <c r="K7225" t="s">
        <v>11704</v>
      </c>
      <c r="O7225" t="s">
        <v>14250</v>
      </c>
      <c r="P7225" t="s">
        <v>6664</v>
      </c>
      <c r="Q7225" t="s">
        <v>59</v>
      </c>
    </row>
    <row r="7226" spans="1:17" hidden="1" x14ac:dyDescent="0.25">
      <c r="A7226" t="s">
        <v>28407</v>
      </c>
      <c r="B7226" t="s">
        <v>28408</v>
      </c>
      <c r="C7226" s="1" t="str">
        <f t="shared" si="903"/>
        <v>21:0671</v>
      </c>
      <c r="D7226" s="1" t="str">
        <f>HYPERLINK("http://geochem.nrcan.gc.ca/cdogs/content/svy/svy210204_e.htm", "21:0204")</f>
        <v>21:0204</v>
      </c>
      <c r="E7226" t="s">
        <v>28409</v>
      </c>
      <c r="F7226" t="s">
        <v>28410</v>
      </c>
      <c r="H7226">
        <v>61.451699699999999</v>
      </c>
      <c r="I7226">
        <v>-129.45887629999999</v>
      </c>
      <c r="J7226" s="1" t="str">
        <f>HYPERLINK("http://geochem.nrcan.gc.ca/cdogs/content/kwd/kwd020018_e.htm", "Fluid (stream)")</f>
        <v>Fluid (stream)</v>
      </c>
      <c r="K7226" s="1" t="str">
        <f>HYPERLINK("http://geochem.nrcan.gc.ca/cdogs/content/kwd/kwd080007_e.htm", "Untreated Water")</f>
        <v>Untreated Water</v>
      </c>
      <c r="O7226" t="s">
        <v>16751</v>
      </c>
      <c r="P7226" t="s">
        <v>397</v>
      </c>
      <c r="Q7226" t="s">
        <v>365</v>
      </c>
    </row>
    <row r="7227" spans="1:17" hidden="1" x14ac:dyDescent="0.25">
      <c r="A7227" t="s">
        <v>28411</v>
      </c>
      <c r="B7227" t="s">
        <v>28412</v>
      </c>
      <c r="C7227" s="1" t="str">
        <f t="shared" si="903"/>
        <v>21:0671</v>
      </c>
      <c r="D7227" s="1" t="str">
        <f>HYPERLINK("http://geochem.nrcan.gc.ca/cdogs/content/svy/svy210204_e.htm", "21:0204")</f>
        <v>21:0204</v>
      </c>
      <c r="E7227" t="s">
        <v>28413</v>
      </c>
      <c r="F7227" t="s">
        <v>28414</v>
      </c>
      <c r="H7227">
        <v>61.411591799999997</v>
      </c>
      <c r="I7227">
        <v>-129.40403939999999</v>
      </c>
      <c r="J7227" s="1" t="str">
        <f>HYPERLINK("http://geochem.nrcan.gc.ca/cdogs/content/kwd/kwd020018_e.htm", "Fluid (stream)")</f>
        <v>Fluid (stream)</v>
      </c>
      <c r="K7227" s="1" t="str">
        <f>HYPERLINK("http://geochem.nrcan.gc.ca/cdogs/content/kwd/kwd080007_e.htm", "Untreated Water")</f>
        <v>Untreated Water</v>
      </c>
      <c r="O7227" t="s">
        <v>28415</v>
      </c>
      <c r="P7227" t="s">
        <v>1515</v>
      </c>
      <c r="Q7227" t="s">
        <v>52</v>
      </c>
    </row>
    <row r="7228" spans="1:17" hidden="1" x14ac:dyDescent="0.25">
      <c r="A7228" t="s">
        <v>28416</v>
      </c>
      <c r="B7228" t="s">
        <v>28417</v>
      </c>
      <c r="C7228" s="1" t="str">
        <f t="shared" si="903"/>
        <v>21:0671</v>
      </c>
      <c r="D7228" s="1" t="str">
        <f>HYPERLINK("http://geochem.nrcan.gc.ca/cdogs/content/svy/svy_e.htm", "")</f>
        <v/>
      </c>
      <c r="G7228" s="1" t="str">
        <f>HYPERLINK("http://geochem.nrcan.gc.ca/cdogs/content/cr_/cr_00080_e.htm", "80")</f>
        <v>80</v>
      </c>
      <c r="J7228" t="s">
        <v>11703</v>
      </c>
      <c r="K7228" t="s">
        <v>11704</v>
      </c>
      <c r="O7228" t="s">
        <v>113</v>
      </c>
      <c r="P7228" t="s">
        <v>1631</v>
      </c>
      <c r="Q7228" t="s">
        <v>46</v>
      </c>
    </row>
    <row r="7229" spans="1:17" hidden="1" x14ac:dyDescent="0.25">
      <c r="A7229" t="s">
        <v>28418</v>
      </c>
      <c r="B7229" t="s">
        <v>28419</v>
      </c>
      <c r="C7229" s="1" t="str">
        <f t="shared" si="903"/>
        <v>21:0671</v>
      </c>
      <c r="D7229" s="1" t="str">
        <f t="shared" ref="D7229:D7253" si="907">HYPERLINK("http://geochem.nrcan.gc.ca/cdogs/content/svy/svy210204_e.htm", "21:0204")</f>
        <v>21:0204</v>
      </c>
      <c r="E7229" t="s">
        <v>28420</v>
      </c>
      <c r="F7229" t="s">
        <v>28421</v>
      </c>
      <c r="H7229">
        <v>61.391048400000003</v>
      </c>
      <c r="I7229">
        <v>-129.33181429999999</v>
      </c>
      <c r="J7229" s="1" t="str">
        <f t="shared" ref="J7229:J7253" si="908">HYPERLINK("http://geochem.nrcan.gc.ca/cdogs/content/kwd/kwd020018_e.htm", "Fluid (stream)")</f>
        <v>Fluid (stream)</v>
      </c>
      <c r="K7229" s="1" t="str">
        <f t="shared" ref="K7229:K7253" si="909">HYPERLINK("http://geochem.nrcan.gc.ca/cdogs/content/kwd/kwd080007_e.htm", "Untreated Water")</f>
        <v>Untreated Water</v>
      </c>
      <c r="O7229" t="s">
        <v>28422</v>
      </c>
      <c r="P7229" t="s">
        <v>397</v>
      </c>
      <c r="Q7229" t="s">
        <v>5130</v>
      </c>
    </row>
    <row r="7230" spans="1:17" hidden="1" x14ac:dyDescent="0.25">
      <c r="A7230" t="s">
        <v>28423</v>
      </c>
      <c r="B7230" t="s">
        <v>28424</v>
      </c>
      <c r="C7230" s="1" t="str">
        <f t="shared" si="903"/>
        <v>21:0671</v>
      </c>
      <c r="D7230" s="1" t="str">
        <f t="shared" si="907"/>
        <v>21:0204</v>
      </c>
      <c r="E7230" t="s">
        <v>28425</v>
      </c>
      <c r="F7230" t="s">
        <v>28426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 t="s">
        <v>28427</v>
      </c>
      <c r="P7230" t="s">
        <v>391</v>
      </c>
      <c r="Q7230" t="s">
        <v>522</v>
      </c>
    </row>
    <row r="7231" spans="1:17" hidden="1" x14ac:dyDescent="0.25">
      <c r="A7231" t="s">
        <v>28428</v>
      </c>
      <c r="B7231" t="s">
        <v>28429</v>
      </c>
      <c r="C7231" s="1" t="str">
        <f t="shared" si="903"/>
        <v>21:0671</v>
      </c>
      <c r="D7231" s="1" t="str">
        <f t="shared" si="907"/>
        <v>21:0204</v>
      </c>
      <c r="E7231" t="s">
        <v>28425</v>
      </c>
      <c r="F7231" t="s">
        <v>28430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 t="s">
        <v>19722</v>
      </c>
      <c r="P7231" t="s">
        <v>391</v>
      </c>
      <c r="Q7231" t="s">
        <v>522</v>
      </c>
    </row>
    <row r="7232" spans="1:17" hidden="1" x14ac:dyDescent="0.25">
      <c r="A7232" t="s">
        <v>28431</v>
      </c>
      <c r="B7232" t="s">
        <v>28432</v>
      </c>
      <c r="C7232" s="1" t="str">
        <f t="shared" si="903"/>
        <v>21:0671</v>
      </c>
      <c r="D7232" s="1" t="str">
        <f t="shared" si="907"/>
        <v>21:0204</v>
      </c>
      <c r="E7232" t="s">
        <v>28433</v>
      </c>
      <c r="F7232" t="s">
        <v>28434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 t="s">
        <v>4378</v>
      </c>
      <c r="P7232" t="s">
        <v>583</v>
      </c>
      <c r="Q7232" t="s">
        <v>35</v>
      </c>
    </row>
    <row r="7233" spans="1:17" hidden="1" x14ac:dyDescent="0.25">
      <c r="A7233" t="s">
        <v>28435</v>
      </c>
      <c r="B7233" t="s">
        <v>28436</v>
      </c>
      <c r="C7233" s="1" t="str">
        <f t="shared" si="903"/>
        <v>21:0671</v>
      </c>
      <c r="D7233" s="1" t="str">
        <f t="shared" si="907"/>
        <v>21:0204</v>
      </c>
      <c r="E7233" t="s">
        <v>28437</v>
      </c>
      <c r="F7233" t="s">
        <v>28438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 t="s">
        <v>18859</v>
      </c>
      <c r="P7233" t="s">
        <v>22</v>
      </c>
      <c r="Q7233" t="s">
        <v>35</v>
      </c>
    </row>
    <row r="7234" spans="1:17" hidden="1" x14ac:dyDescent="0.25">
      <c r="A7234" t="s">
        <v>28439</v>
      </c>
      <c r="B7234" t="s">
        <v>28440</v>
      </c>
      <c r="C7234" s="1" t="str">
        <f t="shared" si="903"/>
        <v>21:0671</v>
      </c>
      <c r="D7234" s="1" t="str">
        <f t="shared" si="907"/>
        <v>21:0204</v>
      </c>
      <c r="E7234" t="s">
        <v>28441</v>
      </c>
      <c r="F7234" t="s">
        <v>28442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 t="s">
        <v>18054</v>
      </c>
      <c r="P7234" t="s">
        <v>22</v>
      </c>
      <c r="Q7234" t="s">
        <v>653</v>
      </c>
    </row>
    <row r="7235" spans="1:17" hidden="1" x14ac:dyDescent="0.25">
      <c r="A7235" t="s">
        <v>28443</v>
      </c>
      <c r="B7235" t="s">
        <v>28444</v>
      </c>
      <c r="C7235" s="1" t="str">
        <f t="shared" si="903"/>
        <v>21:0671</v>
      </c>
      <c r="D7235" s="1" t="str">
        <f t="shared" si="907"/>
        <v>21:0204</v>
      </c>
      <c r="E7235" t="s">
        <v>28445</v>
      </c>
      <c r="F7235" t="s">
        <v>28446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 t="s">
        <v>18054</v>
      </c>
      <c r="P7235" t="s">
        <v>583</v>
      </c>
      <c r="Q7235" t="s">
        <v>522</v>
      </c>
    </row>
    <row r="7236" spans="1:17" hidden="1" x14ac:dyDescent="0.25">
      <c r="A7236" t="s">
        <v>28447</v>
      </c>
      <c r="B7236" t="s">
        <v>28448</v>
      </c>
      <c r="C7236" s="1" t="str">
        <f t="shared" si="903"/>
        <v>21:0671</v>
      </c>
      <c r="D7236" s="1" t="str">
        <f t="shared" si="907"/>
        <v>21:0204</v>
      </c>
      <c r="E7236" t="s">
        <v>28449</v>
      </c>
      <c r="F7236" t="s">
        <v>28450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 t="s">
        <v>630</v>
      </c>
      <c r="P7236" t="s">
        <v>22</v>
      </c>
      <c r="Q7236" t="s">
        <v>365</v>
      </c>
    </row>
    <row r="7237" spans="1:17" hidden="1" x14ac:dyDescent="0.25">
      <c r="A7237" t="s">
        <v>28451</v>
      </c>
      <c r="B7237" t="s">
        <v>28452</v>
      </c>
      <c r="C7237" s="1" t="str">
        <f t="shared" si="903"/>
        <v>21:0671</v>
      </c>
      <c r="D7237" s="1" t="str">
        <f t="shared" si="907"/>
        <v>21:0204</v>
      </c>
      <c r="E7237" t="s">
        <v>28453</v>
      </c>
      <c r="F7237" t="s">
        <v>28454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 t="s">
        <v>8423</v>
      </c>
      <c r="P7237" t="s">
        <v>356</v>
      </c>
      <c r="Q7237" t="s">
        <v>23</v>
      </c>
    </row>
    <row r="7238" spans="1:17" hidden="1" x14ac:dyDescent="0.25">
      <c r="A7238" t="s">
        <v>28455</v>
      </c>
      <c r="B7238" t="s">
        <v>28456</v>
      </c>
      <c r="C7238" s="1" t="str">
        <f t="shared" si="903"/>
        <v>21:0671</v>
      </c>
      <c r="D7238" s="1" t="str">
        <f t="shared" si="907"/>
        <v>21:0204</v>
      </c>
      <c r="E7238" t="s">
        <v>28457</v>
      </c>
      <c r="F7238" t="s">
        <v>28458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 t="s">
        <v>28459</v>
      </c>
      <c r="P7238" t="s">
        <v>583</v>
      </c>
      <c r="Q7238" t="s">
        <v>46</v>
      </c>
    </row>
    <row r="7239" spans="1:17" hidden="1" x14ac:dyDescent="0.25">
      <c r="A7239" t="s">
        <v>28460</v>
      </c>
      <c r="B7239" t="s">
        <v>28461</v>
      </c>
      <c r="C7239" s="1" t="str">
        <f t="shared" si="903"/>
        <v>21:0671</v>
      </c>
      <c r="D7239" s="1" t="str">
        <f t="shared" si="907"/>
        <v>21:0204</v>
      </c>
      <c r="E7239" t="s">
        <v>28462</v>
      </c>
      <c r="F7239" t="s">
        <v>28463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 t="s">
        <v>1771</v>
      </c>
      <c r="P7239" t="s">
        <v>22</v>
      </c>
      <c r="Q7239" t="s">
        <v>29</v>
      </c>
    </row>
    <row r="7240" spans="1:17" hidden="1" x14ac:dyDescent="0.25">
      <c r="A7240" t="s">
        <v>28464</v>
      </c>
      <c r="B7240" t="s">
        <v>28465</v>
      </c>
      <c r="C7240" s="1" t="str">
        <f t="shared" si="903"/>
        <v>21:0671</v>
      </c>
      <c r="D7240" s="1" t="str">
        <f t="shared" si="907"/>
        <v>21:0204</v>
      </c>
      <c r="E7240" t="s">
        <v>28466</v>
      </c>
      <c r="F7240" t="s">
        <v>28467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 t="s">
        <v>21</v>
      </c>
      <c r="P7240" t="s">
        <v>45</v>
      </c>
      <c r="Q7240" t="s">
        <v>59</v>
      </c>
    </row>
    <row r="7241" spans="1:17" hidden="1" x14ac:dyDescent="0.25">
      <c r="A7241" t="s">
        <v>28468</v>
      </c>
      <c r="B7241" t="s">
        <v>28469</v>
      </c>
      <c r="C7241" s="1" t="str">
        <f t="shared" si="903"/>
        <v>21:0671</v>
      </c>
      <c r="D7241" s="1" t="str">
        <f t="shared" si="907"/>
        <v>21:0204</v>
      </c>
      <c r="E7241" t="s">
        <v>28470</v>
      </c>
      <c r="F7241" t="s">
        <v>28471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 t="s">
        <v>28472</v>
      </c>
      <c r="P7241" t="s">
        <v>45</v>
      </c>
      <c r="Q7241" t="s">
        <v>35</v>
      </c>
    </row>
    <row r="7242" spans="1:17" hidden="1" x14ac:dyDescent="0.25">
      <c r="A7242" t="s">
        <v>28473</v>
      </c>
      <c r="B7242" t="s">
        <v>28474</v>
      </c>
      <c r="C7242" s="1" t="str">
        <f t="shared" si="903"/>
        <v>21:0671</v>
      </c>
      <c r="D7242" s="1" t="str">
        <f t="shared" si="907"/>
        <v>21:0204</v>
      </c>
      <c r="E7242" t="s">
        <v>28475</v>
      </c>
      <c r="F7242" t="s">
        <v>28476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 t="s">
        <v>5641</v>
      </c>
      <c r="P7242" t="s">
        <v>583</v>
      </c>
      <c r="Q7242" t="s">
        <v>23</v>
      </c>
    </row>
    <row r="7243" spans="1:17" hidden="1" x14ac:dyDescent="0.25">
      <c r="A7243" t="s">
        <v>28477</v>
      </c>
      <c r="B7243" t="s">
        <v>28478</v>
      </c>
      <c r="C7243" s="1" t="str">
        <f t="shared" si="903"/>
        <v>21:0671</v>
      </c>
      <c r="D7243" s="1" t="str">
        <f t="shared" si="907"/>
        <v>21:0204</v>
      </c>
      <c r="E7243" t="s">
        <v>28479</v>
      </c>
      <c r="F7243" t="s">
        <v>28480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 t="s">
        <v>27796</v>
      </c>
      <c r="P7243" t="s">
        <v>1631</v>
      </c>
      <c r="Q7243" t="s">
        <v>103</v>
      </c>
    </row>
    <row r="7244" spans="1:17" hidden="1" x14ac:dyDescent="0.25">
      <c r="A7244" t="s">
        <v>28481</v>
      </c>
      <c r="B7244" t="s">
        <v>28482</v>
      </c>
      <c r="C7244" s="1" t="str">
        <f t="shared" si="903"/>
        <v>21:0671</v>
      </c>
      <c r="D7244" s="1" t="str">
        <f t="shared" si="907"/>
        <v>21:0204</v>
      </c>
      <c r="E7244" t="s">
        <v>28483</v>
      </c>
      <c r="F7244" t="s">
        <v>28484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 t="s">
        <v>28459</v>
      </c>
      <c r="P7244" t="s">
        <v>3107</v>
      </c>
      <c r="Q7244" t="s">
        <v>52</v>
      </c>
    </row>
    <row r="7245" spans="1:17" hidden="1" x14ac:dyDescent="0.25">
      <c r="A7245" t="s">
        <v>28485</v>
      </c>
      <c r="B7245" t="s">
        <v>28486</v>
      </c>
      <c r="C7245" s="1" t="str">
        <f t="shared" si="903"/>
        <v>21:0671</v>
      </c>
      <c r="D7245" s="1" t="str">
        <f t="shared" si="907"/>
        <v>21:0204</v>
      </c>
      <c r="E7245" t="s">
        <v>28487</v>
      </c>
      <c r="F7245" t="s">
        <v>28488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 t="s">
        <v>630</v>
      </c>
      <c r="P7245" t="s">
        <v>1515</v>
      </c>
      <c r="Q7245" t="s">
        <v>88</v>
      </c>
    </row>
    <row r="7246" spans="1:17" hidden="1" x14ac:dyDescent="0.25">
      <c r="A7246" t="s">
        <v>28489</v>
      </c>
      <c r="B7246" t="s">
        <v>28490</v>
      </c>
      <c r="C7246" s="1" t="str">
        <f t="shared" si="903"/>
        <v>21:0671</v>
      </c>
      <c r="D7246" s="1" t="str">
        <f t="shared" si="907"/>
        <v>21:0204</v>
      </c>
      <c r="E7246" t="s">
        <v>28491</v>
      </c>
      <c r="F7246" t="s">
        <v>28492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 t="s">
        <v>551</v>
      </c>
      <c r="P7246" t="s">
        <v>1515</v>
      </c>
      <c r="Q7246" t="s">
        <v>171</v>
      </c>
    </row>
    <row r="7247" spans="1:17" hidden="1" x14ac:dyDescent="0.25">
      <c r="A7247" t="s">
        <v>28493</v>
      </c>
      <c r="B7247" t="s">
        <v>28494</v>
      </c>
      <c r="C7247" s="1" t="str">
        <f t="shared" si="903"/>
        <v>21:0671</v>
      </c>
      <c r="D7247" s="1" t="str">
        <f t="shared" si="907"/>
        <v>21:0204</v>
      </c>
      <c r="E7247" t="s">
        <v>28495</v>
      </c>
      <c r="F7247" t="s">
        <v>28496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 t="s">
        <v>154</v>
      </c>
      <c r="P7247" t="s">
        <v>391</v>
      </c>
      <c r="Q7247" t="s">
        <v>88</v>
      </c>
    </row>
    <row r="7248" spans="1:17" hidden="1" x14ac:dyDescent="0.25">
      <c r="A7248" t="s">
        <v>28497</v>
      </c>
      <c r="B7248" t="s">
        <v>28498</v>
      </c>
      <c r="C7248" s="1" t="str">
        <f t="shared" si="903"/>
        <v>21:0671</v>
      </c>
      <c r="D7248" s="1" t="str">
        <f t="shared" si="907"/>
        <v>21:0204</v>
      </c>
      <c r="E7248" t="s">
        <v>28499</v>
      </c>
      <c r="F7248" t="s">
        <v>28500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 t="s">
        <v>3406</v>
      </c>
      <c r="P7248" t="s">
        <v>583</v>
      </c>
      <c r="Q7248" t="s">
        <v>88</v>
      </c>
    </row>
    <row r="7249" spans="1:17" hidden="1" x14ac:dyDescent="0.25">
      <c r="A7249" t="s">
        <v>28501</v>
      </c>
      <c r="B7249" t="s">
        <v>28502</v>
      </c>
      <c r="C7249" s="1" t="str">
        <f t="shared" si="903"/>
        <v>21:0671</v>
      </c>
      <c r="D7249" s="1" t="str">
        <f t="shared" si="907"/>
        <v>21:0204</v>
      </c>
      <c r="E7249" t="s">
        <v>28499</v>
      </c>
      <c r="F7249" t="s">
        <v>28503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 t="s">
        <v>512</v>
      </c>
      <c r="P7249" t="s">
        <v>2212</v>
      </c>
      <c r="Q7249" t="s">
        <v>171</v>
      </c>
    </row>
    <row r="7250" spans="1:17" hidden="1" x14ac:dyDescent="0.25">
      <c r="A7250" t="s">
        <v>28504</v>
      </c>
      <c r="B7250" t="s">
        <v>28505</v>
      </c>
      <c r="C7250" s="1" t="str">
        <f t="shared" si="903"/>
        <v>21:0671</v>
      </c>
      <c r="D7250" s="1" t="str">
        <f t="shared" si="907"/>
        <v>21:0204</v>
      </c>
      <c r="E7250" t="s">
        <v>28506</v>
      </c>
      <c r="F7250" t="s">
        <v>28507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 t="s">
        <v>1247</v>
      </c>
      <c r="P7250" t="s">
        <v>2212</v>
      </c>
      <c r="Q7250" t="s">
        <v>16497</v>
      </c>
    </row>
    <row r="7251" spans="1:17" hidden="1" x14ac:dyDescent="0.25">
      <c r="A7251" t="s">
        <v>28508</v>
      </c>
      <c r="B7251" t="s">
        <v>28509</v>
      </c>
      <c r="C7251" s="1" t="str">
        <f t="shared" si="903"/>
        <v>21:0671</v>
      </c>
      <c r="D7251" s="1" t="str">
        <f t="shared" si="907"/>
        <v>21:0204</v>
      </c>
      <c r="E7251" t="s">
        <v>28510</v>
      </c>
      <c r="F7251" t="s">
        <v>28511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 t="s">
        <v>311</v>
      </c>
      <c r="P7251" t="s">
        <v>397</v>
      </c>
      <c r="Q7251" t="s">
        <v>88</v>
      </c>
    </row>
    <row r="7252" spans="1:17" hidden="1" x14ac:dyDescent="0.25">
      <c r="A7252" t="s">
        <v>28512</v>
      </c>
      <c r="B7252" t="s">
        <v>28513</v>
      </c>
      <c r="C7252" s="1" t="str">
        <f t="shared" si="903"/>
        <v>21:0671</v>
      </c>
      <c r="D7252" s="1" t="str">
        <f t="shared" si="907"/>
        <v>21:0204</v>
      </c>
      <c r="E7252" t="s">
        <v>28514</v>
      </c>
      <c r="F7252" t="s">
        <v>28515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 t="s">
        <v>1247</v>
      </c>
      <c r="P7252" t="s">
        <v>2943</v>
      </c>
      <c r="Q7252" t="s">
        <v>52</v>
      </c>
    </row>
    <row r="7253" spans="1:17" hidden="1" x14ac:dyDescent="0.25">
      <c r="A7253" t="s">
        <v>28516</v>
      </c>
      <c r="B7253" t="s">
        <v>28517</v>
      </c>
      <c r="C7253" s="1" t="str">
        <f t="shared" si="903"/>
        <v>21:0671</v>
      </c>
      <c r="D7253" s="1" t="str">
        <f t="shared" si="907"/>
        <v>21:0204</v>
      </c>
      <c r="E7253" t="s">
        <v>28518</v>
      </c>
      <c r="F7253" t="s">
        <v>28519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 t="s">
        <v>680</v>
      </c>
      <c r="P7253" t="s">
        <v>1598</v>
      </c>
      <c r="Q7253" t="s">
        <v>52</v>
      </c>
    </row>
    <row r="7254" spans="1:17" hidden="1" x14ac:dyDescent="0.25">
      <c r="A7254" t="s">
        <v>28520</v>
      </c>
      <c r="B7254" t="s">
        <v>28521</v>
      </c>
      <c r="C7254" s="1" t="str">
        <f t="shared" si="903"/>
        <v>21:0671</v>
      </c>
      <c r="D7254" s="1" t="str">
        <f>HYPERLINK("http://geochem.nrcan.gc.ca/cdogs/content/svy/svy_e.htm", "")</f>
        <v/>
      </c>
      <c r="G7254" s="1" t="str">
        <f>HYPERLINK("http://geochem.nrcan.gc.ca/cdogs/content/cr_/cr_00080_e.htm", "80")</f>
        <v>80</v>
      </c>
      <c r="J7254" t="s">
        <v>11703</v>
      </c>
      <c r="K7254" t="s">
        <v>11704</v>
      </c>
      <c r="O7254" t="s">
        <v>311</v>
      </c>
      <c r="P7254" t="s">
        <v>1631</v>
      </c>
      <c r="Q7254" t="s">
        <v>198</v>
      </c>
    </row>
    <row r="7255" spans="1:17" hidden="1" x14ac:dyDescent="0.25">
      <c r="A7255" t="s">
        <v>28522</v>
      </c>
      <c r="B7255" t="s">
        <v>28523</v>
      </c>
      <c r="C7255" s="1" t="str">
        <f t="shared" ref="C7255:C7318" si="910">HYPERLINK("http://geochem.nrcan.gc.ca/cdogs/content/bdl/bdl210671_e.htm", "21:0671")</f>
        <v>21:0671</v>
      </c>
      <c r="D7255" s="1" t="str">
        <f t="shared" ref="D7255:D7281" si="911">HYPERLINK("http://geochem.nrcan.gc.ca/cdogs/content/svy/svy210204_e.htm", "21:0204")</f>
        <v>21:0204</v>
      </c>
      <c r="E7255" t="s">
        <v>28524</v>
      </c>
      <c r="F7255" t="s">
        <v>28525</v>
      </c>
      <c r="H7255">
        <v>61.730353800000003</v>
      </c>
      <c r="I7255">
        <v>-128.88608139999999</v>
      </c>
      <c r="J7255" s="1" t="str">
        <f t="shared" ref="J7255:J7281" si="912">HYPERLINK("http://geochem.nrcan.gc.ca/cdogs/content/kwd/kwd020018_e.htm", "Fluid (stream)")</f>
        <v>Fluid (stream)</v>
      </c>
      <c r="K7255" s="1" t="str">
        <f t="shared" ref="K7255:K7281" si="913">HYPERLINK("http://geochem.nrcan.gc.ca/cdogs/content/kwd/kwd080007_e.htm", "Untreated Water")</f>
        <v>Untreated Water</v>
      </c>
      <c r="O7255" t="s">
        <v>21</v>
      </c>
      <c r="P7255" t="s">
        <v>397</v>
      </c>
      <c r="Q7255" t="s">
        <v>71</v>
      </c>
    </row>
    <row r="7256" spans="1:17" hidden="1" x14ac:dyDescent="0.25">
      <c r="A7256" t="s">
        <v>28526</v>
      </c>
      <c r="B7256" t="s">
        <v>28527</v>
      </c>
      <c r="C7256" s="1" t="str">
        <f t="shared" si="910"/>
        <v>21:0671</v>
      </c>
      <c r="D7256" s="1" t="str">
        <f t="shared" si="911"/>
        <v>21:0204</v>
      </c>
      <c r="E7256" t="s">
        <v>28528</v>
      </c>
      <c r="F7256" t="s">
        <v>28529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  <c r="O7256" t="s">
        <v>108</v>
      </c>
      <c r="P7256" t="s">
        <v>108</v>
      </c>
      <c r="Q7256" t="s">
        <v>108</v>
      </c>
    </row>
    <row r="7257" spans="1:17" hidden="1" x14ac:dyDescent="0.25">
      <c r="A7257" t="s">
        <v>28530</v>
      </c>
      <c r="B7257" t="s">
        <v>28531</v>
      </c>
      <c r="C7257" s="1" t="str">
        <f t="shared" si="910"/>
        <v>21:0671</v>
      </c>
      <c r="D7257" s="1" t="str">
        <f t="shared" si="911"/>
        <v>21:0204</v>
      </c>
      <c r="E7257" t="s">
        <v>28532</v>
      </c>
      <c r="F7257" t="s">
        <v>28533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 t="s">
        <v>311</v>
      </c>
      <c r="P7257" t="s">
        <v>2943</v>
      </c>
      <c r="Q7257" t="s">
        <v>52</v>
      </c>
    </row>
    <row r="7258" spans="1:17" hidden="1" x14ac:dyDescent="0.25">
      <c r="A7258" t="s">
        <v>28534</v>
      </c>
      <c r="B7258" t="s">
        <v>28535</v>
      </c>
      <c r="C7258" s="1" t="str">
        <f t="shared" si="910"/>
        <v>21:0671</v>
      </c>
      <c r="D7258" s="1" t="str">
        <f t="shared" si="911"/>
        <v>21:0204</v>
      </c>
      <c r="E7258" t="s">
        <v>28536</v>
      </c>
      <c r="F7258" t="s">
        <v>28537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 t="s">
        <v>2120</v>
      </c>
      <c r="P7258" t="s">
        <v>2212</v>
      </c>
      <c r="Q7258" t="s">
        <v>93</v>
      </c>
    </row>
    <row r="7259" spans="1:17" hidden="1" x14ac:dyDescent="0.25">
      <c r="A7259" t="s">
        <v>28538</v>
      </c>
      <c r="B7259" t="s">
        <v>28539</v>
      </c>
      <c r="C7259" s="1" t="str">
        <f t="shared" si="910"/>
        <v>21:0671</v>
      </c>
      <c r="D7259" s="1" t="str">
        <f t="shared" si="911"/>
        <v>21:0204</v>
      </c>
      <c r="E7259" t="s">
        <v>28540</v>
      </c>
      <c r="F7259" t="s">
        <v>28541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 t="s">
        <v>5641</v>
      </c>
      <c r="P7259" t="s">
        <v>397</v>
      </c>
      <c r="Q7259" t="s">
        <v>103</v>
      </c>
    </row>
    <row r="7260" spans="1:17" hidden="1" x14ac:dyDescent="0.25">
      <c r="A7260" t="s">
        <v>28542</v>
      </c>
      <c r="B7260" t="s">
        <v>28543</v>
      </c>
      <c r="C7260" s="1" t="str">
        <f t="shared" si="910"/>
        <v>21:0671</v>
      </c>
      <c r="D7260" s="1" t="str">
        <f t="shared" si="911"/>
        <v>21:0204</v>
      </c>
      <c r="E7260" t="s">
        <v>28544</v>
      </c>
      <c r="F7260" t="s">
        <v>28545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 t="s">
        <v>1771</v>
      </c>
      <c r="P7260" t="s">
        <v>2212</v>
      </c>
      <c r="Q7260" t="s">
        <v>71</v>
      </c>
    </row>
    <row r="7261" spans="1:17" hidden="1" x14ac:dyDescent="0.25">
      <c r="A7261" t="s">
        <v>28546</v>
      </c>
      <c r="B7261" t="s">
        <v>28547</v>
      </c>
      <c r="C7261" s="1" t="str">
        <f t="shared" si="910"/>
        <v>21:0671</v>
      </c>
      <c r="D7261" s="1" t="str">
        <f t="shared" si="911"/>
        <v>21:0204</v>
      </c>
      <c r="E7261" t="s">
        <v>28548</v>
      </c>
      <c r="F7261" t="s">
        <v>28549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 t="s">
        <v>607</v>
      </c>
      <c r="P7261" t="s">
        <v>1515</v>
      </c>
      <c r="Q7261" t="s">
        <v>71</v>
      </c>
    </row>
    <row r="7262" spans="1:17" hidden="1" x14ac:dyDescent="0.25">
      <c r="A7262" t="s">
        <v>28550</v>
      </c>
      <c r="B7262" t="s">
        <v>28551</v>
      </c>
      <c r="C7262" s="1" t="str">
        <f t="shared" si="910"/>
        <v>21:0671</v>
      </c>
      <c r="D7262" s="1" t="str">
        <f t="shared" si="911"/>
        <v>21:0204</v>
      </c>
      <c r="E7262" t="s">
        <v>28552</v>
      </c>
      <c r="F7262" t="s">
        <v>28553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 t="s">
        <v>3085</v>
      </c>
      <c r="P7262" t="s">
        <v>1515</v>
      </c>
      <c r="Q7262" t="s">
        <v>198</v>
      </c>
    </row>
    <row r="7263" spans="1:17" hidden="1" x14ac:dyDescent="0.25">
      <c r="A7263" t="s">
        <v>28554</v>
      </c>
      <c r="B7263" t="s">
        <v>28555</v>
      </c>
      <c r="C7263" s="1" t="str">
        <f t="shared" si="910"/>
        <v>21:0671</v>
      </c>
      <c r="D7263" s="1" t="str">
        <f t="shared" si="911"/>
        <v>21:0204</v>
      </c>
      <c r="E7263" t="s">
        <v>28556</v>
      </c>
      <c r="F7263" t="s">
        <v>28557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 t="s">
        <v>3022</v>
      </c>
      <c r="P7263" t="s">
        <v>3107</v>
      </c>
      <c r="Q7263" t="s">
        <v>93</v>
      </c>
    </row>
    <row r="7264" spans="1:17" hidden="1" x14ac:dyDescent="0.25">
      <c r="A7264" t="s">
        <v>28558</v>
      </c>
      <c r="B7264" t="s">
        <v>28559</v>
      </c>
      <c r="C7264" s="1" t="str">
        <f t="shared" si="910"/>
        <v>21:0671</v>
      </c>
      <c r="D7264" s="1" t="str">
        <f t="shared" si="911"/>
        <v>21:0204</v>
      </c>
      <c r="E7264" t="s">
        <v>28560</v>
      </c>
      <c r="F7264" t="s">
        <v>28561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 t="s">
        <v>630</v>
      </c>
      <c r="P7264" t="s">
        <v>2212</v>
      </c>
      <c r="Q7264" t="s">
        <v>93</v>
      </c>
    </row>
    <row r="7265" spans="1:17" hidden="1" x14ac:dyDescent="0.25">
      <c r="A7265" t="s">
        <v>28562</v>
      </c>
      <c r="B7265" t="s">
        <v>28563</v>
      </c>
      <c r="C7265" s="1" t="str">
        <f t="shared" si="910"/>
        <v>21:0671</v>
      </c>
      <c r="D7265" s="1" t="str">
        <f t="shared" si="911"/>
        <v>21:0204</v>
      </c>
      <c r="E7265" t="s">
        <v>28564</v>
      </c>
      <c r="F7265" t="s">
        <v>28565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 t="s">
        <v>20976</v>
      </c>
      <c r="P7265" t="s">
        <v>1631</v>
      </c>
      <c r="Q7265" t="s">
        <v>189</v>
      </c>
    </row>
    <row r="7266" spans="1:17" hidden="1" x14ac:dyDescent="0.25">
      <c r="A7266" t="s">
        <v>28566</v>
      </c>
      <c r="B7266" t="s">
        <v>28567</v>
      </c>
      <c r="C7266" s="1" t="str">
        <f t="shared" si="910"/>
        <v>21:0671</v>
      </c>
      <c r="D7266" s="1" t="str">
        <f t="shared" si="911"/>
        <v>21:0204</v>
      </c>
      <c r="E7266" t="s">
        <v>28568</v>
      </c>
      <c r="F7266" t="s">
        <v>28569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 t="s">
        <v>311</v>
      </c>
      <c r="P7266" t="s">
        <v>2212</v>
      </c>
      <c r="Q7266" t="s">
        <v>71</v>
      </c>
    </row>
    <row r="7267" spans="1:17" hidden="1" x14ac:dyDescent="0.25">
      <c r="A7267" t="s">
        <v>28570</v>
      </c>
      <c r="B7267" t="s">
        <v>28571</v>
      </c>
      <c r="C7267" s="1" t="str">
        <f t="shared" si="910"/>
        <v>21:0671</v>
      </c>
      <c r="D7267" s="1" t="str">
        <f t="shared" si="911"/>
        <v>21:0204</v>
      </c>
      <c r="E7267" t="s">
        <v>28572</v>
      </c>
      <c r="F7267" t="s">
        <v>28573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  <c r="O7267" t="s">
        <v>108</v>
      </c>
      <c r="P7267" t="s">
        <v>108</v>
      </c>
      <c r="Q7267" t="s">
        <v>108</v>
      </c>
    </row>
    <row r="7268" spans="1:17" hidden="1" x14ac:dyDescent="0.25">
      <c r="A7268" t="s">
        <v>28574</v>
      </c>
      <c r="B7268" t="s">
        <v>28575</v>
      </c>
      <c r="C7268" s="1" t="str">
        <f t="shared" si="910"/>
        <v>21:0671</v>
      </c>
      <c r="D7268" s="1" t="str">
        <f t="shared" si="911"/>
        <v>21:0204</v>
      </c>
      <c r="E7268" t="s">
        <v>28576</v>
      </c>
      <c r="F7268" t="s">
        <v>28577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 t="s">
        <v>3532</v>
      </c>
      <c r="P7268" t="s">
        <v>1515</v>
      </c>
      <c r="Q7268" t="s">
        <v>103</v>
      </c>
    </row>
    <row r="7269" spans="1:17" hidden="1" x14ac:dyDescent="0.25">
      <c r="A7269" t="s">
        <v>28578</v>
      </c>
      <c r="B7269" t="s">
        <v>28579</v>
      </c>
      <c r="C7269" s="1" t="str">
        <f t="shared" si="910"/>
        <v>21:0671</v>
      </c>
      <c r="D7269" s="1" t="str">
        <f t="shared" si="911"/>
        <v>21:0204</v>
      </c>
      <c r="E7269" t="s">
        <v>28580</v>
      </c>
      <c r="F7269" t="s">
        <v>28581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 t="s">
        <v>15720</v>
      </c>
      <c r="P7269" t="s">
        <v>2212</v>
      </c>
      <c r="Q7269" t="s">
        <v>23</v>
      </c>
    </row>
    <row r="7270" spans="1:17" hidden="1" x14ac:dyDescent="0.25">
      <c r="A7270" t="s">
        <v>28582</v>
      </c>
      <c r="B7270" t="s">
        <v>28583</v>
      </c>
      <c r="C7270" s="1" t="str">
        <f t="shared" si="910"/>
        <v>21:0671</v>
      </c>
      <c r="D7270" s="1" t="str">
        <f t="shared" si="911"/>
        <v>21:0204</v>
      </c>
      <c r="E7270" t="s">
        <v>28580</v>
      </c>
      <c r="F7270" t="s">
        <v>28584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 t="s">
        <v>6304</v>
      </c>
      <c r="P7270" t="s">
        <v>2212</v>
      </c>
      <c r="Q7270" t="s">
        <v>59</v>
      </c>
    </row>
    <row r="7271" spans="1:17" hidden="1" x14ac:dyDescent="0.25">
      <c r="A7271" t="s">
        <v>28585</v>
      </c>
      <c r="B7271" t="s">
        <v>28586</v>
      </c>
      <c r="C7271" s="1" t="str">
        <f t="shared" si="910"/>
        <v>21:0671</v>
      </c>
      <c r="D7271" s="1" t="str">
        <f t="shared" si="911"/>
        <v>21:0204</v>
      </c>
      <c r="E7271" t="s">
        <v>28587</v>
      </c>
      <c r="F7271" t="s">
        <v>28588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 t="s">
        <v>154</v>
      </c>
      <c r="P7271" t="s">
        <v>583</v>
      </c>
      <c r="Q7271" t="s">
        <v>29</v>
      </c>
    </row>
    <row r="7272" spans="1:17" hidden="1" x14ac:dyDescent="0.25">
      <c r="A7272" t="s">
        <v>28589</v>
      </c>
      <c r="B7272" t="s">
        <v>28590</v>
      </c>
      <c r="C7272" s="1" t="str">
        <f t="shared" si="910"/>
        <v>21:0671</v>
      </c>
      <c r="D7272" s="1" t="str">
        <f t="shared" si="911"/>
        <v>21:0204</v>
      </c>
      <c r="E7272" t="s">
        <v>28591</v>
      </c>
      <c r="F7272" t="s">
        <v>28592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 t="s">
        <v>588</v>
      </c>
      <c r="P7272" t="s">
        <v>583</v>
      </c>
      <c r="Q7272" t="s">
        <v>59</v>
      </c>
    </row>
    <row r="7273" spans="1:17" hidden="1" x14ac:dyDescent="0.25">
      <c r="A7273" t="s">
        <v>28593</v>
      </c>
      <c r="B7273" t="s">
        <v>28594</v>
      </c>
      <c r="C7273" s="1" t="str">
        <f t="shared" si="910"/>
        <v>21:0671</v>
      </c>
      <c r="D7273" s="1" t="str">
        <f t="shared" si="911"/>
        <v>21:0204</v>
      </c>
      <c r="E7273" t="s">
        <v>28595</v>
      </c>
      <c r="F7273" t="s">
        <v>28596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 t="s">
        <v>327</v>
      </c>
      <c r="P7273" t="s">
        <v>583</v>
      </c>
      <c r="Q7273" t="s">
        <v>35</v>
      </c>
    </row>
    <row r="7274" spans="1:17" hidden="1" x14ac:dyDescent="0.25">
      <c r="A7274" t="s">
        <v>28597</v>
      </c>
      <c r="B7274" t="s">
        <v>28598</v>
      </c>
      <c r="C7274" s="1" t="str">
        <f t="shared" si="910"/>
        <v>21:0671</v>
      </c>
      <c r="D7274" s="1" t="str">
        <f t="shared" si="911"/>
        <v>21:0204</v>
      </c>
      <c r="E7274" t="s">
        <v>28599</v>
      </c>
      <c r="F7274" t="s">
        <v>28600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 t="s">
        <v>76</v>
      </c>
      <c r="P7274" t="s">
        <v>397</v>
      </c>
      <c r="Q7274" t="s">
        <v>522</v>
      </c>
    </row>
    <row r="7275" spans="1:17" hidden="1" x14ac:dyDescent="0.25">
      <c r="A7275" t="s">
        <v>28601</v>
      </c>
      <c r="B7275" t="s">
        <v>28602</v>
      </c>
      <c r="C7275" s="1" t="str">
        <f t="shared" si="910"/>
        <v>21:0671</v>
      </c>
      <c r="D7275" s="1" t="str">
        <f t="shared" si="911"/>
        <v>21:0204</v>
      </c>
      <c r="E7275" t="s">
        <v>28603</v>
      </c>
      <c r="F7275" t="s">
        <v>28604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 t="s">
        <v>21</v>
      </c>
      <c r="P7275" t="s">
        <v>22</v>
      </c>
      <c r="Q7275" t="s">
        <v>198</v>
      </c>
    </row>
    <row r="7276" spans="1:17" hidden="1" x14ac:dyDescent="0.25">
      <c r="A7276" t="s">
        <v>28605</v>
      </c>
      <c r="B7276" t="s">
        <v>28606</v>
      </c>
      <c r="C7276" s="1" t="str">
        <f t="shared" si="910"/>
        <v>21:0671</v>
      </c>
      <c r="D7276" s="1" t="str">
        <f t="shared" si="911"/>
        <v>21:0204</v>
      </c>
      <c r="E7276" t="s">
        <v>28607</v>
      </c>
      <c r="F7276" t="s">
        <v>28608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 t="s">
        <v>244</v>
      </c>
      <c r="P7276" t="s">
        <v>583</v>
      </c>
      <c r="Q7276" t="s">
        <v>93</v>
      </c>
    </row>
    <row r="7277" spans="1:17" hidden="1" x14ac:dyDescent="0.25">
      <c r="A7277" t="s">
        <v>28609</v>
      </c>
      <c r="B7277" t="s">
        <v>28610</v>
      </c>
      <c r="C7277" s="1" t="str">
        <f t="shared" si="910"/>
        <v>21:0671</v>
      </c>
      <c r="D7277" s="1" t="str">
        <f t="shared" si="911"/>
        <v>21:0204</v>
      </c>
      <c r="E7277" t="s">
        <v>28611</v>
      </c>
      <c r="F7277" t="s">
        <v>28612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 t="s">
        <v>21</v>
      </c>
      <c r="P7277" t="s">
        <v>2943</v>
      </c>
      <c r="Q7277" t="s">
        <v>215</v>
      </c>
    </row>
    <row r="7278" spans="1:17" hidden="1" x14ac:dyDescent="0.25">
      <c r="A7278" t="s">
        <v>28613</v>
      </c>
      <c r="B7278" t="s">
        <v>28614</v>
      </c>
      <c r="C7278" s="1" t="str">
        <f t="shared" si="910"/>
        <v>21:0671</v>
      </c>
      <c r="D7278" s="1" t="str">
        <f t="shared" si="911"/>
        <v>21:0204</v>
      </c>
      <c r="E7278" t="s">
        <v>28615</v>
      </c>
      <c r="F7278" t="s">
        <v>28616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 t="s">
        <v>327</v>
      </c>
      <c r="P7278" t="s">
        <v>22</v>
      </c>
      <c r="Q7278" t="s">
        <v>59</v>
      </c>
    </row>
    <row r="7279" spans="1:17" hidden="1" x14ac:dyDescent="0.25">
      <c r="A7279" t="s">
        <v>28617</v>
      </c>
      <c r="B7279" t="s">
        <v>28618</v>
      </c>
      <c r="C7279" s="1" t="str">
        <f t="shared" si="910"/>
        <v>21:0671</v>
      </c>
      <c r="D7279" s="1" t="str">
        <f t="shared" si="911"/>
        <v>21:0204</v>
      </c>
      <c r="E7279" t="s">
        <v>28619</v>
      </c>
      <c r="F7279" t="s">
        <v>28620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 t="s">
        <v>311</v>
      </c>
      <c r="P7279" t="s">
        <v>22</v>
      </c>
      <c r="Q7279" t="s">
        <v>29</v>
      </c>
    </row>
    <row r="7280" spans="1:17" hidden="1" x14ac:dyDescent="0.25">
      <c r="A7280" t="s">
        <v>28621</v>
      </c>
      <c r="B7280" t="s">
        <v>28622</v>
      </c>
      <c r="C7280" s="1" t="str">
        <f t="shared" si="910"/>
        <v>21:0671</v>
      </c>
      <c r="D7280" s="1" t="str">
        <f t="shared" si="911"/>
        <v>21:0204</v>
      </c>
      <c r="E7280" t="s">
        <v>28623</v>
      </c>
      <c r="F7280" t="s">
        <v>28624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 t="s">
        <v>1771</v>
      </c>
      <c r="P7280" t="s">
        <v>45</v>
      </c>
      <c r="Q7280" t="s">
        <v>23</v>
      </c>
    </row>
    <row r="7281" spans="1:17" hidden="1" x14ac:dyDescent="0.25">
      <c r="A7281" t="s">
        <v>28625</v>
      </c>
      <c r="B7281" t="s">
        <v>28626</v>
      </c>
      <c r="C7281" s="1" t="str">
        <f t="shared" si="910"/>
        <v>21:0671</v>
      </c>
      <c r="D7281" s="1" t="str">
        <f t="shared" si="911"/>
        <v>21:0204</v>
      </c>
      <c r="E7281" t="s">
        <v>28627</v>
      </c>
      <c r="F7281" t="s">
        <v>28628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 t="s">
        <v>3406</v>
      </c>
      <c r="P7281" t="s">
        <v>2212</v>
      </c>
      <c r="Q7281" t="s">
        <v>23</v>
      </c>
    </row>
    <row r="7282" spans="1:17" hidden="1" x14ac:dyDescent="0.25">
      <c r="A7282" t="s">
        <v>28629</v>
      </c>
      <c r="B7282" t="s">
        <v>28630</v>
      </c>
      <c r="C7282" s="1" t="str">
        <f t="shared" si="910"/>
        <v>21:0671</v>
      </c>
      <c r="D7282" s="1" t="str">
        <f>HYPERLINK("http://geochem.nrcan.gc.ca/cdogs/content/svy/svy_e.htm", "")</f>
        <v/>
      </c>
      <c r="G7282" s="1" t="str">
        <f>HYPERLINK("http://geochem.nrcan.gc.ca/cdogs/content/cr_/cr_00082_e.htm", "82")</f>
        <v>82</v>
      </c>
      <c r="J7282" t="s">
        <v>11703</v>
      </c>
      <c r="K7282" t="s">
        <v>11704</v>
      </c>
      <c r="O7282" t="s">
        <v>17864</v>
      </c>
      <c r="P7282" t="s">
        <v>6664</v>
      </c>
      <c r="Q7282" t="s">
        <v>23</v>
      </c>
    </row>
    <row r="7283" spans="1:17" hidden="1" x14ac:dyDescent="0.25">
      <c r="A7283" t="s">
        <v>28631</v>
      </c>
      <c r="B7283" t="s">
        <v>28632</v>
      </c>
      <c r="C7283" s="1" t="str">
        <f t="shared" si="910"/>
        <v>21:0671</v>
      </c>
      <c r="D7283" s="1" t="str">
        <f>HYPERLINK("http://geochem.nrcan.gc.ca/cdogs/content/svy/svy210204_e.htm", "21:0204")</f>
        <v>21:0204</v>
      </c>
      <c r="E7283" t="s">
        <v>28633</v>
      </c>
      <c r="F7283" t="s">
        <v>28634</v>
      </c>
      <c r="H7283">
        <v>61.877632300000002</v>
      </c>
      <c r="I7283">
        <v>-128.025597</v>
      </c>
      <c r="J7283" s="1" t="str">
        <f>HYPERLINK("http://geochem.nrcan.gc.ca/cdogs/content/kwd/kwd020018_e.htm", "Fluid (stream)")</f>
        <v>Fluid (stream)</v>
      </c>
      <c r="K7283" s="1" t="str">
        <f>HYPERLINK("http://geochem.nrcan.gc.ca/cdogs/content/kwd/kwd080007_e.htm", "Untreated Water")</f>
        <v>Untreated Water</v>
      </c>
      <c r="O7283" t="s">
        <v>3419</v>
      </c>
      <c r="P7283" t="s">
        <v>583</v>
      </c>
      <c r="Q7283" t="s">
        <v>29</v>
      </c>
    </row>
    <row r="7284" spans="1:17" hidden="1" x14ac:dyDescent="0.25">
      <c r="A7284" t="s">
        <v>28635</v>
      </c>
      <c r="B7284" t="s">
        <v>28636</v>
      </c>
      <c r="C7284" s="1" t="str">
        <f t="shared" si="910"/>
        <v>21:0671</v>
      </c>
      <c r="D7284" s="1" t="str">
        <f>HYPERLINK("http://geochem.nrcan.gc.ca/cdogs/content/svy/svy210204_e.htm", "21:0204")</f>
        <v>21:0204</v>
      </c>
      <c r="E7284" t="s">
        <v>28637</v>
      </c>
      <c r="F7284" t="s">
        <v>28638</v>
      </c>
      <c r="H7284">
        <v>61.894125000000003</v>
      </c>
      <c r="I7284">
        <v>-128.07258490000001</v>
      </c>
      <c r="J7284" s="1" t="str">
        <f>HYPERLINK("http://geochem.nrcan.gc.ca/cdogs/content/kwd/kwd020018_e.htm", "Fluid (stream)")</f>
        <v>Fluid (stream)</v>
      </c>
      <c r="K7284" s="1" t="str">
        <f>HYPERLINK("http://geochem.nrcan.gc.ca/cdogs/content/kwd/kwd080007_e.htm", "Untreated Water")</f>
        <v>Untreated Water</v>
      </c>
      <c r="O7284" t="s">
        <v>17591</v>
      </c>
      <c r="P7284" t="s">
        <v>2943</v>
      </c>
      <c r="Q7284" t="s">
        <v>35</v>
      </c>
    </row>
    <row r="7285" spans="1:17" hidden="1" x14ac:dyDescent="0.25">
      <c r="A7285" t="s">
        <v>28639</v>
      </c>
      <c r="B7285" t="s">
        <v>28640</v>
      </c>
      <c r="C7285" s="1" t="str">
        <f t="shared" si="910"/>
        <v>21:0671</v>
      </c>
      <c r="D7285" s="1" t="str">
        <f>HYPERLINK("http://geochem.nrcan.gc.ca/cdogs/content/svy/svy_e.htm", "")</f>
        <v/>
      </c>
      <c r="G7285" s="1" t="str">
        <f>HYPERLINK("http://geochem.nrcan.gc.ca/cdogs/content/cr_/cr_00081_e.htm", "81")</f>
        <v>81</v>
      </c>
      <c r="J7285" t="s">
        <v>11703</v>
      </c>
      <c r="K7285" t="s">
        <v>11704</v>
      </c>
      <c r="O7285" t="s">
        <v>3419</v>
      </c>
      <c r="P7285" t="s">
        <v>3107</v>
      </c>
      <c r="Q7285" t="s">
        <v>398</v>
      </c>
    </row>
    <row r="7286" spans="1:17" hidden="1" x14ac:dyDescent="0.25">
      <c r="A7286" t="s">
        <v>28641</v>
      </c>
      <c r="B7286" t="s">
        <v>28642</v>
      </c>
      <c r="C7286" s="1" t="str">
        <f t="shared" si="910"/>
        <v>21:0671</v>
      </c>
      <c r="D7286" s="1" t="str">
        <f t="shared" ref="D7286:D7310" si="914">HYPERLINK("http://geochem.nrcan.gc.ca/cdogs/content/svy/svy210204_e.htm", "21:0204")</f>
        <v>21:0204</v>
      </c>
      <c r="E7286" t="s">
        <v>28643</v>
      </c>
      <c r="F7286" t="s">
        <v>28644</v>
      </c>
      <c r="H7286">
        <v>61.902002899999999</v>
      </c>
      <c r="I7286">
        <v>-128.10730899999999</v>
      </c>
      <c r="J7286" s="1" t="str">
        <f t="shared" ref="J7286:J7310" si="915">HYPERLINK("http://geochem.nrcan.gc.ca/cdogs/content/kwd/kwd020018_e.htm", "Fluid (stream)")</f>
        <v>Fluid (stream)</v>
      </c>
      <c r="K7286" s="1" t="str">
        <f t="shared" ref="K7286:K7310" si="916">HYPERLINK("http://geochem.nrcan.gc.ca/cdogs/content/kwd/kwd080007_e.htm", "Untreated Water")</f>
        <v>Untreated Water</v>
      </c>
      <c r="O7286" t="s">
        <v>5641</v>
      </c>
      <c r="P7286" t="s">
        <v>2212</v>
      </c>
      <c r="Q7286" t="s">
        <v>35</v>
      </c>
    </row>
    <row r="7287" spans="1:17" hidden="1" x14ac:dyDescent="0.25">
      <c r="A7287" t="s">
        <v>28645</v>
      </c>
      <c r="B7287" t="s">
        <v>28646</v>
      </c>
      <c r="C7287" s="1" t="str">
        <f t="shared" si="910"/>
        <v>21:0671</v>
      </c>
      <c r="D7287" s="1" t="str">
        <f t="shared" si="914"/>
        <v>21:0204</v>
      </c>
      <c r="E7287" t="s">
        <v>28643</v>
      </c>
      <c r="F7287" t="s">
        <v>28647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 t="s">
        <v>512</v>
      </c>
      <c r="P7287" t="s">
        <v>583</v>
      </c>
      <c r="Q7287" t="s">
        <v>35</v>
      </c>
    </row>
    <row r="7288" spans="1:17" hidden="1" x14ac:dyDescent="0.25">
      <c r="A7288" t="s">
        <v>28648</v>
      </c>
      <c r="B7288" t="s">
        <v>28649</v>
      </c>
      <c r="C7288" s="1" t="str">
        <f t="shared" si="910"/>
        <v>21:0671</v>
      </c>
      <c r="D7288" s="1" t="str">
        <f t="shared" si="914"/>
        <v>21:0204</v>
      </c>
      <c r="E7288" t="s">
        <v>28650</v>
      </c>
      <c r="F7288" t="s">
        <v>28651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 t="s">
        <v>1247</v>
      </c>
      <c r="P7288" t="s">
        <v>22</v>
      </c>
      <c r="Q7288" t="s">
        <v>59</v>
      </c>
    </row>
    <row r="7289" spans="1:17" hidden="1" x14ac:dyDescent="0.25">
      <c r="A7289" t="s">
        <v>28652</v>
      </c>
      <c r="B7289" t="s">
        <v>28653</v>
      </c>
      <c r="C7289" s="1" t="str">
        <f t="shared" si="910"/>
        <v>21:0671</v>
      </c>
      <c r="D7289" s="1" t="str">
        <f t="shared" si="914"/>
        <v>21:0204</v>
      </c>
      <c r="E7289" t="s">
        <v>28654</v>
      </c>
      <c r="F7289" t="s">
        <v>28655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 t="s">
        <v>220</v>
      </c>
      <c r="P7289" t="s">
        <v>1515</v>
      </c>
      <c r="Q7289" t="s">
        <v>46</v>
      </c>
    </row>
    <row r="7290" spans="1:17" hidden="1" x14ac:dyDescent="0.25">
      <c r="A7290" t="s">
        <v>28656</v>
      </c>
      <c r="B7290" t="s">
        <v>28657</v>
      </c>
      <c r="C7290" s="1" t="str">
        <f t="shared" si="910"/>
        <v>21:0671</v>
      </c>
      <c r="D7290" s="1" t="str">
        <f t="shared" si="914"/>
        <v>21:0204</v>
      </c>
      <c r="E7290" t="s">
        <v>28658</v>
      </c>
      <c r="F7290" t="s">
        <v>28659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 t="s">
        <v>21</v>
      </c>
      <c r="P7290" t="s">
        <v>583</v>
      </c>
      <c r="Q7290" t="s">
        <v>6243</v>
      </c>
    </row>
    <row r="7291" spans="1:17" hidden="1" x14ac:dyDescent="0.25">
      <c r="A7291" t="s">
        <v>28660</v>
      </c>
      <c r="B7291" t="s">
        <v>28661</v>
      </c>
      <c r="C7291" s="1" t="str">
        <f t="shared" si="910"/>
        <v>21:0671</v>
      </c>
      <c r="D7291" s="1" t="str">
        <f t="shared" si="914"/>
        <v>21:0204</v>
      </c>
      <c r="E7291" t="s">
        <v>28662</v>
      </c>
      <c r="F7291" t="s">
        <v>28663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 t="s">
        <v>588</v>
      </c>
      <c r="P7291" t="s">
        <v>22</v>
      </c>
      <c r="Q7291" t="s">
        <v>2948</v>
      </c>
    </row>
    <row r="7292" spans="1:17" hidden="1" x14ac:dyDescent="0.25">
      <c r="A7292" t="s">
        <v>28664</v>
      </c>
      <c r="B7292" t="s">
        <v>28665</v>
      </c>
      <c r="C7292" s="1" t="str">
        <f t="shared" si="910"/>
        <v>21:0671</v>
      </c>
      <c r="D7292" s="1" t="str">
        <f t="shared" si="914"/>
        <v>21:0204</v>
      </c>
      <c r="E7292" t="s">
        <v>28666</v>
      </c>
      <c r="F7292" t="s">
        <v>28667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 t="s">
        <v>21</v>
      </c>
      <c r="P7292" t="s">
        <v>22</v>
      </c>
      <c r="Q7292" t="s">
        <v>143</v>
      </c>
    </row>
    <row r="7293" spans="1:17" hidden="1" x14ac:dyDescent="0.25">
      <c r="A7293" t="s">
        <v>28668</v>
      </c>
      <c r="B7293" t="s">
        <v>28669</v>
      </c>
      <c r="C7293" s="1" t="str">
        <f t="shared" si="910"/>
        <v>21:0671</v>
      </c>
      <c r="D7293" s="1" t="str">
        <f t="shared" si="914"/>
        <v>21:0204</v>
      </c>
      <c r="E7293" t="s">
        <v>28670</v>
      </c>
      <c r="F7293" t="s">
        <v>28671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 t="s">
        <v>21</v>
      </c>
      <c r="P7293" t="s">
        <v>2943</v>
      </c>
      <c r="Q7293" t="s">
        <v>16497</v>
      </c>
    </row>
    <row r="7294" spans="1:17" hidden="1" x14ac:dyDescent="0.25">
      <c r="A7294" t="s">
        <v>28672</v>
      </c>
      <c r="B7294" t="s">
        <v>28673</v>
      </c>
      <c r="C7294" s="1" t="str">
        <f t="shared" si="910"/>
        <v>21:0671</v>
      </c>
      <c r="D7294" s="1" t="str">
        <f t="shared" si="914"/>
        <v>21:0204</v>
      </c>
      <c r="E7294" t="s">
        <v>28674</v>
      </c>
      <c r="F7294" t="s">
        <v>28675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 t="s">
        <v>1818</v>
      </c>
      <c r="P7294" t="s">
        <v>2212</v>
      </c>
      <c r="Q7294" t="s">
        <v>71</v>
      </c>
    </row>
    <row r="7295" spans="1:17" hidden="1" x14ac:dyDescent="0.25">
      <c r="A7295" t="s">
        <v>28676</v>
      </c>
      <c r="B7295" t="s">
        <v>28677</v>
      </c>
      <c r="C7295" s="1" t="str">
        <f t="shared" si="910"/>
        <v>21:0671</v>
      </c>
      <c r="D7295" s="1" t="str">
        <f t="shared" si="914"/>
        <v>21:0204</v>
      </c>
      <c r="E7295" t="s">
        <v>28678</v>
      </c>
      <c r="F7295" t="s">
        <v>28679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 t="s">
        <v>57</v>
      </c>
      <c r="P7295" t="s">
        <v>356</v>
      </c>
      <c r="Q7295" t="s">
        <v>103</v>
      </c>
    </row>
    <row r="7296" spans="1:17" hidden="1" x14ac:dyDescent="0.25">
      <c r="A7296" t="s">
        <v>28680</v>
      </c>
      <c r="B7296" t="s">
        <v>28681</v>
      </c>
      <c r="C7296" s="1" t="str">
        <f t="shared" si="910"/>
        <v>21:0671</v>
      </c>
      <c r="D7296" s="1" t="str">
        <f t="shared" si="914"/>
        <v>21:0204</v>
      </c>
      <c r="E7296" t="s">
        <v>28682</v>
      </c>
      <c r="F7296" t="s">
        <v>28683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 t="s">
        <v>701</v>
      </c>
      <c r="P7296" t="s">
        <v>45</v>
      </c>
      <c r="Q7296" t="s">
        <v>71</v>
      </c>
    </row>
    <row r="7297" spans="1:17" hidden="1" x14ac:dyDescent="0.25">
      <c r="A7297" t="s">
        <v>28684</v>
      </c>
      <c r="B7297" t="s">
        <v>28685</v>
      </c>
      <c r="C7297" s="1" t="str">
        <f t="shared" si="910"/>
        <v>21:0671</v>
      </c>
      <c r="D7297" s="1" t="str">
        <f t="shared" si="914"/>
        <v>21:0204</v>
      </c>
      <c r="E7297" t="s">
        <v>28686</v>
      </c>
      <c r="F7297" t="s">
        <v>28687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 t="s">
        <v>1597</v>
      </c>
      <c r="P7297" t="s">
        <v>45</v>
      </c>
      <c r="Q7297" t="s">
        <v>93</v>
      </c>
    </row>
    <row r="7298" spans="1:17" hidden="1" x14ac:dyDescent="0.25">
      <c r="A7298" t="s">
        <v>28688</v>
      </c>
      <c r="B7298" t="s">
        <v>28689</v>
      </c>
      <c r="C7298" s="1" t="str">
        <f t="shared" si="910"/>
        <v>21:0671</v>
      </c>
      <c r="D7298" s="1" t="str">
        <f t="shared" si="914"/>
        <v>21:0204</v>
      </c>
      <c r="E7298" t="s">
        <v>28690</v>
      </c>
      <c r="F7298" t="s">
        <v>28691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 t="s">
        <v>101</v>
      </c>
      <c r="P7298" t="s">
        <v>22</v>
      </c>
      <c r="Q7298" t="s">
        <v>52</v>
      </c>
    </row>
    <row r="7299" spans="1:17" hidden="1" x14ac:dyDescent="0.25">
      <c r="A7299" t="s">
        <v>28692</v>
      </c>
      <c r="B7299" t="s">
        <v>28693</v>
      </c>
      <c r="C7299" s="1" t="str">
        <f t="shared" si="910"/>
        <v>21:0671</v>
      </c>
      <c r="D7299" s="1" t="str">
        <f t="shared" si="914"/>
        <v>21:0204</v>
      </c>
      <c r="E7299" t="s">
        <v>28694</v>
      </c>
      <c r="F7299" t="s">
        <v>28695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 t="s">
        <v>220</v>
      </c>
      <c r="P7299" t="s">
        <v>356</v>
      </c>
      <c r="Q7299" t="s">
        <v>52</v>
      </c>
    </row>
    <row r="7300" spans="1:17" hidden="1" x14ac:dyDescent="0.25">
      <c r="A7300" t="s">
        <v>28696</v>
      </c>
      <c r="B7300" t="s">
        <v>28697</v>
      </c>
      <c r="C7300" s="1" t="str">
        <f t="shared" si="910"/>
        <v>21:0671</v>
      </c>
      <c r="D7300" s="1" t="str">
        <f t="shared" si="914"/>
        <v>21:0204</v>
      </c>
      <c r="E7300" t="s">
        <v>28698</v>
      </c>
      <c r="F7300" t="s">
        <v>28699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 t="s">
        <v>3022</v>
      </c>
      <c r="P7300" t="s">
        <v>356</v>
      </c>
      <c r="Q7300" t="s">
        <v>29</v>
      </c>
    </row>
    <row r="7301" spans="1:17" hidden="1" x14ac:dyDescent="0.25">
      <c r="A7301" t="s">
        <v>28700</v>
      </c>
      <c r="B7301" t="s">
        <v>28701</v>
      </c>
      <c r="C7301" s="1" t="str">
        <f t="shared" si="910"/>
        <v>21:0671</v>
      </c>
      <c r="D7301" s="1" t="str">
        <f t="shared" si="914"/>
        <v>21:0204</v>
      </c>
      <c r="E7301" t="s">
        <v>28702</v>
      </c>
      <c r="F7301" t="s">
        <v>28703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 t="s">
        <v>10345</v>
      </c>
      <c r="P7301" t="s">
        <v>22</v>
      </c>
      <c r="Q7301" t="s">
        <v>198</v>
      </c>
    </row>
    <row r="7302" spans="1:17" hidden="1" x14ac:dyDescent="0.25">
      <c r="A7302" t="s">
        <v>28704</v>
      </c>
      <c r="B7302" t="s">
        <v>28705</v>
      </c>
      <c r="C7302" s="1" t="str">
        <f t="shared" si="910"/>
        <v>21:0671</v>
      </c>
      <c r="D7302" s="1" t="str">
        <f t="shared" si="914"/>
        <v>21:0204</v>
      </c>
      <c r="E7302" t="s">
        <v>28706</v>
      </c>
      <c r="F7302" t="s">
        <v>28707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 t="s">
        <v>21</v>
      </c>
      <c r="P7302" t="s">
        <v>356</v>
      </c>
      <c r="Q7302" t="s">
        <v>149</v>
      </c>
    </row>
    <row r="7303" spans="1:17" hidden="1" x14ac:dyDescent="0.25">
      <c r="A7303" t="s">
        <v>28708</v>
      </c>
      <c r="B7303" t="s">
        <v>28709</v>
      </c>
      <c r="C7303" s="1" t="str">
        <f t="shared" si="910"/>
        <v>21:0671</v>
      </c>
      <c r="D7303" s="1" t="str">
        <f t="shared" si="914"/>
        <v>21:0204</v>
      </c>
      <c r="E7303" t="s">
        <v>28710</v>
      </c>
      <c r="F7303" t="s">
        <v>28711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 t="s">
        <v>21</v>
      </c>
      <c r="P7303" t="s">
        <v>583</v>
      </c>
      <c r="Q7303" t="s">
        <v>35</v>
      </c>
    </row>
    <row r="7304" spans="1:17" hidden="1" x14ac:dyDescent="0.25">
      <c r="A7304" t="s">
        <v>28712</v>
      </c>
      <c r="B7304" t="s">
        <v>28713</v>
      </c>
      <c r="C7304" s="1" t="str">
        <f t="shared" si="910"/>
        <v>21:0671</v>
      </c>
      <c r="D7304" s="1" t="str">
        <f t="shared" si="914"/>
        <v>21:0204</v>
      </c>
      <c r="E7304" t="s">
        <v>28714</v>
      </c>
      <c r="F7304" t="s">
        <v>28715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 t="s">
        <v>21</v>
      </c>
      <c r="P7304" t="s">
        <v>397</v>
      </c>
      <c r="Q7304" t="s">
        <v>149</v>
      </c>
    </row>
    <row r="7305" spans="1:17" hidden="1" x14ac:dyDescent="0.25">
      <c r="A7305" t="s">
        <v>28716</v>
      </c>
      <c r="B7305" t="s">
        <v>28717</v>
      </c>
      <c r="C7305" s="1" t="str">
        <f t="shared" si="910"/>
        <v>21:0671</v>
      </c>
      <c r="D7305" s="1" t="str">
        <f t="shared" si="914"/>
        <v>21:0204</v>
      </c>
      <c r="E7305" t="s">
        <v>28714</v>
      </c>
      <c r="F7305" t="s">
        <v>28718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 t="s">
        <v>21</v>
      </c>
      <c r="P7305" t="s">
        <v>397</v>
      </c>
      <c r="Q7305" t="s">
        <v>189</v>
      </c>
    </row>
    <row r="7306" spans="1:17" hidden="1" x14ac:dyDescent="0.25">
      <c r="A7306" t="s">
        <v>28719</v>
      </c>
      <c r="B7306" t="s">
        <v>28720</v>
      </c>
      <c r="C7306" s="1" t="str">
        <f t="shared" si="910"/>
        <v>21:0671</v>
      </c>
      <c r="D7306" s="1" t="str">
        <f t="shared" si="914"/>
        <v>21:0204</v>
      </c>
      <c r="E7306" t="s">
        <v>28721</v>
      </c>
      <c r="F7306" t="s">
        <v>28722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 t="s">
        <v>1597</v>
      </c>
      <c r="P7306" t="s">
        <v>22</v>
      </c>
      <c r="Q7306" t="s">
        <v>71</v>
      </c>
    </row>
    <row r="7307" spans="1:17" hidden="1" x14ac:dyDescent="0.25">
      <c r="A7307" t="s">
        <v>28723</v>
      </c>
      <c r="B7307" t="s">
        <v>28724</v>
      </c>
      <c r="C7307" s="1" t="str">
        <f t="shared" si="910"/>
        <v>21:0671</v>
      </c>
      <c r="D7307" s="1" t="str">
        <f t="shared" si="914"/>
        <v>21:0204</v>
      </c>
      <c r="E7307" t="s">
        <v>28725</v>
      </c>
      <c r="F7307" t="s">
        <v>28726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 t="s">
        <v>21</v>
      </c>
      <c r="P7307" t="s">
        <v>397</v>
      </c>
      <c r="Q7307" t="s">
        <v>88</v>
      </c>
    </row>
    <row r="7308" spans="1:17" hidden="1" x14ac:dyDescent="0.25">
      <c r="A7308" t="s">
        <v>28727</v>
      </c>
      <c r="B7308" t="s">
        <v>28728</v>
      </c>
      <c r="C7308" s="1" t="str">
        <f t="shared" si="910"/>
        <v>21:0671</v>
      </c>
      <c r="D7308" s="1" t="str">
        <f t="shared" si="914"/>
        <v>21:0204</v>
      </c>
      <c r="E7308" t="s">
        <v>28729</v>
      </c>
      <c r="F7308" t="s">
        <v>28730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 t="s">
        <v>21</v>
      </c>
      <c r="P7308" t="s">
        <v>397</v>
      </c>
      <c r="Q7308" t="s">
        <v>149</v>
      </c>
    </row>
    <row r="7309" spans="1:17" hidden="1" x14ac:dyDescent="0.25">
      <c r="A7309" t="s">
        <v>28731</v>
      </c>
      <c r="B7309" t="s">
        <v>28732</v>
      </c>
      <c r="C7309" s="1" t="str">
        <f t="shared" si="910"/>
        <v>21:0671</v>
      </c>
      <c r="D7309" s="1" t="str">
        <f t="shared" si="914"/>
        <v>21:0204</v>
      </c>
      <c r="E7309" t="s">
        <v>28733</v>
      </c>
      <c r="F7309" t="s">
        <v>28734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 t="s">
        <v>21</v>
      </c>
      <c r="P7309" t="s">
        <v>636</v>
      </c>
      <c r="Q7309" t="s">
        <v>189</v>
      </c>
    </row>
    <row r="7310" spans="1:17" hidden="1" x14ac:dyDescent="0.25">
      <c r="A7310" t="s">
        <v>28735</v>
      </c>
      <c r="B7310" t="s">
        <v>28736</v>
      </c>
      <c r="C7310" s="1" t="str">
        <f t="shared" si="910"/>
        <v>21:0671</v>
      </c>
      <c r="D7310" s="1" t="str">
        <f t="shared" si="914"/>
        <v>21:0204</v>
      </c>
      <c r="E7310" t="s">
        <v>28737</v>
      </c>
      <c r="F7310" t="s">
        <v>28738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 t="s">
        <v>21</v>
      </c>
      <c r="P7310" t="s">
        <v>2943</v>
      </c>
      <c r="Q7310" t="s">
        <v>189</v>
      </c>
    </row>
    <row r="7311" spans="1:17" hidden="1" x14ac:dyDescent="0.25">
      <c r="A7311" t="s">
        <v>28739</v>
      </c>
      <c r="B7311" t="s">
        <v>28740</v>
      </c>
      <c r="C7311" s="1" t="str">
        <f t="shared" si="910"/>
        <v>21:0671</v>
      </c>
      <c r="D7311" s="1" t="str">
        <f>HYPERLINK("http://geochem.nrcan.gc.ca/cdogs/content/svy/svy_e.htm", "")</f>
        <v/>
      </c>
      <c r="G7311" s="1" t="str">
        <f>HYPERLINK("http://geochem.nrcan.gc.ca/cdogs/content/cr_/cr_00080_e.htm", "80")</f>
        <v>80</v>
      </c>
      <c r="J7311" t="s">
        <v>11703</v>
      </c>
      <c r="K7311" t="s">
        <v>11704</v>
      </c>
      <c r="O7311" t="s">
        <v>2418</v>
      </c>
      <c r="P7311" t="s">
        <v>391</v>
      </c>
      <c r="Q7311" t="s">
        <v>71</v>
      </c>
    </row>
    <row r="7312" spans="1:17" hidden="1" x14ac:dyDescent="0.25">
      <c r="A7312" t="s">
        <v>28741</v>
      </c>
      <c r="B7312" t="s">
        <v>28742</v>
      </c>
      <c r="C7312" s="1" t="str">
        <f t="shared" si="910"/>
        <v>21:0671</v>
      </c>
      <c r="D7312" s="1" t="str">
        <f t="shared" ref="D7312:D7325" si="917">HYPERLINK("http://geochem.nrcan.gc.ca/cdogs/content/svy/svy210204_e.htm", "21:0204")</f>
        <v>21:0204</v>
      </c>
      <c r="E7312" t="s">
        <v>28743</v>
      </c>
      <c r="F7312" t="s">
        <v>28744</v>
      </c>
      <c r="H7312">
        <v>61.898383699999997</v>
      </c>
      <c r="I7312">
        <v>-128.36457870000001</v>
      </c>
      <c r="J7312" s="1" t="str">
        <f t="shared" ref="J7312:J7325" si="918">HYPERLINK("http://geochem.nrcan.gc.ca/cdogs/content/kwd/kwd020018_e.htm", "Fluid (stream)")</f>
        <v>Fluid (stream)</v>
      </c>
      <c r="K7312" s="1" t="str">
        <f t="shared" ref="K7312:K7325" si="919">HYPERLINK("http://geochem.nrcan.gc.ca/cdogs/content/kwd/kwd080007_e.htm", "Untreated Water")</f>
        <v>Untreated Water</v>
      </c>
      <c r="O7312" t="s">
        <v>21</v>
      </c>
      <c r="P7312" t="s">
        <v>22</v>
      </c>
      <c r="Q7312" t="s">
        <v>143</v>
      </c>
    </row>
    <row r="7313" spans="1:17" hidden="1" x14ac:dyDescent="0.25">
      <c r="A7313" t="s">
        <v>28745</v>
      </c>
      <c r="B7313" t="s">
        <v>28746</v>
      </c>
      <c r="C7313" s="1" t="str">
        <f t="shared" si="910"/>
        <v>21:0671</v>
      </c>
      <c r="D7313" s="1" t="str">
        <f t="shared" si="917"/>
        <v>21:0204</v>
      </c>
      <c r="E7313" t="s">
        <v>28747</v>
      </c>
      <c r="F7313" t="s">
        <v>28748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 t="s">
        <v>21</v>
      </c>
      <c r="P7313" t="s">
        <v>2212</v>
      </c>
      <c r="Q7313" t="s">
        <v>2366</v>
      </c>
    </row>
    <row r="7314" spans="1:17" hidden="1" x14ac:dyDescent="0.25">
      <c r="A7314" t="s">
        <v>28749</v>
      </c>
      <c r="B7314" t="s">
        <v>28750</v>
      </c>
      <c r="C7314" s="1" t="str">
        <f t="shared" si="910"/>
        <v>21:0671</v>
      </c>
      <c r="D7314" s="1" t="str">
        <f t="shared" si="917"/>
        <v>21:0204</v>
      </c>
      <c r="E7314" t="s">
        <v>28751</v>
      </c>
      <c r="F7314" t="s">
        <v>28752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 t="s">
        <v>21</v>
      </c>
      <c r="P7314" t="s">
        <v>356</v>
      </c>
      <c r="Q7314" t="s">
        <v>2948</v>
      </c>
    </row>
    <row r="7315" spans="1:17" hidden="1" x14ac:dyDescent="0.25">
      <c r="A7315" t="s">
        <v>28753</v>
      </c>
      <c r="B7315" t="s">
        <v>28754</v>
      </c>
      <c r="C7315" s="1" t="str">
        <f t="shared" si="910"/>
        <v>21:0671</v>
      </c>
      <c r="D7315" s="1" t="str">
        <f t="shared" si="917"/>
        <v>21:0204</v>
      </c>
      <c r="E7315" t="s">
        <v>28755</v>
      </c>
      <c r="F7315" t="s">
        <v>28756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 t="s">
        <v>21</v>
      </c>
      <c r="P7315" t="s">
        <v>2212</v>
      </c>
      <c r="Q7315" t="s">
        <v>1528</v>
      </c>
    </row>
    <row r="7316" spans="1:17" hidden="1" x14ac:dyDescent="0.25">
      <c r="A7316" t="s">
        <v>28757</v>
      </c>
      <c r="B7316" t="s">
        <v>28758</v>
      </c>
      <c r="C7316" s="1" t="str">
        <f t="shared" si="910"/>
        <v>21:0671</v>
      </c>
      <c r="D7316" s="1" t="str">
        <f t="shared" si="917"/>
        <v>21:0204</v>
      </c>
      <c r="E7316" t="s">
        <v>28759</v>
      </c>
      <c r="F7316" t="s">
        <v>28760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 t="s">
        <v>101</v>
      </c>
      <c r="P7316" t="s">
        <v>2212</v>
      </c>
      <c r="Q7316" t="s">
        <v>88</v>
      </c>
    </row>
    <row r="7317" spans="1:17" hidden="1" x14ac:dyDescent="0.25">
      <c r="A7317" t="s">
        <v>28761</v>
      </c>
      <c r="B7317" t="s">
        <v>28762</v>
      </c>
      <c r="C7317" s="1" t="str">
        <f t="shared" si="910"/>
        <v>21:0671</v>
      </c>
      <c r="D7317" s="1" t="str">
        <f t="shared" si="917"/>
        <v>21:0204</v>
      </c>
      <c r="E7317" t="s">
        <v>28763</v>
      </c>
      <c r="F7317" t="s">
        <v>28764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 t="s">
        <v>21</v>
      </c>
      <c r="P7317" t="s">
        <v>356</v>
      </c>
      <c r="Q7317" t="s">
        <v>149</v>
      </c>
    </row>
    <row r="7318" spans="1:17" hidden="1" x14ac:dyDescent="0.25">
      <c r="A7318" t="s">
        <v>28765</v>
      </c>
      <c r="B7318" t="s">
        <v>28766</v>
      </c>
      <c r="C7318" s="1" t="str">
        <f t="shared" si="910"/>
        <v>21:0671</v>
      </c>
      <c r="D7318" s="1" t="str">
        <f t="shared" si="917"/>
        <v>21:0204</v>
      </c>
      <c r="E7318" t="s">
        <v>28767</v>
      </c>
      <c r="F7318" t="s">
        <v>28768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 t="s">
        <v>1597</v>
      </c>
      <c r="P7318" t="s">
        <v>2212</v>
      </c>
      <c r="Q7318" t="s">
        <v>189</v>
      </c>
    </row>
    <row r="7319" spans="1:17" hidden="1" x14ac:dyDescent="0.25">
      <c r="A7319" t="s">
        <v>28769</v>
      </c>
      <c r="B7319" t="s">
        <v>28770</v>
      </c>
      <c r="C7319" s="1" t="str">
        <f t="shared" ref="C7319:C7382" si="920">HYPERLINK("http://geochem.nrcan.gc.ca/cdogs/content/bdl/bdl210671_e.htm", "21:0671")</f>
        <v>21:0671</v>
      </c>
      <c r="D7319" s="1" t="str">
        <f t="shared" si="917"/>
        <v>21:0204</v>
      </c>
      <c r="E7319" t="s">
        <v>28771</v>
      </c>
      <c r="F7319" t="s">
        <v>28772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 t="s">
        <v>2418</v>
      </c>
      <c r="P7319" t="s">
        <v>583</v>
      </c>
      <c r="Q7319" t="s">
        <v>52</v>
      </c>
    </row>
    <row r="7320" spans="1:17" hidden="1" x14ac:dyDescent="0.25">
      <c r="A7320" t="s">
        <v>28773</v>
      </c>
      <c r="B7320" t="s">
        <v>28774</v>
      </c>
      <c r="C7320" s="1" t="str">
        <f t="shared" si="920"/>
        <v>21:0671</v>
      </c>
      <c r="D7320" s="1" t="str">
        <f t="shared" si="917"/>
        <v>21:0204</v>
      </c>
      <c r="E7320" t="s">
        <v>28775</v>
      </c>
      <c r="F7320" t="s">
        <v>28776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 t="s">
        <v>2731</v>
      </c>
      <c r="P7320" t="s">
        <v>22</v>
      </c>
      <c r="Q7320" t="s">
        <v>392</v>
      </c>
    </row>
    <row r="7321" spans="1:17" hidden="1" x14ac:dyDescent="0.25">
      <c r="A7321" t="s">
        <v>28777</v>
      </c>
      <c r="B7321" t="s">
        <v>28778</v>
      </c>
      <c r="C7321" s="1" t="str">
        <f t="shared" si="920"/>
        <v>21:0671</v>
      </c>
      <c r="D7321" s="1" t="str">
        <f t="shared" si="917"/>
        <v>21:0204</v>
      </c>
      <c r="E7321" t="s">
        <v>28779</v>
      </c>
      <c r="F7321" t="s">
        <v>28780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 t="s">
        <v>10120</v>
      </c>
      <c r="P7321" t="s">
        <v>356</v>
      </c>
      <c r="Q7321" t="s">
        <v>392</v>
      </c>
    </row>
    <row r="7322" spans="1:17" hidden="1" x14ac:dyDescent="0.25">
      <c r="A7322" t="s">
        <v>28781</v>
      </c>
      <c r="B7322" t="s">
        <v>28782</v>
      </c>
      <c r="C7322" s="1" t="str">
        <f t="shared" si="920"/>
        <v>21:0671</v>
      </c>
      <c r="D7322" s="1" t="str">
        <f t="shared" si="917"/>
        <v>21:0204</v>
      </c>
      <c r="E7322" t="s">
        <v>28783</v>
      </c>
      <c r="F7322" t="s">
        <v>28784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 t="s">
        <v>2937</v>
      </c>
      <c r="P7322" t="s">
        <v>22</v>
      </c>
      <c r="Q7322" t="s">
        <v>35</v>
      </c>
    </row>
    <row r="7323" spans="1:17" hidden="1" x14ac:dyDescent="0.25">
      <c r="A7323" t="s">
        <v>28785</v>
      </c>
      <c r="B7323" t="s">
        <v>28786</v>
      </c>
      <c r="C7323" s="1" t="str">
        <f t="shared" si="920"/>
        <v>21:0671</v>
      </c>
      <c r="D7323" s="1" t="str">
        <f t="shared" si="917"/>
        <v>21:0204</v>
      </c>
      <c r="E7323" t="s">
        <v>28787</v>
      </c>
      <c r="F7323" t="s">
        <v>28788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 t="s">
        <v>607</v>
      </c>
      <c r="P7323" t="s">
        <v>45</v>
      </c>
      <c r="Q7323" t="s">
        <v>59</v>
      </c>
    </row>
    <row r="7324" spans="1:17" hidden="1" x14ac:dyDescent="0.25">
      <c r="A7324" t="s">
        <v>28789</v>
      </c>
      <c r="B7324" t="s">
        <v>28790</v>
      </c>
      <c r="C7324" s="1" t="str">
        <f t="shared" si="920"/>
        <v>21:0671</v>
      </c>
      <c r="D7324" s="1" t="str">
        <f t="shared" si="917"/>
        <v>21:0204</v>
      </c>
      <c r="E7324" t="s">
        <v>28791</v>
      </c>
      <c r="F7324" t="s">
        <v>28792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 t="s">
        <v>21</v>
      </c>
      <c r="P7324" t="s">
        <v>356</v>
      </c>
      <c r="Q7324" t="s">
        <v>23</v>
      </c>
    </row>
    <row r="7325" spans="1:17" hidden="1" x14ac:dyDescent="0.25">
      <c r="A7325" t="s">
        <v>28793</v>
      </c>
      <c r="B7325" t="s">
        <v>28794</v>
      </c>
      <c r="C7325" s="1" t="str">
        <f t="shared" si="920"/>
        <v>21:0671</v>
      </c>
      <c r="D7325" s="1" t="str">
        <f t="shared" si="917"/>
        <v>21:0204</v>
      </c>
      <c r="E7325" t="s">
        <v>28795</v>
      </c>
      <c r="F7325" t="s">
        <v>28796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 t="s">
        <v>3065</v>
      </c>
      <c r="P7325" t="s">
        <v>45</v>
      </c>
      <c r="Q7325" t="s">
        <v>59</v>
      </c>
    </row>
    <row r="7326" spans="1:17" hidden="1" x14ac:dyDescent="0.25">
      <c r="A7326" t="s">
        <v>28797</v>
      </c>
      <c r="B7326" t="s">
        <v>28798</v>
      </c>
      <c r="C7326" s="1" t="str">
        <f t="shared" si="920"/>
        <v>21:0671</v>
      </c>
      <c r="D7326" s="1" t="str">
        <f>HYPERLINK("http://geochem.nrcan.gc.ca/cdogs/content/svy/svy_e.htm", "")</f>
        <v/>
      </c>
      <c r="G7326" s="1" t="str">
        <f>HYPERLINK("http://geochem.nrcan.gc.ca/cdogs/content/cr_/cr_00082_e.htm", "82")</f>
        <v>82</v>
      </c>
      <c r="J7326" t="s">
        <v>11703</v>
      </c>
      <c r="K7326" t="s">
        <v>11704</v>
      </c>
      <c r="O7326" t="s">
        <v>3672</v>
      </c>
      <c r="P7326" t="s">
        <v>6370</v>
      </c>
      <c r="Q7326" t="s">
        <v>59</v>
      </c>
    </row>
    <row r="7327" spans="1:17" hidden="1" x14ac:dyDescent="0.25">
      <c r="A7327" t="s">
        <v>28799</v>
      </c>
      <c r="B7327" t="s">
        <v>28800</v>
      </c>
      <c r="C7327" s="1" t="str">
        <f t="shared" si="920"/>
        <v>21:0671</v>
      </c>
      <c r="D7327" s="1" t="str">
        <f t="shared" ref="D7327:D7341" si="921">HYPERLINK("http://geochem.nrcan.gc.ca/cdogs/content/svy/svy210204_e.htm", "21:0204")</f>
        <v>21:0204</v>
      </c>
      <c r="E7327" t="s">
        <v>28801</v>
      </c>
      <c r="F7327" t="s">
        <v>28802</v>
      </c>
      <c r="H7327">
        <v>61.597374799999997</v>
      </c>
      <c r="I7327">
        <v>-128.249402</v>
      </c>
      <c r="J7327" s="1" t="str">
        <f t="shared" ref="J7327:J7341" si="922">HYPERLINK("http://geochem.nrcan.gc.ca/cdogs/content/kwd/kwd020018_e.htm", "Fluid (stream)")</f>
        <v>Fluid (stream)</v>
      </c>
      <c r="K7327" s="1" t="str">
        <f t="shared" ref="K7327:K7341" si="923">HYPERLINK("http://geochem.nrcan.gc.ca/cdogs/content/kwd/kwd080007_e.htm", "Untreated Water")</f>
        <v>Untreated Water</v>
      </c>
      <c r="O7327" t="s">
        <v>5563</v>
      </c>
      <c r="P7327" t="s">
        <v>583</v>
      </c>
      <c r="Q7327" t="s">
        <v>59</v>
      </c>
    </row>
    <row r="7328" spans="1:17" hidden="1" x14ac:dyDescent="0.25">
      <c r="A7328" t="s">
        <v>28803</v>
      </c>
      <c r="B7328" t="s">
        <v>28804</v>
      </c>
      <c r="C7328" s="1" t="str">
        <f t="shared" si="920"/>
        <v>21:0671</v>
      </c>
      <c r="D7328" s="1" t="str">
        <f t="shared" si="921"/>
        <v>21:0204</v>
      </c>
      <c r="E7328" t="s">
        <v>28805</v>
      </c>
      <c r="F7328" t="s">
        <v>28806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 t="s">
        <v>588</v>
      </c>
      <c r="P7328" t="s">
        <v>45</v>
      </c>
      <c r="Q7328" t="s">
        <v>23</v>
      </c>
    </row>
    <row r="7329" spans="1:17" hidden="1" x14ac:dyDescent="0.25">
      <c r="A7329" t="s">
        <v>28807</v>
      </c>
      <c r="B7329" t="s">
        <v>28808</v>
      </c>
      <c r="C7329" s="1" t="str">
        <f t="shared" si="920"/>
        <v>21:0671</v>
      </c>
      <c r="D7329" s="1" t="str">
        <f t="shared" si="921"/>
        <v>21:0204</v>
      </c>
      <c r="E7329" t="s">
        <v>28809</v>
      </c>
      <c r="F7329" t="s">
        <v>28810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 t="s">
        <v>3419</v>
      </c>
      <c r="P7329" t="s">
        <v>87</v>
      </c>
      <c r="Q7329" t="s">
        <v>29</v>
      </c>
    </row>
    <row r="7330" spans="1:17" hidden="1" x14ac:dyDescent="0.25">
      <c r="A7330" t="s">
        <v>28811</v>
      </c>
      <c r="B7330" t="s">
        <v>28812</v>
      </c>
      <c r="C7330" s="1" t="str">
        <f t="shared" si="920"/>
        <v>21:0671</v>
      </c>
      <c r="D7330" s="1" t="str">
        <f t="shared" si="921"/>
        <v>21:0204</v>
      </c>
      <c r="E7330" t="s">
        <v>28813</v>
      </c>
      <c r="F7330" t="s">
        <v>28814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 t="s">
        <v>9517</v>
      </c>
      <c r="P7330" t="s">
        <v>356</v>
      </c>
      <c r="Q7330" t="s">
        <v>29</v>
      </c>
    </row>
    <row r="7331" spans="1:17" hidden="1" x14ac:dyDescent="0.25">
      <c r="A7331" t="s">
        <v>28815</v>
      </c>
      <c r="B7331" t="s">
        <v>28816</v>
      </c>
      <c r="C7331" s="1" t="str">
        <f t="shared" si="920"/>
        <v>21:0671</v>
      </c>
      <c r="D7331" s="1" t="str">
        <f t="shared" si="921"/>
        <v>21:0204</v>
      </c>
      <c r="E7331" t="s">
        <v>28817</v>
      </c>
      <c r="F7331" t="s">
        <v>28818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 t="s">
        <v>576</v>
      </c>
      <c r="P7331" t="s">
        <v>45</v>
      </c>
      <c r="Q7331" t="s">
        <v>35</v>
      </c>
    </row>
    <row r="7332" spans="1:17" hidden="1" x14ac:dyDescent="0.25">
      <c r="A7332" t="s">
        <v>28819</v>
      </c>
      <c r="B7332" t="s">
        <v>28820</v>
      </c>
      <c r="C7332" s="1" t="str">
        <f t="shared" si="920"/>
        <v>21:0671</v>
      </c>
      <c r="D7332" s="1" t="str">
        <f t="shared" si="921"/>
        <v>21:0204</v>
      </c>
      <c r="E7332" t="s">
        <v>28821</v>
      </c>
      <c r="F7332" t="s">
        <v>28822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 t="s">
        <v>588</v>
      </c>
      <c r="P7332" t="s">
        <v>583</v>
      </c>
      <c r="Q7332" t="s">
        <v>23</v>
      </c>
    </row>
    <row r="7333" spans="1:17" hidden="1" x14ac:dyDescent="0.25">
      <c r="A7333" t="s">
        <v>28823</v>
      </c>
      <c r="B7333" t="s">
        <v>28824</v>
      </c>
      <c r="C7333" s="1" t="str">
        <f t="shared" si="920"/>
        <v>21:0671</v>
      </c>
      <c r="D7333" s="1" t="str">
        <f t="shared" si="921"/>
        <v>21:0204</v>
      </c>
      <c r="E7333" t="s">
        <v>28825</v>
      </c>
      <c r="F7333" t="s">
        <v>28826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 t="s">
        <v>2257</v>
      </c>
      <c r="P7333" t="s">
        <v>356</v>
      </c>
      <c r="Q7333" t="s">
        <v>29</v>
      </c>
    </row>
    <row r="7334" spans="1:17" hidden="1" x14ac:dyDescent="0.25">
      <c r="A7334" t="s">
        <v>28827</v>
      </c>
      <c r="B7334" t="s">
        <v>28828</v>
      </c>
      <c r="C7334" s="1" t="str">
        <f t="shared" si="920"/>
        <v>21:0671</v>
      </c>
      <c r="D7334" s="1" t="str">
        <f t="shared" si="921"/>
        <v>21:0204</v>
      </c>
      <c r="E7334" t="s">
        <v>28829</v>
      </c>
      <c r="F7334" t="s">
        <v>28830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 t="s">
        <v>3655</v>
      </c>
      <c r="P7334" t="s">
        <v>22</v>
      </c>
      <c r="Q7334" t="s">
        <v>23</v>
      </c>
    </row>
    <row r="7335" spans="1:17" hidden="1" x14ac:dyDescent="0.25">
      <c r="A7335" t="s">
        <v>28831</v>
      </c>
      <c r="B7335" t="s">
        <v>28832</v>
      </c>
      <c r="C7335" s="1" t="str">
        <f t="shared" si="920"/>
        <v>21:0671</v>
      </c>
      <c r="D7335" s="1" t="str">
        <f t="shared" si="921"/>
        <v>21:0204</v>
      </c>
      <c r="E7335" t="s">
        <v>28833</v>
      </c>
      <c r="F7335" t="s">
        <v>28834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 t="s">
        <v>1247</v>
      </c>
      <c r="P7335" t="s">
        <v>45</v>
      </c>
      <c r="Q7335" t="s">
        <v>46</v>
      </c>
    </row>
    <row r="7336" spans="1:17" hidden="1" x14ac:dyDescent="0.25">
      <c r="A7336" t="s">
        <v>28835</v>
      </c>
      <c r="B7336" t="s">
        <v>28836</v>
      </c>
      <c r="C7336" s="1" t="str">
        <f t="shared" si="920"/>
        <v>21:0671</v>
      </c>
      <c r="D7336" s="1" t="str">
        <f t="shared" si="921"/>
        <v>21:0204</v>
      </c>
      <c r="E7336" t="s">
        <v>28837</v>
      </c>
      <c r="F7336" t="s">
        <v>28838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 t="s">
        <v>5563</v>
      </c>
      <c r="P7336" t="s">
        <v>22</v>
      </c>
      <c r="Q7336" t="s">
        <v>46</v>
      </c>
    </row>
    <row r="7337" spans="1:17" hidden="1" x14ac:dyDescent="0.25">
      <c r="A7337" t="s">
        <v>28839</v>
      </c>
      <c r="B7337" t="s">
        <v>28840</v>
      </c>
      <c r="C7337" s="1" t="str">
        <f t="shared" si="920"/>
        <v>21:0671</v>
      </c>
      <c r="D7337" s="1" t="str">
        <f t="shared" si="921"/>
        <v>21:0204</v>
      </c>
      <c r="E7337" t="s">
        <v>28841</v>
      </c>
      <c r="F7337" t="s">
        <v>28842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 t="s">
        <v>551</v>
      </c>
      <c r="P7337" t="s">
        <v>45</v>
      </c>
      <c r="Q7337" t="s">
        <v>71</v>
      </c>
    </row>
    <row r="7338" spans="1:17" hidden="1" x14ac:dyDescent="0.25">
      <c r="A7338" t="s">
        <v>28843</v>
      </c>
      <c r="B7338" t="s">
        <v>28844</v>
      </c>
      <c r="C7338" s="1" t="str">
        <f t="shared" si="920"/>
        <v>21:0671</v>
      </c>
      <c r="D7338" s="1" t="str">
        <f t="shared" si="921"/>
        <v>21:0204</v>
      </c>
      <c r="E7338" t="s">
        <v>28845</v>
      </c>
      <c r="F7338" t="s">
        <v>28846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 t="s">
        <v>512</v>
      </c>
      <c r="P7338" t="s">
        <v>356</v>
      </c>
      <c r="Q7338" t="s">
        <v>103</v>
      </c>
    </row>
    <row r="7339" spans="1:17" hidden="1" x14ac:dyDescent="0.25">
      <c r="A7339" t="s">
        <v>28847</v>
      </c>
      <c r="B7339" t="s">
        <v>28848</v>
      </c>
      <c r="C7339" s="1" t="str">
        <f t="shared" si="920"/>
        <v>21:0671</v>
      </c>
      <c r="D7339" s="1" t="str">
        <f t="shared" si="921"/>
        <v>21:0204</v>
      </c>
      <c r="E7339" t="s">
        <v>28849</v>
      </c>
      <c r="F7339" t="s">
        <v>28850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 t="s">
        <v>21</v>
      </c>
      <c r="P7339" t="s">
        <v>45</v>
      </c>
      <c r="Q7339" t="s">
        <v>103</v>
      </c>
    </row>
    <row r="7340" spans="1:17" hidden="1" x14ac:dyDescent="0.25">
      <c r="A7340" t="s">
        <v>28851</v>
      </c>
      <c r="B7340" t="s">
        <v>28852</v>
      </c>
      <c r="C7340" s="1" t="str">
        <f t="shared" si="920"/>
        <v>21:0671</v>
      </c>
      <c r="D7340" s="1" t="str">
        <f t="shared" si="921"/>
        <v>21:0204</v>
      </c>
      <c r="E7340" t="s">
        <v>28849</v>
      </c>
      <c r="F7340" t="s">
        <v>28853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 t="s">
        <v>220</v>
      </c>
      <c r="P7340" t="s">
        <v>45</v>
      </c>
      <c r="Q7340" t="s">
        <v>103</v>
      </c>
    </row>
    <row r="7341" spans="1:17" hidden="1" x14ac:dyDescent="0.25">
      <c r="A7341" t="s">
        <v>28854</v>
      </c>
      <c r="B7341" t="s">
        <v>28855</v>
      </c>
      <c r="C7341" s="1" t="str">
        <f t="shared" si="920"/>
        <v>21:0671</v>
      </c>
      <c r="D7341" s="1" t="str">
        <f t="shared" si="921"/>
        <v>21:0204</v>
      </c>
      <c r="E7341" t="s">
        <v>28856</v>
      </c>
      <c r="F7341" t="s">
        <v>28857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 t="s">
        <v>225</v>
      </c>
      <c r="P7341" t="s">
        <v>22</v>
      </c>
      <c r="Q7341" t="s">
        <v>103</v>
      </c>
    </row>
    <row r="7342" spans="1:17" hidden="1" x14ac:dyDescent="0.25">
      <c r="A7342" t="s">
        <v>28858</v>
      </c>
      <c r="B7342" t="s">
        <v>28859</v>
      </c>
      <c r="C7342" s="1" t="str">
        <f t="shared" si="920"/>
        <v>21:0671</v>
      </c>
      <c r="D7342" s="1" t="str">
        <f>HYPERLINK("http://geochem.nrcan.gc.ca/cdogs/content/svy/svy_e.htm", "")</f>
        <v/>
      </c>
      <c r="G7342" s="1" t="str">
        <f>HYPERLINK("http://geochem.nrcan.gc.ca/cdogs/content/cr_/cr_00080_e.htm", "80")</f>
        <v>80</v>
      </c>
      <c r="J7342" t="s">
        <v>11703</v>
      </c>
      <c r="K7342" t="s">
        <v>11704</v>
      </c>
      <c r="O7342" t="s">
        <v>57</v>
      </c>
      <c r="P7342" t="s">
        <v>2943</v>
      </c>
      <c r="Q7342" t="s">
        <v>46</v>
      </c>
    </row>
    <row r="7343" spans="1:17" hidden="1" x14ac:dyDescent="0.25">
      <c r="A7343" t="s">
        <v>28860</v>
      </c>
      <c r="B7343" t="s">
        <v>28861</v>
      </c>
      <c r="C7343" s="1" t="str">
        <f t="shared" si="920"/>
        <v>21:0671</v>
      </c>
      <c r="D7343" s="1" t="str">
        <f t="shared" ref="D7343:D7365" si="924">HYPERLINK("http://geochem.nrcan.gc.ca/cdogs/content/svy/svy210204_e.htm", "21:0204")</f>
        <v>21:0204</v>
      </c>
      <c r="E7343" t="s">
        <v>28862</v>
      </c>
      <c r="F7343" t="s">
        <v>28863</v>
      </c>
      <c r="H7343">
        <v>61.532849499999998</v>
      </c>
      <c r="I7343">
        <v>-128.76242719999999</v>
      </c>
      <c r="J7343" s="1" t="str">
        <f t="shared" ref="J7343:J7365" si="925">HYPERLINK("http://geochem.nrcan.gc.ca/cdogs/content/kwd/kwd020018_e.htm", "Fluid (stream)")</f>
        <v>Fluid (stream)</v>
      </c>
      <c r="K7343" s="1" t="str">
        <f t="shared" ref="K7343:K7365" si="926">HYPERLINK("http://geochem.nrcan.gc.ca/cdogs/content/kwd/kwd080007_e.htm", "Untreated Water")</f>
        <v>Untreated Water</v>
      </c>
      <c r="O7343" t="s">
        <v>101</v>
      </c>
      <c r="P7343" t="s">
        <v>22</v>
      </c>
      <c r="Q7343" t="s">
        <v>46</v>
      </c>
    </row>
    <row r="7344" spans="1:17" hidden="1" x14ac:dyDescent="0.25">
      <c r="A7344" t="s">
        <v>28864</v>
      </c>
      <c r="B7344" t="s">
        <v>28865</v>
      </c>
      <c r="C7344" s="1" t="str">
        <f t="shared" si="920"/>
        <v>21:0671</v>
      </c>
      <c r="D7344" s="1" t="str">
        <f t="shared" si="924"/>
        <v>21:0204</v>
      </c>
      <c r="E7344" t="s">
        <v>28866</v>
      </c>
      <c r="F7344" t="s">
        <v>28867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 t="s">
        <v>21</v>
      </c>
      <c r="P7344" t="s">
        <v>356</v>
      </c>
      <c r="Q7344" t="s">
        <v>46</v>
      </c>
    </row>
    <row r="7345" spans="1:17" hidden="1" x14ac:dyDescent="0.25">
      <c r="A7345" t="s">
        <v>28868</v>
      </c>
      <c r="B7345" t="s">
        <v>28869</v>
      </c>
      <c r="C7345" s="1" t="str">
        <f t="shared" si="920"/>
        <v>21:0671</v>
      </c>
      <c r="D7345" s="1" t="str">
        <f t="shared" si="924"/>
        <v>21:0204</v>
      </c>
      <c r="E7345" t="s">
        <v>28870</v>
      </c>
      <c r="F7345" t="s">
        <v>28871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 t="s">
        <v>21</v>
      </c>
      <c r="P7345" t="s">
        <v>2943</v>
      </c>
      <c r="Q7345" t="s">
        <v>46</v>
      </c>
    </row>
    <row r="7346" spans="1:17" hidden="1" x14ac:dyDescent="0.25">
      <c r="A7346" t="s">
        <v>28872</v>
      </c>
      <c r="B7346" t="s">
        <v>28873</v>
      </c>
      <c r="C7346" s="1" t="str">
        <f t="shared" si="920"/>
        <v>21:0671</v>
      </c>
      <c r="D7346" s="1" t="str">
        <f t="shared" si="924"/>
        <v>21:0204</v>
      </c>
      <c r="E7346" t="s">
        <v>28874</v>
      </c>
      <c r="F7346" t="s">
        <v>28875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 t="s">
        <v>76</v>
      </c>
      <c r="P7346" t="s">
        <v>22</v>
      </c>
      <c r="Q7346" t="s">
        <v>46</v>
      </c>
    </row>
    <row r="7347" spans="1:17" hidden="1" x14ac:dyDescent="0.25">
      <c r="A7347" t="s">
        <v>28876</v>
      </c>
      <c r="B7347" t="s">
        <v>28877</v>
      </c>
      <c r="C7347" s="1" t="str">
        <f t="shared" si="920"/>
        <v>21:0671</v>
      </c>
      <c r="D7347" s="1" t="str">
        <f t="shared" si="924"/>
        <v>21:0204</v>
      </c>
      <c r="E7347" t="s">
        <v>28878</v>
      </c>
      <c r="F7347" t="s">
        <v>28879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 t="s">
        <v>10345</v>
      </c>
      <c r="P7347" t="s">
        <v>397</v>
      </c>
      <c r="Q7347" t="s">
        <v>46</v>
      </c>
    </row>
    <row r="7348" spans="1:17" hidden="1" x14ac:dyDescent="0.25">
      <c r="A7348" t="s">
        <v>28880</v>
      </c>
      <c r="B7348" t="s">
        <v>28881</v>
      </c>
      <c r="C7348" s="1" t="str">
        <f t="shared" si="920"/>
        <v>21:0671</v>
      </c>
      <c r="D7348" s="1" t="str">
        <f t="shared" si="924"/>
        <v>21:0204</v>
      </c>
      <c r="E7348" t="s">
        <v>28882</v>
      </c>
      <c r="F7348" t="s">
        <v>28883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 t="s">
        <v>3376</v>
      </c>
      <c r="P7348" t="s">
        <v>22</v>
      </c>
      <c r="Q7348" t="s">
        <v>198</v>
      </c>
    </row>
    <row r="7349" spans="1:17" hidden="1" x14ac:dyDescent="0.25">
      <c r="A7349" t="s">
        <v>28884</v>
      </c>
      <c r="B7349" t="s">
        <v>28885</v>
      </c>
      <c r="C7349" s="1" t="str">
        <f t="shared" si="920"/>
        <v>21:0671</v>
      </c>
      <c r="D7349" s="1" t="str">
        <f t="shared" si="924"/>
        <v>21:0204</v>
      </c>
      <c r="E7349" t="s">
        <v>28886</v>
      </c>
      <c r="F7349" t="s">
        <v>28887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 t="s">
        <v>2099</v>
      </c>
      <c r="P7349" t="s">
        <v>22</v>
      </c>
      <c r="Q7349" t="s">
        <v>103</v>
      </c>
    </row>
    <row r="7350" spans="1:17" hidden="1" x14ac:dyDescent="0.25">
      <c r="A7350" t="s">
        <v>28888</v>
      </c>
      <c r="B7350" t="s">
        <v>28889</v>
      </c>
      <c r="C7350" s="1" t="str">
        <f t="shared" si="920"/>
        <v>21:0671</v>
      </c>
      <c r="D7350" s="1" t="str">
        <f t="shared" si="924"/>
        <v>21:0204</v>
      </c>
      <c r="E7350" t="s">
        <v>28890</v>
      </c>
      <c r="F7350" t="s">
        <v>28891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 t="s">
        <v>3022</v>
      </c>
      <c r="P7350" t="s">
        <v>356</v>
      </c>
      <c r="Q7350" t="s">
        <v>71</v>
      </c>
    </row>
    <row r="7351" spans="1:17" hidden="1" x14ac:dyDescent="0.25">
      <c r="A7351" t="s">
        <v>28892</v>
      </c>
      <c r="B7351" t="s">
        <v>28893</v>
      </c>
      <c r="C7351" s="1" t="str">
        <f t="shared" si="920"/>
        <v>21:0671</v>
      </c>
      <c r="D7351" s="1" t="str">
        <f t="shared" si="924"/>
        <v>21:0204</v>
      </c>
      <c r="E7351" t="s">
        <v>28890</v>
      </c>
      <c r="F7351" t="s">
        <v>28894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 t="s">
        <v>8284</v>
      </c>
      <c r="P7351" t="s">
        <v>356</v>
      </c>
      <c r="Q7351" t="s">
        <v>71</v>
      </c>
    </row>
    <row r="7352" spans="1:17" hidden="1" x14ac:dyDescent="0.25">
      <c r="A7352" t="s">
        <v>28895</v>
      </c>
      <c r="B7352" t="s">
        <v>28896</v>
      </c>
      <c r="C7352" s="1" t="str">
        <f t="shared" si="920"/>
        <v>21:0671</v>
      </c>
      <c r="D7352" s="1" t="str">
        <f t="shared" si="924"/>
        <v>21:0204</v>
      </c>
      <c r="E7352" t="s">
        <v>28897</v>
      </c>
      <c r="F7352" t="s">
        <v>28898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 t="s">
        <v>3116</v>
      </c>
      <c r="P7352" t="s">
        <v>583</v>
      </c>
      <c r="Q7352" t="s">
        <v>103</v>
      </c>
    </row>
    <row r="7353" spans="1:17" hidden="1" x14ac:dyDescent="0.25">
      <c r="A7353" t="s">
        <v>28899</v>
      </c>
      <c r="B7353" t="s">
        <v>28900</v>
      </c>
      <c r="C7353" s="1" t="str">
        <f t="shared" si="920"/>
        <v>21:0671</v>
      </c>
      <c r="D7353" s="1" t="str">
        <f t="shared" si="924"/>
        <v>21:0204</v>
      </c>
      <c r="E7353" t="s">
        <v>28901</v>
      </c>
      <c r="F7353" t="s">
        <v>28902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 t="s">
        <v>630</v>
      </c>
      <c r="P7353" t="s">
        <v>22</v>
      </c>
      <c r="Q7353" t="s">
        <v>189</v>
      </c>
    </row>
    <row r="7354" spans="1:17" hidden="1" x14ac:dyDescent="0.25">
      <c r="A7354" t="s">
        <v>28903</v>
      </c>
      <c r="B7354" t="s">
        <v>28904</v>
      </c>
      <c r="C7354" s="1" t="str">
        <f t="shared" si="920"/>
        <v>21:0671</v>
      </c>
      <c r="D7354" s="1" t="str">
        <f t="shared" si="924"/>
        <v>21:0204</v>
      </c>
      <c r="E7354" t="s">
        <v>28905</v>
      </c>
      <c r="F7354" t="s">
        <v>28906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 t="s">
        <v>64</v>
      </c>
      <c r="P7354" t="s">
        <v>2212</v>
      </c>
      <c r="Q7354" t="s">
        <v>149</v>
      </c>
    </row>
    <row r="7355" spans="1:17" hidden="1" x14ac:dyDescent="0.25">
      <c r="A7355" t="s">
        <v>28907</v>
      </c>
      <c r="B7355" t="s">
        <v>28908</v>
      </c>
      <c r="C7355" s="1" t="str">
        <f t="shared" si="920"/>
        <v>21:0671</v>
      </c>
      <c r="D7355" s="1" t="str">
        <f t="shared" si="924"/>
        <v>21:0204</v>
      </c>
      <c r="E7355" t="s">
        <v>28909</v>
      </c>
      <c r="F7355" t="s">
        <v>28910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 t="s">
        <v>2129</v>
      </c>
      <c r="P7355" t="s">
        <v>397</v>
      </c>
      <c r="Q7355" t="s">
        <v>215</v>
      </c>
    </row>
    <row r="7356" spans="1:17" hidden="1" x14ac:dyDescent="0.25">
      <c r="A7356" t="s">
        <v>28911</v>
      </c>
      <c r="B7356" t="s">
        <v>28912</v>
      </c>
      <c r="C7356" s="1" t="str">
        <f t="shared" si="920"/>
        <v>21:0671</v>
      </c>
      <c r="D7356" s="1" t="str">
        <f t="shared" si="924"/>
        <v>21:0204</v>
      </c>
      <c r="E7356" t="s">
        <v>28913</v>
      </c>
      <c r="F7356" t="s">
        <v>28914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 t="s">
        <v>2379</v>
      </c>
      <c r="P7356" t="s">
        <v>2212</v>
      </c>
      <c r="Q7356" t="s">
        <v>93</v>
      </c>
    </row>
    <row r="7357" spans="1:17" hidden="1" x14ac:dyDescent="0.25">
      <c r="A7357" t="s">
        <v>28915</v>
      </c>
      <c r="B7357" t="s">
        <v>28916</v>
      </c>
      <c r="C7357" s="1" t="str">
        <f t="shared" si="920"/>
        <v>21:0671</v>
      </c>
      <c r="D7357" s="1" t="str">
        <f t="shared" si="924"/>
        <v>21:0204</v>
      </c>
      <c r="E7357" t="s">
        <v>28917</v>
      </c>
      <c r="F7357" t="s">
        <v>28918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 t="s">
        <v>225</v>
      </c>
      <c r="P7357" t="s">
        <v>22</v>
      </c>
      <c r="Q7357" t="s">
        <v>93</v>
      </c>
    </row>
    <row r="7358" spans="1:17" hidden="1" x14ac:dyDescent="0.25">
      <c r="A7358" t="s">
        <v>28919</v>
      </c>
      <c r="B7358" t="s">
        <v>28920</v>
      </c>
      <c r="C7358" s="1" t="str">
        <f t="shared" si="920"/>
        <v>21:0671</v>
      </c>
      <c r="D7358" s="1" t="str">
        <f t="shared" si="924"/>
        <v>21:0204</v>
      </c>
      <c r="E7358" t="s">
        <v>28921</v>
      </c>
      <c r="F7358" t="s">
        <v>28922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 t="s">
        <v>21</v>
      </c>
      <c r="P7358" t="s">
        <v>45</v>
      </c>
      <c r="Q7358" t="s">
        <v>71</v>
      </c>
    </row>
    <row r="7359" spans="1:17" hidden="1" x14ac:dyDescent="0.25">
      <c r="A7359" t="s">
        <v>28923</v>
      </c>
      <c r="B7359" t="s">
        <v>28924</v>
      </c>
      <c r="C7359" s="1" t="str">
        <f t="shared" si="920"/>
        <v>21:0671</v>
      </c>
      <c r="D7359" s="1" t="str">
        <f t="shared" si="924"/>
        <v>21:0204</v>
      </c>
      <c r="E7359" t="s">
        <v>28925</v>
      </c>
      <c r="F7359" t="s">
        <v>28926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 t="s">
        <v>220</v>
      </c>
      <c r="P7359" t="s">
        <v>22</v>
      </c>
      <c r="Q7359" t="s">
        <v>71</v>
      </c>
    </row>
    <row r="7360" spans="1:17" hidden="1" x14ac:dyDescent="0.25">
      <c r="A7360" t="s">
        <v>28927</v>
      </c>
      <c r="B7360" t="s">
        <v>28928</v>
      </c>
      <c r="C7360" s="1" t="str">
        <f t="shared" si="920"/>
        <v>21:0671</v>
      </c>
      <c r="D7360" s="1" t="str">
        <f t="shared" si="924"/>
        <v>21:0204</v>
      </c>
      <c r="E7360" t="s">
        <v>28929</v>
      </c>
      <c r="F7360" t="s">
        <v>28930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 t="s">
        <v>21</v>
      </c>
      <c r="P7360" t="s">
        <v>22</v>
      </c>
      <c r="Q7360" t="s">
        <v>215</v>
      </c>
    </row>
    <row r="7361" spans="1:17" hidden="1" x14ac:dyDescent="0.25">
      <c r="A7361" t="s">
        <v>28931</v>
      </c>
      <c r="B7361" t="s">
        <v>28932</v>
      </c>
      <c r="C7361" s="1" t="str">
        <f t="shared" si="920"/>
        <v>21:0671</v>
      </c>
      <c r="D7361" s="1" t="str">
        <f t="shared" si="924"/>
        <v>21:0204</v>
      </c>
      <c r="E7361" t="s">
        <v>28933</v>
      </c>
      <c r="F7361" t="s">
        <v>28934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 t="s">
        <v>1771</v>
      </c>
      <c r="P7361" t="s">
        <v>583</v>
      </c>
      <c r="Q7361" t="s">
        <v>93</v>
      </c>
    </row>
    <row r="7362" spans="1:17" hidden="1" x14ac:dyDescent="0.25">
      <c r="A7362" t="s">
        <v>28935</v>
      </c>
      <c r="B7362" t="s">
        <v>28936</v>
      </c>
      <c r="C7362" s="1" t="str">
        <f t="shared" si="920"/>
        <v>21:0671</v>
      </c>
      <c r="D7362" s="1" t="str">
        <f t="shared" si="924"/>
        <v>21:0204</v>
      </c>
      <c r="E7362" t="s">
        <v>28937</v>
      </c>
      <c r="F7362" t="s">
        <v>28938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 t="s">
        <v>220</v>
      </c>
      <c r="P7362" t="s">
        <v>22</v>
      </c>
      <c r="Q7362" t="s">
        <v>93</v>
      </c>
    </row>
    <row r="7363" spans="1:17" hidden="1" x14ac:dyDescent="0.25">
      <c r="A7363" t="s">
        <v>28939</v>
      </c>
      <c r="B7363" t="s">
        <v>28940</v>
      </c>
      <c r="C7363" s="1" t="str">
        <f t="shared" si="920"/>
        <v>21:0671</v>
      </c>
      <c r="D7363" s="1" t="str">
        <f t="shared" si="924"/>
        <v>21:0204</v>
      </c>
      <c r="E7363" t="s">
        <v>28937</v>
      </c>
      <c r="F7363" t="s">
        <v>28941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 t="s">
        <v>244</v>
      </c>
      <c r="P7363" t="s">
        <v>22</v>
      </c>
      <c r="Q7363" t="s">
        <v>93</v>
      </c>
    </row>
    <row r="7364" spans="1:17" hidden="1" x14ac:dyDescent="0.25">
      <c r="A7364" t="s">
        <v>28942</v>
      </c>
      <c r="B7364" t="s">
        <v>28943</v>
      </c>
      <c r="C7364" s="1" t="str">
        <f t="shared" si="920"/>
        <v>21:0671</v>
      </c>
      <c r="D7364" s="1" t="str">
        <f t="shared" si="924"/>
        <v>21:0204</v>
      </c>
      <c r="E7364" t="s">
        <v>28944</v>
      </c>
      <c r="F7364" t="s">
        <v>28945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 t="s">
        <v>1818</v>
      </c>
      <c r="P7364" t="s">
        <v>583</v>
      </c>
      <c r="Q7364" t="s">
        <v>71</v>
      </c>
    </row>
    <row r="7365" spans="1:17" hidden="1" x14ac:dyDescent="0.25">
      <c r="A7365" t="s">
        <v>28946</v>
      </c>
      <c r="B7365" t="s">
        <v>28947</v>
      </c>
      <c r="C7365" s="1" t="str">
        <f t="shared" si="920"/>
        <v>21:0671</v>
      </c>
      <c r="D7365" s="1" t="str">
        <f t="shared" si="924"/>
        <v>21:0204</v>
      </c>
      <c r="E7365" t="s">
        <v>28948</v>
      </c>
      <c r="F7365" t="s">
        <v>28949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 t="s">
        <v>588</v>
      </c>
      <c r="P7365" t="s">
        <v>22</v>
      </c>
      <c r="Q7365" t="s">
        <v>71</v>
      </c>
    </row>
    <row r="7366" spans="1:17" hidden="1" x14ac:dyDescent="0.25">
      <c r="A7366" t="s">
        <v>28950</v>
      </c>
      <c r="B7366" t="s">
        <v>28951</v>
      </c>
      <c r="C7366" s="1" t="str">
        <f t="shared" si="920"/>
        <v>21:0671</v>
      </c>
      <c r="D7366" s="1" t="str">
        <f>HYPERLINK("http://geochem.nrcan.gc.ca/cdogs/content/svy/svy_e.htm", "")</f>
        <v/>
      </c>
      <c r="G7366" s="1" t="str">
        <f>HYPERLINK("http://geochem.nrcan.gc.ca/cdogs/content/cr_/cr_00082_e.htm", "82")</f>
        <v>82</v>
      </c>
      <c r="J7366" t="s">
        <v>11703</v>
      </c>
      <c r="K7366" t="s">
        <v>11704</v>
      </c>
      <c r="O7366" t="s">
        <v>8030</v>
      </c>
      <c r="P7366" t="s">
        <v>6370</v>
      </c>
      <c r="Q7366" t="s">
        <v>46</v>
      </c>
    </row>
    <row r="7367" spans="1:17" hidden="1" x14ac:dyDescent="0.25">
      <c r="A7367" t="s">
        <v>28952</v>
      </c>
      <c r="B7367" t="s">
        <v>28953</v>
      </c>
      <c r="C7367" s="1" t="str">
        <f t="shared" si="920"/>
        <v>21:0671</v>
      </c>
      <c r="D7367" s="1" t="str">
        <f t="shared" ref="D7367:D7392" si="927">HYPERLINK("http://geochem.nrcan.gc.ca/cdogs/content/svy/svy210204_e.htm", "21:0204")</f>
        <v>21:0204</v>
      </c>
      <c r="E7367" t="s">
        <v>28954</v>
      </c>
      <c r="F7367" t="s">
        <v>28955</v>
      </c>
      <c r="H7367">
        <v>61.4396901</v>
      </c>
      <c r="I7367">
        <v>-128.4734637</v>
      </c>
      <c r="J7367" s="1" t="str">
        <f t="shared" ref="J7367:J7392" si="928">HYPERLINK("http://geochem.nrcan.gc.ca/cdogs/content/kwd/kwd020018_e.htm", "Fluid (stream)")</f>
        <v>Fluid (stream)</v>
      </c>
      <c r="K7367" s="1" t="str">
        <f t="shared" ref="K7367:K7392" si="929">HYPERLINK("http://geochem.nrcan.gc.ca/cdogs/content/kwd/kwd080007_e.htm", "Untreated Water")</f>
        <v>Untreated Water</v>
      </c>
      <c r="O7367" t="s">
        <v>2129</v>
      </c>
      <c r="P7367" t="s">
        <v>2212</v>
      </c>
      <c r="Q7367" t="s">
        <v>103</v>
      </c>
    </row>
    <row r="7368" spans="1:17" hidden="1" x14ac:dyDescent="0.25">
      <c r="A7368" t="s">
        <v>28956</v>
      </c>
      <c r="B7368" t="s">
        <v>28957</v>
      </c>
      <c r="C7368" s="1" t="str">
        <f t="shared" si="920"/>
        <v>21:0671</v>
      </c>
      <c r="D7368" s="1" t="str">
        <f t="shared" si="927"/>
        <v>21:0204</v>
      </c>
      <c r="E7368" t="s">
        <v>28958</v>
      </c>
      <c r="F7368" t="s">
        <v>28959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 t="s">
        <v>588</v>
      </c>
      <c r="P7368" t="s">
        <v>583</v>
      </c>
      <c r="Q7368" t="s">
        <v>103</v>
      </c>
    </row>
    <row r="7369" spans="1:17" hidden="1" x14ac:dyDescent="0.25">
      <c r="A7369" t="s">
        <v>28960</v>
      </c>
      <c r="B7369" t="s">
        <v>28961</v>
      </c>
      <c r="C7369" s="1" t="str">
        <f t="shared" si="920"/>
        <v>21:0671</v>
      </c>
      <c r="D7369" s="1" t="str">
        <f t="shared" si="927"/>
        <v>21:0204</v>
      </c>
      <c r="E7369" t="s">
        <v>28962</v>
      </c>
      <c r="F7369" t="s">
        <v>28963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 t="s">
        <v>21</v>
      </c>
      <c r="P7369" t="s">
        <v>2212</v>
      </c>
      <c r="Q7369" t="s">
        <v>215</v>
      </c>
    </row>
    <row r="7370" spans="1:17" hidden="1" x14ac:dyDescent="0.25">
      <c r="A7370" t="s">
        <v>28964</v>
      </c>
      <c r="B7370" t="s">
        <v>28965</v>
      </c>
      <c r="C7370" s="1" t="str">
        <f t="shared" si="920"/>
        <v>21:0671</v>
      </c>
      <c r="D7370" s="1" t="str">
        <f t="shared" si="927"/>
        <v>21:0204</v>
      </c>
      <c r="E7370" t="s">
        <v>28966</v>
      </c>
      <c r="F7370" t="s">
        <v>28967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 t="s">
        <v>244</v>
      </c>
      <c r="P7370" t="s">
        <v>583</v>
      </c>
      <c r="Q7370" t="s">
        <v>215</v>
      </c>
    </row>
    <row r="7371" spans="1:17" hidden="1" x14ac:dyDescent="0.25">
      <c r="A7371" t="s">
        <v>28968</v>
      </c>
      <c r="B7371" t="s">
        <v>28969</v>
      </c>
      <c r="C7371" s="1" t="str">
        <f t="shared" si="920"/>
        <v>21:0671</v>
      </c>
      <c r="D7371" s="1" t="str">
        <f t="shared" si="927"/>
        <v>21:0204</v>
      </c>
      <c r="E7371" t="s">
        <v>28970</v>
      </c>
      <c r="F7371" t="s">
        <v>28971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 t="s">
        <v>3419</v>
      </c>
      <c r="P7371" t="s">
        <v>583</v>
      </c>
      <c r="Q7371" t="s">
        <v>103</v>
      </c>
    </row>
    <row r="7372" spans="1:17" hidden="1" x14ac:dyDescent="0.25">
      <c r="A7372" t="s">
        <v>28972</v>
      </c>
      <c r="B7372" t="s">
        <v>28973</v>
      </c>
      <c r="C7372" s="1" t="str">
        <f t="shared" si="920"/>
        <v>21:0671</v>
      </c>
      <c r="D7372" s="1" t="str">
        <f t="shared" si="927"/>
        <v>21:0204</v>
      </c>
      <c r="E7372" t="s">
        <v>28974</v>
      </c>
      <c r="F7372" t="s">
        <v>28975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 t="s">
        <v>21</v>
      </c>
      <c r="P7372" t="s">
        <v>583</v>
      </c>
      <c r="Q7372" t="s">
        <v>93</v>
      </c>
    </row>
    <row r="7373" spans="1:17" hidden="1" x14ac:dyDescent="0.25">
      <c r="A7373" t="s">
        <v>28976</v>
      </c>
      <c r="B7373" t="s">
        <v>28977</v>
      </c>
      <c r="C7373" s="1" t="str">
        <f t="shared" si="920"/>
        <v>21:0671</v>
      </c>
      <c r="D7373" s="1" t="str">
        <f t="shared" si="927"/>
        <v>21:0204</v>
      </c>
      <c r="E7373" t="s">
        <v>28978</v>
      </c>
      <c r="F7373" t="s">
        <v>28979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 t="s">
        <v>311</v>
      </c>
      <c r="P7373" t="s">
        <v>22</v>
      </c>
      <c r="Q7373" t="s">
        <v>71</v>
      </c>
    </row>
    <row r="7374" spans="1:17" hidden="1" x14ac:dyDescent="0.25">
      <c r="A7374" t="s">
        <v>28980</v>
      </c>
      <c r="B7374" t="s">
        <v>28981</v>
      </c>
      <c r="C7374" s="1" t="str">
        <f t="shared" si="920"/>
        <v>21:0671</v>
      </c>
      <c r="D7374" s="1" t="str">
        <f t="shared" si="927"/>
        <v>21:0204</v>
      </c>
      <c r="E7374" t="s">
        <v>28982</v>
      </c>
      <c r="F7374" t="s">
        <v>28983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 t="s">
        <v>630</v>
      </c>
      <c r="P7374" t="s">
        <v>356</v>
      </c>
      <c r="Q7374" t="s">
        <v>71</v>
      </c>
    </row>
    <row r="7375" spans="1:17" hidden="1" x14ac:dyDescent="0.25">
      <c r="A7375" t="s">
        <v>28984</v>
      </c>
      <c r="B7375" t="s">
        <v>28985</v>
      </c>
      <c r="C7375" s="1" t="str">
        <f t="shared" si="920"/>
        <v>21:0671</v>
      </c>
      <c r="D7375" s="1" t="str">
        <f t="shared" si="927"/>
        <v>21:0204</v>
      </c>
      <c r="E7375" t="s">
        <v>28986</v>
      </c>
      <c r="F7375" t="s">
        <v>28987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 t="s">
        <v>311</v>
      </c>
      <c r="P7375" t="s">
        <v>22</v>
      </c>
      <c r="Q7375" t="s">
        <v>93</v>
      </c>
    </row>
    <row r="7376" spans="1:17" hidden="1" x14ac:dyDescent="0.25">
      <c r="A7376" t="s">
        <v>28988</v>
      </c>
      <c r="B7376" t="s">
        <v>28989</v>
      </c>
      <c r="C7376" s="1" t="str">
        <f t="shared" si="920"/>
        <v>21:0671</v>
      </c>
      <c r="D7376" s="1" t="str">
        <f t="shared" si="927"/>
        <v>21:0204</v>
      </c>
      <c r="E7376" t="s">
        <v>28990</v>
      </c>
      <c r="F7376" t="s">
        <v>28991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 t="s">
        <v>21</v>
      </c>
      <c r="P7376" t="s">
        <v>583</v>
      </c>
      <c r="Q7376" t="s">
        <v>93</v>
      </c>
    </row>
    <row r="7377" spans="1:17" hidden="1" x14ac:dyDescent="0.25">
      <c r="A7377" t="s">
        <v>28992</v>
      </c>
      <c r="B7377" t="s">
        <v>28993</v>
      </c>
      <c r="C7377" s="1" t="str">
        <f t="shared" si="920"/>
        <v>21:0671</v>
      </c>
      <c r="D7377" s="1" t="str">
        <f t="shared" si="927"/>
        <v>21:0204</v>
      </c>
      <c r="E7377" t="s">
        <v>28994</v>
      </c>
      <c r="F7377" t="s">
        <v>28995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 t="s">
        <v>2725</v>
      </c>
      <c r="P7377" t="s">
        <v>22</v>
      </c>
      <c r="Q7377" t="s">
        <v>103</v>
      </c>
    </row>
    <row r="7378" spans="1:17" hidden="1" x14ac:dyDescent="0.25">
      <c r="A7378" t="s">
        <v>28996</v>
      </c>
      <c r="B7378" t="s">
        <v>28997</v>
      </c>
      <c r="C7378" s="1" t="str">
        <f t="shared" si="920"/>
        <v>21:0671</v>
      </c>
      <c r="D7378" s="1" t="str">
        <f t="shared" si="927"/>
        <v>21:0204</v>
      </c>
      <c r="E7378" t="s">
        <v>28998</v>
      </c>
      <c r="F7378" t="s">
        <v>28999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 t="s">
        <v>2720</v>
      </c>
      <c r="P7378" t="s">
        <v>356</v>
      </c>
      <c r="Q7378" t="s">
        <v>103</v>
      </c>
    </row>
    <row r="7379" spans="1:17" hidden="1" x14ac:dyDescent="0.25">
      <c r="A7379" t="s">
        <v>29000</v>
      </c>
      <c r="B7379" t="s">
        <v>29001</v>
      </c>
      <c r="C7379" s="1" t="str">
        <f t="shared" si="920"/>
        <v>21:0671</v>
      </c>
      <c r="D7379" s="1" t="str">
        <f t="shared" si="927"/>
        <v>21:0204</v>
      </c>
      <c r="E7379" t="s">
        <v>29002</v>
      </c>
      <c r="F7379" t="s">
        <v>29003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 t="s">
        <v>21</v>
      </c>
      <c r="P7379" t="s">
        <v>583</v>
      </c>
      <c r="Q7379" t="s">
        <v>71</v>
      </c>
    </row>
    <row r="7380" spans="1:17" hidden="1" x14ac:dyDescent="0.25">
      <c r="A7380" t="s">
        <v>29004</v>
      </c>
      <c r="B7380" t="s">
        <v>29005</v>
      </c>
      <c r="C7380" s="1" t="str">
        <f t="shared" si="920"/>
        <v>21:0671</v>
      </c>
      <c r="D7380" s="1" t="str">
        <f t="shared" si="927"/>
        <v>21:0204</v>
      </c>
      <c r="E7380" t="s">
        <v>29006</v>
      </c>
      <c r="F7380" t="s">
        <v>29007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 t="s">
        <v>64</v>
      </c>
      <c r="P7380" t="s">
        <v>2212</v>
      </c>
      <c r="Q7380" t="s">
        <v>149</v>
      </c>
    </row>
    <row r="7381" spans="1:17" hidden="1" x14ac:dyDescent="0.25">
      <c r="A7381" t="s">
        <v>29008</v>
      </c>
      <c r="B7381" t="s">
        <v>29009</v>
      </c>
      <c r="C7381" s="1" t="str">
        <f t="shared" si="920"/>
        <v>21:0671</v>
      </c>
      <c r="D7381" s="1" t="str">
        <f t="shared" si="927"/>
        <v>21:0204</v>
      </c>
      <c r="E7381" t="s">
        <v>29010</v>
      </c>
      <c r="F7381" t="s">
        <v>29011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 t="s">
        <v>21</v>
      </c>
      <c r="P7381" t="s">
        <v>583</v>
      </c>
      <c r="Q7381" t="s">
        <v>215</v>
      </c>
    </row>
    <row r="7382" spans="1:17" hidden="1" x14ac:dyDescent="0.25">
      <c r="A7382" t="s">
        <v>29012</v>
      </c>
      <c r="B7382" t="s">
        <v>29013</v>
      </c>
      <c r="C7382" s="1" t="str">
        <f t="shared" si="920"/>
        <v>21:0671</v>
      </c>
      <c r="D7382" s="1" t="str">
        <f t="shared" si="927"/>
        <v>21:0204</v>
      </c>
      <c r="E7382" t="s">
        <v>29014</v>
      </c>
      <c r="F7382" t="s">
        <v>29015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 t="s">
        <v>689</v>
      </c>
      <c r="P7382" t="s">
        <v>2212</v>
      </c>
      <c r="Q7382" t="s">
        <v>93</v>
      </c>
    </row>
    <row r="7383" spans="1:17" hidden="1" x14ac:dyDescent="0.25">
      <c r="A7383" t="s">
        <v>29016</v>
      </c>
      <c r="B7383" t="s">
        <v>29017</v>
      </c>
      <c r="C7383" s="1" t="str">
        <f t="shared" ref="C7383:C7446" si="930">HYPERLINK("http://geochem.nrcan.gc.ca/cdogs/content/bdl/bdl210671_e.htm", "21:0671")</f>
        <v>21:0671</v>
      </c>
      <c r="D7383" s="1" t="str">
        <f t="shared" si="927"/>
        <v>21:0204</v>
      </c>
      <c r="E7383" t="s">
        <v>29018</v>
      </c>
      <c r="F7383" t="s">
        <v>29019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 t="s">
        <v>21</v>
      </c>
      <c r="P7383" t="s">
        <v>2212</v>
      </c>
      <c r="Q7383" t="s">
        <v>149</v>
      </c>
    </row>
    <row r="7384" spans="1:17" hidden="1" x14ac:dyDescent="0.25">
      <c r="A7384" t="s">
        <v>29020</v>
      </c>
      <c r="B7384" t="s">
        <v>29021</v>
      </c>
      <c r="C7384" s="1" t="str">
        <f t="shared" si="930"/>
        <v>21:0671</v>
      </c>
      <c r="D7384" s="1" t="str">
        <f t="shared" si="927"/>
        <v>21:0204</v>
      </c>
      <c r="E7384" t="s">
        <v>29022</v>
      </c>
      <c r="F7384" t="s">
        <v>29023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 t="s">
        <v>2379</v>
      </c>
      <c r="P7384" t="s">
        <v>583</v>
      </c>
      <c r="Q7384" t="s">
        <v>93</v>
      </c>
    </row>
    <row r="7385" spans="1:17" hidden="1" x14ac:dyDescent="0.25">
      <c r="A7385" t="s">
        <v>29024</v>
      </c>
      <c r="B7385" t="s">
        <v>29025</v>
      </c>
      <c r="C7385" s="1" t="str">
        <f t="shared" si="930"/>
        <v>21:0671</v>
      </c>
      <c r="D7385" s="1" t="str">
        <f t="shared" si="927"/>
        <v>21:0204</v>
      </c>
      <c r="E7385" t="s">
        <v>29026</v>
      </c>
      <c r="F7385" t="s">
        <v>29027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 t="s">
        <v>2129</v>
      </c>
      <c r="P7385" t="s">
        <v>22</v>
      </c>
      <c r="Q7385" t="s">
        <v>93</v>
      </c>
    </row>
    <row r="7386" spans="1:17" hidden="1" x14ac:dyDescent="0.25">
      <c r="A7386" t="s">
        <v>29028</v>
      </c>
      <c r="B7386" t="s">
        <v>29029</v>
      </c>
      <c r="C7386" s="1" t="str">
        <f t="shared" si="930"/>
        <v>21:0671</v>
      </c>
      <c r="D7386" s="1" t="str">
        <f t="shared" si="927"/>
        <v>21:0204</v>
      </c>
      <c r="E7386" t="s">
        <v>29030</v>
      </c>
      <c r="F7386" t="s">
        <v>29031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 t="s">
        <v>2731</v>
      </c>
      <c r="P7386" t="s">
        <v>1515</v>
      </c>
      <c r="Q7386" t="s">
        <v>103</v>
      </c>
    </row>
    <row r="7387" spans="1:17" hidden="1" x14ac:dyDescent="0.25">
      <c r="A7387" t="s">
        <v>29032</v>
      </c>
      <c r="B7387" t="s">
        <v>29033</v>
      </c>
      <c r="C7387" s="1" t="str">
        <f t="shared" si="930"/>
        <v>21:0671</v>
      </c>
      <c r="D7387" s="1" t="str">
        <f t="shared" si="927"/>
        <v>21:0204</v>
      </c>
      <c r="E7387" t="s">
        <v>29034</v>
      </c>
      <c r="F7387" t="s">
        <v>29035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 t="s">
        <v>220</v>
      </c>
      <c r="P7387" t="s">
        <v>2943</v>
      </c>
      <c r="Q7387" t="s">
        <v>215</v>
      </c>
    </row>
    <row r="7388" spans="1:17" hidden="1" x14ac:dyDescent="0.25">
      <c r="A7388" t="s">
        <v>29036</v>
      </c>
      <c r="B7388" t="s">
        <v>29037</v>
      </c>
      <c r="C7388" s="1" t="str">
        <f t="shared" si="930"/>
        <v>21:0671</v>
      </c>
      <c r="D7388" s="1" t="str">
        <f t="shared" si="927"/>
        <v>21:0204</v>
      </c>
      <c r="E7388" t="s">
        <v>29034</v>
      </c>
      <c r="F7388" t="s">
        <v>29038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 t="s">
        <v>21</v>
      </c>
      <c r="P7388" t="s">
        <v>2943</v>
      </c>
      <c r="Q7388" t="s">
        <v>52</v>
      </c>
    </row>
    <row r="7389" spans="1:17" hidden="1" x14ac:dyDescent="0.25">
      <c r="A7389" t="s">
        <v>29039</v>
      </c>
      <c r="B7389" t="s">
        <v>29040</v>
      </c>
      <c r="C7389" s="1" t="str">
        <f t="shared" si="930"/>
        <v>21:0671</v>
      </c>
      <c r="D7389" s="1" t="str">
        <f t="shared" si="927"/>
        <v>21:0204</v>
      </c>
      <c r="E7389" t="s">
        <v>29041</v>
      </c>
      <c r="F7389" t="s">
        <v>29042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 t="s">
        <v>701</v>
      </c>
      <c r="P7389" t="s">
        <v>397</v>
      </c>
      <c r="Q7389" t="s">
        <v>215</v>
      </c>
    </row>
    <row r="7390" spans="1:17" hidden="1" x14ac:dyDescent="0.25">
      <c r="A7390" t="s">
        <v>29043</v>
      </c>
      <c r="B7390" t="s">
        <v>29044</v>
      </c>
      <c r="C7390" s="1" t="str">
        <f t="shared" si="930"/>
        <v>21:0671</v>
      </c>
      <c r="D7390" s="1" t="str">
        <f t="shared" si="927"/>
        <v>21:0204</v>
      </c>
      <c r="E7390" t="s">
        <v>29045</v>
      </c>
      <c r="F7390" t="s">
        <v>29046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 t="s">
        <v>2129</v>
      </c>
      <c r="P7390" t="s">
        <v>397</v>
      </c>
      <c r="Q7390" t="s">
        <v>93</v>
      </c>
    </row>
    <row r="7391" spans="1:17" hidden="1" x14ac:dyDescent="0.25">
      <c r="A7391" t="s">
        <v>29047</v>
      </c>
      <c r="B7391" t="s">
        <v>29048</v>
      </c>
      <c r="C7391" s="1" t="str">
        <f t="shared" si="930"/>
        <v>21:0671</v>
      </c>
      <c r="D7391" s="1" t="str">
        <f t="shared" si="927"/>
        <v>21:0204</v>
      </c>
      <c r="E7391" t="s">
        <v>29049</v>
      </c>
      <c r="F7391" t="s">
        <v>29050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 t="s">
        <v>680</v>
      </c>
      <c r="P7391" t="s">
        <v>397</v>
      </c>
      <c r="Q7391" t="s">
        <v>52</v>
      </c>
    </row>
    <row r="7392" spans="1:17" hidden="1" x14ac:dyDescent="0.25">
      <c r="A7392" t="s">
        <v>29051</v>
      </c>
      <c r="B7392" t="s">
        <v>29052</v>
      </c>
      <c r="C7392" s="1" t="str">
        <f t="shared" si="930"/>
        <v>21:0671</v>
      </c>
      <c r="D7392" s="1" t="str">
        <f t="shared" si="927"/>
        <v>21:0204</v>
      </c>
      <c r="E7392" t="s">
        <v>29053</v>
      </c>
      <c r="F7392" t="s">
        <v>29054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 t="s">
        <v>680</v>
      </c>
      <c r="P7392" t="s">
        <v>583</v>
      </c>
      <c r="Q7392" t="s">
        <v>215</v>
      </c>
    </row>
    <row r="7393" spans="1:17" hidden="1" x14ac:dyDescent="0.25">
      <c r="A7393" t="s">
        <v>29055</v>
      </c>
      <c r="B7393" t="s">
        <v>29056</v>
      </c>
      <c r="C7393" s="1" t="str">
        <f t="shared" si="930"/>
        <v>21:0671</v>
      </c>
      <c r="D7393" s="1" t="str">
        <f>HYPERLINK("http://geochem.nrcan.gc.ca/cdogs/content/svy/svy_e.htm", "")</f>
        <v/>
      </c>
      <c r="G7393" s="1" t="str">
        <f>HYPERLINK("http://geochem.nrcan.gc.ca/cdogs/content/cr_/cr_00081_e.htm", "81")</f>
        <v>81</v>
      </c>
      <c r="J7393" t="s">
        <v>11703</v>
      </c>
      <c r="K7393" t="s">
        <v>11704</v>
      </c>
      <c r="O7393" t="s">
        <v>551</v>
      </c>
      <c r="P7393" t="s">
        <v>4455</v>
      </c>
      <c r="Q7393" t="s">
        <v>398</v>
      </c>
    </row>
    <row r="7394" spans="1:17" hidden="1" x14ac:dyDescent="0.25">
      <c r="A7394" t="s">
        <v>29057</v>
      </c>
      <c r="B7394" t="s">
        <v>29058</v>
      </c>
      <c r="C7394" s="1" t="str">
        <f t="shared" si="930"/>
        <v>21:0671</v>
      </c>
      <c r="D7394" s="1" t="str">
        <f t="shared" ref="D7394:D7399" si="931">HYPERLINK("http://geochem.nrcan.gc.ca/cdogs/content/svy/svy210204_e.htm", "21:0204")</f>
        <v>21:0204</v>
      </c>
      <c r="E7394" t="s">
        <v>29059</v>
      </c>
      <c r="F7394" t="s">
        <v>29060</v>
      </c>
      <c r="H7394">
        <v>61.135266000000001</v>
      </c>
      <c r="I7394">
        <v>-128.6992678</v>
      </c>
      <c r="J7394" s="1" t="str">
        <f t="shared" ref="J7394:J7399" si="932">HYPERLINK("http://geochem.nrcan.gc.ca/cdogs/content/kwd/kwd020018_e.htm", "Fluid (stream)")</f>
        <v>Fluid (stream)</v>
      </c>
      <c r="K7394" s="1" t="str">
        <f t="shared" ref="K7394:K7399" si="933">HYPERLINK("http://geochem.nrcan.gc.ca/cdogs/content/kwd/kwd080007_e.htm", "Untreated Water")</f>
        <v>Untreated Water</v>
      </c>
      <c r="O7394" t="s">
        <v>76</v>
      </c>
      <c r="P7394" t="s">
        <v>583</v>
      </c>
      <c r="Q7394" t="s">
        <v>29</v>
      </c>
    </row>
    <row r="7395" spans="1:17" hidden="1" x14ac:dyDescent="0.25">
      <c r="A7395" t="s">
        <v>29061</v>
      </c>
      <c r="B7395" t="s">
        <v>29062</v>
      </c>
      <c r="C7395" s="1" t="str">
        <f t="shared" si="930"/>
        <v>21:0671</v>
      </c>
      <c r="D7395" s="1" t="str">
        <f t="shared" si="931"/>
        <v>21:0204</v>
      </c>
      <c r="E7395" t="s">
        <v>29063</v>
      </c>
      <c r="F7395" t="s">
        <v>29064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 t="s">
        <v>21</v>
      </c>
      <c r="P7395" t="s">
        <v>2212</v>
      </c>
      <c r="Q7395" t="s">
        <v>88</v>
      </c>
    </row>
    <row r="7396" spans="1:17" hidden="1" x14ac:dyDescent="0.25">
      <c r="A7396" t="s">
        <v>29065</v>
      </c>
      <c r="B7396" t="s">
        <v>29066</v>
      </c>
      <c r="C7396" s="1" t="str">
        <f t="shared" si="930"/>
        <v>21:0671</v>
      </c>
      <c r="D7396" s="1" t="str">
        <f t="shared" si="931"/>
        <v>21:0204</v>
      </c>
      <c r="E7396" t="s">
        <v>29067</v>
      </c>
      <c r="F7396" t="s">
        <v>29068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 t="s">
        <v>21</v>
      </c>
      <c r="P7396" t="s">
        <v>397</v>
      </c>
      <c r="Q7396" t="s">
        <v>149</v>
      </c>
    </row>
    <row r="7397" spans="1:17" hidden="1" x14ac:dyDescent="0.25">
      <c r="A7397" t="s">
        <v>29069</v>
      </c>
      <c r="B7397" t="s">
        <v>29070</v>
      </c>
      <c r="C7397" s="1" t="str">
        <f t="shared" si="930"/>
        <v>21:0671</v>
      </c>
      <c r="D7397" s="1" t="str">
        <f t="shared" si="931"/>
        <v>21:0204</v>
      </c>
      <c r="E7397" t="s">
        <v>29071</v>
      </c>
      <c r="F7397" t="s">
        <v>29072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 t="s">
        <v>3419</v>
      </c>
      <c r="P7397" t="s">
        <v>22</v>
      </c>
      <c r="Q7397" t="s">
        <v>149</v>
      </c>
    </row>
    <row r="7398" spans="1:17" hidden="1" x14ac:dyDescent="0.25">
      <c r="A7398" t="s">
        <v>29073</v>
      </c>
      <c r="B7398" t="s">
        <v>29074</v>
      </c>
      <c r="C7398" s="1" t="str">
        <f t="shared" si="930"/>
        <v>21:0671</v>
      </c>
      <c r="D7398" s="1" t="str">
        <f t="shared" si="931"/>
        <v>21:0204</v>
      </c>
      <c r="E7398" t="s">
        <v>29075</v>
      </c>
      <c r="F7398" t="s">
        <v>29076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 t="s">
        <v>76</v>
      </c>
      <c r="P7398" t="s">
        <v>22</v>
      </c>
      <c r="Q7398" t="s">
        <v>149</v>
      </c>
    </row>
    <row r="7399" spans="1:17" hidden="1" x14ac:dyDescent="0.25">
      <c r="A7399" t="s">
        <v>29077</v>
      </c>
      <c r="B7399" t="s">
        <v>29078</v>
      </c>
      <c r="C7399" s="1" t="str">
        <f t="shared" si="930"/>
        <v>21:0671</v>
      </c>
      <c r="D7399" s="1" t="str">
        <f t="shared" si="931"/>
        <v>21:0204</v>
      </c>
      <c r="E7399" t="s">
        <v>29079</v>
      </c>
      <c r="F7399" t="s">
        <v>29080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 t="s">
        <v>154</v>
      </c>
      <c r="P7399" t="s">
        <v>356</v>
      </c>
      <c r="Q7399" t="s">
        <v>189</v>
      </c>
    </row>
    <row r="7400" spans="1:17" hidden="1" x14ac:dyDescent="0.25">
      <c r="A7400" t="s">
        <v>29081</v>
      </c>
      <c r="B7400" t="s">
        <v>29082</v>
      </c>
      <c r="C7400" s="1" t="str">
        <f t="shared" si="930"/>
        <v>21:0671</v>
      </c>
      <c r="D7400" s="1" t="str">
        <f>HYPERLINK("http://geochem.nrcan.gc.ca/cdogs/content/svy/svy_e.htm", "")</f>
        <v/>
      </c>
      <c r="G7400" s="1" t="str">
        <f>HYPERLINK("http://geochem.nrcan.gc.ca/cdogs/content/cr_/cr_00082_e.htm", "82")</f>
        <v>82</v>
      </c>
      <c r="J7400" t="s">
        <v>11703</v>
      </c>
      <c r="K7400" t="s">
        <v>11704</v>
      </c>
      <c r="O7400" t="s">
        <v>16751</v>
      </c>
      <c r="P7400" t="s">
        <v>6370</v>
      </c>
      <c r="Q7400" t="s">
        <v>29</v>
      </c>
    </row>
    <row r="7401" spans="1:17" hidden="1" x14ac:dyDescent="0.25">
      <c r="A7401" t="s">
        <v>29083</v>
      </c>
      <c r="B7401" t="s">
        <v>29084</v>
      </c>
      <c r="C7401" s="1" t="str">
        <f t="shared" si="930"/>
        <v>21:0671</v>
      </c>
      <c r="D7401" s="1" t="str">
        <f t="shared" ref="D7401:D7429" si="934">HYPERLINK("http://geochem.nrcan.gc.ca/cdogs/content/svy/svy210204_e.htm", "21:0204")</f>
        <v>21:0204</v>
      </c>
      <c r="E7401" t="s">
        <v>29085</v>
      </c>
      <c r="F7401" t="s">
        <v>29086</v>
      </c>
      <c r="H7401">
        <v>61.103250299999999</v>
      </c>
      <c r="I7401">
        <v>-128.5390419</v>
      </c>
      <c r="J7401" s="1" t="str">
        <f t="shared" ref="J7401:J7429" si="935">HYPERLINK("http://geochem.nrcan.gc.ca/cdogs/content/kwd/kwd020018_e.htm", "Fluid (stream)")</f>
        <v>Fluid (stream)</v>
      </c>
      <c r="K7401" s="1" t="str">
        <f t="shared" ref="K7401:K7429" si="936">HYPERLINK("http://geochem.nrcan.gc.ca/cdogs/content/kwd/kwd080007_e.htm", "Untreated Water")</f>
        <v>Untreated Water</v>
      </c>
      <c r="O7401" t="s">
        <v>1597</v>
      </c>
      <c r="P7401" t="s">
        <v>583</v>
      </c>
      <c r="Q7401" t="s">
        <v>93</v>
      </c>
    </row>
    <row r="7402" spans="1:17" hidden="1" x14ac:dyDescent="0.25">
      <c r="A7402" t="s">
        <v>29087</v>
      </c>
      <c r="B7402" t="s">
        <v>29088</v>
      </c>
      <c r="C7402" s="1" t="str">
        <f t="shared" si="930"/>
        <v>21:0671</v>
      </c>
      <c r="D7402" s="1" t="str">
        <f t="shared" si="934"/>
        <v>21:0204</v>
      </c>
      <c r="E7402" t="s">
        <v>29089</v>
      </c>
      <c r="F7402" t="s">
        <v>29090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 t="s">
        <v>4378</v>
      </c>
      <c r="P7402" t="s">
        <v>2212</v>
      </c>
      <c r="Q7402" t="s">
        <v>93</v>
      </c>
    </row>
    <row r="7403" spans="1:17" hidden="1" x14ac:dyDescent="0.25">
      <c r="A7403" t="s">
        <v>29091</v>
      </c>
      <c r="B7403" t="s">
        <v>29092</v>
      </c>
      <c r="C7403" s="1" t="str">
        <f t="shared" si="930"/>
        <v>21:0671</v>
      </c>
      <c r="D7403" s="1" t="str">
        <f t="shared" si="934"/>
        <v>21:0204</v>
      </c>
      <c r="E7403" t="s">
        <v>29093</v>
      </c>
      <c r="F7403" t="s">
        <v>29094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 t="s">
        <v>2099</v>
      </c>
      <c r="P7403" t="s">
        <v>583</v>
      </c>
      <c r="Q7403" t="s">
        <v>29</v>
      </c>
    </row>
    <row r="7404" spans="1:17" hidden="1" x14ac:dyDescent="0.25">
      <c r="A7404" t="s">
        <v>29095</v>
      </c>
      <c r="B7404" t="s">
        <v>29096</v>
      </c>
      <c r="C7404" s="1" t="str">
        <f t="shared" si="930"/>
        <v>21:0671</v>
      </c>
      <c r="D7404" s="1" t="str">
        <f t="shared" si="934"/>
        <v>21:0204</v>
      </c>
      <c r="E7404" t="s">
        <v>29097</v>
      </c>
      <c r="F7404" t="s">
        <v>29098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 t="s">
        <v>4378</v>
      </c>
      <c r="P7404" t="s">
        <v>22</v>
      </c>
      <c r="Q7404" t="s">
        <v>93</v>
      </c>
    </row>
    <row r="7405" spans="1:17" hidden="1" x14ac:dyDescent="0.25">
      <c r="A7405" t="s">
        <v>29099</v>
      </c>
      <c r="B7405" t="s">
        <v>29100</v>
      </c>
      <c r="C7405" s="1" t="str">
        <f t="shared" si="930"/>
        <v>21:0671</v>
      </c>
      <c r="D7405" s="1" t="str">
        <f t="shared" si="934"/>
        <v>21:0204</v>
      </c>
      <c r="E7405" t="s">
        <v>29101</v>
      </c>
      <c r="F7405" t="s">
        <v>29102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 t="s">
        <v>327</v>
      </c>
      <c r="P7405" t="s">
        <v>22</v>
      </c>
      <c r="Q7405" t="s">
        <v>71</v>
      </c>
    </row>
    <row r="7406" spans="1:17" hidden="1" x14ac:dyDescent="0.25">
      <c r="A7406" t="s">
        <v>29103</v>
      </c>
      <c r="B7406" t="s">
        <v>29104</v>
      </c>
      <c r="C7406" s="1" t="str">
        <f t="shared" si="930"/>
        <v>21:0671</v>
      </c>
      <c r="D7406" s="1" t="str">
        <f t="shared" si="934"/>
        <v>21:0204</v>
      </c>
      <c r="E7406" t="s">
        <v>29105</v>
      </c>
      <c r="F7406" t="s">
        <v>29106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 t="s">
        <v>2379</v>
      </c>
      <c r="P7406" t="s">
        <v>22</v>
      </c>
      <c r="Q7406" t="s">
        <v>71</v>
      </c>
    </row>
    <row r="7407" spans="1:17" hidden="1" x14ac:dyDescent="0.25">
      <c r="A7407" t="s">
        <v>29107</v>
      </c>
      <c r="B7407" t="s">
        <v>29108</v>
      </c>
      <c r="C7407" s="1" t="str">
        <f t="shared" si="930"/>
        <v>21:0671</v>
      </c>
      <c r="D7407" s="1" t="str">
        <f t="shared" si="934"/>
        <v>21:0204</v>
      </c>
      <c r="E7407" t="s">
        <v>29109</v>
      </c>
      <c r="F7407" t="s">
        <v>29110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 t="s">
        <v>2379</v>
      </c>
      <c r="P7407" t="s">
        <v>356</v>
      </c>
      <c r="Q7407" t="s">
        <v>71</v>
      </c>
    </row>
    <row r="7408" spans="1:17" hidden="1" x14ac:dyDescent="0.25">
      <c r="A7408" t="s">
        <v>29111</v>
      </c>
      <c r="B7408" t="s">
        <v>29112</v>
      </c>
      <c r="C7408" s="1" t="str">
        <f t="shared" si="930"/>
        <v>21:0671</v>
      </c>
      <c r="D7408" s="1" t="str">
        <f t="shared" si="934"/>
        <v>21:0204</v>
      </c>
      <c r="E7408" t="s">
        <v>29113</v>
      </c>
      <c r="F7408" t="s">
        <v>29114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 t="s">
        <v>244</v>
      </c>
      <c r="P7408" t="s">
        <v>356</v>
      </c>
      <c r="Q7408" t="s">
        <v>46</v>
      </c>
    </row>
    <row r="7409" spans="1:17" hidden="1" x14ac:dyDescent="0.25">
      <c r="A7409" t="s">
        <v>29115</v>
      </c>
      <c r="B7409" t="s">
        <v>29116</v>
      </c>
      <c r="C7409" s="1" t="str">
        <f t="shared" si="930"/>
        <v>21:0671</v>
      </c>
      <c r="D7409" s="1" t="str">
        <f t="shared" si="934"/>
        <v>21:0204</v>
      </c>
      <c r="E7409" t="s">
        <v>29117</v>
      </c>
      <c r="F7409" t="s">
        <v>29118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 t="s">
        <v>220</v>
      </c>
      <c r="P7409" t="s">
        <v>356</v>
      </c>
      <c r="Q7409" t="s">
        <v>103</v>
      </c>
    </row>
    <row r="7410" spans="1:17" hidden="1" x14ac:dyDescent="0.25">
      <c r="A7410" t="s">
        <v>29119</v>
      </c>
      <c r="B7410" t="s">
        <v>29120</v>
      </c>
      <c r="C7410" s="1" t="str">
        <f t="shared" si="930"/>
        <v>21:0671</v>
      </c>
      <c r="D7410" s="1" t="str">
        <f t="shared" si="934"/>
        <v>21:0204</v>
      </c>
      <c r="E7410" t="s">
        <v>29117</v>
      </c>
      <c r="F7410" t="s">
        <v>29121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 t="s">
        <v>220</v>
      </c>
      <c r="P7410" t="s">
        <v>397</v>
      </c>
      <c r="Q7410" t="s">
        <v>71</v>
      </c>
    </row>
    <row r="7411" spans="1:17" hidden="1" x14ac:dyDescent="0.25">
      <c r="A7411" t="s">
        <v>29122</v>
      </c>
      <c r="B7411" t="s">
        <v>29123</v>
      </c>
      <c r="C7411" s="1" t="str">
        <f t="shared" si="930"/>
        <v>21:0671</v>
      </c>
      <c r="D7411" s="1" t="str">
        <f t="shared" si="934"/>
        <v>21:0204</v>
      </c>
      <c r="E7411" t="s">
        <v>29124</v>
      </c>
      <c r="F7411" t="s">
        <v>29125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 t="s">
        <v>2418</v>
      </c>
      <c r="P7411" t="s">
        <v>2943</v>
      </c>
      <c r="Q7411" t="s">
        <v>93</v>
      </c>
    </row>
    <row r="7412" spans="1:17" hidden="1" x14ac:dyDescent="0.25">
      <c r="A7412" t="s">
        <v>29126</v>
      </c>
      <c r="B7412" t="s">
        <v>29127</v>
      </c>
      <c r="C7412" s="1" t="str">
        <f t="shared" si="930"/>
        <v>21:0671</v>
      </c>
      <c r="D7412" s="1" t="str">
        <f t="shared" si="934"/>
        <v>21:0204</v>
      </c>
      <c r="E7412" t="s">
        <v>29128</v>
      </c>
      <c r="F7412" t="s">
        <v>29129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 t="s">
        <v>701</v>
      </c>
      <c r="P7412" t="s">
        <v>583</v>
      </c>
      <c r="Q7412" t="s">
        <v>71</v>
      </c>
    </row>
    <row r="7413" spans="1:17" hidden="1" x14ac:dyDescent="0.25">
      <c r="A7413" t="s">
        <v>29130</v>
      </c>
      <c r="B7413" t="s">
        <v>29131</v>
      </c>
      <c r="C7413" s="1" t="str">
        <f t="shared" si="930"/>
        <v>21:0671</v>
      </c>
      <c r="D7413" s="1" t="str">
        <f t="shared" si="934"/>
        <v>21:0204</v>
      </c>
      <c r="E7413" t="s">
        <v>29132</v>
      </c>
      <c r="F7413" t="s">
        <v>29133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 t="s">
        <v>2418</v>
      </c>
      <c r="P7413" t="s">
        <v>2212</v>
      </c>
      <c r="Q7413" t="s">
        <v>93</v>
      </c>
    </row>
    <row r="7414" spans="1:17" hidden="1" x14ac:dyDescent="0.25">
      <c r="A7414" t="s">
        <v>29134</v>
      </c>
      <c r="B7414" t="s">
        <v>29135</v>
      </c>
      <c r="C7414" s="1" t="str">
        <f t="shared" si="930"/>
        <v>21:0671</v>
      </c>
      <c r="D7414" s="1" t="str">
        <f t="shared" si="934"/>
        <v>21:0204</v>
      </c>
      <c r="E7414" t="s">
        <v>29136</v>
      </c>
      <c r="F7414" t="s">
        <v>29137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 t="s">
        <v>3419</v>
      </c>
      <c r="P7414" t="s">
        <v>22</v>
      </c>
      <c r="Q7414" t="s">
        <v>93</v>
      </c>
    </row>
    <row r="7415" spans="1:17" hidden="1" x14ac:dyDescent="0.25">
      <c r="A7415" t="s">
        <v>29138</v>
      </c>
      <c r="B7415" t="s">
        <v>29139</v>
      </c>
      <c r="C7415" s="1" t="str">
        <f t="shared" si="930"/>
        <v>21:0671</v>
      </c>
      <c r="D7415" s="1" t="str">
        <f t="shared" si="934"/>
        <v>21:0204</v>
      </c>
      <c r="E7415" t="s">
        <v>29140</v>
      </c>
      <c r="F7415" t="s">
        <v>29141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 t="s">
        <v>5641</v>
      </c>
      <c r="P7415" t="s">
        <v>22</v>
      </c>
      <c r="Q7415" t="s">
        <v>93</v>
      </c>
    </row>
    <row r="7416" spans="1:17" hidden="1" x14ac:dyDescent="0.25">
      <c r="A7416" t="s">
        <v>29142</v>
      </c>
      <c r="B7416" t="s">
        <v>29143</v>
      </c>
      <c r="C7416" s="1" t="str">
        <f t="shared" si="930"/>
        <v>21:0671</v>
      </c>
      <c r="D7416" s="1" t="str">
        <f t="shared" si="934"/>
        <v>21:0204</v>
      </c>
      <c r="E7416" t="s">
        <v>29144</v>
      </c>
      <c r="F7416" t="s">
        <v>29145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 t="s">
        <v>630</v>
      </c>
      <c r="P7416" t="s">
        <v>22</v>
      </c>
      <c r="Q7416" t="s">
        <v>93</v>
      </c>
    </row>
    <row r="7417" spans="1:17" hidden="1" x14ac:dyDescent="0.25">
      <c r="A7417" t="s">
        <v>29146</v>
      </c>
      <c r="B7417" t="s">
        <v>29147</v>
      </c>
      <c r="C7417" s="1" t="str">
        <f t="shared" si="930"/>
        <v>21:0671</v>
      </c>
      <c r="D7417" s="1" t="str">
        <f t="shared" si="934"/>
        <v>21:0204</v>
      </c>
      <c r="E7417" t="s">
        <v>29148</v>
      </c>
      <c r="F7417" t="s">
        <v>29149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 t="s">
        <v>588</v>
      </c>
      <c r="P7417" t="s">
        <v>22</v>
      </c>
      <c r="Q7417" t="s">
        <v>93</v>
      </c>
    </row>
    <row r="7418" spans="1:17" hidden="1" x14ac:dyDescent="0.25">
      <c r="A7418" t="s">
        <v>29150</v>
      </c>
      <c r="B7418" t="s">
        <v>29151</v>
      </c>
      <c r="C7418" s="1" t="str">
        <f t="shared" si="930"/>
        <v>21:0671</v>
      </c>
      <c r="D7418" s="1" t="str">
        <f t="shared" si="934"/>
        <v>21:0204</v>
      </c>
      <c r="E7418" t="s">
        <v>29152</v>
      </c>
      <c r="F7418" t="s">
        <v>29153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 t="s">
        <v>220</v>
      </c>
      <c r="P7418" t="s">
        <v>356</v>
      </c>
      <c r="Q7418" t="s">
        <v>215</v>
      </c>
    </row>
    <row r="7419" spans="1:17" hidden="1" x14ac:dyDescent="0.25">
      <c r="A7419" t="s">
        <v>29154</v>
      </c>
      <c r="B7419" t="s">
        <v>29155</v>
      </c>
      <c r="C7419" s="1" t="str">
        <f t="shared" si="930"/>
        <v>21:0671</v>
      </c>
      <c r="D7419" s="1" t="str">
        <f t="shared" si="934"/>
        <v>21:0204</v>
      </c>
      <c r="E7419" t="s">
        <v>29156</v>
      </c>
      <c r="F7419" t="s">
        <v>29157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 t="s">
        <v>76</v>
      </c>
      <c r="P7419" t="s">
        <v>22</v>
      </c>
      <c r="Q7419" t="s">
        <v>215</v>
      </c>
    </row>
    <row r="7420" spans="1:17" hidden="1" x14ac:dyDescent="0.25">
      <c r="A7420" t="s">
        <v>29158</v>
      </c>
      <c r="B7420" t="s">
        <v>29159</v>
      </c>
      <c r="C7420" s="1" t="str">
        <f t="shared" si="930"/>
        <v>21:0671</v>
      </c>
      <c r="D7420" s="1" t="str">
        <f t="shared" si="934"/>
        <v>21:0204</v>
      </c>
      <c r="E7420" t="s">
        <v>29160</v>
      </c>
      <c r="F7420" t="s">
        <v>29161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 t="s">
        <v>76</v>
      </c>
      <c r="P7420" t="s">
        <v>356</v>
      </c>
      <c r="Q7420" t="s">
        <v>215</v>
      </c>
    </row>
    <row r="7421" spans="1:17" hidden="1" x14ac:dyDescent="0.25">
      <c r="A7421" t="s">
        <v>29162</v>
      </c>
      <c r="B7421" t="s">
        <v>29163</v>
      </c>
      <c r="C7421" s="1" t="str">
        <f t="shared" si="930"/>
        <v>21:0671</v>
      </c>
      <c r="D7421" s="1" t="str">
        <f t="shared" si="934"/>
        <v>21:0204</v>
      </c>
      <c r="E7421" t="s">
        <v>29164</v>
      </c>
      <c r="F7421" t="s">
        <v>29165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 t="s">
        <v>311</v>
      </c>
      <c r="P7421" t="s">
        <v>22</v>
      </c>
      <c r="Q7421" t="s">
        <v>93</v>
      </c>
    </row>
    <row r="7422" spans="1:17" hidden="1" x14ac:dyDescent="0.25">
      <c r="A7422" t="s">
        <v>29166</v>
      </c>
      <c r="B7422" t="s">
        <v>29167</v>
      </c>
      <c r="C7422" s="1" t="str">
        <f t="shared" si="930"/>
        <v>21:0671</v>
      </c>
      <c r="D7422" s="1" t="str">
        <f t="shared" si="934"/>
        <v>21:0204</v>
      </c>
      <c r="E7422" t="s">
        <v>29168</v>
      </c>
      <c r="F7422" t="s">
        <v>29169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 t="s">
        <v>2927</v>
      </c>
      <c r="P7422" t="s">
        <v>2212</v>
      </c>
      <c r="Q7422" t="s">
        <v>215</v>
      </c>
    </row>
    <row r="7423" spans="1:17" hidden="1" x14ac:dyDescent="0.25">
      <c r="A7423" t="s">
        <v>29170</v>
      </c>
      <c r="B7423" t="s">
        <v>29171</v>
      </c>
      <c r="C7423" s="1" t="str">
        <f t="shared" si="930"/>
        <v>21:0671</v>
      </c>
      <c r="D7423" s="1" t="str">
        <f t="shared" si="934"/>
        <v>21:0204</v>
      </c>
      <c r="E7423" t="s">
        <v>29172</v>
      </c>
      <c r="F7423" t="s">
        <v>29173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 t="s">
        <v>2927</v>
      </c>
      <c r="P7423" t="s">
        <v>583</v>
      </c>
      <c r="Q7423" t="s">
        <v>93</v>
      </c>
    </row>
    <row r="7424" spans="1:17" hidden="1" x14ac:dyDescent="0.25">
      <c r="A7424" t="s">
        <v>29174</v>
      </c>
      <c r="B7424" t="s">
        <v>29175</v>
      </c>
      <c r="C7424" s="1" t="str">
        <f t="shared" si="930"/>
        <v>21:0671</v>
      </c>
      <c r="D7424" s="1" t="str">
        <f t="shared" si="934"/>
        <v>21:0204</v>
      </c>
      <c r="E7424" t="s">
        <v>29176</v>
      </c>
      <c r="F7424" t="s">
        <v>29177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 t="s">
        <v>2927</v>
      </c>
      <c r="P7424" t="s">
        <v>397</v>
      </c>
      <c r="Q7424" t="s">
        <v>71</v>
      </c>
    </row>
    <row r="7425" spans="1:17" hidden="1" x14ac:dyDescent="0.25">
      <c r="A7425" t="s">
        <v>29178</v>
      </c>
      <c r="B7425" t="s">
        <v>29179</v>
      </c>
      <c r="C7425" s="1" t="str">
        <f t="shared" si="930"/>
        <v>21:0671</v>
      </c>
      <c r="D7425" s="1" t="str">
        <f t="shared" si="934"/>
        <v>21:0204</v>
      </c>
      <c r="E7425" t="s">
        <v>29180</v>
      </c>
      <c r="F7425" t="s">
        <v>29181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 t="s">
        <v>5563</v>
      </c>
      <c r="P7425" t="s">
        <v>22</v>
      </c>
      <c r="Q7425" t="s">
        <v>23</v>
      </c>
    </row>
    <row r="7426" spans="1:17" hidden="1" x14ac:dyDescent="0.25">
      <c r="A7426" t="s">
        <v>29182</v>
      </c>
      <c r="B7426" t="s">
        <v>29183</v>
      </c>
      <c r="C7426" s="1" t="str">
        <f t="shared" si="930"/>
        <v>21:0671</v>
      </c>
      <c r="D7426" s="1" t="str">
        <f t="shared" si="934"/>
        <v>21:0204</v>
      </c>
      <c r="E7426" t="s">
        <v>29184</v>
      </c>
      <c r="F7426" t="s">
        <v>29185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 t="s">
        <v>327</v>
      </c>
      <c r="P7426" t="s">
        <v>2212</v>
      </c>
      <c r="Q7426" t="s">
        <v>198</v>
      </c>
    </row>
    <row r="7427" spans="1:17" hidden="1" x14ac:dyDescent="0.25">
      <c r="A7427" t="s">
        <v>29186</v>
      </c>
      <c r="B7427" t="s">
        <v>29187</v>
      </c>
      <c r="C7427" s="1" t="str">
        <f t="shared" si="930"/>
        <v>21:0671</v>
      </c>
      <c r="D7427" s="1" t="str">
        <f t="shared" si="934"/>
        <v>21:0204</v>
      </c>
      <c r="E7427" t="s">
        <v>29188</v>
      </c>
      <c r="F7427" t="s">
        <v>29189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 t="s">
        <v>582</v>
      </c>
      <c r="P7427" t="s">
        <v>356</v>
      </c>
      <c r="Q7427" t="s">
        <v>46</v>
      </c>
    </row>
    <row r="7428" spans="1:17" hidden="1" x14ac:dyDescent="0.25">
      <c r="A7428" t="s">
        <v>29190</v>
      </c>
      <c r="B7428" t="s">
        <v>29191</v>
      </c>
      <c r="C7428" s="1" t="str">
        <f t="shared" si="930"/>
        <v>21:0671</v>
      </c>
      <c r="D7428" s="1" t="str">
        <f t="shared" si="934"/>
        <v>21:0204</v>
      </c>
      <c r="E7428" t="s">
        <v>29192</v>
      </c>
      <c r="F7428" t="s">
        <v>29193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 t="s">
        <v>3406</v>
      </c>
      <c r="P7428" t="s">
        <v>356</v>
      </c>
      <c r="Q7428" t="s">
        <v>103</v>
      </c>
    </row>
    <row r="7429" spans="1:17" hidden="1" x14ac:dyDescent="0.25">
      <c r="A7429" t="s">
        <v>29194</v>
      </c>
      <c r="B7429" t="s">
        <v>29195</v>
      </c>
      <c r="C7429" s="1" t="str">
        <f t="shared" si="930"/>
        <v>21:0671</v>
      </c>
      <c r="D7429" s="1" t="str">
        <f t="shared" si="934"/>
        <v>21:0204</v>
      </c>
      <c r="E7429" t="s">
        <v>29196</v>
      </c>
      <c r="F7429" t="s">
        <v>29197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 t="s">
        <v>2257</v>
      </c>
      <c r="P7429" t="s">
        <v>22</v>
      </c>
      <c r="Q7429" t="s">
        <v>88</v>
      </c>
    </row>
    <row r="7430" spans="1:17" hidden="1" x14ac:dyDescent="0.25">
      <c r="A7430" t="s">
        <v>29198</v>
      </c>
      <c r="B7430" t="s">
        <v>29199</v>
      </c>
      <c r="C7430" s="1" t="str">
        <f t="shared" si="930"/>
        <v>21:0671</v>
      </c>
      <c r="D7430" s="1" t="str">
        <f>HYPERLINK("http://geochem.nrcan.gc.ca/cdogs/content/svy/svy_e.htm", "")</f>
        <v/>
      </c>
      <c r="G7430" s="1" t="str">
        <f>HYPERLINK("http://geochem.nrcan.gc.ca/cdogs/content/cr_/cr_00081_e.htm", "81")</f>
        <v>81</v>
      </c>
      <c r="J7430" t="s">
        <v>11703</v>
      </c>
      <c r="K7430" t="s">
        <v>11704</v>
      </c>
      <c r="O7430" t="s">
        <v>1818</v>
      </c>
      <c r="P7430" t="s">
        <v>3107</v>
      </c>
      <c r="Q7430" t="s">
        <v>653</v>
      </c>
    </row>
    <row r="7431" spans="1:17" hidden="1" x14ac:dyDescent="0.25">
      <c r="A7431" t="s">
        <v>29200</v>
      </c>
      <c r="B7431" t="s">
        <v>29201</v>
      </c>
      <c r="C7431" s="1" t="str">
        <f t="shared" si="930"/>
        <v>21:0671</v>
      </c>
      <c r="D7431" s="1" t="str">
        <f t="shared" ref="D7431:D7450" si="937">HYPERLINK("http://geochem.nrcan.gc.ca/cdogs/content/svy/svy210204_e.htm", "21:0204")</f>
        <v>21:0204</v>
      </c>
      <c r="E7431" t="s">
        <v>29202</v>
      </c>
      <c r="F7431" t="s">
        <v>29203</v>
      </c>
      <c r="H7431">
        <v>61.130676399999999</v>
      </c>
      <c r="I7431">
        <v>-128.4450884</v>
      </c>
      <c r="J7431" s="1" t="str">
        <f t="shared" ref="J7431:J7450" si="938">HYPERLINK("http://geochem.nrcan.gc.ca/cdogs/content/kwd/kwd020018_e.htm", "Fluid (stream)")</f>
        <v>Fluid (stream)</v>
      </c>
      <c r="K7431" s="1" t="str">
        <f t="shared" ref="K7431:K7450" si="939">HYPERLINK("http://geochem.nrcan.gc.ca/cdogs/content/kwd/kwd080007_e.htm", "Untreated Water")</f>
        <v>Untreated Water</v>
      </c>
      <c r="O7431" t="s">
        <v>370</v>
      </c>
      <c r="P7431" t="s">
        <v>356</v>
      </c>
      <c r="Q7431" t="s">
        <v>198</v>
      </c>
    </row>
    <row r="7432" spans="1:17" hidden="1" x14ac:dyDescent="0.25">
      <c r="A7432" t="s">
        <v>29204</v>
      </c>
      <c r="B7432" t="s">
        <v>29205</v>
      </c>
      <c r="C7432" s="1" t="str">
        <f t="shared" si="930"/>
        <v>21:0671</v>
      </c>
      <c r="D7432" s="1" t="str">
        <f t="shared" si="937"/>
        <v>21:0204</v>
      </c>
      <c r="E7432" t="s">
        <v>29202</v>
      </c>
      <c r="F7432" t="s">
        <v>29206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 t="s">
        <v>158</v>
      </c>
      <c r="P7432" t="s">
        <v>356</v>
      </c>
      <c r="Q7432" t="s">
        <v>93</v>
      </c>
    </row>
    <row r="7433" spans="1:17" hidden="1" x14ac:dyDescent="0.25">
      <c r="A7433" t="s">
        <v>29207</v>
      </c>
      <c r="B7433" t="s">
        <v>29208</v>
      </c>
      <c r="C7433" s="1" t="str">
        <f t="shared" si="930"/>
        <v>21:0671</v>
      </c>
      <c r="D7433" s="1" t="str">
        <f t="shared" si="937"/>
        <v>21:0204</v>
      </c>
      <c r="E7433" t="s">
        <v>29209</v>
      </c>
      <c r="F7433" t="s">
        <v>29210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 t="s">
        <v>21</v>
      </c>
      <c r="P7433" t="s">
        <v>356</v>
      </c>
      <c r="Q7433" t="s">
        <v>143</v>
      </c>
    </row>
    <row r="7434" spans="1:17" hidden="1" x14ac:dyDescent="0.25">
      <c r="A7434" t="s">
        <v>29211</v>
      </c>
      <c r="B7434" t="s">
        <v>29212</v>
      </c>
      <c r="C7434" s="1" t="str">
        <f t="shared" si="930"/>
        <v>21:0671</v>
      </c>
      <c r="D7434" s="1" t="str">
        <f t="shared" si="937"/>
        <v>21:0204</v>
      </c>
      <c r="E7434" t="s">
        <v>29213</v>
      </c>
      <c r="F7434" t="s">
        <v>29214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 t="s">
        <v>225</v>
      </c>
      <c r="P7434" t="s">
        <v>356</v>
      </c>
      <c r="Q7434" t="s">
        <v>71</v>
      </c>
    </row>
    <row r="7435" spans="1:17" hidden="1" x14ac:dyDescent="0.25">
      <c r="A7435" t="s">
        <v>29215</v>
      </c>
      <c r="B7435" t="s">
        <v>29216</v>
      </c>
      <c r="C7435" s="1" t="str">
        <f t="shared" si="930"/>
        <v>21:0671</v>
      </c>
      <c r="D7435" s="1" t="str">
        <f t="shared" si="937"/>
        <v>21:0204</v>
      </c>
      <c r="E7435" t="s">
        <v>29217</v>
      </c>
      <c r="F7435" t="s">
        <v>29218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 t="s">
        <v>588</v>
      </c>
      <c r="P7435" t="s">
        <v>22</v>
      </c>
      <c r="Q7435" t="s">
        <v>93</v>
      </c>
    </row>
    <row r="7436" spans="1:17" hidden="1" x14ac:dyDescent="0.25">
      <c r="A7436" t="s">
        <v>29219</v>
      </c>
      <c r="B7436" t="s">
        <v>29220</v>
      </c>
      <c r="C7436" s="1" t="str">
        <f t="shared" si="930"/>
        <v>21:0671</v>
      </c>
      <c r="D7436" s="1" t="str">
        <f t="shared" si="937"/>
        <v>21:0204</v>
      </c>
      <c r="E7436" t="s">
        <v>29221</v>
      </c>
      <c r="F7436" t="s">
        <v>29222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 t="s">
        <v>3406</v>
      </c>
      <c r="P7436" t="s">
        <v>2212</v>
      </c>
      <c r="Q7436" t="s">
        <v>103</v>
      </c>
    </row>
    <row r="7437" spans="1:17" hidden="1" x14ac:dyDescent="0.25">
      <c r="A7437" t="s">
        <v>29223</v>
      </c>
      <c r="B7437" t="s">
        <v>29224</v>
      </c>
      <c r="C7437" s="1" t="str">
        <f t="shared" si="930"/>
        <v>21:0671</v>
      </c>
      <c r="D7437" s="1" t="str">
        <f t="shared" si="937"/>
        <v>21:0204</v>
      </c>
      <c r="E7437" t="s">
        <v>29221</v>
      </c>
      <c r="F7437" t="s">
        <v>29225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 t="s">
        <v>3406</v>
      </c>
      <c r="P7437" t="s">
        <v>2212</v>
      </c>
      <c r="Q7437" t="s">
        <v>103</v>
      </c>
    </row>
    <row r="7438" spans="1:17" hidden="1" x14ac:dyDescent="0.25">
      <c r="A7438" t="s">
        <v>29226</v>
      </c>
      <c r="B7438" t="s">
        <v>29227</v>
      </c>
      <c r="C7438" s="1" t="str">
        <f t="shared" si="930"/>
        <v>21:0671</v>
      </c>
      <c r="D7438" s="1" t="str">
        <f t="shared" si="937"/>
        <v>21:0204</v>
      </c>
      <c r="E7438" t="s">
        <v>29228</v>
      </c>
      <c r="F7438" t="s">
        <v>29229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 t="s">
        <v>582</v>
      </c>
      <c r="P7438" t="s">
        <v>397</v>
      </c>
      <c r="Q7438" t="s">
        <v>71</v>
      </c>
    </row>
    <row r="7439" spans="1:17" hidden="1" x14ac:dyDescent="0.25">
      <c r="A7439" t="s">
        <v>29230</v>
      </c>
      <c r="B7439" t="s">
        <v>29231</v>
      </c>
      <c r="C7439" s="1" t="str">
        <f t="shared" si="930"/>
        <v>21:0671</v>
      </c>
      <c r="D7439" s="1" t="str">
        <f t="shared" si="937"/>
        <v>21:0204</v>
      </c>
      <c r="E7439" t="s">
        <v>29232</v>
      </c>
      <c r="F7439" t="s">
        <v>29233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 t="s">
        <v>21</v>
      </c>
      <c r="P7439" t="s">
        <v>22</v>
      </c>
      <c r="Q7439" t="s">
        <v>215</v>
      </c>
    </row>
    <row r="7440" spans="1:17" hidden="1" x14ac:dyDescent="0.25">
      <c r="A7440" t="s">
        <v>29234</v>
      </c>
      <c r="B7440" t="s">
        <v>29235</v>
      </c>
      <c r="C7440" s="1" t="str">
        <f t="shared" si="930"/>
        <v>21:0671</v>
      </c>
      <c r="D7440" s="1" t="str">
        <f t="shared" si="937"/>
        <v>21:0204</v>
      </c>
      <c r="E7440" t="s">
        <v>29236</v>
      </c>
      <c r="F7440" t="s">
        <v>29237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 t="s">
        <v>1771</v>
      </c>
      <c r="P7440" t="s">
        <v>356</v>
      </c>
      <c r="Q7440" t="s">
        <v>93</v>
      </c>
    </row>
    <row r="7441" spans="1:17" hidden="1" x14ac:dyDescent="0.25">
      <c r="A7441" t="s">
        <v>29238</v>
      </c>
      <c r="B7441" t="s">
        <v>29239</v>
      </c>
      <c r="C7441" s="1" t="str">
        <f t="shared" si="930"/>
        <v>21:0671</v>
      </c>
      <c r="D7441" s="1" t="str">
        <f t="shared" si="937"/>
        <v>21:0204</v>
      </c>
      <c r="E7441" t="s">
        <v>29240</v>
      </c>
      <c r="F7441" t="s">
        <v>29241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 t="s">
        <v>680</v>
      </c>
      <c r="P7441" t="s">
        <v>356</v>
      </c>
      <c r="Q7441" t="s">
        <v>52</v>
      </c>
    </row>
    <row r="7442" spans="1:17" hidden="1" x14ac:dyDescent="0.25">
      <c r="A7442" t="s">
        <v>29242</v>
      </c>
      <c r="B7442" t="s">
        <v>29243</v>
      </c>
      <c r="C7442" s="1" t="str">
        <f t="shared" si="930"/>
        <v>21:0671</v>
      </c>
      <c r="D7442" s="1" t="str">
        <f t="shared" si="937"/>
        <v>21:0204</v>
      </c>
      <c r="E7442" t="s">
        <v>29244</v>
      </c>
      <c r="F7442" t="s">
        <v>29245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 t="s">
        <v>370</v>
      </c>
      <c r="P7442" t="s">
        <v>22</v>
      </c>
      <c r="Q7442" t="s">
        <v>103</v>
      </c>
    </row>
    <row r="7443" spans="1:17" hidden="1" x14ac:dyDescent="0.25">
      <c r="A7443" t="s">
        <v>29246</v>
      </c>
      <c r="B7443" t="s">
        <v>29247</v>
      </c>
      <c r="C7443" s="1" t="str">
        <f t="shared" si="930"/>
        <v>21:0671</v>
      </c>
      <c r="D7443" s="1" t="str">
        <f t="shared" si="937"/>
        <v>21:0204</v>
      </c>
      <c r="E7443" t="s">
        <v>29248</v>
      </c>
      <c r="F7443" t="s">
        <v>29249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 t="s">
        <v>21</v>
      </c>
      <c r="P7443" t="s">
        <v>356</v>
      </c>
      <c r="Q7443" t="s">
        <v>71</v>
      </c>
    </row>
    <row r="7444" spans="1:17" hidden="1" x14ac:dyDescent="0.25">
      <c r="A7444" t="s">
        <v>29250</v>
      </c>
      <c r="B7444" t="s">
        <v>29251</v>
      </c>
      <c r="C7444" s="1" t="str">
        <f t="shared" si="930"/>
        <v>21:0671</v>
      </c>
      <c r="D7444" s="1" t="str">
        <f t="shared" si="937"/>
        <v>21:0204</v>
      </c>
      <c r="E7444" t="s">
        <v>29252</v>
      </c>
      <c r="F7444" t="s">
        <v>29253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 t="s">
        <v>1818</v>
      </c>
      <c r="P7444" t="s">
        <v>356</v>
      </c>
      <c r="Q7444" t="s">
        <v>46</v>
      </c>
    </row>
    <row r="7445" spans="1:17" hidden="1" x14ac:dyDescent="0.25">
      <c r="A7445" t="s">
        <v>29254</v>
      </c>
      <c r="B7445" t="s">
        <v>29255</v>
      </c>
      <c r="C7445" s="1" t="str">
        <f t="shared" si="930"/>
        <v>21:0671</v>
      </c>
      <c r="D7445" s="1" t="str">
        <f t="shared" si="937"/>
        <v>21:0204</v>
      </c>
      <c r="E7445" t="s">
        <v>29256</v>
      </c>
      <c r="F7445" t="s">
        <v>29257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 t="s">
        <v>1247</v>
      </c>
      <c r="P7445" t="s">
        <v>356</v>
      </c>
      <c r="Q7445" t="s">
        <v>215</v>
      </c>
    </row>
    <row r="7446" spans="1:17" hidden="1" x14ac:dyDescent="0.25">
      <c r="A7446" t="s">
        <v>29258</v>
      </c>
      <c r="B7446" t="s">
        <v>29259</v>
      </c>
      <c r="C7446" s="1" t="str">
        <f t="shared" si="930"/>
        <v>21:0671</v>
      </c>
      <c r="D7446" s="1" t="str">
        <f t="shared" si="937"/>
        <v>21:0204</v>
      </c>
      <c r="E7446" t="s">
        <v>29260</v>
      </c>
      <c r="F7446" t="s">
        <v>29261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 t="s">
        <v>6091</v>
      </c>
      <c r="P7446" t="s">
        <v>22</v>
      </c>
      <c r="Q7446" t="s">
        <v>93</v>
      </c>
    </row>
    <row r="7447" spans="1:17" hidden="1" x14ac:dyDescent="0.25">
      <c r="A7447" t="s">
        <v>29262</v>
      </c>
      <c r="B7447" t="s">
        <v>29263</v>
      </c>
      <c r="C7447" s="1" t="str">
        <f t="shared" ref="C7447:C7510" si="940">HYPERLINK("http://geochem.nrcan.gc.ca/cdogs/content/bdl/bdl210671_e.htm", "21:0671")</f>
        <v>21:0671</v>
      </c>
      <c r="D7447" s="1" t="str">
        <f t="shared" si="937"/>
        <v>21:0204</v>
      </c>
      <c r="E7447" t="s">
        <v>29264</v>
      </c>
      <c r="F7447" t="s">
        <v>29265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 t="s">
        <v>3376</v>
      </c>
      <c r="P7447" t="s">
        <v>22</v>
      </c>
      <c r="Q7447" t="s">
        <v>215</v>
      </c>
    </row>
    <row r="7448" spans="1:17" hidden="1" x14ac:dyDescent="0.25">
      <c r="A7448" t="s">
        <v>29266</v>
      </c>
      <c r="B7448" t="s">
        <v>29267</v>
      </c>
      <c r="C7448" s="1" t="str">
        <f t="shared" si="940"/>
        <v>21:0671</v>
      </c>
      <c r="D7448" s="1" t="str">
        <f t="shared" si="937"/>
        <v>21:0204</v>
      </c>
      <c r="E7448" t="s">
        <v>29268</v>
      </c>
      <c r="F7448" t="s">
        <v>29269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 t="s">
        <v>370</v>
      </c>
      <c r="P7448" t="s">
        <v>356</v>
      </c>
      <c r="Q7448" t="s">
        <v>103</v>
      </c>
    </row>
    <row r="7449" spans="1:17" hidden="1" x14ac:dyDescent="0.25">
      <c r="A7449" t="s">
        <v>29270</v>
      </c>
      <c r="B7449" t="s">
        <v>29271</v>
      </c>
      <c r="C7449" s="1" t="str">
        <f t="shared" si="940"/>
        <v>21:0671</v>
      </c>
      <c r="D7449" s="1" t="str">
        <f t="shared" si="937"/>
        <v>21:0204</v>
      </c>
      <c r="E7449" t="s">
        <v>29272</v>
      </c>
      <c r="F7449" t="s">
        <v>29273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 t="s">
        <v>680</v>
      </c>
      <c r="P7449" t="s">
        <v>22</v>
      </c>
      <c r="Q7449" t="s">
        <v>71</v>
      </c>
    </row>
    <row r="7450" spans="1:17" hidden="1" x14ac:dyDescent="0.25">
      <c r="A7450" t="s">
        <v>29274</v>
      </c>
      <c r="B7450" t="s">
        <v>29275</v>
      </c>
      <c r="C7450" s="1" t="str">
        <f t="shared" si="940"/>
        <v>21:0671</v>
      </c>
      <c r="D7450" s="1" t="str">
        <f t="shared" si="937"/>
        <v>21:0204</v>
      </c>
      <c r="E7450" t="s">
        <v>29276</v>
      </c>
      <c r="F7450" t="s">
        <v>29277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 t="s">
        <v>551</v>
      </c>
      <c r="P7450" t="s">
        <v>356</v>
      </c>
      <c r="Q7450" t="s">
        <v>215</v>
      </c>
    </row>
    <row r="7451" spans="1:17" hidden="1" x14ac:dyDescent="0.25">
      <c r="A7451" t="s">
        <v>29278</v>
      </c>
      <c r="B7451" t="s">
        <v>29279</v>
      </c>
      <c r="C7451" s="1" t="str">
        <f t="shared" si="940"/>
        <v>21:0671</v>
      </c>
      <c r="D7451" s="1" t="str">
        <f>HYPERLINK("http://geochem.nrcan.gc.ca/cdogs/content/svy/svy_e.htm", "")</f>
        <v/>
      </c>
      <c r="G7451" s="1" t="str">
        <f>HYPERLINK("http://geochem.nrcan.gc.ca/cdogs/content/cr_/cr_00080_e.htm", "80")</f>
        <v>80</v>
      </c>
      <c r="J7451" t="s">
        <v>11703</v>
      </c>
      <c r="K7451" t="s">
        <v>11704</v>
      </c>
      <c r="O7451" t="s">
        <v>3376</v>
      </c>
      <c r="P7451" t="s">
        <v>2943</v>
      </c>
      <c r="Q7451" t="s">
        <v>46</v>
      </c>
    </row>
    <row r="7452" spans="1:17" hidden="1" x14ac:dyDescent="0.25">
      <c r="A7452" t="s">
        <v>29280</v>
      </c>
      <c r="B7452" t="s">
        <v>29281</v>
      </c>
      <c r="C7452" s="1" t="str">
        <f t="shared" si="940"/>
        <v>21:0671</v>
      </c>
      <c r="D7452" s="1" t="str">
        <f t="shared" ref="D7452:D7460" si="941">HYPERLINK("http://geochem.nrcan.gc.ca/cdogs/content/svy/svy210204_e.htm", "21:0204")</f>
        <v>21:0204</v>
      </c>
      <c r="E7452" t="s">
        <v>29282</v>
      </c>
      <c r="F7452" t="s">
        <v>29283</v>
      </c>
      <c r="H7452">
        <v>61.330352900000001</v>
      </c>
      <c r="I7452">
        <v>-128.53555560000001</v>
      </c>
      <c r="J7452" s="1" t="str">
        <f t="shared" ref="J7452:J7460" si="942">HYPERLINK("http://geochem.nrcan.gc.ca/cdogs/content/kwd/kwd020018_e.htm", "Fluid (stream)")</f>
        <v>Fluid (stream)</v>
      </c>
      <c r="K7452" s="1" t="str">
        <f t="shared" ref="K7452:K7460" si="943">HYPERLINK("http://geochem.nrcan.gc.ca/cdogs/content/kwd/kwd080007_e.htm", "Untreated Water")</f>
        <v>Untreated Water</v>
      </c>
      <c r="O7452" t="s">
        <v>225</v>
      </c>
      <c r="P7452" t="s">
        <v>22</v>
      </c>
      <c r="Q7452" t="s">
        <v>171</v>
      </c>
    </row>
    <row r="7453" spans="1:17" hidden="1" x14ac:dyDescent="0.25">
      <c r="A7453" t="s">
        <v>29284</v>
      </c>
      <c r="B7453" t="s">
        <v>29285</v>
      </c>
      <c r="C7453" s="1" t="str">
        <f t="shared" si="940"/>
        <v>21:0671</v>
      </c>
      <c r="D7453" s="1" t="str">
        <f t="shared" si="941"/>
        <v>21:0204</v>
      </c>
      <c r="E7453" t="s">
        <v>29286</v>
      </c>
      <c r="F7453" t="s">
        <v>29287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 t="s">
        <v>2927</v>
      </c>
      <c r="P7453" t="s">
        <v>22</v>
      </c>
      <c r="Q7453" t="s">
        <v>189</v>
      </c>
    </row>
    <row r="7454" spans="1:17" hidden="1" x14ac:dyDescent="0.25">
      <c r="A7454" t="s">
        <v>29288</v>
      </c>
      <c r="B7454" t="s">
        <v>29289</v>
      </c>
      <c r="C7454" s="1" t="str">
        <f t="shared" si="940"/>
        <v>21:0671</v>
      </c>
      <c r="D7454" s="1" t="str">
        <f t="shared" si="941"/>
        <v>21:0204</v>
      </c>
      <c r="E7454" t="s">
        <v>29290</v>
      </c>
      <c r="F7454" t="s">
        <v>29291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 t="s">
        <v>3065</v>
      </c>
      <c r="P7454" t="s">
        <v>2212</v>
      </c>
      <c r="Q7454" t="s">
        <v>52</v>
      </c>
    </row>
    <row r="7455" spans="1:17" hidden="1" x14ac:dyDescent="0.25">
      <c r="A7455" t="s">
        <v>29292</v>
      </c>
      <c r="B7455" t="s">
        <v>29293</v>
      </c>
      <c r="C7455" s="1" t="str">
        <f t="shared" si="940"/>
        <v>21:0671</v>
      </c>
      <c r="D7455" s="1" t="str">
        <f t="shared" si="941"/>
        <v>21:0204</v>
      </c>
      <c r="E7455" t="s">
        <v>29294</v>
      </c>
      <c r="F7455" t="s">
        <v>29295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 t="s">
        <v>113</v>
      </c>
      <c r="P7455" t="s">
        <v>356</v>
      </c>
      <c r="Q7455" t="s">
        <v>189</v>
      </c>
    </row>
    <row r="7456" spans="1:17" hidden="1" x14ac:dyDescent="0.25">
      <c r="A7456" t="s">
        <v>29296</v>
      </c>
      <c r="B7456" t="s">
        <v>29297</v>
      </c>
      <c r="C7456" s="1" t="str">
        <f t="shared" si="940"/>
        <v>21:0671</v>
      </c>
      <c r="D7456" s="1" t="str">
        <f t="shared" si="941"/>
        <v>21:0204</v>
      </c>
      <c r="E7456" t="s">
        <v>29294</v>
      </c>
      <c r="F7456" t="s">
        <v>29298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 t="s">
        <v>551</v>
      </c>
      <c r="P7456" t="s">
        <v>356</v>
      </c>
      <c r="Q7456" t="s">
        <v>189</v>
      </c>
    </row>
    <row r="7457" spans="1:17" hidden="1" x14ac:dyDescent="0.25">
      <c r="A7457" t="s">
        <v>29299</v>
      </c>
      <c r="B7457" t="s">
        <v>29300</v>
      </c>
      <c r="C7457" s="1" t="str">
        <f t="shared" si="940"/>
        <v>21:0671</v>
      </c>
      <c r="D7457" s="1" t="str">
        <f t="shared" si="941"/>
        <v>21:0204</v>
      </c>
      <c r="E7457" t="s">
        <v>29301</v>
      </c>
      <c r="F7457" t="s">
        <v>29302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 t="s">
        <v>244</v>
      </c>
      <c r="P7457" t="s">
        <v>356</v>
      </c>
      <c r="Q7457" t="s">
        <v>149</v>
      </c>
    </row>
    <row r="7458" spans="1:17" hidden="1" x14ac:dyDescent="0.25">
      <c r="A7458" t="s">
        <v>29303</v>
      </c>
      <c r="B7458" t="s">
        <v>29304</v>
      </c>
      <c r="C7458" s="1" t="str">
        <f t="shared" si="940"/>
        <v>21:0671</v>
      </c>
      <c r="D7458" s="1" t="str">
        <f t="shared" si="941"/>
        <v>21:0204</v>
      </c>
      <c r="E7458" t="s">
        <v>29305</v>
      </c>
      <c r="F7458" t="s">
        <v>29306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 t="s">
        <v>3419</v>
      </c>
      <c r="P7458" t="s">
        <v>583</v>
      </c>
      <c r="Q7458" t="s">
        <v>52</v>
      </c>
    </row>
    <row r="7459" spans="1:17" hidden="1" x14ac:dyDescent="0.25">
      <c r="A7459" t="s">
        <v>29307</v>
      </c>
      <c r="B7459" t="s">
        <v>29308</v>
      </c>
      <c r="C7459" s="1" t="str">
        <f t="shared" si="940"/>
        <v>21:0671</v>
      </c>
      <c r="D7459" s="1" t="str">
        <f t="shared" si="941"/>
        <v>21:0204</v>
      </c>
      <c r="E7459" t="s">
        <v>29309</v>
      </c>
      <c r="F7459" t="s">
        <v>29310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 t="s">
        <v>551</v>
      </c>
      <c r="P7459" t="s">
        <v>22</v>
      </c>
      <c r="Q7459" t="s">
        <v>149</v>
      </c>
    </row>
    <row r="7460" spans="1:17" hidden="1" x14ac:dyDescent="0.25">
      <c r="A7460" t="s">
        <v>29311</v>
      </c>
      <c r="B7460" t="s">
        <v>29312</v>
      </c>
      <c r="C7460" s="1" t="str">
        <f t="shared" si="940"/>
        <v>21:0671</v>
      </c>
      <c r="D7460" s="1" t="str">
        <f t="shared" si="941"/>
        <v>21:0204</v>
      </c>
      <c r="E7460" t="s">
        <v>29313</v>
      </c>
      <c r="F7460" t="s">
        <v>29314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 t="s">
        <v>652</v>
      </c>
      <c r="P7460" t="s">
        <v>356</v>
      </c>
      <c r="Q7460" t="s">
        <v>71</v>
      </c>
    </row>
    <row r="7461" spans="1:17" hidden="1" x14ac:dyDescent="0.25">
      <c r="A7461" t="s">
        <v>29315</v>
      </c>
      <c r="B7461" t="s">
        <v>29316</v>
      </c>
      <c r="C7461" s="1" t="str">
        <f t="shared" si="940"/>
        <v>21:0671</v>
      </c>
      <c r="D7461" s="1" t="str">
        <f>HYPERLINK("http://geochem.nrcan.gc.ca/cdogs/content/svy/svy_e.htm", "")</f>
        <v/>
      </c>
      <c r="G7461" s="1" t="str">
        <f>HYPERLINK("http://geochem.nrcan.gc.ca/cdogs/content/cr_/cr_00081_e.htm", "81")</f>
        <v>81</v>
      </c>
      <c r="J7461" t="s">
        <v>11703</v>
      </c>
      <c r="K7461" t="s">
        <v>11704</v>
      </c>
      <c r="O7461" t="s">
        <v>76</v>
      </c>
      <c r="P7461" t="s">
        <v>880</v>
      </c>
      <c r="Q7461" t="s">
        <v>398</v>
      </c>
    </row>
    <row r="7462" spans="1:17" hidden="1" x14ac:dyDescent="0.25">
      <c r="A7462" t="s">
        <v>29317</v>
      </c>
      <c r="B7462" t="s">
        <v>29318</v>
      </c>
      <c r="C7462" s="1" t="str">
        <f t="shared" si="940"/>
        <v>21:0671</v>
      </c>
      <c r="D7462" s="1" t="str">
        <f t="shared" ref="D7462:D7487" si="944">HYPERLINK("http://geochem.nrcan.gc.ca/cdogs/content/svy/svy210204_e.htm", "21:0204")</f>
        <v>21:0204</v>
      </c>
      <c r="E7462" t="s">
        <v>29319</v>
      </c>
      <c r="F7462" t="s">
        <v>29320</v>
      </c>
      <c r="H7462">
        <v>61.264780000000002</v>
      </c>
      <c r="I7462">
        <v>-128.42970779999999</v>
      </c>
      <c r="J7462" s="1" t="str">
        <f t="shared" ref="J7462:J7487" si="945">HYPERLINK("http://geochem.nrcan.gc.ca/cdogs/content/kwd/kwd020018_e.htm", "Fluid (stream)")</f>
        <v>Fluid (stream)</v>
      </c>
      <c r="K7462" s="1" t="str">
        <f t="shared" ref="K7462:K7487" si="946">HYPERLINK("http://geochem.nrcan.gc.ca/cdogs/content/kwd/kwd080007_e.htm", "Untreated Water")</f>
        <v>Untreated Water</v>
      </c>
      <c r="O7462" t="s">
        <v>6341</v>
      </c>
      <c r="P7462" t="s">
        <v>356</v>
      </c>
      <c r="Q7462" t="s">
        <v>71</v>
      </c>
    </row>
    <row r="7463" spans="1:17" hidden="1" x14ac:dyDescent="0.25">
      <c r="A7463" t="s">
        <v>29321</v>
      </c>
      <c r="B7463" t="s">
        <v>29322</v>
      </c>
      <c r="C7463" s="1" t="str">
        <f t="shared" si="940"/>
        <v>21:0671</v>
      </c>
      <c r="D7463" s="1" t="str">
        <f t="shared" si="944"/>
        <v>21:0204</v>
      </c>
      <c r="E7463" t="s">
        <v>29323</v>
      </c>
      <c r="F7463" t="s">
        <v>29324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 t="s">
        <v>21</v>
      </c>
      <c r="P7463" t="s">
        <v>356</v>
      </c>
      <c r="Q7463" t="s">
        <v>215</v>
      </c>
    </row>
    <row r="7464" spans="1:17" hidden="1" x14ac:dyDescent="0.25">
      <c r="A7464" t="s">
        <v>29325</v>
      </c>
      <c r="B7464" t="s">
        <v>29326</v>
      </c>
      <c r="C7464" s="1" t="str">
        <f t="shared" si="940"/>
        <v>21:0671</v>
      </c>
      <c r="D7464" s="1" t="str">
        <f t="shared" si="944"/>
        <v>21:0204</v>
      </c>
      <c r="E7464" t="s">
        <v>29327</v>
      </c>
      <c r="F7464" t="s">
        <v>29328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 t="s">
        <v>2731</v>
      </c>
      <c r="P7464" t="s">
        <v>356</v>
      </c>
      <c r="Q7464" t="s">
        <v>35</v>
      </c>
    </row>
    <row r="7465" spans="1:17" hidden="1" x14ac:dyDescent="0.25">
      <c r="A7465" t="s">
        <v>29329</v>
      </c>
      <c r="B7465" t="s">
        <v>29330</v>
      </c>
      <c r="C7465" s="1" t="str">
        <f t="shared" si="940"/>
        <v>21:0671</v>
      </c>
      <c r="D7465" s="1" t="str">
        <f t="shared" si="944"/>
        <v>21:0204</v>
      </c>
      <c r="E7465" t="s">
        <v>29331</v>
      </c>
      <c r="F7465" t="s">
        <v>29332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 t="s">
        <v>3085</v>
      </c>
      <c r="P7465" t="s">
        <v>356</v>
      </c>
      <c r="Q7465" t="s">
        <v>59</v>
      </c>
    </row>
    <row r="7466" spans="1:17" hidden="1" x14ac:dyDescent="0.25">
      <c r="A7466" t="s">
        <v>29333</v>
      </c>
      <c r="B7466" t="s">
        <v>29334</v>
      </c>
      <c r="C7466" s="1" t="str">
        <f t="shared" si="940"/>
        <v>21:0671</v>
      </c>
      <c r="D7466" s="1" t="str">
        <f t="shared" si="944"/>
        <v>21:0204</v>
      </c>
      <c r="E7466" t="s">
        <v>29335</v>
      </c>
      <c r="F7466" t="s">
        <v>29336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 t="s">
        <v>113</v>
      </c>
      <c r="P7466" t="s">
        <v>45</v>
      </c>
      <c r="Q7466" t="s">
        <v>93</v>
      </c>
    </row>
    <row r="7467" spans="1:17" hidden="1" x14ac:dyDescent="0.25">
      <c r="A7467" t="s">
        <v>29337</v>
      </c>
      <c r="B7467" t="s">
        <v>29338</v>
      </c>
      <c r="C7467" s="1" t="str">
        <f t="shared" si="940"/>
        <v>21:0671</v>
      </c>
      <c r="D7467" s="1" t="str">
        <f t="shared" si="944"/>
        <v>21:0204</v>
      </c>
      <c r="E7467" t="s">
        <v>29339</v>
      </c>
      <c r="F7467" t="s">
        <v>29340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 t="s">
        <v>9744</v>
      </c>
      <c r="P7467" t="s">
        <v>45</v>
      </c>
      <c r="Q7467" t="s">
        <v>23</v>
      </c>
    </row>
    <row r="7468" spans="1:17" hidden="1" x14ac:dyDescent="0.25">
      <c r="A7468" t="s">
        <v>29341</v>
      </c>
      <c r="B7468" t="s">
        <v>29342</v>
      </c>
      <c r="C7468" s="1" t="str">
        <f t="shared" si="940"/>
        <v>21:0671</v>
      </c>
      <c r="D7468" s="1" t="str">
        <f t="shared" si="944"/>
        <v>21:0204</v>
      </c>
      <c r="E7468" t="s">
        <v>29343</v>
      </c>
      <c r="F7468" t="s">
        <v>29344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 t="s">
        <v>327</v>
      </c>
      <c r="P7468" t="s">
        <v>356</v>
      </c>
      <c r="Q7468" t="s">
        <v>52</v>
      </c>
    </row>
    <row r="7469" spans="1:17" hidden="1" x14ac:dyDescent="0.25">
      <c r="A7469" t="s">
        <v>29345</v>
      </c>
      <c r="B7469" t="s">
        <v>29346</v>
      </c>
      <c r="C7469" s="1" t="str">
        <f t="shared" si="940"/>
        <v>21:0671</v>
      </c>
      <c r="D7469" s="1" t="str">
        <f t="shared" si="944"/>
        <v>21:0204</v>
      </c>
      <c r="E7469" t="s">
        <v>29347</v>
      </c>
      <c r="F7469" t="s">
        <v>29348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 t="s">
        <v>5641</v>
      </c>
      <c r="P7469" t="s">
        <v>2943</v>
      </c>
      <c r="Q7469" t="s">
        <v>46</v>
      </c>
    </row>
    <row r="7470" spans="1:17" hidden="1" x14ac:dyDescent="0.25">
      <c r="A7470" t="s">
        <v>29349</v>
      </c>
      <c r="B7470" t="s">
        <v>29350</v>
      </c>
      <c r="C7470" s="1" t="str">
        <f t="shared" si="940"/>
        <v>21:0671</v>
      </c>
      <c r="D7470" s="1" t="str">
        <f t="shared" si="944"/>
        <v>21:0204</v>
      </c>
      <c r="E7470" t="s">
        <v>29351</v>
      </c>
      <c r="F7470" t="s">
        <v>29352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 t="s">
        <v>1630</v>
      </c>
      <c r="P7470" t="s">
        <v>2212</v>
      </c>
      <c r="Q7470" t="s">
        <v>46</v>
      </c>
    </row>
    <row r="7471" spans="1:17" hidden="1" x14ac:dyDescent="0.25">
      <c r="A7471" t="s">
        <v>29353</v>
      </c>
      <c r="B7471" t="s">
        <v>29354</v>
      </c>
      <c r="C7471" s="1" t="str">
        <f t="shared" si="940"/>
        <v>21:0671</v>
      </c>
      <c r="D7471" s="1" t="str">
        <f t="shared" si="944"/>
        <v>21:0204</v>
      </c>
      <c r="E7471" t="s">
        <v>29355</v>
      </c>
      <c r="F7471" t="s">
        <v>29356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 t="s">
        <v>4378</v>
      </c>
      <c r="P7471" t="s">
        <v>45</v>
      </c>
      <c r="Q7471" t="s">
        <v>46</v>
      </c>
    </row>
    <row r="7472" spans="1:17" hidden="1" x14ac:dyDescent="0.25">
      <c r="A7472" t="s">
        <v>29357</v>
      </c>
      <c r="B7472" t="s">
        <v>29358</v>
      </c>
      <c r="C7472" s="1" t="str">
        <f t="shared" si="940"/>
        <v>21:0671</v>
      </c>
      <c r="D7472" s="1" t="str">
        <f t="shared" si="944"/>
        <v>21:0204</v>
      </c>
      <c r="E7472" t="s">
        <v>29359</v>
      </c>
      <c r="F7472" t="s">
        <v>29360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 t="s">
        <v>10120</v>
      </c>
      <c r="P7472" t="s">
        <v>45</v>
      </c>
      <c r="Q7472" t="s">
        <v>23</v>
      </c>
    </row>
    <row r="7473" spans="1:17" hidden="1" x14ac:dyDescent="0.25">
      <c r="A7473" t="s">
        <v>29361</v>
      </c>
      <c r="B7473" t="s">
        <v>29362</v>
      </c>
      <c r="C7473" s="1" t="str">
        <f t="shared" si="940"/>
        <v>21:0671</v>
      </c>
      <c r="D7473" s="1" t="str">
        <f t="shared" si="944"/>
        <v>21:0204</v>
      </c>
      <c r="E7473" t="s">
        <v>29363</v>
      </c>
      <c r="F7473" t="s">
        <v>29364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 t="s">
        <v>9521</v>
      </c>
      <c r="P7473" t="s">
        <v>45</v>
      </c>
      <c r="Q7473" t="s">
        <v>93</v>
      </c>
    </row>
    <row r="7474" spans="1:17" hidden="1" x14ac:dyDescent="0.25">
      <c r="A7474" t="s">
        <v>29365</v>
      </c>
      <c r="B7474" t="s">
        <v>29366</v>
      </c>
      <c r="C7474" s="1" t="str">
        <f t="shared" si="940"/>
        <v>21:0671</v>
      </c>
      <c r="D7474" s="1" t="str">
        <f t="shared" si="944"/>
        <v>21:0204</v>
      </c>
      <c r="E7474" t="s">
        <v>29367</v>
      </c>
      <c r="F7474" t="s">
        <v>29368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 t="s">
        <v>680</v>
      </c>
      <c r="P7474" t="s">
        <v>45</v>
      </c>
      <c r="Q7474" t="s">
        <v>103</v>
      </c>
    </row>
    <row r="7475" spans="1:17" hidden="1" x14ac:dyDescent="0.25">
      <c r="A7475" t="s">
        <v>29369</v>
      </c>
      <c r="B7475" t="s">
        <v>29370</v>
      </c>
      <c r="C7475" s="1" t="str">
        <f t="shared" si="940"/>
        <v>21:0671</v>
      </c>
      <c r="D7475" s="1" t="str">
        <f t="shared" si="944"/>
        <v>21:0204</v>
      </c>
      <c r="E7475" t="s">
        <v>29371</v>
      </c>
      <c r="F7475" t="s">
        <v>29372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 t="s">
        <v>311</v>
      </c>
      <c r="P7475" t="s">
        <v>45</v>
      </c>
      <c r="Q7475" t="s">
        <v>198</v>
      </c>
    </row>
    <row r="7476" spans="1:17" hidden="1" x14ac:dyDescent="0.25">
      <c r="A7476" t="s">
        <v>29373</v>
      </c>
      <c r="B7476" t="s">
        <v>29374</v>
      </c>
      <c r="C7476" s="1" t="str">
        <f t="shared" si="940"/>
        <v>21:0671</v>
      </c>
      <c r="D7476" s="1" t="str">
        <f t="shared" si="944"/>
        <v>21:0204</v>
      </c>
      <c r="E7476" t="s">
        <v>29375</v>
      </c>
      <c r="F7476" t="s">
        <v>29376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 t="s">
        <v>76</v>
      </c>
      <c r="P7476" t="s">
        <v>45</v>
      </c>
      <c r="Q7476" t="s">
        <v>71</v>
      </c>
    </row>
    <row r="7477" spans="1:17" hidden="1" x14ac:dyDescent="0.25">
      <c r="A7477" t="s">
        <v>29377</v>
      </c>
      <c r="B7477" t="s">
        <v>29378</v>
      </c>
      <c r="C7477" s="1" t="str">
        <f t="shared" si="940"/>
        <v>21:0671</v>
      </c>
      <c r="D7477" s="1" t="str">
        <f t="shared" si="944"/>
        <v>21:0204</v>
      </c>
      <c r="E7477" t="s">
        <v>29379</v>
      </c>
      <c r="F7477" t="s">
        <v>29380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 t="s">
        <v>225</v>
      </c>
      <c r="P7477" t="s">
        <v>45</v>
      </c>
      <c r="Q7477" t="s">
        <v>93</v>
      </c>
    </row>
    <row r="7478" spans="1:17" hidden="1" x14ac:dyDescent="0.25">
      <c r="A7478" t="s">
        <v>29381</v>
      </c>
      <c r="B7478" t="s">
        <v>29382</v>
      </c>
      <c r="C7478" s="1" t="str">
        <f t="shared" si="940"/>
        <v>21:0671</v>
      </c>
      <c r="D7478" s="1" t="str">
        <f t="shared" si="944"/>
        <v>21:0204</v>
      </c>
      <c r="E7478" t="s">
        <v>29383</v>
      </c>
      <c r="F7478" t="s">
        <v>29384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 t="s">
        <v>113</v>
      </c>
      <c r="P7478" t="s">
        <v>45</v>
      </c>
      <c r="Q7478" t="s">
        <v>215</v>
      </c>
    </row>
    <row r="7479" spans="1:17" hidden="1" x14ac:dyDescent="0.25">
      <c r="A7479" t="s">
        <v>29385</v>
      </c>
      <c r="B7479" t="s">
        <v>29386</v>
      </c>
      <c r="C7479" s="1" t="str">
        <f t="shared" si="940"/>
        <v>21:0671</v>
      </c>
      <c r="D7479" s="1" t="str">
        <f t="shared" si="944"/>
        <v>21:0204</v>
      </c>
      <c r="E7479" t="s">
        <v>29387</v>
      </c>
      <c r="F7479" t="s">
        <v>29388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 t="s">
        <v>225</v>
      </c>
      <c r="P7479" t="s">
        <v>45</v>
      </c>
      <c r="Q7479" t="s">
        <v>522</v>
      </c>
    </row>
    <row r="7480" spans="1:17" hidden="1" x14ac:dyDescent="0.25">
      <c r="A7480" t="s">
        <v>29389</v>
      </c>
      <c r="B7480" t="s">
        <v>29390</v>
      </c>
      <c r="C7480" s="1" t="str">
        <f t="shared" si="940"/>
        <v>21:0671</v>
      </c>
      <c r="D7480" s="1" t="str">
        <f t="shared" si="944"/>
        <v>21:0204</v>
      </c>
      <c r="E7480" t="s">
        <v>29391</v>
      </c>
      <c r="F7480" t="s">
        <v>29392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 t="s">
        <v>64</v>
      </c>
      <c r="P7480" t="s">
        <v>45</v>
      </c>
      <c r="Q7480" t="s">
        <v>59</v>
      </c>
    </row>
    <row r="7481" spans="1:17" hidden="1" x14ac:dyDescent="0.25">
      <c r="A7481" t="s">
        <v>29393</v>
      </c>
      <c r="B7481" t="s">
        <v>29394</v>
      </c>
      <c r="C7481" s="1" t="str">
        <f t="shared" si="940"/>
        <v>21:0671</v>
      </c>
      <c r="D7481" s="1" t="str">
        <f t="shared" si="944"/>
        <v>21:0204</v>
      </c>
      <c r="E7481" t="s">
        <v>29391</v>
      </c>
      <c r="F7481" t="s">
        <v>29395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 t="s">
        <v>551</v>
      </c>
      <c r="P7481" t="s">
        <v>45</v>
      </c>
      <c r="Q7481" t="s">
        <v>46</v>
      </c>
    </row>
    <row r="7482" spans="1:17" hidden="1" x14ac:dyDescent="0.25">
      <c r="A7482" t="s">
        <v>29396</v>
      </c>
      <c r="B7482" t="s">
        <v>29397</v>
      </c>
      <c r="C7482" s="1" t="str">
        <f t="shared" si="940"/>
        <v>21:0671</v>
      </c>
      <c r="D7482" s="1" t="str">
        <f t="shared" si="944"/>
        <v>21:0204</v>
      </c>
      <c r="E7482" t="s">
        <v>29398</v>
      </c>
      <c r="F7482" t="s">
        <v>29399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 t="s">
        <v>220</v>
      </c>
      <c r="P7482" t="s">
        <v>45</v>
      </c>
      <c r="Q7482" t="s">
        <v>198</v>
      </c>
    </row>
    <row r="7483" spans="1:17" hidden="1" x14ac:dyDescent="0.25">
      <c r="A7483" t="s">
        <v>29400</v>
      </c>
      <c r="B7483" t="s">
        <v>29401</v>
      </c>
      <c r="C7483" s="1" t="str">
        <f t="shared" si="940"/>
        <v>21:0671</v>
      </c>
      <c r="D7483" s="1" t="str">
        <f t="shared" si="944"/>
        <v>21:0204</v>
      </c>
      <c r="E7483" t="s">
        <v>29402</v>
      </c>
      <c r="F7483" t="s">
        <v>29403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 t="s">
        <v>220</v>
      </c>
      <c r="P7483" t="s">
        <v>45</v>
      </c>
      <c r="Q7483" t="s">
        <v>71</v>
      </c>
    </row>
    <row r="7484" spans="1:17" hidden="1" x14ac:dyDescent="0.25">
      <c r="A7484" t="s">
        <v>29404</v>
      </c>
      <c r="B7484" t="s">
        <v>29405</v>
      </c>
      <c r="C7484" s="1" t="str">
        <f t="shared" si="940"/>
        <v>21:0671</v>
      </c>
      <c r="D7484" s="1" t="str">
        <f t="shared" si="944"/>
        <v>21:0204</v>
      </c>
      <c r="E7484" t="s">
        <v>29406</v>
      </c>
      <c r="F7484" t="s">
        <v>29407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 t="s">
        <v>113</v>
      </c>
      <c r="P7484" t="s">
        <v>45</v>
      </c>
      <c r="Q7484" t="s">
        <v>93</v>
      </c>
    </row>
    <row r="7485" spans="1:17" hidden="1" x14ac:dyDescent="0.25">
      <c r="A7485" t="s">
        <v>29408</v>
      </c>
      <c r="B7485" t="s">
        <v>29409</v>
      </c>
      <c r="C7485" s="1" t="str">
        <f t="shared" si="940"/>
        <v>21:0671</v>
      </c>
      <c r="D7485" s="1" t="str">
        <f t="shared" si="944"/>
        <v>21:0204</v>
      </c>
      <c r="E7485" t="s">
        <v>29410</v>
      </c>
      <c r="F7485" t="s">
        <v>29411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 t="s">
        <v>154</v>
      </c>
      <c r="P7485" t="s">
        <v>356</v>
      </c>
      <c r="Q7485" t="s">
        <v>103</v>
      </c>
    </row>
    <row r="7486" spans="1:17" hidden="1" x14ac:dyDescent="0.25">
      <c r="A7486" t="s">
        <v>29412</v>
      </c>
      <c r="B7486" t="s">
        <v>29413</v>
      </c>
      <c r="C7486" s="1" t="str">
        <f t="shared" si="940"/>
        <v>21:0671</v>
      </c>
      <c r="D7486" s="1" t="str">
        <f t="shared" si="944"/>
        <v>21:0204</v>
      </c>
      <c r="E7486" t="s">
        <v>29414</v>
      </c>
      <c r="F7486" t="s">
        <v>29415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 t="s">
        <v>154</v>
      </c>
      <c r="P7486" t="s">
        <v>356</v>
      </c>
      <c r="Q7486" t="s">
        <v>103</v>
      </c>
    </row>
    <row r="7487" spans="1:17" hidden="1" x14ac:dyDescent="0.25">
      <c r="A7487" t="s">
        <v>29416</v>
      </c>
      <c r="B7487" t="s">
        <v>29417</v>
      </c>
      <c r="C7487" s="1" t="str">
        <f t="shared" si="940"/>
        <v>21:0671</v>
      </c>
      <c r="D7487" s="1" t="str">
        <f t="shared" si="944"/>
        <v>21:0204</v>
      </c>
      <c r="E7487" t="s">
        <v>29418</v>
      </c>
      <c r="F7487" t="s">
        <v>29419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 t="s">
        <v>1771</v>
      </c>
      <c r="P7487" t="s">
        <v>356</v>
      </c>
      <c r="Q7487" t="s">
        <v>71</v>
      </c>
    </row>
    <row r="7488" spans="1:17" hidden="1" x14ac:dyDescent="0.25">
      <c r="A7488" t="s">
        <v>29420</v>
      </c>
      <c r="B7488" t="s">
        <v>29421</v>
      </c>
      <c r="C7488" s="1" t="str">
        <f t="shared" si="940"/>
        <v>21:0671</v>
      </c>
      <c r="D7488" s="1" t="str">
        <f>HYPERLINK("http://geochem.nrcan.gc.ca/cdogs/content/svy/svy_e.htm", "")</f>
        <v/>
      </c>
      <c r="G7488" s="1" t="str">
        <f>HYPERLINK("http://geochem.nrcan.gc.ca/cdogs/content/cr_/cr_00080_e.htm", "80")</f>
        <v>80</v>
      </c>
      <c r="J7488" t="s">
        <v>11703</v>
      </c>
      <c r="K7488" t="s">
        <v>11704</v>
      </c>
      <c r="O7488" t="s">
        <v>2418</v>
      </c>
      <c r="P7488" t="s">
        <v>2943</v>
      </c>
      <c r="Q7488" t="s">
        <v>46</v>
      </c>
    </row>
    <row r="7489" spans="1:17" hidden="1" x14ac:dyDescent="0.25">
      <c r="A7489" t="s">
        <v>29422</v>
      </c>
      <c r="B7489" t="s">
        <v>29423</v>
      </c>
      <c r="C7489" s="1" t="str">
        <f t="shared" si="940"/>
        <v>21:0671</v>
      </c>
      <c r="D7489" s="1" t="str">
        <f t="shared" ref="D7489:D7496" si="947">HYPERLINK("http://geochem.nrcan.gc.ca/cdogs/content/svy/svy210204_e.htm", "21:0204")</f>
        <v>21:0204</v>
      </c>
      <c r="E7489" t="s">
        <v>29424</v>
      </c>
      <c r="F7489" t="s">
        <v>29425</v>
      </c>
      <c r="H7489">
        <v>61.286413899999999</v>
      </c>
      <c r="I7489">
        <v>-128.39991040000001</v>
      </c>
      <c r="J7489" s="1" t="str">
        <f t="shared" ref="J7489:J7496" si="948">HYPERLINK("http://geochem.nrcan.gc.ca/cdogs/content/kwd/kwd020018_e.htm", "Fluid (stream)")</f>
        <v>Fluid (stream)</v>
      </c>
      <c r="K7489" s="1" t="str">
        <f t="shared" ref="K7489:K7496" si="949">HYPERLINK("http://geochem.nrcan.gc.ca/cdogs/content/kwd/kwd080007_e.htm", "Untreated Water")</f>
        <v>Untreated Water</v>
      </c>
      <c r="O7489" t="s">
        <v>57</v>
      </c>
      <c r="P7489" t="s">
        <v>356</v>
      </c>
      <c r="Q7489" t="s">
        <v>71</v>
      </c>
    </row>
    <row r="7490" spans="1:17" hidden="1" x14ac:dyDescent="0.25">
      <c r="A7490" t="s">
        <v>29426</v>
      </c>
      <c r="B7490" t="s">
        <v>29427</v>
      </c>
      <c r="C7490" s="1" t="str">
        <f t="shared" si="940"/>
        <v>21:0671</v>
      </c>
      <c r="D7490" s="1" t="str">
        <f t="shared" si="947"/>
        <v>21:0204</v>
      </c>
      <c r="E7490" t="s">
        <v>29428</v>
      </c>
      <c r="F7490" t="s">
        <v>29429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 t="s">
        <v>680</v>
      </c>
      <c r="P7490" t="s">
        <v>22</v>
      </c>
      <c r="Q7490" t="s">
        <v>93</v>
      </c>
    </row>
    <row r="7491" spans="1:17" hidden="1" x14ac:dyDescent="0.25">
      <c r="A7491" t="s">
        <v>29430</v>
      </c>
      <c r="B7491" t="s">
        <v>29431</v>
      </c>
      <c r="C7491" s="1" t="str">
        <f t="shared" si="940"/>
        <v>21:0671</v>
      </c>
      <c r="D7491" s="1" t="str">
        <f t="shared" si="947"/>
        <v>21:0204</v>
      </c>
      <c r="E7491" t="s">
        <v>29432</v>
      </c>
      <c r="F7491" t="s">
        <v>29433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 t="s">
        <v>158</v>
      </c>
      <c r="P7491" t="s">
        <v>22</v>
      </c>
      <c r="Q7491" t="s">
        <v>189</v>
      </c>
    </row>
    <row r="7492" spans="1:17" hidden="1" x14ac:dyDescent="0.25">
      <c r="A7492" t="s">
        <v>29434</v>
      </c>
      <c r="B7492" t="s">
        <v>29435</v>
      </c>
      <c r="C7492" s="1" t="str">
        <f t="shared" si="940"/>
        <v>21:0671</v>
      </c>
      <c r="D7492" s="1" t="str">
        <f t="shared" si="947"/>
        <v>21:0204</v>
      </c>
      <c r="E7492" t="s">
        <v>29436</v>
      </c>
      <c r="F7492" t="s">
        <v>29437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 t="s">
        <v>2099</v>
      </c>
      <c r="P7492" t="s">
        <v>22</v>
      </c>
      <c r="Q7492" t="s">
        <v>215</v>
      </c>
    </row>
    <row r="7493" spans="1:17" hidden="1" x14ac:dyDescent="0.25">
      <c r="A7493" t="s">
        <v>29438</v>
      </c>
      <c r="B7493" t="s">
        <v>29439</v>
      </c>
      <c r="C7493" s="1" t="str">
        <f t="shared" si="940"/>
        <v>21:0671</v>
      </c>
      <c r="D7493" s="1" t="str">
        <f t="shared" si="947"/>
        <v>21:0204</v>
      </c>
      <c r="E7493" t="s">
        <v>29440</v>
      </c>
      <c r="F7493" t="s">
        <v>29441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 t="s">
        <v>225</v>
      </c>
      <c r="P7493" t="s">
        <v>22</v>
      </c>
      <c r="Q7493" t="s">
        <v>215</v>
      </c>
    </row>
    <row r="7494" spans="1:17" hidden="1" x14ac:dyDescent="0.25">
      <c r="A7494" t="s">
        <v>29442</v>
      </c>
      <c r="B7494" t="s">
        <v>29443</v>
      </c>
      <c r="C7494" s="1" t="str">
        <f t="shared" si="940"/>
        <v>21:0671</v>
      </c>
      <c r="D7494" s="1" t="str">
        <f t="shared" si="947"/>
        <v>21:0204</v>
      </c>
      <c r="E7494" t="s">
        <v>29444</v>
      </c>
      <c r="F7494" t="s">
        <v>29445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 t="s">
        <v>2418</v>
      </c>
      <c r="P7494" t="s">
        <v>2212</v>
      </c>
      <c r="Q7494" t="s">
        <v>71</v>
      </c>
    </row>
    <row r="7495" spans="1:17" hidden="1" x14ac:dyDescent="0.25">
      <c r="A7495" t="s">
        <v>29446</v>
      </c>
      <c r="B7495" t="s">
        <v>29447</v>
      </c>
      <c r="C7495" s="1" t="str">
        <f t="shared" si="940"/>
        <v>21:0671</v>
      </c>
      <c r="D7495" s="1" t="str">
        <f t="shared" si="947"/>
        <v>21:0204</v>
      </c>
      <c r="E7495" t="s">
        <v>29444</v>
      </c>
      <c r="F7495" t="s">
        <v>29448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 t="s">
        <v>2418</v>
      </c>
      <c r="P7495" t="s">
        <v>2212</v>
      </c>
      <c r="Q7495" t="s">
        <v>71</v>
      </c>
    </row>
    <row r="7496" spans="1:17" hidden="1" x14ac:dyDescent="0.25">
      <c r="A7496" t="s">
        <v>29449</v>
      </c>
      <c r="B7496" t="s">
        <v>29450</v>
      </c>
      <c r="C7496" s="1" t="str">
        <f t="shared" si="940"/>
        <v>21:0671</v>
      </c>
      <c r="D7496" s="1" t="str">
        <f t="shared" si="947"/>
        <v>21:0204</v>
      </c>
      <c r="E7496" t="s">
        <v>29451</v>
      </c>
      <c r="F7496" t="s">
        <v>29452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 t="s">
        <v>2418</v>
      </c>
      <c r="P7496" t="s">
        <v>583</v>
      </c>
      <c r="Q7496" t="s">
        <v>46</v>
      </c>
    </row>
    <row r="7497" spans="1:17" hidden="1" x14ac:dyDescent="0.25">
      <c r="A7497" t="s">
        <v>29453</v>
      </c>
      <c r="B7497" t="s">
        <v>29454</v>
      </c>
      <c r="C7497" s="1" t="str">
        <f t="shared" si="940"/>
        <v>21:0671</v>
      </c>
      <c r="D7497" s="1" t="str">
        <f>HYPERLINK("http://geochem.nrcan.gc.ca/cdogs/content/svy/svy_e.htm", "")</f>
        <v/>
      </c>
      <c r="G7497" s="1" t="str">
        <f>HYPERLINK("http://geochem.nrcan.gc.ca/cdogs/content/cr_/cr_00081_e.htm", "81")</f>
        <v>81</v>
      </c>
      <c r="J7497" t="s">
        <v>11703</v>
      </c>
      <c r="K7497" t="s">
        <v>11704</v>
      </c>
      <c r="O7497" t="s">
        <v>76</v>
      </c>
      <c r="P7497" t="s">
        <v>880</v>
      </c>
      <c r="Q7497" t="s">
        <v>653</v>
      </c>
    </row>
    <row r="7498" spans="1:17" hidden="1" x14ac:dyDescent="0.25">
      <c r="A7498" t="s">
        <v>29455</v>
      </c>
      <c r="B7498" t="s">
        <v>29456</v>
      </c>
      <c r="C7498" s="1" t="str">
        <f t="shared" si="940"/>
        <v>21:0671</v>
      </c>
      <c r="D7498" s="1" t="str">
        <f t="shared" ref="D7498:D7511" si="950">HYPERLINK("http://geochem.nrcan.gc.ca/cdogs/content/svy/svy210204_e.htm", "21:0204")</f>
        <v>21:0204</v>
      </c>
      <c r="E7498" t="s">
        <v>29457</v>
      </c>
      <c r="F7498" t="s">
        <v>29458</v>
      </c>
      <c r="H7498">
        <v>61.4489558</v>
      </c>
      <c r="I7498">
        <v>-129.97043020000001</v>
      </c>
      <c r="J7498" s="1" t="str">
        <f t="shared" ref="J7498:J7511" si="951">HYPERLINK("http://geochem.nrcan.gc.ca/cdogs/content/kwd/kwd020018_e.htm", "Fluid (stream)")</f>
        <v>Fluid (stream)</v>
      </c>
      <c r="K7498" s="1" t="str">
        <f t="shared" ref="K7498:K7511" si="952">HYPERLINK("http://geochem.nrcan.gc.ca/cdogs/content/kwd/kwd080007_e.htm", "Untreated Water")</f>
        <v>Untreated Water</v>
      </c>
      <c r="O7498" t="s">
        <v>16988</v>
      </c>
      <c r="P7498" t="s">
        <v>397</v>
      </c>
      <c r="Q7498" t="s">
        <v>46</v>
      </c>
    </row>
    <row r="7499" spans="1:17" hidden="1" x14ac:dyDescent="0.25">
      <c r="A7499" t="s">
        <v>29459</v>
      </c>
      <c r="B7499" t="s">
        <v>29460</v>
      </c>
      <c r="C7499" s="1" t="str">
        <f t="shared" si="940"/>
        <v>21:0671</v>
      </c>
      <c r="D7499" s="1" t="str">
        <f t="shared" si="950"/>
        <v>21:0204</v>
      </c>
      <c r="E7499" t="s">
        <v>29461</v>
      </c>
      <c r="F7499" t="s">
        <v>29462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 t="s">
        <v>3406</v>
      </c>
      <c r="P7499" t="s">
        <v>45</v>
      </c>
      <c r="Q7499" t="s">
        <v>23</v>
      </c>
    </row>
    <row r="7500" spans="1:17" hidden="1" x14ac:dyDescent="0.25">
      <c r="A7500" t="s">
        <v>29463</v>
      </c>
      <c r="B7500" t="s">
        <v>29464</v>
      </c>
      <c r="C7500" s="1" t="str">
        <f t="shared" si="940"/>
        <v>21:0671</v>
      </c>
      <c r="D7500" s="1" t="str">
        <f t="shared" si="950"/>
        <v>21:0204</v>
      </c>
      <c r="E7500" t="s">
        <v>29465</v>
      </c>
      <c r="F7500" t="s">
        <v>29466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 t="s">
        <v>3060</v>
      </c>
      <c r="P7500" t="s">
        <v>356</v>
      </c>
      <c r="Q7500" t="s">
        <v>522</v>
      </c>
    </row>
    <row r="7501" spans="1:17" hidden="1" x14ac:dyDescent="0.25">
      <c r="A7501" t="s">
        <v>29467</v>
      </c>
      <c r="B7501" t="s">
        <v>29468</v>
      </c>
      <c r="C7501" s="1" t="str">
        <f t="shared" si="940"/>
        <v>21:0671</v>
      </c>
      <c r="D7501" s="1" t="str">
        <f t="shared" si="950"/>
        <v>21:0204</v>
      </c>
      <c r="E7501" t="s">
        <v>29465</v>
      </c>
      <c r="F7501" t="s">
        <v>29469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 t="s">
        <v>2099</v>
      </c>
      <c r="P7501" t="s">
        <v>356</v>
      </c>
      <c r="Q7501" t="s">
        <v>23</v>
      </c>
    </row>
    <row r="7502" spans="1:17" hidden="1" x14ac:dyDescent="0.25">
      <c r="A7502" t="s">
        <v>29470</v>
      </c>
      <c r="B7502" t="s">
        <v>29471</v>
      </c>
      <c r="C7502" s="1" t="str">
        <f t="shared" si="940"/>
        <v>21:0671</v>
      </c>
      <c r="D7502" s="1" t="str">
        <f t="shared" si="950"/>
        <v>21:0204</v>
      </c>
      <c r="E7502" t="s">
        <v>29472</v>
      </c>
      <c r="F7502" t="s">
        <v>29473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 t="s">
        <v>1247</v>
      </c>
      <c r="P7502" t="s">
        <v>45</v>
      </c>
      <c r="Q7502" t="s">
        <v>59</v>
      </c>
    </row>
    <row r="7503" spans="1:17" hidden="1" x14ac:dyDescent="0.25">
      <c r="A7503" t="s">
        <v>29474</v>
      </c>
      <c r="B7503" t="s">
        <v>29475</v>
      </c>
      <c r="C7503" s="1" t="str">
        <f t="shared" si="940"/>
        <v>21:0671</v>
      </c>
      <c r="D7503" s="1" t="str">
        <f t="shared" si="950"/>
        <v>21:0204</v>
      </c>
      <c r="E7503" t="s">
        <v>29476</v>
      </c>
      <c r="F7503" t="s">
        <v>29477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 t="s">
        <v>680</v>
      </c>
      <c r="P7503" t="s">
        <v>22</v>
      </c>
      <c r="Q7503" t="s">
        <v>198</v>
      </c>
    </row>
    <row r="7504" spans="1:17" hidden="1" x14ac:dyDescent="0.25">
      <c r="A7504" t="s">
        <v>29478</v>
      </c>
      <c r="B7504" t="s">
        <v>29479</v>
      </c>
      <c r="C7504" s="1" t="str">
        <f t="shared" si="940"/>
        <v>21:0671</v>
      </c>
      <c r="D7504" s="1" t="str">
        <f t="shared" si="950"/>
        <v>21:0204</v>
      </c>
      <c r="E7504" t="s">
        <v>29480</v>
      </c>
      <c r="F7504" t="s">
        <v>29481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 t="s">
        <v>76</v>
      </c>
      <c r="P7504" t="s">
        <v>2212</v>
      </c>
      <c r="Q7504" t="s">
        <v>29</v>
      </c>
    </row>
    <row r="7505" spans="1:17" hidden="1" x14ac:dyDescent="0.25">
      <c r="A7505" t="s">
        <v>29482</v>
      </c>
      <c r="B7505" t="s">
        <v>29483</v>
      </c>
      <c r="C7505" s="1" t="str">
        <f t="shared" si="940"/>
        <v>21:0671</v>
      </c>
      <c r="D7505" s="1" t="str">
        <f t="shared" si="950"/>
        <v>21:0204</v>
      </c>
      <c r="E7505" t="s">
        <v>29484</v>
      </c>
      <c r="F7505" t="s">
        <v>29485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 t="s">
        <v>21</v>
      </c>
      <c r="P7505" t="s">
        <v>397</v>
      </c>
      <c r="Q7505" t="s">
        <v>71</v>
      </c>
    </row>
    <row r="7506" spans="1:17" hidden="1" x14ac:dyDescent="0.25">
      <c r="A7506" t="s">
        <v>29486</v>
      </c>
      <c r="B7506" t="s">
        <v>29487</v>
      </c>
      <c r="C7506" s="1" t="str">
        <f t="shared" si="940"/>
        <v>21:0671</v>
      </c>
      <c r="D7506" s="1" t="str">
        <f t="shared" si="950"/>
        <v>21:0204</v>
      </c>
      <c r="E7506" t="s">
        <v>29488</v>
      </c>
      <c r="F7506" t="s">
        <v>29489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 t="s">
        <v>2099</v>
      </c>
      <c r="P7506" t="s">
        <v>397</v>
      </c>
      <c r="Q7506" t="s">
        <v>35</v>
      </c>
    </row>
    <row r="7507" spans="1:17" hidden="1" x14ac:dyDescent="0.25">
      <c r="A7507" t="s">
        <v>29490</v>
      </c>
      <c r="B7507" t="s">
        <v>29491</v>
      </c>
      <c r="C7507" s="1" t="str">
        <f t="shared" si="940"/>
        <v>21:0671</v>
      </c>
      <c r="D7507" s="1" t="str">
        <f t="shared" si="950"/>
        <v>21:0204</v>
      </c>
      <c r="E7507" t="s">
        <v>29492</v>
      </c>
      <c r="F7507" t="s">
        <v>29493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 t="s">
        <v>3098</v>
      </c>
      <c r="P7507" t="s">
        <v>583</v>
      </c>
      <c r="Q7507" t="s">
        <v>398</v>
      </c>
    </row>
    <row r="7508" spans="1:17" hidden="1" x14ac:dyDescent="0.25">
      <c r="A7508" t="s">
        <v>29494</v>
      </c>
      <c r="B7508" t="s">
        <v>29495</v>
      </c>
      <c r="C7508" s="1" t="str">
        <f t="shared" si="940"/>
        <v>21:0671</v>
      </c>
      <c r="D7508" s="1" t="str">
        <f t="shared" si="950"/>
        <v>21:0204</v>
      </c>
      <c r="E7508" t="s">
        <v>29496</v>
      </c>
      <c r="F7508" t="s">
        <v>29497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 t="s">
        <v>512</v>
      </c>
      <c r="P7508" t="s">
        <v>583</v>
      </c>
      <c r="Q7508" t="s">
        <v>35</v>
      </c>
    </row>
    <row r="7509" spans="1:17" hidden="1" x14ac:dyDescent="0.25">
      <c r="A7509" t="s">
        <v>29498</v>
      </c>
      <c r="B7509" t="s">
        <v>29499</v>
      </c>
      <c r="C7509" s="1" t="str">
        <f t="shared" si="940"/>
        <v>21:0671</v>
      </c>
      <c r="D7509" s="1" t="str">
        <f t="shared" si="950"/>
        <v>21:0204</v>
      </c>
      <c r="E7509" t="s">
        <v>29500</v>
      </c>
      <c r="F7509" t="s">
        <v>29501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 t="s">
        <v>6016</v>
      </c>
      <c r="P7509" t="s">
        <v>2212</v>
      </c>
      <c r="Q7509" t="s">
        <v>35</v>
      </c>
    </row>
    <row r="7510" spans="1:17" hidden="1" x14ac:dyDescent="0.25">
      <c r="A7510" t="s">
        <v>29502</v>
      </c>
      <c r="B7510" t="s">
        <v>29503</v>
      </c>
      <c r="C7510" s="1" t="str">
        <f t="shared" si="940"/>
        <v>21:0671</v>
      </c>
      <c r="D7510" s="1" t="str">
        <f t="shared" si="950"/>
        <v>21:0204</v>
      </c>
      <c r="E7510" t="s">
        <v>29504</v>
      </c>
      <c r="F7510" t="s">
        <v>29505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 t="s">
        <v>14250</v>
      </c>
      <c r="P7510" t="s">
        <v>583</v>
      </c>
      <c r="Q7510" t="s">
        <v>59</v>
      </c>
    </row>
    <row r="7511" spans="1:17" hidden="1" x14ac:dyDescent="0.25">
      <c r="A7511" t="s">
        <v>29506</v>
      </c>
      <c r="B7511" t="s">
        <v>29507</v>
      </c>
      <c r="C7511" s="1" t="str">
        <f t="shared" ref="C7511:C7574" si="953">HYPERLINK("http://geochem.nrcan.gc.ca/cdogs/content/bdl/bdl210671_e.htm", "21:0671")</f>
        <v>21:0671</v>
      </c>
      <c r="D7511" s="1" t="str">
        <f t="shared" si="950"/>
        <v>21:0204</v>
      </c>
      <c r="E7511" t="s">
        <v>29508</v>
      </c>
      <c r="F7511" t="s">
        <v>29509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 t="s">
        <v>12375</v>
      </c>
      <c r="P7511" t="s">
        <v>880</v>
      </c>
      <c r="Q7511" t="s">
        <v>522</v>
      </c>
    </row>
    <row r="7512" spans="1:17" hidden="1" x14ac:dyDescent="0.25">
      <c r="A7512" t="s">
        <v>29510</v>
      </c>
      <c r="B7512" t="s">
        <v>29511</v>
      </c>
      <c r="C7512" s="1" t="str">
        <f t="shared" si="953"/>
        <v>21:0671</v>
      </c>
      <c r="D7512" s="1" t="str">
        <f>HYPERLINK("http://geochem.nrcan.gc.ca/cdogs/content/svy/svy_e.htm", "")</f>
        <v/>
      </c>
      <c r="G7512" s="1" t="str">
        <f>HYPERLINK("http://geochem.nrcan.gc.ca/cdogs/content/cr_/cr_00081_e.htm", "81")</f>
        <v>81</v>
      </c>
      <c r="J7512" t="s">
        <v>11703</v>
      </c>
      <c r="K7512" t="s">
        <v>11704</v>
      </c>
      <c r="O7512" t="s">
        <v>370</v>
      </c>
      <c r="P7512" t="s">
        <v>880</v>
      </c>
      <c r="Q7512" t="s">
        <v>653</v>
      </c>
    </row>
    <row r="7513" spans="1:17" hidden="1" x14ac:dyDescent="0.25">
      <c r="A7513" t="s">
        <v>29512</v>
      </c>
      <c r="B7513" t="s">
        <v>29513</v>
      </c>
      <c r="C7513" s="1" t="str">
        <f t="shared" si="953"/>
        <v>21:0671</v>
      </c>
      <c r="D7513" s="1" t="str">
        <f t="shared" ref="D7513:D7524" si="954">HYPERLINK("http://geochem.nrcan.gc.ca/cdogs/content/svy/svy210204_e.htm", "21:0204")</f>
        <v>21:0204</v>
      </c>
      <c r="E7513" t="s">
        <v>29514</v>
      </c>
      <c r="F7513" t="s">
        <v>29515</v>
      </c>
      <c r="H7513">
        <v>61.3889292</v>
      </c>
      <c r="I7513">
        <v>-129.5611203</v>
      </c>
      <c r="J7513" s="1" t="str">
        <f t="shared" ref="J7513:J7524" si="955">HYPERLINK("http://geochem.nrcan.gc.ca/cdogs/content/kwd/kwd020018_e.htm", "Fluid (stream)")</f>
        <v>Fluid (stream)</v>
      </c>
      <c r="K7513" s="1" t="str">
        <f t="shared" ref="K7513:K7524" si="956">HYPERLINK("http://geochem.nrcan.gc.ca/cdogs/content/kwd/kwd080007_e.htm", "Untreated Water")</f>
        <v>Untreated Water</v>
      </c>
      <c r="O7513" t="s">
        <v>6000</v>
      </c>
      <c r="P7513" t="s">
        <v>2943</v>
      </c>
      <c r="Q7513" t="s">
        <v>522</v>
      </c>
    </row>
    <row r="7514" spans="1:17" hidden="1" x14ac:dyDescent="0.25">
      <c r="A7514" t="s">
        <v>29516</v>
      </c>
      <c r="B7514" t="s">
        <v>29517</v>
      </c>
      <c r="C7514" s="1" t="str">
        <f t="shared" si="953"/>
        <v>21:0671</v>
      </c>
      <c r="D7514" s="1" t="str">
        <f t="shared" si="954"/>
        <v>21:0204</v>
      </c>
      <c r="E7514" t="s">
        <v>29518</v>
      </c>
      <c r="F7514" t="s">
        <v>29519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 t="s">
        <v>2725</v>
      </c>
      <c r="P7514" t="s">
        <v>2212</v>
      </c>
      <c r="Q7514" t="s">
        <v>35</v>
      </c>
    </row>
    <row r="7515" spans="1:17" hidden="1" x14ac:dyDescent="0.25">
      <c r="A7515" t="s">
        <v>29520</v>
      </c>
      <c r="B7515" t="s">
        <v>29521</v>
      </c>
      <c r="C7515" s="1" t="str">
        <f t="shared" si="953"/>
        <v>21:0671</v>
      </c>
      <c r="D7515" s="1" t="str">
        <f t="shared" si="954"/>
        <v>21:0204</v>
      </c>
      <c r="E7515" t="s">
        <v>29522</v>
      </c>
      <c r="F7515" t="s">
        <v>29523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 t="s">
        <v>8030</v>
      </c>
      <c r="P7515" t="s">
        <v>2212</v>
      </c>
      <c r="Q7515" t="s">
        <v>365</v>
      </c>
    </row>
    <row r="7516" spans="1:17" hidden="1" x14ac:dyDescent="0.25">
      <c r="A7516" t="s">
        <v>29524</v>
      </c>
      <c r="B7516" t="s">
        <v>29525</v>
      </c>
      <c r="C7516" s="1" t="str">
        <f t="shared" si="953"/>
        <v>21:0671</v>
      </c>
      <c r="D7516" s="1" t="str">
        <f t="shared" si="954"/>
        <v>21:0204</v>
      </c>
      <c r="E7516" t="s">
        <v>29526</v>
      </c>
      <c r="F7516" t="s">
        <v>29527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 t="s">
        <v>3065</v>
      </c>
      <c r="P7516" t="s">
        <v>583</v>
      </c>
      <c r="Q7516" t="s">
        <v>46</v>
      </c>
    </row>
    <row r="7517" spans="1:17" hidden="1" x14ac:dyDescent="0.25">
      <c r="A7517" t="s">
        <v>29528</v>
      </c>
      <c r="B7517" t="s">
        <v>29529</v>
      </c>
      <c r="C7517" s="1" t="str">
        <f t="shared" si="953"/>
        <v>21:0671</v>
      </c>
      <c r="D7517" s="1" t="str">
        <f t="shared" si="954"/>
        <v>21:0204</v>
      </c>
      <c r="E7517" t="s">
        <v>29530</v>
      </c>
      <c r="F7517" t="s">
        <v>29531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 t="s">
        <v>582</v>
      </c>
      <c r="P7517" t="s">
        <v>636</v>
      </c>
      <c r="Q7517" t="s">
        <v>35</v>
      </c>
    </row>
    <row r="7518" spans="1:17" hidden="1" x14ac:dyDescent="0.25">
      <c r="A7518" t="s">
        <v>29532</v>
      </c>
      <c r="B7518" t="s">
        <v>29533</v>
      </c>
      <c r="C7518" s="1" t="str">
        <f t="shared" si="953"/>
        <v>21:0671</v>
      </c>
      <c r="D7518" s="1" t="str">
        <f t="shared" si="954"/>
        <v>21:0204</v>
      </c>
      <c r="E7518" t="s">
        <v>29530</v>
      </c>
      <c r="F7518" t="s">
        <v>29534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 t="s">
        <v>6341</v>
      </c>
      <c r="P7518" t="s">
        <v>1631</v>
      </c>
      <c r="Q7518" t="s">
        <v>29</v>
      </c>
    </row>
    <row r="7519" spans="1:17" hidden="1" x14ac:dyDescent="0.25">
      <c r="A7519" t="s">
        <v>29535</v>
      </c>
      <c r="B7519" t="s">
        <v>29536</v>
      </c>
      <c r="C7519" s="1" t="str">
        <f t="shared" si="953"/>
        <v>21:0671</v>
      </c>
      <c r="D7519" s="1" t="str">
        <f t="shared" si="954"/>
        <v>21:0204</v>
      </c>
      <c r="E7519" t="s">
        <v>29537</v>
      </c>
      <c r="F7519" t="s">
        <v>29538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 t="s">
        <v>3672</v>
      </c>
      <c r="P7519" t="s">
        <v>391</v>
      </c>
      <c r="Q7519" t="s">
        <v>23</v>
      </c>
    </row>
    <row r="7520" spans="1:17" hidden="1" x14ac:dyDescent="0.25">
      <c r="A7520" t="s">
        <v>29539</v>
      </c>
      <c r="B7520" t="s">
        <v>29540</v>
      </c>
      <c r="C7520" s="1" t="str">
        <f t="shared" si="953"/>
        <v>21:0671</v>
      </c>
      <c r="D7520" s="1" t="str">
        <f t="shared" si="954"/>
        <v>21:0204</v>
      </c>
      <c r="E7520" t="s">
        <v>29541</v>
      </c>
      <c r="F7520" t="s">
        <v>29542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 t="s">
        <v>24735</v>
      </c>
      <c r="P7520" t="s">
        <v>1515</v>
      </c>
      <c r="Q7520" t="s">
        <v>5130</v>
      </c>
    </row>
    <row r="7521" spans="1:17" hidden="1" x14ac:dyDescent="0.25">
      <c r="A7521" t="s">
        <v>29543</v>
      </c>
      <c r="B7521" t="s">
        <v>29544</v>
      </c>
      <c r="C7521" s="1" t="str">
        <f t="shared" si="953"/>
        <v>21:0671</v>
      </c>
      <c r="D7521" s="1" t="str">
        <f t="shared" si="954"/>
        <v>21:0204</v>
      </c>
      <c r="E7521" t="s">
        <v>29545</v>
      </c>
      <c r="F7521" t="s">
        <v>29546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 t="s">
        <v>3672</v>
      </c>
      <c r="P7521" t="s">
        <v>583</v>
      </c>
      <c r="Q7521" t="s">
        <v>653</v>
      </c>
    </row>
    <row r="7522" spans="1:17" hidden="1" x14ac:dyDescent="0.25">
      <c r="A7522" t="s">
        <v>29547</v>
      </c>
      <c r="B7522" t="s">
        <v>29548</v>
      </c>
      <c r="C7522" s="1" t="str">
        <f t="shared" si="953"/>
        <v>21:0671</v>
      </c>
      <c r="D7522" s="1" t="str">
        <f t="shared" si="954"/>
        <v>21:0204</v>
      </c>
      <c r="E7522" t="s">
        <v>29549</v>
      </c>
      <c r="F7522" t="s">
        <v>29550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 t="s">
        <v>3672</v>
      </c>
      <c r="P7522" t="s">
        <v>22</v>
      </c>
      <c r="Q7522" t="s">
        <v>59</v>
      </c>
    </row>
    <row r="7523" spans="1:17" hidden="1" x14ac:dyDescent="0.25">
      <c r="A7523" t="s">
        <v>29551</v>
      </c>
      <c r="B7523" t="s">
        <v>29552</v>
      </c>
      <c r="C7523" s="1" t="str">
        <f t="shared" si="953"/>
        <v>21:0671</v>
      </c>
      <c r="D7523" s="1" t="str">
        <f t="shared" si="954"/>
        <v>21:0204</v>
      </c>
      <c r="E7523" t="s">
        <v>29553</v>
      </c>
      <c r="F7523" t="s">
        <v>29554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 t="s">
        <v>3655</v>
      </c>
      <c r="P7523" t="s">
        <v>22</v>
      </c>
      <c r="Q7523" t="s">
        <v>46</v>
      </c>
    </row>
    <row r="7524" spans="1:17" hidden="1" x14ac:dyDescent="0.25">
      <c r="A7524" t="s">
        <v>29555</v>
      </c>
      <c r="B7524" t="s">
        <v>29556</v>
      </c>
      <c r="C7524" s="1" t="str">
        <f t="shared" si="953"/>
        <v>21:0671</v>
      </c>
      <c r="D7524" s="1" t="str">
        <f t="shared" si="954"/>
        <v>21:0204</v>
      </c>
      <c r="E7524" t="s">
        <v>29557</v>
      </c>
      <c r="F7524" t="s">
        <v>29558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 t="s">
        <v>21</v>
      </c>
      <c r="P7524" t="s">
        <v>356</v>
      </c>
      <c r="Q7524" t="s">
        <v>103</v>
      </c>
    </row>
    <row r="7525" spans="1:17" hidden="1" x14ac:dyDescent="0.25">
      <c r="A7525" t="s">
        <v>29559</v>
      </c>
      <c r="B7525" t="s">
        <v>29560</v>
      </c>
      <c r="C7525" s="1" t="str">
        <f t="shared" si="953"/>
        <v>21:0671</v>
      </c>
      <c r="D7525" s="1" t="str">
        <f>HYPERLINK("http://geochem.nrcan.gc.ca/cdogs/content/svy/svy_e.htm", "")</f>
        <v/>
      </c>
      <c r="G7525" s="1" t="str">
        <f>HYPERLINK("http://geochem.nrcan.gc.ca/cdogs/content/cr_/cr_00081_e.htm", "81")</f>
        <v>81</v>
      </c>
      <c r="J7525" t="s">
        <v>11703</v>
      </c>
      <c r="K7525" t="s">
        <v>11704</v>
      </c>
      <c r="O7525" t="s">
        <v>311</v>
      </c>
      <c r="P7525" t="s">
        <v>3107</v>
      </c>
      <c r="Q7525" t="s">
        <v>653</v>
      </c>
    </row>
    <row r="7526" spans="1:17" hidden="1" x14ac:dyDescent="0.25">
      <c r="A7526" t="s">
        <v>29561</v>
      </c>
      <c r="B7526" t="s">
        <v>29562</v>
      </c>
      <c r="C7526" s="1" t="str">
        <f t="shared" si="953"/>
        <v>21:0671</v>
      </c>
      <c r="D7526" s="1" t="str">
        <f t="shared" ref="D7526:D7543" si="957">HYPERLINK("http://geochem.nrcan.gc.ca/cdogs/content/svy/svy210204_e.htm", "21:0204")</f>
        <v>21:0204</v>
      </c>
      <c r="E7526" t="s">
        <v>29563</v>
      </c>
      <c r="F7526" t="s">
        <v>29564</v>
      </c>
      <c r="H7526">
        <v>61.425960099999998</v>
      </c>
      <c r="I7526">
        <v>-129.28536800000001</v>
      </c>
      <c r="J7526" s="1" t="str">
        <f t="shared" ref="J7526:J7543" si="958">HYPERLINK("http://geochem.nrcan.gc.ca/cdogs/content/kwd/kwd020018_e.htm", "Fluid (stream)")</f>
        <v>Fluid (stream)</v>
      </c>
      <c r="K7526" s="1" t="str">
        <f t="shared" ref="K7526:K7543" si="959">HYPERLINK("http://geochem.nrcan.gc.ca/cdogs/content/kwd/kwd080007_e.htm", "Untreated Water")</f>
        <v>Untreated Water</v>
      </c>
      <c r="O7526" t="s">
        <v>2927</v>
      </c>
      <c r="P7526" t="s">
        <v>22</v>
      </c>
      <c r="Q7526" t="s">
        <v>35</v>
      </c>
    </row>
    <row r="7527" spans="1:17" hidden="1" x14ac:dyDescent="0.25">
      <c r="A7527" t="s">
        <v>29565</v>
      </c>
      <c r="B7527" t="s">
        <v>29566</v>
      </c>
      <c r="C7527" s="1" t="str">
        <f t="shared" si="953"/>
        <v>21:0671</v>
      </c>
      <c r="D7527" s="1" t="str">
        <f t="shared" si="957"/>
        <v>21:0204</v>
      </c>
      <c r="E7527" t="s">
        <v>29567</v>
      </c>
      <c r="F7527" t="s">
        <v>29568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 t="s">
        <v>6091</v>
      </c>
      <c r="P7527" t="s">
        <v>356</v>
      </c>
      <c r="Q7527" t="s">
        <v>46</v>
      </c>
    </row>
    <row r="7528" spans="1:17" hidden="1" x14ac:dyDescent="0.25">
      <c r="A7528" t="s">
        <v>29569</v>
      </c>
      <c r="B7528" t="s">
        <v>29570</v>
      </c>
      <c r="C7528" s="1" t="str">
        <f t="shared" si="953"/>
        <v>21:0671</v>
      </c>
      <c r="D7528" s="1" t="str">
        <f t="shared" si="957"/>
        <v>21:0204</v>
      </c>
      <c r="E7528" t="s">
        <v>29571</v>
      </c>
      <c r="F7528" t="s">
        <v>29572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 t="s">
        <v>689</v>
      </c>
      <c r="P7528" t="s">
        <v>356</v>
      </c>
      <c r="Q7528" t="s">
        <v>71</v>
      </c>
    </row>
    <row r="7529" spans="1:17" hidden="1" x14ac:dyDescent="0.25">
      <c r="A7529" t="s">
        <v>29573</v>
      </c>
      <c r="B7529" t="s">
        <v>29574</v>
      </c>
      <c r="C7529" s="1" t="str">
        <f t="shared" si="953"/>
        <v>21:0671</v>
      </c>
      <c r="D7529" s="1" t="str">
        <f t="shared" si="957"/>
        <v>21:0204</v>
      </c>
      <c r="E7529" t="s">
        <v>29575</v>
      </c>
      <c r="F7529" t="s">
        <v>29576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 t="s">
        <v>57</v>
      </c>
      <c r="P7529" t="s">
        <v>45</v>
      </c>
      <c r="Q7529" t="s">
        <v>215</v>
      </c>
    </row>
    <row r="7530" spans="1:17" hidden="1" x14ac:dyDescent="0.25">
      <c r="A7530" t="s">
        <v>29577</v>
      </c>
      <c r="B7530" t="s">
        <v>29578</v>
      </c>
      <c r="C7530" s="1" t="str">
        <f t="shared" si="953"/>
        <v>21:0671</v>
      </c>
      <c r="D7530" s="1" t="str">
        <f t="shared" si="957"/>
        <v>21:0204</v>
      </c>
      <c r="E7530" t="s">
        <v>29579</v>
      </c>
      <c r="F7530" t="s">
        <v>29580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 t="s">
        <v>1247</v>
      </c>
      <c r="P7530" t="s">
        <v>45</v>
      </c>
      <c r="Q7530" t="s">
        <v>52</v>
      </c>
    </row>
    <row r="7531" spans="1:17" hidden="1" x14ac:dyDescent="0.25">
      <c r="A7531" t="s">
        <v>29581</v>
      </c>
      <c r="B7531" t="s">
        <v>29582</v>
      </c>
      <c r="C7531" s="1" t="str">
        <f t="shared" si="953"/>
        <v>21:0671</v>
      </c>
      <c r="D7531" s="1" t="str">
        <f t="shared" si="957"/>
        <v>21:0204</v>
      </c>
      <c r="E7531" t="s">
        <v>29583</v>
      </c>
      <c r="F7531" t="s">
        <v>29584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 t="s">
        <v>588</v>
      </c>
      <c r="P7531" t="s">
        <v>356</v>
      </c>
      <c r="Q7531" t="s">
        <v>189</v>
      </c>
    </row>
    <row r="7532" spans="1:17" hidden="1" x14ac:dyDescent="0.25">
      <c r="A7532" t="s">
        <v>29585</v>
      </c>
      <c r="B7532" t="s">
        <v>29586</v>
      </c>
      <c r="C7532" s="1" t="str">
        <f t="shared" si="953"/>
        <v>21:0671</v>
      </c>
      <c r="D7532" s="1" t="str">
        <f t="shared" si="957"/>
        <v>21:0204</v>
      </c>
      <c r="E7532" t="s">
        <v>29587</v>
      </c>
      <c r="F7532" t="s">
        <v>29588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 t="s">
        <v>244</v>
      </c>
      <c r="P7532" t="s">
        <v>22</v>
      </c>
      <c r="Q7532" t="s">
        <v>52</v>
      </c>
    </row>
    <row r="7533" spans="1:17" hidden="1" x14ac:dyDescent="0.25">
      <c r="A7533" t="s">
        <v>29589</v>
      </c>
      <c r="B7533" t="s">
        <v>29590</v>
      </c>
      <c r="C7533" s="1" t="str">
        <f t="shared" si="953"/>
        <v>21:0671</v>
      </c>
      <c r="D7533" s="1" t="str">
        <f t="shared" si="957"/>
        <v>21:0204</v>
      </c>
      <c r="E7533" t="s">
        <v>29591</v>
      </c>
      <c r="F7533" t="s">
        <v>29592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 t="s">
        <v>327</v>
      </c>
      <c r="P7533" t="s">
        <v>356</v>
      </c>
      <c r="Q7533" t="s">
        <v>189</v>
      </c>
    </row>
    <row r="7534" spans="1:17" hidden="1" x14ac:dyDescent="0.25">
      <c r="A7534" t="s">
        <v>29593</v>
      </c>
      <c r="B7534" t="s">
        <v>29594</v>
      </c>
      <c r="C7534" s="1" t="str">
        <f t="shared" si="953"/>
        <v>21:0671</v>
      </c>
      <c r="D7534" s="1" t="str">
        <f t="shared" si="957"/>
        <v>21:0204</v>
      </c>
      <c r="E7534" t="s">
        <v>29595</v>
      </c>
      <c r="F7534" t="s">
        <v>29596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 t="s">
        <v>7860</v>
      </c>
      <c r="P7534" t="s">
        <v>356</v>
      </c>
      <c r="Q7534" t="s">
        <v>138</v>
      </c>
    </row>
    <row r="7535" spans="1:17" hidden="1" x14ac:dyDescent="0.25">
      <c r="A7535" t="s">
        <v>29597</v>
      </c>
      <c r="B7535" t="s">
        <v>29598</v>
      </c>
      <c r="C7535" s="1" t="str">
        <f t="shared" si="953"/>
        <v>21:0671</v>
      </c>
      <c r="D7535" s="1" t="str">
        <f t="shared" si="957"/>
        <v>21:0204</v>
      </c>
      <c r="E7535" t="s">
        <v>29599</v>
      </c>
      <c r="F7535" t="s">
        <v>29600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 t="s">
        <v>3065</v>
      </c>
      <c r="P7535" t="s">
        <v>45</v>
      </c>
      <c r="Q7535" t="s">
        <v>171</v>
      </c>
    </row>
    <row r="7536" spans="1:17" hidden="1" x14ac:dyDescent="0.25">
      <c r="A7536" t="s">
        <v>29601</v>
      </c>
      <c r="B7536" t="s">
        <v>29602</v>
      </c>
      <c r="C7536" s="1" t="str">
        <f t="shared" si="953"/>
        <v>21:0671</v>
      </c>
      <c r="D7536" s="1" t="str">
        <f t="shared" si="957"/>
        <v>21:0204</v>
      </c>
      <c r="E7536" t="s">
        <v>29603</v>
      </c>
      <c r="F7536" t="s">
        <v>29604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 t="s">
        <v>3406</v>
      </c>
      <c r="P7536" t="s">
        <v>22</v>
      </c>
      <c r="Q7536" t="s">
        <v>52</v>
      </c>
    </row>
    <row r="7537" spans="1:17" hidden="1" x14ac:dyDescent="0.25">
      <c r="A7537" t="s">
        <v>29605</v>
      </c>
      <c r="B7537" t="s">
        <v>29606</v>
      </c>
      <c r="C7537" s="1" t="str">
        <f t="shared" si="953"/>
        <v>21:0671</v>
      </c>
      <c r="D7537" s="1" t="str">
        <f t="shared" si="957"/>
        <v>21:0204</v>
      </c>
      <c r="E7537" t="s">
        <v>29603</v>
      </c>
      <c r="F7537" t="s">
        <v>29607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 t="s">
        <v>5563</v>
      </c>
      <c r="P7537" t="s">
        <v>22</v>
      </c>
      <c r="Q7537" t="s">
        <v>52</v>
      </c>
    </row>
    <row r="7538" spans="1:17" hidden="1" x14ac:dyDescent="0.25">
      <c r="A7538" t="s">
        <v>29608</v>
      </c>
      <c r="B7538" t="s">
        <v>29609</v>
      </c>
      <c r="C7538" s="1" t="str">
        <f t="shared" si="953"/>
        <v>21:0671</v>
      </c>
      <c r="D7538" s="1" t="str">
        <f t="shared" si="957"/>
        <v>21:0204</v>
      </c>
      <c r="E7538" t="s">
        <v>29610</v>
      </c>
      <c r="F7538" t="s">
        <v>29611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 t="s">
        <v>76</v>
      </c>
      <c r="P7538" t="s">
        <v>356</v>
      </c>
      <c r="Q7538" t="s">
        <v>189</v>
      </c>
    </row>
    <row r="7539" spans="1:17" hidden="1" x14ac:dyDescent="0.25">
      <c r="A7539" t="s">
        <v>29612</v>
      </c>
      <c r="B7539" t="s">
        <v>29613</v>
      </c>
      <c r="C7539" s="1" t="str">
        <f t="shared" si="953"/>
        <v>21:0671</v>
      </c>
      <c r="D7539" s="1" t="str">
        <f t="shared" si="957"/>
        <v>21:0204</v>
      </c>
      <c r="E7539" t="s">
        <v>29614</v>
      </c>
      <c r="F7539" t="s">
        <v>29615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 t="s">
        <v>680</v>
      </c>
      <c r="P7539" t="s">
        <v>2212</v>
      </c>
      <c r="Q7539" t="s">
        <v>46</v>
      </c>
    </row>
    <row r="7540" spans="1:17" hidden="1" x14ac:dyDescent="0.25">
      <c r="A7540" t="s">
        <v>29616</v>
      </c>
      <c r="B7540" t="s">
        <v>29617</v>
      </c>
      <c r="C7540" s="1" t="str">
        <f t="shared" si="953"/>
        <v>21:0671</v>
      </c>
      <c r="D7540" s="1" t="str">
        <f t="shared" si="957"/>
        <v>21:0204</v>
      </c>
      <c r="E7540" t="s">
        <v>29618</v>
      </c>
      <c r="F7540" t="s">
        <v>29619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 t="s">
        <v>680</v>
      </c>
      <c r="P7540" t="s">
        <v>22</v>
      </c>
      <c r="Q7540" t="s">
        <v>392</v>
      </c>
    </row>
    <row r="7541" spans="1:17" hidden="1" x14ac:dyDescent="0.25">
      <c r="A7541" t="s">
        <v>29620</v>
      </c>
      <c r="B7541" t="s">
        <v>29621</v>
      </c>
      <c r="C7541" s="1" t="str">
        <f t="shared" si="953"/>
        <v>21:0671</v>
      </c>
      <c r="D7541" s="1" t="str">
        <f t="shared" si="957"/>
        <v>21:0204</v>
      </c>
      <c r="E7541" t="s">
        <v>29622</v>
      </c>
      <c r="F7541" t="s">
        <v>29623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 t="s">
        <v>21</v>
      </c>
      <c r="P7541" t="s">
        <v>356</v>
      </c>
      <c r="Q7541" t="s">
        <v>365</v>
      </c>
    </row>
    <row r="7542" spans="1:17" hidden="1" x14ac:dyDescent="0.25">
      <c r="A7542" t="s">
        <v>29624</v>
      </c>
      <c r="B7542" t="s">
        <v>29625</v>
      </c>
      <c r="C7542" s="1" t="str">
        <f t="shared" si="953"/>
        <v>21:0671</v>
      </c>
      <c r="D7542" s="1" t="str">
        <f t="shared" si="957"/>
        <v>21:0204</v>
      </c>
      <c r="E7542" t="s">
        <v>29626</v>
      </c>
      <c r="F7542" t="s">
        <v>29627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 t="s">
        <v>5563</v>
      </c>
      <c r="P7542" t="s">
        <v>22</v>
      </c>
      <c r="Q7542" t="s">
        <v>522</v>
      </c>
    </row>
    <row r="7543" spans="1:17" hidden="1" x14ac:dyDescent="0.25">
      <c r="A7543" t="s">
        <v>29628</v>
      </c>
      <c r="B7543" t="s">
        <v>29629</v>
      </c>
      <c r="C7543" s="1" t="str">
        <f t="shared" si="953"/>
        <v>21:0671</v>
      </c>
      <c r="D7543" s="1" t="str">
        <f t="shared" si="957"/>
        <v>21:0204</v>
      </c>
      <c r="E7543" t="s">
        <v>29630</v>
      </c>
      <c r="F7543" t="s">
        <v>29631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 t="s">
        <v>29632</v>
      </c>
      <c r="P7543" t="s">
        <v>583</v>
      </c>
      <c r="Q7543" t="s">
        <v>4049</v>
      </c>
    </row>
    <row r="7544" spans="1:17" hidden="1" x14ac:dyDescent="0.25">
      <c r="A7544" t="s">
        <v>29633</v>
      </c>
      <c r="B7544" t="s">
        <v>29634</v>
      </c>
      <c r="C7544" s="1" t="str">
        <f t="shared" si="953"/>
        <v>21:0671</v>
      </c>
      <c r="D7544" s="1" t="str">
        <f>HYPERLINK("http://geochem.nrcan.gc.ca/cdogs/content/svy/svy_e.htm", "")</f>
        <v/>
      </c>
      <c r="G7544" s="1" t="str">
        <f>HYPERLINK("http://geochem.nrcan.gc.ca/cdogs/content/cr_/cr_00081_e.htm", "81")</f>
        <v>81</v>
      </c>
      <c r="J7544" t="s">
        <v>11703</v>
      </c>
      <c r="K7544" t="s">
        <v>11704</v>
      </c>
      <c r="O7544" t="s">
        <v>370</v>
      </c>
      <c r="P7544" t="s">
        <v>880</v>
      </c>
      <c r="Q7544" t="s">
        <v>3475</v>
      </c>
    </row>
    <row r="7545" spans="1:17" hidden="1" x14ac:dyDescent="0.25">
      <c r="A7545" t="s">
        <v>29635</v>
      </c>
      <c r="B7545" t="s">
        <v>29636</v>
      </c>
      <c r="C7545" s="1" t="str">
        <f t="shared" si="953"/>
        <v>21:0671</v>
      </c>
      <c r="D7545" s="1" t="str">
        <f t="shared" ref="D7545:D7562" si="960">HYPERLINK("http://geochem.nrcan.gc.ca/cdogs/content/svy/svy210204_e.htm", "21:0204")</f>
        <v>21:0204</v>
      </c>
      <c r="E7545" t="s">
        <v>29637</v>
      </c>
      <c r="F7545" t="s">
        <v>29638</v>
      </c>
      <c r="H7545">
        <v>61.770608199999998</v>
      </c>
      <c r="I7545">
        <v>-129.82834199999999</v>
      </c>
      <c r="J7545" s="1" t="str">
        <f t="shared" ref="J7545:J7562" si="961">HYPERLINK("http://geochem.nrcan.gc.ca/cdogs/content/kwd/kwd020018_e.htm", "Fluid (stream)")</f>
        <v>Fluid (stream)</v>
      </c>
      <c r="K7545" s="1" t="str">
        <f t="shared" ref="K7545:K7562" si="962">HYPERLINK("http://geochem.nrcan.gc.ca/cdogs/content/kwd/kwd080007_e.htm", "Untreated Water")</f>
        <v>Untreated Water</v>
      </c>
      <c r="O7545" t="s">
        <v>2257</v>
      </c>
      <c r="P7545" t="s">
        <v>583</v>
      </c>
      <c r="Q7545" t="s">
        <v>653</v>
      </c>
    </row>
    <row r="7546" spans="1:17" hidden="1" x14ac:dyDescent="0.25">
      <c r="A7546" t="s">
        <v>29639</v>
      </c>
      <c r="B7546" t="s">
        <v>29640</v>
      </c>
      <c r="C7546" s="1" t="str">
        <f t="shared" si="953"/>
        <v>21:0671</v>
      </c>
      <c r="D7546" s="1" t="str">
        <f t="shared" si="960"/>
        <v>21:0204</v>
      </c>
      <c r="E7546" t="s">
        <v>29641</v>
      </c>
      <c r="F7546" t="s">
        <v>29642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 t="s">
        <v>15079</v>
      </c>
      <c r="P7546" t="s">
        <v>397</v>
      </c>
      <c r="Q7546" t="s">
        <v>392</v>
      </c>
    </row>
    <row r="7547" spans="1:17" hidden="1" x14ac:dyDescent="0.25">
      <c r="A7547" t="s">
        <v>29643</v>
      </c>
      <c r="B7547" t="s">
        <v>29644</v>
      </c>
      <c r="C7547" s="1" t="str">
        <f t="shared" si="953"/>
        <v>21:0671</v>
      </c>
      <c r="D7547" s="1" t="str">
        <f t="shared" si="960"/>
        <v>21:0204</v>
      </c>
      <c r="E7547" t="s">
        <v>29645</v>
      </c>
      <c r="F7547" t="s">
        <v>29646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 t="s">
        <v>6016</v>
      </c>
      <c r="P7547" t="s">
        <v>583</v>
      </c>
      <c r="Q7547" t="s">
        <v>5130</v>
      </c>
    </row>
    <row r="7548" spans="1:17" hidden="1" x14ac:dyDescent="0.25">
      <c r="A7548" t="s">
        <v>29647</v>
      </c>
      <c r="B7548" t="s">
        <v>29648</v>
      </c>
      <c r="C7548" s="1" t="str">
        <f t="shared" si="953"/>
        <v>21:0671</v>
      </c>
      <c r="D7548" s="1" t="str">
        <f t="shared" si="960"/>
        <v>21:0204</v>
      </c>
      <c r="E7548" t="s">
        <v>29649</v>
      </c>
      <c r="F7548" t="s">
        <v>29650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 t="s">
        <v>11695</v>
      </c>
      <c r="P7548" t="s">
        <v>22</v>
      </c>
      <c r="Q7548" t="s">
        <v>398</v>
      </c>
    </row>
    <row r="7549" spans="1:17" hidden="1" x14ac:dyDescent="0.25">
      <c r="A7549" t="s">
        <v>29651</v>
      </c>
      <c r="B7549" t="s">
        <v>29652</v>
      </c>
      <c r="C7549" s="1" t="str">
        <f t="shared" si="953"/>
        <v>21:0671</v>
      </c>
      <c r="D7549" s="1" t="str">
        <f t="shared" si="960"/>
        <v>21:0204</v>
      </c>
      <c r="E7549" t="s">
        <v>29653</v>
      </c>
      <c r="F7549" t="s">
        <v>29654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 t="s">
        <v>21</v>
      </c>
      <c r="P7549" t="s">
        <v>1515</v>
      </c>
      <c r="Q7549" t="s">
        <v>29</v>
      </c>
    </row>
    <row r="7550" spans="1:17" hidden="1" x14ac:dyDescent="0.25">
      <c r="A7550" t="s">
        <v>29655</v>
      </c>
      <c r="B7550" t="s">
        <v>29656</v>
      </c>
      <c r="C7550" s="1" t="str">
        <f t="shared" si="953"/>
        <v>21:0671</v>
      </c>
      <c r="D7550" s="1" t="str">
        <f t="shared" si="960"/>
        <v>21:0204</v>
      </c>
      <c r="E7550" t="s">
        <v>29657</v>
      </c>
      <c r="F7550" t="s">
        <v>29658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 t="s">
        <v>21</v>
      </c>
      <c r="P7550" t="s">
        <v>583</v>
      </c>
      <c r="Q7550" t="s">
        <v>198</v>
      </c>
    </row>
    <row r="7551" spans="1:17" hidden="1" x14ac:dyDescent="0.25">
      <c r="A7551" t="s">
        <v>29659</v>
      </c>
      <c r="B7551" t="s">
        <v>29660</v>
      </c>
      <c r="C7551" s="1" t="str">
        <f t="shared" si="953"/>
        <v>21:0671</v>
      </c>
      <c r="D7551" s="1" t="str">
        <f t="shared" si="960"/>
        <v>21:0204</v>
      </c>
      <c r="E7551" t="s">
        <v>29661</v>
      </c>
      <c r="F7551" t="s">
        <v>29662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 t="s">
        <v>1818</v>
      </c>
      <c r="P7551" t="s">
        <v>356</v>
      </c>
      <c r="Q7551" t="s">
        <v>46</v>
      </c>
    </row>
    <row r="7552" spans="1:17" hidden="1" x14ac:dyDescent="0.25">
      <c r="A7552" t="s">
        <v>29663</v>
      </c>
      <c r="B7552" t="s">
        <v>29664</v>
      </c>
      <c r="C7552" s="1" t="str">
        <f t="shared" si="953"/>
        <v>21:0671</v>
      </c>
      <c r="D7552" s="1" t="str">
        <f t="shared" si="960"/>
        <v>21:0204</v>
      </c>
      <c r="E7552" t="s">
        <v>29665</v>
      </c>
      <c r="F7552" t="s">
        <v>29666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 t="s">
        <v>64</v>
      </c>
      <c r="P7552" t="s">
        <v>45</v>
      </c>
      <c r="Q7552" t="s">
        <v>198</v>
      </c>
    </row>
    <row r="7553" spans="1:17" hidden="1" x14ac:dyDescent="0.25">
      <c r="A7553" t="s">
        <v>29667</v>
      </c>
      <c r="B7553" t="s">
        <v>29668</v>
      </c>
      <c r="C7553" s="1" t="str">
        <f t="shared" si="953"/>
        <v>21:0671</v>
      </c>
      <c r="D7553" s="1" t="str">
        <f t="shared" si="960"/>
        <v>21:0204</v>
      </c>
      <c r="E7553" t="s">
        <v>29669</v>
      </c>
      <c r="F7553" t="s">
        <v>29670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 t="s">
        <v>21</v>
      </c>
      <c r="P7553" t="s">
        <v>45</v>
      </c>
      <c r="Q7553" t="s">
        <v>71</v>
      </c>
    </row>
    <row r="7554" spans="1:17" hidden="1" x14ac:dyDescent="0.25">
      <c r="A7554" t="s">
        <v>29671</v>
      </c>
      <c r="B7554" t="s">
        <v>29672</v>
      </c>
      <c r="C7554" s="1" t="str">
        <f t="shared" si="953"/>
        <v>21:0671</v>
      </c>
      <c r="D7554" s="1" t="str">
        <f t="shared" si="960"/>
        <v>21:0204</v>
      </c>
      <c r="E7554" t="s">
        <v>29673</v>
      </c>
      <c r="F7554" t="s">
        <v>29674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 t="s">
        <v>21</v>
      </c>
      <c r="P7554" t="s">
        <v>45</v>
      </c>
      <c r="Q7554" t="s">
        <v>215</v>
      </c>
    </row>
    <row r="7555" spans="1:17" hidden="1" x14ac:dyDescent="0.25">
      <c r="A7555" t="s">
        <v>29675</v>
      </c>
      <c r="B7555" t="s">
        <v>29676</v>
      </c>
      <c r="C7555" s="1" t="str">
        <f t="shared" si="953"/>
        <v>21:0671</v>
      </c>
      <c r="D7555" s="1" t="str">
        <f t="shared" si="960"/>
        <v>21:0204</v>
      </c>
      <c r="E7555" t="s">
        <v>29677</v>
      </c>
      <c r="F7555" t="s">
        <v>29678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 t="s">
        <v>21</v>
      </c>
      <c r="P7555" t="s">
        <v>356</v>
      </c>
      <c r="Q7555" t="s">
        <v>29</v>
      </c>
    </row>
    <row r="7556" spans="1:17" hidden="1" x14ac:dyDescent="0.25">
      <c r="A7556" t="s">
        <v>29679</v>
      </c>
      <c r="B7556" t="s">
        <v>29680</v>
      </c>
      <c r="C7556" s="1" t="str">
        <f t="shared" si="953"/>
        <v>21:0671</v>
      </c>
      <c r="D7556" s="1" t="str">
        <f t="shared" si="960"/>
        <v>21:0204</v>
      </c>
      <c r="E7556" t="s">
        <v>29677</v>
      </c>
      <c r="F7556" t="s">
        <v>29681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 t="s">
        <v>21</v>
      </c>
      <c r="P7556" t="s">
        <v>45</v>
      </c>
      <c r="Q7556" t="s">
        <v>23</v>
      </c>
    </row>
    <row r="7557" spans="1:17" hidden="1" x14ac:dyDescent="0.25">
      <c r="A7557" t="s">
        <v>29682</v>
      </c>
      <c r="B7557" t="s">
        <v>29683</v>
      </c>
      <c r="C7557" s="1" t="str">
        <f t="shared" si="953"/>
        <v>21:0671</v>
      </c>
      <c r="D7557" s="1" t="str">
        <f t="shared" si="960"/>
        <v>21:0204</v>
      </c>
      <c r="E7557" t="s">
        <v>29684</v>
      </c>
      <c r="F7557" t="s">
        <v>29685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 t="s">
        <v>21</v>
      </c>
      <c r="P7557" t="s">
        <v>45</v>
      </c>
      <c r="Q7557" t="s">
        <v>23</v>
      </c>
    </row>
    <row r="7558" spans="1:17" hidden="1" x14ac:dyDescent="0.25">
      <c r="A7558" t="s">
        <v>29686</v>
      </c>
      <c r="B7558" t="s">
        <v>29687</v>
      </c>
      <c r="C7558" s="1" t="str">
        <f t="shared" si="953"/>
        <v>21:0671</v>
      </c>
      <c r="D7558" s="1" t="str">
        <f t="shared" si="960"/>
        <v>21:0204</v>
      </c>
      <c r="E7558" t="s">
        <v>29688</v>
      </c>
      <c r="F7558" t="s">
        <v>29689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 t="s">
        <v>1597</v>
      </c>
      <c r="P7558" t="s">
        <v>45</v>
      </c>
      <c r="Q7558" t="s">
        <v>23</v>
      </c>
    </row>
    <row r="7559" spans="1:17" hidden="1" x14ac:dyDescent="0.25">
      <c r="A7559" t="s">
        <v>29690</v>
      </c>
      <c r="B7559" t="s">
        <v>29691</v>
      </c>
      <c r="C7559" s="1" t="str">
        <f t="shared" si="953"/>
        <v>21:0671</v>
      </c>
      <c r="D7559" s="1" t="str">
        <f t="shared" si="960"/>
        <v>21:0204</v>
      </c>
      <c r="E7559" t="s">
        <v>29692</v>
      </c>
      <c r="F7559" t="s">
        <v>29693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 t="s">
        <v>154</v>
      </c>
      <c r="P7559" t="s">
        <v>45</v>
      </c>
      <c r="Q7559" t="s">
        <v>198</v>
      </c>
    </row>
    <row r="7560" spans="1:17" hidden="1" x14ac:dyDescent="0.25">
      <c r="A7560" t="s">
        <v>29694</v>
      </c>
      <c r="B7560" t="s">
        <v>29695</v>
      </c>
      <c r="C7560" s="1" t="str">
        <f t="shared" si="953"/>
        <v>21:0671</v>
      </c>
      <c r="D7560" s="1" t="str">
        <f t="shared" si="960"/>
        <v>21:0204</v>
      </c>
      <c r="E7560" t="s">
        <v>29696</v>
      </c>
      <c r="F7560" t="s">
        <v>29697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 t="s">
        <v>64</v>
      </c>
      <c r="P7560" t="s">
        <v>356</v>
      </c>
      <c r="Q7560" t="s">
        <v>103</v>
      </c>
    </row>
    <row r="7561" spans="1:17" hidden="1" x14ac:dyDescent="0.25">
      <c r="A7561" t="s">
        <v>29698</v>
      </c>
      <c r="B7561" t="s">
        <v>29699</v>
      </c>
      <c r="C7561" s="1" t="str">
        <f t="shared" si="953"/>
        <v>21:0671</v>
      </c>
      <c r="D7561" s="1" t="str">
        <f t="shared" si="960"/>
        <v>21:0204</v>
      </c>
      <c r="E7561" t="s">
        <v>29700</v>
      </c>
      <c r="F7561" t="s">
        <v>29701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 t="s">
        <v>21</v>
      </c>
      <c r="P7561" t="s">
        <v>356</v>
      </c>
      <c r="Q7561" t="s">
        <v>52</v>
      </c>
    </row>
    <row r="7562" spans="1:17" hidden="1" x14ac:dyDescent="0.25">
      <c r="A7562" t="s">
        <v>29702</v>
      </c>
      <c r="B7562" t="s">
        <v>29703</v>
      </c>
      <c r="C7562" s="1" t="str">
        <f t="shared" si="953"/>
        <v>21:0671</v>
      </c>
      <c r="D7562" s="1" t="str">
        <f t="shared" si="960"/>
        <v>21:0204</v>
      </c>
      <c r="E7562" t="s">
        <v>29704</v>
      </c>
      <c r="F7562" t="s">
        <v>29705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 t="s">
        <v>21</v>
      </c>
      <c r="P7562" t="s">
        <v>45</v>
      </c>
      <c r="Q7562" t="s">
        <v>93</v>
      </c>
    </row>
    <row r="7563" spans="1:17" hidden="1" x14ac:dyDescent="0.25">
      <c r="A7563" t="s">
        <v>29706</v>
      </c>
      <c r="B7563" t="s">
        <v>29707</v>
      </c>
      <c r="C7563" s="1" t="str">
        <f t="shared" si="953"/>
        <v>21:0671</v>
      </c>
      <c r="D7563" s="1" t="str">
        <f>HYPERLINK("http://geochem.nrcan.gc.ca/cdogs/content/svy/svy_e.htm", "")</f>
        <v/>
      </c>
      <c r="G7563" s="1" t="str">
        <f>HYPERLINK("http://geochem.nrcan.gc.ca/cdogs/content/cr_/cr_00082_e.htm", "82")</f>
        <v>82</v>
      </c>
      <c r="J7563" t="s">
        <v>11703</v>
      </c>
      <c r="K7563" t="s">
        <v>11704</v>
      </c>
      <c r="O7563" t="s">
        <v>667</v>
      </c>
      <c r="P7563" t="s">
        <v>16918</v>
      </c>
      <c r="Q7563" t="s">
        <v>392</v>
      </c>
    </row>
    <row r="7564" spans="1:17" hidden="1" x14ac:dyDescent="0.25">
      <c r="A7564" t="s">
        <v>29708</v>
      </c>
      <c r="B7564" t="s">
        <v>29709</v>
      </c>
      <c r="C7564" s="1" t="str">
        <f t="shared" si="953"/>
        <v>21:0671</v>
      </c>
      <c r="D7564" s="1" t="str">
        <f t="shared" ref="D7564:D7578" si="963">HYPERLINK("http://geochem.nrcan.gc.ca/cdogs/content/svy/svy210204_e.htm", "21:0204")</f>
        <v>21:0204</v>
      </c>
      <c r="E7564" t="s">
        <v>29710</v>
      </c>
      <c r="F7564" t="s">
        <v>29711</v>
      </c>
      <c r="H7564">
        <v>61.091737700000003</v>
      </c>
      <c r="I7564">
        <v>-129.73794699999999</v>
      </c>
      <c r="J7564" s="1" t="str">
        <f t="shared" ref="J7564:J7578" si="964">HYPERLINK("http://geochem.nrcan.gc.ca/cdogs/content/kwd/kwd020018_e.htm", "Fluid (stream)")</f>
        <v>Fluid (stream)</v>
      </c>
      <c r="K7564" s="1" t="str">
        <f t="shared" ref="K7564:K7578" si="965">HYPERLINK("http://geochem.nrcan.gc.ca/cdogs/content/kwd/kwd080007_e.htm", "Untreated Water")</f>
        <v>Untreated Water</v>
      </c>
      <c r="O7564" t="s">
        <v>2379</v>
      </c>
      <c r="P7564" t="s">
        <v>356</v>
      </c>
      <c r="Q7564" t="s">
        <v>46</v>
      </c>
    </row>
    <row r="7565" spans="1:17" hidden="1" x14ac:dyDescent="0.25">
      <c r="A7565" t="s">
        <v>29712</v>
      </c>
      <c r="B7565" t="s">
        <v>29713</v>
      </c>
      <c r="C7565" s="1" t="str">
        <f t="shared" si="953"/>
        <v>21:0671</v>
      </c>
      <c r="D7565" s="1" t="str">
        <f t="shared" si="963"/>
        <v>21:0204</v>
      </c>
      <c r="E7565" t="s">
        <v>29714</v>
      </c>
      <c r="F7565" t="s">
        <v>29715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 t="s">
        <v>21</v>
      </c>
      <c r="P7565" t="s">
        <v>22</v>
      </c>
      <c r="Q7565" t="s">
        <v>198</v>
      </c>
    </row>
    <row r="7566" spans="1:17" hidden="1" x14ac:dyDescent="0.25">
      <c r="A7566" t="s">
        <v>29716</v>
      </c>
      <c r="B7566" t="s">
        <v>29717</v>
      </c>
      <c r="C7566" s="1" t="str">
        <f t="shared" si="953"/>
        <v>21:0671</v>
      </c>
      <c r="D7566" s="1" t="str">
        <f t="shared" si="963"/>
        <v>21:0204</v>
      </c>
      <c r="E7566" t="s">
        <v>29718</v>
      </c>
      <c r="F7566" t="s">
        <v>29719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 t="s">
        <v>551</v>
      </c>
      <c r="P7566" t="s">
        <v>356</v>
      </c>
      <c r="Q7566" t="s">
        <v>23</v>
      </c>
    </row>
    <row r="7567" spans="1:17" hidden="1" x14ac:dyDescent="0.25">
      <c r="A7567" t="s">
        <v>29720</v>
      </c>
      <c r="B7567" t="s">
        <v>29721</v>
      </c>
      <c r="C7567" s="1" t="str">
        <f t="shared" si="953"/>
        <v>21:0671</v>
      </c>
      <c r="D7567" s="1" t="str">
        <f t="shared" si="963"/>
        <v>21:0204</v>
      </c>
      <c r="E7567" t="s">
        <v>29722</v>
      </c>
      <c r="F7567" t="s">
        <v>29723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 t="s">
        <v>3376</v>
      </c>
      <c r="P7567" t="s">
        <v>356</v>
      </c>
      <c r="Q7567" t="s">
        <v>23</v>
      </c>
    </row>
    <row r="7568" spans="1:17" hidden="1" x14ac:dyDescent="0.25">
      <c r="A7568" t="s">
        <v>29724</v>
      </c>
      <c r="B7568" t="s">
        <v>29725</v>
      </c>
      <c r="C7568" s="1" t="str">
        <f t="shared" si="953"/>
        <v>21:0671</v>
      </c>
      <c r="D7568" s="1" t="str">
        <f t="shared" si="963"/>
        <v>21:0204</v>
      </c>
      <c r="E7568" t="s">
        <v>29726</v>
      </c>
      <c r="F7568" t="s">
        <v>29727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 t="s">
        <v>21</v>
      </c>
      <c r="P7568" t="s">
        <v>356</v>
      </c>
      <c r="Q7568" t="s">
        <v>198</v>
      </c>
    </row>
    <row r="7569" spans="1:17" hidden="1" x14ac:dyDescent="0.25">
      <c r="A7569" t="s">
        <v>29728</v>
      </c>
      <c r="B7569" t="s">
        <v>29729</v>
      </c>
      <c r="C7569" s="1" t="str">
        <f t="shared" si="953"/>
        <v>21:0671</v>
      </c>
      <c r="D7569" s="1" t="str">
        <f t="shared" si="963"/>
        <v>21:0204</v>
      </c>
      <c r="E7569" t="s">
        <v>29730</v>
      </c>
      <c r="F7569" t="s">
        <v>29731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 t="s">
        <v>21</v>
      </c>
      <c r="P7569" t="s">
        <v>1515</v>
      </c>
      <c r="Q7569" t="s">
        <v>16522</v>
      </c>
    </row>
    <row r="7570" spans="1:17" hidden="1" x14ac:dyDescent="0.25">
      <c r="A7570" t="s">
        <v>29732</v>
      </c>
      <c r="B7570" t="s">
        <v>29733</v>
      </c>
      <c r="C7570" s="1" t="str">
        <f t="shared" si="953"/>
        <v>21:0671</v>
      </c>
      <c r="D7570" s="1" t="str">
        <f t="shared" si="963"/>
        <v>21:0204</v>
      </c>
      <c r="E7570" t="s">
        <v>29734</v>
      </c>
      <c r="F7570" t="s">
        <v>29735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 t="s">
        <v>6091</v>
      </c>
      <c r="P7570" t="s">
        <v>356</v>
      </c>
      <c r="Q7570" t="s">
        <v>35</v>
      </c>
    </row>
    <row r="7571" spans="1:17" hidden="1" x14ac:dyDescent="0.25">
      <c r="A7571" t="s">
        <v>29736</v>
      </c>
      <c r="B7571" t="s">
        <v>29737</v>
      </c>
      <c r="C7571" s="1" t="str">
        <f t="shared" si="953"/>
        <v>21:0671</v>
      </c>
      <c r="D7571" s="1" t="str">
        <f t="shared" si="963"/>
        <v>21:0204</v>
      </c>
      <c r="E7571" t="s">
        <v>29738</v>
      </c>
      <c r="F7571" t="s">
        <v>29739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 t="s">
        <v>370</v>
      </c>
      <c r="P7571" t="s">
        <v>22</v>
      </c>
      <c r="Q7571" t="s">
        <v>59</v>
      </c>
    </row>
    <row r="7572" spans="1:17" hidden="1" x14ac:dyDescent="0.25">
      <c r="A7572" t="s">
        <v>29740</v>
      </c>
      <c r="B7572" t="s">
        <v>29741</v>
      </c>
      <c r="C7572" s="1" t="str">
        <f t="shared" si="953"/>
        <v>21:0671</v>
      </c>
      <c r="D7572" s="1" t="str">
        <f t="shared" si="963"/>
        <v>21:0204</v>
      </c>
      <c r="E7572" t="s">
        <v>29742</v>
      </c>
      <c r="F7572" t="s">
        <v>29743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 t="s">
        <v>311</v>
      </c>
      <c r="P7572" t="s">
        <v>356</v>
      </c>
      <c r="Q7572" t="s">
        <v>35</v>
      </c>
    </row>
    <row r="7573" spans="1:17" hidden="1" x14ac:dyDescent="0.25">
      <c r="A7573" t="s">
        <v>29744</v>
      </c>
      <c r="B7573" t="s">
        <v>29745</v>
      </c>
      <c r="C7573" s="1" t="str">
        <f t="shared" si="953"/>
        <v>21:0671</v>
      </c>
      <c r="D7573" s="1" t="str">
        <f t="shared" si="963"/>
        <v>21:0204</v>
      </c>
      <c r="E7573" t="s">
        <v>29746</v>
      </c>
      <c r="F7573" t="s">
        <v>29747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 t="s">
        <v>2379</v>
      </c>
      <c r="P7573" t="s">
        <v>45</v>
      </c>
      <c r="Q7573" t="s">
        <v>35</v>
      </c>
    </row>
    <row r="7574" spans="1:17" hidden="1" x14ac:dyDescent="0.25">
      <c r="A7574" t="s">
        <v>29748</v>
      </c>
      <c r="B7574" t="s">
        <v>29749</v>
      </c>
      <c r="C7574" s="1" t="str">
        <f t="shared" si="953"/>
        <v>21:0671</v>
      </c>
      <c r="D7574" s="1" t="str">
        <f t="shared" si="963"/>
        <v>21:0204</v>
      </c>
      <c r="E7574" t="s">
        <v>29750</v>
      </c>
      <c r="F7574" t="s">
        <v>29751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 t="s">
        <v>21</v>
      </c>
      <c r="P7574" t="s">
        <v>397</v>
      </c>
      <c r="Q7574" t="s">
        <v>52</v>
      </c>
    </row>
    <row r="7575" spans="1:17" hidden="1" x14ac:dyDescent="0.25">
      <c r="A7575" t="s">
        <v>29752</v>
      </c>
      <c r="B7575" t="s">
        <v>29753</v>
      </c>
      <c r="C7575" s="1" t="str">
        <f t="shared" ref="C7575:C7638" si="966">HYPERLINK("http://geochem.nrcan.gc.ca/cdogs/content/bdl/bdl210671_e.htm", "21:0671")</f>
        <v>21:0671</v>
      </c>
      <c r="D7575" s="1" t="str">
        <f t="shared" si="963"/>
        <v>21:0204</v>
      </c>
      <c r="E7575" t="s">
        <v>29750</v>
      </c>
      <c r="F7575" t="s">
        <v>29754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 t="s">
        <v>21</v>
      </c>
      <c r="P7575" t="s">
        <v>583</v>
      </c>
      <c r="Q7575" t="s">
        <v>71</v>
      </c>
    </row>
    <row r="7576" spans="1:17" hidden="1" x14ac:dyDescent="0.25">
      <c r="A7576" t="s">
        <v>29755</v>
      </c>
      <c r="B7576" t="s">
        <v>29756</v>
      </c>
      <c r="C7576" s="1" t="str">
        <f t="shared" si="966"/>
        <v>21:0671</v>
      </c>
      <c r="D7576" s="1" t="str">
        <f t="shared" si="963"/>
        <v>21:0204</v>
      </c>
      <c r="E7576" t="s">
        <v>29757</v>
      </c>
      <c r="F7576" t="s">
        <v>29758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 t="s">
        <v>16840</v>
      </c>
      <c r="P7576" t="s">
        <v>397</v>
      </c>
      <c r="Q7576" t="s">
        <v>46</v>
      </c>
    </row>
    <row r="7577" spans="1:17" hidden="1" x14ac:dyDescent="0.25">
      <c r="A7577" t="s">
        <v>29759</v>
      </c>
      <c r="B7577" t="s">
        <v>29760</v>
      </c>
      <c r="C7577" s="1" t="str">
        <f t="shared" si="966"/>
        <v>21:0671</v>
      </c>
      <c r="D7577" s="1" t="str">
        <f t="shared" si="963"/>
        <v>21:0204</v>
      </c>
      <c r="E7577" t="s">
        <v>29761</v>
      </c>
      <c r="F7577" t="s">
        <v>29762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 t="s">
        <v>21</v>
      </c>
      <c r="P7577" t="s">
        <v>356</v>
      </c>
      <c r="Q7577" t="s">
        <v>29</v>
      </c>
    </row>
    <row r="7578" spans="1:17" hidden="1" x14ac:dyDescent="0.25">
      <c r="A7578" t="s">
        <v>29763</v>
      </c>
      <c r="B7578" t="s">
        <v>29764</v>
      </c>
      <c r="C7578" s="1" t="str">
        <f t="shared" si="966"/>
        <v>21:0671</v>
      </c>
      <c r="D7578" s="1" t="str">
        <f t="shared" si="963"/>
        <v>21:0204</v>
      </c>
      <c r="E7578" t="s">
        <v>29765</v>
      </c>
      <c r="F7578" t="s">
        <v>29766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 t="s">
        <v>21</v>
      </c>
      <c r="P7578" t="s">
        <v>356</v>
      </c>
      <c r="Q7578" t="s">
        <v>29</v>
      </c>
    </row>
    <row r="7579" spans="1:17" hidden="1" x14ac:dyDescent="0.25">
      <c r="A7579" t="s">
        <v>29767</v>
      </c>
      <c r="B7579" t="s">
        <v>29768</v>
      </c>
      <c r="C7579" s="1" t="str">
        <f t="shared" si="966"/>
        <v>21:0671</v>
      </c>
      <c r="D7579" s="1" t="str">
        <f>HYPERLINK("http://geochem.nrcan.gc.ca/cdogs/content/svy/svy_e.htm", "")</f>
        <v/>
      </c>
      <c r="G7579" s="1" t="str">
        <f>HYPERLINK("http://geochem.nrcan.gc.ca/cdogs/content/cr_/cr_00082_e.htm", "82")</f>
        <v>82</v>
      </c>
      <c r="J7579" t="s">
        <v>11703</v>
      </c>
      <c r="K7579" t="s">
        <v>11704</v>
      </c>
      <c r="O7579" t="s">
        <v>19597</v>
      </c>
      <c r="P7579" t="s">
        <v>16918</v>
      </c>
      <c r="Q7579" t="s">
        <v>59</v>
      </c>
    </row>
    <row r="7580" spans="1:17" hidden="1" x14ac:dyDescent="0.25">
      <c r="A7580" t="s">
        <v>29769</v>
      </c>
      <c r="B7580" t="s">
        <v>29770</v>
      </c>
      <c r="C7580" s="1" t="str">
        <f t="shared" si="966"/>
        <v>21:0671</v>
      </c>
      <c r="D7580" s="1" t="str">
        <f t="shared" ref="D7580:D7604" si="967">HYPERLINK("http://geochem.nrcan.gc.ca/cdogs/content/svy/svy210204_e.htm", "21:0204")</f>
        <v>21:0204</v>
      </c>
      <c r="E7580" t="s">
        <v>29771</v>
      </c>
      <c r="F7580" t="s">
        <v>29772</v>
      </c>
      <c r="H7580">
        <v>61.249098600000004</v>
      </c>
      <c r="I7580">
        <v>-129.89770569999999</v>
      </c>
      <c r="J7580" s="1" t="str">
        <f t="shared" ref="J7580:J7604" si="968">HYPERLINK("http://geochem.nrcan.gc.ca/cdogs/content/kwd/kwd020018_e.htm", "Fluid (stream)")</f>
        <v>Fluid (stream)</v>
      </c>
      <c r="K7580" s="1" t="str">
        <f t="shared" ref="K7580:K7604" si="969">HYPERLINK("http://geochem.nrcan.gc.ca/cdogs/content/kwd/kwd080007_e.htm", "Untreated Water")</f>
        <v>Untreated Water</v>
      </c>
      <c r="O7580" t="s">
        <v>21</v>
      </c>
      <c r="P7580" t="s">
        <v>1515</v>
      </c>
      <c r="Q7580" t="s">
        <v>29</v>
      </c>
    </row>
    <row r="7581" spans="1:17" hidden="1" x14ac:dyDescent="0.25">
      <c r="A7581" t="s">
        <v>29773</v>
      </c>
      <c r="B7581" t="s">
        <v>29774</v>
      </c>
      <c r="C7581" s="1" t="str">
        <f t="shared" si="966"/>
        <v>21:0671</v>
      </c>
      <c r="D7581" s="1" t="str">
        <f t="shared" si="967"/>
        <v>21:0204</v>
      </c>
      <c r="E7581" t="s">
        <v>29775</v>
      </c>
      <c r="F7581" t="s">
        <v>29776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 t="s">
        <v>21</v>
      </c>
      <c r="P7581" t="s">
        <v>22</v>
      </c>
      <c r="Q7581" t="s">
        <v>23</v>
      </c>
    </row>
    <row r="7582" spans="1:17" hidden="1" x14ac:dyDescent="0.25">
      <c r="A7582" t="s">
        <v>29777</v>
      </c>
      <c r="B7582" t="s">
        <v>29778</v>
      </c>
      <c r="C7582" s="1" t="str">
        <f t="shared" si="966"/>
        <v>21:0671</v>
      </c>
      <c r="D7582" s="1" t="str">
        <f t="shared" si="967"/>
        <v>21:0204</v>
      </c>
      <c r="E7582" t="s">
        <v>29779</v>
      </c>
      <c r="F7582" t="s">
        <v>29780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 t="s">
        <v>21</v>
      </c>
      <c r="P7582" t="s">
        <v>356</v>
      </c>
      <c r="Q7582" t="s">
        <v>23</v>
      </c>
    </row>
    <row r="7583" spans="1:17" hidden="1" x14ac:dyDescent="0.25">
      <c r="A7583" t="s">
        <v>29781</v>
      </c>
      <c r="B7583" t="s">
        <v>29782</v>
      </c>
      <c r="C7583" s="1" t="str">
        <f t="shared" si="966"/>
        <v>21:0671</v>
      </c>
      <c r="D7583" s="1" t="str">
        <f t="shared" si="967"/>
        <v>21:0204</v>
      </c>
      <c r="E7583" t="s">
        <v>29783</v>
      </c>
      <c r="F7583" t="s">
        <v>29784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 t="s">
        <v>2099</v>
      </c>
      <c r="P7583" t="s">
        <v>356</v>
      </c>
      <c r="Q7583" t="s">
        <v>23</v>
      </c>
    </row>
    <row r="7584" spans="1:17" hidden="1" x14ac:dyDescent="0.25">
      <c r="A7584" t="s">
        <v>29785</v>
      </c>
      <c r="B7584" t="s">
        <v>29786</v>
      </c>
      <c r="C7584" s="1" t="str">
        <f t="shared" si="966"/>
        <v>21:0671</v>
      </c>
      <c r="D7584" s="1" t="str">
        <f t="shared" si="967"/>
        <v>21:0204</v>
      </c>
      <c r="E7584" t="s">
        <v>29787</v>
      </c>
      <c r="F7584" t="s">
        <v>29788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 t="s">
        <v>1247</v>
      </c>
      <c r="P7584" t="s">
        <v>22</v>
      </c>
      <c r="Q7584" t="s">
        <v>35</v>
      </c>
    </row>
    <row r="7585" spans="1:17" hidden="1" x14ac:dyDescent="0.25">
      <c r="A7585" t="s">
        <v>29789</v>
      </c>
      <c r="B7585" t="s">
        <v>29790</v>
      </c>
      <c r="C7585" s="1" t="str">
        <f t="shared" si="966"/>
        <v>21:0671</v>
      </c>
      <c r="D7585" s="1" t="str">
        <f t="shared" si="967"/>
        <v>21:0204</v>
      </c>
      <c r="E7585" t="s">
        <v>29791</v>
      </c>
      <c r="F7585" t="s">
        <v>29792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 t="s">
        <v>7860</v>
      </c>
      <c r="P7585" t="s">
        <v>22</v>
      </c>
      <c r="Q7585" t="s">
        <v>365</v>
      </c>
    </row>
    <row r="7586" spans="1:17" hidden="1" x14ac:dyDescent="0.25">
      <c r="A7586" t="s">
        <v>29793</v>
      </c>
      <c r="B7586" t="s">
        <v>29794</v>
      </c>
      <c r="C7586" s="1" t="str">
        <f t="shared" si="966"/>
        <v>21:0671</v>
      </c>
      <c r="D7586" s="1" t="str">
        <f t="shared" si="967"/>
        <v>21:0204</v>
      </c>
      <c r="E7586" t="s">
        <v>29795</v>
      </c>
      <c r="F7586" t="s">
        <v>29796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 t="s">
        <v>588</v>
      </c>
      <c r="P7586" t="s">
        <v>356</v>
      </c>
      <c r="Q7586" t="s">
        <v>23</v>
      </c>
    </row>
    <row r="7587" spans="1:17" hidden="1" x14ac:dyDescent="0.25">
      <c r="A7587" t="s">
        <v>29797</v>
      </c>
      <c r="B7587" t="s">
        <v>29798</v>
      </c>
      <c r="C7587" s="1" t="str">
        <f t="shared" si="966"/>
        <v>21:0671</v>
      </c>
      <c r="D7587" s="1" t="str">
        <f t="shared" si="967"/>
        <v>21:0204</v>
      </c>
      <c r="E7587" t="s">
        <v>29799</v>
      </c>
      <c r="F7587" t="s">
        <v>29800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 t="s">
        <v>64</v>
      </c>
      <c r="P7587" t="s">
        <v>45</v>
      </c>
      <c r="Q7587" t="s">
        <v>392</v>
      </c>
    </row>
    <row r="7588" spans="1:17" hidden="1" x14ac:dyDescent="0.25">
      <c r="A7588" t="s">
        <v>29801</v>
      </c>
      <c r="B7588" t="s">
        <v>29802</v>
      </c>
      <c r="C7588" s="1" t="str">
        <f t="shared" si="966"/>
        <v>21:0671</v>
      </c>
      <c r="D7588" s="1" t="str">
        <f t="shared" si="967"/>
        <v>21:0204</v>
      </c>
      <c r="E7588" t="s">
        <v>29803</v>
      </c>
      <c r="F7588" t="s">
        <v>29804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 t="s">
        <v>2099</v>
      </c>
      <c r="P7588" t="s">
        <v>356</v>
      </c>
      <c r="Q7588" t="s">
        <v>365</v>
      </c>
    </row>
    <row r="7589" spans="1:17" hidden="1" x14ac:dyDescent="0.25">
      <c r="A7589" t="s">
        <v>29805</v>
      </c>
      <c r="B7589" t="s">
        <v>29806</v>
      </c>
      <c r="C7589" s="1" t="str">
        <f t="shared" si="966"/>
        <v>21:0671</v>
      </c>
      <c r="D7589" s="1" t="str">
        <f t="shared" si="967"/>
        <v>21:0204</v>
      </c>
      <c r="E7589" t="s">
        <v>29807</v>
      </c>
      <c r="F7589" t="s">
        <v>29808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  <c r="O7589" t="s">
        <v>108</v>
      </c>
      <c r="P7589" t="s">
        <v>108</v>
      </c>
      <c r="Q7589" t="s">
        <v>108</v>
      </c>
    </row>
    <row r="7590" spans="1:17" hidden="1" x14ac:dyDescent="0.25">
      <c r="A7590" t="s">
        <v>29809</v>
      </c>
      <c r="B7590" t="s">
        <v>29810</v>
      </c>
      <c r="C7590" s="1" t="str">
        <f t="shared" si="966"/>
        <v>21:0671</v>
      </c>
      <c r="D7590" s="1" t="str">
        <f t="shared" si="967"/>
        <v>21:0204</v>
      </c>
      <c r="E7590" t="s">
        <v>29811</v>
      </c>
      <c r="F7590" t="s">
        <v>29812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 t="s">
        <v>2927</v>
      </c>
      <c r="P7590" t="s">
        <v>356</v>
      </c>
      <c r="Q7590" t="s">
        <v>59</v>
      </c>
    </row>
    <row r="7591" spans="1:17" hidden="1" x14ac:dyDescent="0.25">
      <c r="A7591" t="s">
        <v>29813</v>
      </c>
      <c r="B7591" t="s">
        <v>29814</v>
      </c>
      <c r="C7591" s="1" t="str">
        <f t="shared" si="966"/>
        <v>21:0671</v>
      </c>
      <c r="D7591" s="1" t="str">
        <f t="shared" si="967"/>
        <v>21:0204</v>
      </c>
      <c r="E7591" t="s">
        <v>29815</v>
      </c>
      <c r="F7591" t="s">
        <v>29816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 t="s">
        <v>3376</v>
      </c>
      <c r="P7591" t="s">
        <v>45</v>
      </c>
      <c r="Q7591" t="s">
        <v>35</v>
      </c>
    </row>
    <row r="7592" spans="1:17" hidden="1" x14ac:dyDescent="0.25">
      <c r="A7592" t="s">
        <v>29817</v>
      </c>
      <c r="B7592" t="s">
        <v>29818</v>
      </c>
      <c r="C7592" s="1" t="str">
        <f t="shared" si="966"/>
        <v>21:0671</v>
      </c>
      <c r="D7592" s="1" t="str">
        <f t="shared" si="967"/>
        <v>21:0204</v>
      </c>
      <c r="E7592" t="s">
        <v>29819</v>
      </c>
      <c r="F7592" t="s">
        <v>29820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 t="s">
        <v>3406</v>
      </c>
      <c r="P7592" t="s">
        <v>45</v>
      </c>
      <c r="Q7592" t="s">
        <v>365</v>
      </c>
    </row>
    <row r="7593" spans="1:17" hidden="1" x14ac:dyDescent="0.25">
      <c r="A7593" t="s">
        <v>29821</v>
      </c>
      <c r="B7593" t="s">
        <v>29822</v>
      </c>
      <c r="C7593" s="1" t="str">
        <f t="shared" si="966"/>
        <v>21:0671</v>
      </c>
      <c r="D7593" s="1" t="str">
        <f t="shared" si="967"/>
        <v>21:0204</v>
      </c>
      <c r="E7593" t="s">
        <v>29823</v>
      </c>
      <c r="F7593" t="s">
        <v>29824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 t="s">
        <v>76</v>
      </c>
      <c r="P7593" t="s">
        <v>45</v>
      </c>
      <c r="Q7593" t="s">
        <v>46</v>
      </c>
    </row>
    <row r="7594" spans="1:17" hidden="1" x14ac:dyDescent="0.25">
      <c r="A7594" t="s">
        <v>29825</v>
      </c>
      <c r="B7594" t="s">
        <v>29826</v>
      </c>
      <c r="C7594" s="1" t="str">
        <f t="shared" si="966"/>
        <v>21:0671</v>
      </c>
      <c r="D7594" s="1" t="str">
        <f t="shared" si="967"/>
        <v>21:0204</v>
      </c>
      <c r="E7594" t="s">
        <v>29827</v>
      </c>
      <c r="F7594" t="s">
        <v>29828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 t="s">
        <v>311</v>
      </c>
      <c r="P7594" t="s">
        <v>45</v>
      </c>
      <c r="Q7594" t="s">
        <v>522</v>
      </c>
    </row>
    <row r="7595" spans="1:17" hidden="1" x14ac:dyDescent="0.25">
      <c r="A7595" t="s">
        <v>29829</v>
      </c>
      <c r="B7595" t="s">
        <v>29830</v>
      </c>
      <c r="C7595" s="1" t="str">
        <f t="shared" si="966"/>
        <v>21:0671</v>
      </c>
      <c r="D7595" s="1" t="str">
        <f t="shared" si="967"/>
        <v>21:0204</v>
      </c>
      <c r="E7595" t="s">
        <v>29827</v>
      </c>
      <c r="F7595" t="s">
        <v>29831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 t="s">
        <v>76</v>
      </c>
      <c r="P7595" t="s">
        <v>45</v>
      </c>
      <c r="Q7595" t="s">
        <v>35</v>
      </c>
    </row>
    <row r="7596" spans="1:17" hidden="1" x14ac:dyDescent="0.25">
      <c r="A7596" t="s">
        <v>29832</v>
      </c>
      <c r="B7596" t="s">
        <v>29833</v>
      </c>
      <c r="C7596" s="1" t="str">
        <f t="shared" si="966"/>
        <v>21:0671</v>
      </c>
      <c r="D7596" s="1" t="str">
        <f t="shared" si="967"/>
        <v>21:0204</v>
      </c>
      <c r="E7596" t="s">
        <v>29834</v>
      </c>
      <c r="F7596" t="s">
        <v>29835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 t="s">
        <v>225</v>
      </c>
      <c r="P7596" t="s">
        <v>45</v>
      </c>
      <c r="Q7596" t="s">
        <v>365</v>
      </c>
    </row>
    <row r="7597" spans="1:17" hidden="1" x14ac:dyDescent="0.25">
      <c r="A7597" t="s">
        <v>29836</v>
      </c>
      <c r="B7597" t="s">
        <v>29837</v>
      </c>
      <c r="C7597" s="1" t="str">
        <f t="shared" si="966"/>
        <v>21:0671</v>
      </c>
      <c r="D7597" s="1" t="str">
        <f t="shared" si="967"/>
        <v>21:0204</v>
      </c>
      <c r="E7597" t="s">
        <v>29838</v>
      </c>
      <c r="F7597" t="s">
        <v>29839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 t="s">
        <v>3419</v>
      </c>
      <c r="P7597" t="s">
        <v>2943</v>
      </c>
      <c r="Q7597" t="s">
        <v>23</v>
      </c>
    </row>
    <row r="7598" spans="1:17" hidden="1" x14ac:dyDescent="0.25">
      <c r="A7598" t="s">
        <v>29840</v>
      </c>
      <c r="B7598" t="s">
        <v>29841</v>
      </c>
      <c r="C7598" s="1" t="str">
        <f t="shared" si="966"/>
        <v>21:0671</v>
      </c>
      <c r="D7598" s="1" t="str">
        <f t="shared" si="967"/>
        <v>21:0204</v>
      </c>
      <c r="E7598" t="s">
        <v>29842</v>
      </c>
      <c r="F7598" t="s">
        <v>29843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 t="s">
        <v>3419</v>
      </c>
      <c r="P7598" t="s">
        <v>22</v>
      </c>
      <c r="Q7598" t="s">
        <v>198</v>
      </c>
    </row>
    <row r="7599" spans="1:17" hidden="1" x14ac:dyDescent="0.25">
      <c r="A7599" t="s">
        <v>29844</v>
      </c>
      <c r="B7599" t="s">
        <v>29845</v>
      </c>
      <c r="C7599" s="1" t="str">
        <f t="shared" si="966"/>
        <v>21:0671</v>
      </c>
      <c r="D7599" s="1" t="str">
        <f t="shared" si="967"/>
        <v>21:0204</v>
      </c>
      <c r="E7599" t="s">
        <v>29846</v>
      </c>
      <c r="F7599" t="s">
        <v>29847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  <c r="O7599" t="s">
        <v>108</v>
      </c>
      <c r="P7599" t="s">
        <v>108</v>
      </c>
      <c r="Q7599" t="s">
        <v>108</v>
      </c>
    </row>
    <row r="7600" spans="1:17" hidden="1" x14ac:dyDescent="0.25">
      <c r="A7600" t="s">
        <v>29848</v>
      </c>
      <c r="B7600" t="s">
        <v>29849</v>
      </c>
      <c r="C7600" s="1" t="str">
        <f t="shared" si="966"/>
        <v>21:0671</v>
      </c>
      <c r="D7600" s="1" t="str">
        <f t="shared" si="967"/>
        <v>21:0204</v>
      </c>
      <c r="E7600" t="s">
        <v>29850</v>
      </c>
      <c r="F7600" t="s">
        <v>29851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 t="s">
        <v>154</v>
      </c>
      <c r="P7600" t="s">
        <v>356</v>
      </c>
      <c r="Q7600" t="s">
        <v>29</v>
      </c>
    </row>
    <row r="7601" spans="1:17" hidden="1" x14ac:dyDescent="0.25">
      <c r="A7601" t="s">
        <v>29852</v>
      </c>
      <c r="B7601" t="s">
        <v>29853</v>
      </c>
      <c r="C7601" s="1" t="str">
        <f t="shared" si="966"/>
        <v>21:0671</v>
      </c>
      <c r="D7601" s="1" t="str">
        <f t="shared" si="967"/>
        <v>21:0204</v>
      </c>
      <c r="E7601" t="s">
        <v>29854</v>
      </c>
      <c r="F7601" t="s">
        <v>29855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 t="s">
        <v>8423</v>
      </c>
      <c r="P7601" t="s">
        <v>22</v>
      </c>
      <c r="Q7601" t="s">
        <v>522</v>
      </c>
    </row>
    <row r="7602" spans="1:17" hidden="1" x14ac:dyDescent="0.25">
      <c r="A7602" t="s">
        <v>29856</v>
      </c>
      <c r="B7602" t="s">
        <v>29857</v>
      </c>
      <c r="C7602" s="1" t="str">
        <f t="shared" si="966"/>
        <v>21:0671</v>
      </c>
      <c r="D7602" s="1" t="str">
        <f t="shared" si="967"/>
        <v>21:0204</v>
      </c>
      <c r="E7602" t="s">
        <v>29858</v>
      </c>
      <c r="F7602" t="s">
        <v>29859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 t="s">
        <v>1247</v>
      </c>
      <c r="P7602" t="s">
        <v>45</v>
      </c>
      <c r="Q7602" t="s">
        <v>23</v>
      </c>
    </row>
    <row r="7603" spans="1:17" hidden="1" x14ac:dyDescent="0.25">
      <c r="A7603" t="s">
        <v>29860</v>
      </c>
      <c r="B7603" t="s">
        <v>29861</v>
      </c>
      <c r="C7603" s="1" t="str">
        <f t="shared" si="966"/>
        <v>21:0671</v>
      </c>
      <c r="D7603" s="1" t="str">
        <f t="shared" si="967"/>
        <v>21:0204</v>
      </c>
      <c r="E7603" t="s">
        <v>29862</v>
      </c>
      <c r="F7603" t="s">
        <v>29863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 t="s">
        <v>2731</v>
      </c>
      <c r="P7603" t="s">
        <v>356</v>
      </c>
      <c r="Q7603" t="s">
        <v>198</v>
      </c>
    </row>
    <row r="7604" spans="1:17" hidden="1" x14ac:dyDescent="0.25">
      <c r="A7604" t="s">
        <v>29864</v>
      </c>
      <c r="B7604" t="s">
        <v>29865</v>
      </c>
      <c r="C7604" s="1" t="str">
        <f t="shared" si="966"/>
        <v>21:0671</v>
      </c>
      <c r="D7604" s="1" t="str">
        <f t="shared" si="967"/>
        <v>21:0204</v>
      </c>
      <c r="E7604" t="s">
        <v>29866</v>
      </c>
      <c r="F7604" t="s">
        <v>29867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 t="s">
        <v>14276</v>
      </c>
      <c r="P7604" t="s">
        <v>356</v>
      </c>
      <c r="Q7604" t="s">
        <v>103</v>
      </c>
    </row>
    <row r="7605" spans="1:17" hidden="1" x14ac:dyDescent="0.25">
      <c r="A7605" t="s">
        <v>29868</v>
      </c>
      <c r="B7605" t="s">
        <v>29869</v>
      </c>
      <c r="C7605" s="1" t="str">
        <f t="shared" si="966"/>
        <v>21:0671</v>
      </c>
      <c r="D7605" s="1" t="str">
        <f>HYPERLINK("http://geochem.nrcan.gc.ca/cdogs/content/svy/svy_e.htm", "")</f>
        <v/>
      </c>
      <c r="G7605" s="1" t="str">
        <f>HYPERLINK("http://geochem.nrcan.gc.ca/cdogs/content/cr_/cr_00081_e.htm", "81")</f>
        <v>81</v>
      </c>
      <c r="J7605" t="s">
        <v>11703</v>
      </c>
      <c r="K7605" t="s">
        <v>11704</v>
      </c>
      <c r="O7605" t="s">
        <v>652</v>
      </c>
      <c r="P7605" t="s">
        <v>1598</v>
      </c>
      <c r="Q7605" t="s">
        <v>5130</v>
      </c>
    </row>
    <row r="7606" spans="1:17" hidden="1" x14ac:dyDescent="0.25">
      <c r="A7606" t="s">
        <v>29870</v>
      </c>
      <c r="B7606" t="s">
        <v>29871</v>
      </c>
      <c r="C7606" s="1" t="str">
        <f t="shared" si="966"/>
        <v>21:0671</v>
      </c>
      <c r="D7606" s="1" t="str">
        <f t="shared" ref="D7606:D7623" si="970">HYPERLINK("http://geochem.nrcan.gc.ca/cdogs/content/svy/svy210204_e.htm", "21:0204")</f>
        <v>21:0204</v>
      </c>
      <c r="E7606" t="s">
        <v>29872</v>
      </c>
      <c r="F7606" t="s">
        <v>29873</v>
      </c>
      <c r="H7606">
        <v>61.050924999999999</v>
      </c>
      <c r="I7606">
        <v>-128.8489587</v>
      </c>
      <c r="J7606" s="1" t="str">
        <f t="shared" ref="J7606:J7623" si="971">HYPERLINK("http://geochem.nrcan.gc.ca/cdogs/content/kwd/kwd020018_e.htm", "Fluid (stream)")</f>
        <v>Fluid (stream)</v>
      </c>
      <c r="K7606" s="1" t="str">
        <f t="shared" ref="K7606:K7623" si="972">HYPERLINK("http://geochem.nrcan.gc.ca/cdogs/content/kwd/kwd080007_e.htm", "Untreated Water")</f>
        <v>Untreated Water</v>
      </c>
      <c r="O7606" t="s">
        <v>2731</v>
      </c>
      <c r="P7606" t="s">
        <v>22</v>
      </c>
      <c r="Q7606" t="s">
        <v>23</v>
      </c>
    </row>
    <row r="7607" spans="1:17" hidden="1" x14ac:dyDescent="0.25">
      <c r="A7607" t="s">
        <v>29874</v>
      </c>
      <c r="B7607" t="s">
        <v>29875</v>
      </c>
      <c r="C7607" s="1" t="str">
        <f t="shared" si="966"/>
        <v>21:0671</v>
      </c>
      <c r="D7607" s="1" t="str">
        <f t="shared" si="970"/>
        <v>21:0204</v>
      </c>
      <c r="E7607" t="s">
        <v>29876</v>
      </c>
      <c r="F7607" t="s">
        <v>29877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 t="s">
        <v>3655</v>
      </c>
      <c r="P7607" t="s">
        <v>356</v>
      </c>
      <c r="Q7607" t="s">
        <v>103</v>
      </c>
    </row>
    <row r="7608" spans="1:17" hidden="1" x14ac:dyDescent="0.25">
      <c r="A7608" t="s">
        <v>29878</v>
      </c>
      <c r="B7608" t="s">
        <v>29879</v>
      </c>
      <c r="C7608" s="1" t="str">
        <f t="shared" si="966"/>
        <v>21:0671</v>
      </c>
      <c r="D7608" s="1" t="str">
        <f t="shared" si="970"/>
        <v>21:0204</v>
      </c>
      <c r="E7608" t="s">
        <v>29880</v>
      </c>
      <c r="F7608" t="s">
        <v>29881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 t="s">
        <v>1771</v>
      </c>
      <c r="P7608" t="s">
        <v>356</v>
      </c>
      <c r="Q7608" t="s">
        <v>71</v>
      </c>
    </row>
    <row r="7609" spans="1:17" hidden="1" x14ac:dyDescent="0.25">
      <c r="A7609" t="s">
        <v>29882</v>
      </c>
      <c r="B7609" t="s">
        <v>29883</v>
      </c>
      <c r="C7609" s="1" t="str">
        <f t="shared" si="966"/>
        <v>21:0671</v>
      </c>
      <c r="D7609" s="1" t="str">
        <f t="shared" si="970"/>
        <v>21:0204</v>
      </c>
      <c r="E7609" t="s">
        <v>29884</v>
      </c>
      <c r="F7609" t="s">
        <v>29885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 t="s">
        <v>2927</v>
      </c>
      <c r="P7609" t="s">
        <v>45</v>
      </c>
      <c r="Q7609" t="s">
        <v>198</v>
      </c>
    </row>
    <row r="7610" spans="1:17" hidden="1" x14ac:dyDescent="0.25">
      <c r="A7610" t="s">
        <v>29886</v>
      </c>
      <c r="B7610" t="s">
        <v>29887</v>
      </c>
      <c r="C7610" s="1" t="str">
        <f t="shared" si="966"/>
        <v>21:0671</v>
      </c>
      <c r="D7610" s="1" t="str">
        <f t="shared" si="970"/>
        <v>21:0204</v>
      </c>
      <c r="E7610" t="s">
        <v>29888</v>
      </c>
      <c r="F7610" t="s">
        <v>29889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 t="s">
        <v>6091</v>
      </c>
      <c r="P7610" t="s">
        <v>45</v>
      </c>
      <c r="Q7610" t="s">
        <v>198</v>
      </c>
    </row>
    <row r="7611" spans="1:17" hidden="1" x14ac:dyDescent="0.25">
      <c r="A7611" t="s">
        <v>29890</v>
      </c>
      <c r="B7611" t="s">
        <v>29891</v>
      </c>
      <c r="C7611" s="1" t="str">
        <f t="shared" si="966"/>
        <v>21:0671</v>
      </c>
      <c r="D7611" s="1" t="str">
        <f t="shared" si="970"/>
        <v>21:0204</v>
      </c>
      <c r="E7611" t="s">
        <v>29892</v>
      </c>
      <c r="F7611" t="s">
        <v>29893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 t="s">
        <v>2379</v>
      </c>
      <c r="P7611" t="s">
        <v>45</v>
      </c>
      <c r="Q7611" t="s">
        <v>46</v>
      </c>
    </row>
    <row r="7612" spans="1:17" hidden="1" x14ac:dyDescent="0.25">
      <c r="A7612" t="s">
        <v>29894</v>
      </c>
      <c r="B7612" t="s">
        <v>29895</v>
      </c>
      <c r="C7612" s="1" t="str">
        <f t="shared" si="966"/>
        <v>21:0671</v>
      </c>
      <c r="D7612" s="1" t="str">
        <f t="shared" si="970"/>
        <v>21:0204</v>
      </c>
      <c r="E7612" t="s">
        <v>29896</v>
      </c>
      <c r="F7612" t="s">
        <v>29897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 t="s">
        <v>64</v>
      </c>
      <c r="P7612" t="s">
        <v>22</v>
      </c>
      <c r="Q7612" t="s">
        <v>198</v>
      </c>
    </row>
    <row r="7613" spans="1:17" hidden="1" x14ac:dyDescent="0.25">
      <c r="A7613" t="s">
        <v>29898</v>
      </c>
      <c r="B7613" t="s">
        <v>29899</v>
      </c>
      <c r="C7613" s="1" t="str">
        <f t="shared" si="966"/>
        <v>21:0671</v>
      </c>
      <c r="D7613" s="1" t="str">
        <f t="shared" si="970"/>
        <v>21:0204</v>
      </c>
      <c r="E7613" t="s">
        <v>29896</v>
      </c>
      <c r="F7613" t="s">
        <v>29900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 t="s">
        <v>158</v>
      </c>
      <c r="P7613" t="s">
        <v>356</v>
      </c>
      <c r="Q7613" t="s">
        <v>198</v>
      </c>
    </row>
    <row r="7614" spans="1:17" hidden="1" x14ac:dyDescent="0.25">
      <c r="A7614" t="s">
        <v>29901</v>
      </c>
      <c r="B7614" t="s">
        <v>29902</v>
      </c>
      <c r="C7614" s="1" t="str">
        <f t="shared" si="966"/>
        <v>21:0671</v>
      </c>
      <c r="D7614" s="1" t="str">
        <f t="shared" si="970"/>
        <v>21:0204</v>
      </c>
      <c r="E7614" t="s">
        <v>29903</v>
      </c>
      <c r="F7614" t="s">
        <v>29904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 t="s">
        <v>5641</v>
      </c>
      <c r="P7614" t="s">
        <v>22</v>
      </c>
      <c r="Q7614" t="s">
        <v>59</v>
      </c>
    </row>
    <row r="7615" spans="1:17" hidden="1" x14ac:dyDescent="0.25">
      <c r="A7615" t="s">
        <v>29905</v>
      </c>
      <c r="B7615" t="s">
        <v>29906</v>
      </c>
      <c r="C7615" s="1" t="str">
        <f t="shared" si="966"/>
        <v>21:0671</v>
      </c>
      <c r="D7615" s="1" t="str">
        <f t="shared" si="970"/>
        <v>21:0204</v>
      </c>
      <c r="E7615" t="s">
        <v>29907</v>
      </c>
      <c r="F7615" t="s">
        <v>29908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 t="s">
        <v>689</v>
      </c>
      <c r="P7615" t="s">
        <v>22</v>
      </c>
      <c r="Q7615" t="s">
        <v>29</v>
      </c>
    </row>
    <row r="7616" spans="1:17" hidden="1" x14ac:dyDescent="0.25">
      <c r="A7616" t="s">
        <v>29909</v>
      </c>
      <c r="B7616" t="s">
        <v>29910</v>
      </c>
      <c r="C7616" s="1" t="str">
        <f t="shared" si="966"/>
        <v>21:0671</v>
      </c>
      <c r="D7616" s="1" t="str">
        <f t="shared" si="970"/>
        <v>21:0204</v>
      </c>
      <c r="E7616" t="s">
        <v>29911</v>
      </c>
      <c r="F7616" t="s">
        <v>29912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 t="s">
        <v>10345</v>
      </c>
      <c r="P7616" t="s">
        <v>356</v>
      </c>
      <c r="Q7616" t="s">
        <v>46</v>
      </c>
    </row>
    <row r="7617" spans="1:17" hidden="1" x14ac:dyDescent="0.25">
      <c r="A7617" t="s">
        <v>29913</v>
      </c>
      <c r="B7617" t="s">
        <v>29914</v>
      </c>
      <c r="C7617" s="1" t="str">
        <f t="shared" si="966"/>
        <v>21:0671</v>
      </c>
      <c r="D7617" s="1" t="str">
        <f t="shared" si="970"/>
        <v>21:0204</v>
      </c>
      <c r="E7617" t="s">
        <v>29915</v>
      </c>
      <c r="F7617" t="s">
        <v>29916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 t="s">
        <v>21</v>
      </c>
      <c r="P7617" t="s">
        <v>356</v>
      </c>
      <c r="Q7617" t="s">
        <v>103</v>
      </c>
    </row>
    <row r="7618" spans="1:17" hidden="1" x14ac:dyDescent="0.25">
      <c r="A7618" t="s">
        <v>29917</v>
      </c>
      <c r="B7618" t="s">
        <v>29918</v>
      </c>
      <c r="C7618" s="1" t="str">
        <f t="shared" si="966"/>
        <v>21:0671</v>
      </c>
      <c r="D7618" s="1" t="str">
        <f t="shared" si="970"/>
        <v>21:0204</v>
      </c>
      <c r="E7618" t="s">
        <v>29919</v>
      </c>
      <c r="F7618" t="s">
        <v>29920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 t="s">
        <v>6091</v>
      </c>
      <c r="P7618" t="s">
        <v>22</v>
      </c>
      <c r="Q7618" t="s">
        <v>103</v>
      </c>
    </row>
    <row r="7619" spans="1:17" hidden="1" x14ac:dyDescent="0.25">
      <c r="A7619" t="s">
        <v>29921</v>
      </c>
      <c r="B7619" t="s">
        <v>29922</v>
      </c>
      <c r="C7619" s="1" t="str">
        <f t="shared" si="966"/>
        <v>21:0671</v>
      </c>
      <c r="D7619" s="1" t="str">
        <f t="shared" si="970"/>
        <v>21:0204</v>
      </c>
      <c r="E7619" t="s">
        <v>29923</v>
      </c>
      <c r="F7619" t="s">
        <v>29924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 t="s">
        <v>3406</v>
      </c>
      <c r="P7619" t="s">
        <v>356</v>
      </c>
      <c r="Q7619" t="s">
        <v>103</v>
      </c>
    </row>
    <row r="7620" spans="1:17" hidden="1" x14ac:dyDescent="0.25">
      <c r="A7620" t="s">
        <v>29925</v>
      </c>
      <c r="B7620" t="s">
        <v>29926</v>
      </c>
      <c r="C7620" s="1" t="str">
        <f t="shared" si="966"/>
        <v>21:0671</v>
      </c>
      <c r="D7620" s="1" t="str">
        <f t="shared" si="970"/>
        <v>21:0204</v>
      </c>
      <c r="E7620" t="s">
        <v>29927</v>
      </c>
      <c r="F7620" t="s">
        <v>29928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 t="s">
        <v>630</v>
      </c>
      <c r="P7620" t="s">
        <v>356</v>
      </c>
      <c r="Q7620" t="s">
        <v>215</v>
      </c>
    </row>
    <row r="7621" spans="1:17" hidden="1" x14ac:dyDescent="0.25">
      <c r="A7621" t="s">
        <v>29929</v>
      </c>
      <c r="B7621" t="s">
        <v>29930</v>
      </c>
      <c r="C7621" s="1" t="str">
        <f t="shared" si="966"/>
        <v>21:0671</v>
      </c>
      <c r="D7621" s="1" t="str">
        <f t="shared" si="970"/>
        <v>21:0204</v>
      </c>
      <c r="E7621" t="s">
        <v>29931</v>
      </c>
      <c r="F7621" t="s">
        <v>29932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 t="s">
        <v>5563</v>
      </c>
      <c r="P7621" t="s">
        <v>356</v>
      </c>
      <c r="Q7621" t="s">
        <v>52</v>
      </c>
    </row>
    <row r="7622" spans="1:17" hidden="1" x14ac:dyDescent="0.25">
      <c r="A7622" t="s">
        <v>29933</v>
      </c>
      <c r="B7622" t="s">
        <v>29934</v>
      </c>
      <c r="C7622" s="1" t="str">
        <f t="shared" si="966"/>
        <v>21:0671</v>
      </c>
      <c r="D7622" s="1" t="str">
        <f t="shared" si="970"/>
        <v>21:0204</v>
      </c>
      <c r="E7622" t="s">
        <v>29935</v>
      </c>
      <c r="F7622" t="s">
        <v>29936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 t="s">
        <v>3032</v>
      </c>
      <c r="P7622" t="s">
        <v>22</v>
      </c>
      <c r="Q7622" t="s">
        <v>93</v>
      </c>
    </row>
    <row r="7623" spans="1:17" hidden="1" x14ac:dyDescent="0.25">
      <c r="A7623" t="s">
        <v>29937</v>
      </c>
      <c r="B7623" t="s">
        <v>29938</v>
      </c>
      <c r="C7623" s="1" t="str">
        <f t="shared" si="966"/>
        <v>21:0671</v>
      </c>
      <c r="D7623" s="1" t="str">
        <f t="shared" si="970"/>
        <v>21:0204</v>
      </c>
      <c r="E7623" t="s">
        <v>29939</v>
      </c>
      <c r="F7623" t="s">
        <v>29940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 t="s">
        <v>3651</v>
      </c>
      <c r="P7623" t="s">
        <v>22</v>
      </c>
      <c r="Q7623" t="s">
        <v>71</v>
      </c>
    </row>
    <row r="7624" spans="1:17" hidden="1" x14ac:dyDescent="0.25">
      <c r="A7624" t="s">
        <v>29941</v>
      </c>
      <c r="B7624" t="s">
        <v>29942</v>
      </c>
      <c r="C7624" s="1" t="str">
        <f t="shared" si="966"/>
        <v>21:0671</v>
      </c>
      <c r="D7624" s="1" t="str">
        <f>HYPERLINK("http://geochem.nrcan.gc.ca/cdogs/content/svy/svy_e.htm", "")</f>
        <v/>
      </c>
      <c r="G7624" s="1" t="str">
        <f>HYPERLINK("http://geochem.nrcan.gc.ca/cdogs/content/cr_/cr_00081_e.htm", "81")</f>
        <v>81</v>
      </c>
      <c r="J7624" t="s">
        <v>11703</v>
      </c>
      <c r="K7624" t="s">
        <v>11704</v>
      </c>
      <c r="O7624" t="s">
        <v>57</v>
      </c>
      <c r="P7624" t="s">
        <v>880</v>
      </c>
      <c r="Q7624" t="s">
        <v>653</v>
      </c>
    </row>
    <row r="7625" spans="1:17" hidden="1" x14ac:dyDescent="0.25">
      <c r="A7625" t="s">
        <v>29943</v>
      </c>
      <c r="B7625" t="s">
        <v>29944</v>
      </c>
      <c r="C7625" s="1" t="str">
        <f t="shared" si="966"/>
        <v>21:0671</v>
      </c>
      <c r="D7625" s="1" t="str">
        <f t="shared" ref="D7625:D7646" si="973">HYPERLINK("http://geochem.nrcan.gc.ca/cdogs/content/svy/svy210204_e.htm", "21:0204")</f>
        <v>21:0204</v>
      </c>
      <c r="E7625" t="s">
        <v>29945</v>
      </c>
      <c r="F7625" t="s">
        <v>29946</v>
      </c>
      <c r="H7625">
        <v>61.128147300000002</v>
      </c>
      <c r="I7625">
        <v>-128.9562483</v>
      </c>
      <c r="J7625" s="1" t="str">
        <f t="shared" ref="J7625:J7646" si="974">HYPERLINK("http://geochem.nrcan.gc.ca/cdogs/content/kwd/kwd020018_e.htm", "Fluid (stream)")</f>
        <v>Fluid (stream)</v>
      </c>
      <c r="K7625" s="1" t="str">
        <f t="shared" ref="K7625:K7646" si="975">HYPERLINK("http://geochem.nrcan.gc.ca/cdogs/content/kwd/kwd080007_e.htm", "Untreated Water")</f>
        <v>Untreated Water</v>
      </c>
      <c r="O7625" t="s">
        <v>9517</v>
      </c>
      <c r="P7625" t="s">
        <v>2212</v>
      </c>
      <c r="Q7625" t="s">
        <v>46</v>
      </c>
    </row>
    <row r="7626" spans="1:17" hidden="1" x14ac:dyDescent="0.25">
      <c r="A7626" t="s">
        <v>29947</v>
      </c>
      <c r="B7626" t="s">
        <v>29948</v>
      </c>
      <c r="C7626" s="1" t="str">
        <f t="shared" si="966"/>
        <v>21:0671</v>
      </c>
      <c r="D7626" s="1" t="str">
        <f t="shared" si="973"/>
        <v>21:0204</v>
      </c>
      <c r="E7626" t="s">
        <v>29949</v>
      </c>
      <c r="F7626" t="s">
        <v>29950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 t="s">
        <v>3116</v>
      </c>
      <c r="P7626" t="s">
        <v>22</v>
      </c>
      <c r="Q7626" t="s">
        <v>93</v>
      </c>
    </row>
    <row r="7627" spans="1:17" hidden="1" x14ac:dyDescent="0.25">
      <c r="A7627" t="s">
        <v>29951</v>
      </c>
      <c r="B7627" t="s">
        <v>29952</v>
      </c>
      <c r="C7627" s="1" t="str">
        <f t="shared" si="966"/>
        <v>21:0671</v>
      </c>
      <c r="D7627" s="1" t="str">
        <f t="shared" si="973"/>
        <v>21:0204</v>
      </c>
      <c r="E7627" t="s">
        <v>29953</v>
      </c>
      <c r="F7627" t="s">
        <v>29954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 t="s">
        <v>261</v>
      </c>
      <c r="P7627" t="s">
        <v>397</v>
      </c>
      <c r="Q7627" t="s">
        <v>103</v>
      </c>
    </row>
    <row r="7628" spans="1:17" hidden="1" x14ac:dyDescent="0.25">
      <c r="A7628" t="s">
        <v>29955</v>
      </c>
      <c r="B7628" t="s">
        <v>29956</v>
      </c>
      <c r="C7628" s="1" t="str">
        <f t="shared" si="966"/>
        <v>21:0671</v>
      </c>
      <c r="D7628" s="1" t="str">
        <f t="shared" si="973"/>
        <v>21:0204</v>
      </c>
      <c r="E7628" t="s">
        <v>29957</v>
      </c>
      <c r="F7628" t="s">
        <v>29958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 t="s">
        <v>10166</v>
      </c>
      <c r="P7628" t="s">
        <v>391</v>
      </c>
      <c r="Q7628" t="s">
        <v>198</v>
      </c>
    </row>
    <row r="7629" spans="1:17" hidden="1" x14ac:dyDescent="0.25">
      <c r="A7629" t="s">
        <v>29959</v>
      </c>
      <c r="B7629" t="s">
        <v>29960</v>
      </c>
      <c r="C7629" s="1" t="str">
        <f t="shared" si="966"/>
        <v>21:0671</v>
      </c>
      <c r="D7629" s="1" t="str">
        <f t="shared" si="973"/>
        <v>21:0204</v>
      </c>
      <c r="E7629" t="s">
        <v>29961</v>
      </c>
      <c r="F7629" t="s">
        <v>29962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 t="s">
        <v>3376</v>
      </c>
      <c r="P7629" t="s">
        <v>1515</v>
      </c>
      <c r="Q7629" t="s">
        <v>46</v>
      </c>
    </row>
    <row r="7630" spans="1:17" hidden="1" x14ac:dyDescent="0.25">
      <c r="A7630" t="s">
        <v>29963</v>
      </c>
      <c r="B7630" t="s">
        <v>29964</v>
      </c>
      <c r="C7630" s="1" t="str">
        <f t="shared" si="966"/>
        <v>21:0671</v>
      </c>
      <c r="D7630" s="1" t="str">
        <f t="shared" si="973"/>
        <v>21:0204</v>
      </c>
      <c r="E7630" t="s">
        <v>29965</v>
      </c>
      <c r="F7630" t="s">
        <v>29966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 t="s">
        <v>2725</v>
      </c>
      <c r="P7630" t="s">
        <v>583</v>
      </c>
      <c r="Q7630" t="s">
        <v>23</v>
      </c>
    </row>
    <row r="7631" spans="1:17" hidden="1" x14ac:dyDescent="0.25">
      <c r="A7631" t="s">
        <v>29967</v>
      </c>
      <c r="B7631" t="s">
        <v>29968</v>
      </c>
      <c r="C7631" s="1" t="str">
        <f t="shared" si="966"/>
        <v>21:0671</v>
      </c>
      <c r="D7631" s="1" t="str">
        <f t="shared" si="973"/>
        <v>21:0204</v>
      </c>
      <c r="E7631" t="s">
        <v>29969</v>
      </c>
      <c r="F7631" t="s">
        <v>29970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 t="s">
        <v>689</v>
      </c>
      <c r="P7631" t="s">
        <v>397</v>
      </c>
      <c r="Q7631" t="s">
        <v>392</v>
      </c>
    </row>
    <row r="7632" spans="1:17" hidden="1" x14ac:dyDescent="0.25">
      <c r="A7632" t="s">
        <v>29971</v>
      </c>
      <c r="B7632" t="s">
        <v>29972</v>
      </c>
      <c r="C7632" s="1" t="str">
        <f t="shared" si="966"/>
        <v>21:0671</v>
      </c>
      <c r="D7632" s="1" t="str">
        <f t="shared" si="973"/>
        <v>21:0204</v>
      </c>
      <c r="E7632" t="s">
        <v>29969</v>
      </c>
      <c r="F7632" t="s">
        <v>29973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 t="s">
        <v>5563</v>
      </c>
      <c r="P7632" t="s">
        <v>2212</v>
      </c>
      <c r="Q7632" t="s">
        <v>392</v>
      </c>
    </row>
    <row r="7633" spans="1:17" hidden="1" x14ac:dyDescent="0.25">
      <c r="A7633" t="s">
        <v>29974</v>
      </c>
      <c r="B7633" t="s">
        <v>29975</v>
      </c>
      <c r="C7633" s="1" t="str">
        <f t="shared" si="966"/>
        <v>21:0671</v>
      </c>
      <c r="D7633" s="1" t="str">
        <f t="shared" si="973"/>
        <v>21:0204</v>
      </c>
      <c r="E7633" t="s">
        <v>29976</v>
      </c>
      <c r="F7633" t="s">
        <v>29977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 t="s">
        <v>327</v>
      </c>
      <c r="P7633" t="s">
        <v>22</v>
      </c>
      <c r="Q7633" t="s">
        <v>35</v>
      </c>
    </row>
    <row r="7634" spans="1:17" hidden="1" x14ac:dyDescent="0.25">
      <c r="A7634" t="s">
        <v>29978</v>
      </c>
      <c r="B7634" t="s">
        <v>29979</v>
      </c>
      <c r="C7634" s="1" t="str">
        <f t="shared" si="966"/>
        <v>21:0671</v>
      </c>
      <c r="D7634" s="1" t="str">
        <f t="shared" si="973"/>
        <v>21:0204</v>
      </c>
      <c r="E7634" t="s">
        <v>29980</v>
      </c>
      <c r="F7634" t="s">
        <v>29981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 t="s">
        <v>64</v>
      </c>
      <c r="P7634" t="s">
        <v>356</v>
      </c>
      <c r="Q7634" t="s">
        <v>35</v>
      </c>
    </row>
    <row r="7635" spans="1:17" hidden="1" x14ac:dyDescent="0.25">
      <c r="A7635" t="s">
        <v>29982</v>
      </c>
      <c r="B7635" t="s">
        <v>29983</v>
      </c>
      <c r="C7635" s="1" t="str">
        <f t="shared" si="966"/>
        <v>21:0671</v>
      </c>
      <c r="D7635" s="1" t="str">
        <f t="shared" si="973"/>
        <v>21:0204</v>
      </c>
      <c r="E7635" t="s">
        <v>29984</v>
      </c>
      <c r="F7635" t="s">
        <v>29985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 t="s">
        <v>652</v>
      </c>
      <c r="P7635" t="s">
        <v>583</v>
      </c>
      <c r="Q7635" t="s">
        <v>653</v>
      </c>
    </row>
    <row r="7636" spans="1:17" hidden="1" x14ac:dyDescent="0.25">
      <c r="A7636" t="s">
        <v>29986</v>
      </c>
      <c r="B7636" t="s">
        <v>29987</v>
      </c>
      <c r="C7636" s="1" t="str">
        <f t="shared" si="966"/>
        <v>21:0671</v>
      </c>
      <c r="D7636" s="1" t="str">
        <f t="shared" si="973"/>
        <v>21:0204</v>
      </c>
      <c r="E7636" t="s">
        <v>29988</v>
      </c>
      <c r="F7636" t="s">
        <v>29989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  <c r="O7636" t="s">
        <v>108</v>
      </c>
      <c r="P7636" t="s">
        <v>108</v>
      </c>
      <c r="Q7636" t="s">
        <v>108</v>
      </c>
    </row>
    <row r="7637" spans="1:17" hidden="1" x14ac:dyDescent="0.25">
      <c r="A7637" t="s">
        <v>29990</v>
      </c>
      <c r="B7637" t="s">
        <v>29991</v>
      </c>
      <c r="C7637" s="1" t="str">
        <f t="shared" si="966"/>
        <v>21:0671</v>
      </c>
      <c r="D7637" s="1" t="str">
        <f t="shared" si="973"/>
        <v>21:0204</v>
      </c>
      <c r="E7637" t="s">
        <v>29992</v>
      </c>
      <c r="F7637" t="s">
        <v>29993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 t="s">
        <v>17169</v>
      </c>
      <c r="P7637" t="s">
        <v>658</v>
      </c>
      <c r="Q7637" t="s">
        <v>392</v>
      </c>
    </row>
    <row r="7638" spans="1:17" hidden="1" x14ac:dyDescent="0.25">
      <c r="A7638" t="s">
        <v>29994</v>
      </c>
      <c r="B7638" t="s">
        <v>29995</v>
      </c>
      <c r="C7638" s="1" t="str">
        <f t="shared" si="966"/>
        <v>21:0671</v>
      </c>
      <c r="D7638" s="1" t="str">
        <f t="shared" si="973"/>
        <v>21:0204</v>
      </c>
      <c r="E7638" t="s">
        <v>29996</v>
      </c>
      <c r="F7638" t="s">
        <v>29997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 t="s">
        <v>158</v>
      </c>
      <c r="P7638" t="s">
        <v>2212</v>
      </c>
      <c r="Q7638" t="s">
        <v>35</v>
      </c>
    </row>
    <row r="7639" spans="1:17" hidden="1" x14ac:dyDescent="0.25">
      <c r="A7639" t="s">
        <v>29998</v>
      </c>
      <c r="B7639" t="s">
        <v>29999</v>
      </c>
      <c r="C7639" s="1" t="str">
        <f t="shared" ref="C7639:C7702" si="976">HYPERLINK("http://geochem.nrcan.gc.ca/cdogs/content/bdl/bdl210671_e.htm", "21:0671")</f>
        <v>21:0671</v>
      </c>
      <c r="D7639" s="1" t="str">
        <f t="shared" si="973"/>
        <v>21:0204</v>
      </c>
      <c r="E7639" t="s">
        <v>30000</v>
      </c>
      <c r="F7639" t="s">
        <v>30001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 t="s">
        <v>30002</v>
      </c>
      <c r="P7639" t="s">
        <v>19762</v>
      </c>
      <c r="Q7639" t="s">
        <v>398</v>
      </c>
    </row>
    <row r="7640" spans="1:17" hidden="1" x14ac:dyDescent="0.25">
      <c r="A7640" t="s">
        <v>30003</v>
      </c>
      <c r="B7640" t="s">
        <v>30004</v>
      </c>
      <c r="C7640" s="1" t="str">
        <f t="shared" si="976"/>
        <v>21:0671</v>
      </c>
      <c r="D7640" s="1" t="str">
        <f t="shared" si="973"/>
        <v>21:0204</v>
      </c>
      <c r="E7640" t="s">
        <v>30005</v>
      </c>
      <c r="F7640" t="s">
        <v>30006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 t="s">
        <v>9744</v>
      </c>
      <c r="P7640" t="s">
        <v>830</v>
      </c>
      <c r="Q7640" t="s">
        <v>392</v>
      </c>
    </row>
    <row r="7641" spans="1:17" hidden="1" x14ac:dyDescent="0.25">
      <c r="A7641" t="s">
        <v>30007</v>
      </c>
      <c r="B7641" t="s">
        <v>30008</v>
      </c>
      <c r="C7641" s="1" t="str">
        <f t="shared" si="976"/>
        <v>21:0671</v>
      </c>
      <c r="D7641" s="1" t="str">
        <f t="shared" si="973"/>
        <v>21:0204</v>
      </c>
      <c r="E7641" t="s">
        <v>30009</v>
      </c>
      <c r="F7641" t="s">
        <v>30010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 t="s">
        <v>4148</v>
      </c>
      <c r="P7641" t="s">
        <v>1515</v>
      </c>
      <c r="Q7641" t="s">
        <v>522</v>
      </c>
    </row>
    <row r="7642" spans="1:17" hidden="1" x14ac:dyDescent="0.25">
      <c r="A7642" t="s">
        <v>30011</v>
      </c>
      <c r="B7642" t="s">
        <v>30012</v>
      </c>
      <c r="C7642" s="1" t="str">
        <f t="shared" si="976"/>
        <v>21:0671</v>
      </c>
      <c r="D7642" s="1" t="str">
        <f t="shared" si="973"/>
        <v>21:0204</v>
      </c>
      <c r="E7642" t="s">
        <v>30013</v>
      </c>
      <c r="F7642" t="s">
        <v>30014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 t="s">
        <v>1247</v>
      </c>
      <c r="P7642" t="s">
        <v>22</v>
      </c>
      <c r="Q7642" t="s">
        <v>59</v>
      </c>
    </row>
    <row r="7643" spans="1:17" hidden="1" x14ac:dyDescent="0.25">
      <c r="A7643" t="s">
        <v>30015</v>
      </c>
      <c r="B7643" t="s">
        <v>30016</v>
      </c>
      <c r="C7643" s="1" t="str">
        <f t="shared" si="976"/>
        <v>21:0671</v>
      </c>
      <c r="D7643" s="1" t="str">
        <f t="shared" si="973"/>
        <v>21:0204</v>
      </c>
      <c r="E7643" t="s">
        <v>30017</v>
      </c>
      <c r="F7643" t="s">
        <v>30018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 t="s">
        <v>2418</v>
      </c>
      <c r="P7643" t="s">
        <v>22</v>
      </c>
      <c r="Q7643" t="s">
        <v>23</v>
      </c>
    </row>
    <row r="7644" spans="1:17" hidden="1" x14ac:dyDescent="0.25">
      <c r="A7644" t="s">
        <v>30019</v>
      </c>
      <c r="B7644" t="s">
        <v>30020</v>
      </c>
      <c r="C7644" s="1" t="str">
        <f t="shared" si="976"/>
        <v>21:0671</v>
      </c>
      <c r="D7644" s="1" t="str">
        <f t="shared" si="973"/>
        <v>21:0204</v>
      </c>
      <c r="E7644" t="s">
        <v>30021</v>
      </c>
      <c r="F7644" t="s">
        <v>30022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 t="s">
        <v>21</v>
      </c>
      <c r="P7644" t="s">
        <v>356</v>
      </c>
      <c r="Q7644" t="s">
        <v>23</v>
      </c>
    </row>
    <row r="7645" spans="1:17" hidden="1" x14ac:dyDescent="0.25">
      <c r="A7645" t="s">
        <v>30023</v>
      </c>
      <c r="B7645" t="s">
        <v>30024</v>
      </c>
      <c r="C7645" s="1" t="str">
        <f t="shared" si="976"/>
        <v>21:0671</v>
      </c>
      <c r="D7645" s="1" t="str">
        <f t="shared" si="973"/>
        <v>21:0204</v>
      </c>
      <c r="E7645" t="s">
        <v>30025</v>
      </c>
      <c r="F7645" t="s">
        <v>30026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 t="s">
        <v>21</v>
      </c>
      <c r="P7645" t="s">
        <v>356</v>
      </c>
      <c r="Q7645" t="s">
        <v>59</v>
      </c>
    </row>
    <row r="7646" spans="1:17" hidden="1" x14ac:dyDescent="0.25">
      <c r="A7646" t="s">
        <v>30027</v>
      </c>
      <c r="B7646" t="s">
        <v>30028</v>
      </c>
      <c r="C7646" s="1" t="str">
        <f t="shared" si="976"/>
        <v>21:0671</v>
      </c>
      <c r="D7646" s="1" t="str">
        <f t="shared" si="973"/>
        <v>21:0204</v>
      </c>
      <c r="E7646" t="s">
        <v>30029</v>
      </c>
      <c r="F7646" t="s">
        <v>30030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 t="s">
        <v>652</v>
      </c>
      <c r="P7646" t="s">
        <v>22</v>
      </c>
      <c r="Q7646" t="s">
        <v>392</v>
      </c>
    </row>
    <row r="7647" spans="1:17" hidden="1" x14ac:dyDescent="0.25">
      <c r="A7647" t="s">
        <v>30031</v>
      </c>
      <c r="B7647" t="s">
        <v>30032</v>
      </c>
      <c r="C7647" s="1" t="str">
        <f t="shared" si="976"/>
        <v>21:0671</v>
      </c>
      <c r="D7647" s="1" t="str">
        <f>HYPERLINK("http://geochem.nrcan.gc.ca/cdogs/content/svy/svy_e.htm", "")</f>
        <v/>
      </c>
      <c r="G7647" s="1" t="str">
        <f>HYPERLINK("http://geochem.nrcan.gc.ca/cdogs/content/cr_/cr_00080_e.htm", "80")</f>
        <v>80</v>
      </c>
      <c r="J7647" t="s">
        <v>11703</v>
      </c>
      <c r="K7647" t="s">
        <v>11704</v>
      </c>
      <c r="O7647" t="s">
        <v>57</v>
      </c>
      <c r="P7647" t="s">
        <v>2943</v>
      </c>
      <c r="Q7647" t="s">
        <v>23</v>
      </c>
    </row>
    <row r="7648" spans="1:17" hidden="1" x14ac:dyDescent="0.25">
      <c r="A7648" t="s">
        <v>30033</v>
      </c>
      <c r="B7648" t="s">
        <v>30034</v>
      </c>
      <c r="C7648" s="1" t="str">
        <f t="shared" si="976"/>
        <v>21:0671</v>
      </c>
      <c r="D7648" s="1" t="str">
        <f t="shared" ref="D7648:D7662" si="977">HYPERLINK("http://geochem.nrcan.gc.ca/cdogs/content/svy/svy210204_e.htm", "21:0204")</f>
        <v>21:0204</v>
      </c>
      <c r="E7648" t="s">
        <v>30035</v>
      </c>
      <c r="F7648" t="s">
        <v>30036</v>
      </c>
      <c r="H7648">
        <v>61.275905899999998</v>
      </c>
      <c r="I7648">
        <v>-129.8675294</v>
      </c>
      <c r="J7648" s="1" t="str">
        <f t="shared" ref="J7648:J7662" si="978">HYPERLINK("http://geochem.nrcan.gc.ca/cdogs/content/kwd/kwd020018_e.htm", "Fluid (stream)")</f>
        <v>Fluid (stream)</v>
      </c>
      <c r="K7648" s="1" t="str">
        <f t="shared" ref="K7648:K7662" si="979">HYPERLINK("http://geochem.nrcan.gc.ca/cdogs/content/kwd/kwd080007_e.htm", "Untreated Water")</f>
        <v>Untreated Water</v>
      </c>
      <c r="O7648" t="s">
        <v>225</v>
      </c>
      <c r="P7648" t="s">
        <v>583</v>
      </c>
      <c r="Q7648" t="s">
        <v>29</v>
      </c>
    </row>
    <row r="7649" spans="1:17" hidden="1" x14ac:dyDescent="0.25">
      <c r="A7649" t="s">
        <v>30037</v>
      </c>
      <c r="B7649" t="s">
        <v>30038</v>
      </c>
      <c r="C7649" s="1" t="str">
        <f t="shared" si="976"/>
        <v>21:0671</v>
      </c>
      <c r="D7649" s="1" t="str">
        <f t="shared" si="977"/>
        <v>21:0204</v>
      </c>
      <c r="E7649" t="s">
        <v>30039</v>
      </c>
      <c r="F7649" t="s">
        <v>30040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 t="s">
        <v>113</v>
      </c>
      <c r="P7649" t="s">
        <v>22</v>
      </c>
      <c r="Q7649" t="s">
        <v>35</v>
      </c>
    </row>
    <row r="7650" spans="1:17" hidden="1" x14ac:dyDescent="0.25">
      <c r="A7650" t="s">
        <v>30041</v>
      </c>
      <c r="B7650" t="s">
        <v>30042</v>
      </c>
      <c r="C7650" s="1" t="str">
        <f t="shared" si="976"/>
        <v>21:0671</v>
      </c>
      <c r="D7650" s="1" t="str">
        <f t="shared" si="977"/>
        <v>21:0204</v>
      </c>
      <c r="E7650" t="s">
        <v>30043</v>
      </c>
      <c r="F7650" t="s">
        <v>30044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 t="s">
        <v>21</v>
      </c>
      <c r="P7650" t="s">
        <v>583</v>
      </c>
      <c r="Q7650" t="s">
        <v>149</v>
      </c>
    </row>
    <row r="7651" spans="1:17" hidden="1" x14ac:dyDescent="0.25">
      <c r="A7651" t="s">
        <v>30045</v>
      </c>
      <c r="B7651" t="s">
        <v>30046</v>
      </c>
      <c r="C7651" s="1" t="str">
        <f t="shared" si="976"/>
        <v>21:0671</v>
      </c>
      <c r="D7651" s="1" t="str">
        <f t="shared" si="977"/>
        <v>21:0204</v>
      </c>
      <c r="E7651" t="s">
        <v>30047</v>
      </c>
      <c r="F7651" t="s">
        <v>30048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 t="s">
        <v>9744</v>
      </c>
      <c r="P7651" t="s">
        <v>356</v>
      </c>
      <c r="Q7651" t="s">
        <v>522</v>
      </c>
    </row>
    <row r="7652" spans="1:17" hidden="1" x14ac:dyDescent="0.25">
      <c r="A7652" t="s">
        <v>30049</v>
      </c>
      <c r="B7652" t="s">
        <v>30050</v>
      </c>
      <c r="C7652" s="1" t="str">
        <f t="shared" si="976"/>
        <v>21:0671</v>
      </c>
      <c r="D7652" s="1" t="str">
        <f t="shared" si="977"/>
        <v>21:0204</v>
      </c>
      <c r="E7652" t="s">
        <v>30051</v>
      </c>
      <c r="F7652" t="s">
        <v>30052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 t="s">
        <v>3089</v>
      </c>
      <c r="P7652" t="s">
        <v>356</v>
      </c>
      <c r="Q7652" t="s">
        <v>522</v>
      </c>
    </row>
    <row r="7653" spans="1:17" hidden="1" x14ac:dyDescent="0.25">
      <c r="A7653" t="s">
        <v>30053</v>
      </c>
      <c r="B7653" t="s">
        <v>30054</v>
      </c>
      <c r="C7653" s="1" t="str">
        <f t="shared" si="976"/>
        <v>21:0671</v>
      </c>
      <c r="D7653" s="1" t="str">
        <f t="shared" si="977"/>
        <v>21:0204</v>
      </c>
      <c r="E7653" t="s">
        <v>30055</v>
      </c>
      <c r="F7653" t="s">
        <v>30056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 t="s">
        <v>21</v>
      </c>
      <c r="P7653" t="s">
        <v>356</v>
      </c>
      <c r="Q7653" t="s">
        <v>392</v>
      </c>
    </row>
    <row r="7654" spans="1:17" hidden="1" x14ac:dyDescent="0.25">
      <c r="A7654" t="s">
        <v>30057</v>
      </c>
      <c r="B7654" t="s">
        <v>30058</v>
      </c>
      <c r="C7654" s="1" t="str">
        <f t="shared" si="976"/>
        <v>21:0671</v>
      </c>
      <c r="D7654" s="1" t="str">
        <f t="shared" si="977"/>
        <v>21:0204</v>
      </c>
      <c r="E7654" t="s">
        <v>30059</v>
      </c>
      <c r="F7654" t="s">
        <v>30060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 t="s">
        <v>21</v>
      </c>
      <c r="P7654" t="s">
        <v>583</v>
      </c>
      <c r="Q7654" t="s">
        <v>198</v>
      </c>
    </row>
    <row r="7655" spans="1:17" hidden="1" x14ac:dyDescent="0.25">
      <c r="A7655" t="s">
        <v>30061</v>
      </c>
      <c r="B7655" t="s">
        <v>30062</v>
      </c>
      <c r="C7655" s="1" t="str">
        <f t="shared" si="976"/>
        <v>21:0671</v>
      </c>
      <c r="D7655" s="1" t="str">
        <f t="shared" si="977"/>
        <v>21:0204</v>
      </c>
      <c r="E7655" t="s">
        <v>30059</v>
      </c>
      <c r="F7655" t="s">
        <v>30063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 t="s">
        <v>21</v>
      </c>
      <c r="P7655" t="s">
        <v>583</v>
      </c>
      <c r="Q7655" t="s">
        <v>198</v>
      </c>
    </row>
    <row r="7656" spans="1:17" hidden="1" x14ac:dyDescent="0.25">
      <c r="A7656" t="s">
        <v>30064</v>
      </c>
      <c r="B7656" t="s">
        <v>30065</v>
      </c>
      <c r="C7656" s="1" t="str">
        <f t="shared" si="976"/>
        <v>21:0671</v>
      </c>
      <c r="D7656" s="1" t="str">
        <f t="shared" si="977"/>
        <v>21:0204</v>
      </c>
      <c r="E7656" t="s">
        <v>30066</v>
      </c>
      <c r="F7656" t="s">
        <v>30067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 t="s">
        <v>101</v>
      </c>
      <c r="P7656" t="s">
        <v>356</v>
      </c>
      <c r="Q7656" t="s">
        <v>198</v>
      </c>
    </row>
    <row r="7657" spans="1:17" hidden="1" x14ac:dyDescent="0.25">
      <c r="A7657" t="s">
        <v>30068</v>
      </c>
      <c r="B7657" t="s">
        <v>30069</v>
      </c>
      <c r="C7657" s="1" t="str">
        <f t="shared" si="976"/>
        <v>21:0671</v>
      </c>
      <c r="D7657" s="1" t="str">
        <f t="shared" si="977"/>
        <v>21:0204</v>
      </c>
      <c r="E7657" t="s">
        <v>30070</v>
      </c>
      <c r="F7657" t="s">
        <v>30071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 t="s">
        <v>101</v>
      </c>
      <c r="P7657" t="s">
        <v>356</v>
      </c>
      <c r="Q7657" t="s">
        <v>198</v>
      </c>
    </row>
    <row r="7658" spans="1:17" hidden="1" x14ac:dyDescent="0.25">
      <c r="A7658" t="s">
        <v>30072</v>
      </c>
      <c r="B7658" t="s">
        <v>30073</v>
      </c>
      <c r="C7658" s="1" t="str">
        <f t="shared" si="976"/>
        <v>21:0671</v>
      </c>
      <c r="D7658" s="1" t="str">
        <f t="shared" si="977"/>
        <v>21:0204</v>
      </c>
      <c r="E7658" t="s">
        <v>30074</v>
      </c>
      <c r="F7658" t="s">
        <v>30075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 t="s">
        <v>21</v>
      </c>
      <c r="P7658" t="s">
        <v>356</v>
      </c>
      <c r="Q7658" t="s">
        <v>29</v>
      </c>
    </row>
    <row r="7659" spans="1:17" hidden="1" x14ac:dyDescent="0.25">
      <c r="A7659" t="s">
        <v>30076</v>
      </c>
      <c r="B7659" t="s">
        <v>30077</v>
      </c>
      <c r="C7659" s="1" t="str">
        <f t="shared" si="976"/>
        <v>21:0671</v>
      </c>
      <c r="D7659" s="1" t="str">
        <f t="shared" si="977"/>
        <v>21:0204</v>
      </c>
      <c r="E7659" t="s">
        <v>30078</v>
      </c>
      <c r="F7659" t="s">
        <v>30079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 t="s">
        <v>101</v>
      </c>
      <c r="P7659" t="s">
        <v>356</v>
      </c>
      <c r="Q7659" t="s">
        <v>198</v>
      </c>
    </row>
    <row r="7660" spans="1:17" hidden="1" x14ac:dyDescent="0.25">
      <c r="A7660" t="s">
        <v>30080</v>
      </c>
      <c r="B7660" t="s">
        <v>30081</v>
      </c>
      <c r="C7660" s="1" t="str">
        <f t="shared" si="976"/>
        <v>21:0671</v>
      </c>
      <c r="D7660" s="1" t="str">
        <f t="shared" si="977"/>
        <v>21:0204</v>
      </c>
      <c r="E7660" t="s">
        <v>30082</v>
      </c>
      <c r="F7660" t="s">
        <v>30083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 t="s">
        <v>21</v>
      </c>
      <c r="P7660" t="s">
        <v>22</v>
      </c>
      <c r="Q7660" t="s">
        <v>46</v>
      </c>
    </row>
    <row r="7661" spans="1:17" hidden="1" x14ac:dyDescent="0.25">
      <c r="A7661" t="s">
        <v>30084</v>
      </c>
      <c r="B7661" t="s">
        <v>30085</v>
      </c>
      <c r="C7661" s="1" t="str">
        <f t="shared" si="976"/>
        <v>21:0671</v>
      </c>
      <c r="D7661" s="1" t="str">
        <f t="shared" si="977"/>
        <v>21:0204</v>
      </c>
      <c r="E7661" t="s">
        <v>30086</v>
      </c>
      <c r="F7661" t="s">
        <v>30087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 t="s">
        <v>1818</v>
      </c>
      <c r="P7661" t="s">
        <v>22</v>
      </c>
      <c r="Q7661" t="s">
        <v>23</v>
      </c>
    </row>
    <row r="7662" spans="1:17" hidden="1" x14ac:dyDescent="0.25">
      <c r="A7662" t="s">
        <v>30088</v>
      </c>
      <c r="B7662" t="s">
        <v>30089</v>
      </c>
      <c r="C7662" s="1" t="str">
        <f t="shared" si="976"/>
        <v>21:0671</v>
      </c>
      <c r="D7662" s="1" t="str">
        <f t="shared" si="977"/>
        <v>21:0204</v>
      </c>
      <c r="E7662" t="s">
        <v>30090</v>
      </c>
      <c r="F7662" t="s">
        <v>30091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 t="s">
        <v>21</v>
      </c>
      <c r="P7662" t="s">
        <v>391</v>
      </c>
      <c r="Q7662" t="s">
        <v>59</v>
      </c>
    </row>
    <row r="7663" spans="1:17" hidden="1" x14ac:dyDescent="0.25">
      <c r="A7663" t="s">
        <v>30092</v>
      </c>
      <c r="B7663" t="s">
        <v>30093</v>
      </c>
      <c r="C7663" s="1" t="str">
        <f t="shared" si="976"/>
        <v>21:0671</v>
      </c>
      <c r="D7663" s="1" t="str">
        <f>HYPERLINK("http://geochem.nrcan.gc.ca/cdogs/content/svy/svy_e.htm", "")</f>
        <v/>
      </c>
      <c r="G7663" s="1" t="str">
        <f>HYPERLINK("http://geochem.nrcan.gc.ca/cdogs/content/cr_/cr_00082_e.htm", "82")</f>
        <v>82</v>
      </c>
      <c r="J7663" t="s">
        <v>11703</v>
      </c>
      <c r="K7663" t="s">
        <v>11704</v>
      </c>
      <c r="O7663" t="s">
        <v>14840</v>
      </c>
      <c r="P7663" t="s">
        <v>1588</v>
      </c>
      <c r="Q7663" t="s">
        <v>59</v>
      </c>
    </row>
    <row r="7664" spans="1:17" hidden="1" x14ac:dyDescent="0.25">
      <c r="A7664" t="s">
        <v>30094</v>
      </c>
      <c r="B7664" t="s">
        <v>30095</v>
      </c>
      <c r="C7664" s="1" t="str">
        <f t="shared" si="976"/>
        <v>21:0671</v>
      </c>
      <c r="D7664" s="1" t="str">
        <f t="shared" ref="D7664:D7672" si="980">HYPERLINK("http://geochem.nrcan.gc.ca/cdogs/content/svy/svy210204_e.htm", "21:0204")</f>
        <v>21:0204</v>
      </c>
      <c r="E7664" t="s">
        <v>30096</v>
      </c>
      <c r="F7664" t="s">
        <v>30097</v>
      </c>
      <c r="H7664">
        <v>61.0568241</v>
      </c>
      <c r="I7664">
        <v>-129.611221</v>
      </c>
      <c r="J7664" s="1" t="str">
        <f t="shared" ref="J7664:J7672" si="981">HYPERLINK("http://geochem.nrcan.gc.ca/cdogs/content/kwd/kwd020018_e.htm", "Fluid (stream)")</f>
        <v>Fluid (stream)</v>
      </c>
      <c r="K7664" s="1" t="str">
        <f t="shared" ref="K7664:K7672" si="982">HYPERLINK("http://geochem.nrcan.gc.ca/cdogs/content/kwd/kwd080007_e.htm", "Untreated Water")</f>
        <v>Untreated Water</v>
      </c>
      <c r="O7664" t="s">
        <v>101</v>
      </c>
      <c r="P7664" t="s">
        <v>583</v>
      </c>
      <c r="Q7664" t="s">
        <v>46</v>
      </c>
    </row>
    <row r="7665" spans="1:17" hidden="1" x14ac:dyDescent="0.25">
      <c r="A7665" t="s">
        <v>30098</v>
      </c>
      <c r="B7665" t="s">
        <v>30099</v>
      </c>
      <c r="C7665" s="1" t="str">
        <f t="shared" si="976"/>
        <v>21:0671</v>
      </c>
      <c r="D7665" s="1" t="str">
        <f t="shared" si="980"/>
        <v>21:0204</v>
      </c>
      <c r="E7665" t="s">
        <v>30100</v>
      </c>
      <c r="F7665" t="s">
        <v>30101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 t="s">
        <v>113</v>
      </c>
      <c r="P7665" t="s">
        <v>356</v>
      </c>
      <c r="Q7665" t="s">
        <v>392</v>
      </c>
    </row>
    <row r="7666" spans="1:17" hidden="1" x14ac:dyDescent="0.25">
      <c r="A7666" t="s">
        <v>30102</v>
      </c>
      <c r="B7666" t="s">
        <v>30103</v>
      </c>
      <c r="C7666" s="1" t="str">
        <f t="shared" si="976"/>
        <v>21:0671</v>
      </c>
      <c r="D7666" s="1" t="str">
        <f t="shared" si="980"/>
        <v>21:0204</v>
      </c>
      <c r="E7666" t="s">
        <v>30104</v>
      </c>
      <c r="F7666" t="s">
        <v>30105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 t="s">
        <v>1597</v>
      </c>
      <c r="P7666" t="s">
        <v>356</v>
      </c>
      <c r="Q7666" t="s">
        <v>392</v>
      </c>
    </row>
    <row r="7667" spans="1:17" hidden="1" x14ac:dyDescent="0.25">
      <c r="A7667" t="s">
        <v>30106</v>
      </c>
      <c r="B7667" t="s">
        <v>30107</v>
      </c>
      <c r="C7667" s="1" t="str">
        <f t="shared" si="976"/>
        <v>21:0671</v>
      </c>
      <c r="D7667" s="1" t="str">
        <f t="shared" si="980"/>
        <v>21:0204</v>
      </c>
      <c r="E7667" t="s">
        <v>30108</v>
      </c>
      <c r="F7667" t="s">
        <v>30109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 t="s">
        <v>64</v>
      </c>
      <c r="P7667" t="s">
        <v>45</v>
      </c>
      <c r="Q7667" t="s">
        <v>59</v>
      </c>
    </row>
    <row r="7668" spans="1:17" hidden="1" x14ac:dyDescent="0.25">
      <c r="A7668" t="s">
        <v>30110</v>
      </c>
      <c r="B7668" t="s">
        <v>30111</v>
      </c>
      <c r="C7668" s="1" t="str">
        <f t="shared" si="976"/>
        <v>21:0671</v>
      </c>
      <c r="D7668" s="1" t="str">
        <f t="shared" si="980"/>
        <v>21:0204</v>
      </c>
      <c r="E7668" t="s">
        <v>30112</v>
      </c>
      <c r="F7668" t="s">
        <v>30113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 t="s">
        <v>220</v>
      </c>
      <c r="P7668" t="s">
        <v>45</v>
      </c>
      <c r="Q7668" t="s">
        <v>35</v>
      </c>
    </row>
    <row r="7669" spans="1:17" hidden="1" x14ac:dyDescent="0.25">
      <c r="A7669" t="s">
        <v>30114</v>
      </c>
      <c r="B7669" t="s">
        <v>30115</v>
      </c>
      <c r="C7669" s="1" t="str">
        <f t="shared" si="976"/>
        <v>21:0671</v>
      </c>
      <c r="D7669" s="1" t="str">
        <f t="shared" si="980"/>
        <v>21:0204</v>
      </c>
      <c r="E7669" t="s">
        <v>30116</v>
      </c>
      <c r="F7669" t="s">
        <v>30117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 t="s">
        <v>21</v>
      </c>
      <c r="P7669" t="s">
        <v>356</v>
      </c>
      <c r="Q7669" t="s">
        <v>29</v>
      </c>
    </row>
    <row r="7670" spans="1:17" hidden="1" x14ac:dyDescent="0.25">
      <c r="A7670" t="s">
        <v>30118</v>
      </c>
      <c r="B7670" t="s">
        <v>30119</v>
      </c>
      <c r="C7670" s="1" t="str">
        <f t="shared" si="976"/>
        <v>21:0671</v>
      </c>
      <c r="D7670" s="1" t="str">
        <f t="shared" si="980"/>
        <v>21:0204</v>
      </c>
      <c r="E7670" t="s">
        <v>30120</v>
      </c>
      <c r="F7670" t="s">
        <v>30121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 t="s">
        <v>64</v>
      </c>
      <c r="P7670" t="s">
        <v>356</v>
      </c>
      <c r="Q7670" t="s">
        <v>35</v>
      </c>
    </row>
    <row r="7671" spans="1:17" hidden="1" x14ac:dyDescent="0.25">
      <c r="A7671" t="s">
        <v>30122</v>
      </c>
      <c r="B7671" t="s">
        <v>30123</v>
      </c>
      <c r="C7671" s="1" t="str">
        <f t="shared" si="976"/>
        <v>21:0671</v>
      </c>
      <c r="D7671" s="1" t="str">
        <f t="shared" si="980"/>
        <v>21:0204</v>
      </c>
      <c r="E7671" t="s">
        <v>30124</v>
      </c>
      <c r="F7671" t="s">
        <v>30125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 t="s">
        <v>220</v>
      </c>
      <c r="P7671" t="s">
        <v>22</v>
      </c>
      <c r="Q7671" t="s">
        <v>46</v>
      </c>
    </row>
    <row r="7672" spans="1:17" hidden="1" x14ac:dyDescent="0.25">
      <c r="A7672" t="s">
        <v>30126</v>
      </c>
      <c r="B7672" t="s">
        <v>30127</v>
      </c>
      <c r="C7672" s="1" t="str">
        <f t="shared" si="976"/>
        <v>21:0671</v>
      </c>
      <c r="D7672" s="1" t="str">
        <f t="shared" si="980"/>
        <v>21:0204</v>
      </c>
      <c r="E7672" t="s">
        <v>30128</v>
      </c>
      <c r="F7672" t="s">
        <v>30129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 t="s">
        <v>21</v>
      </c>
      <c r="P7672" t="s">
        <v>45</v>
      </c>
      <c r="Q7672" t="s">
        <v>365</v>
      </c>
    </row>
    <row r="7673" spans="1:17" hidden="1" x14ac:dyDescent="0.25">
      <c r="A7673" t="s">
        <v>30130</v>
      </c>
      <c r="B7673" t="s">
        <v>30131</v>
      </c>
      <c r="C7673" s="1" t="str">
        <f t="shared" si="976"/>
        <v>21:0671</v>
      </c>
      <c r="D7673" s="1" t="str">
        <f>HYPERLINK("http://geochem.nrcan.gc.ca/cdogs/content/svy/svy_e.htm", "")</f>
        <v/>
      </c>
      <c r="G7673" s="1" t="str">
        <f>HYPERLINK("http://geochem.nrcan.gc.ca/cdogs/content/cr_/cr_00080_e.htm", "80")</f>
        <v>80</v>
      </c>
      <c r="J7673" t="s">
        <v>11703</v>
      </c>
      <c r="K7673" t="s">
        <v>11704</v>
      </c>
      <c r="O7673" t="s">
        <v>1247</v>
      </c>
      <c r="P7673" t="s">
        <v>2943</v>
      </c>
      <c r="Q7673" t="s">
        <v>23</v>
      </c>
    </row>
    <row r="7674" spans="1:17" hidden="1" x14ac:dyDescent="0.25">
      <c r="A7674" t="s">
        <v>30132</v>
      </c>
      <c r="B7674" t="s">
        <v>30133</v>
      </c>
      <c r="C7674" s="1" t="str">
        <f t="shared" si="976"/>
        <v>21:0671</v>
      </c>
      <c r="D7674" s="1" t="str">
        <f t="shared" ref="D7674:D7704" si="983">HYPERLINK("http://geochem.nrcan.gc.ca/cdogs/content/svy/svy210204_e.htm", "21:0204")</f>
        <v>21:0204</v>
      </c>
      <c r="E7674" t="s">
        <v>30134</v>
      </c>
      <c r="F7674" t="s">
        <v>30135</v>
      </c>
      <c r="H7674">
        <v>61.130046800000002</v>
      </c>
      <c r="I7674">
        <v>-129.54890589999999</v>
      </c>
      <c r="J7674" s="1" t="str">
        <f t="shared" ref="J7674:J7704" si="984">HYPERLINK("http://geochem.nrcan.gc.ca/cdogs/content/kwd/kwd020018_e.htm", "Fluid (stream)")</f>
        <v>Fluid (stream)</v>
      </c>
      <c r="K7674" s="1" t="str">
        <f t="shared" ref="K7674:K7704" si="985">HYPERLINK("http://geochem.nrcan.gc.ca/cdogs/content/kwd/kwd080007_e.htm", "Untreated Water")</f>
        <v>Untreated Water</v>
      </c>
      <c r="O7674" t="s">
        <v>21</v>
      </c>
      <c r="P7674" t="s">
        <v>397</v>
      </c>
      <c r="Q7674" t="s">
        <v>215</v>
      </c>
    </row>
    <row r="7675" spans="1:17" hidden="1" x14ac:dyDescent="0.25">
      <c r="A7675" t="s">
        <v>30136</v>
      </c>
      <c r="B7675" t="s">
        <v>30137</v>
      </c>
      <c r="C7675" s="1" t="str">
        <f t="shared" si="976"/>
        <v>21:0671</v>
      </c>
      <c r="D7675" s="1" t="str">
        <f t="shared" si="983"/>
        <v>21:0204</v>
      </c>
      <c r="E7675" t="s">
        <v>30138</v>
      </c>
      <c r="F7675" t="s">
        <v>30139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 t="s">
        <v>21</v>
      </c>
      <c r="P7675" t="s">
        <v>658</v>
      </c>
      <c r="Q7675" t="s">
        <v>198</v>
      </c>
    </row>
    <row r="7676" spans="1:17" hidden="1" x14ac:dyDescent="0.25">
      <c r="A7676" t="s">
        <v>30140</v>
      </c>
      <c r="B7676" t="s">
        <v>30141</v>
      </c>
      <c r="C7676" s="1" t="str">
        <f t="shared" si="976"/>
        <v>21:0671</v>
      </c>
      <c r="D7676" s="1" t="str">
        <f t="shared" si="983"/>
        <v>21:0204</v>
      </c>
      <c r="E7676" t="s">
        <v>30142</v>
      </c>
      <c r="F7676" t="s">
        <v>30143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 t="s">
        <v>220</v>
      </c>
      <c r="P7676" t="s">
        <v>397</v>
      </c>
      <c r="Q7676" t="s">
        <v>23</v>
      </c>
    </row>
    <row r="7677" spans="1:17" hidden="1" x14ac:dyDescent="0.25">
      <c r="A7677" t="s">
        <v>30144</v>
      </c>
      <c r="B7677" t="s">
        <v>30145</v>
      </c>
      <c r="C7677" s="1" t="str">
        <f t="shared" si="976"/>
        <v>21:0671</v>
      </c>
      <c r="D7677" s="1" t="str">
        <f t="shared" si="983"/>
        <v>21:0204</v>
      </c>
      <c r="E7677" t="s">
        <v>30142</v>
      </c>
      <c r="F7677" t="s">
        <v>30146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 t="s">
        <v>244</v>
      </c>
      <c r="P7677" t="s">
        <v>2212</v>
      </c>
      <c r="Q7677" t="s">
        <v>59</v>
      </c>
    </row>
    <row r="7678" spans="1:17" hidden="1" x14ac:dyDescent="0.25">
      <c r="A7678" t="s">
        <v>30147</v>
      </c>
      <c r="B7678" t="s">
        <v>30148</v>
      </c>
      <c r="C7678" s="1" t="str">
        <f t="shared" si="976"/>
        <v>21:0671</v>
      </c>
      <c r="D7678" s="1" t="str">
        <f t="shared" si="983"/>
        <v>21:0204</v>
      </c>
      <c r="E7678" t="s">
        <v>30149</v>
      </c>
      <c r="F7678" t="s">
        <v>30150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 t="s">
        <v>21</v>
      </c>
      <c r="P7678" t="s">
        <v>583</v>
      </c>
      <c r="Q7678" t="s">
        <v>93</v>
      </c>
    </row>
    <row r="7679" spans="1:17" hidden="1" x14ac:dyDescent="0.25">
      <c r="A7679" t="s">
        <v>30151</v>
      </c>
      <c r="B7679" t="s">
        <v>30152</v>
      </c>
      <c r="C7679" s="1" t="str">
        <f t="shared" si="976"/>
        <v>21:0671</v>
      </c>
      <c r="D7679" s="1" t="str">
        <f t="shared" si="983"/>
        <v>21:0204</v>
      </c>
      <c r="E7679" t="s">
        <v>30153</v>
      </c>
      <c r="F7679" t="s">
        <v>30154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 t="s">
        <v>225</v>
      </c>
      <c r="P7679" t="s">
        <v>356</v>
      </c>
      <c r="Q7679" t="s">
        <v>103</v>
      </c>
    </row>
    <row r="7680" spans="1:17" hidden="1" x14ac:dyDescent="0.25">
      <c r="A7680" t="s">
        <v>30155</v>
      </c>
      <c r="B7680" t="s">
        <v>30156</v>
      </c>
      <c r="C7680" s="1" t="str">
        <f t="shared" si="976"/>
        <v>21:0671</v>
      </c>
      <c r="D7680" s="1" t="str">
        <f t="shared" si="983"/>
        <v>21:0204</v>
      </c>
      <c r="E7680" t="s">
        <v>30157</v>
      </c>
      <c r="F7680" t="s">
        <v>30158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 t="s">
        <v>21</v>
      </c>
      <c r="P7680" t="s">
        <v>45</v>
      </c>
      <c r="Q7680" t="s">
        <v>149</v>
      </c>
    </row>
    <row r="7681" spans="1:17" hidden="1" x14ac:dyDescent="0.25">
      <c r="A7681" t="s">
        <v>30159</v>
      </c>
      <c r="B7681" t="s">
        <v>30160</v>
      </c>
      <c r="C7681" s="1" t="str">
        <f t="shared" si="976"/>
        <v>21:0671</v>
      </c>
      <c r="D7681" s="1" t="str">
        <f t="shared" si="983"/>
        <v>21:0204</v>
      </c>
      <c r="E7681" t="s">
        <v>30161</v>
      </c>
      <c r="F7681" t="s">
        <v>30162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 t="s">
        <v>113</v>
      </c>
      <c r="P7681" t="s">
        <v>22</v>
      </c>
      <c r="Q7681" t="s">
        <v>93</v>
      </c>
    </row>
    <row r="7682" spans="1:17" hidden="1" x14ac:dyDescent="0.25">
      <c r="A7682" t="s">
        <v>30163</v>
      </c>
      <c r="B7682" t="s">
        <v>30164</v>
      </c>
      <c r="C7682" s="1" t="str">
        <f t="shared" si="976"/>
        <v>21:0671</v>
      </c>
      <c r="D7682" s="1" t="str">
        <f t="shared" si="983"/>
        <v>21:0204</v>
      </c>
      <c r="E7682" t="s">
        <v>30165</v>
      </c>
      <c r="F7682" t="s">
        <v>30166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 t="s">
        <v>701</v>
      </c>
      <c r="P7682" t="s">
        <v>2212</v>
      </c>
      <c r="Q7682" t="s">
        <v>522</v>
      </c>
    </row>
    <row r="7683" spans="1:17" hidden="1" x14ac:dyDescent="0.25">
      <c r="A7683" t="s">
        <v>30167</v>
      </c>
      <c r="B7683" t="s">
        <v>30168</v>
      </c>
      <c r="C7683" s="1" t="str">
        <f t="shared" si="976"/>
        <v>21:0671</v>
      </c>
      <c r="D7683" s="1" t="str">
        <f t="shared" si="983"/>
        <v>21:0204</v>
      </c>
      <c r="E7683" t="s">
        <v>30169</v>
      </c>
      <c r="F7683" t="s">
        <v>30170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 t="s">
        <v>3655</v>
      </c>
      <c r="P7683" t="s">
        <v>2212</v>
      </c>
      <c r="Q7683" t="s">
        <v>522</v>
      </c>
    </row>
    <row r="7684" spans="1:17" hidden="1" x14ac:dyDescent="0.25">
      <c r="A7684" t="s">
        <v>30171</v>
      </c>
      <c r="B7684" t="s">
        <v>30172</v>
      </c>
      <c r="C7684" s="1" t="str">
        <f t="shared" si="976"/>
        <v>21:0671</v>
      </c>
      <c r="D7684" s="1" t="str">
        <f t="shared" si="983"/>
        <v>21:0204</v>
      </c>
      <c r="E7684" t="s">
        <v>30173</v>
      </c>
      <c r="F7684" t="s">
        <v>30174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 t="s">
        <v>4378</v>
      </c>
      <c r="P7684" t="s">
        <v>583</v>
      </c>
      <c r="Q7684" t="s">
        <v>35</v>
      </c>
    </row>
    <row r="7685" spans="1:17" hidden="1" x14ac:dyDescent="0.25">
      <c r="A7685" t="s">
        <v>30175</v>
      </c>
      <c r="B7685" t="s">
        <v>30176</v>
      </c>
      <c r="C7685" s="1" t="str">
        <f t="shared" si="976"/>
        <v>21:0671</v>
      </c>
      <c r="D7685" s="1" t="str">
        <f t="shared" si="983"/>
        <v>21:0204</v>
      </c>
      <c r="E7685" t="s">
        <v>30177</v>
      </c>
      <c r="F7685" t="s">
        <v>30178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 t="s">
        <v>21</v>
      </c>
      <c r="P7685" t="s">
        <v>22</v>
      </c>
      <c r="Q7685" t="s">
        <v>46</v>
      </c>
    </row>
    <row r="7686" spans="1:17" hidden="1" x14ac:dyDescent="0.25">
      <c r="A7686" t="s">
        <v>30179</v>
      </c>
      <c r="B7686" t="s">
        <v>30180</v>
      </c>
      <c r="C7686" s="1" t="str">
        <f t="shared" si="976"/>
        <v>21:0671</v>
      </c>
      <c r="D7686" s="1" t="str">
        <f t="shared" si="983"/>
        <v>21:0204</v>
      </c>
      <c r="E7686" t="s">
        <v>30181</v>
      </c>
      <c r="F7686" t="s">
        <v>30182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 t="s">
        <v>113</v>
      </c>
      <c r="P7686" t="s">
        <v>583</v>
      </c>
      <c r="Q7686" t="s">
        <v>392</v>
      </c>
    </row>
    <row r="7687" spans="1:17" hidden="1" x14ac:dyDescent="0.25">
      <c r="A7687" t="s">
        <v>30183</v>
      </c>
      <c r="B7687" t="s">
        <v>30184</v>
      </c>
      <c r="C7687" s="1" t="str">
        <f t="shared" si="976"/>
        <v>21:0671</v>
      </c>
      <c r="D7687" s="1" t="str">
        <f t="shared" si="983"/>
        <v>21:0204</v>
      </c>
      <c r="E7687" t="s">
        <v>30185</v>
      </c>
      <c r="F7687" t="s">
        <v>30186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 t="s">
        <v>76</v>
      </c>
      <c r="P7687" t="s">
        <v>22</v>
      </c>
      <c r="Q7687" t="s">
        <v>392</v>
      </c>
    </row>
    <row r="7688" spans="1:17" hidden="1" x14ac:dyDescent="0.25">
      <c r="A7688" t="s">
        <v>30187</v>
      </c>
      <c r="B7688" t="s">
        <v>30188</v>
      </c>
      <c r="C7688" s="1" t="str">
        <f t="shared" si="976"/>
        <v>21:0671</v>
      </c>
      <c r="D7688" s="1" t="str">
        <f t="shared" si="983"/>
        <v>21:0204</v>
      </c>
      <c r="E7688" t="s">
        <v>30189</v>
      </c>
      <c r="F7688" t="s">
        <v>30190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 t="s">
        <v>3376</v>
      </c>
      <c r="P7688" t="s">
        <v>583</v>
      </c>
      <c r="Q7688" t="s">
        <v>522</v>
      </c>
    </row>
    <row r="7689" spans="1:17" hidden="1" x14ac:dyDescent="0.25">
      <c r="A7689" t="s">
        <v>30191</v>
      </c>
      <c r="B7689" t="s">
        <v>30192</v>
      </c>
      <c r="C7689" s="1" t="str">
        <f t="shared" si="976"/>
        <v>21:0671</v>
      </c>
      <c r="D7689" s="1" t="str">
        <f t="shared" si="983"/>
        <v>21:0204</v>
      </c>
      <c r="E7689" t="s">
        <v>30193</v>
      </c>
      <c r="F7689" t="s">
        <v>30194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 t="s">
        <v>551</v>
      </c>
      <c r="P7689" t="s">
        <v>22</v>
      </c>
      <c r="Q7689" t="s">
        <v>59</v>
      </c>
    </row>
    <row r="7690" spans="1:17" hidden="1" x14ac:dyDescent="0.25">
      <c r="A7690" t="s">
        <v>30195</v>
      </c>
      <c r="B7690" t="s">
        <v>30196</v>
      </c>
      <c r="C7690" s="1" t="str">
        <f t="shared" si="976"/>
        <v>21:0671</v>
      </c>
      <c r="D7690" s="1" t="str">
        <f t="shared" si="983"/>
        <v>21:0204</v>
      </c>
      <c r="E7690" t="s">
        <v>30197</v>
      </c>
      <c r="F7690" t="s">
        <v>30198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 t="s">
        <v>512</v>
      </c>
      <c r="P7690" t="s">
        <v>397</v>
      </c>
      <c r="Q7690" t="s">
        <v>23</v>
      </c>
    </row>
    <row r="7691" spans="1:17" hidden="1" x14ac:dyDescent="0.25">
      <c r="A7691" t="s">
        <v>30199</v>
      </c>
      <c r="B7691" t="s">
        <v>30200</v>
      </c>
      <c r="C7691" s="1" t="str">
        <f t="shared" si="976"/>
        <v>21:0671</v>
      </c>
      <c r="D7691" s="1" t="str">
        <f t="shared" si="983"/>
        <v>21:0204</v>
      </c>
      <c r="E7691" t="s">
        <v>30201</v>
      </c>
      <c r="F7691" t="s">
        <v>30202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 t="s">
        <v>3065</v>
      </c>
      <c r="P7691" t="s">
        <v>583</v>
      </c>
      <c r="Q7691" t="s">
        <v>198</v>
      </c>
    </row>
    <row r="7692" spans="1:17" hidden="1" x14ac:dyDescent="0.25">
      <c r="A7692" t="s">
        <v>30203</v>
      </c>
      <c r="B7692" t="s">
        <v>30204</v>
      </c>
      <c r="C7692" s="1" t="str">
        <f t="shared" si="976"/>
        <v>21:0671</v>
      </c>
      <c r="D7692" s="1" t="str">
        <f t="shared" si="983"/>
        <v>21:0204</v>
      </c>
      <c r="E7692" t="s">
        <v>30201</v>
      </c>
      <c r="F7692" t="s">
        <v>30205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 t="s">
        <v>689</v>
      </c>
      <c r="P7692" t="s">
        <v>583</v>
      </c>
      <c r="Q7692" t="s">
        <v>93</v>
      </c>
    </row>
    <row r="7693" spans="1:17" hidden="1" x14ac:dyDescent="0.25">
      <c r="A7693" t="s">
        <v>30206</v>
      </c>
      <c r="B7693" t="s">
        <v>30207</v>
      </c>
      <c r="C7693" s="1" t="str">
        <f t="shared" si="976"/>
        <v>21:0671</v>
      </c>
      <c r="D7693" s="1" t="str">
        <f t="shared" si="983"/>
        <v>21:0204</v>
      </c>
      <c r="E7693" t="s">
        <v>30208</v>
      </c>
      <c r="F7693" t="s">
        <v>30209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 t="s">
        <v>1247</v>
      </c>
      <c r="P7693" t="s">
        <v>356</v>
      </c>
      <c r="Q7693" t="s">
        <v>215</v>
      </c>
    </row>
    <row r="7694" spans="1:17" hidden="1" x14ac:dyDescent="0.25">
      <c r="A7694" t="s">
        <v>30210</v>
      </c>
      <c r="B7694" t="s">
        <v>30211</v>
      </c>
      <c r="C7694" s="1" t="str">
        <f t="shared" si="976"/>
        <v>21:0671</v>
      </c>
      <c r="D7694" s="1" t="str">
        <f t="shared" si="983"/>
        <v>21:0204</v>
      </c>
      <c r="E7694" t="s">
        <v>30212</v>
      </c>
      <c r="F7694" t="s">
        <v>30213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 t="s">
        <v>1771</v>
      </c>
      <c r="P7694" t="s">
        <v>22</v>
      </c>
      <c r="Q7694" t="s">
        <v>215</v>
      </c>
    </row>
    <row r="7695" spans="1:17" hidden="1" x14ac:dyDescent="0.25">
      <c r="A7695" t="s">
        <v>30214</v>
      </c>
      <c r="B7695" t="s">
        <v>30215</v>
      </c>
      <c r="C7695" s="1" t="str">
        <f t="shared" si="976"/>
        <v>21:0671</v>
      </c>
      <c r="D7695" s="1" t="str">
        <f t="shared" si="983"/>
        <v>21:0204</v>
      </c>
      <c r="E7695" t="s">
        <v>30216</v>
      </c>
      <c r="F7695" t="s">
        <v>30217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 t="s">
        <v>158</v>
      </c>
      <c r="P7695" t="s">
        <v>356</v>
      </c>
      <c r="Q7695" t="s">
        <v>189</v>
      </c>
    </row>
    <row r="7696" spans="1:17" hidden="1" x14ac:dyDescent="0.25">
      <c r="A7696" t="s">
        <v>30218</v>
      </c>
      <c r="B7696" t="s">
        <v>30219</v>
      </c>
      <c r="C7696" s="1" t="str">
        <f t="shared" si="976"/>
        <v>21:0671</v>
      </c>
      <c r="D7696" s="1" t="str">
        <f t="shared" si="983"/>
        <v>21:0204</v>
      </c>
      <c r="E7696" t="s">
        <v>30220</v>
      </c>
      <c r="F7696" t="s">
        <v>30221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 t="s">
        <v>327</v>
      </c>
      <c r="P7696" t="s">
        <v>356</v>
      </c>
      <c r="Q7696" t="s">
        <v>149</v>
      </c>
    </row>
    <row r="7697" spans="1:17" hidden="1" x14ac:dyDescent="0.25">
      <c r="A7697" t="s">
        <v>30222</v>
      </c>
      <c r="B7697" t="s">
        <v>30223</v>
      </c>
      <c r="C7697" s="1" t="str">
        <f t="shared" si="976"/>
        <v>21:0671</v>
      </c>
      <c r="D7697" s="1" t="str">
        <f t="shared" si="983"/>
        <v>21:0204</v>
      </c>
      <c r="E7697" t="s">
        <v>30224</v>
      </c>
      <c r="F7697" t="s">
        <v>30225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 t="s">
        <v>4378</v>
      </c>
      <c r="P7697" t="s">
        <v>22</v>
      </c>
      <c r="Q7697" t="s">
        <v>138</v>
      </c>
    </row>
    <row r="7698" spans="1:17" hidden="1" x14ac:dyDescent="0.25">
      <c r="A7698" t="s">
        <v>30226</v>
      </c>
      <c r="B7698" t="s">
        <v>30227</v>
      </c>
      <c r="C7698" s="1" t="str">
        <f t="shared" si="976"/>
        <v>21:0671</v>
      </c>
      <c r="D7698" s="1" t="str">
        <f t="shared" si="983"/>
        <v>21:0204</v>
      </c>
      <c r="E7698" t="s">
        <v>30228</v>
      </c>
      <c r="F7698" t="s">
        <v>30229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 t="s">
        <v>5641</v>
      </c>
      <c r="P7698" t="s">
        <v>2212</v>
      </c>
      <c r="Q7698" t="s">
        <v>88</v>
      </c>
    </row>
    <row r="7699" spans="1:17" hidden="1" x14ac:dyDescent="0.25">
      <c r="A7699" t="s">
        <v>30230</v>
      </c>
      <c r="B7699" t="s">
        <v>30231</v>
      </c>
      <c r="C7699" s="1" t="str">
        <f t="shared" si="976"/>
        <v>21:0671</v>
      </c>
      <c r="D7699" s="1" t="str">
        <f t="shared" si="983"/>
        <v>21:0204</v>
      </c>
      <c r="E7699" t="s">
        <v>30232</v>
      </c>
      <c r="F7699" t="s">
        <v>30233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 t="s">
        <v>6091</v>
      </c>
      <c r="P7699" t="s">
        <v>1515</v>
      </c>
      <c r="Q7699" t="s">
        <v>88</v>
      </c>
    </row>
    <row r="7700" spans="1:17" hidden="1" x14ac:dyDescent="0.25">
      <c r="A7700" t="s">
        <v>30234</v>
      </c>
      <c r="B7700" t="s">
        <v>30235</v>
      </c>
      <c r="C7700" s="1" t="str">
        <f t="shared" si="976"/>
        <v>21:0671</v>
      </c>
      <c r="D7700" s="1" t="str">
        <f t="shared" si="983"/>
        <v>21:0204</v>
      </c>
      <c r="E7700" t="s">
        <v>30236</v>
      </c>
      <c r="F7700" t="s">
        <v>30237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 t="s">
        <v>1771</v>
      </c>
      <c r="P7700" t="s">
        <v>583</v>
      </c>
      <c r="Q7700" t="s">
        <v>215</v>
      </c>
    </row>
    <row r="7701" spans="1:17" hidden="1" x14ac:dyDescent="0.25">
      <c r="A7701" t="s">
        <v>30238</v>
      </c>
      <c r="B7701" t="s">
        <v>30239</v>
      </c>
      <c r="C7701" s="1" t="str">
        <f t="shared" si="976"/>
        <v>21:0671</v>
      </c>
      <c r="D7701" s="1" t="str">
        <f t="shared" si="983"/>
        <v>21:0204</v>
      </c>
      <c r="E7701" t="s">
        <v>30240</v>
      </c>
      <c r="F7701" t="s">
        <v>30241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 t="s">
        <v>3022</v>
      </c>
      <c r="P7701" t="s">
        <v>22</v>
      </c>
      <c r="Q7701" t="s">
        <v>143</v>
      </c>
    </row>
    <row r="7702" spans="1:17" hidden="1" x14ac:dyDescent="0.25">
      <c r="A7702" t="s">
        <v>30242</v>
      </c>
      <c r="B7702" t="s">
        <v>30243</v>
      </c>
      <c r="C7702" s="1" t="str">
        <f t="shared" si="976"/>
        <v>21:0671</v>
      </c>
      <c r="D7702" s="1" t="str">
        <f t="shared" si="983"/>
        <v>21:0204</v>
      </c>
      <c r="E7702" t="s">
        <v>30244</v>
      </c>
      <c r="F7702" t="s">
        <v>30245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 t="s">
        <v>76</v>
      </c>
      <c r="P7702" t="s">
        <v>356</v>
      </c>
      <c r="Q7702" t="s">
        <v>143</v>
      </c>
    </row>
    <row r="7703" spans="1:17" hidden="1" x14ac:dyDescent="0.25">
      <c r="A7703" t="s">
        <v>30246</v>
      </c>
      <c r="B7703" t="s">
        <v>30247</v>
      </c>
      <c r="C7703" s="1" t="str">
        <f t="shared" ref="C7703:C7766" si="986">HYPERLINK("http://geochem.nrcan.gc.ca/cdogs/content/bdl/bdl210671_e.htm", "21:0671")</f>
        <v>21:0671</v>
      </c>
      <c r="D7703" s="1" t="str">
        <f t="shared" si="983"/>
        <v>21:0204</v>
      </c>
      <c r="E7703" t="s">
        <v>30248</v>
      </c>
      <c r="F7703" t="s">
        <v>30249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 t="s">
        <v>113</v>
      </c>
      <c r="P7703" t="s">
        <v>45</v>
      </c>
      <c r="Q7703" t="s">
        <v>171</v>
      </c>
    </row>
    <row r="7704" spans="1:17" hidden="1" x14ac:dyDescent="0.25">
      <c r="A7704" t="s">
        <v>30250</v>
      </c>
      <c r="B7704" t="s">
        <v>30251</v>
      </c>
      <c r="C7704" s="1" t="str">
        <f t="shared" si="986"/>
        <v>21:0671</v>
      </c>
      <c r="D7704" s="1" t="str">
        <f t="shared" si="983"/>
        <v>21:0204</v>
      </c>
      <c r="E7704" t="s">
        <v>30252</v>
      </c>
      <c r="F7704" t="s">
        <v>30253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 t="s">
        <v>14276</v>
      </c>
      <c r="P7704" t="s">
        <v>583</v>
      </c>
      <c r="Q7704" t="s">
        <v>88</v>
      </c>
    </row>
    <row r="7705" spans="1:17" hidden="1" x14ac:dyDescent="0.25">
      <c r="A7705" t="s">
        <v>30254</v>
      </c>
      <c r="B7705" t="s">
        <v>30255</v>
      </c>
      <c r="C7705" s="1" t="str">
        <f t="shared" si="986"/>
        <v>21:0671</v>
      </c>
      <c r="D7705" s="1" t="str">
        <f>HYPERLINK("http://geochem.nrcan.gc.ca/cdogs/content/svy/svy_e.htm", "")</f>
        <v/>
      </c>
      <c r="G7705" s="1" t="str">
        <f>HYPERLINK("http://geochem.nrcan.gc.ca/cdogs/content/cr_/cr_00082_e.htm", "82")</f>
        <v>82</v>
      </c>
      <c r="J7705" t="s">
        <v>11703</v>
      </c>
      <c r="K7705" t="s">
        <v>11704</v>
      </c>
      <c r="O7705" t="s">
        <v>667</v>
      </c>
      <c r="P7705" t="s">
        <v>5702</v>
      </c>
      <c r="Q7705" t="s">
        <v>23</v>
      </c>
    </row>
    <row r="7706" spans="1:17" hidden="1" x14ac:dyDescent="0.25">
      <c r="A7706" t="s">
        <v>30256</v>
      </c>
      <c r="B7706" t="s">
        <v>30257</v>
      </c>
      <c r="C7706" s="1" t="str">
        <f t="shared" si="986"/>
        <v>21:0671</v>
      </c>
      <c r="D7706" s="1" t="str">
        <f t="shared" ref="D7706:D7719" si="987">HYPERLINK("http://geochem.nrcan.gc.ca/cdogs/content/svy/svy210204_e.htm", "21:0204")</f>
        <v>21:0204</v>
      </c>
      <c r="E7706" t="s">
        <v>30258</v>
      </c>
      <c r="F7706" t="s">
        <v>30259</v>
      </c>
      <c r="H7706">
        <v>61.448276100000001</v>
      </c>
      <c r="I7706">
        <v>-128.8373564</v>
      </c>
      <c r="J7706" s="1" t="str">
        <f t="shared" ref="J7706:J7719" si="988">HYPERLINK("http://geochem.nrcan.gc.ca/cdogs/content/kwd/kwd020018_e.htm", "Fluid (stream)")</f>
        <v>Fluid (stream)</v>
      </c>
      <c r="K7706" s="1" t="str">
        <f t="shared" ref="K7706:K7719" si="989">HYPERLINK("http://geochem.nrcan.gc.ca/cdogs/content/kwd/kwd080007_e.htm", "Untreated Water")</f>
        <v>Untreated Water</v>
      </c>
      <c r="O7706" t="s">
        <v>2379</v>
      </c>
      <c r="P7706" t="s">
        <v>2943</v>
      </c>
      <c r="Q7706" t="s">
        <v>103</v>
      </c>
    </row>
    <row r="7707" spans="1:17" hidden="1" x14ac:dyDescent="0.25">
      <c r="A7707" t="s">
        <v>30260</v>
      </c>
      <c r="B7707" t="s">
        <v>30261</v>
      </c>
      <c r="C7707" s="1" t="str">
        <f t="shared" si="986"/>
        <v>21:0671</v>
      </c>
      <c r="D7707" s="1" t="str">
        <f t="shared" si="987"/>
        <v>21:0204</v>
      </c>
      <c r="E7707" t="s">
        <v>30262</v>
      </c>
      <c r="F7707" t="s">
        <v>30263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 t="s">
        <v>730</v>
      </c>
      <c r="P7707" t="s">
        <v>2943</v>
      </c>
      <c r="Q7707" t="s">
        <v>149</v>
      </c>
    </row>
    <row r="7708" spans="1:17" hidden="1" x14ac:dyDescent="0.25">
      <c r="A7708" t="s">
        <v>30264</v>
      </c>
      <c r="B7708" t="s">
        <v>30265</v>
      </c>
      <c r="C7708" s="1" t="str">
        <f t="shared" si="986"/>
        <v>21:0671</v>
      </c>
      <c r="D7708" s="1" t="str">
        <f t="shared" si="987"/>
        <v>21:0204</v>
      </c>
      <c r="E7708" t="s">
        <v>30262</v>
      </c>
      <c r="F7708" t="s">
        <v>30266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 t="s">
        <v>667</v>
      </c>
      <c r="P7708" t="s">
        <v>1515</v>
      </c>
      <c r="Q7708" t="s">
        <v>189</v>
      </c>
    </row>
    <row r="7709" spans="1:17" hidden="1" x14ac:dyDescent="0.25">
      <c r="A7709" t="s">
        <v>30267</v>
      </c>
      <c r="B7709" t="s">
        <v>30268</v>
      </c>
      <c r="C7709" s="1" t="str">
        <f t="shared" si="986"/>
        <v>21:0671</v>
      </c>
      <c r="D7709" s="1" t="str">
        <f t="shared" si="987"/>
        <v>21:0204</v>
      </c>
      <c r="E7709" t="s">
        <v>30269</v>
      </c>
      <c r="F7709" t="s">
        <v>30270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 t="s">
        <v>21</v>
      </c>
      <c r="P7709" t="s">
        <v>22</v>
      </c>
      <c r="Q7709" t="s">
        <v>143</v>
      </c>
    </row>
    <row r="7710" spans="1:17" hidden="1" x14ac:dyDescent="0.25">
      <c r="A7710" t="s">
        <v>30271</v>
      </c>
      <c r="B7710" t="s">
        <v>30272</v>
      </c>
      <c r="C7710" s="1" t="str">
        <f t="shared" si="986"/>
        <v>21:0671</v>
      </c>
      <c r="D7710" s="1" t="str">
        <f t="shared" si="987"/>
        <v>21:0204</v>
      </c>
      <c r="E7710" t="s">
        <v>30273</v>
      </c>
      <c r="F7710" t="s">
        <v>30274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 t="s">
        <v>3376</v>
      </c>
      <c r="P7710" t="s">
        <v>583</v>
      </c>
      <c r="Q7710" t="s">
        <v>189</v>
      </c>
    </row>
    <row r="7711" spans="1:17" hidden="1" x14ac:dyDescent="0.25">
      <c r="A7711" t="s">
        <v>30275</v>
      </c>
      <c r="B7711" t="s">
        <v>30276</v>
      </c>
      <c r="C7711" s="1" t="str">
        <f t="shared" si="986"/>
        <v>21:0671</v>
      </c>
      <c r="D7711" s="1" t="str">
        <f t="shared" si="987"/>
        <v>21:0204</v>
      </c>
      <c r="E7711" t="s">
        <v>30277</v>
      </c>
      <c r="F7711" t="s">
        <v>30278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 t="s">
        <v>2379</v>
      </c>
      <c r="P7711" t="s">
        <v>583</v>
      </c>
      <c r="Q7711" t="s">
        <v>88</v>
      </c>
    </row>
    <row r="7712" spans="1:17" hidden="1" x14ac:dyDescent="0.25">
      <c r="A7712" t="s">
        <v>30279</v>
      </c>
      <c r="B7712" t="s">
        <v>30280</v>
      </c>
      <c r="C7712" s="1" t="str">
        <f t="shared" si="986"/>
        <v>21:0671</v>
      </c>
      <c r="D7712" s="1" t="str">
        <f t="shared" si="987"/>
        <v>21:0204</v>
      </c>
      <c r="E7712" t="s">
        <v>30281</v>
      </c>
      <c r="F7712" t="s">
        <v>30282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 t="s">
        <v>113</v>
      </c>
      <c r="P7712" t="s">
        <v>22</v>
      </c>
      <c r="Q7712" t="s">
        <v>149</v>
      </c>
    </row>
    <row r="7713" spans="1:17" hidden="1" x14ac:dyDescent="0.25">
      <c r="A7713" t="s">
        <v>30283</v>
      </c>
      <c r="B7713" t="s">
        <v>30284</v>
      </c>
      <c r="C7713" s="1" t="str">
        <f t="shared" si="986"/>
        <v>21:0671</v>
      </c>
      <c r="D7713" s="1" t="str">
        <f t="shared" si="987"/>
        <v>21:0204</v>
      </c>
      <c r="E7713" t="s">
        <v>30285</v>
      </c>
      <c r="F7713" t="s">
        <v>30286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 t="s">
        <v>220</v>
      </c>
      <c r="P7713" t="s">
        <v>22</v>
      </c>
      <c r="Q7713" t="s">
        <v>52</v>
      </c>
    </row>
    <row r="7714" spans="1:17" hidden="1" x14ac:dyDescent="0.25">
      <c r="A7714" t="s">
        <v>30287</v>
      </c>
      <c r="B7714" t="s">
        <v>30288</v>
      </c>
      <c r="C7714" s="1" t="str">
        <f t="shared" si="986"/>
        <v>21:0671</v>
      </c>
      <c r="D7714" s="1" t="str">
        <f t="shared" si="987"/>
        <v>21:0204</v>
      </c>
      <c r="E7714" t="s">
        <v>30289</v>
      </c>
      <c r="F7714" t="s">
        <v>30290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 t="s">
        <v>3419</v>
      </c>
      <c r="P7714" t="s">
        <v>22</v>
      </c>
      <c r="Q7714" t="s">
        <v>46</v>
      </c>
    </row>
    <row r="7715" spans="1:17" hidden="1" x14ac:dyDescent="0.25">
      <c r="A7715" t="s">
        <v>30291</v>
      </c>
      <c r="B7715" t="s">
        <v>30292</v>
      </c>
      <c r="C7715" s="1" t="str">
        <f t="shared" si="986"/>
        <v>21:0671</v>
      </c>
      <c r="D7715" s="1" t="str">
        <f t="shared" si="987"/>
        <v>21:0204</v>
      </c>
      <c r="E7715" t="s">
        <v>30293</v>
      </c>
      <c r="F7715" t="s">
        <v>30294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 t="s">
        <v>3419</v>
      </c>
      <c r="P7715" t="s">
        <v>22</v>
      </c>
      <c r="Q7715" t="s">
        <v>93</v>
      </c>
    </row>
    <row r="7716" spans="1:17" hidden="1" x14ac:dyDescent="0.25">
      <c r="A7716" t="s">
        <v>30295</v>
      </c>
      <c r="B7716" t="s">
        <v>30296</v>
      </c>
      <c r="C7716" s="1" t="str">
        <f t="shared" si="986"/>
        <v>21:0671</v>
      </c>
      <c r="D7716" s="1" t="str">
        <f t="shared" si="987"/>
        <v>21:0204</v>
      </c>
      <c r="E7716" t="s">
        <v>30297</v>
      </c>
      <c r="F7716" t="s">
        <v>30298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 t="s">
        <v>3116</v>
      </c>
      <c r="P7716" t="s">
        <v>22</v>
      </c>
      <c r="Q7716" t="s">
        <v>59</v>
      </c>
    </row>
    <row r="7717" spans="1:17" hidden="1" x14ac:dyDescent="0.25">
      <c r="A7717" t="s">
        <v>30299</v>
      </c>
      <c r="B7717" t="s">
        <v>30300</v>
      </c>
      <c r="C7717" s="1" t="str">
        <f t="shared" si="986"/>
        <v>21:0671</v>
      </c>
      <c r="D7717" s="1" t="str">
        <f t="shared" si="987"/>
        <v>21:0204</v>
      </c>
      <c r="E7717" t="s">
        <v>30301</v>
      </c>
      <c r="F7717" t="s">
        <v>30302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 t="s">
        <v>551</v>
      </c>
      <c r="P7717" t="s">
        <v>22</v>
      </c>
      <c r="Q7717" t="s">
        <v>198</v>
      </c>
    </row>
    <row r="7718" spans="1:17" hidden="1" x14ac:dyDescent="0.25">
      <c r="A7718" t="s">
        <v>30303</v>
      </c>
      <c r="B7718" t="s">
        <v>30304</v>
      </c>
      <c r="C7718" s="1" t="str">
        <f t="shared" si="986"/>
        <v>21:0671</v>
      </c>
      <c r="D7718" s="1" t="str">
        <f t="shared" si="987"/>
        <v>21:0204</v>
      </c>
      <c r="E7718" t="s">
        <v>30305</v>
      </c>
      <c r="F7718" t="s">
        <v>30306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 t="s">
        <v>76</v>
      </c>
      <c r="P7718" t="s">
        <v>583</v>
      </c>
      <c r="Q7718" t="s">
        <v>52</v>
      </c>
    </row>
    <row r="7719" spans="1:17" hidden="1" x14ac:dyDescent="0.25">
      <c r="A7719" t="s">
        <v>30307</v>
      </c>
      <c r="B7719" t="s">
        <v>30308</v>
      </c>
      <c r="C7719" s="1" t="str">
        <f t="shared" si="986"/>
        <v>21:0671</v>
      </c>
      <c r="D7719" s="1" t="str">
        <f t="shared" si="987"/>
        <v>21:0204</v>
      </c>
      <c r="E7719" t="s">
        <v>30309</v>
      </c>
      <c r="F7719" t="s">
        <v>30310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 t="s">
        <v>9521</v>
      </c>
      <c r="P7719" t="s">
        <v>583</v>
      </c>
      <c r="Q7719" t="s">
        <v>215</v>
      </c>
    </row>
    <row r="7720" spans="1:17" hidden="1" x14ac:dyDescent="0.25">
      <c r="A7720" t="s">
        <v>30311</v>
      </c>
      <c r="B7720" t="s">
        <v>30312</v>
      </c>
      <c r="C7720" s="1" t="str">
        <f t="shared" si="986"/>
        <v>21:0671</v>
      </c>
      <c r="D7720" s="1" t="str">
        <f>HYPERLINK("http://geochem.nrcan.gc.ca/cdogs/content/svy/svy_e.htm", "")</f>
        <v/>
      </c>
      <c r="G7720" s="1" t="str">
        <f>HYPERLINK("http://geochem.nrcan.gc.ca/cdogs/content/cr_/cr_00082_e.htm", "82")</f>
        <v>82</v>
      </c>
      <c r="J7720" t="s">
        <v>11703</v>
      </c>
      <c r="K7720" t="s">
        <v>11704</v>
      </c>
      <c r="O7720" t="s">
        <v>730</v>
      </c>
      <c r="P7720" t="s">
        <v>1588</v>
      </c>
      <c r="Q7720" t="s">
        <v>59</v>
      </c>
    </row>
    <row r="7721" spans="1:17" hidden="1" x14ac:dyDescent="0.25">
      <c r="A7721" t="s">
        <v>30313</v>
      </c>
      <c r="B7721" t="s">
        <v>30314</v>
      </c>
      <c r="C7721" s="1" t="str">
        <f t="shared" si="986"/>
        <v>21:0671</v>
      </c>
      <c r="D7721" s="1" t="str">
        <f t="shared" ref="D7721:D7729" si="990">HYPERLINK("http://geochem.nrcan.gc.ca/cdogs/content/svy/svy210204_e.htm", "21:0204")</f>
        <v>21:0204</v>
      </c>
      <c r="E7721" t="s">
        <v>30315</v>
      </c>
      <c r="F7721" t="s">
        <v>30316</v>
      </c>
      <c r="H7721">
        <v>61.564909200000002</v>
      </c>
      <c r="I7721">
        <v>-129.0803176</v>
      </c>
      <c r="J7721" s="1" t="str">
        <f t="shared" ref="J7721:J7729" si="991">HYPERLINK("http://geochem.nrcan.gc.ca/cdogs/content/kwd/kwd020018_e.htm", "Fluid (stream)")</f>
        <v>Fluid (stream)</v>
      </c>
      <c r="K7721" s="1" t="str">
        <f t="shared" ref="K7721:K7729" si="992">HYPERLINK("http://geochem.nrcan.gc.ca/cdogs/content/kwd/kwd080007_e.htm", "Untreated Water")</f>
        <v>Untreated Water</v>
      </c>
      <c r="O7721" t="s">
        <v>21</v>
      </c>
      <c r="P7721" t="s">
        <v>2212</v>
      </c>
      <c r="Q7721" t="s">
        <v>46</v>
      </c>
    </row>
    <row r="7722" spans="1:17" hidden="1" x14ac:dyDescent="0.25">
      <c r="A7722" t="s">
        <v>30317</v>
      </c>
      <c r="B7722" t="s">
        <v>30318</v>
      </c>
      <c r="C7722" s="1" t="str">
        <f t="shared" si="986"/>
        <v>21:0671</v>
      </c>
      <c r="D7722" s="1" t="str">
        <f t="shared" si="990"/>
        <v>21:0204</v>
      </c>
      <c r="E7722" t="s">
        <v>30319</v>
      </c>
      <c r="F7722" t="s">
        <v>30320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 t="s">
        <v>21</v>
      </c>
      <c r="P7722" t="s">
        <v>583</v>
      </c>
      <c r="Q7722" t="s">
        <v>189</v>
      </c>
    </row>
    <row r="7723" spans="1:17" hidden="1" x14ac:dyDescent="0.25">
      <c r="A7723" t="s">
        <v>30321</v>
      </c>
      <c r="B7723" t="s">
        <v>30322</v>
      </c>
      <c r="C7723" s="1" t="str">
        <f t="shared" si="986"/>
        <v>21:0671</v>
      </c>
      <c r="D7723" s="1" t="str">
        <f t="shared" si="990"/>
        <v>21:0204</v>
      </c>
      <c r="E7723" t="s">
        <v>30323</v>
      </c>
      <c r="F7723" t="s">
        <v>30324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 t="s">
        <v>2379</v>
      </c>
      <c r="P7723" t="s">
        <v>22</v>
      </c>
      <c r="Q7723" t="s">
        <v>52</v>
      </c>
    </row>
    <row r="7724" spans="1:17" hidden="1" x14ac:dyDescent="0.25">
      <c r="A7724" t="s">
        <v>30325</v>
      </c>
      <c r="B7724" t="s">
        <v>30326</v>
      </c>
      <c r="C7724" s="1" t="str">
        <f t="shared" si="986"/>
        <v>21:0671</v>
      </c>
      <c r="D7724" s="1" t="str">
        <f t="shared" si="990"/>
        <v>21:0204</v>
      </c>
      <c r="E7724" t="s">
        <v>30327</v>
      </c>
      <c r="F7724" t="s">
        <v>30328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 t="s">
        <v>3406</v>
      </c>
      <c r="P7724" t="s">
        <v>356</v>
      </c>
      <c r="Q7724" t="s">
        <v>149</v>
      </c>
    </row>
    <row r="7725" spans="1:17" hidden="1" x14ac:dyDescent="0.25">
      <c r="A7725" t="s">
        <v>30329</v>
      </c>
      <c r="B7725" t="s">
        <v>30330</v>
      </c>
      <c r="C7725" s="1" t="str">
        <f t="shared" si="986"/>
        <v>21:0671</v>
      </c>
      <c r="D7725" s="1" t="str">
        <f t="shared" si="990"/>
        <v>21:0204</v>
      </c>
      <c r="E7725" t="s">
        <v>30331</v>
      </c>
      <c r="F7725" t="s">
        <v>30332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 t="s">
        <v>2099</v>
      </c>
      <c r="P7725" t="s">
        <v>356</v>
      </c>
      <c r="Q7725" t="s">
        <v>189</v>
      </c>
    </row>
    <row r="7726" spans="1:17" hidden="1" x14ac:dyDescent="0.25">
      <c r="A7726" t="s">
        <v>30333</v>
      </c>
      <c r="B7726" t="s">
        <v>30334</v>
      </c>
      <c r="C7726" s="1" t="str">
        <f t="shared" si="986"/>
        <v>21:0671</v>
      </c>
      <c r="D7726" s="1" t="str">
        <f t="shared" si="990"/>
        <v>21:0204</v>
      </c>
      <c r="E7726" t="s">
        <v>30335</v>
      </c>
      <c r="F7726" t="s">
        <v>30336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 t="s">
        <v>244</v>
      </c>
      <c r="P7726" t="s">
        <v>583</v>
      </c>
      <c r="Q7726" t="s">
        <v>143</v>
      </c>
    </row>
    <row r="7727" spans="1:17" hidden="1" x14ac:dyDescent="0.25">
      <c r="A7727" t="s">
        <v>30337</v>
      </c>
      <c r="B7727" t="s">
        <v>30338</v>
      </c>
      <c r="C7727" s="1" t="str">
        <f t="shared" si="986"/>
        <v>21:0671</v>
      </c>
      <c r="D7727" s="1" t="str">
        <f t="shared" si="990"/>
        <v>21:0204</v>
      </c>
      <c r="E7727" t="s">
        <v>30335</v>
      </c>
      <c r="F7727" t="s">
        <v>30339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 t="s">
        <v>113</v>
      </c>
      <c r="P7727" t="s">
        <v>583</v>
      </c>
      <c r="Q7727" t="s">
        <v>171</v>
      </c>
    </row>
    <row r="7728" spans="1:17" hidden="1" x14ac:dyDescent="0.25">
      <c r="A7728" t="s">
        <v>30340</v>
      </c>
      <c r="B7728" t="s">
        <v>30341</v>
      </c>
      <c r="C7728" s="1" t="str">
        <f t="shared" si="986"/>
        <v>21:0671</v>
      </c>
      <c r="D7728" s="1" t="str">
        <f t="shared" si="990"/>
        <v>21:0204</v>
      </c>
      <c r="E7728" t="s">
        <v>30342</v>
      </c>
      <c r="F7728" t="s">
        <v>30343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 t="s">
        <v>21</v>
      </c>
      <c r="P7728" t="s">
        <v>356</v>
      </c>
      <c r="Q7728" t="s">
        <v>171</v>
      </c>
    </row>
    <row r="7729" spans="1:17" hidden="1" x14ac:dyDescent="0.25">
      <c r="A7729" t="s">
        <v>30344</v>
      </c>
      <c r="B7729" t="s">
        <v>30345</v>
      </c>
      <c r="C7729" s="1" t="str">
        <f t="shared" si="986"/>
        <v>21:0671</v>
      </c>
      <c r="D7729" s="1" t="str">
        <f t="shared" si="990"/>
        <v>21:0204</v>
      </c>
      <c r="E7729" t="s">
        <v>30346</v>
      </c>
      <c r="F7729" t="s">
        <v>30347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 t="s">
        <v>113</v>
      </c>
      <c r="P7729" t="s">
        <v>356</v>
      </c>
      <c r="Q7729" t="s">
        <v>171</v>
      </c>
    </row>
    <row r="7730" spans="1:17" hidden="1" x14ac:dyDescent="0.25">
      <c r="A7730" t="s">
        <v>30348</v>
      </c>
      <c r="B7730" t="s">
        <v>30349</v>
      </c>
      <c r="C7730" s="1" t="str">
        <f t="shared" si="986"/>
        <v>21:0671</v>
      </c>
      <c r="D7730" s="1" t="str">
        <f>HYPERLINK("http://geochem.nrcan.gc.ca/cdogs/content/svy/svy_e.htm", "")</f>
        <v/>
      </c>
      <c r="G7730" s="1" t="str">
        <f>HYPERLINK("http://geochem.nrcan.gc.ca/cdogs/content/cr_/cr_00080_e.htm", "80")</f>
        <v>80</v>
      </c>
      <c r="J7730" t="s">
        <v>11703</v>
      </c>
      <c r="K7730" t="s">
        <v>11704</v>
      </c>
      <c r="O7730" t="s">
        <v>680</v>
      </c>
      <c r="P7730" t="s">
        <v>1515</v>
      </c>
      <c r="Q7730" t="s">
        <v>71</v>
      </c>
    </row>
    <row r="7731" spans="1:17" hidden="1" x14ac:dyDescent="0.25">
      <c r="A7731" t="s">
        <v>30350</v>
      </c>
      <c r="B7731" t="s">
        <v>30351</v>
      </c>
      <c r="C7731" s="1" t="str">
        <f t="shared" si="986"/>
        <v>21:0671</v>
      </c>
      <c r="D7731" s="1" t="str">
        <f t="shared" ref="D7731:D7760" si="993">HYPERLINK("http://geochem.nrcan.gc.ca/cdogs/content/svy/svy210204_e.htm", "21:0204")</f>
        <v>21:0204</v>
      </c>
      <c r="E7731" t="s">
        <v>30352</v>
      </c>
      <c r="F7731" t="s">
        <v>30353</v>
      </c>
      <c r="H7731">
        <v>61.486845000000002</v>
      </c>
      <c r="I7731">
        <v>-129.0309019</v>
      </c>
      <c r="J7731" s="1" t="str">
        <f t="shared" ref="J7731:J7760" si="994">HYPERLINK("http://geochem.nrcan.gc.ca/cdogs/content/kwd/kwd020018_e.htm", "Fluid (stream)")</f>
        <v>Fluid (stream)</v>
      </c>
      <c r="K7731" s="1" t="str">
        <f t="shared" ref="K7731:K7760" si="995">HYPERLINK("http://geochem.nrcan.gc.ca/cdogs/content/kwd/kwd080007_e.htm", "Untreated Water")</f>
        <v>Untreated Water</v>
      </c>
      <c r="O7731" t="s">
        <v>9517</v>
      </c>
      <c r="P7731" t="s">
        <v>2212</v>
      </c>
      <c r="Q7731" t="s">
        <v>52</v>
      </c>
    </row>
    <row r="7732" spans="1:17" hidden="1" x14ac:dyDescent="0.25">
      <c r="A7732" t="s">
        <v>30354</v>
      </c>
      <c r="B7732" t="s">
        <v>30355</v>
      </c>
      <c r="C7732" s="1" t="str">
        <f t="shared" si="986"/>
        <v>21:0671</v>
      </c>
      <c r="D7732" s="1" t="str">
        <f t="shared" si="993"/>
        <v>21:0204</v>
      </c>
      <c r="E7732" t="s">
        <v>30356</v>
      </c>
      <c r="F7732" t="s">
        <v>30357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 t="s">
        <v>3406</v>
      </c>
      <c r="P7732" t="s">
        <v>583</v>
      </c>
      <c r="Q7732" t="s">
        <v>189</v>
      </c>
    </row>
    <row r="7733" spans="1:17" hidden="1" x14ac:dyDescent="0.25">
      <c r="A7733" t="s">
        <v>30358</v>
      </c>
      <c r="B7733" t="s">
        <v>30359</v>
      </c>
      <c r="C7733" s="1" t="str">
        <f t="shared" si="986"/>
        <v>21:0671</v>
      </c>
      <c r="D7733" s="1" t="str">
        <f t="shared" si="993"/>
        <v>21:0204</v>
      </c>
      <c r="E7733" t="s">
        <v>30360</v>
      </c>
      <c r="F7733" t="s">
        <v>30361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 t="s">
        <v>2379</v>
      </c>
      <c r="P7733" t="s">
        <v>356</v>
      </c>
      <c r="Q7733" t="s">
        <v>138</v>
      </c>
    </row>
    <row r="7734" spans="1:17" hidden="1" x14ac:dyDescent="0.25">
      <c r="A7734" t="s">
        <v>30362</v>
      </c>
      <c r="B7734" t="s">
        <v>30363</v>
      </c>
      <c r="C7734" s="1" t="str">
        <f t="shared" si="986"/>
        <v>21:0671</v>
      </c>
      <c r="D7734" s="1" t="str">
        <f t="shared" si="993"/>
        <v>21:0204</v>
      </c>
      <c r="E7734" t="s">
        <v>30364</v>
      </c>
      <c r="F7734" t="s">
        <v>30365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 t="s">
        <v>1597</v>
      </c>
      <c r="P7734" t="s">
        <v>22</v>
      </c>
      <c r="Q7734" t="s">
        <v>88</v>
      </c>
    </row>
    <row r="7735" spans="1:17" hidden="1" x14ac:dyDescent="0.25">
      <c r="A7735" t="s">
        <v>30366</v>
      </c>
      <c r="B7735" t="s">
        <v>30367</v>
      </c>
      <c r="C7735" s="1" t="str">
        <f t="shared" si="986"/>
        <v>21:0671</v>
      </c>
      <c r="D7735" s="1" t="str">
        <f t="shared" si="993"/>
        <v>21:0204</v>
      </c>
      <c r="E7735" t="s">
        <v>30368</v>
      </c>
      <c r="F7735" t="s">
        <v>30369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 t="s">
        <v>1771</v>
      </c>
      <c r="P7735" t="s">
        <v>356</v>
      </c>
      <c r="Q7735" t="s">
        <v>88</v>
      </c>
    </row>
    <row r="7736" spans="1:17" hidden="1" x14ac:dyDescent="0.25">
      <c r="A7736" t="s">
        <v>30370</v>
      </c>
      <c r="B7736" t="s">
        <v>30371</v>
      </c>
      <c r="C7736" s="1" t="str">
        <f t="shared" si="986"/>
        <v>21:0671</v>
      </c>
      <c r="D7736" s="1" t="str">
        <f t="shared" si="993"/>
        <v>21:0204</v>
      </c>
      <c r="E7736" t="s">
        <v>30372</v>
      </c>
      <c r="F7736" t="s">
        <v>30373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 t="s">
        <v>7174</v>
      </c>
      <c r="P7736" t="s">
        <v>583</v>
      </c>
      <c r="Q7736" t="s">
        <v>392</v>
      </c>
    </row>
    <row r="7737" spans="1:17" hidden="1" x14ac:dyDescent="0.25">
      <c r="A7737" t="s">
        <v>30374</v>
      </c>
      <c r="B7737" t="s">
        <v>30375</v>
      </c>
      <c r="C7737" s="1" t="str">
        <f t="shared" si="986"/>
        <v>21:0671</v>
      </c>
      <c r="D7737" s="1" t="str">
        <f t="shared" si="993"/>
        <v>21:0204</v>
      </c>
      <c r="E7737" t="s">
        <v>30376</v>
      </c>
      <c r="F7737" t="s">
        <v>30377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 t="s">
        <v>3655</v>
      </c>
      <c r="P7737" t="s">
        <v>2212</v>
      </c>
      <c r="Q7737" t="s">
        <v>23</v>
      </c>
    </row>
    <row r="7738" spans="1:17" hidden="1" x14ac:dyDescent="0.25">
      <c r="A7738" t="s">
        <v>30378</v>
      </c>
      <c r="B7738" t="s">
        <v>30379</v>
      </c>
      <c r="C7738" s="1" t="str">
        <f t="shared" si="986"/>
        <v>21:0671</v>
      </c>
      <c r="D7738" s="1" t="str">
        <f t="shared" si="993"/>
        <v>21:0204</v>
      </c>
      <c r="E7738" t="s">
        <v>30380</v>
      </c>
      <c r="F7738" t="s">
        <v>30381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 t="s">
        <v>101</v>
      </c>
      <c r="P7738" t="s">
        <v>583</v>
      </c>
      <c r="Q7738" t="s">
        <v>23</v>
      </c>
    </row>
    <row r="7739" spans="1:17" hidden="1" x14ac:dyDescent="0.25">
      <c r="A7739" t="s">
        <v>30382</v>
      </c>
      <c r="B7739" t="s">
        <v>30383</v>
      </c>
      <c r="C7739" s="1" t="str">
        <f t="shared" si="986"/>
        <v>21:0671</v>
      </c>
      <c r="D7739" s="1" t="str">
        <f t="shared" si="993"/>
        <v>21:0204</v>
      </c>
      <c r="E7739" t="s">
        <v>30384</v>
      </c>
      <c r="F7739" t="s">
        <v>30385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 t="s">
        <v>2129</v>
      </c>
      <c r="P7739" t="s">
        <v>583</v>
      </c>
      <c r="Q7739" t="s">
        <v>59</v>
      </c>
    </row>
    <row r="7740" spans="1:17" hidden="1" x14ac:dyDescent="0.25">
      <c r="A7740" t="s">
        <v>30386</v>
      </c>
      <c r="B7740" t="s">
        <v>30387</v>
      </c>
      <c r="C7740" s="1" t="str">
        <f t="shared" si="986"/>
        <v>21:0671</v>
      </c>
      <c r="D7740" s="1" t="str">
        <f t="shared" si="993"/>
        <v>21:0204</v>
      </c>
      <c r="E7740" t="s">
        <v>30388</v>
      </c>
      <c r="F7740" t="s">
        <v>30389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 t="s">
        <v>10345</v>
      </c>
      <c r="P7740" t="s">
        <v>2212</v>
      </c>
      <c r="Q7740" t="s">
        <v>522</v>
      </c>
    </row>
    <row r="7741" spans="1:17" hidden="1" x14ac:dyDescent="0.25">
      <c r="A7741" t="s">
        <v>30390</v>
      </c>
      <c r="B7741" t="s">
        <v>30391</v>
      </c>
      <c r="C7741" s="1" t="str">
        <f t="shared" si="986"/>
        <v>21:0671</v>
      </c>
      <c r="D7741" s="1" t="str">
        <f t="shared" si="993"/>
        <v>21:0204</v>
      </c>
      <c r="E7741" t="s">
        <v>30392</v>
      </c>
      <c r="F7741" t="s">
        <v>30393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 t="s">
        <v>311</v>
      </c>
      <c r="P7741" t="s">
        <v>397</v>
      </c>
      <c r="Q7741" t="s">
        <v>198</v>
      </c>
    </row>
    <row r="7742" spans="1:17" hidden="1" x14ac:dyDescent="0.25">
      <c r="A7742" t="s">
        <v>30394</v>
      </c>
      <c r="B7742" t="s">
        <v>30395</v>
      </c>
      <c r="C7742" s="1" t="str">
        <f t="shared" si="986"/>
        <v>21:0671</v>
      </c>
      <c r="D7742" s="1" t="str">
        <f t="shared" si="993"/>
        <v>21:0204</v>
      </c>
      <c r="E7742" t="s">
        <v>30396</v>
      </c>
      <c r="F7742" t="s">
        <v>30397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 t="s">
        <v>630</v>
      </c>
      <c r="P7742" t="s">
        <v>583</v>
      </c>
      <c r="Q7742" t="s">
        <v>71</v>
      </c>
    </row>
    <row r="7743" spans="1:17" hidden="1" x14ac:dyDescent="0.25">
      <c r="A7743" t="s">
        <v>30398</v>
      </c>
      <c r="B7743" t="s">
        <v>30399</v>
      </c>
      <c r="C7743" s="1" t="str">
        <f t="shared" si="986"/>
        <v>21:0671</v>
      </c>
      <c r="D7743" s="1" t="str">
        <f t="shared" si="993"/>
        <v>21:0204</v>
      </c>
      <c r="E7743" t="s">
        <v>30400</v>
      </c>
      <c r="F7743" t="s">
        <v>30401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 t="s">
        <v>512</v>
      </c>
      <c r="P7743" t="s">
        <v>583</v>
      </c>
      <c r="Q7743" t="s">
        <v>71</v>
      </c>
    </row>
    <row r="7744" spans="1:17" hidden="1" x14ac:dyDescent="0.25">
      <c r="A7744" t="s">
        <v>30402</v>
      </c>
      <c r="B7744" t="s">
        <v>30403</v>
      </c>
      <c r="C7744" s="1" t="str">
        <f t="shared" si="986"/>
        <v>21:0671</v>
      </c>
      <c r="D7744" s="1" t="str">
        <f t="shared" si="993"/>
        <v>21:0204</v>
      </c>
      <c r="E7744" t="s">
        <v>30404</v>
      </c>
      <c r="F7744" t="s">
        <v>30405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 t="s">
        <v>10345</v>
      </c>
      <c r="P7744" t="s">
        <v>2212</v>
      </c>
      <c r="Q7744" t="s">
        <v>198</v>
      </c>
    </row>
    <row r="7745" spans="1:17" hidden="1" x14ac:dyDescent="0.25">
      <c r="A7745" t="s">
        <v>30406</v>
      </c>
      <c r="B7745" t="s">
        <v>30407</v>
      </c>
      <c r="C7745" s="1" t="str">
        <f t="shared" si="986"/>
        <v>21:0671</v>
      </c>
      <c r="D7745" s="1" t="str">
        <f t="shared" si="993"/>
        <v>21:0204</v>
      </c>
      <c r="E7745" t="s">
        <v>30408</v>
      </c>
      <c r="F7745" t="s">
        <v>30409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 t="s">
        <v>576</v>
      </c>
      <c r="P7745" t="s">
        <v>830</v>
      </c>
      <c r="Q7745" t="s">
        <v>88</v>
      </c>
    </row>
    <row r="7746" spans="1:17" hidden="1" x14ac:dyDescent="0.25">
      <c r="A7746" t="s">
        <v>30410</v>
      </c>
      <c r="B7746" t="s">
        <v>30411</v>
      </c>
      <c r="C7746" s="1" t="str">
        <f t="shared" si="986"/>
        <v>21:0671</v>
      </c>
      <c r="D7746" s="1" t="str">
        <f t="shared" si="993"/>
        <v>21:0204</v>
      </c>
      <c r="E7746" t="s">
        <v>30412</v>
      </c>
      <c r="F7746" t="s">
        <v>30413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 t="s">
        <v>1771</v>
      </c>
      <c r="P7746" t="s">
        <v>2212</v>
      </c>
      <c r="Q7746" t="s">
        <v>52</v>
      </c>
    </row>
    <row r="7747" spans="1:17" hidden="1" x14ac:dyDescent="0.25">
      <c r="A7747" t="s">
        <v>30414</v>
      </c>
      <c r="B7747" t="s">
        <v>30415</v>
      </c>
      <c r="C7747" s="1" t="str">
        <f t="shared" si="986"/>
        <v>21:0671</v>
      </c>
      <c r="D7747" s="1" t="str">
        <f t="shared" si="993"/>
        <v>21:0204</v>
      </c>
      <c r="E7747" t="s">
        <v>30416</v>
      </c>
      <c r="F7747" t="s">
        <v>30417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 t="s">
        <v>3032</v>
      </c>
      <c r="P7747" t="s">
        <v>22</v>
      </c>
      <c r="Q7747" t="s">
        <v>138</v>
      </c>
    </row>
    <row r="7748" spans="1:17" hidden="1" x14ac:dyDescent="0.25">
      <c r="A7748" t="s">
        <v>30418</v>
      </c>
      <c r="B7748" t="s">
        <v>30419</v>
      </c>
      <c r="C7748" s="1" t="str">
        <f t="shared" si="986"/>
        <v>21:0671</v>
      </c>
      <c r="D7748" s="1" t="str">
        <f t="shared" si="993"/>
        <v>21:0204</v>
      </c>
      <c r="E7748" t="s">
        <v>30416</v>
      </c>
      <c r="F7748" t="s">
        <v>30420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 t="s">
        <v>607</v>
      </c>
      <c r="P7748" t="s">
        <v>356</v>
      </c>
      <c r="Q7748" t="s">
        <v>2366</v>
      </c>
    </row>
    <row r="7749" spans="1:17" hidden="1" x14ac:dyDescent="0.25">
      <c r="A7749" t="s">
        <v>30421</v>
      </c>
      <c r="B7749" t="s">
        <v>30422</v>
      </c>
      <c r="C7749" s="1" t="str">
        <f t="shared" si="986"/>
        <v>21:0671</v>
      </c>
      <c r="D7749" s="1" t="str">
        <f t="shared" si="993"/>
        <v>21:0204</v>
      </c>
      <c r="E7749" t="s">
        <v>30423</v>
      </c>
      <c r="F7749" t="s">
        <v>30424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 t="s">
        <v>311</v>
      </c>
      <c r="P7749" t="s">
        <v>356</v>
      </c>
      <c r="Q7749" t="s">
        <v>88</v>
      </c>
    </row>
    <row r="7750" spans="1:17" hidden="1" x14ac:dyDescent="0.25">
      <c r="A7750" t="s">
        <v>30425</v>
      </c>
      <c r="B7750" t="s">
        <v>30426</v>
      </c>
      <c r="C7750" s="1" t="str">
        <f t="shared" si="986"/>
        <v>21:0671</v>
      </c>
      <c r="D7750" s="1" t="str">
        <f t="shared" si="993"/>
        <v>21:0204</v>
      </c>
      <c r="E7750" t="s">
        <v>30427</v>
      </c>
      <c r="F7750" t="s">
        <v>30428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 t="s">
        <v>6341</v>
      </c>
      <c r="P7750" t="s">
        <v>22</v>
      </c>
      <c r="Q7750" t="s">
        <v>88</v>
      </c>
    </row>
    <row r="7751" spans="1:17" hidden="1" x14ac:dyDescent="0.25">
      <c r="A7751" t="s">
        <v>30429</v>
      </c>
      <c r="B7751" t="s">
        <v>30430</v>
      </c>
      <c r="C7751" s="1" t="str">
        <f t="shared" si="986"/>
        <v>21:0671</v>
      </c>
      <c r="D7751" s="1" t="str">
        <f t="shared" si="993"/>
        <v>21:0204</v>
      </c>
      <c r="E7751" t="s">
        <v>30431</v>
      </c>
      <c r="F7751" t="s">
        <v>30432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 t="s">
        <v>5563</v>
      </c>
      <c r="P7751" t="s">
        <v>1515</v>
      </c>
      <c r="Q7751" t="s">
        <v>88</v>
      </c>
    </row>
    <row r="7752" spans="1:17" hidden="1" x14ac:dyDescent="0.25">
      <c r="A7752" t="s">
        <v>30433</v>
      </c>
      <c r="B7752" t="s">
        <v>30434</v>
      </c>
      <c r="C7752" s="1" t="str">
        <f t="shared" si="986"/>
        <v>21:0671</v>
      </c>
      <c r="D7752" s="1" t="str">
        <f t="shared" si="993"/>
        <v>21:0204</v>
      </c>
      <c r="E7752" t="s">
        <v>30435</v>
      </c>
      <c r="F7752" t="s">
        <v>30436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  <c r="O7752" t="s">
        <v>108</v>
      </c>
      <c r="P7752" t="s">
        <v>108</v>
      </c>
      <c r="Q7752" t="s">
        <v>108</v>
      </c>
    </row>
    <row r="7753" spans="1:17" hidden="1" x14ac:dyDescent="0.25">
      <c r="A7753" t="s">
        <v>30437</v>
      </c>
      <c r="B7753" t="s">
        <v>30438</v>
      </c>
      <c r="C7753" s="1" t="str">
        <f t="shared" si="986"/>
        <v>21:0671</v>
      </c>
      <c r="D7753" s="1" t="str">
        <f t="shared" si="993"/>
        <v>21:0204</v>
      </c>
      <c r="E7753" t="s">
        <v>30439</v>
      </c>
      <c r="F7753" t="s">
        <v>30440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 t="s">
        <v>21</v>
      </c>
      <c r="P7753" t="s">
        <v>356</v>
      </c>
      <c r="Q7753" t="s">
        <v>143</v>
      </c>
    </row>
    <row r="7754" spans="1:17" hidden="1" x14ac:dyDescent="0.25">
      <c r="A7754" t="s">
        <v>30441</v>
      </c>
      <c r="B7754" t="s">
        <v>30442</v>
      </c>
      <c r="C7754" s="1" t="str">
        <f t="shared" si="986"/>
        <v>21:0671</v>
      </c>
      <c r="D7754" s="1" t="str">
        <f t="shared" si="993"/>
        <v>21:0204</v>
      </c>
      <c r="E7754" t="s">
        <v>30443</v>
      </c>
      <c r="F7754" t="s">
        <v>30444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 t="s">
        <v>370</v>
      </c>
      <c r="P7754" t="s">
        <v>583</v>
      </c>
      <c r="Q7754" t="s">
        <v>52</v>
      </c>
    </row>
    <row r="7755" spans="1:17" hidden="1" x14ac:dyDescent="0.25">
      <c r="A7755" t="s">
        <v>30445</v>
      </c>
      <c r="B7755" t="s">
        <v>30446</v>
      </c>
      <c r="C7755" s="1" t="str">
        <f t="shared" si="986"/>
        <v>21:0671</v>
      </c>
      <c r="D7755" s="1" t="str">
        <f t="shared" si="993"/>
        <v>21:0204</v>
      </c>
      <c r="E7755" t="s">
        <v>30447</v>
      </c>
      <c r="F7755" t="s">
        <v>30448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  <c r="O7755" t="s">
        <v>108</v>
      </c>
      <c r="P7755" t="s">
        <v>108</v>
      </c>
      <c r="Q7755" t="s">
        <v>108</v>
      </c>
    </row>
    <row r="7756" spans="1:17" hidden="1" x14ac:dyDescent="0.25">
      <c r="A7756" t="s">
        <v>30449</v>
      </c>
      <c r="B7756" t="s">
        <v>30450</v>
      </c>
      <c r="C7756" s="1" t="str">
        <f t="shared" si="986"/>
        <v>21:0671</v>
      </c>
      <c r="D7756" s="1" t="str">
        <f t="shared" si="993"/>
        <v>21:0204</v>
      </c>
      <c r="E7756" t="s">
        <v>30451</v>
      </c>
      <c r="F7756" t="s">
        <v>30452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 t="s">
        <v>1818</v>
      </c>
      <c r="P7756" t="s">
        <v>22</v>
      </c>
      <c r="Q7756" t="s">
        <v>71</v>
      </c>
    </row>
    <row r="7757" spans="1:17" hidden="1" x14ac:dyDescent="0.25">
      <c r="A7757" t="s">
        <v>30453</v>
      </c>
      <c r="B7757" t="s">
        <v>30454</v>
      </c>
      <c r="C7757" s="1" t="str">
        <f t="shared" si="986"/>
        <v>21:0671</v>
      </c>
      <c r="D7757" s="1" t="str">
        <f t="shared" si="993"/>
        <v>21:0204</v>
      </c>
      <c r="E7757" t="s">
        <v>30455</v>
      </c>
      <c r="F7757" t="s">
        <v>30456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 t="s">
        <v>588</v>
      </c>
      <c r="P7757" t="s">
        <v>22</v>
      </c>
      <c r="Q7757" t="s">
        <v>93</v>
      </c>
    </row>
    <row r="7758" spans="1:17" hidden="1" x14ac:dyDescent="0.25">
      <c r="A7758" t="s">
        <v>30457</v>
      </c>
      <c r="B7758" t="s">
        <v>30458</v>
      </c>
      <c r="C7758" s="1" t="str">
        <f t="shared" si="986"/>
        <v>21:0671</v>
      </c>
      <c r="D7758" s="1" t="str">
        <f t="shared" si="993"/>
        <v>21:0204</v>
      </c>
      <c r="E7758" t="s">
        <v>30459</v>
      </c>
      <c r="F7758" t="s">
        <v>30460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 t="s">
        <v>3376</v>
      </c>
      <c r="P7758" t="s">
        <v>22</v>
      </c>
      <c r="Q7758" t="s">
        <v>71</v>
      </c>
    </row>
    <row r="7759" spans="1:17" hidden="1" x14ac:dyDescent="0.25">
      <c r="A7759" t="s">
        <v>30461</v>
      </c>
      <c r="B7759" t="s">
        <v>30462</v>
      </c>
      <c r="C7759" s="1" t="str">
        <f t="shared" si="986"/>
        <v>21:0671</v>
      </c>
      <c r="D7759" s="1" t="str">
        <f t="shared" si="993"/>
        <v>21:0204</v>
      </c>
      <c r="E7759" t="s">
        <v>30463</v>
      </c>
      <c r="F7759" t="s">
        <v>30464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 t="s">
        <v>701</v>
      </c>
      <c r="P7759" t="s">
        <v>2212</v>
      </c>
      <c r="Q7759" t="s">
        <v>52</v>
      </c>
    </row>
    <row r="7760" spans="1:17" hidden="1" x14ac:dyDescent="0.25">
      <c r="A7760" t="s">
        <v>30465</v>
      </c>
      <c r="B7760" t="s">
        <v>30466</v>
      </c>
      <c r="C7760" s="1" t="str">
        <f t="shared" si="986"/>
        <v>21:0671</v>
      </c>
      <c r="D7760" s="1" t="str">
        <f t="shared" si="993"/>
        <v>21:0204</v>
      </c>
      <c r="E7760" t="s">
        <v>30467</v>
      </c>
      <c r="F7760" t="s">
        <v>30468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 t="s">
        <v>2129</v>
      </c>
      <c r="P7760" t="s">
        <v>22</v>
      </c>
      <c r="Q7760" t="s">
        <v>149</v>
      </c>
    </row>
    <row r="7761" spans="1:17" hidden="1" x14ac:dyDescent="0.25">
      <c r="A7761" t="s">
        <v>30469</v>
      </c>
      <c r="B7761" t="s">
        <v>30470</v>
      </c>
      <c r="C7761" s="1" t="str">
        <f t="shared" si="986"/>
        <v>21:0671</v>
      </c>
      <c r="D7761" s="1" t="str">
        <f>HYPERLINK("http://geochem.nrcan.gc.ca/cdogs/content/svy/svy_e.htm", "")</f>
        <v/>
      </c>
      <c r="G7761" s="1" t="str">
        <f>HYPERLINK("http://geochem.nrcan.gc.ca/cdogs/content/cr_/cr_00082_e.htm", "82")</f>
        <v>82</v>
      </c>
      <c r="J7761" t="s">
        <v>11703</v>
      </c>
      <c r="K7761" t="s">
        <v>11704</v>
      </c>
      <c r="O7761" t="s">
        <v>16751</v>
      </c>
      <c r="P7761" t="s">
        <v>1588</v>
      </c>
      <c r="Q7761" t="s">
        <v>23</v>
      </c>
    </row>
    <row r="7762" spans="1:17" hidden="1" x14ac:dyDescent="0.25">
      <c r="A7762" t="s">
        <v>30471</v>
      </c>
      <c r="B7762" t="s">
        <v>30472</v>
      </c>
      <c r="C7762" s="1" t="str">
        <f t="shared" si="986"/>
        <v>21:0671</v>
      </c>
      <c r="D7762" s="1" t="str">
        <f t="shared" ref="D7762:D7770" si="996">HYPERLINK("http://geochem.nrcan.gc.ca/cdogs/content/svy/svy210204_e.htm", "21:0204")</f>
        <v>21:0204</v>
      </c>
      <c r="E7762" t="s">
        <v>30473</v>
      </c>
      <c r="F7762" t="s">
        <v>30474</v>
      </c>
      <c r="H7762">
        <v>61.225461000000003</v>
      </c>
      <c r="I7762">
        <v>-128.817249</v>
      </c>
      <c r="J7762" s="1" t="str">
        <f t="shared" ref="J7762:J7770" si="997">HYPERLINK("http://geochem.nrcan.gc.ca/cdogs/content/kwd/kwd020018_e.htm", "Fluid (stream)")</f>
        <v>Fluid (stream)</v>
      </c>
      <c r="K7762" s="1" t="str">
        <f t="shared" ref="K7762:K7770" si="998">HYPERLINK("http://geochem.nrcan.gc.ca/cdogs/content/kwd/kwd080007_e.htm", "Untreated Water")</f>
        <v>Untreated Water</v>
      </c>
      <c r="O7762" t="s">
        <v>3376</v>
      </c>
      <c r="P7762" t="s">
        <v>1515</v>
      </c>
      <c r="Q7762" t="s">
        <v>93</v>
      </c>
    </row>
    <row r="7763" spans="1:17" hidden="1" x14ac:dyDescent="0.25">
      <c r="A7763" t="s">
        <v>30475</v>
      </c>
      <c r="B7763" t="s">
        <v>30476</v>
      </c>
      <c r="C7763" s="1" t="str">
        <f t="shared" si="986"/>
        <v>21:0671</v>
      </c>
      <c r="D7763" s="1" t="str">
        <f t="shared" si="996"/>
        <v>21:0204</v>
      </c>
      <c r="E7763" t="s">
        <v>30477</v>
      </c>
      <c r="F7763" t="s">
        <v>30478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 t="s">
        <v>311</v>
      </c>
      <c r="P7763" t="s">
        <v>22</v>
      </c>
      <c r="Q7763" t="s">
        <v>189</v>
      </c>
    </row>
    <row r="7764" spans="1:17" hidden="1" x14ac:dyDescent="0.25">
      <c r="A7764" t="s">
        <v>30479</v>
      </c>
      <c r="B7764" t="s">
        <v>30480</v>
      </c>
      <c r="C7764" s="1" t="str">
        <f t="shared" si="986"/>
        <v>21:0671</v>
      </c>
      <c r="D7764" s="1" t="str">
        <f t="shared" si="996"/>
        <v>21:0204</v>
      </c>
      <c r="E7764" t="s">
        <v>30481</v>
      </c>
      <c r="F7764" t="s">
        <v>30482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 t="s">
        <v>588</v>
      </c>
      <c r="P7764" t="s">
        <v>22</v>
      </c>
      <c r="Q7764" t="s">
        <v>143</v>
      </c>
    </row>
    <row r="7765" spans="1:17" hidden="1" x14ac:dyDescent="0.25">
      <c r="A7765" t="s">
        <v>30483</v>
      </c>
      <c r="B7765" t="s">
        <v>30484</v>
      </c>
      <c r="C7765" s="1" t="str">
        <f t="shared" si="986"/>
        <v>21:0671</v>
      </c>
      <c r="D7765" s="1" t="str">
        <f t="shared" si="996"/>
        <v>21:0204</v>
      </c>
      <c r="E7765" t="s">
        <v>30481</v>
      </c>
      <c r="F7765" t="s">
        <v>30485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 t="s">
        <v>588</v>
      </c>
      <c r="P7765" t="s">
        <v>22</v>
      </c>
      <c r="Q7765" t="s">
        <v>171</v>
      </c>
    </row>
    <row r="7766" spans="1:17" hidden="1" x14ac:dyDescent="0.25">
      <c r="A7766" t="s">
        <v>30486</v>
      </c>
      <c r="B7766" t="s">
        <v>30487</v>
      </c>
      <c r="C7766" s="1" t="str">
        <f t="shared" si="986"/>
        <v>21:0671</v>
      </c>
      <c r="D7766" s="1" t="str">
        <f t="shared" si="996"/>
        <v>21:0204</v>
      </c>
      <c r="E7766" t="s">
        <v>30488</v>
      </c>
      <c r="F7766" t="s">
        <v>30489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 t="s">
        <v>7860</v>
      </c>
      <c r="P7766" t="s">
        <v>356</v>
      </c>
      <c r="Q7766" t="s">
        <v>59</v>
      </c>
    </row>
    <row r="7767" spans="1:17" hidden="1" x14ac:dyDescent="0.25">
      <c r="A7767" t="s">
        <v>30490</v>
      </c>
      <c r="B7767" t="s">
        <v>30491</v>
      </c>
      <c r="C7767" s="1" t="str">
        <f t="shared" ref="C7767:C7830" si="999">HYPERLINK("http://geochem.nrcan.gc.ca/cdogs/content/bdl/bdl210671_e.htm", "21:0671")</f>
        <v>21:0671</v>
      </c>
      <c r="D7767" s="1" t="str">
        <f t="shared" si="996"/>
        <v>21:0204</v>
      </c>
      <c r="E7767" t="s">
        <v>30492</v>
      </c>
      <c r="F7767" t="s">
        <v>30493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 t="s">
        <v>21</v>
      </c>
      <c r="P7767" t="s">
        <v>356</v>
      </c>
      <c r="Q7767" t="s">
        <v>46</v>
      </c>
    </row>
    <row r="7768" spans="1:17" hidden="1" x14ac:dyDescent="0.25">
      <c r="A7768" t="s">
        <v>30494</v>
      </c>
      <c r="B7768" t="s">
        <v>30495</v>
      </c>
      <c r="C7768" s="1" t="str">
        <f t="shared" si="999"/>
        <v>21:0671</v>
      </c>
      <c r="D7768" s="1" t="str">
        <f t="shared" si="996"/>
        <v>21:0204</v>
      </c>
      <c r="E7768" t="s">
        <v>30496</v>
      </c>
      <c r="F7768" t="s">
        <v>30497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 t="s">
        <v>8423</v>
      </c>
      <c r="P7768" t="s">
        <v>45</v>
      </c>
      <c r="Q7768" t="s">
        <v>392</v>
      </c>
    </row>
    <row r="7769" spans="1:17" hidden="1" x14ac:dyDescent="0.25">
      <c r="A7769" t="s">
        <v>30498</v>
      </c>
      <c r="B7769" t="s">
        <v>30499</v>
      </c>
      <c r="C7769" s="1" t="str">
        <f t="shared" si="999"/>
        <v>21:0671</v>
      </c>
      <c r="D7769" s="1" t="str">
        <f t="shared" si="996"/>
        <v>21:0204</v>
      </c>
      <c r="E7769" t="s">
        <v>30500</v>
      </c>
      <c r="F7769" t="s">
        <v>30501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 t="s">
        <v>2731</v>
      </c>
      <c r="P7769" t="s">
        <v>87</v>
      </c>
      <c r="Q7769" t="s">
        <v>59</v>
      </c>
    </row>
    <row r="7770" spans="1:17" hidden="1" x14ac:dyDescent="0.25">
      <c r="A7770" t="s">
        <v>30502</v>
      </c>
      <c r="B7770" t="s">
        <v>30503</v>
      </c>
      <c r="C7770" s="1" t="str">
        <f t="shared" si="999"/>
        <v>21:0671</v>
      </c>
      <c r="D7770" s="1" t="str">
        <f t="shared" si="996"/>
        <v>21:0204</v>
      </c>
      <c r="E7770" t="s">
        <v>30504</v>
      </c>
      <c r="F7770" t="s">
        <v>30505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 t="s">
        <v>57</v>
      </c>
      <c r="P7770" t="s">
        <v>45</v>
      </c>
      <c r="Q7770" t="s">
        <v>35</v>
      </c>
    </row>
    <row r="7771" spans="1:17" hidden="1" x14ac:dyDescent="0.25">
      <c r="A7771" t="s">
        <v>30506</v>
      </c>
      <c r="B7771" t="s">
        <v>30507</v>
      </c>
      <c r="C7771" s="1" t="str">
        <f t="shared" si="999"/>
        <v>21:0671</v>
      </c>
      <c r="D7771" s="1" t="str">
        <f>HYPERLINK("http://geochem.nrcan.gc.ca/cdogs/content/svy/svy_e.htm", "")</f>
        <v/>
      </c>
      <c r="G7771" s="1" t="str">
        <f>HYPERLINK("http://geochem.nrcan.gc.ca/cdogs/content/cr_/cr_00082_e.htm", "82")</f>
        <v>82</v>
      </c>
      <c r="J7771" t="s">
        <v>11703</v>
      </c>
      <c r="K7771" t="s">
        <v>11704</v>
      </c>
      <c r="O7771" t="s">
        <v>667</v>
      </c>
      <c r="P7771" t="s">
        <v>1588</v>
      </c>
      <c r="Q7771" t="s">
        <v>59</v>
      </c>
    </row>
    <row r="7772" spans="1:17" hidden="1" x14ac:dyDescent="0.25">
      <c r="A7772" t="s">
        <v>30508</v>
      </c>
      <c r="B7772" t="s">
        <v>30509</v>
      </c>
      <c r="C7772" s="1" t="str">
        <f t="shared" si="999"/>
        <v>21:0671</v>
      </c>
      <c r="D7772" s="1" t="str">
        <f t="shared" ref="D7772:D7794" si="1000">HYPERLINK("http://geochem.nrcan.gc.ca/cdogs/content/svy/svy210204_e.htm", "21:0204")</f>
        <v>21:0204</v>
      </c>
      <c r="E7772" t="s">
        <v>30510</v>
      </c>
      <c r="F7772" t="s">
        <v>30511</v>
      </c>
      <c r="H7772">
        <v>61.834447500000003</v>
      </c>
      <c r="I7772">
        <v>-128.4943313</v>
      </c>
      <c r="J7772" s="1" t="str">
        <f t="shared" ref="J7772:J7794" si="1001">HYPERLINK("http://geochem.nrcan.gc.ca/cdogs/content/kwd/kwd020018_e.htm", "Fluid (stream)")</f>
        <v>Fluid (stream)</v>
      </c>
      <c r="K7772" s="1" t="str">
        <f t="shared" ref="K7772:K7794" si="1002">HYPERLINK("http://geochem.nrcan.gc.ca/cdogs/content/kwd/kwd080007_e.htm", "Untreated Water")</f>
        <v>Untreated Water</v>
      </c>
      <c r="O7772" t="s">
        <v>10120</v>
      </c>
      <c r="P7772" t="s">
        <v>45</v>
      </c>
      <c r="Q7772" t="s">
        <v>59</v>
      </c>
    </row>
    <row r="7773" spans="1:17" hidden="1" x14ac:dyDescent="0.25">
      <c r="A7773" t="s">
        <v>30512</v>
      </c>
      <c r="B7773" t="s">
        <v>30513</v>
      </c>
      <c r="C7773" s="1" t="str">
        <f t="shared" si="999"/>
        <v>21:0671</v>
      </c>
      <c r="D7773" s="1" t="str">
        <f t="shared" si="1000"/>
        <v>21:0204</v>
      </c>
      <c r="E7773" t="s">
        <v>30514</v>
      </c>
      <c r="F7773" t="s">
        <v>30515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 t="s">
        <v>8030</v>
      </c>
      <c r="P7773" t="s">
        <v>87</v>
      </c>
      <c r="Q7773" t="s">
        <v>23</v>
      </c>
    </row>
    <row r="7774" spans="1:17" hidden="1" x14ac:dyDescent="0.25">
      <c r="A7774" t="s">
        <v>30516</v>
      </c>
      <c r="B7774" t="s">
        <v>30517</v>
      </c>
      <c r="C7774" s="1" t="str">
        <f t="shared" si="999"/>
        <v>21:0671</v>
      </c>
      <c r="D7774" s="1" t="str">
        <f t="shared" si="1000"/>
        <v>21:0204</v>
      </c>
      <c r="E7774" t="s">
        <v>30518</v>
      </c>
      <c r="F7774" t="s">
        <v>30519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 t="s">
        <v>6304</v>
      </c>
      <c r="P7774" t="s">
        <v>87</v>
      </c>
      <c r="Q7774" t="s">
        <v>29</v>
      </c>
    </row>
    <row r="7775" spans="1:17" hidden="1" x14ac:dyDescent="0.25">
      <c r="A7775" t="s">
        <v>30520</v>
      </c>
      <c r="B7775" t="s">
        <v>30521</v>
      </c>
      <c r="C7775" s="1" t="str">
        <f t="shared" si="999"/>
        <v>21:0671</v>
      </c>
      <c r="D7775" s="1" t="str">
        <f t="shared" si="1000"/>
        <v>21:0204</v>
      </c>
      <c r="E7775" t="s">
        <v>30522</v>
      </c>
      <c r="F7775" t="s">
        <v>30523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 t="s">
        <v>8566</v>
      </c>
      <c r="P7775" t="s">
        <v>87</v>
      </c>
      <c r="Q7775" t="s">
        <v>365</v>
      </c>
    </row>
    <row r="7776" spans="1:17" hidden="1" x14ac:dyDescent="0.25">
      <c r="A7776" t="s">
        <v>30524</v>
      </c>
      <c r="B7776" t="s">
        <v>30525</v>
      </c>
      <c r="C7776" s="1" t="str">
        <f t="shared" si="999"/>
        <v>21:0671</v>
      </c>
      <c r="D7776" s="1" t="str">
        <f t="shared" si="1000"/>
        <v>21:0204</v>
      </c>
      <c r="E7776" t="s">
        <v>30526</v>
      </c>
      <c r="F7776" t="s">
        <v>30527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 t="s">
        <v>10345</v>
      </c>
      <c r="P7776" t="s">
        <v>87</v>
      </c>
      <c r="Q7776" t="s">
        <v>46</v>
      </c>
    </row>
    <row r="7777" spans="1:17" hidden="1" x14ac:dyDescent="0.25">
      <c r="A7777" t="s">
        <v>30528</v>
      </c>
      <c r="B7777" t="s">
        <v>30529</v>
      </c>
      <c r="C7777" s="1" t="str">
        <f t="shared" si="999"/>
        <v>21:0671</v>
      </c>
      <c r="D7777" s="1" t="str">
        <f t="shared" si="1000"/>
        <v>21:0204</v>
      </c>
      <c r="E7777" t="s">
        <v>30530</v>
      </c>
      <c r="F7777" t="s">
        <v>30531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 t="s">
        <v>4378</v>
      </c>
      <c r="P7777" t="s">
        <v>45</v>
      </c>
      <c r="Q7777" t="s">
        <v>23</v>
      </c>
    </row>
    <row r="7778" spans="1:17" hidden="1" x14ac:dyDescent="0.25">
      <c r="A7778" t="s">
        <v>30532</v>
      </c>
      <c r="B7778" t="s">
        <v>30533</v>
      </c>
      <c r="C7778" s="1" t="str">
        <f t="shared" si="999"/>
        <v>21:0671</v>
      </c>
      <c r="D7778" s="1" t="str">
        <f t="shared" si="1000"/>
        <v>21:0204</v>
      </c>
      <c r="E7778" t="s">
        <v>30534</v>
      </c>
      <c r="F7778" t="s">
        <v>30535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 t="s">
        <v>21</v>
      </c>
      <c r="P7778" t="s">
        <v>356</v>
      </c>
      <c r="Q7778" t="s">
        <v>103</v>
      </c>
    </row>
    <row r="7779" spans="1:17" hidden="1" x14ac:dyDescent="0.25">
      <c r="A7779" t="s">
        <v>30536</v>
      </c>
      <c r="B7779" t="s">
        <v>30537</v>
      </c>
      <c r="C7779" s="1" t="str">
        <f t="shared" si="999"/>
        <v>21:0671</v>
      </c>
      <c r="D7779" s="1" t="str">
        <f t="shared" si="1000"/>
        <v>21:0204</v>
      </c>
      <c r="E7779" t="s">
        <v>30538</v>
      </c>
      <c r="F7779" t="s">
        <v>30539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 t="s">
        <v>6091</v>
      </c>
      <c r="P7779" t="s">
        <v>87</v>
      </c>
      <c r="Q7779" t="s">
        <v>522</v>
      </c>
    </row>
    <row r="7780" spans="1:17" hidden="1" x14ac:dyDescent="0.25">
      <c r="A7780" t="s">
        <v>30540</v>
      </c>
      <c r="B7780" t="s">
        <v>30541</v>
      </c>
      <c r="C7780" s="1" t="str">
        <f t="shared" si="999"/>
        <v>21:0671</v>
      </c>
      <c r="D7780" s="1" t="str">
        <f t="shared" si="1000"/>
        <v>21:0204</v>
      </c>
      <c r="E7780" t="s">
        <v>30542</v>
      </c>
      <c r="F7780" t="s">
        <v>30543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 t="s">
        <v>6091</v>
      </c>
      <c r="P7780" t="s">
        <v>45</v>
      </c>
      <c r="Q7780" t="s">
        <v>522</v>
      </c>
    </row>
    <row r="7781" spans="1:17" hidden="1" x14ac:dyDescent="0.25">
      <c r="A7781" t="s">
        <v>30544</v>
      </c>
      <c r="B7781" t="s">
        <v>30545</v>
      </c>
      <c r="C7781" s="1" t="str">
        <f t="shared" si="999"/>
        <v>21:0671</v>
      </c>
      <c r="D7781" s="1" t="str">
        <f t="shared" si="1000"/>
        <v>21:0204</v>
      </c>
      <c r="E7781" t="s">
        <v>30546</v>
      </c>
      <c r="F7781" t="s">
        <v>30547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 t="s">
        <v>21</v>
      </c>
      <c r="P7781" t="s">
        <v>45</v>
      </c>
      <c r="Q7781" t="s">
        <v>29</v>
      </c>
    </row>
    <row r="7782" spans="1:17" hidden="1" x14ac:dyDescent="0.25">
      <c r="A7782" t="s">
        <v>30548</v>
      </c>
      <c r="B7782" t="s">
        <v>30549</v>
      </c>
      <c r="C7782" s="1" t="str">
        <f t="shared" si="999"/>
        <v>21:0671</v>
      </c>
      <c r="D7782" s="1" t="str">
        <f t="shared" si="1000"/>
        <v>21:0204</v>
      </c>
      <c r="E7782" t="s">
        <v>30550</v>
      </c>
      <c r="F7782" t="s">
        <v>30551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 t="s">
        <v>220</v>
      </c>
      <c r="P7782" t="s">
        <v>45</v>
      </c>
      <c r="Q7782" t="s">
        <v>46</v>
      </c>
    </row>
    <row r="7783" spans="1:17" hidden="1" x14ac:dyDescent="0.25">
      <c r="A7783" t="s">
        <v>30552</v>
      </c>
      <c r="B7783" t="s">
        <v>30553</v>
      </c>
      <c r="C7783" s="1" t="str">
        <f t="shared" si="999"/>
        <v>21:0671</v>
      </c>
      <c r="D7783" s="1" t="str">
        <f t="shared" si="1000"/>
        <v>21:0204</v>
      </c>
      <c r="E7783" t="s">
        <v>30554</v>
      </c>
      <c r="F7783" t="s">
        <v>30555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 t="s">
        <v>101</v>
      </c>
      <c r="P7783" t="s">
        <v>583</v>
      </c>
      <c r="Q7783" t="s">
        <v>46</v>
      </c>
    </row>
    <row r="7784" spans="1:17" hidden="1" x14ac:dyDescent="0.25">
      <c r="A7784" t="s">
        <v>30556</v>
      </c>
      <c r="B7784" t="s">
        <v>30557</v>
      </c>
      <c r="C7784" s="1" t="str">
        <f t="shared" si="999"/>
        <v>21:0671</v>
      </c>
      <c r="D7784" s="1" t="str">
        <f t="shared" si="1000"/>
        <v>21:0204</v>
      </c>
      <c r="E7784" t="s">
        <v>30554</v>
      </c>
      <c r="F7784" t="s">
        <v>30558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 t="s">
        <v>101</v>
      </c>
      <c r="P7784" t="s">
        <v>22</v>
      </c>
      <c r="Q7784" t="s">
        <v>198</v>
      </c>
    </row>
    <row r="7785" spans="1:17" hidden="1" x14ac:dyDescent="0.25">
      <c r="A7785" t="s">
        <v>30559</v>
      </c>
      <c r="B7785" t="s">
        <v>30560</v>
      </c>
      <c r="C7785" s="1" t="str">
        <f t="shared" si="999"/>
        <v>21:0671</v>
      </c>
      <c r="D7785" s="1" t="str">
        <f t="shared" si="1000"/>
        <v>21:0204</v>
      </c>
      <c r="E7785" t="s">
        <v>30561</v>
      </c>
      <c r="F7785" t="s">
        <v>30562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 t="s">
        <v>21</v>
      </c>
      <c r="P7785" t="s">
        <v>45</v>
      </c>
      <c r="Q7785" t="s">
        <v>103</v>
      </c>
    </row>
    <row r="7786" spans="1:17" hidden="1" x14ac:dyDescent="0.25">
      <c r="A7786" t="s">
        <v>30563</v>
      </c>
      <c r="B7786" t="s">
        <v>30564</v>
      </c>
      <c r="C7786" s="1" t="str">
        <f t="shared" si="999"/>
        <v>21:0671</v>
      </c>
      <c r="D7786" s="1" t="str">
        <f t="shared" si="1000"/>
        <v>21:0204</v>
      </c>
      <c r="E7786" t="s">
        <v>30565</v>
      </c>
      <c r="F7786" t="s">
        <v>30566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 t="s">
        <v>10120</v>
      </c>
      <c r="P7786" t="s">
        <v>45</v>
      </c>
      <c r="Q7786" t="s">
        <v>392</v>
      </c>
    </row>
    <row r="7787" spans="1:17" hidden="1" x14ac:dyDescent="0.25">
      <c r="A7787" t="s">
        <v>30567</v>
      </c>
      <c r="B7787" t="s">
        <v>30568</v>
      </c>
      <c r="C7787" s="1" t="str">
        <f t="shared" si="999"/>
        <v>21:0671</v>
      </c>
      <c r="D7787" s="1" t="str">
        <f t="shared" si="1000"/>
        <v>21:0204</v>
      </c>
      <c r="E7787" t="s">
        <v>30569</v>
      </c>
      <c r="F7787" t="s">
        <v>30570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 t="s">
        <v>2883</v>
      </c>
      <c r="P7787" t="s">
        <v>45</v>
      </c>
      <c r="Q7787" t="s">
        <v>392</v>
      </c>
    </row>
    <row r="7788" spans="1:17" hidden="1" x14ac:dyDescent="0.25">
      <c r="A7788" t="s">
        <v>30571</v>
      </c>
      <c r="B7788" t="s">
        <v>30572</v>
      </c>
      <c r="C7788" s="1" t="str">
        <f t="shared" si="999"/>
        <v>21:0671</v>
      </c>
      <c r="D7788" s="1" t="str">
        <f t="shared" si="1000"/>
        <v>21:0204</v>
      </c>
      <c r="E7788" t="s">
        <v>30573</v>
      </c>
      <c r="F7788" t="s">
        <v>30574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 t="s">
        <v>652</v>
      </c>
      <c r="P7788" t="s">
        <v>87</v>
      </c>
      <c r="Q7788" t="s">
        <v>103</v>
      </c>
    </row>
    <row r="7789" spans="1:17" hidden="1" x14ac:dyDescent="0.25">
      <c r="A7789" t="s">
        <v>30575</v>
      </c>
      <c r="B7789" t="s">
        <v>30576</v>
      </c>
      <c r="C7789" s="1" t="str">
        <f t="shared" si="999"/>
        <v>21:0671</v>
      </c>
      <c r="D7789" s="1" t="str">
        <f t="shared" si="1000"/>
        <v>21:0204</v>
      </c>
      <c r="E7789" t="s">
        <v>30577</v>
      </c>
      <c r="F7789" t="s">
        <v>30578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 t="s">
        <v>582</v>
      </c>
      <c r="P7789" t="s">
        <v>87</v>
      </c>
      <c r="Q7789" t="s">
        <v>35</v>
      </c>
    </row>
    <row r="7790" spans="1:17" hidden="1" x14ac:dyDescent="0.25">
      <c r="A7790" t="s">
        <v>30579</v>
      </c>
      <c r="B7790" t="s">
        <v>30580</v>
      </c>
      <c r="C7790" s="1" t="str">
        <f t="shared" si="999"/>
        <v>21:0671</v>
      </c>
      <c r="D7790" s="1" t="str">
        <f t="shared" si="1000"/>
        <v>21:0204</v>
      </c>
      <c r="E7790" t="s">
        <v>30581</v>
      </c>
      <c r="F7790" t="s">
        <v>30582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 t="s">
        <v>3013</v>
      </c>
      <c r="P7790" t="s">
        <v>87</v>
      </c>
      <c r="Q7790" t="s">
        <v>522</v>
      </c>
    </row>
    <row r="7791" spans="1:17" hidden="1" x14ac:dyDescent="0.25">
      <c r="A7791" t="s">
        <v>30583</v>
      </c>
      <c r="B7791" t="s">
        <v>30584</v>
      </c>
      <c r="C7791" s="1" t="str">
        <f t="shared" si="999"/>
        <v>21:0671</v>
      </c>
      <c r="D7791" s="1" t="str">
        <f t="shared" si="1000"/>
        <v>21:0204</v>
      </c>
      <c r="E7791" t="s">
        <v>30585</v>
      </c>
      <c r="F7791" t="s">
        <v>30586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 t="s">
        <v>3651</v>
      </c>
      <c r="P7791" t="s">
        <v>87</v>
      </c>
      <c r="Q7791" t="s">
        <v>522</v>
      </c>
    </row>
    <row r="7792" spans="1:17" hidden="1" x14ac:dyDescent="0.25">
      <c r="A7792" t="s">
        <v>30587</v>
      </c>
      <c r="B7792" t="s">
        <v>30588</v>
      </c>
      <c r="C7792" s="1" t="str">
        <f t="shared" si="999"/>
        <v>21:0671</v>
      </c>
      <c r="D7792" s="1" t="str">
        <f t="shared" si="1000"/>
        <v>21:0204</v>
      </c>
      <c r="E7792" t="s">
        <v>30589</v>
      </c>
      <c r="F7792" t="s">
        <v>30590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 t="s">
        <v>3651</v>
      </c>
      <c r="P7792" t="s">
        <v>87</v>
      </c>
      <c r="Q7792" t="s">
        <v>392</v>
      </c>
    </row>
    <row r="7793" spans="1:17" hidden="1" x14ac:dyDescent="0.25">
      <c r="A7793" t="s">
        <v>30591</v>
      </c>
      <c r="B7793" t="s">
        <v>30592</v>
      </c>
      <c r="C7793" s="1" t="str">
        <f t="shared" si="999"/>
        <v>21:0671</v>
      </c>
      <c r="D7793" s="1" t="str">
        <f t="shared" si="1000"/>
        <v>21:0204</v>
      </c>
      <c r="E7793" t="s">
        <v>30593</v>
      </c>
      <c r="F7793" t="s">
        <v>30594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 t="s">
        <v>9517</v>
      </c>
      <c r="P7793" t="s">
        <v>87</v>
      </c>
      <c r="Q7793" t="s">
        <v>392</v>
      </c>
    </row>
    <row r="7794" spans="1:17" hidden="1" x14ac:dyDescent="0.25">
      <c r="A7794" t="s">
        <v>30595</v>
      </c>
      <c r="B7794" t="s">
        <v>30596</v>
      </c>
      <c r="C7794" s="1" t="str">
        <f t="shared" si="999"/>
        <v>21:0671</v>
      </c>
      <c r="D7794" s="1" t="str">
        <f t="shared" si="1000"/>
        <v>21:0204</v>
      </c>
      <c r="E7794" t="s">
        <v>30597</v>
      </c>
      <c r="F7794" t="s">
        <v>30598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 t="s">
        <v>3419</v>
      </c>
      <c r="P7794" t="s">
        <v>87</v>
      </c>
      <c r="Q7794" t="s">
        <v>29</v>
      </c>
    </row>
    <row r="7795" spans="1:17" hidden="1" x14ac:dyDescent="0.25">
      <c r="A7795" t="s">
        <v>30599</v>
      </c>
      <c r="B7795" t="s">
        <v>30600</v>
      </c>
      <c r="C7795" s="1" t="str">
        <f t="shared" si="999"/>
        <v>21:0671</v>
      </c>
      <c r="D7795" s="1" t="str">
        <f>HYPERLINK("http://geochem.nrcan.gc.ca/cdogs/content/svy/svy_e.htm", "")</f>
        <v/>
      </c>
      <c r="G7795" s="1" t="str">
        <f>HYPERLINK("http://geochem.nrcan.gc.ca/cdogs/content/cr_/cr_00080_e.htm", "80")</f>
        <v>80</v>
      </c>
      <c r="J7795" t="s">
        <v>11703</v>
      </c>
      <c r="K7795" t="s">
        <v>11704</v>
      </c>
      <c r="O7795" t="s">
        <v>57</v>
      </c>
      <c r="P7795" t="s">
        <v>397</v>
      </c>
      <c r="Q7795" t="s">
        <v>29</v>
      </c>
    </row>
    <row r="7796" spans="1:17" hidden="1" x14ac:dyDescent="0.25">
      <c r="A7796" t="s">
        <v>30601</v>
      </c>
      <c r="B7796" t="s">
        <v>30602</v>
      </c>
      <c r="C7796" s="1" t="str">
        <f t="shared" si="999"/>
        <v>21:0671</v>
      </c>
      <c r="D7796" s="1" t="str">
        <f t="shared" ref="D7796:D7814" si="1003">HYPERLINK("http://geochem.nrcan.gc.ca/cdogs/content/svy/svy210204_e.htm", "21:0204")</f>
        <v>21:0204</v>
      </c>
      <c r="E7796" t="s">
        <v>30603</v>
      </c>
      <c r="F7796" t="s">
        <v>30604</v>
      </c>
      <c r="H7796">
        <v>61.657785599999997</v>
      </c>
      <c r="I7796">
        <v>-129.19688310000001</v>
      </c>
      <c r="J7796" s="1" t="str">
        <f t="shared" ref="J7796:J7814" si="1004">HYPERLINK("http://geochem.nrcan.gc.ca/cdogs/content/kwd/kwd020018_e.htm", "Fluid (stream)")</f>
        <v>Fluid (stream)</v>
      </c>
      <c r="K7796" s="1" t="str">
        <f t="shared" ref="K7796:K7814" si="1005">HYPERLINK("http://geochem.nrcan.gc.ca/cdogs/content/kwd/kwd080007_e.htm", "Untreated Water")</f>
        <v>Untreated Water</v>
      </c>
      <c r="O7796" t="s">
        <v>370</v>
      </c>
      <c r="P7796" t="s">
        <v>356</v>
      </c>
      <c r="Q7796" t="s">
        <v>198</v>
      </c>
    </row>
    <row r="7797" spans="1:17" hidden="1" x14ac:dyDescent="0.25">
      <c r="A7797" t="s">
        <v>30605</v>
      </c>
      <c r="B7797" t="s">
        <v>30606</v>
      </c>
      <c r="C7797" s="1" t="str">
        <f t="shared" si="999"/>
        <v>21:0671</v>
      </c>
      <c r="D7797" s="1" t="str">
        <f t="shared" si="1003"/>
        <v>21:0204</v>
      </c>
      <c r="E7797" t="s">
        <v>30607</v>
      </c>
      <c r="F7797" t="s">
        <v>30608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 t="s">
        <v>23720</v>
      </c>
      <c r="P7797" t="s">
        <v>397</v>
      </c>
      <c r="Q7797" t="s">
        <v>35</v>
      </c>
    </row>
    <row r="7798" spans="1:17" hidden="1" x14ac:dyDescent="0.25">
      <c r="A7798" t="s">
        <v>30609</v>
      </c>
      <c r="B7798" t="s">
        <v>30610</v>
      </c>
      <c r="C7798" s="1" t="str">
        <f t="shared" si="999"/>
        <v>21:0671</v>
      </c>
      <c r="D7798" s="1" t="str">
        <f t="shared" si="1003"/>
        <v>21:0204</v>
      </c>
      <c r="E7798" t="s">
        <v>30611</v>
      </c>
      <c r="F7798" t="s">
        <v>30612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 t="s">
        <v>3060</v>
      </c>
      <c r="P7798" t="s">
        <v>397</v>
      </c>
      <c r="Q7798" t="s">
        <v>23</v>
      </c>
    </row>
    <row r="7799" spans="1:17" hidden="1" x14ac:dyDescent="0.25">
      <c r="A7799" t="s">
        <v>30613</v>
      </c>
      <c r="B7799" t="s">
        <v>30614</v>
      </c>
      <c r="C7799" s="1" t="str">
        <f t="shared" si="999"/>
        <v>21:0671</v>
      </c>
      <c r="D7799" s="1" t="str">
        <f t="shared" si="1003"/>
        <v>21:0204</v>
      </c>
      <c r="E7799" t="s">
        <v>30615</v>
      </c>
      <c r="F7799" t="s">
        <v>30616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 t="s">
        <v>2418</v>
      </c>
      <c r="P7799" t="s">
        <v>583</v>
      </c>
      <c r="Q7799" t="s">
        <v>198</v>
      </c>
    </row>
    <row r="7800" spans="1:17" hidden="1" x14ac:dyDescent="0.25">
      <c r="A7800" t="s">
        <v>30617</v>
      </c>
      <c r="B7800" t="s">
        <v>30618</v>
      </c>
      <c r="C7800" s="1" t="str">
        <f t="shared" si="999"/>
        <v>21:0671</v>
      </c>
      <c r="D7800" s="1" t="str">
        <f t="shared" si="1003"/>
        <v>21:0204</v>
      </c>
      <c r="E7800" t="s">
        <v>30619</v>
      </c>
      <c r="F7800" t="s">
        <v>30620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 t="s">
        <v>3376</v>
      </c>
      <c r="P7800" t="s">
        <v>2212</v>
      </c>
      <c r="Q7800" t="s">
        <v>35</v>
      </c>
    </row>
    <row r="7801" spans="1:17" hidden="1" x14ac:dyDescent="0.25">
      <c r="A7801" t="s">
        <v>30621</v>
      </c>
      <c r="B7801" t="s">
        <v>30622</v>
      </c>
      <c r="C7801" s="1" t="str">
        <f t="shared" si="999"/>
        <v>21:0671</v>
      </c>
      <c r="D7801" s="1" t="str">
        <f t="shared" si="1003"/>
        <v>21:0204</v>
      </c>
      <c r="E7801" t="s">
        <v>30623</v>
      </c>
      <c r="F7801" t="s">
        <v>30624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 t="s">
        <v>2720</v>
      </c>
      <c r="P7801" t="s">
        <v>2943</v>
      </c>
      <c r="Q7801" t="s">
        <v>46</v>
      </c>
    </row>
    <row r="7802" spans="1:17" hidden="1" x14ac:dyDescent="0.25">
      <c r="A7802" t="s">
        <v>30625</v>
      </c>
      <c r="B7802" t="s">
        <v>30626</v>
      </c>
      <c r="C7802" s="1" t="str">
        <f t="shared" si="999"/>
        <v>21:0671</v>
      </c>
      <c r="D7802" s="1" t="str">
        <f t="shared" si="1003"/>
        <v>21:0204</v>
      </c>
      <c r="E7802" t="s">
        <v>30627</v>
      </c>
      <c r="F7802" t="s">
        <v>30628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 t="s">
        <v>8423</v>
      </c>
      <c r="P7802" t="s">
        <v>1515</v>
      </c>
      <c r="Q7802" t="s">
        <v>103</v>
      </c>
    </row>
    <row r="7803" spans="1:17" hidden="1" x14ac:dyDescent="0.25">
      <c r="A7803" t="s">
        <v>30629</v>
      </c>
      <c r="B7803" t="s">
        <v>30630</v>
      </c>
      <c r="C7803" s="1" t="str">
        <f t="shared" si="999"/>
        <v>21:0671</v>
      </c>
      <c r="D7803" s="1" t="str">
        <f t="shared" si="1003"/>
        <v>21:0204</v>
      </c>
      <c r="E7803" t="s">
        <v>30631</v>
      </c>
      <c r="F7803" t="s">
        <v>30632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 t="s">
        <v>3419</v>
      </c>
      <c r="P7803" t="s">
        <v>397</v>
      </c>
      <c r="Q7803" t="s">
        <v>35</v>
      </c>
    </row>
    <row r="7804" spans="1:17" hidden="1" x14ac:dyDescent="0.25">
      <c r="A7804" t="s">
        <v>30633</v>
      </c>
      <c r="B7804" t="s">
        <v>30634</v>
      </c>
      <c r="C7804" s="1" t="str">
        <f t="shared" si="999"/>
        <v>21:0671</v>
      </c>
      <c r="D7804" s="1" t="str">
        <f t="shared" si="1003"/>
        <v>21:0204</v>
      </c>
      <c r="E7804" t="s">
        <v>30635</v>
      </c>
      <c r="F7804" t="s">
        <v>30636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  <c r="O7804" t="s">
        <v>108</v>
      </c>
      <c r="P7804" t="s">
        <v>108</v>
      </c>
      <c r="Q7804" t="s">
        <v>108</v>
      </c>
    </row>
    <row r="7805" spans="1:17" hidden="1" x14ac:dyDescent="0.25">
      <c r="A7805" t="s">
        <v>30637</v>
      </c>
      <c r="B7805" t="s">
        <v>30638</v>
      </c>
      <c r="C7805" s="1" t="str">
        <f t="shared" si="999"/>
        <v>21:0671</v>
      </c>
      <c r="D7805" s="1" t="str">
        <f t="shared" si="1003"/>
        <v>21:0204</v>
      </c>
      <c r="E7805" t="s">
        <v>30639</v>
      </c>
      <c r="F7805" t="s">
        <v>30640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 t="s">
        <v>1818</v>
      </c>
      <c r="P7805" t="s">
        <v>391</v>
      </c>
      <c r="Q7805" t="s">
        <v>23</v>
      </c>
    </row>
    <row r="7806" spans="1:17" hidden="1" x14ac:dyDescent="0.25">
      <c r="A7806" t="s">
        <v>30641</v>
      </c>
      <c r="B7806" t="s">
        <v>30642</v>
      </c>
      <c r="C7806" s="1" t="str">
        <f t="shared" si="999"/>
        <v>21:0671</v>
      </c>
      <c r="D7806" s="1" t="str">
        <f t="shared" si="1003"/>
        <v>21:0204</v>
      </c>
      <c r="E7806" t="s">
        <v>30643</v>
      </c>
      <c r="F7806" t="s">
        <v>30644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 t="s">
        <v>680</v>
      </c>
      <c r="P7806" t="s">
        <v>397</v>
      </c>
      <c r="Q7806" t="s">
        <v>46</v>
      </c>
    </row>
    <row r="7807" spans="1:17" hidden="1" x14ac:dyDescent="0.25">
      <c r="A7807" t="s">
        <v>30645</v>
      </c>
      <c r="B7807" t="s">
        <v>30646</v>
      </c>
      <c r="C7807" s="1" t="str">
        <f t="shared" si="999"/>
        <v>21:0671</v>
      </c>
      <c r="D7807" s="1" t="str">
        <f t="shared" si="1003"/>
        <v>21:0204</v>
      </c>
      <c r="E7807" t="s">
        <v>30647</v>
      </c>
      <c r="F7807" t="s">
        <v>30648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 t="s">
        <v>2257</v>
      </c>
      <c r="P7807" t="s">
        <v>2212</v>
      </c>
      <c r="Q7807" t="s">
        <v>103</v>
      </c>
    </row>
    <row r="7808" spans="1:17" hidden="1" x14ac:dyDescent="0.25">
      <c r="A7808" t="s">
        <v>30649</v>
      </c>
      <c r="B7808" t="s">
        <v>30650</v>
      </c>
      <c r="C7808" s="1" t="str">
        <f t="shared" si="999"/>
        <v>21:0671</v>
      </c>
      <c r="D7808" s="1" t="str">
        <f t="shared" si="1003"/>
        <v>21:0204</v>
      </c>
      <c r="E7808" t="s">
        <v>30651</v>
      </c>
      <c r="F7808" t="s">
        <v>30652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 t="s">
        <v>4378</v>
      </c>
      <c r="P7808" t="s">
        <v>2212</v>
      </c>
      <c r="Q7808" t="s">
        <v>71</v>
      </c>
    </row>
    <row r="7809" spans="1:17" hidden="1" x14ac:dyDescent="0.25">
      <c r="A7809" t="s">
        <v>30653</v>
      </c>
      <c r="B7809" t="s">
        <v>30654</v>
      </c>
      <c r="C7809" s="1" t="str">
        <f t="shared" si="999"/>
        <v>21:0671</v>
      </c>
      <c r="D7809" s="1" t="str">
        <f t="shared" si="1003"/>
        <v>21:0204</v>
      </c>
      <c r="E7809" t="s">
        <v>30655</v>
      </c>
      <c r="F7809" t="s">
        <v>30656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 t="s">
        <v>576</v>
      </c>
      <c r="P7809" t="s">
        <v>1515</v>
      </c>
      <c r="Q7809" t="s">
        <v>198</v>
      </c>
    </row>
    <row r="7810" spans="1:17" hidden="1" x14ac:dyDescent="0.25">
      <c r="A7810" t="s">
        <v>30657</v>
      </c>
      <c r="B7810" t="s">
        <v>30658</v>
      </c>
      <c r="C7810" s="1" t="str">
        <f t="shared" si="999"/>
        <v>21:0671</v>
      </c>
      <c r="D7810" s="1" t="str">
        <f t="shared" si="1003"/>
        <v>21:0204</v>
      </c>
      <c r="E7810" t="s">
        <v>30659</v>
      </c>
      <c r="F7810" t="s">
        <v>30660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 t="s">
        <v>64</v>
      </c>
      <c r="P7810" t="s">
        <v>1631</v>
      </c>
      <c r="Q7810" t="s">
        <v>198</v>
      </c>
    </row>
    <row r="7811" spans="1:17" hidden="1" x14ac:dyDescent="0.25">
      <c r="A7811" t="s">
        <v>30661</v>
      </c>
      <c r="B7811" t="s">
        <v>30662</v>
      </c>
      <c r="C7811" s="1" t="str">
        <f t="shared" si="999"/>
        <v>21:0671</v>
      </c>
      <c r="D7811" s="1" t="str">
        <f t="shared" si="1003"/>
        <v>21:0204</v>
      </c>
      <c r="E7811" t="s">
        <v>30663</v>
      </c>
      <c r="F7811" t="s">
        <v>30664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 t="s">
        <v>21</v>
      </c>
      <c r="P7811" t="s">
        <v>1515</v>
      </c>
      <c r="Q7811" t="s">
        <v>93</v>
      </c>
    </row>
    <row r="7812" spans="1:17" hidden="1" x14ac:dyDescent="0.25">
      <c r="A7812" t="s">
        <v>30665</v>
      </c>
      <c r="B7812" t="s">
        <v>30666</v>
      </c>
      <c r="C7812" s="1" t="str">
        <f t="shared" si="999"/>
        <v>21:0671</v>
      </c>
      <c r="D7812" s="1" t="str">
        <f t="shared" si="1003"/>
        <v>21:0204</v>
      </c>
      <c r="E7812" t="s">
        <v>30663</v>
      </c>
      <c r="F7812" t="s">
        <v>30667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 t="s">
        <v>21</v>
      </c>
      <c r="P7812" t="s">
        <v>397</v>
      </c>
      <c r="Q7812" t="s">
        <v>215</v>
      </c>
    </row>
    <row r="7813" spans="1:17" hidden="1" x14ac:dyDescent="0.25">
      <c r="A7813" t="s">
        <v>30668</v>
      </c>
      <c r="B7813" t="s">
        <v>30669</v>
      </c>
      <c r="C7813" s="1" t="str">
        <f t="shared" si="999"/>
        <v>21:0671</v>
      </c>
      <c r="D7813" s="1" t="str">
        <f t="shared" si="1003"/>
        <v>21:0204</v>
      </c>
      <c r="E7813" t="s">
        <v>30670</v>
      </c>
      <c r="F7813" t="s">
        <v>30671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 t="s">
        <v>21</v>
      </c>
      <c r="P7813" t="s">
        <v>583</v>
      </c>
      <c r="Q7813" t="s">
        <v>35</v>
      </c>
    </row>
    <row r="7814" spans="1:17" hidden="1" x14ac:dyDescent="0.25">
      <c r="A7814" t="s">
        <v>30672</v>
      </c>
      <c r="B7814" t="s">
        <v>30673</v>
      </c>
      <c r="C7814" s="1" t="str">
        <f t="shared" si="999"/>
        <v>21:0671</v>
      </c>
      <c r="D7814" s="1" t="str">
        <f t="shared" si="1003"/>
        <v>21:0204</v>
      </c>
      <c r="E7814" t="s">
        <v>30674</v>
      </c>
      <c r="F7814" t="s">
        <v>30675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 t="s">
        <v>3419</v>
      </c>
      <c r="P7814" t="s">
        <v>583</v>
      </c>
      <c r="Q7814" t="s">
        <v>29</v>
      </c>
    </row>
    <row r="7815" spans="1:17" hidden="1" x14ac:dyDescent="0.25">
      <c r="A7815" t="s">
        <v>30676</v>
      </c>
      <c r="B7815" t="s">
        <v>30677</v>
      </c>
      <c r="C7815" s="1" t="str">
        <f t="shared" si="999"/>
        <v>21:0671</v>
      </c>
      <c r="D7815" s="1" t="str">
        <f>HYPERLINK("http://geochem.nrcan.gc.ca/cdogs/content/svy/svy_e.htm", "")</f>
        <v/>
      </c>
      <c r="G7815" s="1" t="str">
        <f>HYPERLINK("http://geochem.nrcan.gc.ca/cdogs/content/cr_/cr_00081_e.htm", "81")</f>
        <v>81</v>
      </c>
      <c r="J7815" t="s">
        <v>11703</v>
      </c>
      <c r="K7815" t="s">
        <v>11704</v>
      </c>
      <c r="O7815" t="s">
        <v>3419</v>
      </c>
      <c r="P7815" t="s">
        <v>1598</v>
      </c>
      <c r="Q7815" t="s">
        <v>5130</v>
      </c>
    </row>
    <row r="7816" spans="1:17" hidden="1" x14ac:dyDescent="0.25">
      <c r="A7816" t="s">
        <v>30678</v>
      </c>
      <c r="B7816" t="s">
        <v>30679</v>
      </c>
      <c r="C7816" s="1" t="str">
        <f t="shared" si="999"/>
        <v>21:0671</v>
      </c>
      <c r="D7816" s="1" t="str">
        <f t="shared" ref="D7816:D7828" si="1006">HYPERLINK("http://geochem.nrcan.gc.ca/cdogs/content/svy/svy210204_e.htm", "21:0204")</f>
        <v>21:0204</v>
      </c>
      <c r="E7816" t="s">
        <v>30680</v>
      </c>
      <c r="F7816" t="s">
        <v>30681</v>
      </c>
      <c r="H7816">
        <v>61.614334200000002</v>
      </c>
      <c r="I7816">
        <v>-129.0995819</v>
      </c>
      <c r="J7816" s="1" t="str">
        <f t="shared" ref="J7816:J7828" si="1007">HYPERLINK("http://geochem.nrcan.gc.ca/cdogs/content/kwd/kwd020018_e.htm", "Fluid (stream)")</f>
        <v>Fluid (stream)</v>
      </c>
      <c r="K7816" s="1" t="str">
        <f t="shared" ref="K7816:K7828" si="1008">HYPERLINK("http://geochem.nrcan.gc.ca/cdogs/content/kwd/kwd080007_e.htm", "Untreated Water")</f>
        <v>Untreated Water</v>
      </c>
      <c r="O7816" t="s">
        <v>2725</v>
      </c>
      <c r="P7816" t="s">
        <v>2212</v>
      </c>
      <c r="Q7816" t="s">
        <v>35</v>
      </c>
    </row>
    <row r="7817" spans="1:17" hidden="1" x14ac:dyDescent="0.25">
      <c r="A7817" t="s">
        <v>30682</v>
      </c>
      <c r="B7817" t="s">
        <v>30683</v>
      </c>
      <c r="C7817" s="1" t="str">
        <f t="shared" si="999"/>
        <v>21:0671</v>
      </c>
      <c r="D7817" s="1" t="str">
        <f t="shared" si="1006"/>
        <v>21:0204</v>
      </c>
      <c r="E7817" t="s">
        <v>30684</v>
      </c>
      <c r="F7817" t="s">
        <v>30685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 t="s">
        <v>311</v>
      </c>
      <c r="P7817" t="s">
        <v>583</v>
      </c>
      <c r="Q7817" t="s">
        <v>23</v>
      </c>
    </row>
    <row r="7818" spans="1:17" hidden="1" x14ac:dyDescent="0.25">
      <c r="A7818" t="s">
        <v>30686</v>
      </c>
      <c r="B7818" t="s">
        <v>30687</v>
      </c>
      <c r="C7818" s="1" t="str">
        <f t="shared" si="999"/>
        <v>21:0671</v>
      </c>
      <c r="D7818" s="1" t="str">
        <f t="shared" si="1006"/>
        <v>21:0204</v>
      </c>
      <c r="E7818" t="s">
        <v>30688</v>
      </c>
      <c r="F7818" t="s">
        <v>30689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 t="s">
        <v>2379</v>
      </c>
      <c r="P7818" t="s">
        <v>2212</v>
      </c>
      <c r="Q7818" t="s">
        <v>23</v>
      </c>
    </row>
    <row r="7819" spans="1:17" hidden="1" x14ac:dyDescent="0.25">
      <c r="A7819" t="s">
        <v>30690</v>
      </c>
      <c r="B7819" t="s">
        <v>30691</v>
      </c>
      <c r="C7819" s="1" t="str">
        <f t="shared" si="999"/>
        <v>21:0671</v>
      </c>
      <c r="D7819" s="1" t="str">
        <f t="shared" si="1006"/>
        <v>21:0204</v>
      </c>
      <c r="E7819" t="s">
        <v>30692</v>
      </c>
      <c r="F7819" t="s">
        <v>30693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 t="s">
        <v>7860</v>
      </c>
      <c r="P7819" t="s">
        <v>583</v>
      </c>
      <c r="Q7819" t="s">
        <v>392</v>
      </c>
    </row>
    <row r="7820" spans="1:17" hidden="1" x14ac:dyDescent="0.25">
      <c r="A7820" t="s">
        <v>30694</v>
      </c>
      <c r="B7820" t="s">
        <v>30695</v>
      </c>
      <c r="C7820" s="1" t="str">
        <f t="shared" si="999"/>
        <v>21:0671</v>
      </c>
      <c r="D7820" s="1" t="str">
        <f t="shared" si="1006"/>
        <v>21:0204</v>
      </c>
      <c r="E7820" t="s">
        <v>30696</v>
      </c>
      <c r="F7820" t="s">
        <v>30697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 t="s">
        <v>2379</v>
      </c>
      <c r="P7820" t="s">
        <v>356</v>
      </c>
      <c r="Q7820" t="s">
        <v>29</v>
      </c>
    </row>
    <row r="7821" spans="1:17" hidden="1" x14ac:dyDescent="0.25">
      <c r="A7821" t="s">
        <v>30698</v>
      </c>
      <c r="B7821" t="s">
        <v>30699</v>
      </c>
      <c r="C7821" s="1" t="str">
        <f t="shared" si="999"/>
        <v>21:0671</v>
      </c>
      <c r="D7821" s="1" t="str">
        <f t="shared" si="1006"/>
        <v>21:0204</v>
      </c>
      <c r="E7821" t="s">
        <v>30700</v>
      </c>
      <c r="F7821" t="s">
        <v>30701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 t="s">
        <v>3532</v>
      </c>
      <c r="P7821" t="s">
        <v>22</v>
      </c>
      <c r="Q7821" t="s">
        <v>103</v>
      </c>
    </row>
    <row r="7822" spans="1:17" hidden="1" x14ac:dyDescent="0.25">
      <c r="A7822" t="s">
        <v>30702</v>
      </c>
      <c r="B7822" t="s">
        <v>30703</v>
      </c>
      <c r="C7822" s="1" t="str">
        <f t="shared" si="999"/>
        <v>21:0671</v>
      </c>
      <c r="D7822" s="1" t="str">
        <f t="shared" si="1006"/>
        <v>21:0204</v>
      </c>
      <c r="E7822" t="s">
        <v>30704</v>
      </c>
      <c r="F7822" t="s">
        <v>30705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 t="s">
        <v>4378</v>
      </c>
      <c r="P7822" t="s">
        <v>356</v>
      </c>
      <c r="Q7822" t="s">
        <v>103</v>
      </c>
    </row>
    <row r="7823" spans="1:17" hidden="1" x14ac:dyDescent="0.25">
      <c r="A7823" t="s">
        <v>30706</v>
      </c>
      <c r="B7823" t="s">
        <v>30707</v>
      </c>
      <c r="C7823" s="1" t="str">
        <f t="shared" si="999"/>
        <v>21:0671</v>
      </c>
      <c r="D7823" s="1" t="str">
        <f t="shared" si="1006"/>
        <v>21:0204</v>
      </c>
      <c r="E7823" t="s">
        <v>30708</v>
      </c>
      <c r="F7823" t="s">
        <v>30709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 t="s">
        <v>3065</v>
      </c>
      <c r="P7823" t="s">
        <v>45</v>
      </c>
      <c r="Q7823" t="s">
        <v>71</v>
      </c>
    </row>
    <row r="7824" spans="1:17" hidden="1" x14ac:dyDescent="0.25">
      <c r="A7824" t="s">
        <v>30710</v>
      </c>
      <c r="B7824" t="s">
        <v>30711</v>
      </c>
      <c r="C7824" s="1" t="str">
        <f t="shared" si="999"/>
        <v>21:0671</v>
      </c>
      <c r="D7824" s="1" t="str">
        <f t="shared" si="1006"/>
        <v>21:0204</v>
      </c>
      <c r="E7824" t="s">
        <v>30712</v>
      </c>
      <c r="F7824" t="s">
        <v>30713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 t="s">
        <v>3532</v>
      </c>
      <c r="P7824" t="s">
        <v>356</v>
      </c>
      <c r="Q7824" t="s">
        <v>59</v>
      </c>
    </row>
    <row r="7825" spans="1:17" hidden="1" x14ac:dyDescent="0.25">
      <c r="A7825" t="s">
        <v>30714</v>
      </c>
      <c r="B7825" t="s">
        <v>30715</v>
      </c>
      <c r="C7825" s="1" t="str">
        <f t="shared" si="999"/>
        <v>21:0671</v>
      </c>
      <c r="D7825" s="1" t="str">
        <f t="shared" si="1006"/>
        <v>21:0204</v>
      </c>
      <c r="E7825" t="s">
        <v>30716</v>
      </c>
      <c r="F7825" t="s">
        <v>30717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 t="s">
        <v>17701</v>
      </c>
      <c r="P7825" t="s">
        <v>356</v>
      </c>
      <c r="Q7825" t="s">
        <v>23</v>
      </c>
    </row>
    <row r="7826" spans="1:17" hidden="1" x14ac:dyDescent="0.25">
      <c r="A7826" t="s">
        <v>30718</v>
      </c>
      <c r="B7826" t="s">
        <v>30719</v>
      </c>
      <c r="C7826" s="1" t="str">
        <f t="shared" si="999"/>
        <v>21:0671</v>
      </c>
      <c r="D7826" s="1" t="str">
        <f t="shared" si="1006"/>
        <v>21:0204</v>
      </c>
      <c r="E7826" t="s">
        <v>30720</v>
      </c>
      <c r="F7826" t="s">
        <v>30721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 t="s">
        <v>19633</v>
      </c>
      <c r="P7826" t="s">
        <v>397</v>
      </c>
      <c r="Q7826" t="s">
        <v>398</v>
      </c>
    </row>
    <row r="7827" spans="1:17" hidden="1" x14ac:dyDescent="0.25">
      <c r="A7827" t="s">
        <v>30722</v>
      </c>
      <c r="B7827" t="s">
        <v>30723</v>
      </c>
      <c r="C7827" s="1" t="str">
        <f t="shared" si="999"/>
        <v>21:0671</v>
      </c>
      <c r="D7827" s="1" t="str">
        <f t="shared" si="1006"/>
        <v>21:0204</v>
      </c>
      <c r="E7827" t="s">
        <v>30724</v>
      </c>
      <c r="F7827" t="s">
        <v>30725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 t="s">
        <v>30726</v>
      </c>
      <c r="P7827" t="s">
        <v>2212</v>
      </c>
      <c r="Q7827" t="s">
        <v>392</v>
      </c>
    </row>
    <row r="7828" spans="1:17" hidden="1" x14ac:dyDescent="0.25">
      <c r="A7828" t="s">
        <v>30727</v>
      </c>
      <c r="B7828" t="s">
        <v>30728</v>
      </c>
      <c r="C7828" s="1" t="str">
        <f t="shared" si="999"/>
        <v>21:0671</v>
      </c>
      <c r="D7828" s="1" t="str">
        <f t="shared" si="1006"/>
        <v>21:0204</v>
      </c>
      <c r="E7828" t="s">
        <v>30729</v>
      </c>
      <c r="F7828" t="s">
        <v>30730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 t="s">
        <v>2927</v>
      </c>
      <c r="P7828" t="s">
        <v>2212</v>
      </c>
      <c r="Q7828" t="s">
        <v>59</v>
      </c>
    </row>
    <row r="7829" spans="1:17" hidden="1" x14ac:dyDescent="0.25">
      <c r="A7829" t="s">
        <v>30731</v>
      </c>
      <c r="B7829" t="s">
        <v>30732</v>
      </c>
      <c r="C7829" s="1" t="str">
        <f t="shared" si="999"/>
        <v>21:0671</v>
      </c>
      <c r="D7829" s="1" t="str">
        <f>HYPERLINK("http://geochem.nrcan.gc.ca/cdogs/content/svy/svy_e.htm", "")</f>
        <v/>
      </c>
      <c r="G7829" s="1" t="str">
        <f>HYPERLINK("http://geochem.nrcan.gc.ca/cdogs/content/cr_/cr_00080_e.htm", "80")</f>
        <v>80</v>
      </c>
      <c r="J7829" t="s">
        <v>11703</v>
      </c>
      <c r="K7829" t="s">
        <v>11704</v>
      </c>
      <c r="O7829" t="s">
        <v>1597</v>
      </c>
      <c r="P7829" t="s">
        <v>397</v>
      </c>
      <c r="Q7829" t="s">
        <v>59</v>
      </c>
    </row>
    <row r="7830" spans="1:17" hidden="1" x14ac:dyDescent="0.25">
      <c r="A7830" t="s">
        <v>30733</v>
      </c>
      <c r="B7830" t="s">
        <v>30734</v>
      </c>
      <c r="C7830" s="1" t="str">
        <f t="shared" si="999"/>
        <v>21:0671</v>
      </c>
      <c r="D7830" s="1" t="str">
        <f t="shared" ref="D7830:D7847" si="1009">HYPERLINK("http://geochem.nrcan.gc.ca/cdogs/content/svy/svy210204_e.htm", "21:0204")</f>
        <v>21:0204</v>
      </c>
      <c r="E7830" t="s">
        <v>30735</v>
      </c>
      <c r="F7830" t="s">
        <v>30736</v>
      </c>
      <c r="H7830">
        <v>61.586669100000002</v>
      </c>
      <c r="I7830">
        <v>-129.38858189999999</v>
      </c>
      <c r="J7830" s="1" t="str">
        <f t="shared" ref="J7830:J7847" si="1010">HYPERLINK("http://geochem.nrcan.gc.ca/cdogs/content/kwd/kwd020018_e.htm", "Fluid (stream)")</f>
        <v>Fluid (stream)</v>
      </c>
      <c r="K7830" s="1" t="str">
        <f t="shared" ref="K7830:K7847" si="1011">HYPERLINK("http://geochem.nrcan.gc.ca/cdogs/content/kwd/kwd080007_e.htm", "Untreated Water")</f>
        <v>Untreated Water</v>
      </c>
      <c r="O7830" t="s">
        <v>2379</v>
      </c>
      <c r="P7830" t="s">
        <v>583</v>
      </c>
      <c r="Q7830" t="s">
        <v>23</v>
      </c>
    </row>
    <row r="7831" spans="1:17" hidden="1" x14ac:dyDescent="0.25">
      <c r="A7831" t="s">
        <v>30737</v>
      </c>
      <c r="B7831" t="s">
        <v>30738</v>
      </c>
      <c r="C7831" s="1" t="str">
        <f t="shared" ref="C7831:C7894" si="1012">HYPERLINK("http://geochem.nrcan.gc.ca/cdogs/content/bdl/bdl210671_e.htm", "21:0671")</f>
        <v>21:0671</v>
      </c>
      <c r="D7831" s="1" t="str">
        <f t="shared" si="1009"/>
        <v>21:0204</v>
      </c>
      <c r="E7831" t="s">
        <v>30739</v>
      </c>
      <c r="F7831" t="s">
        <v>30740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 t="s">
        <v>689</v>
      </c>
      <c r="P7831" t="s">
        <v>397</v>
      </c>
      <c r="Q7831" t="s">
        <v>23</v>
      </c>
    </row>
    <row r="7832" spans="1:17" hidden="1" x14ac:dyDescent="0.25">
      <c r="A7832" t="s">
        <v>30741</v>
      </c>
      <c r="B7832" t="s">
        <v>30742</v>
      </c>
      <c r="C7832" s="1" t="str">
        <f t="shared" si="1012"/>
        <v>21:0671</v>
      </c>
      <c r="D7832" s="1" t="str">
        <f t="shared" si="1009"/>
        <v>21:0204</v>
      </c>
      <c r="E7832" t="s">
        <v>30743</v>
      </c>
      <c r="F7832" t="s">
        <v>30744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 t="s">
        <v>607</v>
      </c>
      <c r="P7832" t="s">
        <v>2212</v>
      </c>
      <c r="Q7832" t="s">
        <v>59</v>
      </c>
    </row>
    <row r="7833" spans="1:17" hidden="1" x14ac:dyDescent="0.25">
      <c r="A7833" t="s">
        <v>30745</v>
      </c>
      <c r="B7833" t="s">
        <v>30746</v>
      </c>
      <c r="C7833" s="1" t="str">
        <f t="shared" si="1012"/>
        <v>21:0671</v>
      </c>
      <c r="D7833" s="1" t="str">
        <f t="shared" si="1009"/>
        <v>21:0204</v>
      </c>
      <c r="E7833" t="s">
        <v>30747</v>
      </c>
      <c r="F7833" t="s">
        <v>30748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 t="s">
        <v>2129</v>
      </c>
      <c r="P7833" t="s">
        <v>2212</v>
      </c>
      <c r="Q7833" t="s">
        <v>23</v>
      </c>
    </row>
    <row r="7834" spans="1:17" hidden="1" x14ac:dyDescent="0.25">
      <c r="A7834" t="s">
        <v>30749</v>
      </c>
      <c r="B7834" t="s">
        <v>30750</v>
      </c>
      <c r="C7834" s="1" t="str">
        <f t="shared" si="1012"/>
        <v>21:0671</v>
      </c>
      <c r="D7834" s="1" t="str">
        <f t="shared" si="1009"/>
        <v>21:0204</v>
      </c>
      <c r="E7834" t="s">
        <v>30751</v>
      </c>
      <c r="F7834" t="s">
        <v>30752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 t="s">
        <v>24735</v>
      </c>
      <c r="P7834" t="s">
        <v>22</v>
      </c>
      <c r="Q7834" t="s">
        <v>35</v>
      </c>
    </row>
    <row r="7835" spans="1:17" hidden="1" x14ac:dyDescent="0.25">
      <c r="A7835" t="s">
        <v>30753</v>
      </c>
      <c r="B7835" t="s">
        <v>30754</v>
      </c>
      <c r="C7835" s="1" t="str">
        <f t="shared" si="1012"/>
        <v>21:0671</v>
      </c>
      <c r="D7835" s="1" t="str">
        <f t="shared" si="1009"/>
        <v>21:0204</v>
      </c>
      <c r="E7835" t="s">
        <v>30751</v>
      </c>
      <c r="F7835" t="s">
        <v>30755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 t="s">
        <v>24735</v>
      </c>
      <c r="P7835" t="s">
        <v>22</v>
      </c>
      <c r="Q7835" t="s">
        <v>35</v>
      </c>
    </row>
    <row r="7836" spans="1:17" hidden="1" x14ac:dyDescent="0.25">
      <c r="A7836" t="s">
        <v>30756</v>
      </c>
      <c r="B7836" t="s">
        <v>30757</v>
      </c>
      <c r="C7836" s="1" t="str">
        <f t="shared" si="1012"/>
        <v>21:0671</v>
      </c>
      <c r="D7836" s="1" t="str">
        <f t="shared" si="1009"/>
        <v>21:0204</v>
      </c>
      <c r="E7836" t="s">
        <v>30758</v>
      </c>
      <c r="F7836" t="s">
        <v>30759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 t="s">
        <v>3098</v>
      </c>
      <c r="P7836" t="s">
        <v>22</v>
      </c>
      <c r="Q7836" t="s">
        <v>392</v>
      </c>
    </row>
    <row r="7837" spans="1:17" hidden="1" x14ac:dyDescent="0.25">
      <c r="A7837" t="s">
        <v>30760</v>
      </c>
      <c r="B7837" t="s">
        <v>30761</v>
      </c>
      <c r="C7837" s="1" t="str">
        <f t="shared" si="1012"/>
        <v>21:0671</v>
      </c>
      <c r="D7837" s="1" t="str">
        <f t="shared" si="1009"/>
        <v>21:0204</v>
      </c>
      <c r="E7837" t="s">
        <v>30762</v>
      </c>
      <c r="F7837" t="s">
        <v>30763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 t="s">
        <v>689</v>
      </c>
      <c r="P7837" t="s">
        <v>356</v>
      </c>
      <c r="Q7837" t="s">
        <v>29</v>
      </c>
    </row>
    <row r="7838" spans="1:17" hidden="1" x14ac:dyDescent="0.25">
      <c r="A7838" t="s">
        <v>30764</v>
      </c>
      <c r="B7838" t="s">
        <v>30765</v>
      </c>
      <c r="C7838" s="1" t="str">
        <f t="shared" si="1012"/>
        <v>21:0671</v>
      </c>
      <c r="D7838" s="1" t="str">
        <f t="shared" si="1009"/>
        <v>21:0204</v>
      </c>
      <c r="E7838" t="s">
        <v>30766</v>
      </c>
      <c r="F7838" t="s">
        <v>30767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 t="s">
        <v>2129</v>
      </c>
      <c r="P7838" t="s">
        <v>22</v>
      </c>
      <c r="Q7838" t="s">
        <v>93</v>
      </c>
    </row>
    <row r="7839" spans="1:17" hidden="1" x14ac:dyDescent="0.25">
      <c r="A7839" t="s">
        <v>30768</v>
      </c>
      <c r="B7839" t="s">
        <v>30769</v>
      </c>
      <c r="C7839" s="1" t="str">
        <f t="shared" si="1012"/>
        <v>21:0671</v>
      </c>
      <c r="D7839" s="1" t="str">
        <f t="shared" si="1009"/>
        <v>21:0204</v>
      </c>
      <c r="E7839" t="s">
        <v>30770</v>
      </c>
      <c r="F7839" t="s">
        <v>30771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 t="s">
        <v>3065</v>
      </c>
      <c r="P7839" t="s">
        <v>356</v>
      </c>
      <c r="Q7839" t="s">
        <v>71</v>
      </c>
    </row>
    <row r="7840" spans="1:17" hidden="1" x14ac:dyDescent="0.25">
      <c r="A7840" t="s">
        <v>30772</v>
      </c>
      <c r="B7840" t="s">
        <v>30773</v>
      </c>
      <c r="C7840" s="1" t="str">
        <f t="shared" si="1012"/>
        <v>21:0671</v>
      </c>
      <c r="D7840" s="1" t="str">
        <f t="shared" si="1009"/>
        <v>21:0204</v>
      </c>
      <c r="E7840" t="s">
        <v>30774</v>
      </c>
      <c r="F7840" t="s">
        <v>30775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 t="s">
        <v>154</v>
      </c>
      <c r="P7840" t="s">
        <v>2943</v>
      </c>
      <c r="Q7840" t="s">
        <v>52</v>
      </c>
    </row>
    <row r="7841" spans="1:17" hidden="1" x14ac:dyDescent="0.25">
      <c r="A7841" t="s">
        <v>30776</v>
      </c>
      <c r="B7841" t="s">
        <v>30777</v>
      </c>
      <c r="C7841" s="1" t="str">
        <f t="shared" si="1012"/>
        <v>21:0671</v>
      </c>
      <c r="D7841" s="1" t="str">
        <f t="shared" si="1009"/>
        <v>21:0204</v>
      </c>
      <c r="E7841" t="s">
        <v>30778</v>
      </c>
      <c r="F7841" t="s">
        <v>30779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 t="s">
        <v>1771</v>
      </c>
      <c r="P7841" t="s">
        <v>397</v>
      </c>
      <c r="Q7841" t="s">
        <v>52</v>
      </c>
    </row>
    <row r="7842" spans="1:17" hidden="1" x14ac:dyDescent="0.25">
      <c r="A7842" t="s">
        <v>30780</v>
      </c>
      <c r="B7842" t="s">
        <v>30781</v>
      </c>
      <c r="C7842" s="1" t="str">
        <f t="shared" si="1012"/>
        <v>21:0671</v>
      </c>
      <c r="D7842" s="1" t="str">
        <f t="shared" si="1009"/>
        <v>21:0204</v>
      </c>
      <c r="E7842" t="s">
        <v>30782</v>
      </c>
      <c r="F7842" t="s">
        <v>30783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 t="s">
        <v>2379</v>
      </c>
      <c r="P7842" t="s">
        <v>583</v>
      </c>
      <c r="Q7842" t="s">
        <v>189</v>
      </c>
    </row>
    <row r="7843" spans="1:17" hidden="1" x14ac:dyDescent="0.25">
      <c r="A7843" t="s">
        <v>30784</v>
      </c>
      <c r="B7843" t="s">
        <v>30785</v>
      </c>
      <c r="C7843" s="1" t="str">
        <f t="shared" si="1012"/>
        <v>21:0671</v>
      </c>
      <c r="D7843" s="1" t="str">
        <f t="shared" si="1009"/>
        <v>21:0204</v>
      </c>
      <c r="E7843" t="s">
        <v>30786</v>
      </c>
      <c r="F7843" t="s">
        <v>30787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 t="s">
        <v>3655</v>
      </c>
      <c r="P7843" t="s">
        <v>2943</v>
      </c>
      <c r="Q7843" t="s">
        <v>93</v>
      </c>
    </row>
    <row r="7844" spans="1:17" hidden="1" x14ac:dyDescent="0.25">
      <c r="A7844" t="s">
        <v>30788</v>
      </c>
      <c r="B7844" t="s">
        <v>30789</v>
      </c>
      <c r="C7844" s="1" t="str">
        <f t="shared" si="1012"/>
        <v>21:0671</v>
      </c>
      <c r="D7844" s="1" t="str">
        <f t="shared" si="1009"/>
        <v>21:0204</v>
      </c>
      <c r="E7844" t="s">
        <v>30790</v>
      </c>
      <c r="F7844" t="s">
        <v>30791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 t="s">
        <v>2418</v>
      </c>
      <c r="P7844" t="s">
        <v>22</v>
      </c>
      <c r="Q7844" t="s">
        <v>71</v>
      </c>
    </row>
    <row r="7845" spans="1:17" hidden="1" x14ac:dyDescent="0.25">
      <c r="A7845" t="s">
        <v>30792</v>
      </c>
      <c r="B7845" t="s">
        <v>30793</v>
      </c>
      <c r="C7845" s="1" t="str">
        <f t="shared" si="1012"/>
        <v>21:0671</v>
      </c>
      <c r="D7845" s="1" t="str">
        <f t="shared" si="1009"/>
        <v>21:0204</v>
      </c>
      <c r="E7845" t="s">
        <v>30794</v>
      </c>
      <c r="F7845" t="s">
        <v>30795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 t="s">
        <v>1597</v>
      </c>
      <c r="P7845" t="s">
        <v>356</v>
      </c>
      <c r="Q7845" t="s">
        <v>71</v>
      </c>
    </row>
    <row r="7846" spans="1:17" hidden="1" x14ac:dyDescent="0.25">
      <c r="A7846" t="s">
        <v>30796</v>
      </c>
      <c r="B7846" t="s">
        <v>30797</v>
      </c>
      <c r="C7846" s="1" t="str">
        <f t="shared" si="1012"/>
        <v>21:0671</v>
      </c>
      <c r="D7846" s="1" t="str">
        <f t="shared" si="1009"/>
        <v>21:0204</v>
      </c>
      <c r="E7846" t="s">
        <v>30794</v>
      </c>
      <c r="F7846" t="s">
        <v>30798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 t="s">
        <v>1597</v>
      </c>
      <c r="P7846" t="s">
        <v>356</v>
      </c>
      <c r="Q7846" t="s">
        <v>103</v>
      </c>
    </row>
    <row r="7847" spans="1:17" hidden="1" x14ac:dyDescent="0.25">
      <c r="A7847" t="s">
        <v>30799</v>
      </c>
      <c r="B7847" t="s">
        <v>30800</v>
      </c>
      <c r="C7847" s="1" t="str">
        <f t="shared" si="1012"/>
        <v>21:0671</v>
      </c>
      <c r="D7847" s="1" t="str">
        <f t="shared" si="1009"/>
        <v>21:0204</v>
      </c>
      <c r="E7847" t="s">
        <v>30801</v>
      </c>
      <c r="F7847" t="s">
        <v>30802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 t="s">
        <v>701</v>
      </c>
      <c r="P7847" t="s">
        <v>22</v>
      </c>
      <c r="Q7847" t="s">
        <v>52</v>
      </c>
    </row>
    <row r="7848" spans="1:17" hidden="1" x14ac:dyDescent="0.25">
      <c r="A7848" t="s">
        <v>30803</v>
      </c>
      <c r="B7848" t="s">
        <v>30804</v>
      </c>
      <c r="C7848" s="1" t="str">
        <f t="shared" si="1012"/>
        <v>21:0671</v>
      </c>
      <c r="D7848" s="1" t="str">
        <f>HYPERLINK("http://geochem.nrcan.gc.ca/cdogs/content/svy/svy_e.htm", "")</f>
        <v/>
      </c>
      <c r="G7848" s="1" t="str">
        <f>HYPERLINK("http://geochem.nrcan.gc.ca/cdogs/content/cr_/cr_00080_e.htm", "80")</f>
        <v>80</v>
      </c>
      <c r="J7848" t="s">
        <v>11703</v>
      </c>
      <c r="K7848" t="s">
        <v>11704</v>
      </c>
      <c r="O7848" t="s">
        <v>1247</v>
      </c>
      <c r="P7848" t="s">
        <v>2943</v>
      </c>
      <c r="Q7848" t="s">
        <v>198</v>
      </c>
    </row>
    <row r="7849" spans="1:17" hidden="1" x14ac:dyDescent="0.25">
      <c r="A7849" t="s">
        <v>30805</v>
      </c>
      <c r="B7849" t="s">
        <v>30806</v>
      </c>
      <c r="C7849" s="1" t="str">
        <f t="shared" si="1012"/>
        <v>21:0671</v>
      </c>
      <c r="D7849" s="1" t="str">
        <f t="shared" ref="D7849:D7868" si="1013">HYPERLINK("http://geochem.nrcan.gc.ca/cdogs/content/svy/svy210204_e.htm", "21:0204")</f>
        <v>21:0204</v>
      </c>
      <c r="E7849" t="s">
        <v>30807</v>
      </c>
      <c r="F7849" t="s">
        <v>30808</v>
      </c>
      <c r="H7849">
        <v>61.160256500000003</v>
      </c>
      <c r="I7849">
        <v>-128.9094298</v>
      </c>
      <c r="J7849" s="1" t="str">
        <f t="shared" ref="J7849:J7868" si="1014">HYPERLINK("http://geochem.nrcan.gc.ca/cdogs/content/kwd/kwd020018_e.htm", "Fluid (stream)")</f>
        <v>Fluid (stream)</v>
      </c>
      <c r="K7849" s="1" t="str">
        <f t="shared" ref="K7849:K7868" si="1015">HYPERLINK("http://geochem.nrcan.gc.ca/cdogs/content/kwd/kwd080007_e.htm", "Untreated Water")</f>
        <v>Untreated Water</v>
      </c>
      <c r="O7849" t="s">
        <v>8423</v>
      </c>
      <c r="P7849" t="s">
        <v>356</v>
      </c>
      <c r="Q7849" t="s">
        <v>189</v>
      </c>
    </row>
    <row r="7850" spans="1:17" hidden="1" x14ac:dyDescent="0.25">
      <c r="A7850" t="s">
        <v>30809</v>
      </c>
      <c r="B7850" t="s">
        <v>30810</v>
      </c>
      <c r="C7850" s="1" t="str">
        <f t="shared" si="1012"/>
        <v>21:0671</v>
      </c>
      <c r="D7850" s="1" t="str">
        <f t="shared" si="1013"/>
        <v>21:0204</v>
      </c>
      <c r="E7850" t="s">
        <v>30811</v>
      </c>
      <c r="F7850" t="s">
        <v>30812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 t="s">
        <v>3532</v>
      </c>
      <c r="P7850" t="s">
        <v>583</v>
      </c>
      <c r="Q7850" t="s">
        <v>189</v>
      </c>
    </row>
    <row r="7851" spans="1:17" hidden="1" x14ac:dyDescent="0.25">
      <c r="A7851" t="s">
        <v>30813</v>
      </c>
      <c r="B7851" t="s">
        <v>30814</v>
      </c>
      <c r="C7851" s="1" t="str">
        <f t="shared" si="1012"/>
        <v>21:0671</v>
      </c>
      <c r="D7851" s="1" t="str">
        <f t="shared" si="1013"/>
        <v>21:0204</v>
      </c>
      <c r="E7851" t="s">
        <v>30815</v>
      </c>
      <c r="F7851" t="s">
        <v>30816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 t="s">
        <v>10166</v>
      </c>
      <c r="P7851" t="s">
        <v>583</v>
      </c>
      <c r="Q7851" t="s">
        <v>189</v>
      </c>
    </row>
    <row r="7852" spans="1:17" hidden="1" x14ac:dyDescent="0.25">
      <c r="A7852" t="s">
        <v>30817</v>
      </c>
      <c r="B7852" t="s">
        <v>30818</v>
      </c>
      <c r="C7852" s="1" t="str">
        <f t="shared" si="1012"/>
        <v>21:0671</v>
      </c>
      <c r="D7852" s="1" t="str">
        <f t="shared" si="1013"/>
        <v>21:0204</v>
      </c>
      <c r="E7852" t="s">
        <v>30819</v>
      </c>
      <c r="F7852" t="s">
        <v>30820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 t="s">
        <v>6341</v>
      </c>
      <c r="P7852" t="s">
        <v>880</v>
      </c>
      <c r="Q7852" t="s">
        <v>522</v>
      </c>
    </row>
    <row r="7853" spans="1:17" hidden="1" x14ac:dyDescent="0.25">
      <c r="A7853" t="s">
        <v>30821</v>
      </c>
      <c r="B7853" t="s">
        <v>30822</v>
      </c>
      <c r="C7853" s="1" t="str">
        <f t="shared" si="1012"/>
        <v>21:0671</v>
      </c>
      <c r="D7853" s="1" t="str">
        <f t="shared" si="1013"/>
        <v>21:0204</v>
      </c>
      <c r="E7853" t="s">
        <v>30823</v>
      </c>
      <c r="F7853" t="s">
        <v>30824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 t="s">
        <v>23857</v>
      </c>
      <c r="P7853" t="s">
        <v>391</v>
      </c>
      <c r="Q7853" t="s">
        <v>522</v>
      </c>
    </row>
    <row r="7854" spans="1:17" hidden="1" x14ac:dyDescent="0.25">
      <c r="A7854" t="s">
        <v>30825</v>
      </c>
      <c r="B7854" t="s">
        <v>30826</v>
      </c>
      <c r="C7854" s="1" t="str">
        <f t="shared" si="1012"/>
        <v>21:0671</v>
      </c>
      <c r="D7854" s="1" t="str">
        <f t="shared" si="1013"/>
        <v>21:0204</v>
      </c>
      <c r="E7854" t="s">
        <v>30827</v>
      </c>
      <c r="F7854" t="s">
        <v>30828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 t="s">
        <v>21</v>
      </c>
      <c r="P7854" t="s">
        <v>22</v>
      </c>
      <c r="Q7854" t="s">
        <v>71</v>
      </c>
    </row>
    <row r="7855" spans="1:17" hidden="1" x14ac:dyDescent="0.25">
      <c r="A7855" t="s">
        <v>30829</v>
      </c>
      <c r="B7855" t="s">
        <v>30830</v>
      </c>
      <c r="C7855" s="1" t="str">
        <f t="shared" si="1012"/>
        <v>21:0671</v>
      </c>
      <c r="D7855" s="1" t="str">
        <f t="shared" si="1013"/>
        <v>21:0204</v>
      </c>
      <c r="E7855" t="s">
        <v>30831</v>
      </c>
      <c r="F7855" t="s">
        <v>30832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 t="s">
        <v>701</v>
      </c>
      <c r="P7855" t="s">
        <v>356</v>
      </c>
      <c r="Q7855" t="s">
        <v>46</v>
      </c>
    </row>
    <row r="7856" spans="1:17" hidden="1" x14ac:dyDescent="0.25">
      <c r="A7856" t="s">
        <v>30833</v>
      </c>
      <c r="B7856" t="s">
        <v>30834</v>
      </c>
      <c r="C7856" s="1" t="str">
        <f t="shared" si="1012"/>
        <v>21:0671</v>
      </c>
      <c r="D7856" s="1" t="str">
        <f t="shared" si="1013"/>
        <v>21:0204</v>
      </c>
      <c r="E7856" t="s">
        <v>30835</v>
      </c>
      <c r="F7856" t="s">
        <v>30836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 t="s">
        <v>244</v>
      </c>
      <c r="P7856" t="s">
        <v>356</v>
      </c>
      <c r="Q7856" t="s">
        <v>35</v>
      </c>
    </row>
    <row r="7857" spans="1:17" hidden="1" x14ac:dyDescent="0.25">
      <c r="A7857" t="s">
        <v>30837</v>
      </c>
      <c r="B7857" t="s">
        <v>30838</v>
      </c>
      <c r="C7857" s="1" t="str">
        <f t="shared" si="1012"/>
        <v>21:0671</v>
      </c>
      <c r="D7857" s="1" t="str">
        <f t="shared" si="1013"/>
        <v>21:0204</v>
      </c>
      <c r="E7857" t="s">
        <v>30839</v>
      </c>
      <c r="F7857" t="s">
        <v>30840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 t="s">
        <v>1664</v>
      </c>
      <c r="P7857" t="s">
        <v>1515</v>
      </c>
      <c r="Q7857" t="s">
        <v>522</v>
      </c>
    </row>
    <row r="7858" spans="1:17" hidden="1" x14ac:dyDescent="0.25">
      <c r="A7858" t="s">
        <v>30841</v>
      </c>
      <c r="B7858" t="s">
        <v>30842</v>
      </c>
      <c r="C7858" s="1" t="str">
        <f t="shared" si="1012"/>
        <v>21:0671</v>
      </c>
      <c r="D7858" s="1" t="str">
        <f t="shared" si="1013"/>
        <v>21:0204</v>
      </c>
      <c r="E7858" t="s">
        <v>30843</v>
      </c>
      <c r="F7858" t="s">
        <v>30844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 t="s">
        <v>15855</v>
      </c>
      <c r="P7858" t="s">
        <v>2212</v>
      </c>
      <c r="Q7858" t="s">
        <v>522</v>
      </c>
    </row>
    <row r="7859" spans="1:17" hidden="1" x14ac:dyDescent="0.25">
      <c r="A7859" t="s">
        <v>30845</v>
      </c>
      <c r="B7859" t="s">
        <v>30846</v>
      </c>
      <c r="C7859" s="1" t="str">
        <f t="shared" si="1012"/>
        <v>21:0671</v>
      </c>
      <c r="D7859" s="1" t="str">
        <f t="shared" si="1013"/>
        <v>21:0204</v>
      </c>
      <c r="E7859" t="s">
        <v>30847</v>
      </c>
      <c r="F7859" t="s">
        <v>30848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 t="s">
        <v>730</v>
      </c>
      <c r="P7859" t="s">
        <v>1515</v>
      </c>
      <c r="Q7859" t="s">
        <v>398</v>
      </c>
    </row>
    <row r="7860" spans="1:17" hidden="1" x14ac:dyDescent="0.25">
      <c r="A7860" t="s">
        <v>30849</v>
      </c>
      <c r="B7860" t="s">
        <v>30850</v>
      </c>
      <c r="C7860" s="1" t="str">
        <f t="shared" si="1012"/>
        <v>21:0671</v>
      </c>
      <c r="D7860" s="1" t="str">
        <f t="shared" si="1013"/>
        <v>21:0204</v>
      </c>
      <c r="E7860" t="s">
        <v>30851</v>
      </c>
      <c r="F7860" t="s">
        <v>30852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 t="s">
        <v>6243</v>
      </c>
      <c r="P7860" t="s">
        <v>1515</v>
      </c>
      <c r="Q7860" t="s">
        <v>522</v>
      </c>
    </row>
    <row r="7861" spans="1:17" hidden="1" x14ac:dyDescent="0.25">
      <c r="A7861" t="s">
        <v>30853</v>
      </c>
      <c r="B7861" t="s">
        <v>30854</v>
      </c>
      <c r="C7861" s="1" t="str">
        <f t="shared" si="1012"/>
        <v>21:0671</v>
      </c>
      <c r="D7861" s="1" t="str">
        <f t="shared" si="1013"/>
        <v>21:0204</v>
      </c>
      <c r="E7861" t="s">
        <v>30855</v>
      </c>
      <c r="F7861" t="s">
        <v>30856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 t="s">
        <v>7174</v>
      </c>
      <c r="P7861" t="s">
        <v>2212</v>
      </c>
      <c r="Q7861" t="s">
        <v>522</v>
      </c>
    </row>
    <row r="7862" spans="1:17" hidden="1" x14ac:dyDescent="0.25">
      <c r="A7862" t="s">
        <v>30857</v>
      </c>
      <c r="B7862" t="s">
        <v>30858</v>
      </c>
      <c r="C7862" s="1" t="str">
        <f t="shared" si="1012"/>
        <v>21:0671</v>
      </c>
      <c r="D7862" s="1" t="str">
        <f t="shared" si="1013"/>
        <v>21:0204</v>
      </c>
      <c r="E7862" t="s">
        <v>30855</v>
      </c>
      <c r="F7862" t="s">
        <v>30859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 t="s">
        <v>3060</v>
      </c>
      <c r="P7862" t="s">
        <v>2212</v>
      </c>
      <c r="Q7862" t="s">
        <v>392</v>
      </c>
    </row>
    <row r="7863" spans="1:17" hidden="1" x14ac:dyDescent="0.25">
      <c r="A7863" t="s">
        <v>30860</v>
      </c>
      <c r="B7863" t="s">
        <v>30861</v>
      </c>
      <c r="C7863" s="1" t="str">
        <f t="shared" si="1012"/>
        <v>21:0671</v>
      </c>
      <c r="D7863" s="1" t="str">
        <f t="shared" si="1013"/>
        <v>21:0204</v>
      </c>
      <c r="E7863" t="s">
        <v>30862</v>
      </c>
      <c r="F7863" t="s">
        <v>30863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 t="s">
        <v>21</v>
      </c>
      <c r="P7863" t="s">
        <v>583</v>
      </c>
      <c r="Q7863" t="s">
        <v>46</v>
      </c>
    </row>
    <row r="7864" spans="1:17" hidden="1" x14ac:dyDescent="0.25">
      <c r="A7864" t="s">
        <v>30864</v>
      </c>
      <c r="B7864" t="s">
        <v>30865</v>
      </c>
      <c r="C7864" s="1" t="str">
        <f t="shared" si="1012"/>
        <v>21:0671</v>
      </c>
      <c r="D7864" s="1" t="str">
        <f t="shared" si="1013"/>
        <v>21:0204</v>
      </c>
      <c r="E7864" t="s">
        <v>30866</v>
      </c>
      <c r="F7864" t="s">
        <v>30867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 t="s">
        <v>582</v>
      </c>
      <c r="P7864" t="s">
        <v>2212</v>
      </c>
      <c r="Q7864" t="s">
        <v>392</v>
      </c>
    </row>
    <row r="7865" spans="1:17" hidden="1" x14ac:dyDescent="0.25">
      <c r="A7865" t="s">
        <v>30868</v>
      </c>
      <c r="B7865" t="s">
        <v>30869</v>
      </c>
      <c r="C7865" s="1" t="str">
        <f t="shared" si="1012"/>
        <v>21:0671</v>
      </c>
      <c r="D7865" s="1" t="str">
        <f t="shared" si="1013"/>
        <v>21:0204</v>
      </c>
      <c r="E7865" t="s">
        <v>30870</v>
      </c>
      <c r="F7865" t="s">
        <v>30871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 t="s">
        <v>21</v>
      </c>
      <c r="P7865" t="s">
        <v>583</v>
      </c>
      <c r="Q7865" t="s">
        <v>46</v>
      </c>
    </row>
    <row r="7866" spans="1:17" hidden="1" x14ac:dyDescent="0.25">
      <c r="A7866" t="s">
        <v>30872</v>
      </c>
      <c r="B7866" t="s">
        <v>30873</v>
      </c>
      <c r="C7866" s="1" t="str">
        <f t="shared" si="1012"/>
        <v>21:0671</v>
      </c>
      <c r="D7866" s="1" t="str">
        <f t="shared" si="1013"/>
        <v>21:0204</v>
      </c>
      <c r="E7866" t="s">
        <v>30874</v>
      </c>
      <c r="F7866" t="s">
        <v>30875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 t="s">
        <v>689</v>
      </c>
      <c r="P7866" t="s">
        <v>22</v>
      </c>
      <c r="Q7866" t="s">
        <v>35</v>
      </c>
    </row>
    <row r="7867" spans="1:17" hidden="1" x14ac:dyDescent="0.25">
      <c r="A7867" t="s">
        <v>30876</v>
      </c>
      <c r="B7867" t="s">
        <v>30877</v>
      </c>
      <c r="C7867" s="1" t="str">
        <f t="shared" si="1012"/>
        <v>21:0671</v>
      </c>
      <c r="D7867" s="1" t="str">
        <f t="shared" si="1013"/>
        <v>21:0204</v>
      </c>
      <c r="E7867" t="s">
        <v>30878</v>
      </c>
      <c r="F7867" t="s">
        <v>30879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 t="s">
        <v>21</v>
      </c>
      <c r="P7867" t="s">
        <v>22</v>
      </c>
      <c r="Q7867" t="s">
        <v>215</v>
      </c>
    </row>
    <row r="7868" spans="1:17" hidden="1" x14ac:dyDescent="0.25">
      <c r="A7868" t="s">
        <v>30880</v>
      </c>
      <c r="B7868" t="s">
        <v>30881</v>
      </c>
      <c r="C7868" s="1" t="str">
        <f t="shared" si="1012"/>
        <v>21:0671</v>
      </c>
      <c r="D7868" s="1" t="str">
        <f t="shared" si="1013"/>
        <v>21:0204</v>
      </c>
      <c r="E7868" t="s">
        <v>30882</v>
      </c>
      <c r="F7868" t="s">
        <v>30883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 t="s">
        <v>76</v>
      </c>
      <c r="P7868" t="s">
        <v>356</v>
      </c>
      <c r="Q7868" t="s">
        <v>215</v>
      </c>
    </row>
    <row r="7869" spans="1:17" hidden="1" x14ac:dyDescent="0.25">
      <c r="A7869" t="s">
        <v>30884</v>
      </c>
      <c r="B7869" t="s">
        <v>30885</v>
      </c>
      <c r="C7869" s="1" t="str">
        <f t="shared" si="1012"/>
        <v>21:0671</v>
      </c>
      <c r="D7869" s="1" t="str">
        <f>HYPERLINK("http://geochem.nrcan.gc.ca/cdogs/content/svy/svy_e.htm", "")</f>
        <v/>
      </c>
      <c r="G7869" s="1" t="str">
        <f>HYPERLINK("http://geochem.nrcan.gc.ca/cdogs/content/cr_/cr_00080_e.htm", "80")</f>
        <v>80</v>
      </c>
      <c r="J7869" t="s">
        <v>11703</v>
      </c>
      <c r="K7869" t="s">
        <v>11704</v>
      </c>
      <c r="O7869" t="s">
        <v>57</v>
      </c>
      <c r="P7869" t="s">
        <v>1515</v>
      </c>
      <c r="Q7869" t="s">
        <v>198</v>
      </c>
    </row>
    <row r="7870" spans="1:17" hidden="1" x14ac:dyDescent="0.25">
      <c r="A7870" t="s">
        <v>30886</v>
      </c>
      <c r="B7870" t="s">
        <v>30887</v>
      </c>
      <c r="C7870" s="1" t="str">
        <f t="shared" si="1012"/>
        <v>21:0671</v>
      </c>
      <c r="D7870" s="1" t="str">
        <f t="shared" ref="D7870:D7879" si="1016">HYPERLINK("http://geochem.nrcan.gc.ca/cdogs/content/svy/svy210204_e.htm", "21:0204")</f>
        <v>21:0204</v>
      </c>
      <c r="E7870" t="s">
        <v>30888</v>
      </c>
      <c r="F7870" t="s">
        <v>30889</v>
      </c>
      <c r="H7870">
        <v>61.607366200000001</v>
      </c>
      <c r="I7870">
        <v>-128.7360511</v>
      </c>
      <c r="J7870" s="1" t="str">
        <f t="shared" ref="J7870:J7879" si="1017">HYPERLINK("http://geochem.nrcan.gc.ca/cdogs/content/kwd/kwd020018_e.htm", "Fluid (stream)")</f>
        <v>Fluid (stream)</v>
      </c>
      <c r="K7870" s="1" t="str">
        <f t="shared" ref="K7870:K7879" si="1018">HYPERLINK("http://geochem.nrcan.gc.ca/cdogs/content/kwd/kwd080007_e.htm", "Untreated Water")</f>
        <v>Untreated Water</v>
      </c>
      <c r="O7870" t="s">
        <v>244</v>
      </c>
      <c r="P7870" t="s">
        <v>22</v>
      </c>
      <c r="Q7870" t="s">
        <v>215</v>
      </c>
    </row>
    <row r="7871" spans="1:17" hidden="1" x14ac:dyDescent="0.25">
      <c r="A7871" t="s">
        <v>30890</v>
      </c>
      <c r="B7871" t="s">
        <v>30891</v>
      </c>
      <c r="C7871" s="1" t="str">
        <f t="shared" si="1012"/>
        <v>21:0671</v>
      </c>
      <c r="D7871" s="1" t="str">
        <f t="shared" si="1016"/>
        <v>21:0204</v>
      </c>
      <c r="E7871" t="s">
        <v>30892</v>
      </c>
      <c r="F7871" t="s">
        <v>30893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 t="s">
        <v>3419</v>
      </c>
      <c r="P7871" t="s">
        <v>356</v>
      </c>
      <c r="Q7871" t="s">
        <v>215</v>
      </c>
    </row>
    <row r="7872" spans="1:17" hidden="1" x14ac:dyDescent="0.25">
      <c r="A7872" t="s">
        <v>30894</v>
      </c>
      <c r="B7872" t="s">
        <v>30895</v>
      </c>
      <c r="C7872" s="1" t="str">
        <f t="shared" si="1012"/>
        <v>21:0671</v>
      </c>
      <c r="D7872" s="1" t="str">
        <f t="shared" si="1016"/>
        <v>21:0204</v>
      </c>
      <c r="E7872" t="s">
        <v>30896</v>
      </c>
      <c r="F7872" t="s">
        <v>30897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 t="s">
        <v>220</v>
      </c>
      <c r="P7872" t="s">
        <v>356</v>
      </c>
      <c r="Q7872" t="s">
        <v>215</v>
      </c>
    </row>
    <row r="7873" spans="1:17" hidden="1" x14ac:dyDescent="0.25">
      <c r="A7873" t="s">
        <v>30898</v>
      </c>
      <c r="B7873" t="s">
        <v>30899</v>
      </c>
      <c r="C7873" s="1" t="str">
        <f t="shared" si="1012"/>
        <v>21:0671</v>
      </c>
      <c r="D7873" s="1" t="str">
        <f t="shared" si="1016"/>
        <v>21:0204</v>
      </c>
      <c r="E7873" t="s">
        <v>30900</v>
      </c>
      <c r="F7873" t="s">
        <v>30901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 t="s">
        <v>101</v>
      </c>
      <c r="P7873" t="s">
        <v>356</v>
      </c>
      <c r="Q7873" t="s">
        <v>52</v>
      </c>
    </row>
    <row r="7874" spans="1:17" hidden="1" x14ac:dyDescent="0.25">
      <c r="A7874" t="s">
        <v>30902</v>
      </c>
      <c r="B7874" t="s">
        <v>30903</v>
      </c>
      <c r="C7874" s="1" t="str">
        <f t="shared" si="1012"/>
        <v>21:0671</v>
      </c>
      <c r="D7874" s="1" t="str">
        <f t="shared" si="1016"/>
        <v>21:0204</v>
      </c>
      <c r="E7874" t="s">
        <v>30904</v>
      </c>
      <c r="F7874" t="s">
        <v>30905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 t="s">
        <v>21</v>
      </c>
      <c r="P7874" t="s">
        <v>356</v>
      </c>
      <c r="Q7874" t="s">
        <v>93</v>
      </c>
    </row>
    <row r="7875" spans="1:17" hidden="1" x14ac:dyDescent="0.25">
      <c r="A7875" t="s">
        <v>30906</v>
      </c>
      <c r="B7875" t="s">
        <v>30907</v>
      </c>
      <c r="C7875" s="1" t="str">
        <f t="shared" si="1012"/>
        <v>21:0671</v>
      </c>
      <c r="D7875" s="1" t="str">
        <f t="shared" si="1016"/>
        <v>21:0204</v>
      </c>
      <c r="E7875" t="s">
        <v>30908</v>
      </c>
      <c r="F7875" t="s">
        <v>30909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 t="s">
        <v>21</v>
      </c>
      <c r="P7875" t="s">
        <v>45</v>
      </c>
      <c r="Q7875" t="s">
        <v>93</v>
      </c>
    </row>
    <row r="7876" spans="1:17" hidden="1" x14ac:dyDescent="0.25">
      <c r="A7876" t="s">
        <v>30910</v>
      </c>
      <c r="B7876" t="s">
        <v>30911</v>
      </c>
      <c r="C7876" s="1" t="str">
        <f t="shared" si="1012"/>
        <v>21:0671</v>
      </c>
      <c r="D7876" s="1" t="str">
        <f t="shared" si="1016"/>
        <v>21:0204</v>
      </c>
      <c r="E7876" t="s">
        <v>30912</v>
      </c>
      <c r="F7876" t="s">
        <v>30913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 t="s">
        <v>21</v>
      </c>
      <c r="P7876" t="s">
        <v>356</v>
      </c>
      <c r="Q7876" t="s">
        <v>189</v>
      </c>
    </row>
    <row r="7877" spans="1:17" hidden="1" x14ac:dyDescent="0.25">
      <c r="A7877" t="s">
        <v>30914</v>
      </c>
      <c r="B7877" t="s">
        <v>30915</v>
      </c>
      <c r="C7877" s="1" t="str">
        <f t="shared" si="1012"/>
        <v>21:0671</v>
      </c>
      <c r="D7877" s="1" t="str">
        <f t="shared" si="1016"/>
        <v>21:0204</v>
      </c>
      <c r="E7877" t="s">
        <v>30916</v>
      </c>
      <c r="F7877" t="s">
        <v>30917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 t="s">
        <v>225</v>
      </c>
      <c r="P7877" t="s">
        <v>45</v>
      </c>
      <c r="Q7877" t="s">
        <v>52</v>
      </c>
    </row>
    <row r="7878" spans="1:17" hidden="1" x14ac:dyDescent="0.25">
      <c r="A7878" t="s">
        <v>30918</v>
      </c>
      <c r="B7878" t="s">
        <v>30919</v>
      </c>
      <c r="C7878" s="1" t="str">
        <f t="shared" si="1012"/>
        <v>21:0671</v>
      </c>
      <c r="D7878" s="1" t="str">
        <f t="shared" si="1016"/>
        <v>21:0204</v>
      </c>
      <c r="E7878" t="s">
        <v>30920</v>
      </c>
      <c r="F7878" t="s">
        <v>30921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 t="s">
        <v>1247</v>
      </c>
      <c r="P7878" t="s">
        <v>22</v>
      </c>
      <c r="Q7878" t="s">
        <v>23</v>
      </c>
    </row>
    <row r="7879" spans="1:17" hidden="1" x14ac:dyDescent="0.25">
      <c r="A7879" t="s">
        <v>30922</v>
      </c>
      <c r="B7879" t="s">
        <v>30923</v>
      </c>
      <c r="C7879" s="1" t="str">
        <f t="shared" si="1012"/>
        <v>21:0671</v>
      </c>
      <c r="D7879" s="1" t="str">
        <f t="shared" si="1016"/>
        <v>21:0204</v>
      </c>
      <c r="E7879" t="s">
        <v>30920</v>
      </c>
      <c r="F7879" t="s">
        <v>30924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 t="s">
        <v>1247</v>
      </c>
      <c r="P7879" t="s">
        <v>356</v>
      </c>
      <c r="Q7879" t="s">
        <v>35</v>
      </c>
    </row>
    <row r="7880" spans="1:17" hidden="1" x14ac:dyDescent="0.25">
      <c r="A7880" t="s">
        <v>30925</v>
      </c>
      <c r="B7880" t="s">
        <v>30926</v>
      </c>
      <c r="C7880" s="1" t="str">
        <f t="shared" si="1012"/>
        <v>21:0671</v>
      </c>
      <c r="D7880" s="1" t="str">
        <f>HYPERLINK("http://geochem.nrcan.gc.ca/cdogs/content/svy/svy_e.htm", "")</f>
        <v/>
      </c>
      <c r="G7880" s="1" t="str">
        <f>HYPERLINK("http://geochem.nrcan.gc.ca/cdogs/content/cr_/cr_00082_e.htm", "82")</f>
        <v>82</v>
      </c>
      <c r="J7880" t="s">
        <v>11703</v>
      </c>
      <c r="K7880" t="s">
        <v>11704</v>
      </c>
      <c r="O7880" t="s">
        <v>16751</v>
      </c>
      <c r="P7880" t="s">
        <v>3569</v>
      </c>
      <c r="Q7880" t="s">
        <v>522</v>
      </c>
    </row>
    <row r="7881" spans="1:17" hidden="1" x14ac:dyDescent="0.25">
      <c r="A7881" t="s">
        <v>30927</v>
      </c>
      <c r="B7881" t="s">
        <v>30928</v>
      </c>
      <c r="C7881" s="1" t="str">
        <f t="shared" si="1012"/>
        <v>21:0671</v>
      </c>
      <c r="D7881" s="1" t="str">
        <f t="shared" ref="D7881:D7901" si="1019">HYPERLINK("http://geochem.nrcan.gc.ca/cdogs/content/svy/svy210204_e.htm", "21:0204")</f>
        <v>21:0204</v>
      </c>
      <c r="E7881" t="s">
        <v>30929</v>
      </c>
      <c r="F7881" t="s">
        <v>30930</v>
      </c>
      <c r="H7881">
        <v>61.643871300000001</v>
      </c>
      <c r="I7881">
        <v>-128.51434689999999</v>
      </c>
      <c r="J7881" s="1" t="str">
        <f t="shared" ref="J7881:J7901" si="1020">HYPERLINK("http://geochem.nrcan.gc.ca/cdogs/content/kwd/kwd020018_e.htm", "Fluid (stream)")</f>
        <v>Fluid (stream)</v>
      </c>
      <c r="K7881" s="1" t="str">
        <f t="shared" ref="K7881:K7901" si="1021">HYPERLINK("http://geochem.nrcan.gc.ca/cdogs/content/kwd/kwd080007_e.htm", "Untreated Water")</f>
        <v>Untreated Water</v>
      </c>
      <c r="O7881" t="s">
        <v>101</v>
      </c>
      <c r="P7881" t="s">
        <v>22</v>
      </c>
      <c r="Q7881" t="s">
        <v>46</v>
      </c>
    </row>
    <row r="7882" spans="1:17" hidden="1" x14ac:dyDescent="0.25">
      <c r="A7882" t="s">
        <v>30931</v>
      </c>
      <c r="B7882" t="s">
        <v>30932</v>
      </c>
      <c r="C7882" s="1" t="str">
        <f t="shared" si="1012"/>
        <v>21:0671</v>
      </c>
      <c r="D7882" s="1" t="str">
        <f t="shared" si="1019"/>
        <v>21:0204</v>
      </c>
      <c r="E7882" t="s">
        <v>30933</v>
      </c>
      <c r="F7882" t="s">
        <v>30934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 t="s">
        <v>551</v>
      </c>
      <c r="P7882" t="s">
        <v>356</v>
      </c>
      <c r="Q7882" t="s">
        <v>23</v>
      </c>
    </row>
    <row r="7883" spans="1:17" hidden="1" x14ac:dyDescent="0.25">
      <c r="A7883" t="s">
        <v>30935</v>
      </c>
      <c r="B7883" t="s">
        <v>30936</v>
      </c>
      <c r="C7883" s="1" t="str">
        <f t="shared" si="1012"/>
        <v>21:0671</v>
      </c>
      <c r="D7883" s="1" t="str">
        <f t="shared" si="1019"/>
        <v>21:0204</v>
      </c>
      <c r="E7883" t="s">
        <v>30937</v>
      </c>
      <c r="F7883" t="s">
        <v>30938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 t="s">
        <v>3419</v>
      </c>
      <c r="P7883" t="s">
        <v>356</v>
      </c>
      <c r="Q7883" t="s">
        <v>35</v>
      </c>
    </row>
    <row r="7884" spans="1:17" hidden="1" x14ac:dyDescent="0.25">
      <c r="A7884" t="s">
        <v>30939</v>
      </c>
      <c r="B7884" t="s">
        <v>30940</v>
      </c>
      <c r="C7884" s="1" t="str">
        <f t="shared" si="1012"/>
        <v>21:0671</v>
      </c>
      <c r="D7884" s="1" t="str">
        <f t="shared" si="1019"/>
        <v>21:0204</v>
      </c>
      <c r="E7884" t="s">
        <v>30941</v>
      </c>
      <c r="F7884" t="s">
        <v>30942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 t="s">
        <v>21</v>
      </c>
      <c r="P7884" t="s">
        <v>356</v>
      </c>
      <c r="Q7884" t="s">
        <v>93</v>
      </c>
    </row>
    <row r="7885" spans="1:17" hidden="1" x14ac:dyDescent="0.25">
      <c r="A7885" t="s">
        <v>30943</v>
      </c>
      <c r="B7885" t="s">
        <v>30944</v>
      </c>
      <c r="C7885" s="1" t="str">
        <f t="shared" si="1012"/>
        <v>21:0671</v>
      </c>
      <c r="D7885" s="1" t="str">
        <f t="shared" si="1019"/>
        <v>21:0204</v>
      </c>
      <c r="E7885" t="s">
        <v>30945</v>
      </c>
      <c r="F7885" t="s">
        <v>30946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 t="s">
        <v>588</v>
      </c>
      <c r="P7885" t="s">
        <v>356</v>
      </c>
      <c r="Q7885" t="s">
        <v>71</v>
      </c>
    </row>
    <row r="7886" spans="1:17" hidden="1" x14ac:dyDescent="0.25">
      <c r="A7886" t="s">
        <v>30947</v>
      </c>
      <c r="B7886" t="s">
        <v>30948</v>
      </c>
      <c r="C7886" s="1" t="str">
        <f t="shared" si="1012"/>
        <v>21:0671</v>
      </c>
      <c r="D7886" s="1" t="str">
        <f t="shared" si="1019"/>
        <v>21:0204</v>
      </c>
      <c r="E7886" t="s">
        <v>30949</v>
      </c>
      <c r="F7886" t="s">
        <v>30950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 t="s">
        <v>311</v>
      </c>
      <c r="P7886" t="s">
        <v>45</v>
      </c>
      <c r="Q7886" t="s">
        <v>71</v>
      </c>
    </row>
    <row r="7887" spans="1:17" hidden="1" x14ac:dyDescent="0.25">
      <c r="A7887" t="s">
        <v>30951</v>
      </c>
      <c r="B7887" t="s">
        <v>30952</v>
      </c>
      <c r="C7887" s="1" t="str">
        <f t="shared" si="1012"/>
        <v>21:0671</v>
      </c>
      <c r="D7887" s="1" t="str">
        <f t="shared" si="1019"/>
        <v>21:0204</v>
      </c>
      <c r="E7887" t="s">
        <v>30953</v>
      </c>
      <c r="F7887" t="s">
        <v>30954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 t="s">
        <v>225</v>
      </c>
      <c r="P7887" t="s">
        <v>356</v>
      </c>
      <c r="Q7887" t="s">
        <v>103</v>
      </c>
    </row>
    <row r="7888" spans="1:17" hidden="1" x14ac:dyDescent="0.25">
      <c r="A7888" t="s">
        <v>30955</v>
      </c>
      <c r="B7888" t="s">
        <v>30956</v>
      </c>
      <c r="C7888" s="1" t="str">
        <f t="shared" si="1012"/>
        <v>21:0671</v>
      </c>
      <c r="D7888" s="1" t="str">
        <f t="shared" si="1019"/>
        <v>21:0204</v>
      </c>
      <c r="E7888" t="s">
        <v>30957</v>
      </c>
      <c r="F7888" t="s">
        <v>30958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 t="s">
        <v>225</v>
      </c>
      <c r="P7888" t="s">
        <v>356</v>
      </c>
      <c r="Q7888" t="s">
        <v>215</v>
      </c>
    </row>
    <row r="7889" spans="1:17" hidden="1" x14ac:dyDescent="0.25">
      <c r="A7889" t="s">
        <v>30959</v>
      </c>
      <c r="B7889" t="s">
        <v>30960</v>
      </c>
      <c r="C7889" s="1" t="str">
        <f t="shared" si="1012"/>
        <v>21:0671</v>
      </c>
      <c r="D7889" s="1" t="str">
        <f t="shared" si="1019"/>
        <v>21:0204</v>
      </c>
      <c r="E7889" t="s">
        <v>30961</v>
      </c>
      <c r="F7889" t="s">
        <v>30962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 t="s">
        <v>76</v>
      </c>
      <c r="P7889" t="s">
        <v>583</v>
      </c>
      <c r="Q7889" t="s">
        <v>103</v>
      </c>
    </row>
    <row r="7890" spans="1:17" hidden="1" x14ac:dyDescent="0.25">
      <c r="A7890" t="s">
        <v>30963</v>
      </c>
      <c r="B7890" t="s">
        <v>30964</v>
      </c>
      <c r="C7890" s="1" t="str">
        <f t="shared" si="1012"/>
        <v>21:0671</v>
      </c>
      <c r="D7890" s="1" t="str">
        <f t="shared" si="1019"/>
        <v>21:0204</v>
      </c>
      <c r="E7890" t="s">
        <v>30965</v>
      </c>
      <c r="F7890" t="s">
        <v>30966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 t="s">
        <v>1597</v>
      </c>
      <c r="P7890" t="s">
        <v>356</v>
      </c>
      <c r="Q7890" t="s">
        <v>23</v>
      </c>
    </row>
    <row r="7891" spans="1:17" hidden="1" x14ac:dyDescent="0.25">
      <c r="A7891" t="s">
        <v>30967</v>
      </c>
      <c r="B7891" t="s">
        <v>30968</v>
      </c>
      <c r="C7891" s="1" t="str">
        <f t="shared" si="1012"/>
        <v>21:0671</v>
      </c>
      <c r="D7891" s="1" t="str">
        <f t="shared" si="1019"/>
        <v>21:0204</v>
      </c>
      <c r="E7891" t="s">
        <v>30969</v>
      </c>
      <c r="F7891" t="s">
        <v>30970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 t="s">
        <v>689</v>
      </c>
      <c r="P7891" t="s">
        <v>45</v>
      </c>
      <c r="Q7891" t="s">
        <v>23</v>
      </c>
    </row>
    <row r="7892" spans="1:17" hidden="1" x14ac:dyDescent="0.25">
      <c r="A7892" t="s">
        <v>30971</v>
      </c>
      <c r="B7892" t="s">
        <v>30972</v>
      </c>
      <c r="C7892" s="1" t="str">
        <f t="shared" si="1012"/>
        <v>21:0671</v>
      </c>
      <c r="D7892" s="1" t="str">
        <f t="shared" si="1019"/>
        <v>21:0204</v>
      </c>
      <c r="E7892" t="s">
        <v>30973</v>
      </c>
      <c r="F7892" t="s">
        <v>30974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 t="s">
        <v>689</v>
      </c>
      <c r="P7892" t="s">
        <v>45</v>
      </c>
      <c r="Q7892" t="s">
        <v>59</v>
      </c>
    </row>
    <row r="7893" spans="1:17" hidden="1" x14ac:dyDescent="0.25">
      <c r="A7893" t="s">
        <v>30975</v>
      </c>
      <c r="B7893" t="s">
        <v>30976</v>
      </c>
      <c r="C7893" s="1" t="str">
        <f t="shared" si="1012"/>
        <v>21:0671</v>
      </c>
      <c r="D7893" s="1" t="str">
        <f t="shared" si="1019"/>
        <v>21:0204</v>
      </c>
      <c r="E7893" t="s">
        <v>30977</v>
      </c>
      <c r="F7893" t="s">
        <v>30978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 t="s">
        <v>652</v>
      </c>
      <c r="P7893" t="s">
        <v>45</v>
      </c>
      <c r="Q7893" t="s">
        <v>198</v>
      </c>
    </row>
    <row r="7894" spans="1:17" hidden="1" x14ac:dyDescent="0.25">
      <c r="A7894" t="s">
        <v>30979</v>
      </c>
      <c r="B7894" t="s">
        <v>30980</v>
      </c>
      <c r="C7894" s="1" t="str">
        <f t="shared" si="1012"/>
        <v>21:0671</v>
      </c>
      <c r="D7894" s="1" t="str">
        <f t="shared" si="1019"/>
        <v>21:0204</v>
      </c>
      <c r="E7894" t="s">
        <v>30981</v>
      </c>
      <c r="F7894" t="s">
        <v>30982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 t="s">
        <v>370</v>
      </c>
      <c r="P7894" t="s">
        <v>356</v>
      </c>
      <c r="Q7894" t="s">
        <v>35</v>
      </c>
    </row>
    <row r="7895" spans="1:17" hidden="1" x14ac:dyDescent="0.25">
      <c r="A7895" t="s">
        <v>30983</v>
      </c>
      <c r="B7895" t="s">
        <v>30984</v>
      </c>
      <c r="C7895" s="1" t="str">
        <f t="shared" ref="C7895:C7958" si="1022">HYPERLINK("http://geochem.nrcan.gc.ca/cdogs/content/bdl/bdl210671_e.htm", "21:0671")</f>
        <v>21:0671</v>
      </c>
      <c r="D7895" s="1" t="str">
        <f t="shared" si="1019"/>
        <v>21:0204</v>
      </c>
      <c r="E7895" t="s">
        <v>30985</v>
      </c>
      <c r="F7895" t="s">
        <v>30986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 t="s">
        <v>3419</v>
      </c>
      <c r="P7895" t="s">
        <v>87</v>
      </c>
      <c r="Q7895" t="s">
        <v>29</v>
      </c>
    </row>
    <row r="7896" spans="1:17" hidden="1" x14ac:dyDescent="0.25">
      <c r="A7896" t="s">
        <v>30987</v>
      </c>
      <c r="B7896" t="s">
        <v>30988</v>
      </c>
      <c r="C7896" s="1" t="str">
        <f t="shared" si="1022"/>
        <v>21:0671</v>
      </c>
      <c r="D7896" s="1" t="str">
        <f t="shared" si="1019"/>
        <v>21:0204</v>
      </c>
      <c r="E7896" t="s">
        <v>30989</v>
      </c>
      <c r="F7896" t="s">
        <v>30990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 t="s">
        <v>588</v>
      </c>
      <c r="P7896" t="s">
        <v>87</v>
      </c>
      <c r="Q7896" t="s">
        <v>103</v>
      </c>
    </row>
    <row r="7897" spans="1:17" hidden="1" x14ac:dyDescent="0.25">
      <c r="A7897" t="s">
        <v>30991</v>
      </c>
      <c r="B7897" t="s">
        <v>30992</v>
      </c>
      <c r="C7897" s="1" t="str">
        <f t="shared" si="1022"/>
        <v>21:0671</v>
      </c>
      <c r="D7897" s="1" t="str">
        <f t="shared" si="1019"/>
        <v>21:0204</v>
      </c>
      <c r="E7897" t="s">
        <v>30993</v>
      </c>
      <c r="F7897" t="s">
        <v>30994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 t="s">
        <v>3065</v>
      </c>
      <c r="P7897" t="s">
        <v>22</v>
      </c>
      <c r="Q7897" t="s">
        <v>59</v>
      </c>
    </row>
    <row r="7898" spans="1:17" hidden="1" x14ac:dyDescent="0.25">
      <c r="A7898" t="s">
        <v>30995</v>
      </c>
      <c r="B7898" t="s">
        <v>30996</v>
      </c>
      <c r="C7898" s="1" t="str">
        <f t="shared" si="1022"/>
        <v>21:0671</v>
      </c>
      <c r="D7898" s="1" t="str">
        <f t="shared" si="1019"/>
        <v>21:0204</v>
      </c>
      <c r="E7898" t="s">
        <v>30997</v>
      </c>
      <c r="F7898" t="s">
        <v>30998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 t="s">
        <v>2379</v>
      </c>
      <c r="P7898" t="s">
        <v>22</v>
      </c>
      <c r="Q7898" t="s">
        <v>59</v>
      </c>
    </row>
    <row r="7899" spans="1:17" hidden="1" x14ac:dyDescent="0.25">
      <c r="A7899" t="s">
        <v>30999</v>
      </c>
      <c r="B7899" t="s">
        <v>31000</v>
      </c>
      <c r="C7899" s="1" t="str">
        <f t="shared" si="1022"/>
        <v>21:0671</v>
      </c>
      <c r="D7899" s="1" t="str">
        <f t="shared" si="1019"/>
        <v>21:0204</v>
      </c>
      <c r="E7899" t="s">
        <v>31001</v>
      </c>
      <c r="F7899" t="s">
        <v>31002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 t="s">
        <v>21</v>
      </c>
      <c r="P7899" t="s">
        <v>583</v>
      </c>
      <c r="Q7899" t="s">
        <v>93</v>
      </c>
    </row>
    <row r="7900" spans="1:17" hidden="1" x14ac:dyDescent="0.25">
      <c r="A7900" t="s">
        <v>31003</v>
      </c>
      <c r="B7900" t="s">
        <v>31004</v>
      </c>
      <c r="C7900" s="1" t="str">
        <f t="shared" si="1022"/>
        <v>21:0671</v>
      </c>
      <c r="D7900" s="1" t="str">
        <f t="shared" si="1019"/>
        <v>21:0204</v>
      </c>
      <c r="E7900" t="s">
        <v>31001</v>
      </c>
      <c r="F7900" t="s">
        <v>31005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 t="s">
        <v>21</v>
      </c>
      <c r="P7900" t="s">
        <v>583</v>
      </c>
      <c r="Q7900" t="s">
        <v>215</v>
      </c>
    </row>
    <row r="7901" spans="1:17" hidden="1" x14ac:dyDescent="0.25">
      <c r="A7901" t="s">
        <v>31006</v>
      </c>
      <c r="B7901" t="s">
        <v>31007</v>
      </c>
      <c r="C7901" s="1" t="str">
        <f t="shared" si="1022"/>
        <v>21:0671</v>
      </c>
      <c r="D7901" s="1" t="str">
        <f t="shared" si="1019"/>
        <v>21:0204</v>
      </c>
      <c r="E7901" t="s">
        <v>31008</v>
      </c>
      <c r="F7901" t="s">
        <v>31009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 t="s">
        <v>10345</v>
      </c>
      <c r="P7901" t="s">
        <v>356</v>
      </c>
      <c r="Q7901" t="s">
        <v>365</v>
      </c>
    </row>
    <row r="7902" spans="1:17" hidden="1" x14ac:dyDescent="0.25">
      <c r="A7902" t="s">
        <v>31010</v>
      </c>
      <c r="B7902" t="s">
        <v>31011</v>
      </c>
      <c r="C7902" s="1" t="str">
        <f t="shared" si="1022"/>
        <v>21:0671</v>
      </c>
      <c r="D7902" s="1" t="str">
        <f>HYPERLINK("http://geochem.nrcan.gc.ca/cdogs/content/svy/svy_e.htm", "")</f>
        <v/>
      </c>
      <c r="G7902" s="1" t="str">
        <f>HYPERLINK("http://geochem.nrcan.gc.ca/cdogs/content/cr_/cr_00081_e.htm", "81")</f>
        <v>81</v>
      </c>
      <c r="J7902" t="s">
        <v>11703</v>
      </c>
      <c r="K7902" t="s">
        <v>11704</v>
      </c>
      <c r="O7902" t="s">
        <v>1597</v>
      </c>
      <c r="P7902" t="s">
        <v>1598</v>
      </c>
      <c r="Q7902" t="s">
        <v>653</v>
      </c>
    </row>
    <row r="7903" spans="1:17" hidden="1" x14ac:dyDescent="0.25">
      <c r="A7903" t="s">
        <v>31012</v>
      </c>
      <c r="B7903" t="s">
        <v>31013</v>
      </c>
      <c r="C7903" s="1" t="str">
        <f t="shared" si="1022"/>
        <v>21:0671</v>
      </c>
      <c r="D7903" s="1" t="str">
        <f t="shared" ref="D7903:D7920" si="1023">HYPERLINK("http://geochem.nrcan.gc.ca/cdogs/content/svy/svy210204_e.htm", "21:0204")</f>
        <v>21:0204</v>
      </c>
      <c r="E7903" t="s">
        <v>31014</v>
      </c>
      <c r="F7903" t="s">
        <v>31015</v>
      </c>
      <c r="H7903">
        <v>61.771454599999998</v>
      </c>
      <c r="I7903">
        <v>-128.1344004</v>
      </c>
      <c r="J7903" s="1" t="str">
        <f t="shared" ref="J7903:J7920" si="1024">HYPERLINK("http://geochem.nrcan.gc.ca/cdogs/content/kwd/kwd020018_e.htm", "Fluid (stream)")</f>
        <v>Fluid (stream)</v>
      </c>
      <c r="K7903" s="1" t="str">
        <f t="shared" ref="K7903:K7920" si="1025">HYPERLINK("http://geochem.nrcan.gc.ca/cdogs/content/kwd/kwd080007_e.htm", "Untreated Water")</f>
        <v>Untreated Water</v>
      </c>
      <c r="O7903" t="s">
        <v>6341</v>
      </c>
      <c r="P7903" t="s">
        <v>356</v>
      </c>
      <c r="Q7903" t="s">
        <v>398</v>
      </c>
    </row>
    <row r="7904" spans="1:17" hidden="1" x14ac:dyDescent="0.25">
      <c r="A7904" t="s">
        <v>31016</v>
      </c>
      <c r="B7904" t="s">
        <v>31017</v>
      </c>
      <c r="C7904" s="1" t="str">
        <f t="shared" si="1022"/>
        <v>21:0671</v>
      </c>
      <c r="D7904" s="1" t="str">
        <f t="shared" si="1023"/>
        <v>21:0204</v>
      </c>
      <c r="E7904" t="s">
        <v>31018</v>
      </c>
      <c r="F7904" t="s">
        <v>31019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 t="s">
        <v>1771</v>
      </c>
      <c r="P7904" t="s">
        <v>45</v>
      </c>
      <c r="Q7904" t="s">
        <v>522</v>
      </c>
    </row>
    <row r="7905" spans="1:17" hidden="1" x14ac:dyDescent="0.25">
      <c r="A7905" t="s">
        <v>31020</v>
      </c>
      <c r="B7905" t="s">
        <v>31021</v>
      </c>
      <c r="C7905" s="1" t="str">
        <f t="shared" si="1022"/>
        <v>21:0671</v>
      </c>
      <c r="D7905" s="1" t="str">
        <f t="shared" si="1023"/>
        <v>21:0204</v>
      </c>
      <c r="E7905" t="s">
        <v>31022</v>
      </c>
      <c r="F7905" t="s">
        <v>31023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 t="s">
        <v>15079</v>
      </c>
      <c r="P7905" t="s">
        <v>45</v>
      </c>
      <c r="Q7905" t="s">
        <v>653</v>
      </c>
    </row>
    <row r="7906" spans="1:17" hidden="1" x14ac:dyDescent="0.25">
      <c r="A7906" t="s">
        <v>31024</v>
      </c>
      <c r="B7906" t="s">
        <v>31025</v>
      </c>
      <c r="C7906" s="1" t="str">
        <f t="shared" si="1022"/>
        <v>21:0671</v>
      </c>
      <c r="D7906" s="1" t="str">
        <f t="shared" si="1023"/>
        <v>21:0204</v>
      </c>
      <c r="E7906" t="s">
        <v>31026</v>
      </c>
      <c r="F7906" t="s">
        <v>31027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 t="s">
        <v>15971</v>
      </c>
      <c r="P7906" t="s">
        <v>45</v>
      </c>
      <c r="Q7906" t="s">
        <v>522</v>
      </c>
    </row>
    <row r="7907" spans="1:17" hidden="1" x14ac:dyDescent="0.25">
      <c r="A7907" t="s">
        <v>31028</v>
      </c>
      <c r="B7907" t="s">
        <v>31029</v>
      </c>
      <c r="C7907" s="1" t="str">
        <f t="shared" si="1022"/>
        <v>21:0671</v>
      </c>
      <c r="D7907" s="1" t="str">
        <f t="shared" si="1023"/>
        <v>21:0204</v>
      </c>
      <c r="E7907" t="s">
        <v>31030</v>
      </c>
      <c r="F7907" t="s">
        <v>31031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 t="s">
        <v>5563</v>
      </c>
      <c r="P7907" t="s">
        <v>45</v>
      </c>
      <c r="Q7907" t="s">
        <v>522</v>
      </c>
    </row>
    <row r="7908" spans="1:17" hidden="1" x14ac:dyDescent="0.25">
      <c r="A7908" t="s">
        <v>31032</v>
      </c>
      <c r="B7908" t="s">
        <v>31033</v>
      </c>
      <c r="C7908" s="1" t="str">
        <f t="shared" si="1022"/>
        <v>21:0671</v>
      </c>
      <c r="D7908" s="1" t="str">
        <f t="shared" si="1023"/>
        <v>21:0204</v>
      </c>
      <c r="E7908" t="s">
        <v>31034</v>
      </c>
      <c r="F7908" t="s">
        <v>31035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 t="s">
        <v>667</v>
      </c>
      <c r="P7908" t="s">
        <v>356</v>
      </c>
      <c r="Q7908" t="s">
        <v>392</v>
      </c>
    </row>
    <row r="7909" spans="1:17" hidden="1" x14ac:dyDescent="0.25">
      <c r="A7909" t="s">
        <v>31036</v>
      </c>
      <c r="B7909" t="s">
        <v>31037</v>
      </c>
      <c r="C7909" s="1" t="str">
        <f t="shared" si="1022"/>
        <v>21:0671</v>
      </c>
      <c r="D7909" s="1" t="str">
        <f t="shared" si="1023"/>
        <v>21:0204</v>
      </c>
      <c r="E7909" t="s">
        <v>31038</v>
      </c>
      <c r="F7909" t="s">
        <v>31039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 t="s">
        <v>31040</v>
      </c>
      <c r="P7909" t="s">
        <v>45</v>
      </c>
      <c r="Q7909" t="s">
        <v>522</v>
      </c>
    </row>
    <row r="7910" spans="1:17" hidden="1" x14ac:dyDescent="0.25">
      <c r="A7910" t="s">
        <v>31041</v>
      </c>
      <c r="B7910" t="s">
        <v>31042</v>
      </c>
      <c r="C7910" s="1" t="str">
        <f t="shared" si="1022"/>
        <v>21:0671</v>
      </c>
      <c r="D7910" s="1" t="str">
        <f t="shared" si="1023"/>
        <v>21:0204</v>
      </c>
      <c r="E7910" t="s">
        <v>31043</v>
      </c>
      <c r="F7910" t="s">
        <v>31044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 t="s">
        <v>2731</v>
      </c>
      <c r="P7910" t="s">
        <v>45</v>
      </c>
      <c r="Q7910" t="s">
        <v>398</v>
      </c>
    </row>
    <row r="7911" spans="1:17" hidden="1" x14ac:dyDescent="0.25">
      <c r="A7911" t="s">
        <v>31045</v>
      </c>
      <c r="B7911" t="s">
        <v>31046</v>
      </c>
      <c r="C7911" s="1" t="str">
        <f t="shared" si="1022"/>
        <v>21:0671</v>
      </c>
      <c r="D7911" s="1" t="str">
        <f t="shared" si="1023"/>
        <v>21:0204</v>
      </c>
      <c r="E7911" t="s">
        <v>31047</v>
      </c>
      <c r="F7911" t="s">
        <v>31048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 t="s">
        <v>3085</v>
      </c>
      <c r="P7911" t="s">
        <v>356</v>
      </c>
      <c r="Q7911" t="s">
        <v>522</v>
      </c>
    </row>
    <row r="7912" spans="1:17" hidden="1" x14ac:dyDescent="0.25">
      <c r="A7912" t="s">
        <v>31049</v>
      </c>
      <c r="B7912" t="s">
        <v>31050</v>
      </c>
      <c r="C7912" s="1" t="str">
        <f t="shared" si="1022"/>
        <v>21:0671</v>
      </c>
      <c r="D7912" s="1" t="str">
        <f t="shared" si="1023"/>
        <v>21:0204</v>
      </c>
      <c r="E7912" t="s">
        <v>31051</v>
      </c>
      <c r="F7912" t="s">
        <v>31052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 t="s">
        <v>667</v>
      </c>
      <c r="P7912" t="s">
        <v>22</v>
      </c>
      <c r="Q7912" t="s">
        <v>365</v>
      </c>
    </row>
    <row r="7913" spans="1:17" hidden="1" x14ac:dyDescent="0.25">
      <c r="A7913" t="s">
        <v>31053</v>
      </c>
      <c r="B7913" t="s">
        <v>31054</v>
      </c>
      <c r="C7913" s="1" t="str">
        <f t="shared" si="1022"/>
        <v>21:0671</v>
      </c>
      <c r="D7913" s="1" t="str">
        <f t="shared" si="1023"/>
        <v>21:0204</v>
      </c>
      <c r="E7913" t="s">
        <v>31055</v>
      </c>
      <c r="F7913" t="s">
        <v>31056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 t="s">
        <v>8030</v>
      </c>
      <c r="P7913" t="s">
        <v>356</v>
      </c>
      <c r="Q7913" t="s">
        <v>35</v>
      </c>
    </row>
    <row r="7914" spans="1:17" hidden="1" x14ac:dyDescent="0.25">
      <c r="A7914" t="s">
        <v>31057</v>
      </c>
      <c r="B7914" t="s">
        <v>31058</v>
      </c>
      <c r="C7914" s="1" t="str">
        <f t="shared" si="1022"/>
        <v>21:0671</v>
      </c>
      <c r="D7914" s="1" t="str">
        <f t="shared" si="1023"/>
        <v>21:0204</v>
      </c>
      <c r="E7914" t="s">
        <v>31059</v>
      </c>
      <c r="F7914" t="s">
        <v>31060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 t="s">
        <v>236</v>
      </c>
      <c r="P7914" t="s">
        <v>356</v>
      </c>
      <c r="Q7914" t="s">
        <v>365</v>
      </c>
    </row>
    <row r="7915" spans="1:17" hidden="1" x14ac:dyDescent="0.25">
      <c r="A7915" t="s">
        <v>31061</v>
      </c>
      <c r="B7915" t="s">
        <v>31062</v>
      </c>
      <c r="C7915" s="1" t="str">
        <f t="shared" si="1022"/>
        <v>21:0671</v>
      </c>
      <c r="D7915" s="1" t="str">
        <f t="shared" si="1023"/>
        <v>21:0204</v>
      </c>
      <c r="E7915" t="s">
        <v>31063</v>
      </c>
      <c r="F7915" t="s">
        <v>31064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 t="s">
        <v>2883</v>
      </c>
      <c r="P7915" t="s">
        <v>356</v>
      </c>
      <c r="Q7915" t="s">
        <v>23</v>
      </c>
    </row>
    <row r="7916" spans="1:17" hidden="1" x14ac:dyDescent="0.25">
      <c r="A7916" t="s">
        <v>31065</v>
      </c>
      <c r="B7916" t="s">
        <v>31066</v>
      </c>
      <c r="C7916" s="1" t="str">
        <f t="shared" si="1022"/>
        <v>21:0671</v>
      </c>
      <c r="D7916" s="1" t="str">
        <f t="shared" si="1023"/>
        <v>21:0204</v>
      </c>
      <c r="E7916" t="s">
        <v>31067</v>
      </c>
      <c r="F7916" t="s">
        <v>31068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 t="s">
        <v>10120</v>
      </c>
      <c r="P7916" t="s">
        <v>356</v>
      </c>
      <c r="Q7916" t="s">
        <v>35</v>
      </c>
    </row>
    <row r="7917" spans="1:17" hidden="1" x14ac:dyDescent="0.25">
      <c r="A7917" t="s">
        <v>31069</v>
      </c>
      <c r="B7917" t="s">
        <v>31070</v>
      </c>
      <c r="C7917" s="1" t="str">
        <f t="shared" si="1022"/>
        <v>21:0671</v>
      </c>
      <c r="D7917" s="1" t="str">
        <f t="shared" si="1023"/>
        <v>21:0204</v>
      </c>
      <c r="E7917" t="s">
        <v>31067</v>
      </c>
      <c r="F7917" t="s">
        <v>31071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 t="s">
        <v>630</v>
      </c>
      <c r="P7917" t="s">
        <v>45</v>
      </c>
      <c r="Q7917" t="s">
        <v>35</v>
      </c>
    </row>
    <row r="7918" spans="1:17" hidden="1" x14ac:dyDescent="0.25">
      <c r="A7918" t="s">
        <v>31072</v>
      </c>
      <c r="B7918" t="s">
        <v>31073</v>
      </c>
      <c r="C7918" s="1" t="str">
        <f t="shared" si="1022"/>
        <v>21:0671</v>
      </c>
      <c r="D7918" s="1" t="str">
        <f t="shared" si="1023"/>
        <v>21:0204</v>
      </c>
      <c r="E7918" t="s">
        <v>31074</v>
      </c>
      <c r="F7918" t="s">
        <v>31075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 t="s">
        <v>14840</v>
      </c>
      <c r="P7918" t="s">
        <v>356</v>
      </c>
      <c r="Q7918" t="s">
        <v>522</v>
      </c>
    </row>
    <row r="7919" spans="1:17" hidden="1" x14ac:dyDescent="0.25">
      <c r="A7919" t="s">
        <v>31076</v>
      </c>
      <c r="B7919" t="s">
        <v>31077</v>
      </c>
      <c r="C7919" s="1" t="str">
        <f t="shared" si="1022"/>
        <v>21:0671</v>
      </c>
      <c r="D7919" s="1" t="str">
        <f t="shared" si="1023"/>
        <v>21:0204</v>
      </c>
      <c r="E7919" t="s">
        <v>31078</v>
      </c>
      <c r="F7919" t="s">
        <v>31079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 t="s">
        <v>64</v>
      </c>
      <c r="P7919" t="s">
        <v>45</v>
      </c>
      <c r="Q7919" t="s">
        <v>59</v>
      </c>
    </row>
    <row r="7920" spans="1:17" hidden="1" x14ac:dyDescent="0.25">
      <c r="A7920" t="s">
        <v>31080</v>
      </c>
      <c r="B7920" t="s">
        <v>31081</v>
      </c>
      <c r="C7920" s="1" t="str">
        <f t="shared" si="1022"/>
        <v>21:0671</v>
      </c>
      <c r="D7920" s="1" t="str">
        <f t="shared" si="1023"/>
        <v>21:0204</v>
      </c>
      <c r="E7920" t="s">
        <v>31082</v>
      </c>
      <c r="F7920" t="s">
        <v>31083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 t="s">
        <v>21</v>
      </c>
      <c r="P7920" t="s">
        <v>45</v>
      </c>
      <c r="Q7920" t="s">
        <v>23</v>
      </c>
    </row>
    <row r="7921" spans="1:17" hidden="1" x14ac:dyDescent="0.25">
      <c r="A7921" t="s">
        <v>31084</v>
      </c>
      <c r="B7921" t="s">
        <v>31085</v>
      </c>
      <c r="C7921" s="1" t="str">
        <f t="shared" si="1022"/>
        <v>21:0671</v>
      </c>
      <c r="D7921" s="1" t="str">
        <f>HYPERLINK("http://geochem.nrcan.gc.ca/cdogs/content/svy/svy_e.htm", "")</f>
        <v/>
      </c>
      <c r="G7921" s="1" t="str">
        <f>HYPERLINK("http://geochem.nrcan.gc.ca/cdogs/content/cr_/cr_00082_e.htm", "82")</f>
        <v>82</v>
      </c>
      <c r="J7921" t="s">
        <v>11703</v>
      </c>
      <c r="K7921" t="s">
        <v>11704</v>
      </c>
      <c r="O7921" t="s">
        <v>14840</v>
      </c>
      <c r="P7921" t="s">
        <v>1588</v>
      </c>
      <c r="Q7921" t="s">
        <v>59</v>
      </c>
    </row>
    <row r="7922" spans="1:17" hidden="1" x14ac:dyDescent="0.25">
      <c r="A7922" t="s">
        <v>31086</v>
      </c>
      <c r="B7922" t="s">
        <v>31087</v>
      </c>
      <c r="C7922" s="1" t="str">
        <f t="shared" si="1022"/>
        <v>21:0671</v>
      </c>
      <c r="D7922" s="1" t="str">
        <f t="shared" ref="D7922:D7943" si="1026">HYPERLINK("http://geochem.nrcan.gc.ca/cdogs/content/svy/svy210204_e.htm", "21:0204")</f>
        <v>21:0204</v>
      </c>
      <c r="E7922" t="s">
        <v>31088</v>
      </c>
      <c r="F7922" t="s">
        <v>31089</v>
      </c>
      <c r="H7922">
        <v>61.5573476</v>
      </c>
      <c r="I7922">
        <v>-128.11920749999999</v>
      </c>
      <c r="J7922" s="1" t="str">
        <f t="shared" ref="J7922:J7943" si="1027">HYPERLINK("http://geochem.nrcan.gc.ca/cdogs/content/kwd/kwd020018_e.htm", "Fluid (stream)")</f>
        <v>Fluid (stream)</v>
      </c>
      <c r="K7922" s="1" t="str">
        <f t="shared" ref="K7922:K7943" si="1028">HYPERLINK("http://geochem.nrcan.gc.ca/cdogs/content/kwd/kwd080007_e.htm", "Untreated Water")</f>
        <v>Untreated Water</v>
      </c>
      <c r="O7922" t="s">
        <v>57</v>
      </c>
      <c r="P7922" t="s">
        <v>356</v>
      </c>
      <c r="Q7922" t="s">
        <v>59</v>
      </c>
    </row>
    <row r="7923" spans="1:17" hidden="1" x14ac:dyDescent="0.25">
      <c r="A7923" t="s">
        <v>31090</v>
      </c>
      <c r="B7923" t="s">
        <v>31091</v>
      </c>
      <c r="C7923" s="1" t="str">
        <f t="shared" si="1022"/>
        <v>21:0671</v>
      </c>
      <c r="D7923" s="1" t="str">
        <f t="shared" si="1026"/>
        <v>21:0204</v>
      </c>
      <c r="E7923" t="s">
        <v>31092</v>
      </c>
      <c r="F7923" t="s">
        <v>31093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 t="s">
        <v>551</v>
      </c>
      <c r="P7923" t="s">
        <v>356</v>
      </c>
      <c r="Q7923" t="s">
        <v>23</v>
      </c>
    </row>
    <row r="7924" spans="1:17" hidden="1" x14ac:dyDescent="0.25">
      <c r="A7924" t="s">
        <v>31094</v>
      </c>
      <c r="B7924" t="s">
        <v>31095</v>
      </c>
      <c r="C7924" s="1" t="str">
        <f t="shared" si="1022"/>
        <v>21:0671</v>
      </c>
      <c r="D7924" s="1" t="str">
        <f t="shared" si="1026"/>
        <v>21:0204</v>
      </c>
      <c r="E7924" t="s">
        <v>31096</v>
      </c>
      <c r="F7924" t="s">
        <v>31097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 t="s">
        <v>21</v>
      </c>
      <c r="P7924" t="s">
        <v>356</v>
      </c>
      <c r="Q7924" t="s">
        <v>52</v>
      </c>
    </row>
    <row r="7925" spans="1:17" hidden="1" x14ac:dyDescent="0.25">
      <c r="A7925" t="s">
        <v>31098</v>
      </c>
      <c r="B7925" t="s">
        <v>31099</v>
      </c>
      <c r="C7925" s="1" t="str">
        <f t="shared" si="1022"/>
        <v>21:0671</v>
      </c>
      <c r="D7925" s="1" t="str">
        <f t="shared" si="1026"/>
        <v>21:0204</v>
      </c>
      <c r="E7925" t="s">
        <v>31100</v>
      </c>
      <c r="F7925" t="s">
        <v>31101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 t="s">
        <v>680</v>
      </c>
      <c r="P7925" t="s">
        <v>45</v>
      </c>
      <c r="Q7925" t="s">
        <v>59</v>
      </c>
    </row>
    <row r="7926" spans="1:17" hidden="1" x14ac:dyDescent="0.25">
      <c r="A7926" t="s">
        <v>31102</v>
      </c>
      <c r="B7926" t="s">
        <v>31103</v>
      </c>
      <c r="C7926" s="1" t="str">
        <f t="shared" si="1022"/>
        <v>21:0671</v>
      </c>
      <c r="D7926" s="1" t="str">
        <f t="shared" si="1026"/>
        <v>21:0204</v>
      </c>
      <c r="E7926" t="s">
        <v>31104</v>
      </c>
      <c r="F7926" t="s">
        <v>31105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 t="s">
        <v>3032</v>
      </c>
      <c r="P7926" t="s">
        <v>45</v>
      </c>
      <c r="Q7926" t="s">
        <v>365</v>
      </c>
    </row>
    <row r="7927" spans="1:17" hidden="1" x14ac:dyDescent="0.25">
      <c r="A7927" t="s">
        <v>31106</v>
      </c>
      <c r="B7927" t="s">
        <v>31107</v>
      </c>
      <c r="C7927" s="1" t="str">
        <f t="shared" si="1022"/>
        <v>21:0671</v>
      </c>
      <c r="D7927" s="1" t="str">
        <f t="shared" si="1026"/>
        <v>21:0204</v>
      </c>
      <c r="E7927" t="s">
        <v>31108</v>
      </c>
      <c r="F7927" t="s">
        <v>31109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 t="s">
        <v>225</v>
      </c>
      <c r="P7927" t="s">
        <v>45</v>
      </c>
      <c r="Q7927" t="s">
        <v>35</v>
      </c>
    </row>
    <row r="7928" spans="1:17" hidden="1" x14ac:dyDescent="0.25">
      <c r="A7928" t="s">
        <v>31110</v>
      </c>
      <c r="B7928" t="s">
        <v>31111</v>
      </c>
      <c r="C7928" s="1" t="str">
        <f t="shared" si="1022"/>
        <v>21:0671</v>
      </c>
      <c r="D7928" s="1" t="str">
        <f t="shared" si="1026"/>
        <v>21:0204</v>
      </c>
      <c r="E7928" t="s">
        <v>31112</v>
      </c>
      <c r="F7928" t="s">
        <v>31113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 t="s">
        <v>1818</v>
      </c>
      <c r="P7928" t="s">
        <v>45</v>
      </c>
      <c r="Q7928" t="s">
        <v>23</v>
      </c>
    </row>
    <row r="7929" spans="1:17" hidden="1" x14ac:dyDescent="0.25">
      <c r="A7929" t="s">
        <v>31114</v>
      </c>
      <c r="B7929" t="s">
        <v>31115</v>
      </c>
      <c r="C7929" s="1" t="str">
        <f t="shared" si="1022"/>
        <v>21:0671</v>
      </c>
      <c r="D7929" s="1" t="str">
        <f t="shared" si="1026"/>
        <v>21:0204</v>
      </c>
      <c r="E7929" t="s">
        <v>31116</v>
      </c>
      <c r="F7929" t="s">
        <v>31117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 t="s">
        <v>21</v>
      </c>
      <c r="P7929" t="s">
        <v>356</v>
      </c>
      <c r="Q7929" t="s">
        <v>46</v>
      </c>
    </row>
    <row r="7930" spans="1:17" hidden="1" x14ac:dyDescent="0.25">
      <c r="A7930" t="s">
        <v>31118</v>
      </c>
      <c r="B7930" t="s">
        <v>31119</v>
      </c>
      <c r="C7930" s="1" t="str">
        <f t="shared" si="1022"/>
        <v>21:0671</v>
      </c>
      <c r="D7930" s="1" t="str">
        <f t="shared" si="1026"/>
        <v>21:0204</v>
      </c>
      <c r="E7930" t="s">
        <v>31120</v>
      </c>
      <c r="F7930" t="s">
        <v>31121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 t="s">
        <v>1597</v>
      </c>
      <c r="P7930" t="s">
        <v>45</v>
      </c>
      <c r="Q7930" t="s">
        <v>23</v>
      </c>
    </row>
    <row r="7931" spans="1:17" hidden="1" x14ac:dyDescent="0.25">
      <c r="A7931" t="s">
        <v>31122</v>
      </c>
      <c r="B7931" t="s">
        <v>31123</v>
      </c>
      <c r="C7931" s="1" t="str">
        <f t="shared" si="1022"/>
        <v>21:0671</v>
      </c>
      <c r="D7931" s="1" t="str">
        <f t="shared" si="1026"/>
        <v>21:0204</v>
      </c>
      <c r="E7931" t="s">
        <v>31124</v>
      </c>
      <c r="F7931" t="s">
        <v>31125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 t="s">
        <v>5563</v>
      </c>
      <c r="P7931" t="s">
        <v>356</v>
      </c>
      <c r="Q7931" t="s">
        <v>392</v>
      </c>
    </row>
    <row r="7932" spans="1:17" hidden="1" x14ac:dyDescent="0.25">
      <c r="A7932" t="s">
        <v>31126</v>
      </c>
      <c r="B7932" t="s">
        <v>31127</v>
      </c>
      <c r="C7932" s="1" t="str">
        <f t="shared" si="1022"/>
        <v>21:0671</v>
      </c>
      <c r="D7932" s="1" t="str">
        <f t="shared" si="1026"/>
        <v>21:0204</v>
      </c>
      <c r="E7932" t="s">
        <v>31128</v>
      </c>
      <c r="F7932" t="s">
        <v>31129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 t="s">
        <v>10120</v>
      </c>
      <c r="P7932" t="s">
        <v>22</v>
      </c>
      <c r="Q7932" t="s">
        <v>522</v>
      </c>
    </row>
    <row r="7933" spans="1:17" hidden="1" x14ac:dyDescent="0.25">
      <c r="A7933" t="s">
        <v>31130</v>
      </c>
      <c r="B7933" t="s">
        <v>31131</v>
      </c>
      <c r="C7933" s="1" t="str">
        <f t="shared" si="1022"/>
        <v>21:0671</v>
      </c>
      <c r="D7933" s="1" t="str">
        <f t="shared" si="1026"/>
        <v>21:0204</v>
      </c>
      <c r="E7933" t="s">
        <v>31132</v>
      </c>
      <c r="F7933" t="s">
        <v>31133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 t="s">
        <v>9521</v>
      </c>
      <c r="P7933" t="s">
        <v>583</v>
      </c>
      <c r="Q7933" t="s">
        <v>392</v>
      </c>
    </row>
    <row r="7934" spans="1:17" hidden="1" x14ac:dyDescent="0.25">
      <c r="A7934" t="s">
        <v>31134</v>
      </c>
      <c r="B7934" t="s">
        <v>31135</v>
      </c>
      <c r="C7934" s="1" t="str">
        <f t="shared" si="1022"/>
        <v>21:0671</v>
      </c>
      <c r="D7934" s="1" t="str">
        <f t="shared" si="1026"/>
        <v>21:0204</v>
      </c>
      <c r="E7934" t="s">
        <v>31136</v>
      </c>
      <c r="F7934" t="s">
        <v>31137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 t="s">
        <v>261</v>
      </c>
      <c r="P7934" t="s">
        <v>583</v>
      </c>
      <c r="Q7934" t="s">
        <v>522</v>
      </c>
    </row>
    <row r="7935" spans="1:17" hidden="1" x14ac:dyDescent="0.25">
      <c r="A7935" t="s">
        <v>31138</v>
      </c>
      <c r="B7935" t="s">
        <v>31139</v>
      </c>
      <c r="C7935" s="1" t="str">
        <f t="shared" si="1022"/>
        <v>21:0671</v>
      </c>
      <c r="D7935" s="1" t="str">
        <f t="shared" si="1026"/>
        <v>21:0204</v>
      </c>
      <c r="E7935" t="s">
        <v>31140</v>
      </c>
      <c r="F7935" t="s">
        <v>31141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 t="s">
        <v>2129</v>
      </c>
      <c r="P7935" t="s">
        <v>22</v>
      </c>
      <c r="Q7935" t="s">
        <v>23</v>
      </c>
    </row>
    <row r="7936" spans="1:17" hidden="1" x14ac:dyDescent="0.25">
      <c r="A7936" t="s">
        <v>31142</v>
      </c>
      <c r="B7936" t="s">
        <v>31143</v>
      </c>
      <c r="C7936" s="1" t="str">
        <f t="shared" si="1022"/>
        <v>21:0671</v>
      </c>
      <c r="D7936" s="1" t="str">
        <f t="shared" si="1026"/>
        <v>21:0204</v>
      </c>
      <c r="E7936" t="s">
        <v>31140</v>
      </c>
      <c r="F7936" t="s">
        <v>31144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 t="s">
        <v>3376</v>
      </c>
      <c r="P7936" t="s">
        <v>22</v>
      </c>
      <c r="Q7936" t="s">
        <v>59</v>
      </c>
    </row>
    <row r="7937" spans="1:17" hidden="1" x14ac:dyDescent="0.25">
      <c r="A7937" t="s">
        <v>31145</v>
      </c>
      <c r="B7937" t="s">
        <v>31146</v>
      </c>
      <c r="C7937" s="1" t="str">
        <f t="shared" si="1022"/>
        <v>21:0671</v>
      </c>
      <c r="D7937" s="1" t="str">
        <f t="shared" si="1026"/>
        <v>21:0204</v>
      </c>
      <c r="E7937" t="s">
        <v>31147</v>
      </c>
      <c r="F7937" t="s">
        <v>31148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 t="s">
        <v>652</v>
      </c>
      <c r="P7937" t="s">
        <v>583</v>
      </c>
      <c r="Q7937" t="s">
        <v>59</v>
      </c>
    </row>
    <row r="7938" spans="1:17" hidden="1" x14ac:dyDescent="0.25">
      <c r="A7938" t="s">
        <v>31149</v>
      </c>
      <c r="B7938" t="s">
        <v>31150</v>
      </c>
      <c r="C7938" s="1" t="str">
        <f t="shared" si="1022"/>
        <v>21:0671</v>
      </c>
      <c r="D7938" s="1" t="str">
        <f t="shared" si="1026"/>
        <v>21:0204</v>
      </c>
      <c r="E7938" t="s">
        <v>31151</v>
      </c>
      <c r="F7938" t="s">
        <v>31152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  <c r="O7938" t="s">
        <v>108</v>
      </c>
      <c r="P7938" t="s">
        <v>108</v>
      </c>
      <c r="Q7938" t="s">
        <v>108</v>
      </c>
    </row>
    <row r="7939" spans="1:17" hidden="1" x14ac:dyDescent="0.25">
      <c r="A7939" t="s">
        <v>31153</v>
      </c>
      <c r="B7939" t="s">
        <v>31154</v>
      </c>
      <c r="C7939" s="1" t="str">
        <f t="shared" si="1022"/>
        <v>21:0671</v>
      </c>
      <c r="D7939" s="1" t="str">
        <f t="shared" si="1026"/>
        <v>21:0204</v>
      </c>
      <c r="E7939" t="s">
        <v>31155</v>
      </c>
      <c r="F7939" t="s">
        <v>31156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 t="s">
        <v>2257</v>
      </c>
      <c r="P7939" t="s">
        <v>45</v>
      </c>
      <c r="Q7939" t="s">
        <v>392</v>
      </c>
    </row>
    <row r="7940" spans="1:17" hidden="1" x14ac:dyDescent="0.25">
      <c r="A7940" t="s">
        <v>31157</v>
      </c>
      <c r="B7940" t="s">
        <v>31158</v>
      </c>
      <c r="C7940" s="1" t="str">
        <f t="shared" si="1022"/>
        <v>21:0671</v>
      </c>
      <c r="D7940" s="1" t="str">
        <f t="shared" si="1026"/>
        <v>21:0204</v>
      </c>
      <c r="E7940" t="s">
        <v>31159</v>
      </c>
      <c r="F7940" t="s">
        <v>31160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 t="s">
        <v>689</v>
      </c>
      <c r="P7940" t="s">
        <v>45</v>
      </c>
      <c r="Q7940" t="s">
        <v>23</v>
      </c>
    </row>
    <row r="7941" spans="1:17" hidden="1" x14ac:dyDescent="0.25">
      <c r="A7941" t="s">
        <v>31161</v>
      </c>
      <c r="B7941" t="s">
        <v>31162</v>
      </c>
      <c r="C7941" s="1" t="str">
        <f t="shared" si="1022"/>
        <v>21:0671</v>
      </c>
      <c r="D7941" s="1" t="str">
        <f t="shared" si="1026"/>
        <v>21:0204</v>
      </c>
      <c r="E7941" t="s">
        <v>31163</v>
      </c>
      <c r="F7941" t="s">
        <v>31164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 t="s">
        <v>311</v>
      </c>
      <c r="P7941" t="s">
        <v>45</v>
      </c>
      <c r="Q7941" t="s">
        <v>29</v>
      </c>
    </row>
    <row r="7942" spans="1:17" hidden="1" x14ac:dyDescent="0.25">
      <c r="A7942" t="s">
        <v>31165</v>
      </c>
      <c r="B7942" t="s">
        <v>31166</v>
      </c>
      <c r="C7942" s="1" t="str">
        <f t="shared" si="1022"/>
        <v>21:0671</v>
      </c>
      <c r="D7942" s="1" t="str">
        <f t="shared" si="1026"/>
        <v>21:0204</v>
      </c>
      <c r="E7942" t="s">
        <v>31167</v>
      </c>
      <c r="F7942" t="s">
        <v>31168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 t="s">
        <v>57</v>
      </c>
      <c r="P7942" t="s">
        <v>87</v>
      </c>
      <c r="Q7942" t="s">
        <v>59</v>
      </c>
    </row>
    <row r="7943" spans="1:17" hidden="1" x14ac:dyDescent="0.25">
      <c r="A7943" t="s">
        <v>31169</v>
      </c>
      <c r="B7943" t="s">
        <v>31170</v>
      </c>
      <c r="C7943" s="1" t="str">
        <f t="shared" si="1022"/>
        <v>21:0671</v>
      </c>
      <c r="D7943" s="1" t="str">
        <f t="shared" si="1026"/>
        <v>21:0204</v>
      </c>
      <c r="E7943" t="s">
        <v>31171</v>
      </c>
      <c r="F7943" t="s">
        <v>31172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 t="s">
        <v>21</v>
      </c>
      <c r="P7943" t="s">
        <v>45</v>
      </c>
      <c r="Q7943" t="s">
        <v>198</v>
      </c>
    </row>
    <row r="7944" spans="1:17" hidden="1" x14ac:dyDescent="0.25">
      <c r="A7944" t="s">
        <v>31173</v>
      </c>
      <c r="B7944" t="s">
        <v>31174</v>
      </c>
      <c r="C7944" s="1" t="str">
        <f t="shared" si="1022"/>
        <v>21:0671</v>
      </c>
      <c r="D7944" s="1" t="str">
        <f>HYPERLINK("http://geochem.nrcan.gc.ca/cdogs/content/svy/svy_e.htm", "")</f>
        <v/>
      </c>
      <c r="G7944" s="1" t="str">
        <f>HYPERLINK("http://geochem.nrcan.gc.ca/cdogs/content/cr_/cr_00082_e.htm", "82")</f>
        <v>82</v>
      </c>
      <c r="J7944" t="s">
        <v>11703</v>
      </c>
      <c r="K7944" t="s">
        <v>11704</v>
      </c>
      <c r="O7944" t="s">
        <v>730</v>
      </c>
      <c r="P7944" t="s">
        <v>16918</v>
      </c>
      <c r="Q7944" t="s">
        <v>59</v>
      </c>
    </row>
    <row r="7945" spans="1:17" hidden="1" x14ac:dyDescent="0.25">
      <c r="A7945" t="s">
        <v>31175</v>
      </c>
      <c r="B7945" t="s">
        <v>31176</v>
      </c>
      <c r="C7945" s="1" t="str">
        <f t="shared" si="1022"/>
        <v>21:0671</v>
      </c>
      <c r="D7945" s="1" t="str">
        <f t="shared" ref="D7945:D7954" si="1029">HYPERLINK("http://geochem.nrcan.gc.ca/cdogs/content/svy/svy210204_e.htm", "21:0204")</f>
        <v>21:0204</v>
      </c>
      <c r="E7945" t="s">
        <v>31177</v>
      </c>
      <c r="F7945" t="s">
        <v>31178</v>
      </c>
      <c r="H7945">
        <v>61.607374900000003</v>
      </c>
      <c r="I7945">
        <v>-128.0357113</v>
      </c>
      <c r="J7945" s="1" t="str">
        <f t="shared" ref="J7945:J7954" si="1030">HYPERLINK("http://geochem.nrcan.gc.ca/cdogs/content/kwd/kwd020018_e.htm", "Fluid (stream)")</f>
        <v>Fluid (stream)</v>
      </c>
      <c r="K7945" s="1" t="str">
        <f t="shared" ref="K7945:K7954" si="1031">HYPERLINK("http://geochem.nrcan.gc.ca/cdogs/content/kwd/kwd080007_e.htm", "Untreated Water")</f>
        <v>Untreated Water</v>
      </c>
      <c r="O7945" t="s">
        <v>1818</v>
      </c>
      <c r="P7945" t="s">
        <v>22</v>
      </c>
      <c r="Q7945" t="s">
        <v>59</v>
      </c>
    </row>
    <row r="7946" spans="1:17" hidden="1" x14ac:dyDescent="0.25">
      <c r="A7946" t="s">
        <v>31179</v>
      </c>
      <c r="B7946" t="s">
        <v>31180</v>
      </c>
      <c r="C7946" s="1" t="str">
        <f t="shared" si="1022"/>
        <v>21:0671</v>
      </c>
      <c r="D7946" s="1" t="str">
        <f t="shared" si="1029"/>
        <v>21:0204</v>
      </c>
      <c r="E7946" t="s">
        <v>31181</v>
      </c>
      <c r="F7946" t="s">
        <v>31182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 t="s">
        <v>311</v>
      </c>
      <c r="P7946" t="s">
        <v>356</v>
      </c>
      <c r="Q7946" t="s">
        <v>23</v>
      </c>
    </row>
    <row r="7947" spans="1:17" hidden="1" x14ac:dyDescent="0.25">
      <c r="A7947" t="s">
        <v>31183</v>
      </c>
      <c r="B7947" t="s">
        <v>31184</v>
      </c>
      <c r="C7947" s="1" t="str">
        <f t="shared" si="1022"/>
        <v>21:0671</v>
      </c>
      <c r="D7947" s="1" t="str">
        <f t="shared" si="1029"/>
        <v>21:0204</v>
      </c>
      <c r="E7947" t="s">
        <v>31185</v>
      </c>
      <c r="F7947" t="s">
        <v>31186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 t="s">
        <v>2418</v>
      </c>
      <c r="P7947" t="s">
        <v>356</v>
      </c>
      <c r="Q7947" t="s">
        <v>35</v>
      </c>
    </row>
    <row r="7948" spans="1:17" hidden="1" x14ac:dyDescent="0.25">
      <c r="A7948" t="s">
        <v>31187</v>
      </c>
      <c r="B7948" t="s">
        <v>31188</v>
      </c>
      <c r="C7948" s="1" t="str">
        <f t="shared" si="1022"/>
        <v>21:0671</v>
      </c>
      <c r="D7948" s="1" t="str">
        <f t="shared" si="1029"/>
        <v>21:0204</v>
      </c>
      <c r="E7948" t="s">
        <v>31189</v>
      </c>
      <c r="F7948" t="s">
        <v>31190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 t="s">
        <v>154</v>
      </c>
      <c r="P7948" t="s">
        <v>45</v>
      </c>
      <c r="Q7948" t="s">
        <v>59</v>
      </c>
    </row>
    <row r="7949" spans="1:17" hidden="1" x14ac:dyDescent="0.25">
      <c r="A7949" t="s">
        <v>31191</v>
      </c>
      <c r="B7949" t="s">
        <v>31192</v>
      </c>
      <c r="C7949" s="1" t="str">
        <f t="shared" si="1022"/>
        <v>21:0671</v>
      </c>
      <c r="D7949" s="1" t="str">
        <f t="shared" si="1029"/>
        <v>21:0204</v>
      </c>
      <c r="E7949" t="s">
        <v>31193</v>
      </c>
      <c r="F7949" t="s">
        <v>31194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 t="s">
        <v>5563</v>
      </c>
      <c r="P7949" t="s">
        <v>356</v>
      </c>
      <c r="Q7949" t="s">
        <v>392</v>
      </c>
    </row>
    <row r="7950" spans="1:17" hidden="1" x14ac:dyDescent="0.25">
      <c r="A7950" t="s">
        <v>31195</v>
      </c>
      <c r="B7950" t="s">
        <v>31196</v>
      </c>
      <c r="C7950" s="1" t="str">
        <f t="shared" si="1022"/>
        <v>21:0671</v>
      </c>
      <c r="D7950" s="1" t="str">
        <f t="shared" si="1029"/>
        <v>21:0204</v>
      </c>
      <c r="E7950" t="s">
        <v>31197</v>
      </c>
      <c r="F7950" t="s">
        <v>31198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 t="s">
        <v>4378</v>
      </c>
      <c r="P7950" t="s">
        <v>356</v>
      </c>
      <c r="Q7950" t="s">
        <v>365</v>
      </c>
    </row>
    <row r="7951" spans="1:17" hidden="1" x14ac:dyDescent="0.25">
      <c r="A7951" t="s">
        <v>31199</v>
      </c>
      <c r="B7951" t="s">
        <v>31200</v>
      </c>
      <c r="C7951" s="1" t="str">
        <f t="shared" si="1022"/>
        <v>21:0671</v>
      </c>
      <c r="D7951" s="1" t="str">
        <f t="shared" si="1029"/>
        <v>21:0204</v>
      </c>
      <c r="E7951" t="s">
        <v>31201</v>
      </c>
      <c r="F7951" t="s">
        <v>31202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 t="s">
        <v>3406</v>
      </c>
      <c r="P7951" t="s">
        <v>45</v>
      </c>
      <c r="Q7951" t="s">
        <v>35</v>
      </c>
    </row>
    <row r="7952" spans="1:17" hidden="1" x14ac:dyDescent="0.25">
      <c r="A7952" t="s">
        <v>31203</v>
      </c>
      <c r="B7952" t="s">
        <v>31204</v>
      </c>
      <c r="C7952" s="1" t="str">
        <f t="shared" si="1022"/>
        <v>21:0671</v>
      </c>
      <c r="D7952" s="1" t="str">
        <f t="shared" si="1029"/>
        <v>21:0204</v>
      </c>
      <c r="E7952" t="s">
        <v>31205</v>
      </c>
      <c r="F7952" t="s">
        <v>31206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 t="s">
        <v>680</v>
      </c>
      <c r="P7952" t="s">
        <v>45</v>
      </c>
      <c r="Q7952" t="s">
        <v>35</v>
      </c>
    </row>
    <row r="7953" spans="1:17" hidden="1" x14ac:dyDescent="0.25">
      <c r="A7953" t="s">
        <v>31207</v>
      </c>
      <c r="B7953" t="s">
        <v>31208</v>
      </c>
      <c r="C7953" s="1" t="str">
        <f t="shared" si="1022"/>
        <v>21:0671</v>
      </c>
      <c r="D7953" s="1" t="str">
        <f t="shared" si="1029"/>
        <v>21:0204</v>
      </c>
      <c r="E7953" t="s">
        <v>31209</v>
      </c>
      <c r="F7953" t="s">
        <v>31210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 t="s">
        <v>21</v>
      </c>
      <c r="P7953" t="s">
        <v>356</v>
      </c>
      <c r="Q7953" t="s">
        <v>29</v>
      </c>
    </row>
    <row r="7954" spans="1:17" hidden="1" x14ac:dyDescent="0.25">
      <c r="A7954" t="s">
        <v>31211</v>
      </c>
      <c r="B7954" t="s">
        <v>31212</v>
      </c>
      <c r="C7954" s="1" t="str">
        <f t="shared" si="1022"/>
        <v>21:0671</v>
      </c>
      <c r="D7954" s="1" t="str">
        <f t="shared" si="1029"/>
        <v>21:0204</v>
      </c>
      <c r="E7954" t="s">
        <v>31213</v>
      </c>
      <c r="F7954" t="s">
        <v>31214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 t="s">
        <v>21</v>
      </c>
      <c r="P7954" t="s">
        <v>583</v>
      </c>
      <c r="Q7954" t="s">
        <v>149</v>
      </c>
    </row>
    <row r="7955" spans="1:17" hidden="1" x14ac:dyDescent="0.25">
      <c r="A7955" t="s">
        <v>31215</v>
      </c>
      <c r="B7955" t="s">
        <v>31216</v>
      </c>
      <c r="C7955" s="1" t="str">
        <f t="shared" si="1022"/>
        <v>21:0671</v>
      </c>
      <c r="D7955" s="1" t="str">
        <f>HYPERLINK("http://geochem.nrcan.gc.ca/cdogs/content/svy/svy_e.htm", "")</f>
        <v/>
      </c>
      <c r="G7955" s="1" t="str">
        <f>HYPERLINK("http://geochem.nrcan.gc.ca/cdogs/content/cr_/cr_00082_e.htm", "82")</f>
        <v>82</v>
      </c>
      <c r="J7955" t="s">
        <v>11703</v>
      </c>
      <c r="K7955" t="s">
        <v>11704</v>
      </c>
      <c r="O7955" t="s">
        <v>667</v>
      </c>
      <c r="P7955" t="s">
        <v>1588</v>
      </c>
      <c r="Q7955" t="s">
        <v>392</v>
      </c>
    </row>
    <row r="7956" spans="1:17" hidden="1" x14ac:dyDescent="0.25">
      <c r="A7956" t="s">
        <v>31217</v>
      </c>
      <c r="B7956" t="s">
        <v>31218</v>
      </c>
      <c r="C7956" s="1" t="str">
        <f t="shared" si="1022"/>
        <v>21:0671</v>
      </c>
      <c r="D7956" s="1" t="str">
        <f t="shared" ref="D7956:D7983" si="1032">HYPERLINK("http://geochem.nrcan.gc.ca/cdogs/content/svy/svy210204_e.htm", "21:0204")</f>
        <v>21:0204</v>
      </c>
      <c r="E7956" t="s">
        <v>31213</v>
      </c>
      <c r="F7956" t="s">
        <v>31219</v>
      </c>
      <c r="H7956">
        <v>61.688652099999999</v>
      </c>
      <c r="I7956">
        <v>-128.1498532</v>
      </c>
      <c r="J7956" s="1" t="str">
        <f t="shared" ref="J7956:J7983" si="1033">HYPERLINK("http://geochem.nrcan.gc.ca/cdogs/content/kwd/kwd020018_e.htm", "Fluid (stream)")</f>
        <v>Fluid (stream)</v>
      </c>
      <c r="K7956" s="1" t="str">
        <f t="shared" ref="K7956:K7983" si="1034">HYPERLINK("http://geochem.nrcan.gc.ca/cdogs/content/kwd/kwd080007_e.htm", "Untreated Water")</f>
        <v>Untreated Water</v>
      </c>
      <c r="O7956" t="s">
        <v>21</v>
      </c>
      <c r="P7956" t="s">
        <v>356</v>
      </c>
      <c r="Q7956" t="s">
        <v>149</v>
      </c>
    </row>
    <row r="7957" spans="1:17" hidden="1" x14ac:dyDescent="0.25">
      <c r="A7957" t="s">
        <v>31220</v>
      </c>
      <c r="B7957" t="s">
        <v>31221</v>
      </c>
      <c r="C7957" s="1" t="str">
        <f t="shared" si="1022"/>
        <v>21:0671</v>
      </c>
      <c r="D7957" s="1" t="str">
        <f t="shared" si="1032"/>
        <v>21:0204</v>
      </c>
      <c r="E7957" t="s">
        <v>31222</v>
      </c>
      <c r="F7957" t="s">
        <v>31223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 t="s">
        <v>261</v>
      </c>
      <c r="P7957" t="s">
        <v>45</v>
      </c>
      <c r="Q7957" t="s">
        <v>398</v>
      </c>
    </row>
    <row r="7958" spans="1:17" hidden="1" x14ac:dyDescent="0.25">
      <c r="A7958" t="s">
        <v>31224</v>
      </c>
      <c r="B7958" t="s">
        <v>31225</v>
      </c>
      <c r="C7958" s="1" t="str">
        <f t="shared" si="1022"/>
        <v>21:0671</v>
      </c>
      <c r="D7958" s="1" t="str">
        <f t="shared" si="1032"/>
        <v>21:0204</v>
      </c>
      <c r="E7958" t="s">
        <v>31226</v>
      </c>
      <c r="F7958" t="s">
        <v>31227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 t="s">
        <v>327</v>
      </c>
      <c r="P7958" t="s">
        <v>45</v>
      </c>
      <c r="Q7958" t="s">
        <v>398</v>
      </c>
    </row>
    <row r="7959" spans="1:17" hidden="1" x14ac:dyDescent="0.25">
      <c r="A7959" t="s">
        <v>31228</v>
      </c>
      <c r="B7959" t="s">
        <v>31229</v>
      </c>
      <c r="C7959" s="1" t="str">
        <f t="shared" ref="C7959:C8025" si="1035">HYPERLINK("http://geochem.nrcan.gc.ca/cdogs/content/bdl/bdl210671_e.htm", "21:0671")</f>
        <v>21:0671</v>
      </c>
      <c r="D7959" s="1" t="str">
        <f t="shared" si="1032"/>
        <v>21:0204</v>
      </c>
      <c r="E7959" t="s">
        <v>31230</v>
      </c>
      <c r="F7959" t="s">
        <v>31231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 t="s">
        <v>1771</v>
      </c>
      <c r="P7959" t="s">
        <v>356</v>
      </c>
      <c r="Q7959" t="s">
        <v>29</v>
      </c>
    </row>
    <row r="7960" spans="1:17" hidden="1" x14ac:dyDescent="0.25">
      <c r="A7960" t="s">
        <v>31232</v>
      </c>
      <c r="B7960" t="s">
        <v>31233</v>
      </c>
      <c r="C7960" s="1" t="str">
        <f t="shared" si="1035"/>
        <v>21:0671</v>
      </c>
      <c r="D7960" s="1" t="str">
        <f t="shared" si="1032"/>
        <v>21:0204</v>
      </c>
      <c r="E7960" t="s">
        <v>31234</v>
      </c>
      <c r="F7960" t="s">
        <v>31235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 t="s">
        <v>588</v>
      </c>
      <c r="P7960" t="s">
        <v>356</v>
      </c>
      <c r="Q7960" t="s">
        <v>71</v>
      </c>
    </row>
    <row r="7961" spans="1:17" hidden="1" x14ac:dyDescent="0.25">
      <c r="A7961" t="s">
        <v>31236</v>
      </c>
      <c r="B7961" t="s">
        <v>31237</v>
      </c>
      <c r="C7961" s="1" t="str">
        <f t="shared" si="1035"/>
        <v>21:0671</v>
      </c>
      <c r="D7961" s="1" t="str">
        <f t="shared" si="1032"/>
        <v>21:0204</v>
      </c>
      <c r="E7961" t="s">
        <v>31238</v>
      </c>
      <c r="F7961" t="s">
        <v>31239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 t="s">
        <v>3419</v>
      </c>
      <c r="P7961" t="s">
        <v>45</v>
      </c>
      <c r="Q7961" t="s">
        <v>71</v>
      </c>
    </row>
    <row r="7962" spans="1:17" hidden="1" x14ac:dyDescent="0.25">
      <c r="A7962" t="s">
        <v>31240</v>
      </c>
      <c r="B7962" t="s">
        <v>31241</v>
      </c>
      <c r="C7962" s="1" t="str">
        <f t="shared" si="1035"/>
        <v>21:0671</v>
      </c>
      <c r="D7962" s="1" t="str">
        <f t="shared" si="1032"/>
        <v>21:0204</v>
      </c>
      <c r="E7962" t="s">
        <v>31242</v>
      </c>
      <c r="F7962" t="s">
        <v>31243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 t="s">
        <v>14840</v>
      </c>
      <c r="P7962" t="s">
        <v>356</v>
      </c>
      <c r="Q7962" t="s">
        <v>365</v>
      </c>
    </row>
    <row r="7963" spans="1:17" hidden="1" x14ac:dyDescent="0.25">
      <c r="A7963" t="s">
        <v>31244</v>
      </c>
      <c r="B7963" t="s">
        <v>31245</v>
      </c>
      <c r="C7963" s="1" t="str">
        <f t="shared" si="1035"/>
        <v>21:0671</v>
      </c>
      <c r="D7963" s="1" t="str">
        <f t="shared" si="1032"/>
        <v>21:0204</v>
      </c>
      <c r="E7963" t="s">
        <v>31246</v>
      </c>
      <c r="F7963" t="s">
        <v>31247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 t="s">
        <v>113</v>
      </c>
      <c r="P7963" t="s">
        <v>45</v>
      </c>
      <c r="Q7963" t="s">
        <v>46</v>
      </c>
    </row>
    <row r="7964" spans="1:17" hidden="1" x14ac:dyDescent="0.25">
      <c r="A7964" t="s">
        <v>31248</v>
      </c>
      <c r="B7964" t="s">
        <v>31249</v>
      </c>
      <c r="C7964" s="1" t="str">
        <f t="shared" si="1035"/>
        <v>21:0671</v>
      </c>
      <c r="D7964" s="1" t="str">
        <f t="shared" si="1032"/>
        <v>21:0204</v>
      </c>
      <c r="E7964" t="s">
        <v>31250</v>
      </c>
      <c r="F7964" t="s">
        <v>31251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 t="s">
        <v>667</v>
      </c>
      <c r="P7964" t="s">
        <v>45</v>
      </c>
      <c r="Q7964" t="s">
        <v>522</v>
      </c>
    </row>
    <row r="7965" spans="1:17" hidden="1" x14ac:dyDescent="0.25">
      <c r="A7965" t="s">
        <v>31252</v>
      </c>
      <c r="B7965" t="s">
        <v>31253</v>
      </c>
      <c r="C7965" s="1" t="str">
        <f t="shared" si="1035"/>
        <v>21:0671</v>
      </c>
      <c r="D7965" s="1" t="str">
        <f t="shared" si="1032"/>
        <v>21:0204</v>
      </c>
      <c r="E7965" t="s">
        <v>31254</v>
      </c>
      <c r="F7965" t="s">
        <v>31255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 t="s">
        <v>113</v>
      </c>
      <c r="P7965" t="s">
        <v>45</v>
      </c>
      <c r="Q7965" t="s">
        <v>198</v>
      </c>
    </row>
    <row r="7966" spans="1:17" hidden="1" x14ac:dyDescent="0.25">
      <c r="A7966" t="s">
        <v>31256</v>
      </c>
      <c r="B7966" t="s">
        <v>31257</v>
      </c>
      <c r="C7966" s="1" t="str">
        <f t="shared" si="1035"/>
        <v>21:0671</v>
      </c>
      <c r="D7966" s="1" t="str">
        <f t="shared" si="1032"/>
        <v>21:0204</v>
      </c>
      <c r="E7966" t="s">
        <v>31258</v>
      </c>
      <c r="F7966" t="s">
        <v>31259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 t="s">
        <v>244</v>
      </c>
      <c r="P7966" t="s">
        <v>87</v>
      </c>
      <c r="Q7966" t="s">
        <v>149</v>
      </c>
    </row>
    <row r="7967" spans="1:17" hidden="1" x14ac:dyDescent="0.25">
      <c r="A7967" t="s">
        <v>31260</v>
      </c>
      <c r="B7967" t="s">
        <v>31261</v>
      </c>
      <c r="C7967" s="1" t="str">
        <f t="shared" si="1035"/>
        <v>21:0671</v>
      </c>
      <c r="D7967" s="1" t="str">
        <f t="shared" si="1032"/>
        <v>21:0204</v>
      </c>
      <c r="E7967" t="s">
        <v>31262</v>
      </c>
      <c r="F7967" t="s">
        <v>31263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  <c r="O7967" t="s">
        <v>108</v>
      </c>
      <c r="P7967" t="s">
        <v>108</v>
      </c>
      <c r="Q7967" t="s">
        <v>108</v>
      </c>
    </row>
    <row r="7968" spans="1:17" hidden="1" x14ac:dyDescent="0.25">
      <c r="A7968" t="s">
        <v>31264</v>
      </c>
      <c r="B7968" t="s">
        <v>31265</v>
      </c>
      <c r="C7968" s="1" t="str">
        <f t="shared" si="1035"/>
        <v>21:0671</v>
      </c>
      <c r="D7968" s="1" t="str">
        <f t="shared" si="1032"/>
        <v>21:0204</v>
      </c>
      <c r="E7968" t="s">
        <v>31266</v>
      </c>
      <c r="F7968" t="s">
        <v>31267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 t="s">
        <v>9521</v>
      </c>
      <c r="P7968" t="s">
        <v>87</v>
      </c>
      <c r="Q7968" t="s">
        <v>59</v>
      </c>
    </row>
    <row r="7969" spans="1:17" hidden="1" x14ac:dyDescent="0.25">
      <c r="A7969" t="s">
        <v>31268</v>
      </c>
      <c r="B7969" t="s">
        <v>31269</v>
      </c>
      <c r="C7969" s="1" t="str">
        <f t="shared" si="1035"/>
        <v>21:0671</v>
      </c>
      <c r="D7969" s="1" t="str">
        <f t="shared" si="1032"/>
        <v>21:0204</v>
      </c>
      <c r="E7969" t="s">
        <v>31270</v>
      </c>
      <c r="F7969" t="s">
        <v>31271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 t="s">
        <v>327</v>
      </c>
      <c r="P7969" t="s">
        <v>87</v>
      </c>
      <c r="Q7969" t="s">
        <v>46</v>
      </c>
    </row>
    <row r="7970" spans="1:17" hidden="1" x14ac:dyDescent="0.25">
      <c r="A7970" t="s">
        <v>31272</v>
      </c>
      <c r="B7970" t="s">
        <v>31273</v>
      </c>
      <c r="C7970" s="1" t="str">
        <f t="shared" si="1035"/>
        <v>21:0671</v>
      </c>
      <c r="D7970" s="1" t="str">
        <f t="shared" si="1032"/>
        <v>21:0204</v>
      </c>
      <c r="E7970" t="s">
        <v>31274</v>
      </c>
      <c r="F7970" t="s">
        <v>31275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 t="s">
        <v>1771</v>
      </c>
      <c r="P7970" t="s">
        <v>87</v>
      </c>
      <c r="Q7970" t="s">
        <v>71</v>
      </c>
    </row>
    <row r="7971" spans="1:17" hidden="1" x14ac:dyDescent="0.25">
      <c r="A7971" t="s">
        <v>31276</v>
      </c>
      <c r="B7971" t="s">
        <v>31277</v>
      </c>
      <c r="C7971" s="1" t="str">
        <f t="shared" si="1035"/>
        <v>21:0671</v>
      </c>
      <c r="D7971" s="1" t="str">
        <f t="shared" si="1032"/>
        <v>21:0204</v>
      </c>
      <c r="E7971" t="s">
        <v>31278</v>
      </c>
      <c r="F7971" t="s">
        <v>31279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 t="s">
        <v>588</v>
      </c>
      <c r="P7971" t="s">
        <v>87</v>
      </c>
      <c r="Q7971" t="s">
        <v>93</v>
      </c>
    </row>
    <row r="7972" spans="1:17" hidden="1" x14ac:dyDescent="0.25">
      <c r="A7972" t="s">
        <v>31280</v>
      </c>
      <c r="B7972" t="s">
        <v>31281</v>
      </c>
      <c r="C7972" s="1" t="str">
        <f t="shared" si="1035"/>
        <v>21:0671</v>
      </c>
      <c r="D7972" s="1" t="str">
        <f t="shared" si="1032"/>
        <v>21:0204</v>
      </c>
      <c r="E7972" t="s">
        <v>31282</v>
      </c>
      <c r="F7972" t="s">
        <v>31283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  <c r="O7972" t="s">
        <v>108</v>
      </c>
      <c r="P7972" t="s">
        <v>108</v>
      </c>
      <c r="Q7972" t="s">
        <v>108</v>
      </c>
    </row>
    <row r="7973" spans="1:17" hidden="1" x14ac:dyDescent="0.25">
      <c r="A7973" t="s">
        <v>31284</v>
      </c>
      <c r="B7973" t="s">
        <v>31285</v>
      </c>
      <c r="C7973" s="1" t="str">
        <f t="shared" si="1035"/>
        <v>21:0671</v>
      </c>
      <c r="D7973" s="1" t="str">
        <f t="shared" si="1032"/>
        <v>21:0204</v>
      </c>
      <c r="E7973" t="s">
        <v>31286</v>
      </c>
      <c r="F7973" t="s">
        <v>31287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 t="s">
        <v>701</v>
      </c>
      <c r="P7973" t="s">
        <v>45</v>
      </c>
      <c r="Q7973" t="s">
        <v>23</v>
      </c>
    </row>
    <row r="7974" spans="1:17" hidden="1" x14ac:dyDescent="0.25">
      <c r="A7974" t="s">
        <v>31288</v>
      </c>
      <c r="B7974" t="s">
        <v>31289</v>
      </c>
      <c r="C7974" s="1" t="str">
        <f t="shared" si="1035"/>
        <v>21:0671</v>
      </c>
      <c r="D7974" s="1" t="str">
        <f t="shared" si="1032"/>
        <v>21:0204</v>
      </c>
      <c r="E7974" t="s">
        <v>31290</v>
      </c>
      <c r="F7974" t="s">
        <v>31291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 t="s">
        <v>311</v>
      </c>
      <c r="P7974" t="s">
        <v>87</v>
      </c>
      <c r="Q7974" t="s">
        <v>46</v>
      </c>
    </row>
    <row r="7975" spans="1:17" hidden="1" x14ac:dyDescent="0.25">
      <c r="A7975" t="s">
        <v>31292</v>
      </c>
      <c r="B7975" t="s">
        <v>31293</v>
      </c>
      <c r="C7975" s="1" t="str">
        <f t="shared" si="1035"/>
        <v>21:0671</v>
      </c>
      <c r="D7975" s="1" t="str">
        <f t="shared" si="1032"/>
        <v>21:0204</v>
      </c>
      <c r="E7975" t="s">
        <v>31294</v>
      </c>
      <c r="F7975" t="s">
        <v>31295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 t="s">
        <v>220</v>
      </c>
      <c r="P7975" t="s">
        <v>87</v>
      </c>
      <c r="Q7975" t="s">
        <v>46</v>
      </c>
    </row>
    <row r="7976" spans="1:17" hidden="1" x14ac:dyDescent="0.25">
      <c r="A7976" t="s">
        <v>31296</v>
      </c>
      <c r="B7976" t="s">
        <v>31297</v>
      </c>
      <c r="C7976" s="1" t="str">
        <f t="shared" si="1035"/>
        <v>21:0671</v>
      </c>
      <c r="D7976" s="1" t="str">
        <f t="shared" si="1032"/>
        <v>21:0204</v>
      </c>
      <c r="E7976" t="s">
        <v>31298</v>
      </c>
      <c r="F7976" t="s">
        <v>31299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 t="s">
        <v>244</v>
      </c>
      <c r="P7976" t="s">
        <v>87</v>
      </c>
      <c r="Q7976" t="s">
        <v>71</v>
      </c>
    </row>
    <row r="7977" spans="1:17" hidden="1" x14ac:dyDescent="0.25">
      <c r="A7977" t="s">
        <v>31300</v>
      </c>
      <c r="B7977" t="s">
        <v>31301</v>
      </c>
      <c r="C7977" s="1" t="str">
        <f t="shared" si="1035"/>
        <v>21:0671</v>
      </c>
      <c r="D7977" s="1" t="str">
        <f t="shared" si="1032"/>
        <v>21:0204</v>
      </c>
      <c r="E7977" t="s">
        <v>31302</v>
      </c>
      <c r="F7977" t="s">
        <v>31303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 t="s">
        <v>244</v>
      </c>
      <c r="P7977" t="s">
        <v>87</v>
      </c>
      <c r="Q7977" t="s">
        <v>93</v>
      </c>
    </row>
    <row r="7978" spans="1:17" hidden="1" x14ac:dyDescent="0.25">
      <c r="A7978" t="s">
        <v>31304</v>
      </c>
      <c r="B7978" t="s">
        <v>31305</v>
      </c>
      <c r="C7978" s="1" t="str">
        <f t="shared" si="1035"/>
        <v>21:0671</v>
      </c>
      <c r="D7978" s="1" t="str">
        <f t="shared" si="1032"/>
        <v>21:0204</v>
      </c>
      <c r="E7978" t="s">
        <v>31306</v>
      </c>
      <c r="F7978" t="s">
        <v>31307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 t="s">
        <v>220</v>
      </c>
      <c r="P7978" t="s">
        <v>87</v>
      </c>
      <c r="Q7978" t="s">
        <v>52</v>
      </c>
    </row>
    <row r="7979" spans="1:17" hidden="1" x14ac:dyDescent="0.25">
      <c r="A7979" t="s">
        <v>31308</v>
      </c>
      <c r="B7979" t="s">
        <v>31309</v>
      </c>
      <c r="C7979" s="1" t="str">
        <f t="shared" si="1035"/>
        <v>21:0671</v>
      </c>
      <c r="D7979" s="1" t="str">
        <f t="shared" si="1032"/>
        <v>21:0204</v>
      </c>
      <c r="E7979" t="s">
        <v>31306</v>
      </c>
      <c r="F7979" t="s">
        <v>31310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 t="s">
        <v>220</v>
      </c>
      <c r="P7979" t="s">
        <v>87</v>
      </c>
      <c r="Q7979" t="s">
        <v>52</v>
      </c>
    </row>
    <row r="7980" spans="1:17" hidden="1" x14ac:dyDescent="0.25">
      <c r="A7980" t="s">
        <v>31311</v>
      </c>
      <c r="B7980" t="s">
        <v>31312</v>
      </c>
      <c r="C7980" s="1" t="str">
        <f t="shared" si="1035"/>
        <v>21:0671</v>
      </c>
      <c r="D7980" s="1" t="str">
        <f t="shared" si="1032"/>
        <v>21:0204</v>
      </c>
      <c r="E7980" t="s">
        <v>31313</v>
      </c>
      <c r="F7980" t="s">
        <v>31314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 t="s">
        <v>370</v>
      </c>
      <c r="P7980" t="s">
        <v>87</v>
      </c>
      <c r="Q7980" t="s">
        <v>52</v>
      </c>
    </row>
    <row r="7981" spans="1:17" hidden="1" x14ac:dyDescent="0.25">
      <c r="A7981" t="s">
        <v>31315</v>
      </c>
      <c r="B7981" t="s">
        <v>31316</v>
      </c>
      <c r="C7981" s="1" t="str">
        <f t="shared" si="1035"/>
        <v>21:0671</v>
      </c>
      <c r="D7981" s="1" t="str">
        <f t="shared" si="1032"/>
        <v>21:0204</v>
      </c>
      <c r="E7981" t="s">
        <v>31317</v>
      </c>
      <c r="F7981" t="s">
        <v>31318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 t="s">
        <v>3419</v>
      </c>
      <c r="P7981" t="s">
        <v>87</v>
      </c>
      <c r="Q7981" t="s">
        <v>52</v>
      </c>
    </row>
    <row r="7982" spans="1:17" hidden="1" x14ac:dyDescent="0.25">
      <c r="A7982" t="s">
        <v>31319</v>
      </c>
      <c r="B7982" t="s">
        <v>31320</v>
      </c>
      <c r="C7982" s="1" t="str">
        <f t="shared" si="1035"/>
        <v>21:0671</v>
      </c>
      <c r="D7982" s="1" t="str">
        <f t="shared" si="1032"/>
        <v>21:0204</v>
      </c>
      <c r="E7982" t="s">
        <v>31321</v>
      </c>
      <c r="F7982" t="s">
        <v>31322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 t="s">
        <v>551</v>
      </c>
      <c r="P7982" t="s">
        <v>87</v>
      </c>
      <c r="Q7982" t="s">
        <v>52</v>
      </c>
    </row>
    <row r="7983" spans="1:17" hidden="1" x14ac:dyDescent="0.25">
      <c r="A7983" t="s">
        <v>31323</v>
      </c>
      <c r="B7983" t="s">
        <v>31324</v>
      </c>
      <c r="C7983" s="1" t="str">
        <f t="shared" si="1035"/>
        <v>21:0671</v>
      </c>
      <c r="D7983" s="1" t="str">
        <f t="shared" si="1032"/>
        <v>21:0204</v>
      </c>
      <c r="E7983" t="s">
        <v>31325</v>
      </c>
      <c r="F7983" t="s">
        <v>31326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 t="s">
        <v>158</v>
      </c>
      <c r="P7983" t="s">
        <v>87</v>
      </c>
      <c r="Q7983" t="s">
        <v>215</v>
      </c>
    </row>
    <row r="7984" spans="1:17" hidden="1" x14ac:dyDescent="0.25">
      <c r="A7984" t="s">
        <v>31327</v>
      </c>
      <c r="B7984" t="s">
        <v>31328</v>
      </c>
      <c r="C7984" s="1" t="str">
        <f t="shared" si="1035"/>
        <v>21:0671</v>
      </c>
      <c r="D7984" s="1" t="str">
        <f>HYPERLINK("http://geochem.nrcan.gc.ca/cdogs/content/svy/svy_e.htm", "")</f>
        <v/>
      </c>
      <c r="G7984" s="1" t="str">
        <f>HYPERLINK("http://geochem.nrcan.gc.ca/cdogs/content/cr_/cr_00082_e.htm", "82")</f>
        <v>82</v>
      </c>
      <c r="J7984" t="s">
        <v>11703</v>
      </c>
      <c r="K7984" t="s">
        <v>11704</v>
      </c>
      <c r="O7984" t="s">
        <v>730</v>
      </c>
      <c r="P7984" t="s">
        <v>1588</v>
      </c>
      <c r="Q7984" t="s">
        <v>59</v>
      </c>
    </row>
    <row r="7985" spans="1:17" hidden="1" x14ac:dyDescent="0.25">
      <c r="A7985" t="s">
        <v>31329</v>
      </c>
      <c r="B7985" t="s">
        <v>31330</v>
      </c>
      <c r="C7985" s="1" t="str">
        <f t="shared" si="1035"/>
        <v>21:0671</v>
      </c>
      <c r="D7985" s="1" t="str">
        <f t="shared" ref="D7985:D8002" si="1036">HYPERLINK("http://geochem.nrcan.gc.ca/cdogs/content/svy/svy210204_e.htm", "21:0204")</f>
        <v>21:0204</v>
      </c>
      <c r="E7985" t="s">
        <v>31331</v>
      </c>
      <c r="F7985" t="s">
        <v>31332</v>
      </c>
      <c r="H7985">
        <v>61.1404073</v>
      </c>
      <c r="I7985">
        <v>-128.0426095</v>
      </c>
      <c r="J7985" s="1" t="str">
        <f t="shared" ref="J7985:J8002" si="1037">HYPERLINK("http://geochem.nrcan.gc.ca/cdogs/content/kwd/kwd020018_e.htm", "Fluid (stream)")</f>
        <v>Fluid (stream)</v>
      </c>
      <c r="K7985" s="1" t="str">
        <f t="shared" ref="K7985:K8002" si="1038">HYPERLINK("http://geochem.nrcan.gc.ca/cdogs/content/kwd/kwd080007_e.htm", "Untreated Water")</f>
        <v>Untreated Water</v>
      </c>
      <c r="O7985" t="s">
        <v>21</v>
      </c>
      <c r="P7985" t="s">
        <v>45</v>
      </c>
      <c r="Q7985" t="s">
        <v>93</v>
      </c>
    </row>
    <row r="7986" spans="1:17" hidden="1" x14ac:dyDescent="0.25">
      <c r="A7986" t="s">
        <v>31333</v>
      </c>
      <c r="B7986" t="s">
        <v>31334</v>
      </c>
      <c r="C7986" s="1" t="str">
        <f t="shared" si="1035"/>
        <v>21:0671</v>
      </c>
      <c r="D7986" s="1" t="str">
        <f t="shared" si="1036"/>
        <v>21:0204</v>
      </c>
      <c r="E7986" t="s">
        <v>31335</v>
      </c>
      <c r="F7986" t="s">
        <v>31336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 t="s">
        <v>244</v>
      </c>
      <c r="P7986" t="s">
        <v>87</v>
      </c>
      <c r="Q7986" t="s">
        <v>215</v>
      </c>
    </row>
    <row r="7987" spans="1:17" hidden="1" x14ac:dyDescent="0.25">
      <c r="A7987" t="s">
        <v>31337</v>
      </c>
      <c r="B7987" t="s">
        <v>31338</v>
      </c>
      <c r="C7987" s="1" t="str">
        <f t="shared" si="1035"/>
        <v>21:0671</v>
      </c>
      <c r="D7987" s="1" t="str">
        <f t="shared" si="1036"/>
        <v>21:0204</v>
      </c>
      <c r="E7987" t="s">
        <v>31339</v>
      </c>
      <c r="F7987" t="s">
        <v>31340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 t="s">
        <v>64</v>
      </c>
      <c r="P7987" t="s">
        <v>45</v>
      </c>
      <c r="Q7987" t="s">
        <v>215</v>
      </c>
    </row>
    <row r="7988" spans="1:17" hidden="1" x14ac:dyDescent="0.25">
      <c r="A7988" t="s">
        <v>31341</v>
      </c>
      <c r="B7988" t="s">
        <v>31342</v>
      </c>
      <c r="C7988" s="1" t="str">
        <f t="shared" si="1035"/>
        <v>21:0671</v>
      </c>
      <c r="D7988" s="1" t="str">
        <f t="shared" si="1036"/>
        <v>21:0204</v>
      </c>
      <c r="E7988" t="s">
        <v>31343</v>
      </c>
      <c r="F7988" t="s">
        <v>31344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 t="s">
        <v>244</v>
      </c>
      <c r="P7988" t="s">
        <v>87</v>
      </c>
      <c r="Q7988" t="s">
        <v>215</v>
      </c>
    </row>
    <row r="7989" spans="1:17" hidden="1" x14ac:dyDescent="0.25">
      <c r="A7989" t="s">
        <v>31345</v>
      </c>
      <c r="B7989" t="s">
        <v>31346</v>
      </c>
      <c r="C7989" s="1" t="str">
        <f t="shared" si="1035"/>
        <v>21:0671</v>
      </c>
      <c r="D7989" s="1" t="str">
        <f t="shared" si="1036"/>
        <v>21:0204</v>
      </c>
      <c r="E7989" t="s">
        <v>31347</v>
      </c>
      <c r="F7989" t="s">
        <v>31348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 t="s">
        <v>220</v>
      </c>
      <c r="P7989" t="s">
        <v>87</v>
      </c>
      <c r="Q7989" t="s">
        <v>215</v>
      </c>
    </row>
    <row r="7990" spans="1:17" hidden="1" x14ac:dyDescent="0.25">
      <c r="A7990" t="s">
        <v>31349</v>
      </c>
      <c r="B7990" t="s">
        <v>31350</v>
      </c>
      <c r="C7990" s="1" t="str">
        <f t="shared" si="1035"/>
        <v>21:0671</v>
      </c>
      <c r="D7990" s="1" t="str">
        <f t="shared" si="1036"/>
        <v>21:0204</v>
      </c>
      <c r="E7990" t="s">
        <v>31351</v>
      </c>
      <c r="F7990" t="s">
        <v>31352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 t="s">
        <v>244</v>
      </c>
      <c r="P7990" t="s">
        <v>87</v>
      </c>
      <c r="Q7990" t="s">
        <v>52</v>
      </c>
    </row>
    <row r="7991" spans="1:17" hidden="1" x14ac:dyDescent="0.25">
      <c r="A7991" t="s">
        <v>31353</v>
      </c>
      <c r="B7991" t="s">
        <v>31354</v>
      </c>
      <c r="C7991" s="1" t="str">
        <f t="shared" si="1035"/>
        <v>21:0671</v>
      </c>
      <c r="D7991" s="1" t="str">
        <f t="shared" si="1036"/>
        <v>21:0204</v>
      </c>
      <c r="E7991" t="s">
        <v>31355</v>
      </c>
      <c r="F7991" t="s">
        <v>31356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 t="s">
        <v>311</v>
      </c>
      <c r="P7991" t="s">
        <v>87</v>
      </c>
      <c r="Q7991" t="s">
        <v>189</v>
      </c>
    </row>
    <row r="7992" spans="1:17" hidden="1" x14ac:dyDescent="0.25">
      <c r="A7992" t="s">
        <v>31357</v>
      </c>
      <c r="B7992" t="s">
        <v>31358</v>
      </c>
      <c r="C7992" s="1" t="str">
        <f t="shared" si="1035"/>
        <v>21:0671</v>
      </c>
      <c r="D7992" s="1" t="str">
        <f t="shared" si="1036"/>
        <v>21:0204</v>
      </c>
      <c r="E7992" t="s">
        <v>31359</v>
      </c>
      <c r="F7992" t="s">
        <v>31360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 t="s">
        <v>370</v>
      </c>
      <c r="P7992" t="s">
        <v>45</v>
      </c>
      <c r="Q7992" t="s">
        <v>215</v>
      </c>
    </row>
    <row r="7993" spans="1:17" hidden="1" x14ac:dyDescent="0.25">
      <c r="A7993" t="s">
        <v>31361</v>
      </c>
      <c r="B7993" t="s">
        <v>31362</v>
      </c>
      <c r="C7993" s="1" t="str">
        <f t="shared" si="1035"/>
        <v>21:0671</v>
      </c>
      <c r="D7993" s="1" t="str">
        <f t="shared" si="1036"/>
        <v>21:0204</v>
      </c>
      <c r="E7993" t="s">
        <v>31363</v>
      </c>
      <c r="F7993" t="s">
        <v>31364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 t="s">
        <v>2379</v>
      </c>
      <c r="P7993" t="s">
        <v>87</v>
      </c>
      <c r="Q7993" t="s">
        <v>71</v>
      </c>
    </row>
    <row r="7994" spans="1:17" hidden="1" x14ac:dyDescent="0.25">
      <c r="A7994" t="s">
        <v>31365</v>
      </c>
      <c r="B7994" t="s">
        <v>31366</v>
      </c>
      <c r="C7994" s="1" t="str">
        <f t="shared" si="1035"/>
        <v>21:0671</v>
      </c>
      <c r="D7994" s="1" t="str">
        <f t="shared" si="1036"/>
        <v>21:0204</v>
      </c>
      <c r="E7994" t="s">
        <v>31367</v>
      </c>
      <c r="F7994" t="s">
        <v>31368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 t="s">
        <v>3560</v>
      </c>
      <c r="P7994" t="s">
        <v>45</v>
      </c>
      <c r="Q7994" t="s">
        <v>59</v>
      </c>
    </row>
    <row r="7995" spans="1:17" hidden="1" x14ac:dyDescent="0.25">
      <c r="A7995" t="s">
        <v>31369</v>
      </c>
      <c r="B7995" t="s">
        <v>31370</v>
      </c>
      <c r="C7995" s="1" t="str">
        <f t="shared" si="1035"/>
        <v>21:0671</v>
      </c>
      <c r="D7995" s="1" t="str">
        <f t="shared" si="1036"/>
        <v>21:0204</v>
      </c>
      <c r="E7995" t="s">
        <v>31371</v>
      </c>
      <c r="F7995" t="s">
        <v>31372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 t="s">
        <v>2129</v>
      </c>
      <c r="P7995" t="s">
        <v>356</v>
      </c>
      <c r="Q7995" t="s">
        <v>46</v>
      </c>
    </row>
    <row r="7996" spans="1:17" hidden="1" x14ac:dyDescent="0.25">
      <c r="A7996" t="s">
        <v>31373</v>
      </c>
      <c r="B7996" t="s">
        <v>31374</v>
      </c>
      <c r="C7996" s="1" t="str">
        <f t="shared" si="1035"/>
        <v>21:0671</v>
      </c>
      <c r="D7996" s="1" t="str">
        <f t="shared" si="1036"/>
        <v>21:0204</v>
      </c>
      <c r="E7996" t="s">
        <v>31375</v>
      </c>
      <c r="F7996" t="s">
        <v>31376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 t="s">
        <v>21</v>
      </c>
      <c r="P7996" t="s">
        <v>2943</v>
      </c>
      <c r="Q7996" t="s">
        <v>198</v>
      </c>
    </row>
    <row r="7997" spans="1:17" hidden="1" x14ac:dyDescent="0.25">
      <c r="A7997" t="s">
        <v>31377</v>
      </c>
      <c r="B7997" t="s">
        <v>31378</v>
      </c>
      <c r="C7997" s="1" t="str">
        <f t="shared" si="1035"/>
        <v>21:0671</v>
      </c>
      <c r="D7997" s="1" t="str">
        <f t="shared" si="1036"/>
        <v>21:0204</v>
      </c>
      <c r="E7997" t="s">
        <v>31379</v>
      </c>
      <c r="F7997" t="s">
        <v>31380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 t="s">
        <v>327</v>
      </c>
      <c r="P7997" t="s">
        <v>22</v>
      </c>
      <c r="Q7997" t="s">
        <v>29</v>
      </c>
    </row>
    <row r="7998" spans="1:17" hidden="1" x14ac:dyDescent="0.25">
      <c r="A7998" t="s">
        <v>31381</v>
      </c>
      <c r="B7998" t="s">
        <v>31382</v>
      </c>
      <c r="C7998" s="1" t="str">
        <f t="shared" si="1035"/>
        <v>21:0671</v>
      </c>
      <c r="D7998" s="1" t="str">
        <f t="shared" si="1036"/>
        <v>21:0204</v>
      </c>
      <c r="E7998" t="s">
        <v>31379</v>
      </c>
      <c r="F7998" t="s">
        <v>31383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 t="s">
        <v>1771</v>
      </c>
      <c r="P7998" t="s">
        <v>356</v>
      </c>
      <c r="Q7998" t="s">
        <v>46</v>
      </c>
    </row>
    <row r="7999" spans="1:17" hidden="1" x14ac:dyDescent="0.25">
      <c r="A7999" t="s">
        <v>31384</v>
      </c>
      <c r="B7999" t="s">
        <v>31385</v>
      </c>
      <c r="C7999" s="1" t="str">
        <f t="shared" si="1035"/>
        <v>21:0671</v>
      </c>
      <c r="D7999" s="1" t="str">
        <f t="shared" si="1036"/>
        <v>21:0204</v>
      </c>
      <c r="E7999" t="s">
        <v>31386</v>
      </c>
      <c r="F7999" t="s">
        <v>31387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 t="s">
        <v>225</v>
      </c>
      <c r="P7999" t="s">
        <v>22</v>
      </c>
      <c r="Q7999" t="s">
        <v>71</v>
      </c>
    </row>
    <row r="8000" spans="1:17" hidden="1" x14ac:dyDescent="0.25">
      <c r="A8000" t="s">
        <v>31388</v>
      </c>
      <c r="B8000" t="s">
        <v>31389</v>
      </c>
      <c r="C8000" s="1" t="str">
        <f t="shared" si="1035"/>
        <v>21:0671</v>
      </c>
      <c r="D8000" s="1" t="str">
        <f t="shared" si="1036"/>
        <v>21:0204</v>
      </c>
      <c r="E8000" t="s">
        <v>31390</v>
      </c>
      <c r="F8000" t="s">
        <v>31391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 t="s">
        <v>2927</v>
      </c>
      <c r="P8000" t="s">
        <v>45</v>
      </c>
      <c r="Q8000" t="s">
        <v>59</v>
      </c>
    </row>
    <row r="8001" spans="1:17" hidden="1" x14ac:dyDescent="0.25">
      <c r="A8001" t="s">
        <v>31392</v>
      </c>
      <c r="B8001" t="s">
        <v>31393</v>
      </c>
      <c r="C8001" s="1" t="str">
        <f t="shared" si="1035"/>
        <v>21:0671</v>
      </c>
      <c r="D8001" s="1" t="str">
        <f t="shared" si="1036"/>
        <v>21:0204</v>
      </c>
      <c r="E8001" t="s">
        <v>31394</v>
      </c>
      <c r="F8001" t="s">
        <v>31395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 t="s">
        <v>11695</v>
      </c>
      <c r="P8001" t="s">
        <v>87</v>
      </c>
      <c r="Q8001" t="s">
        <v>392</v>
      </c>
    </row>
    <row r="8002" spans="1:17" hidden="1" x14ac:dyDescent="0.25">
      <c r="A8002" t="s">
        <v>31396</v>
      </c>
      <c r="B8002" t="s">
        <v>31397</v>
      </c>
      <c r="C8002" s="1" t="str">
        <f t="shared" si="1035"/>
        <v>21:0671</v>
      </c>
      <c r="D8002" s="1" t="str">
        <f t="shared" si="1036"/>
        <v>21:0204</v>
      </c>
      <c r="E8002" t="s">
        <v>31398</v>
      </c>
      <c r="F8002" t="s">
        <v>31399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 t="s">
        <v>10120</v>
      </c>
      <c r="P8002" t="s">
        <v>45</v>
      </c>
      <c r="Q8002" t="s">
        <v>35</v>
      </c>
    </row>
    <row r="8003" spans="1:17" hidden="1" x14ac:dyDescent="0.25">
      <c r="A8003" t="s">
        <v>31400</v>
      </c>
      <c r="B8003" t="s">
        <v>31401</v>
      </c>
      <c r="C8003" s="1" t="str">
        <f t="shared" si="1035"/>
        <v>21:0671</v>
      </c>
      <c r="D8003" s="1" t="str">
        <f>HYPERLINK("http://geochem.nrcan.gc.ca/cdogs/content/svy/svy_e.htm", "")</f>
        <v/>
      </c>
      <c r="G8003" s="1" t="str">
        <f>HYPERLINK("http://geochem.nrcan.gc.ca/cdogs/content/cr_/cr_00080_e.htm", "80")</f>
        <v>80</v>
      </c>
      <c r="J8003" t="s">
        <v>11703</v>
      </c>
      <c r="K8003" t="s">
        <v>11704</v>
      </c>
      <c r="O8003" t="s">
        <v>652</v>
      </c>
      <c r="P8003" t="s">
        <v>2212</v>
      </c>
      <c r="Q8003" t="s">
        <v>59</v>
      </c>
    </row>
    <row r="8004" spans="1:17" hidden="1" x14ac:dyDescent="0.25">
      <c r="A8004" t="s">
        <v>31402</v>
      </c>
      <c r="B8004" t="s">
        <v>31403</v>
      </c>
      <c r="C8004" s="1" t="str">
        <f t="shared" si="1035"/>
        <v>21:0671</v>
      </c>
      <c r="D8004" s="1" t="str">
        <f t="shared" ref="D8004:D8012" si="1039">HYPERLINK("http://geochem.nrcan.gc.ca/cdogs/content/svy/svy210204_e.htm", "21:0204")</f>
        <v>21:0204</v>
      </c>
      <c r="E8004" t="s">
        <v>31404</v>
      </c>
      <c r="F8004" t="s">
        <v>31405</v>
      </c>
      <c r="H8004">
        <v>61.429898999999999</v>
      </c>
      <c r="I8004">
        <v>-128.1263443</v>
      </c>
      <c r="J8004" s="1" t="str">
        <f t="shared" ref="J8004:J8012" si="1040">HYPERLINK("http://geochem.nrcan.gc.ca/cdogs/content/kwd/kwd020018_e.htm", "Fluid (stream)")</f>
        <v>Fluid (stream)</v>
      </c>
      <c r="K8004" s="1" t="str">
        <f t="shared" ref="K8004:K8012" si="1041">HYPERLINK("http://geochem.nrcan.gc.ca/cdogs/content/kwd/kwd080007_e.htm", "Untreated Water")</f>
        <v>Untreated Water</v>
      </c>
      <c r="O8004" t="s">
        <v>21219</v>
      </c>
      <c r="P8004" t="s">
        <v>356</v>
      </c>
      <c r="Q8004" t="s">
        <v>522</v>
      </c>
    </row>
    <row r="8005" spans="1:17" hidden="1" x14ac:dyDescent="0.25">
      <c r="A8005" t="s">
        <v>31406</v>
      </c>
      <c r="B8005" t="s">
        <v>31407</v>
      </c>
      <c r="C8005" s="1" t="str">
        <f t="shared" si="1035"/>
        <v>21:0671</v>
      </c>
      <c r="D8005" s="1" t="str">
        <f t="shared" si="1039"/>
        <v>21:0204</v>
      </c>
      <c r="E8005" t="s">
        <v>31408</v>
      </c>
      <c r="F8005" t="s">
        <v>31409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 t="s">
        <v>2129</v>
      </c>
      <c r="P8005" t="s">
        <v>45</v>
      </c>
      <c r="Q8005" t="s">
        <v>23</v>
      </c>
    </row>
    <row r="8006" spans="1:17" hidden="1" x14ac:dyDescent="0.25">
      <c r="A8006" t="s">
        <v>31410</v>
      </c>
      <c r="B8006" t="s">
        <v>31411</v>
      </c>
      <c r="C8006" s="1" t="str">
        <f t="shared" si="1035"/>
        <v>21:0671</v>
      </c>
      <c r="D8006" s="1" t="str">
        <f t="shared" si="1039"/>
        <v>21:0204</v>
      </c>
      <c r="E8006" t="s">
        <v>31412</v>
      </c>
      <c r="F8006" t="s">
        <v>31413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 t="s">
        <v>21</v>
      </c>
      <c r="P8006" t="s">
        <v>45</v>
      </c>
      <c r="Q8006" t="s">
        <v>103</v>
      </c>
    </row>
    <row r="8007" spans="1:17" hidden="1" x14ac:dyDescent="0.25">
      <c r="A8007" t="s">
        <v>31414</v>
      </c>
      <c r="B8007" t="s">
        <v>31415</v>
      </c>
      <c r="C8007" s="1" t="str">
        <f t="shared" si="1035"/>
        <v>21:0671</v>
      </c>
      <c r="D8007" s="1" t="str">
        <f t="shared" si="1039"/>
        <v>21:0204</v>
      </c>
      <c r="E8007" t="s">
        <v>31416</v>
      </c>
      <c r="F8007" t="s">
        <v>31417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 t="s">
        <v>17241</v>
      </c>
      <c r="P8007" t="s">
        <v>87</v>
      </c>
      <c r="Q8007" t="s">
        <v>392</v>
      </c>
    </row>
    <row r="8008" spans="1:17" hidden="1" x14ac:dyDescent="0.25">
      <c r="A8008" t="s">
        <v>31418</v>
      </c>
      <c r="B8008" t="s">
        <v>31419</v>
      </c>
      <c r="C8008" s="1" t="str">
        <f t="shared" si="1035"/>
        <v>21:0671</v>
      </c>
      <c r="D8008" s="1" t="str">
        <f t="shared" si="1039"/>
        <v>21:0204</v>
      </c>
      <c r="E8008" t="s">
        <v>31420</v>
      </c>
      <c r="F8008" t="s">
        <v>31421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 t="s">
        <v>2099</v>
      </c>
      <c r="P8008" t="s">
        <v>87</v>
      </c>
      <c r="Q8008" t="s">
        <v>59</v>
      </c>
    </row>
    <row r="8009" spans="1:17" hidden="1" x14ac:dyDescent="0.25">
      <c r="A8009" t="s">
        <v>31422</v>
      </c>
      <c r="B8009" t="s">
        <v>31423</v>
      </c>
      <c r="C8009" s="1" t="str">
        <f t="shared" si="1035"/>
        <v>21:0671</v>
      </c>
      <c r="D8009" s="1" t="str">
        <f t="shared" si="1039"/>
        <v>21:0204</v>
      </c>
      <c r="E8009" t="s">
        <v>31424</v>
      </c>
      <c r="F8009" t="s">
        <v>31425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 t="s">
        <v>3098</v>
      </c>
      <c r="P8009" t="s">
        <v>87</v>
      </c>
      <c r="Q8009" t="s">
        <v>522</v>
      </c>
    </row>
    <row r="8010" spans="1:17" hidden="1" x14ac:dyDescent="0.25">
      <c r="A8010" t="s">
        <v>31426</v>
      </c>
      <c r="B8010" t="s">
        <v>31427</v>
      </c>
      <c r="C8010" s="1" t="str">
        <f t="shared" si="1035"/>
        <v>21:0671</v>
      </c>
      <c r="D8010" s="1" t="str">
        <f t="shared" si="1039"/>
        <v>21:0204</v>
      </c>
      <c r="E8010" t="s">
        <v>31428</v>
      </c>
      <c r="F8010" t="s">
        <v>31429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 t="s">
        <v>3027</v>
      </c>
      <c r="P8010" t="s">
        <v>45</v>
      </c>
      <c r="Q8010" t="s">
        <v>392</v>
      </c>
    </row>
    <row r="8011" spans="1:17" hidden="1" x14ac:dyDescent="0.25">
      <c r="A8011" t="s">
        <v>31430</v>
      </c>
      <c r="B8011" t="s">
        <v>31431</v>
      </c>
      <c r="C8011" s="1" t="str">
        <f t="shared" si="1035"/>
        <v>21:0671</v>
      </c>
      <c r="D8011" s="1" t="str">
        <f t="shared" si="1039"/>
        <v>21:0204</v>
      </c>
      <c r="E8011" t="s">
        <v>31432</v>
      </c>
      <c r="F8011" t="s">
        <v>31433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 t="s">
        <v>551</v>
      </c>
      <c r="P8011" t="s">
        <v>45</v>
      </c>
      <c r="Q8011" t="s">
        <v>198</v>
      </c>
    </row>
    <row r="8012" spans="1:17" hidden="1" x14ac:dyDescent="0.25">
      <c r="A8012" t="s">
        <v>31434</v>
      </c>
      <c r="B8012" t="s">
        <v>31435</v>
      </c>
      <c r="C8012" s="1" t="str">
        <f t="shared" si="1035"/>
        <v>21:0671</v>
      </c>
      <c r="D8012" s="1" t="str">
        <f t="shared" si="1039"/>
        <v>21:0204</v>
      </c>
      <c r="E8012" t="s">
        <v>31436</v>
      </c>
      <c r="F8012" t="s">
        <v>31437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 t="s">
        <v>21</v>
      </c>
      <c r="P8012" t="s">
        <v>45</v>
      </c>
      <c r="Q8012" t="s">
        <v>198</v>
      </c>
    </row>
    <row r="8013" spans="1:17" hidden="1" x14ac:dyDescent="0.25">
      <c r="A8013" t="s">
        <v>31438</v>
      </c>
      <c r="B8013" t="s">
        <v>31439</v>
      </c>
      <c r="C8013" s="1" t="str">
        <f t="shared" si="1035"/>
        <v>21:0671</v>
      </c>
      <c r="D8013" s="1" t="str">
        <f>HYPERLINK("http://geochem.nrcan.gc.ca/cdogs/content/svy/svy_e.htm", "")</f>
        <v/>
      </c>
      <c r="G8013" s="1" t="str">
        <f>HYPERLINK("http://geochem.nrcan.gc.ca/cdogs/content/cr_/cr_00081_e.htm", "81")</f>
        <v>81</v>
      </c>
      <c r="J8013" t="s">
        <v>11703</v>
      </c>
      <c r="K8013" t="s">
        <v>11704</v>
      </c>
      <c r="O8013" t="s">
        <v>154</v>
      </c>
      <c r="P8013" t="s">
        <v>1598</v>
      </c>
      <c r="Q8013" t="s">
        <v>5130</v>
      </c>
    </row>
    <row r="8014" spans="1:17" hidden="1" x14ac:dyDescent="0.25">
      <c r="A8014" t="s">
        <v>31440</v>
      </c>
      <c r="B8014" t="s">
        <v>31441</v>
      </c>
      <c r="C8014" s="1" t="str">
        <f t="shared" si="1035"/>
        <v>21:0671</v>
      </c>
      <c r="D8014" s="1" t="str">
        <f t="shared" ref="D8014:D8025" si="1042">HYPERLINK("http://geochem.nrcan.gc.ca/cdogs/content/svy/svy210204_e.htm", "21:0204")</f>
        <v>21:0204</v>
      </c>
      <c r="E8014" t="s">
        <v>31442</v>
      </c>
      <c r="F8014" t="s">
        <v>31443</v>
      </c>
      <c r="H8014">
        <v>61.338544200000001</v>
      </c>
      <c r="I8014">
        <v>-128.04690070000001</v>
      </c>
      <c r="J8014" s="1" t="str">
        <f t="shared" ref="J8014:J8040" si="1043">HYPERLINK("http://geochem.nrcan.gc.ca/cdogs/content/kwd/kwd020018_e.htm", "Fluid (stream)")</f>
        <v>Fluid (stream)</v>
      </c>
      <c r="K8014" s="1" t="str">
        <f t="shared" ref="K8014:K8040" si="1044">HYPERLINK("http://geochem.nrcan.gc.ca/cdogs/content/kwd/kwd080007_e.htm", "Untreated Water")</f>
        <v>Untreated Water</v>
      </c>
      <c r="O8014" t="s">
        <v>1818</v>
      </c>
      <c r="P8014" t="s">
        <v>45</v>
      </c>
      <c r="Q8014" t="s">
        <v>59</v>
      </c>
    </row>
    <row r="8015" spans="1:17" hidden="1" x14ac:dyDescent="0.25">
      <c r="A8015" t="s">
        <v>31444</v>
      </c>
      <c r="B8015" t="s">
        <v>31445</v>
      </c>
      <c r="C8015" s="1" t="str">
        <f t="shared" si="1035"/>
        <v>21:0671</v>
      </c>
      <c r="D8015" s="1" t="str">
        <f t="shared" si="1042"/>
        <v>21:0204</v>
      </c>
      <c r="E8015" t="s">
        <v>31442</v>
      </c>
      <c r="F8015" t="s">
        <v>31446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 t="s">
        <v>76</v>
      </c>
      <c r="P8015" t="s">
        <v>45</v>
      </c>
      <c r="Q8015" t="s">
        <v>23</v>
      </c>
    </row>
    <row r="8016" spans="1:17" hidden="1" x14ac:dyDescent="0.25">
      <c r="A8016" t="s">
        <v>31447</v>
      </c>
      <c r="B8016" t="s">
        <v>31448</v>
      </c>
      <c r="C8016" s="1" t="str">
        <f t="shared" si="1035"/>
        <v>21:0671</v>
      </c>
      <c r="D8016" s="1" t="str">
        <f t="shared" si="1042"/>
        <v>21:0204</v>
      </c>
      <c r="E8016" t="s">
        <v>31449</v>
      </c>
      <c r="F8016" t="s">
        <v>31450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 t="s">
        <v>76</v>
      </c>
      <c r="P8016" t="s">
        <v>87</v>
      </c>
      <c r="Q8016" t="s">
        <v>29</v>
      </c>
    </row>
    <row r="8017" spans="1:17" hidden="1" x14ac:dyDescent="0.25">
      <c r="A8017" t="s">
        <v>31451</v>
      </c>
      <c r="B8017" t="s">
        <v>31452</v>
      </c>
      <c r="C8017" s="1" t="str">
        <f t="shared" si="1035"/>
        <v>21:0671</v>
      </c>
      <c r="D8017" s="1" t="str">
        <f t="shared" si="1042"/>
        <v>21:0204</v>
      </c>
      <c r="E8017" t="s">
        <v>31453</v>
      </c>
      <c r="F8017" t="s">
        <v>31454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 t="s">
        <v>57</v>
      </c>
      <c r="P8017" t="s">
        <v>87</v>
      </c>
      <c r="Q8017" t="s">
        <v>59</v>
      </c>
    </row>
    <row r="8018" spans="1:17" hidden="1" x14ac:dyDescent="0.25">
      <c r="A8018" t="s">
        <v>31455</v>
      </c>
      <c r="B8018" t="s">
        <v>31456</v>
      </c>
      <c r="C8018" s="1" t="str">
        <f t="shared" si="1035"/>
        <v>21:0671</v>
      </c>
      <c r="D8018" s="1" t="str">
        <f t="shared" si="1042"/>
        <v>21:0204</v>
      </c>
      <c r="E8018" t="s">
        <v>31457</v>
      </c>
      <c r="F8018" t="s">
        <v>31458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 t="s">
        <v>1818</v>
      </c>
      <c r="P8018" t="s">
        <v>87</v>
      </c>
      <c r="Q8018" t="s">
        <v>29</v>
      </c>
    </row>
    <row r="8019" spans="1:17" hidden="1" x14ac:dyDescent="0.25">
      <c r="A8019" t="s">
        <v>31459</v>
      </c>
      <c r="B8019" t="s">
        <v>31460</v>
      </c>
      <c r="C8019" s="1" t="str">
        <f t="shared" si="1035"/>
        <v>21:0671</v>
      </c>
      <c r="D8019" s="1" t="str">
        <f t="shared" si="1042"/>
        <v>21:0204</v>
      </c>
      <c r="E8019" t="s">
        <v>31461</v>
      </c>
      <c r="F8019" t="s">
        <v>31462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 t="s">
        <v>220</v>
      </c>
      <c r="P8019" t="s">
        <v>87</v>
      </c>
      <c r="Q8019" t="s">
        <v>46</v>
      </c>
    </row>
    <row r="8020" spans="1:17" hidden="1" x14ac:dyDescent="0.25">
      <c r="A8020" t="s">
        <v>31463</v>
      </c>
      <c r="B8020" t="s">
        <v>31464</v>
      </c>
      <c r="C8020" s="1" t="str">
        <f t="shared" si="1035"/>
        <v>21:0671</v>
      </c>
      <c r="D8020" s="1" t="str">
        <f t="shared" si="1042"/>
        <v>21:0204</v>
      </c>
      <c r="E8020" t="s">
        <v>31465</v>
      </c>
      <c r="F8020" t="s">
        <v>31466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 t="s">
        <v>21</v>
      </c>
      <c r="P8020" t="s">
        <v>87</v>
      </c>
      <c r="Q8020" t="s">
        <v>103</v>
      </c>
    </row>
    <row r="8021" spans="1:17" hidden="1" x14ac:dyDescent="0.25">
      <c r="A8021" t="s">
        <v>31467</v>
      </c>
      <c r="B8021" t="s">
        <v>31468</v>
      </c>
      <c r="C8021" s="1" t="str">
        <f t="shared" si="1035"/>
        <v>21:0671</v>
      </c>
      <c r="D8021" s="1" t="str">
        <f t="shared" si="1042"/>
        <v>21:0204</v>
      </c>
      <c r="E8021" t="s">
        <v>31469</v>
      </c>
      <c r="F8021" t="s">
        <v>31470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 t="s">
        <v>21</v>
      </c>
      <c r="P8021" t="s">
        <v>87</v>
      </c>
      <c r="Q8021" t="s">
        <v>103</v>
      </c>
    </row>
    <row r="8022" spans="1:17" hidden="1" x14ac:dyDescent="0.25">
      <c r="A8022" t="s">
        <v>31471</v>
      </c>
      <c r="B8022" t="s">
        <v>31472</v>
      </c>
      <c r="C8022" s="1" t="str">
        <f t="shared" si="1035"/>
        <v>21:0671</v>
      </c>
      <c r="D8022" s="1" t="str">
        <f t="shared" si="1042"/>
        <v>21:0204</v>
      </c>
      <c r="E8022" t="s">
        <v>31473</v>
      </c>
      <c r="F8022" t="s">
        <v>31474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 t="s">
        <v>101</v>
      </c>
      <c r="P8022" t="s">
        <v>87</v>
      </c>
      <c r="Q8022" t="s">
        <v>93</v>
      </c>
    </row>
    <row r="8023" spans="1:17" hidden="1" x14ac:dyDescent="0.25">
      <c r="A8023" t="s">
        <v>31475</v>
      </c>
      <c r="B8023" t="s">
        <v>31476</v>
      </c>
      <c r="C8023" s="1" t="str">
        <f t="shared" si="1035"/>
        <v>21:0671</v>
      </c>
      <c r="D8023" s="1" t="str">
        <f t="shared" si="1042"/>
        <v>21:0204</v>
      </c>
      <c r="E8023" t="s">
        <v>31477</v>
      </c>
      <c r="F8023" t="s">
        <v>31478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 t="s">
        <v>64</v>
      </c>
      <c r="P8023" t="s">
        <v>22</v>
      </c>
      <c r="Q8023" t="s">
        <v>215</v>
      </c>
    </row>
    <row r="8024" spans="1:17" hidden="1" x14ac:dyDescent="0.25">
      <c r="A8024" t="s">
        <v>31479</v>
      </c>
      <c r="B8024" t="s">
        <v>31480</v>
      </c>
      <c r="C8024" s="1" t="str">
        <f t="shared" si="1035"/>
        <v>21:0671</v>
      </c>
      <c r="D8024" s="1" t="str">
        <f t="shared" si="1042"/>
        <v>21:0204</v>
      </c>
      <c r="E8024" t="s">
        <v>31481</v>
      </c>
      <c r="F8024" t="s">
        <v>31482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 t="s">
        <v>154</v>
      </c>
      <c r="P8024" t="s">
        <v>22</v>
      </c>
      <c r="Q8024" t="s">
        <v>215</v>
      </c>
    </row>
    <row r="8025" spans="1:17" hidden="1" x14ac:dyDescent="0.25">
      <c r="A8025" t="s">
        <v>31483</v>
      </c>
      <c r="B8025" t="s">
        <v>31484</v>
      </c>
      <c r="C8025" s="1" t="str">
        <f t="shared" si="1035"/>
        <v>21:0671</v>
      </c>
      <c r="D8025" s="1" t="str">
        <f t="shared" si="1042"/>
        <v>21:0204</v>
      </c>
      <c r="E8025" t="s">
        <v>31485</v>
      </c>
      <c r="F8025" t="s">
        <v>31486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 t="s">
        <v>9517</v>
      </c>
      <c r="P8025" t="s">
        <v>2943</v>
      </c>
      <c r="Q8025" t="s">
        <v>29</v>
      </c>
    </row>
    <row r="8026" spans="1:17" hidden="1" x14ac:dyDescent="0.25">
      <c r="A8026" t="s">
        <v>31487</v>
      </c>
      <c r="B8026" t="s">
        <v>31488</v>
      </c>
      <c r="C8026" s="1" t="str">
        <f t="shared" ref="C8026:C8089" si="1045">HYPERLINK("http://geochem.nrcan.gc.ca/cdogs/content/bdl/bdl210675_e.htm", "21:0675")</f>
        <v>21:0675</v>
      </c>
      <c r="D8026" s="1" t="str">
        <f t="shared" ref="D8026:D8040" si="1046">HYPERLINK("http://geochem.nrcan.gc.ca/cdogs/content/svy/svy210205_e.htm", "21:0205")</f>
        <v>21:0205</v>
      </c>
      <c r="E8026" t="s">
        <v>31489</v>
      </c>
      <c r="F8026" t="s">
        <v>31490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 t="s">
        <v>14765</v>
      </c>
      <c r="P8026" t="s">
        <v>1515</v>
      </c>
      <c r="Q8026" t="s">
        <v>365</v>
      </c>
    </row>
    <row r="8027" spans="1:17" hidden="1" x14ac:dyDescent="0.25">
      <c r="A8027" t="s">
        <v>31491</v>
      </c>
      <c r="B8027" t="s">
        <v>31492</v>
      </c>
      <c r="C8027" s="1" t="str">
        <f t="shared" si="1045"/>
        <v>21:0675</v>
      </c>
      <c r="D8027" s="1" t="str">
        <f t="shared" si="1046"/>
        <v>21:0205</v>
      </c>
      <c r="E8027" t="s">
        <v>31493</v>
      </c>
      <c r="F8027" t="s">
        <v>31494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 t="s">
        <v>24735</v>
      </c>
      <c r="P8027" t="s">
        <v>397</v>
      </c>
      <c r="Q8027" t="s">
        <v>392</v>
      </c>
    </row>
    <row r="8028" spans="1:17" hidden="1" x14ac:dyDescent="0.25">
      <c r="A8028" t="s">
        <v>31495</v>
      </c>
      <c r="B8028" t="s">
        <v>31496</v>
      </c>
      <c r="C8028" s="1" t="str">
        <f t="shared" si="1045"/>
        <v>21:0675</v>
      </c>
      <c r="D8028" s="1" t="str">
        <f t="shared" si="1046"/>
        <v>21:0205</v>
      </c>
      <c r="E8028" t="s">
        <v>31497</v>
      </c>
      <c r="F8028" t="s">
        <v>31498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 t="s">
        <v>1818</v>
      </c>
      <c r="P8028" t="s">
        <v>1515</v>
      </c>
      <c r="Q8028" t="s">
        <v>35</v>
      </c>
    </row>
    <row r="8029" spans="1:17" hidden="1" x14ac:dyDescent="0.25">
      <c r="A8029" t="s">
        <v>31499</v>
      </c>
      <c r="B8029" t="s">
        <v>31500</v>
      </c>
      <c r="C8029" s="1" t="str">
        <f t="shared" si="1045"/>
        <v>21:0675</v>
      </c>
      <c r="D8029" s="1" t="str">
        <f t="shared" si="1046"/>
        <v>21:0205</v>
      </c>
      <c r="E8029" t="s">
        <v>31501</v>
      </c>
      <c r="F8029" t="s">
        <v>31502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 t="s">
        <v>71</v>
      </c>
      <c r="P8029" t="s">
        <v>636</v>
      </c>
      <c r="Q8029" t="s">
        <v>392</v>
      </c>
    </row>
    <row r="8030" spans="1:17" hidden="1" x14ac:dyDescent="0.25">
      <c r="A8030" t="s">
        <v>31503</v>
      </c>
      <c r="B8030" t="s">
        <v>31504</v>
      </c>
      <c r="C8030" s="1" t="str">
        <f t="shared" si="1045"/>
        <v>21:0675</v>
      </c>
      <c r="D8030" s="1" t="str">
        <f t="shared" si="1046"/>
        <v>21:0205</v>
      </c>
      <c r="E8030" t="s">
        <v>31501</v>
      </c>
      <c r="F8030" t="s">
        <v>31505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 t="s">
        <v>16522</v>
      </c>
      <c r="P8030" t="s">
        <v>636</v>
      </c>
      <c r="Q8030" t="s">
        <v>59</v>
      </c>
    </row>
    <row r="8031" spans="1:17" hidden="1" x14ac:dyDescent="0.25">
      <c r="A8031" t="s">
        <v>31506</v>
      </c>
      <c r="B8031" t="s">
        <v>31507</v>
      </c>
      <c r="C8031" s="1" t="str">
        <f t="shared" si="1045"/>
        <v>21:0675</v>
      </c>
      <c r="D8031" s="1" t="str">
        <f t="shared" si="1046"/>
        <v>21:0205</v>
      </c>
      <c r="E8031" t="s">
        <v>31508</v>
      </c>
      <c r="F8031" t="s">
        <v>31509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 t="s">
        <v>21</v>
      </c>
      <c r="P8031" t="s">
        <v>2212</v>
      </c>
      <c r="Q8031" t="s">
        <v>23</v>
      </c>
    </row>
    <row r="8032" spans="1:17" hidden="1" x14ac:dyDescent="0.25">
      <c r="A8032" t="s">
        <v>31510</v>
      </c>
      <c r="B8032" t="s">
        <v>31511</v>
      </c>
      <c r="C8032" s="1" t="str">
        <f t="shared" si="1045"/>
        <v>21:0675</v>
      </c>
      <c r="D8032" s="1" t="str">
        <f t="shared" si="1046"/>
        <v>21:0205</v>
      </c>
      <c r="E8032" t="s">
        <v>31512</v>
      </c>
      <c r="F8032" t="s">
        <v>31513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 t="s">
        <v>327</v>
      </c>
      <c r="P8032" t="s">
        <v>583</v>
      </c>
      <c r="Q8032" t="s">
        <v>29</v>
      </c>
    </row>
    <row r="8033" spans="1:17" hidden="1" x14ac:dyDescent="0.25">
      <c r="A8033" t="s">
        <v>31514</v>
      </c>
      <c r="B8033" t="s">
        <v>31515</v>
      </c>
      <c r="C8033" s="1" t="str">
        <f t="shared" si="1045"/>
        <v>21:0675</v>
      </c>
      <c r="D8033" s="1" t="str">
        <f t="shared" si="1046"/>
        <v>21:0205</v>
      </c>
      <c r="E8033" t="s">
        <v>31516</v>
      </c>
      <c r="F8033" t="s">
        <v>31517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 t="s">
        <v>21219</v>
      </c>
      <c r="P8033" t="s">
        <v>2212</v>
      </c>
      <c r="Q8033" t="s">
        <v>59</v>
      </c>
    </row>
    <row r="8034" spans="1:17" hidden="1" x14ac:dyDescent="0.25">
      <c r="A8034" t="s">
        <v>31518</v>
      </c>
      <c r="B8034" t="s">
        <v>31519</v>
      </c>
      <c r="C8034" s="1" t="str">
        <f t="shared" si="1045"/>
        <v>21:0675</v>
      </c>
      <c r="D8034" s="1" t="str">
        <f t="shared" si="1046"/>
        <v>21:0205</v>
      </c>
      <c r="E8034" t="s">
        <v>31520</v>
      </c>
      <c r="F8034" t="s">
        <v>31521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 t="s">
        <v>1247</v>
      </c>
      <c r="P8034" t="s">
        <v>583</v>
      </c>
      <c r="Q8034" t="s">
        <v>23</v>
      </c>
    </row>
    <row r="8035" spans="1:17" hidden="1" x14ac:dyDescent="0.25">
      <c r="A8035" t="s">
        <v>31522</v>
      </c>
      <c r="B8035" t="s">
        <v>31523</v>
      </c>
      <c r="C8035" s="1" t="str">
        <f t="shared" si="1045"/>
        <v>21:0675</v>
      </c>
      <c r="D8035" s="1" t="str">
        <f t="shared" si="1046"/>
        <v>21:0205</v>
      </c>
      <c r="E8035" t="s">
        <v>31524</v>
      </c>
      <c r="F8035" t="s">
        <v>31525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 t="s">
        <v>1771</v>
      </c>
      <c r="P8035" t="s">
        <v>22</v>
      </c>
      <c r="Q8035" t="s">
        <v>23</v>
      </c>
    </row>
    <row r="8036" spans="1:17" hidden="1" x14ac:dyDescent="0.25">
      <c r="A8036" t="s">
        <v>31526</v>
      </c>
      <c r="B8036" t="s">
        <v>31527</v>
      </c>
      <c r="C8036" s="1" t="str">
        <f t="shared" si="1045"/>
        <v>21:0675</v>
      </c>
      <c r="D8036" s="1" t="str">
        <f t="shared" si="1046"/>
        <v>21:0205</v>
      </c>
      <c r="E8036" t="s">
        <v>31528</v>
      </c>
      <c r="F8036" t="s">
        <v>31529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 t="s">
        <v>3419</v>
      </c>
      <c r="P8036" t="s">
        <v>22</v>
      </c>
      <c r="Q8036" t="s">
        <v>29</v>
      </c>
    </row>
    <row r="8037" spans="1:17" hidden="1" x14ac:dyDescent="0.25">
      <c r="A8037" t="s">
        <v>31530</v>
      </c>
      <c r="B8037" t="s">
        <v>31531</v>
      </c>
      <c r="C8037" s="1" t="str">
        <f t="shared" si="1045"/>
        <v>21:0675</v>
      </c>
      <c r="D8037" s="1" t="str">
        <f t="shared" si="1046"/>
        <v>21:0205</v>
      </c>
      <c r="E8037" t="s">
        <v>31532</v>
      </c>
      <c r="F8037" t="s">
        <v>31533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 t="s">
        <v>8030</v>
      </c>
      <c r="P8037" t="s">
        <v>356</v>
      </c>
      <c r="Q8037" t="s">
        <v>392</v>
      </c>
    </row>
    <row r="8038" spans="1:17" hidden="1" x14ac:dyDescent="0.25">
      <c r="A8038" t="s">
        <v>31534</v>
      </c>
      <c r="B8038" t="s">
        <v>31535</v>
      </c>
      <c r="C8038" s="1" t="str">
        <f t="shared" si="1045"/>
        <v>21:0675</v>
      </c>
      <c r="D8038" s="1" t="str">
        <f t="shared" si="1046"/>
        <v>21:0205</v>
      </c>
      <c r="E8038" t="s">
        <v>31536</v>
      </c>
      <c r="F8038" t="s">
        <v>31537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 t="s">
        <v>17101</v>
      </c>
      <c r="P8038" t="s">
        <v>356</v>
      </c>
      <c r="Q8038" t="s">
        <v>35</v>
      </c>
    </row>
    <row r="8039" spans="1:17" hidden="1" x14ac:dyDescent="0.25">
      <c r="A8039" t="s">
        <v>31538</v>
      </c>
      <c r="B8039" t="s">
        <v>31539</v>
      </c>
      <c r="C8039" s="1" t="str">
        <f t="shared" si="1045"/>
        <v>21:0675</v>
      </c>
      <c r="D8039" s="1" t="str">
        <f t="shared" si="1046"/>
        <v>21:0205</v>
      </c>
      <c r="E8039" t="s">
        <v>31540</v>
      </c>
      <c r="F8039" t="s">
        <v>31541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 t="s">
        <v>3590</v>
      </c>
      <c r="P8039" t="s">
        <v>356</v>
      </c>
      <c r="Q8039" t="s">
        <v>46</v>
      </c>
    </row>
    <row r="8040" spans="1:17" hidden="1" x14ac:dyDescent="0.25">
      <c r="A8040" t="s">
        <v>31542</v>
      </c>
      <c r="B8040" t="s">
        <v>31543</v>
      </c>
      <c r="C8040" s="1" t="str">
        <f t="shared" si="1045"/>
        <v>21:0675</v>
      </c>
      <c r="D8040" s="1" t="str">
        <f t="shared" si="1046"/>
        <v>21:0205</v>
      </c>
      <c r="E8040" t="s">
        <v>31544</v>
      </c>
      <c r="F8040" t="s">
        <v>31545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 t="s">
        <v>236</v>
      </c>
      <c r="P8040" t="s">
        <v>22</v>
      </c>
      <c r="Q8040" t="s">
        <v>392</v>
      </c>
    </row>
    <row r="8041" spans="1:17" hidden="1" x14ac:dyDescent="0.25">
      <c r="A8041" t="s">
        <v>31546</v>
      </c>
      <c r="B8041" t="s">
        <v>31547</v>
      </c>
      <c r="C8041" s="1" t="str">
        <f t="shared" si="1045"/>
        <v>21:0675</v>
      </c>
      <c r="D8041" s="1" t="str">
        <f>HYPERLINK("http://geochem.nrcan.gc.ca/cdogs/content/svy/svy_e.htm", "")</f>
        <v/>
      </c>
      <c r="G8041" s="1" t="str">
        <f>HYPERLINK("http://geochem.nrcan.gc.ca/cdogs/content/cr_/cr_00081_e.htm", "81")</f>
        <v>81</v>
      </c>
      <c r="J8041" t="s">
        <v>11703</v>
      </c>
      <c r="K8041" t="s">
        <v>11704</v>
      </c>
      <c r="O8041" t="s">
        <v>2129</v>
      </c>
      <c r="P8041" t="s">
        <v>1598</v>
      </c>
      <c r="Q8041" t="s">
        <v>398</v>
      </c>
    </row>
    <row r="8042" spans="1:17" hidden="1" x14ac:dyDescent="0.25">
      <c r="A8042" t="s">
        <v>31548</v>
      </c>
      <c r="B8042" t="s">
        <v>31549</v>
      </c>
      <c r="C8042" s="1" t="str">
        <f t="shared" si="1045"/>
        <v>21:0675</v>
      </c>
      <c r="D8042" s="1" t="str">
        <f t="shared" ref="D8042:D8047" si="1047">HYPERLINK("http://geochem.nrcan.gc.ca/cdogs/content/svy/svy210205_e.htm", "21:0205")</f>
        <v>21:0205</v>
      </c>
      <c r="E8042" t="s">
        <v>31550</v>
      </c>
      <c r="F8042" t="s">
        <v>31551</v>
      </c>
      <c r="H8042">
        <v>63.858031400000002</v>
      </c>
      <c r="I8042">
        <v>-135.9345204</v>
      </c>
      <c r="J8042" s="1" t="str">
        <f t="shared" ref="J8042:J8047" si="1048">HYPERLINK("http://geochem.nrcan.gc.ca/cdogs/content/kwd/kwd020018_e.htm", "Fluid (stream)")</f>
        <v>Fluid (stream)</v>
      </c>
      <c r="K8042" s="1" t="str">
        <f t="shared" ref="K8042:K8047" si="1049">HYPERLINK("http://geochem.nrcan.gc.ca/cdogs/content/kwd/kwd080007_e.htm", "Untreated Water")</f>
        <v>Untreated Water</v>
      </c>
      <c r="O8042" t="s">
        <v>8284</v>
      </c>
      <c r="P8042" t="s">
        <v>22</v>
      </c>
      <c r="Q8042" t="s">
        <v>35</v>
      </c>
    </row>
    <row r="8043" spans="1:17" hidden="1" x14ac:dyDescent="0.25">
      <c r="A8043" t="s">
        <v>31552</v>
      </c>
      <c r="B8043" t="s">
        <v>31553</v>
      </c>
      <c r="C8043" s="1" t="str">
        <f t="shared" si="1045"/>
        <v>21:0675</v>
      </c>
      <c r="D8043" s="1" t="str">
        <f t="shared" si="1047"/>
        <v>21:0205</v>
      </c>
      <c r="E8043" t="s">
        <v>31554</v>
      </c>
      <c r="F8043" t="s">
        <v>31555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 t="s">
        <v>225</v>
      </c>
      <c r="P8043" t="s">
        <v>2943</v>
      </c>
      <c r="Q8043" t="s">
        <v>46</v>
      </c>
    </row>
    <row r="8044" spans="1:17" hidden="1" x14ac:dyDescent="0.25">
      <c r="A8044" t="s">
        <v>31556</v>
      </c>
      <c r="B8044" t="s">
        <v>31557</v>
      </c>
      <c r="C8044" s="1" t="str">
        <f t="shared" si="1045"/>
        <v>21:0675</v>
      </c>
      <c r="D8044" s="1" t="str">
        <f t="shared" si="1047"/>
        <v>21:0205</v>
      </c>
      <c r="E8044" t="s">
        <v>31558</v>
      </c>
      <c r="F8044" t="s">
        <v>31559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 t="s">
        <v>21</v>
      </c>
      <c r="P8044" t="s">
        <v>356</v>
      </c>
      <c r="Q8044" t="s">
        <v>93</v>
      </c>
    </row>
    <row r="8045" spans="1:17" hidden="1" x14ac:dyDescent="0.25">
      <c r="A8045" t="s">
        <v>31560</v>
      </c>
      <c r="B8045" t="s">
        <v>31561</v>
      </c>
      <c r="C8045" s="1" t="str">
        <f t="shared" si="1045"/>
        <v>21:0675</v>
      </c>
      <c r="D8045" s="1" t="str">
        <f t="shared" si="1047"/>
        <v>21:0205</v>
      </c>
      <c r="E8045" t="s">
        <v>31562</v>
      </c>
      <c r="F8045" t="s">
        <v>31563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 t="s">
        <v>113</v>
      </c>
      <c r="P8045" t="s">
        <v>356</v>
      </c>
      <c r="Q8045" t="s">
        <v>215</v>
      </c>
    </row>
    <row r="8046" spans="1:17" hidden="1" x14ac:dyDescent="0.25">
      <c r="A8046" t="s">
        <v>31564</v>
      </c>
      <c r="B8046" t="s">
        <v>31565</v>
      </c>
      <c r="C8046" s="1" t="str">
        <f t="shared" si="1045"/>
        <v>21:0675</v>
      </c>
      <c r="D8046" s="1" t="str">
        <f t="shared" si="1047"/>
        <v>21:0205</v>
      </c>
      <c r="E8046" t="s">
        <v>31566</v>
      </c>
      <c r="F8046" t="s">
        <v>31567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 t="s">
        <v>21</v>
      </c>
      <c r="P8046" t="s">
        <v>356</v>
      </c>
      <c r="Q8046" t="s">
        <v>71</v>
      </c>
    </row>
    <row r="8047" spans="1:17" hidden="1" x14ac:dyDescent="0.25">
      <c r="A8047" t="s">
        <v>31568</v>
      </c>
      <c r="B8047" t="s">
        <v>31569</v>
      </c>
      <c r="C8047" s="1" t="str">
        <f t="shared" si="1045"/>
        <v>21:0675</v>
      </c>
      <c r="D8047" s="1" t="str">
        <f t="shared" si="1047"/>
        <v>21:0205</v>
      </c>
      <c r="E8047" t="s">
        <v>31570</v>
      </c>
      <c r="F8047" t="s">
        <v>31571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 t="s">
        <v>4378</v>
      </c>
      <c r="P8047" t="s">
        <v>583</v>
      </c>
      <c r="Q8047" t="s">
        <v>46</v>
      </c>
    </row>
    <row r="8048" spans="1:17" hidden="1" x14ac:dyDescent="0.25">
      <c r="A8048" t="s">
        <v>31572</v>
      </c>
      <c r="B8048" t="s">
        <v>31573</v>
      </c>
      <c r="C8048" s="1" t="str">
        <f t="shared" si="1045"/>
        <v>21:0675</v>
      </c>
      <c r="D8048" s="1" t="str">
        <f>HYPERLINK("http://geochem.nrcan.gc.ca/cdogs/content/svy/svy_e.htm", "")</f>
        <v/>
      </c>
      <c r="G8048" s="1" t="str">
        <f>HYPERLINK("http://geochem.nrcan.gc.ca/cdogs/content/cr_/cr_00082_e.htm", "82")</f>
        <v>82</v>
      </c>
      <c r="J8048" t="s">
        <v>11703</v>
      </c>
      <c r="K8048" t="s">
        <v>11704</v>
      </c>
      <c r="O8048" t="s">
        <v>667</v>
      </c>
      <c r="P8048" t="s">
        <v>4550</v>
      </c>
      <c r="Q8048" t="s">
        <v>59</v>
      </c>
    </row>
    <row r="8049" spans="1:17" hidden="1" x14ac:dyDescent="0.25">
      <c r="A8049" t="s">
        <v>31574</v>
      </c>
      <c r="B8049" t="s">
        <v>31575</v>
      </c>
      <c r="C8049" s="1" t="str">
        <f t="shared" si="1045"/>
        <v>21:0675</v>
      </c>
      <c r="D8049" s="1" t="str">
        <f t="shared" ref="D8049:D8076" si="1050">HYPERLINK("http://geochem.nrcan.gc.ca/cdogs/content/svy/svy210205_e.htm", "21:0205")</f>
        <v>21:0205</v>
      </c>
      <c r="E8049" t="s">
        <v>31570</v>
      </c>
      <c r="F8049" t="s">
        <v>31576</v>
      </c>
      <c r="H8049">
        <v>63.899753400000002</v>
      </c>
      <c r="I8049">
        <v>-135.77070209999999</v>
      </c>
      <c r="J8049" s="1" t="str">
        <f t="shared" ref="J8049:J8076" si="1051">HYPERLINK("http://geochem.nrcan.gc.ca/cdogs/content/kwd/kwd020018_e.htm", "Fluid (stream)")</f>
        <v>Fluid (stream)</v>
      </c>
      <c r="K8049" s="1" t="str">
        <f t="shared" ref="K8049:K8076" si="1052">HYPERLINK("http://geochem.nrcan.gc.ca/cdogs/content/kwd/kwd080007_e.htm", "Untreated Water")</f>
        <v>Untreated Water</v>
      </c>
      <c r="O8049" t="s">
        <v>652</v>
      </c>
      <c r="P8049" t="s">
        <v>2212</v>
      </c>
      <c r="Q8049" t="s">
        <v>46</v>
      </c>
    </row>
    <row r="8050" spans="1:17" hidden="1" x14ac:dyDescent="0.25">
      <c r="A8050" t="s">
        <v>31577</v>
      </c>
      <c r="B8050" t="s">
        <v>31578</v>
      </c>
      <c r="C8050" s="1" t="str">
        <f t="shared" si="1045"/>
        <v>21:0675</v>
      </c>
      <c r="D8050" s="1" t="str">
        <f t="shared" si="1050"/>
        <v>21:0205</v>
      </c>
      <c r="E8050" t="s">
        <v>31579</v>
      </c>
      <c r="F8050" t="s">
        <v>31580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 t="s">
        <v>11795</v>
      </c>
      <c r="P8050" t="s">
        <v>583</v>
      </c>
      <c r="Q8050" t="s">
        <v>365</v>
      </c>
    </row>
    <row r="8051" spans="1:17" hidden="1" x14ac:dyDescent="0.25">
      <c r="A8051" t="s">
        <v>31581</v>
      </c>
      <c r="B8051" t="s">
        <v>31582</v>
      </c>
      <c r="C8051" s="1" t="str">
        <f t="shared" si="1045"/>
        <v>21:0675</v>
      </c>
      <c r="D8051" s="1" t="str">
        <f t="shared" si="1050"/>
        <v>21:0205</v>
      </c>
      <c r="E8051" t="s">
        <v>31583</v>
      </c>
      <c r="F8051" t="s">
        <v>31584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 t="s">
        <v>7681</v>
      </c>
      <c r="P8051" t="s">
        <v>583</v>
      </c>
      <c r="Q8051" t="s">
        <v>392</v>
      </c>
    </row>
    <row r="8052" spans="1:17" hidden="1" x14ac:dyDescent="0.25">
      <c r="A8052" t="s">
        <v>31585</v>
      </c>
      <c r="B8052" t="s">
        <v>31586</v>
      </c>
      <c r="C8052" s="1" t="str">
        <f t="shared" si="1045"/>
        <v>21:0675</v>
      </c>
      <c r="D8052" s="1" t="str">
        <f t="shared" si="1050"/>
        <v>21:0205</v>
      </c>
      <c r="E8052" t="s">
        <v>31587</v>
      </c>
      <c r="F8052" t="s">
        <v>31588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 t="s">
        <v>23720</v>
      </c>
      <c r="P8052" t="s">
        <v>22</v>
      </c>
      <c r="Q8052" t="s">
        <v>522</v>
      </c>
    </row>
    <row r="8053" spans="1:17" hidden="1" x14ac:dyDescent="0.25">
      <c r="A8053" t="s">
        <v>31589</v>
      </c>
      <c r="B8053" t="s">
        <v>31590</v>
      </c>
      <c r="C8053" s="1" t="str">
        <f t="shared" si="1045"/>
        <v>21:0675</v>
      </c>
      <c r="D8053" s="1" t="str">
        <f t="shared" si="1050"/>
        <v>21:0205</v>
      </c>
      <c r="E8053" t="s">
        <v>31591</v>
      </c>
      <c r="F8053" t="s">
        <v>31592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 t="s">
        <v>21</v>
      </c>
      <c r="P8053" t="s">
        <v>356</v>
      </c>
      <c r="Q8053" t="s">
        <v>29</v>
      </c>
    </row>
    <row r="8054" spans="1:17" hidden="1" x14ac:dyDescent="0.25">
      <c r="A8054" t="s">
        <v>31593</v>
      </c>
      <c r="B8054" t="s">
        <v>31594</v>
      </c>
      <c r="C8054" s="1" t="str">
        <f t="shared" si="1045"/>
        <v>21:0675</v>
      </c>
      <c r="D8054" s="1" t="str">
        <f t="shared" si="1050"/>
        <v>21:0205</v>
      </c>
      <c r="E8054" t="s">
        <v>31595</v>
      </c>
      <c r="F8054" t="s">
        <v>31596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 t="s">
        <v>14840</v>
      </c>
      <c r="P8054" t="s">
        <v>356</v>
      </c>
      <c r="Q8054" t="s">
        <v>59</v>
      </c>
    </row>
    <row r="8055" spans="1:17" hidden="1" x14ac:dyDescent="0.25">
      <c r="A8055" t="s">
        <v>31597</v>
      </c>
      <c r="B8055" t="s">
        <v>31598</v>
      </c>
      <c r="C8055" s="1" t="str">
        <f t="shared" si="1045"/>
        <v>21:0675</v>
      </c>
      <c r="D8055" s="1" t="str">
        <f t="shared" si="1050"/>
        <v>21:0205</v>
      </c>
      <c r="E8055" t="s">
        <v>31599</v>
      </c>
      <c r="F8055" t="s">
        <v>31600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 t="s">
        <v>15079</v>
      </c>
      <c r="P8055" t="s">
        <v>2212</v>
      </c>
      <c r="Q8055" t="s">
        <v>35</v>
      </c>
    </row>
    <row r="8056" spans="1:17" hidden="1" x14ac:dyDescent="0.25">
      <c r="A8056" t="s">
        <v>31601</v>
      </c>
      <c r="B8056" t="s">
        <v>31602</v>
      </c>
      <c r="C8056" s="1" t="str">
        <f t="shared" si="1045"/>
        <v>21:0675</v>
      </c>
      <c r="D8056" s="1" t="str">
        <f t="shared" si="1050"/>
        <v>21:0205</v>
      </c>
      <c r="E8056" t="s">
        <v>31603</v>
      </c>
      <c r="F8056" t="s">
        <v>31604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 t="s">
        <v>3060</v>
      </c>
      <c r="P8056" t="s">
        <v>356</v>
      </c>
      <c r="Q8056" t="s">
        <v>392</v>
      </c>
    </row>
    <row r="8057" spans="1:17" hidden="1" x14ac:dyDescent="0.25">
      <c r="A8057" t="s">
        <v>31605</v>
      </c>
      <c r="B8057" t="s">
        <v>31606</v>
      </c>
      <c r="C8057" s="1" t="str">
        <f t="shared" si="1045"/>
        <v>21:0675</v>
      </c>
      <c r="D8057" s="1" t="str">
        <f t="shared" si="1050"/>
        <v>21:0205</v>
      </c>
      <c r="E8057" t="s">
        <v>31607</v>
      </c>
      <c r="F8057" t="s">
        <v>31608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 t="s">
        <v>21</v>
      </c>
      <c r="P8057" t="s">
        <v>87</v>
      </c>
      <c r="Q8057" t="s">
        <v>93</v>
      </c>
    </row>
    <row r="8058" spans="1:17" hidden="1" x14ac:dyDescent="0.25">
      <c r="A8058" t="s">
        <v>31609</v>
      </c>
      <c r="B8058" t="s">
        <v>31610</v>
      </c>
      <c r="C8058" s="1" t="str">
        <f t="shared" si="1045"/>
        <v>21:0675</v>
      </c>
      <c r="D8058" s="1" t="str">
        <f t="shared" si="1050"/>
        <v>21:0205</v>
      </c>
      <c r="E8058" t="s">
        <v>31611</v>
      </c>
      <c r="F8058" t="s">
        <v>31612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 t="s">
        <v>21</v>
      </c>
      <c r="P8058" t="s">
        <v>45</v>
      </c>
      <c r="Q8058" t="s">
        <v>46</v>
      </c>
    </row>
    <row r="8059" spans="1:17" hidden="1" x14ac:dyDescent="0.25">
      <c r="A8059" t="s">
        <v>31613</v>
      </c>
      <c r="B8059" t="s">
        <v>31614</v>
      </c>
      <c r="C8059" s="1" t="str">
        <f t="shared" si="1045"/>
        <v>21:0675</v>
      </c>
      <c r="D8059" s="1" t="str">
        <f t="shared" si="1050"/>
        <v>21:0205</v>
      </c>
      <c r="E8059" t="s">
        <v>31615</v>
      </c>
      <c r="F8059" t="s">
        <v>31616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 t="s">
        <v>10345</v>
      </c>
      <c r="P8059" t="s">
        <v>583</v>
      </c>
      <c r="Q8059" t="s">
        <v>365</v>
      </c>
    </row>
    <row r="8060" spans="1:17" hidden="1" x14ac:dyDescent="0.25">
      <c r="A8060" t="s">
        <v>31617</v>
      </c>
      <c r="B8060" t="s">
        <v>31618</v>
      </c>
      <c r="C8060" s="1" t="str">
        <f t="shared" si="1045"/>
        <v>21:0675</v>
      </c>
      <c r="D8060" s="1" t="str">
        <f t="shared" si="1050"/>
        <v>21:0205</v>
      </c>
      <c r="E8060" t="s">
        <v>31619</v>
      </c>
      <c r="F8060" t="s">
        <v>31620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 t="s">
        <v>652</v>
      </c>
      <c r="P8060" t="s">
        <v>356</v>
      </c>
      <c r="Q8060" t="s">
        <v>653</v>
      </c>
    </row>
    <row r="8061" spans="1:17" hidden="1" x14ac:dyDescent="0.25">
      <c r="A8061" t="s">
        <v>31621</v>
      </c>
      <c r="B8061" t="s">
        <v>31622</v>
      </c>
      <c r="C8061" s="1" t="str">
        <f t="shared" si="1045"/>
        <v>21:0675</v>
      </c>
      <c r="D8061" s="1" t="str">
        <f t="shared" si="1050"/>
        <v>21:0205</v>
      </c>
      <c r="E8061" t="s">
        <v>31623</v>
      </c>
      <c r="F8061" t="s">
        <v>31624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 t="s">
        <v>730</v>
      </c>
      <c r="P8061" t="s">
        <v>45</v>
      </c>
      <c r="Q8061" t="s">
        <v>398</v>
      </c>
    </row>
    <row r="8062" spans="1:17" hidden="1" x14ac:dyDescent="0.25">
      <c r="A8062" t="s">
        <v>31625</v>
      </c>
      <c r="B8062" t="s">
        <v>31626</v>
      </c>
      <c r="C8062" s="1" t="str">
        <f t="shared" si="1045"/>
        <v>21:0675</v>
      </c>
      <c r="D8062" s="1" t="str">
        <f t="shared" si="1050"/>
        <v>21:0205</v>
      </c>
      <c r="E8062" t="s">
        <v>31627</v>
      </c>
      <c r="F8062" t="s">
        <v>31628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 t="s">
        <v>3560</v>
      </c>
      <c r="P8062" t="s">
        <v>22</v>
      </c>
      <c r="Q8062" t="s">
        <v>5130</v>
      </c>
    </row>
    <row r="8063" spans="1:17" hidden="1" x14ac:dyDescent="0.25">
      <c r="A8063" t="s">
        <v>31629</v>
      </c>
      <c r="B8063" t="s">
        <v>31630</v>
      </c>
      <c r="C8063" s="1" t="str">
        <f t="shared" si="1045"/>
        <v>21:0675</v>
      </c>
      <c r="D8063" s="1" t="str">
        <f t="shared" si="1050"/>
        <v>21:0205</v>
      </c>
      <c r="E8063" t="s">
        <v>31631</v>
      </c>
      <c r="F8063" t="s">
        <v>31632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 t="s">
        <v>6124</v>
      </c>
      <c r="P8063" t="s">
        <v>22</v>
      </c>
      <c r="Q8063" t="s">
        <v>398</v>
      </c>
    </row>
    <row r="8064" spans="1:17" hidden="1" x14ac:dyDescent="0.25">
      <c r="A8064" t="s">
        <v>31633</v>
      </c>
      <c r="B8064" t="s">
        <v>31634</v>
      </c>
      <c r="C8064" s="1" t="str">
        <f t="shared" si="1045"/>
        <v>21:0675</v>
      </c>
      <c r="D8064" s="1" t="str">
        <f t="shared" si="1050"/>
        <v>21:0205</v>
      </c>
      <c r="E8064" t="s">
        <v>31635</v>
      </c>
      <c r="F8064" t="s">
        <v>31636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 t="s">
        <v>2937</v>
      </c>
      <c r="P8064" t="s">
        <v>583</v>
      </c>
      <c r="Q8064" t="s">
        <v>522</v>
      </c>
    </row>
    <row r="8065" spans="1:17" hidden="1" x14ac:dyDescent="0.25">
      <c r="A8065" t="s">
        <v>31637</v>
      </c>
      <c r="B8065" t="s">
        <v>31638</v>
      </c>
      <c r="C8065" s="1" t="str">
        <f t="shared" si="1045"/>
        <v>21:0675</v>
      </c>
      <c r="D8065" s="1" t="str">
        <f t="shared" si="1050"/>
        <v>21:0205</v>
      </c>
      <c r="E8065" t="s">
        <v>31639</v>
      </c>
      <c r="F8065" t="s">
        <v>31640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 t="s">
        <v>1771</v>
      </c>
      <c r="P8065" t="s">
        <v>1515</v>
      </c>
      <c r="Q8065" t="s">
        <v>59</v>
      </c>
    </row>
    <row r="8066" spans="1:17" hidden="1" x14ac:dyDescent="0.25">
      <c r="A8066" t="s">
        <v>31641</v>
      </c>
      <c r="B8066" t="s">
        <v>31642</v>
      </c>
      <c r="C8066" s="1" t="str">
        <f t="shared" si="1045"/>
        <v>21:0675</v>
      </c>
      <c r="D8066" s="1" t="str">
        <f t="shared" si="1050"/>
        <v>21:0205</v>
      </c>
      <c r="E8066" t="s">
        <v>31643</v>
      </c>
      <c r="F8066" t="s">
        <v>31644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 t="s">
        <v>21</v>
      </c>
      <c r="P8066" t="s">
        <v>1515</v>
      </c>
      <c r="Q8066" t="s">
        <v>103</v>
      </c>
    </row>
    <row r="8067" spans="1:17" hidden="1" x14ac:dyDescent="0.25">
      <c r="A8067" t="s">
        <v>31645</v>
      </c>
      <c r="B8067" t="s">
        <v>31646</v>
      </c>
      <c r="C8067" s="1" t="str">
        <f t="shared" si="1045"/>
        <v>21:0675</v>
      </c>
      <c r="D8067" s="1" t="str">
        <f t="shared" si="1050"/>
        <v>21:0205</v>
      </c>
      <c r="E8067" t="s">
        <v>31647</v>
      </c>
      <c r="F8067" t="s">
        <v>31648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 t="s">
        <v>588</v>
      </c>
      <c r="P8067" t="s">
        <v>636</v>
      </c>
      <c r="Q8067" t="s">
        <v>93</v>
      </c>
    </row>
    <row r="8068" spans="1:17" hidden="1" x14ac:dyDescent="0.25">
      <c r="A8068" t="s">
        <v>31649</v>
      </c>
      <c r="B8068" t="s">
        <v>31650</v>
      </c>
      <c r="C8068" s="1" t="str">
        <f t="shared" si="1045"/>
        <v>21:0675</v>
      </c>
      <c r="D8068" s="1" t="str">
        <f t="shared" si="1050"/>
        <v>21:0205</v>
      </c>
      <c r="E8068" t="s">
        <v>31651</v>
      </c>
      <c r="F8068" t="s">
        <v>31652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 t="s">
        <v>21</v>
      </c>
      <c r="P8068" t="s">
        <v>2943</v>
      </c>
      <c r="Q8068" t="s">
        <v>46</v>
      </c>
    </row>
    <row r="8069" spans="1:17" hidden="1" x14ac:dyDescent="0.25">
      <c r="A8069" t="s">
        <v>31653</v>
      </c>
      <c r="B8069" t="s">
        <v>31654</v>
      </c>
      <c r="C8069" s="1" t="str">
        <f t="shared" si="1045"/>
        <v>21:0675</v>
      </c>
      <c r="D8069" s="1" t="str">
        <f t="shared" si="1050"/>
        <v>21:0205</v>
      </c>
      <c r="E8069" t="s">
        <v>31655</v>
      </c>
      <c r="F8069" t="s">
        <v>31656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 t="s">
        <v>28459</v>
      </c>
      <c r="P8069" t="s">
        <v>22</v>
      </c>
      <c r="Q8069" t="s">
        <v>35</v>
      </c>
    </row>
    <row r="8070" spans="1:17" hidden="1" x14ac:dyDescent="0.25">
      <c r="A8070" t="s">
        <v>31657</v>
      </c>
      <c r="B8070" t="s">
        <v>31658</v>
      </c>
      <c r="C8070" s="1" t="str">
        <f t="shared" si="1045"/>
        <v>21:0675</v>
      </c>
      <c r="D8070" s="1" t="str">
        <f t="shared" si="1050"/>
        <v>21:0205</v>
      </c>
      <c r="E8070" t="s">
        <v>31659</v>
      </c>
      <c r="F8070" t="s">
        <v>31660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 t="s">
        <v>5780</v>
      </c>
      <c r="P8070" t="s">
        <v>22</v>
      </c>
      <c r="Q8070" t="s">
        <v>23</v>
      </c>
    </row>
    <row r="8071" spans="1:17" hidden="1" x14ac:dyDescent="0.25">
      <c r="A8071" t="s">
        <v>31661</v>
      </c>
      <c r="B8071" t="s">
        <v>31662</v>
      </c>
      <c r="C8071" s="1" t="str">
        <f t="shared" si="1045"/>
        <v>21:0675</v>
      </c>
      <c r="D8071" s="1" t="str">
        <f t="shared" si="1050"/>
        <v>21:0205</v>
      </c>
      <c r="E8071" t="s">
        <v>31663</v>
      </c>
      <c r="F8071" t="s">
        <v>31664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 t="s">
        <v>154</v>
      </c>
      <c r="P8071" t="s">
        <v>583</v>
      </c>
      <c r="Q8071" t="s">
        <v>29</v>
      </c>
    </row>
    <row r="8072" spans="1:17" hidden="1" x14ac:dyDescent="0.25">
      <c r="A8072" t="s">
        <v>31665</v>
      </c>
      <c r="B8072" t="s">
        <v>31666</v>
      </c>
      <c r="C8072" s="1" t="str">
        <f t="shared" si="1045"/>
        <v>21:0675</v>
      </c>
      <c r="D8072" s="1" t="str">
        <f t="shared" si="1050"/>
        <v>21:0205</v>
      </c>
      <c r="E8072" t="s">
        <v>31667</v>
      </c>
      <c r="F8072" t="s">
        <v>31668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 t="s">
        <v>6067</v>
      </c>
      <c r="P8072" t="s">
        <v>2943</v>
      </c>
      <c r="Q8072" t="s">
        <v>23</v>
      </c>
    </row>
    <row r="8073" spans="1:17" hidden="1" x14ac:dyDescent="0.25">
      <c r="A8073" t="s">
        <v>31669</v>
      </c>
      <c r="B8073" t="s">
        <v>31670</v>
      </c>
      <c r="C8073" s="1" t="str">
        <f t="shared" si="1045"/>
        <v>21:0675</v>
      </c>
      <c r="D8073" s="1" t="str">
        <f t="shared" si="1050"/>
        <v>21:0205</v>
      </c>
      <c r="E8073" t="s">
        <v>31671</v>
      </c>
      <c r="F8073" t="s">
        <v>31672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 t="s">
        <v>6091</v>
      </c>
      <c r="P8073" t="s">
        <v>583</v>
      </c>
      <c r="Q8073" t="s">
        <v>392</v>
      </c>
    </row>
    <row r="8074" spans="1:17" hidden="1" x14ac:dyDescent="0.25">
      <c r="A8074" t="s">
        <v>31673</v>
      </c>
      <c r="B8074" t="s">
        <v>31674</v>
      </c>
      <c r="C8074" s="1" t="str">
        <f t="shared" si="1045"/>
        <v>21:0675</v>
      </c>
      <c r="D8074" s="1" t="str">
        <f t="shared" si="1050"/>
        <v>21:0205</v>
      </c>
      <c r="E8074" t="s">
        <v>31675</v>
      </c>
      <c r="F8074" t="s">
        <v>31676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 t="s">
        <v>680</v>
      </c>
      <c r="P8074" t="s">
        <v>22</v>
      </c>
      <c r="Q8074" t="s">
        <v>59</v>
      </c>
    </row>
    <row r="8075" spans="1:17" hidden="1" x14ac:dyDescent="0.25">
      <c r="A8075" t="s">
        <v>31677</v>
      </c>
      <c r="B8075" t="s">
        <v>31678</v>
      </c>
      <c r="C8075" s="1" t="str">
        <f t="shared" si="1045"/>
        <v>21:0675</v>
      </c>
      <c r="D8075" s="1" t="str">
        <f t="shared" si="1050"/>
        <v>21:0205</v>
      </c>
      <c r="E8075" t="s">
        <v>31679</v>
      </c>
      <c r="F8075" t="s">
        <v>31680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 t="s">
        <v>21</v>
      </c>
      <c r="P8075" t="s">
        <v>22</v>
      </c>
      <c r="Q8075" t="s">
        <v>198</v>
      </c>
    </row>
    <row r="8076" spans="1:17" hidden="1" x14ac:dyDescent="0.25">
      <c r="A8076" t="s">
        <v>31681</v>
      </c>
      <c r="B8076" t="s">
        <v>31682</v>
      </c>
      <c r="C8076" s="1" t="str">
        <f t="shared" si="1045"/>
        <v>21:0675</v>
      </c>
      <c r="D8076" s="1" t="str">
        <f t="shared" si="1050"/>
        <v>21:0205</v>
      </c>
      <c r="E8076" t="s">
        <v>31679</v>
      </c>
      <c r="F8076" t="s">
        <v>31683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 t="s">
        <v>21</v>
      </c>
      <c r="P8076" t="s">
        <v>22</v>
      </c>
      <c r="Q8076" t="s">
        <v>149</v>
      </c>
    </row>
    <row r="8077" spans="1:17" hidden="1" x14ac:dyDescent="0.25">
      <c r="A8077" t="s">
        <v>31684</v>
      </c>
      <c r="B8077" t="s">
        <v>31685</v>
      </c>
      <c r="C8077" s="1" t="str">
        <f t="shared" si="1045"/>
        <v>21:0675</v>
      </c>
      <c r="D8077" s="1" t="str">
        <f>HYPERLINK("http://geochem.nrcan.gc.ca/cdogs/content/svy/svy_e.htm", "")</f>
        <v/>
      </c>
      <c r="G8077" s="1" t="str">
        <f>HYPERLINK("http://geochem.nrcan.gc.ca/cdogs/content/cr_/cr_00080_e.htm", "80")</f>
        <v>80</v>
      </c>
      <c r="J8077" t="s">
        <v>11703</v>
      </c>
      <c r="K8077" t="s">
        <v>11704</v>
      </c>
      <c r="O8077" t="s">
        <v>57</v>
      </c>
      <c r="P8077" t="s">
        <v>1515</v>
      </c>
      <c r="Q8077" t="s">
        <v>46</v>
      </c>
    </row>
    <row r="8078" spans="1:17" hidden="1" x14ac:dyDescent="0.25">
      <c r="A8078" t="s">
        <v>31686</v>
      </c>
      <c r="B8078" t="s">
        <v>31687</v>
      </c>
      <c r="C8078" s="1" t="str">
        <f t="shared" si="1045"/>
        <v>21:0675</v>
      </c>
      <c r="D8078" s="1" t="str">
        <f t="shared" ref="D8078:D8084" si="1053">HYPERLINK("http://geochem.nrcan.gc.ca/cdogs/content/svy/svy210205_e.htm", "21:0205")</f>
        <v>21:0205</v>
      </c>
      <c r="E8078" t="s">
        <v>31688</v>
      </c>
      <c r="F8078" t="s">
        <v>31689</v>
      </c>
      <c r="H8078">
        <v>63.847397600000001</v>
      </c>
      <c r="I8078">
        <v>-135.60026680000001</v>
      </c>
      <c r="J8078" s="1" t="str">
        <f t="shared" ref="J8078:J8084" si="1054">HYPERLINK("http://geochem.nrcan.gc.ca/cdogs/content/kwd/kwd020018_e.htm", "Fluid (stream)")</f>
        <v>Fluid (stream)</v>
      </c>
      <c r="K8078" s="1" t="str">
        <f t="shared" ref="K8078:K8084" si="1055">HYPERLINK("http://geochem.nrcan.gc.ca/cdogs/content/kwd/kwd080007_e.htm", "Untreated Water")</f>
        <v>Untreated Water</v>
      </c>
      <c r="O8078" t="s">
        <v>1247</v>
      </c>
      <c r="P8078" t="s">
        <v>22</v>
      </c>
      <c r="Q8078" t="s">
        <v>35</v>
      </c>
    </row>
    <row r="8079" spans="1:17" hidden="1" x14ac:dyDescent="0.25">
      <c r="A8079" t="s">
        <v>31690</v>
      </c>
      <c r="B8079" t="s">
        <v>31691</v>
      </c>
      <c r="C8079" s="1" t="str">
        <f t="shared" si="1045"/>
        <v>21:0675</v>
      </c>
      <c r="D8079" s="1" t="str">
        <f t="shared" si="1053"/>
        <v>21:0205</v>
      </c>
      <c r="E8079" t="s">
        <v>31692</v>
      </c>
      <c r="F8079" t="s">
        <v>31693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 t="s">
        <v>370</v>
      </c>
      <c r="P8079" t="s">
        <v>356</v>
      </c>
      <c r="Q8079" t="s">
        <v>35</v>
      </c>
    </row>
    <row r="8080" spans="1:17" hidden="1" x14ac:dyDescent="0.25">
      <c r="A8080" t="s">
        <v>31694</v>
      </c>
      <c r="B8080" t="s">
        <v>31695</v>
      </c>
      <c r="C8080" s="1" t="str">
        <f t="shared" si="1045"/>
        <v>21:0675</v>
      </c>
      <c r="D8080" s="1" t="str">
        <f t="shared" si="1053"/>
        <v>21:0205</v>
      </c>
      <c r="E8080" t="s">
        <v>31696</v>
      </c>
      <c r="F8080" t="s">
        <v>31697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 t="s">
        <v>2948</v>
      </c>
      <c r="P8080" t="s">
        <v>583</v>
      </c>
      <c r="Q8080" t="s">
        <v>59</v>
      </c>
    </row>
    <row r="8081" spans="1:17" hidden="1" x14ac:dyDescent="0.25">
      <c r="A8081" t="s">
        <v>31698</v>
      </c>
      <c r="B8081" t="s">
        <v>31699</v>
      </c>
      <c r="C8081" s="1" t="str">
        <f t="shared" si="1045"/>
        <v>21:0675</v>
      </c>
      <c r="D8081" s="1" t="str">
        <f t="shared" si="1053"/>
        <v>21:0205</v>
      </c>
      <c r="E8081" t="s">
        <v>31700</v>
      </c>
      <c r="F8081" t="s">
        <v>31701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 t="s">
        <v>8030</v>
      </c>
      <c r="P8081" t="s">
        <v>22</v>
      </c>
      <c r="Q8081" t="s">
        <v>522</v>
      </c>
    </row>
    <row r="8082" spans="1:17" hidden="1" x14ac:dyDescent="0.25">
      <c r="A8082" t="s">
        <v>31702</v>
      </c>
      <c r="B8082" t="s">
        <v>31703</v>
      </c>
      <c r="C8082" s="1" t="str">
        <f t="shared" si="1045"/>
        <v>21:0675</v>
      </c>
      <c r="D8082" s="1" t="str">
        <f t="shared" si="1053"/>
        <v>21:0205</v>
      </c>
      <c r="E8082" t="s">
        <v>31704</v>
      </c>
      <c r="F8082" t="s">
        <v>31705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 t="s">
        <v>576</v>
      </c>
      <c r="P8082" t="s">
        <v>583</v>
      </c>
      <c r="Q8082" t="s">
        <v>35</v>
      </c>
    </row>
    <row r="8083" spans="1:17" hidden="1" x14ac:dyDescent="0.25">
      <c r="A8083" t="s">
        <v>31706</v>
      </c>
      <c r="B8083" t="s">
        <v>31707</v>
      </c>
      <c r="C8083" s="1" t="str">
        <f t="shared" si="1045"/>
        <v>21:0675</v>
      </c>
      <c r="D8083" s="1" t="str">
        <f t="shared" si="1053"/>
        <v>21:0205</v>
      </c>
      <c r="E8083" t="s">
        <v>31708</v>
      </c>
      <c r="F8083" t="s">
        <v>31709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 t="s">
        <v>667</v>
      </c>
      <c r="P8083" t="s">
        <v>356</v>
      </c>
      <c r="Q8083" t="s">
        <v>35</v>
      </c>
    </row>
    <row r="8084" spans="1:17" hidden="1" x14ac:dyDescent="0.25">
      <c r="A8084" t="s">
        <v>31710</v>
      </c>
      <c r="B8084" t="s">
        <v>31711</v>
      </c>
      <c r="C8084" s="1" t="str">
        <f t="shared" si="1045"/>
        <v>21:0675</v>
      </c>
      <c r="D8084" s="1" t="str">
        <f t="shared" si="1053"/>
        <v>21:0205</v>
      </c>
      <c r="E8084" t="s">
        <v>31712</v>
      </c>
      <c r="F8084" t="s">
        <v>31713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 t="s">
        <v>158</v>
      </c>
      <c r="P8084" t="s">
        <v>397</v>
      </c>
      <c r="Q8084" t="s">
        <v>29</v>
      </c>
    </row>
    <row r="8085" spans="1:17" hidden="1" x14ac:dyDescent="0.25">
      <c r="A8085" t="s">
        <v>31714</v>
      </c>
      <c r="B8085" t="s">
        <v>31715</v>
      </c>
      <c r="C8085" s="1" t="str">
        <f t="shared" si="1045"/>
        <v>21:0675</v>
      </c>
      <c r="D8085" s="1" t="str">
        <f>HYPERLINK("http://geochem.nrcan.gc.ca/cdogs/content/svy/svy_e.htm", "")</f>
        <v/>
      </c>
      <c r="G8085" s="1" t="str">
        <f>HYPERLINK("http://geochem.nrcan.gc.ca/cdogs/content/cr_/cr_00081_e.htm", "81")</f>
        <v>81</v>
      </c>
      <c r="J8085" t="s">
        <v>11703</v>
      </c>
      <c r="K8085" t="s">
        <v>11704</v>
      </c>
      <c r="O8085" t="s">
        <v>154</v>
      </c>
      <c r="P8085" t="s">
        <v>631</v>
      </c>
      <c r="Q8085" t="s">
        <v>653</v>
      </c>
    </row>
    <row r="8086" spans="1:17" hidden="1" x14ac:dyDescent="0.25">
      <c r="A8086" t="s">
        <v>31716</v>
      </c>
      <c r="B8086" t="s">
        <v>31717</v>
      </c>
      <c r="C8086" s="1" t="str">
        <f t="shared" si="1045"/>
        <v>21:0675</v>
      </c>
      <c r="D8086" s="1" t="str">
        <f t="shared" ref="D8086:D8107" si="1056">HYPERLINK("http://geochem.nrcan.gc.ca/cdogs/content/svy/svy210205_e.htm", "21:0205")</f>
        <v>21:0205</v>
      </c>
      <c r="E8086" t="s">
        <v>31718</v>
      </c>
      <c r="F8086" t="s">
        <v>31719</v>
      </c>
      <c r="H8086">
        <v>63.843298699999998</v>
      </c>
      <c r="I8086">
        <v>-135.44330189999999</v>
      </c>
      <c r="J8086" s="1" t="str">
        <f t="shared" ref="J8086:J8107" si="1057">HYPERLINK("http://geochem.nrcan.gc.ca/cdogs/content/kwd/kwd020018_e.htm", "Fluid (stream)")</f>
        <v>Fluid (stream)</v>
      </c>
      <c r="K8086" s="1" t="str">
        <f t="shared" ref="K8086:K8107" si="1058">HYPERLINK("http://geochem.nrcan.gc.ca/cdogs/content/kwd/kwd080007_e.htm", "Untreated Water")</f>
        <v>Untreated Water</v>
      </c>
      <c r="O8086" t="s">
        <v>3116</v>
      </c>
      <c r="P8086" t="s">
        <v>583</v>
      </c>
      <c r="Q8086" t="s">
        <v>35</v>
      </c>
    </row>
    <row r="8087" spans="1:17" hidden="1" x14ac:dyDescent="0.25">
      <c r="A8087" t="s">
        <v>31720</v>
      </c>
      <c r="B8087" t="s">
        <v>31721</v>
      </c>
      <c r="C8087" s="1" t="str">
        <f t="shared" si="1045"/>
        <v>21:0675</v>
      </c>
      <c r="D8087" s="1" t="str">
        <f t="shared" si="1056"/>
        <v>21:0205</v>
      </c>
      <c r="E8087" t="s">
        <v>31722</v>
      </c>
      <c r="F8087" t="s">
        <v>31723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 t="s">
        <v>6124</v>
      </c>
      <c r="P8087" t="s">
        <v>1515</v>
      </c>
      <c r="Q8087" t="s">
        <v>392</v>
      </c>
    </row>
    <row r="8088" spans="1:17" hidden="1" x14ac:dyDescent="0.25">
      <c r="A8088" t="s">
        <v>31724</v>
      </c>
      <c r="B8088" t="s">
        <v>31725</v>
      </c>
      <c r="C8088" s="1" t="str">
        <f t="shared" si="1045"/>
        <v>21:0675</v>
      </c>
      <c r="D8088" s="1" t="str">
        <f t="shared" si="1056"/>
        <v>21:0205</v>
      </c>
      <c r="E8088" t="s">
        <v>31726</v>
      </c>
      <c r="F8088" t="s">
        <v>31727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 t="s">
        <v>113</v>
      </c>
      <c r="P8088" t="s">
        <v>356</v>
      </c>
      <c r="Q8088" t="s">
        <v>522</v>
      </c>
    </row>
    <row r="8089" spans="1:17" hidden="1" x14ac:dyDescent="0.25">
      <c r="A8089" t="s">
        <v>31728</v>
      </c>
      <c r="B8089" t="s">
        <v>31729</v>
      </c>
      <c r="C8089" s="1" t="str">
        <f t="shared" si="1045"/>
        <v>21:0675</v>
      </c>
      <c r="D8089" s="1" t="str">
        <f t="shared" si="1056"/>
        <v>21:0205</v>
      </c>
      <c r="E8089" t="s">
        <v>31730</v>
      </c>
      <c r="F8089" t="s">
        <v>31731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 t="s">
        <v>9521</v>
      </c>
      <c r="P8089" t="s">
        <v>1515</v>
      </c>
      <c r="Q8089" t="s">
        <v>29</v>
      </c>
    </row>
    <row r="8090" spans="1:17" hidden="1" x14ac:dyDescent="0.25">
      <c r="A8090" t="s">
        <v>31732</v>
      </c>
      <c r="B8090" t="s">
        <v>31733</v>
      </c>
      <c r="C8090" s="1" t="str">
        <f t="shared" ref="C8090:C8153" si="1059">HYPERLINK("http://geochem.nrcan.gc.ca/cdogs/content/bdl/bdl210675_e.htm", "21:0675")</f>
        <v>21:0675</v>
      </c>
      <c r="D8090" s="1" t="str">
        <f t="shared" si="1056"/>
        <v>21:0205</v>
      </c>
      <c r="E8090" t="s">
        <v>31734</v>
      </c>
      <c r="F8090" t="s">
        <v>31735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 t="s">
        <v>551</v>
      </c>
      <c r="P8090" t="s">
        <v>22</v>
      </c>
      <c r="Q8090" t="s">
        <v>35</v>
      </c>
    </row>
    <row r="8091" spans="1:17" hidden="1" x14ac:dyDescent="0.25">
      <c r="A8091" t="s">
        <v>31736</v>
      </c>
      <c r="B8091" t="s">
        <v>31737</v>
      </c>
      <c r="C8091" s="1" t="str">
        <f t="shared" si="1059"/>
        <v>21:0675</v>
      </c>
      <c r="D8091" s="1" t="str">
        <f t="shared" si="1056"/>
        <v>21:0205</v>
      </c>
      <c r="E8091" t="s">
        <v>31738</v>
      </c>
      <c r="F8091" t="s">
        <v>31739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 t="s">
        <v>1247</v>
      </c>
      <c r="P8091" t="s">
        <v>356</v>
      </c>
      <c r="Q8091" t="s">
        <v>29</v>
      </c>
    </row>
    <row r="8092" spans="1:17" hidden="1" x14ac:dyDescent="0.25">
      <c r="A8092" t="s">
        <v>31740</v>
      </c>
      <c r="B8092" t="s">
        <v>31741</v>
      </c>
      <c r="C8092" s="1" t="str">
        <f t="shared" si="1059"/>
        <v>21:0675</v>
      </c>
      <c r="D8092" s="1" t="str">
        <f t="shared" si="1056"/>
        <v>21:0205</v>
      </c>
      <c r="E8092" t="s">
        <v>31742</v>
      </c>
      <c r="F8092" t="s">
        <v>31743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 t="s">
        <v>57</v>
      </c>
      <c r="P8092" t="s">
        <v>356</v>
      </c>
      <c r="Q8092" t="s">
        <v>29</v>
      </c>
    </row>
    <row r="8093" spans="1:17" hidden="1" x14ac:dyDescent="0.25">
      <c r="A8093" t="s">
        <v>31744</v>
      </c>
      <c r="B8093" t="s">
        <v>31745</v>
      </c>
      <c r="C8093" s="1" t="str">
        <f t="shared" si="1059"/>
        <v>21:0675</v>
      </c>
      <c r="D8093" s="1" t="str">
        <f t="shared" si="1056"/>
        <v>21:0205</v>
      </c>
      <c r="E8093" t="s">
        <v>31746</v>
      </c>
      <c r="F8093" t="s">
        <v>31747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 t="s">
        <v>3376</v>
      </c>
      <c r="P8093" t="s">
        <v>45</v>
      </c>
      <c r="Q8093" t="s">
        <v>59</v>
      </c>
    </row>
    <row r="8094" spans="1:17" hidden="1" x14ac:dyDescent="0.25">
      <c r="A8094" t="s">
        <v>31748</v>
      </c>
      <c r="B8094" t="s">
        <v>31749</v>
      </c>
      <c r="C8094" s="1" t="str">
        <f t="shared" si="1059"/>
        <v>21:0675</v>
      </c>
      <c r="D8094" s="1" t="str">
        <f t="shared" si="1056"/>
        <v>21:0205</v>
      </c>
      <c r="E8094" t="s">
        <v>31750</v>
      </c>
      <c r="F8094" t="s">
        <v>31751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 t="s">
        <v>64</v>
      </c>
      <c r="P8094" t="s">
        <v>45</v>
      </c>
      <c r="Q8094" t="s">
        <v>46</v>
      </c>
    </row>
    <row r="8095" spans="1:17" hidden="1" x14ac:dyDescent="0.25">
      <c r="A8095" t="s">
        <v>31752</v>
      </c>
      <c r="B8095" t="s">
        <v>31753</v>
      </c>
      <c r="C8095" s="1" t="str">
        <f t="shared" si="1059"/>
        <v>21:0675</v>
      </c>
      <c r="D8095" s="1" t="str">
        <f t="shared" si="1056"/>
        <v>21:0205</v>
      </c>
      <c r="E8095" t="s">
        <v>31754</v>
      </c>
      <c r="F8095" t="s">
        <v>31755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 t="s">
        <v>21</v>
      </c>
      <c r="P8095" t="s">
        <v>45</v>
      </c>
      <c r="Q8095" t="s">
        <v>23</v>
      </c>
    </row>
    <row r="8096" spans="1:17" hidden="1" x14ac:dyDescent="0.25">
      <c r="A8096" t="s">
        <v>31756</v>
      </c>
      <c r="B8096" t="s">
        <v>31757</v>
      </c>
      <c r="C8096" s="1" t="str">
        <f t="shared" si="1059"/>
        <v>21:0675</v>
      </c>
      <c r="D8096" s="1" t="str">
        <f t="shared" si="1056"/>
        <v>21:0205</v>
      </c>
      <c r="E8096" t="s">
        <v>31754</v>
      </c>
      <c r="F8096" t="s">
        <v>31758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 t="s">
        <v>21</v>
      </c>
      <c r="P8096" t="s">
        <v>45</v>
      </c>
      <c r="Q8096" t="s">
        <v>46</v>
      </c>
    </row>
    <row r="8097" spans="1:17" hidden="1" x14ac:dyDescent="0.25">
      <c r="A8097" t="s">
        <v>31759</v>
      </c>
      <c r="B8097" t="s">
        <v>31760</v>
      </c>
      <c r="C8097" s="1" t="str">
        <f t="shared" si="1059"/>
        <v>21:0675</v>
      </c>
      <c r="D8097" s="1" t="str">
        <f t="shared" si="1056"/>
        <v>21:0205</v>
      </c>
      <c r="E8097" t="s">
        <v>31761</v>
      </c>
      <c r="F8097" t="s">
        <v>31762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 t="s">
        <v>21</v>
      </c>
      <c r="P8097" t="s">
        <v>356</v>
      </c>
      <c r="Q8097" t="s">
        <v>103</v>
      </c>
    </row>
    <row r="8098" spans="1:17" hidden="1" x14ac:dyDescent="0.25">
      <c r="A8098" t="s">
        <v>31763</v>
      </c>
      <c r="B8098" t="s">
        <v>31764</v>
      </c>
      <c r="C8098" s="1" t="str">
        <f t="shared" si="1059"/>
        <v>21:0675</v>
      </c>
      <c r="D8098" s="1" t="str">
        <f t="shared" si="1056"/>
        <v>21:0205</v>
      </c>
      <c r="E8098" t="s">
        <v>31765</v>
      </c>
      <c r="F8098" t="s">
        <v>31766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 t="s">
        <v>225</v>
      </c>
      <c r="P8098" t="s">
        <v>356</v>
      </c>
      <c r="Q8098" t="s">
        <v>46</v>
      </c>
    </row>
    <row r="8099" spans="1:17" hidden="1" x14ac:dyDescent="0.25">
      <c r="A8099" t="s">
        <v>31767</v>
      </c>
      <c r="B8099" t="s">
        <v>31768</v>
      </c>
      <c r="C8099" s="1" t="str">
        <f t="shared" si="1059"/>
        <v>21:0675</v>
      </c>
      <c r="D8099" s="1" t="str">
        <f t="shared" si="1056"/>
        <v>21:0205</v>
      </c>
      <c r="E8099" t="s">
        <v>31769</v>
      </c>
      <c r="F8099" t="s">
        <v>31770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 t="s">
        <v>2379</v>
      </c>
      <c r="P8099" t="s">
        <v>356</v>
      </c>
      <c r="Q8099" t="s">
        <v>198</v>
      </c>
    </row>
    <row r="8100" spans="1:17" hidden="1" x14ac:dyDescent="0.25">
      <c r="A8100" t="s">
        <v>31771</v>
      </c>
      <c r="B8100" t="s">
        <v>31772</v>
      </c>
      <c r="C8100" s="1" t="str">
        <f t="shared" si="1059"/>
        <v>21:0675</v>
      </c>
      <c r="D8100" s="1" t="str">
        <f t="shared" si="1056"/>
        <v>21:0205</v>
      </c>
      <c r="E8100" t="s">
        <v>31773</v>
      </c>
      <c r="F8100" t="s">
        <v>31774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 t="s">
        <v>220</v>
      </c>
      <c r="P8100" t="s">
        <v>22</v>
      </c>
      <c r="Q8100" t="s">
        <v>103</v>
      </c>
    </row>
    <row r="8101" spans="1:17" hidden="1" x14ac:dyDescent="0.25">
      <c r="A8101" t="s">
        <v>31775</v>
      </c>
      <c r="B8101" t="s">
        <v>31776</v>
      </c>
      <c r="C8101" s="1" t="str">
        <f t="shared" si="1059"/>
        <v>21:0675</v>
      </c>
      <c r="D8101" s="1" t="str">
        <f t="shared" si="1056"/>
        <v>21:0205</v>
      </c>
      <c r="E8101" t="s">
        <v>31777</v>
      </c>
      <c r="F8101" t="s">
        <v>31778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 t="s">
        <v>21</v>
      </c>
      <c r="P8101" t="s">
        <v>356</v>
      </c>
      <c r="Q8101" t="s">
        <v>93</v>
      </c>
    </row>
    <row r="8102" spans="1:17" hidden="1" x14ac:dyDescent="0.25">
      <c r="A8102" t="s">
        <v>31779</v>
      </c>
      <c r="B8102" t="s">
        <v>31780</v>
      </c>
      <c r="C8102" s="1" t="str">
        <f t="shared" si="1059"/>
        <v>21:0675</v>
      </c>
      <c r="D8102" s="1" t="str">
        <f t="shared" si="1056"/>
        <v>21:0205</v>
      </c>
      <c r="E8102" t="s">
        <v>31781</v>
      </c>
      <c r="F8102" t="s">
        <v>31782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  <c r="O8102" t="s">
        <v>108</v>
      </c>
      <c r="P8102" t="s">
        <v>108</v>
      </c>
      <c r="Q8102" t="s">
        <v>108</v>
      </c>
    </row>
    <row r="8103" spans="1:17" hidden="1" x14ac:dyDescent="0.25">
      <c r="A8103" t="s">
        <v>31783</v>
      </c>
      <c r="B8103" t="s">
        <v>31784</v>
      </c>
      <c r="C8103" s="1" t="str">
        <f t="shared" si="1059"/>
        <v>21:0675</v>
      </c>
      <c r="D8103" s="1" t="str">
        <f t="shared" si="1056"/>
        <v>21:0205</v>
      </c>
      <c r="E8103" t="s">
        <v>31785</v>
      </c>
      <c r="F8103" t="s">
        <v>31786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 t="s">
        <v>64</v>
      </c>
      <c r="P8103" t="s">
        <v>22</v>
      </c>
      <c r="Q8103" t="s">
        <v>46</v>
      </c>
    </row>
    <row r="8104" spans="1:17" hidden="1" x14ac:dyDescent="0.25">
      <c r="A8104" t="s">
        <v>31787</v>
      </c>
      <c r="B8104" t="s">
        <v>31788</v>
      </c>
      <c r="C8104" s="1" t="str">
        <f t="shared" si="1059"/>
        <v>21:0675</v>
      </c>
      <c r="D8104" s="1" t="str">
        <f t="shared" si="1056"/>
        <v>21:0205</v>
      </c>
      <c r="E8104" t="s">
        <v>31789</v>
      </c>
      <c r="F8104" t="s">
        <v>31790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 t="s">
        <v>21</v>
      </c>
      <c r="P8104" t="s">
        <v>356</v>
      </c>
      <c r="Q8104" t="s">
        <v>149</v>
      </c>
    </row>
    <row r="8105" spans="1:17" hidden="1" x14ac:dyDescent="0.25">
      <c r="A8105" t="s">
        <v>31791</v>
      </c>
      <c r="B8105" t="s">
        <v>31792</v>
      </c>
      <c r="C8105" s="1" t="str">
        <f t="shared" si="1059"/>
        <v>21:0675</v>
      </c>
      <c r="D8105" s="1" t="str">
        <f t="shared" si="1056"/>
        <v>21:0205</v>
      </c>
      <c r="E8105" t="s">
        <v>31793</v>
      </c>
      <c r="F8105" t="s">
        <v>31794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 t="s">
        <v>64</v>
      </c>
      <c r="P8105" t="s">
        <v>356</v>
      </c>
      <c r="Q8105" t="s">
        <v>29</v>
      </c>
    </row>
    <row r="8106" spans="1:17" hidden="1" x14ac:dyDescent="0.25">
      <c r="A8106" t="s">
        <v>31795</v>
      </c>
      <c r="B8106" t="s">
        <v>31796</v>
      </c>
      <c r="C8106" s="1" t="str">
        <f t="shared" si="1059"/>
        <v>21:0675</v>
      </c>
      <c r="D8106" s="1" t="str">
        <f t="shared" si="1056"/>
        <v>21:0205</v>
      </c>
      <c r="E8106" t="s">
        <v>31797</v>
      </c>
      <c r="F8106" t="s">
        <v>31798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 t="s">
        <v>21</v>
      </c>
      <c r="P8106" t="s">
        <v>356</v>
      </c>
      <c r="Q8106" t="s">
        <v>71</v>
      </c>
    </row>
    <row r="8107" spans="1:17" hidden="1" x14ac:dyDescent="0.25">
      <c r="A8107" t="s">
        <v>31799</v>
      </c>
      <c r="B8107" t="s">
        <v>31800</v>
      </c>
      <c r="C8107" s="1" t="str">
        <f t="shared" si="1059"/>
        <v>21:0675</v>
      </c>
      <c r="D8107" s="1" t="str">
        <f t="shared" si="1056"/>
        <v>21:0205</v>
      </c>
      <c r="E8107" t="s">
        <v>31801</v>
      </c>
      <c r="F8107" t="s">
        <v>31802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 t="s">
        <v>21</v>
      </c>
      <c r="P8107" t="s">
        <v>356</v>
      </c>
      <c r="Q8107" t="s">
        <v>198</v>
      </c>
    </row>
    <row r="8108" spans="1:17" hidden="1" x14ac:dyDescent="0.25">
      <c r="A8108" t="s">
        <v>31803</v>
      </c>
      <c r="B8108" t="s">
        <v>31804</v>
      </c>
      <c r="C8108" s="1" t="str">
        <f t="shared" si="1059"/>
        <v>21:0675</v>
      </c>
      <c r="D8108" s="1" t="str">
        <f>HYPERLINK("http://geochem.nrcan.gc.ca/cdogs/content/svy/svy_e.htm", "")</f>
        <v/>
      </c>
      <c r="G8108" s="1" t="str">
        <f>HYPERLINK("http://geochem.nrcan.gc.ca/cdogs/content/cr_/cr_00081_e.htm", "81")</f>
        <v>81</v>
      </c>
      <c r="J8108" t="s">
        <v>11703</v>
      </c>
      <c r="K8108" t="s">
        <v>11704</v>
      </c>
      <c r="O8108" t="s">
        <v>244</v>
      </c>
      <c r="P8108" t="s">
        <v>658</v>
      </c>
      <c r="Q8108" t="s">
        <v>365</v>
      </c>
    </row>
    <row r="8109" spans="1:17" hidden="1" x14ac:dyDescent="0.25">
      <c r="A8109" t="s">
        <v>31805</v>
      </c>
      <c r="B8109" t="s">
        <v>31806</v>
      </c>
      <c r="C8109" s="1" t="str">
        <f t="shared" si="1059"/>
        <v>21:0675</v>
      </c>
      <c r="D8109" s="1" t="str">
        <f t="shared" ref="D8109:D8124" si="1060">HYPERLINK("http://geochem.nrcan.gc.ca/cdogs/content/svy/svy210205_e.htm", "21:0205")</f>
        <v>21:0205</v>
      </c>
      <c r="E8109" t="s">
        <v>31807</v>
      </c>
      <c r="F8109" t="s">
        <v>31808</v>
      </c>
      <c r="H8109">
        <v>63.9859145</v>
      </c>
      <c r="I8109">
        <v>-134.6745761</v>
      </c>
      <c r="J8109" s="1" t="str">
        <f t="shared" ref="J8109:J8124" si="1061">HYPERLINK("http://geochem.nrcan.gc.ca/cdogs/content/kwd/kwd020018_e.htm", "Fluid (stream)")</f>
        <v>Fluid (stream)</v>
      </c>
      <c r="K8109" s="1" t="str">
        <f t="shared" ref="K8109:K8124" si="1062">HYPERLINK("http://geochem.nrcan.gc.ca/cdogs/content/kwd/kwd080007_e.htm", "Untreated Water")</f>
        <v>Untreated Water</v>
      </c>
      <c r="O8109" t="s">
        <v>158</v>
      </c>
      <c r="P8109" t="s">
        <v>356</v>
      </c>
      <c r="Q8109" t="s">
        <v>46</v>
      </c>
    </row>
    <row r="8110" spans="1:17" hidden="1" x14ac:dyDescent="0.25">
      <c r="A8110" t="s">
        <v>31809</v>
      </c>
      <c r="B8110" t="s">
        <v>31810</v>
      </c>
      <c r="C8110" s="1" t="str">
        <f t="shared" si="1059"/>
        <v>21:0675</v>
      </c>
      <c r="D8110" s="1" t="str">
        <f t="shared" si="1060"/>
        <v>21:0205</v>
      </c>
      <c r="E8110" t="s">
        <v>31811</v>
      </c>
      <c r="F8110" t="s">
        <v>31812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 t="s">
        <v>21</v>
      </c>
      <c r="P8110" t="s">
        <v>356</v>
      </c>
      <c r="Q8110" t="s">
        <v>52</v>
      </c>
    </row>
    <row r="8111" spans="1:17" hidden="1" x14ac:dyDescent="0.25">
      <c r="A8111" t="s">
        <v>31813</v>
      </c>
      <c r="B8111" t="s">
        <v>31814</v>
      </c>
      <c r="C8111" s="1" t="str">
        <f t="shared" si="1059"/>
        <v>21:0675</v>
      </c>
      <c r="D8111" s="1" t="str">
        <f t="shared" si="1060"/>
        <v>21:0205</v>
      </c>
      <c r="E8111" t="s">
        <v>31815</v>
      </c>
      <c r="F8111" t="s">
        <v>31816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 t="s">
        <v>21</v>
      </c>
      <c r="P8111" t="s">
        <v>356</v>
      </c>
      <c r="Q8111" t="s">
        <v>215</v>
      </c>
    </row>
    <row r="8112" spans="1:17" hidden="1" x14ac:dyDescent="0.25">
      <c r="A8112" t="s">
        <v>31817</v>
      </c>
      <c r="B8112" t="s">
        <v>31818</v>
      </c>
      <c r="C8112" s="1" t="str">
        <f t="shared" si="1059"/>
        <v>21:0675</v>
      </c>
      <c r="D8112" s="1" t="str">
        <f t="shared" si="1060"/>
        <v>21:0205</v>
      </c>
      <c r="E8112" t="s">
        <v>31819</v>
      </c>
      <c r="F8112" t="s">
        <v>31820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 t="s">
        <v>225</v>
      </c>
      <c r="P8112" t="s">
        <v>22</v>
      </c>
      <c r="Q8112" t="s">
        <v>35</v>
      </c>
    </row>
    <row r="8113" spans="1:17" hidden="1" x14ac:dyDescent="0.25">
      <c r="A8113" t="s">
        <v>31821</v>
      </c>
      <c r="B8113" t="s">
        <v>31822</v>
      </c>
      <c r="C8113" s="1" t="str">
        <f t="shared" si="1059"/>
        <v>21:0675</v>
      </c>
      <c r="D8113" s="1" t="str">
        <f t="shared" si="1060"/>
        <v>21:0205</v>
      </c>
      <c r="E8113" t="s">
        <v>31823</v>
      </c>
      <c r="F8113" t="s">
        <v>31824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 t="s">
        <v>5563</v>
      </c>
      <c r="P8113" t="s">
        <v>22</v>
      </c>
      <c r="Q8113" t="s">
        <v>35</v>
      </c>
    </row>
    <row r="8114" spans="1:17" hidden="1" x14ac:dyDescent="0.25">
      <c r="A8114" t="s">
        <v>31825</v>
      </c>
      <c r="B8114" t="s">
        <v>31826</v>
      </c>
      <c r="C8114" s="1" t="str">
        <f t="shared" si="1059"/>
        <v>21:0675</v>
      </c>
      <c r="D8114" s="1" t="str">
        <f t="shared" si="1060"/>
        <v>21:0205</v>
      </c>
      <c r="E8114" t="s">
        <v>31827</v>
      </c>
      <c r="F8114" t="s">
        <v>31828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 t="s">
        <v>680</v>
      </c>
      <c r="P8114" t="s">
        <v>22</v>
      </c>
      <c r="Q8114" t="s">
        <v>59</v>
      </c>
    </row>
    <row r="8115" spans="1:17" hidden="1" x14ac:dyDescent="0.25">
      <c r="A8115" t="s">
        <v>31829</v>
      </c>
      <c r="B8115" t="s">
        <v>31830</v>
      </c>
      <c r="C8115" s="1" t="str">
        <f t="shared" si="1059"/>
        <v>21:0675</v>
      </c>
      <c r="D8115" s="1" t="str">
        <f t="shared" si="1060"/>
        <v>21:0205</v>
      </c>
      <c r="E8115" t="s">
        <v>31827</v>
      </c>
      <c r="F8115" t="s">
        <v>31831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 t="s">
        <v>3419</v>
      </c>
      <c r="P8115" t="s">
        <v>22</v>
      </c>
      <c r="Q8115" t="s">
        <v>29</v>
      </c>
    </row>
    <row r="8116" spans="1:17" hidden="1" x14ac:dyDescent="0.25">
      <c r="A8116" t="s">
        <v>31832</v>
      </c>
      <c r="B8116" t="s">
        <v>31833</v>
      </c>
      <c r="C8116" s="1" t="str">
        <f t="shared" si="1059"/>
        <v>21:0675</v>
      </c>
      <c r="D8116" s="1" t="str">
        <f t="shared" si="1060"/>
        <v>21:0205</v>
      </c>
      <c r="E8116" t="s">
        <v>31834</v>
      </c>
      <c r="F8116" t="s">
        <v>31835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 t="s">
        <v>220</v>
      </c>
      <c r="P8116" t="s">
        <v>583</v>
      </c>
      <c r="Q8116" t="s">
        <v>46</v>
      </c>
    </row>
    <row r="8117" spans="1:17" hidden="1" x14ac:dyDescent="0.25">
      <c r="A8117" t="s">
        <v>31836</v>
      </c>
      <c r="B8117" t="s">
        <v>31837</v>
      </c>
      <c r="C8117" s="1" t="str">
        <f t="shared" si="1059"/>
        <v>21:0675</v>
      </c>
      <c r="D8117" s="1" t="str">
        <f t="shared" si="1060"/>
        <v>21:0205</v>
      </c>
      <c r="E8117" t="s">
        <v>31838</v>
      </c>
      <c r="F8117" t="s">
        <v>31839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 t="s">
        <v>21</v>
      </c>
      <c r="P8117" t="s">
        <v>397</v>
      </c>
      <c r="Q8117" t="s">
        <v>29</v>
      </c>
    </row>
    <row r="8118" spans="1:17" hidden="1" x14ac:dyDescent="0.25">
      <c r="A8118" t="s">
        <v>31840</v>
      </c>
      <c r="B8118" t="s">
        <v>31841</v>
      </c>
      <c r="C8118" s="1" t="str">
        <f t="shared" si="1059"/>
        <v>21:0675</v>
      </c>
      <c r="D8118" s="1" t="str">
        <f t="shared" si="1060"/>
        <v>21:0205</v>
      </c>
      <c r="E8118" t="s">
        <v>31842</v>
      </c>
      <c r="F8118" t="s">
        <v>31843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 t="s">
        <v>21</v>
      </c>
      <c r="P8118" t="s">
        <v>6378</v>
      </c>
      <c r="Q8118" t="s">
        <v>23</v>
      </c>
    </row>
    <row r="8119" spans="1:17" hidden="1" x14ac:dyDescent="0.25">
      <c r="A8119" t="s">
        <v>31844</v>
      </c>
      <c r="B8119" t="s">
        <v>31845</v>
      </c>
      <c r="C8119" s="1" t="str">
        <f t="shared" si="1059"/>
        <v>21:0675</v>
      </c>
      <c r="D8119" s="1" t="str">
        <f t="shared" si="1060"/>
        <v>21:0205</v>
      </c>
      <c r="E8119" t="s">
        <v>31846</v>
      </c>
      <c r="F8119" t="s">
        <v>31847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 t="s">
        <v>76</v>
      </c>
      <c r="P8119" t="s">
        <v>356</v>
      </c>
      <c r="Q8119" t="s">
        <v>198</v>
      </c>
    </row>
    <row r="8120" spans="1:17" hidden="1" x14ac:dyDescent="0.25">
      <c r="A8120" t="s">
        <v>31848</v>
      </c>
      <c r="B8120" t="s">
        <v>31849</v>
      </c>
      <c r="C8120" s="1" t="str">
        <f t="shared" si="1059"/>
        <v>21:0675</v>
      </c>
      <c r="D8120" s="1" t="str">
        <f t="shared" si="1060"/>
        <v>21:0205</v>
      </c>
      <c r="E8120" t="s">
        <v>31850</v>
      </c>
      <c r="F8120" t="s">
        <v>31851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 t="s">
        <v>21</v>
      </c>
      <c r="P8120" t="s">
        <v>356</v>
      </c>
      <c r="Q8120" t="s">
        <v>29</v>
      </c>
    </row>
    <row r="8121" spans="1:17" hidden="1" x14ac:dyDescent="0.25">
      <c r="A8121" t="s">
        <v>31852</v>
      </c>
      <c r="B8121" t="s">
        <v>31853</v>
      </c>
      <c r="C8121" s="1" t="str">
        <f t="shared" si="1059"/>
        <v>21:0675</v>
      </c>
      <c r="D8121" s="1" t="str">
        <f t="shared" si="1060"/>
        <v>21:0205</v>
      </c>
      <c r="E8121" t="s">
        <v>31854</v>
      </c>
      <c r="F8121" t="s">
        <v>31855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 t="s">
        <v>21</v>
      </c>
      <c r="P8121" t="s">
        <v>356</v>
      </c>
      <c r="Q8121" t="s">
        <v>71</v>
      </c>
    </row>
    <row r="8122" spans="1:17" hidden="1" x14ac:dyDescent="0.25">
      <c r="A8122" t="s">
        <v>31856</v>
      </c>
      <c r="B8122" t="s">
        <v>31857</v>
      </c>
      <c r="C8122" s="1" t="str">
        <f t="shared" si="1059"/>
        <v>21:0675</v>
      </c>
      <c r="D8122" s="1" t="str">
        <f t="shared" si="1060"/>
        <v>21:0205</v>
      </c>
      <c r="E8122" t="s">
        <v>31858</v>
      </c>
      <c r="F8122" t="s">
        <v>31859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 t="s">
        <v>15392</v>
      </c>
      <c r="P8122" t="s">
        <v>583</v>
      </c>
      <c r="Q8122" t="s">
        <v>522</v>
      </c>
    </row>
    <row r="8123" spans="1:17" hidden="1" x14ac:dyDescent="0.25">
      <c r="A8123" t="s">
        <v>31860</v>
      </c>
      <c r="B8123" t="s">
        <v>31861</v>
      </c>
      <c r="C8123" s="1" t="str">
        <f t="shared" si="1059"/>
        <v>21:0675</v>
      </c>
      <c r="D8123" s="1" t="str">
        <f t="shared" si="1060"/>
        <v>21:0205</v>
      </c>
      <c r="E8123" t="s">
        <v>31862</v>
      </c>
      <c r="F8123" t="s">
        <v>31863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 t="s">
        <v>5641</v>
      </c>
      <c r="P8123" t="s">
        <v>356</v>
      </c>
      <c r="Q8123" t="s">
        <v>35</v>
      </c>
    </row>
    <row r="8124" spans="1:17" hidden="1" x14ac:dyDescent="0.25">
      <c r="A8124" t="s">
        <v>31864</v>
      </c>
      <c r="B8124" t="s">
        <v>31865</v>
      </c>
      <c r="C8124" s="1" t="str">
        <f t="shared" si="1059"/>
        <v>21:0675</v>
      </c>
      <c r="D8124" s="1" t="str">
        <f t="shared" si="1060"/>
        <v>21:0205</v>
      </c>
      <c r="E8124" t="s">
        <v>31866</v>
      </c>
      <c r="F8124" t="s">
        <v>31867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 t="s">
        <v>21</v>
      </c>
      <c r="P8124" t="s">
        <v>356</v>
      </c>
      <c r="Q8124" t="s">
        <v>198</v>
      </c>
    </row>
    <row r="8125" spans="1:17" hidden="1" x14ac:dyDescent="0.25">
      <c r="A8125" t="s">
        <v>31868</v>
      </c>
      <c r="B8125" t="s">
        <v>31869</v>
      </c>
      <c r="C8125" s="1" t="str">
        <f t="shared" si="1059"/>
        <v>21:0675</v>
      </c>
      <c r="D8125" s="1" t="str">
        <f>HYPERLINK("http://geochem.nrcan.gc.ca/cdogs/content/svy/svy_e.htm", "")</f>
        <v/>
      </c>
      <c r="G8125" s="1" t="str">
        <f>HYPERLINK("http://geochem.nrcan.gc.ca/cdogs/content/cr_/cr_00082_e.htm", "82")</f>
        <v>82</v>
      </c>
      <c r="J8125" t="s">
        <v>11703</v>
      </c>
      <c r="K8125" t="s">
        <v>11704</v>
      </c>
      <c r="O8125" t="s">
        <v>5802</v>
      </c>
      <c r="P8125" t="s">
        <v>556</v>
      </c>
      <c r="Q8125" t="s">
        <v>59</v>
      </c>
    </row>
    <row r="8126" spans="1:17" hidden="1" x14ac:dyDescent="0.25">
      <c r="A8126" t="s">
        <v>31870</v>
      </c>
      <c r="B8126" t="s">
        <v>31871</v>
      </c>
      <c r="C8126" s="1" t="str">
        <f t="shared" si="1059"/>
        <v>21:0675</v>
      </c>
      <c r="D8126" s="1" t="str">
        <f t="shared" ref="D8126:D8147" si="1063">HYPERLINK("http://geochem.nrcan.gc.ca/cdogs/content/svy/svy210205_e.htm", "21:0205")</f>
        <v>21:0205</v>
      </c>
      <c r="E8126" t="s">
        <v>31872</v>
      </c>
      <c r="F8126" t="s">
        <v>31873</v>
      </c>
      <c r="H8126">
        <v>63.690672499999998</v>
      </c>
      <c r="I8126">
        <v>-135.7335477</v>
      </c>
      <c r="J8126" s="1" t="str">
        <f t="shared" ref="J8126:J8147" si="1064">HYPERLINK("http://geochem.nrcan.gc.ca/cdogs/content/kwd/kwd020018_e.htm", "Fluid (stream)")</f>
        <v>Fluid (stream)</v>
      </c>
      <c r="K8126" s="1" t="str">
        <f t="shared" ref="K8126:K8147" si="1065">HYPERLINK("http://geochem.nrcan.gc.ca/cdogs/content/kwd/kwd080007_e.htm", "Untreated Water")</f>
        <v>Untreated Water</v>
      </c>
      <c r="O8126" t="s">
        <v>3672</v>
      </c>
      <c r="P8126" t="s">
        <v>22</v>
      </c>
      <c r="Q8126" t="s">
        <v>365</v>
      </c>
    </row>
    <row r="8127" spans="1:17" hidden="1" x14ac:dyDescent="0.25">
      <c r="A8127" t="s">
        <v>31874</v>
      </c>
      <c r="B8127" t="s">
        <v>31875</v>
      </c>
      <c r="C8127" s="1" t="str">
        <f t="shared" si="1059"/>
        <v>21:0675</v>
      </c>
      <c r="D8127" s="1" t="str">
        <f t="shared" si="1063"/>
        <v>21:0205</v>
      </c>
      <c r="E8127" t="s">
        <v>31876</v>
      </c>
      <c r="F8127" t="s">
        <v>31877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 t="s">
        <v>11795</v>
      </c>
      <c r="P8127" t="s">
        <v>22</v>
      </c>
      <c r="Q8127" t="s">
        <v>398</v>
      </c>
    </row>
    <row r="8128" spans="1:17" hidden="1" x14ac:dyDescent="0.25">
      <c r="A8128" t="s">
        <v>31878</v>
      </c>
      <c r="B8128" t="s">
        <v>31879</v>
      </c>
      <c r="C8128" s="1" t="str">
        <f t="shared" si="1059"/>
        <v>21:0675</v>
      </c>
      <c r="D8128" s="1" t="str">
        <f t="shared" si="1063"/>
        <v>21:0205</v>
      </c>
      <c r="E8128" t="s">
        <v>31880</v>
      </c>
      <c r="F8128" t="s">
        <v>31881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 t="s">
        <v>3532</v>
      </c>
      <c r="P8128" t="s">
        <v>22</v>
      </c>
      <c r="Q8128" t="s">
        <v>59</v>
      </c>
    </row>
    <row r="8129" spans="1:17" hidden="1" x14ac:dyDescent="0.25">
      <c r="A8129" t="s">
        <v>31882</v>
      </c>
      <c r="B8129" t="s">
        <v>31883</v>
      </c>
      <c r="C8129" s="1" t="str">
        <f t="shared" si="1059"/>
        <v>21:0675</v>
      </c>
      <c r="D8129" s="1" t="str">
        <f t="shared" si="1063"/>
        <v>21:0205</v>
      </c>
      <c r="E8129" t="s">
        <v>31884</v>
      </c>
      <c r="F8129" t="s">
        <v>31885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 t="s">
        <v>370</v>
      </c>
      <c r="P8129" t="s">
        <v>356</v>
      </c>
      <c r="Q8129" t="s">
        <v>46</v>
      </c>
    </row>
    <row r="8130" spans="1:17" hidden="1" x14ac:dyDescent="0.25">
      <c r="A8130" t="s">
        <v>31886</v>
      </c>
      <c r="B8130" t="s">
        <v>31887</v>
      </c>
      <c r="C8130" s="1" t="str">
        <f t="shared" si="1059"/>
        <v>21:0675</v>
      </c>
      <c r="D8130" s="1" t="str">
        <f t="shared" si="1063"/>
        <v>21:0205</v>
      </c>
      <c r="E8130" t="s">
        <v>31888</v>
      </c>
      <c r="F8130" t="s">
        <v>31889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 t="s">
        <v>1247</v>
      </c>
      <c r="P8130" t="s">
        <v>22</v>
      </c>
      <c r="Q8130" t="s">
        <v>23</v>
      </c>
    </row>
    <row r="8131" spans="1:17" hidden="1" x14ac:dyDescent="0.25">
      <c r="A8131" t="s">
        <v>31890</v>
      </c>
      <c r="B8131" t="s">
        <v>31891</v>
      </c>
      <c r="C8131" s="1" t="str">
        <f t="shared" si="1059"/>
        <v>21:0675</v>
      </c>
      <c r="D8131" s="1" t="str">
        <f t="shared" si="1063"/>
        <v>21:0205</v>
      </c>
      <c r="E8131" t="s">
        <v>31892</v>
      </c>
      <c r="F8131" t="s">
        <v>31893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 t="s">
        <v>21</v>
      </c>
      <c r="P8131" t="s">
        <v>22</v>
      </c>
      <c r="Q8131" t="s">
        <v>23</v>
      </c>
    </row>
    <row r="8132" spans="1:17" hidden="1" x14ac:dyDescent="0.25">
      <c r="A8132" t="s">
        <v>31894</v>
      </c>
      <c r="B8132" t="s">
        <v>31895</v>
      </c>
      <c r="C8132" s="1" t="str">
        <f t="shared" si="1059"/>
        <v>21:0675</v>
      </c>
      <c r="D8132" s="1" t="str">
        <f t="shared" si="1063"/>
        <v>21:0205</v>
      </c>
      <c r="E8132" t="s">
        <v>31892</v>
      </c>
      <c r="F8132" t="s">
        <v>31896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 t="s">
        <v>21</v>
      </c>
      <c r="P8132" t="s">
        <v>22</v>
      </c>
      <c r="Q8132" t="s">
        <v>29</v>
      </c>
    </row>
    <row r="8133" spans="1:17" hidden="1" x14ac:dyDescent="0.25">
      <c r="A8133" t="s">
        <v>31897</v>
      </c>
      <c r="B8133" t="s">
        <v>31898</v>
      </c>
      <c r="C8133" s="1" t="str">
        <f t="shared" si="1059"/>
        <v>21:0675</v>
      </c>
      <c r="D8133" s="1" t="str">
        <f t="shared" si="1063"/>
        <v>21:0205</v>
      </c>
      <c r="E8133" t="s">
        <v>31899</v>
      </c>
      <c r="F8133" t="s">
        <v>31900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 t="s">
        <v>113</v>
      </c>
      <c r="P8133" t="s">
        <v>356</v>
      </c>
      <c r="Q8133" t="s">
        <v>198</v>
      </c>
    </row>
    <row r="8134" spans="1:17" hidden="1" x14ac:dyDescent="0.25">
      <c r="A8134" t="s">
        <v>31901</v>
      </c>
      <c r="B8134" t="s">
        <v>31902</v>
      </c>
      <c r="C8134" s="1" t="str">
        <f t="shared" si="1059"/>
        <v>21:0675</v>
      </c>
      <c r="D8134" s="1" t="str">
        <f t="shared" si="1063"/>
        <v>21:0205</v>
      </c>
      <c r="E8134" t="s">
        <v>31903</v>
      </c>
      <c r="F8134" t="s">
        <v>31904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 t="s">
        <v>21</v>
      </c>
      <c r="P8134" t="s">
        <v>45</v>
      </c>
      <c r="Q8134" t="s">
        <v>198</v>
      </c>
    </row>
    <row r="8135" spans="1:17" hidden="1" x14ac:dyDescent="0.25">
      <c r="A8135" t="s">
        <v>31905</v>
      </c>
      <c r="B8135" t="s">
        <v>31906</v>
      </c>
      <c r="C8135" s="1" t="str">
        <f t="shared" si="1059"/>
        <v>21:0675</v>
      </c>
      <c r="D8135" s="1" t="str">
        <f t="shared" si="1063"/>
        <v>21:0205</v>
      </c>
      <c r="E8135" t="s">
        <v>31907</v>
      </c>
      <c r="F8135" t="s">
        <v>31908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 t="s">
        <v>21</v>
      </c>
      <c r="P8135" t="s">
        <v>45</v>
      </c>
      <c r="Q8135" t="s">
        <v>93</v>
      </c>
    </row>
    <row r="8136" spans="1:17" hidden="1" x14ac:dyDescent="0.25">
      <c r="A8136" t="s">
        <v>31909</v>
      </c>
      <c r="B8136" t="s">
        <v>31910</v>
      </c>
      <c r="C8136" s="1" t="str">
        <f t="shared" si="1059"/>
        <v>21:0675</v>
      </c>
      <c r="D8136" s="1" t="str">
        <f t="shared" si="1063"/>
        <v>21:0205</v>
      </c>
      <c r="E8136" t="s">
        <v>31911</v>
      </c>
      <c r="F8136" t="s">
        <v>31912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 t="s">
        <v>21</v>
      </c>
      <c r="P8136" t="s">
        <v>45</v>
      </c>
      <c r="Q8136" t="s">
        <v>103</v>
      </c>
    </row>
    <row r="8137" spans="1:17" hidden="1" x14ac:dyDescent="0.25">
      <c r="A8137" t="s">
        <v>31913</v>
      </c>
      <c r="B8137" t="s">
        <v>31914</v>
      </c>
      <c r="C8137" s="1" t="str">
        <f t="shared" si="1059"/>
        <v>21:0675</v>
      </c>
      <c r="D8137" s="1" t="str">
        <f t="shared" si="1063"/>
        <v>21:0205</v>
      </c>
      <c r="E8137" t="s">
        <v>31915</v>
      </c>
      <c r="F8137" t="s">
        <v>31916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 t="s">
        <v>21</v>
      </c>
      <c r="P8137" t="s">
        <v>45</v>
      </c>
      <c r="Q8137" t="s">
        <v>198</v>
      </c>
    </row>
    <row r="8138" spans="1:17" hidden="1" x14ac:dyDescent="0.25">
      <c r="A8138" t="s">
        <v>31917</v>
      </c>
      <c r="B8138" t="s">
        <v>31918</v>
      </c>
      <c r="C8138" s="1" t="str">
        <f t="shared" si="1059"/>
        <v>21:0675</v>
      </c>
      <c r="D8138" s="1" t="str">
        <f t="shared" si="1063"/>
        <v>21:0205</v>
      </c>
      <c r="E8138" t="s">
        <v>31919</v>
      </c>
      <c r="F8138" t="s">
        <v>31920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 t="s">
        <v>21</v>
      </c>
      <c r="P8138" t="s">
        <v>45</v>
      </c>
      <c r="Q8138" t="s">
        <v>103</v>
      </c>
    </row>
    <row r="8139" spans="1:17" hidden="1" x14ac:dyDescent="0.25">
      <c r="A8139" t="s">
        <v>31921</v>
      </c>
      <c r="B8139" t="s">
        <v>31922</v>
      </c>
      <c r="C8139" s="1" t="str">
        <f t="shared" si="1059"/>
        <v>21:0675</v>
      </c>
      <c r="D8139" s="1" t="str">
        <f t="shared" si="1063"/>
        <v>21:0205</v>
      </c>
      <c r="E8139" t="s">
        <v>31923</v>
      </c>
      <c r="F8139" t="s">
        <v>31924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 t="s">
        <v>21</v>
      </c>
      <c r="P8139" t="s">
        <v>45</v>
      </c>
      <c r="Q8139" t="s">
        <v>103</v>
      </c>
    </row>
    <row r="8140" spans="1:17" hidden="1" x14ac:dyDescent="0.25">
      <c r="A8140" t="s">
        <v>31925</v>
      </c>
      <c r="B8140" t="s">
        <v>31926</v>
      </c>
      <c r="C8140" s="1" t="str">
        <f t="shared" si="1059"/>
        <v>21:0675</v>
      </c>
      <c r="D8140" s="1" t="str">
        <f t="shared" si="1063"/>
        <v>21:0205</v>
      </c>
      <c r="E8140" t="s">
        <v>31927</v>
      </c>
      <c r="F8140" t="s">
        <v>31928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 t="s">
        <v>21</v>
      </c>
      <c r="P8140" t="s">
        <v>22</v>
      </c>
      <c r="Q8140" t="s">
        <v>71</v>
      </c>
    </row>
    <row r="8141" spans="1:17" hidden="1" x14ac:dyDescent="0.25">
      <c r="A8141" t="s">
        <v>31929</v>
      </c>
      <c r="B8141" t="s">
        <v>31930</v>
      </c>
      <c r="C8141" s="1" t="str">
        <f t="shared" si="1059"/>
        <v>21:0675</v>
      </c>
      <c r="D8141" s="1" t="str">
        <f t="shared" si="1063"/>
        <v>21:0205</v>
      </c>
      <c r="E8141" t="s">
        <v>31931</v>
      </c>
      <c r="F8141" t="s">
        <v>31932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 t="s">
        <v>21</v>
      </c>
      <c r="P8141" t="s">
        <v>356</v>
      </c>
      <c r="Q8141" t="s">
        <v>93</v>
      </c>
    </row>
    <row r="8142" spans="1:17" hidden="1" x14ac:dyDescent="0.25">
      <c r="A8142" t="s">
        <v>31933</v>
      </c>
      <c r="B8142" t="s">
        <v>31934</v>
      </c>
      <c r="C8142" s="1" t="str">
        <f t="shared" si="1059"/>
        <v>21:0675</v>
      </c>
      <c r="D8142" s="1" t="str">
        <f t="shared" si="1063"/>
        <v>21:0205</v>
      </c>
      <c r="E8142" t="s">
        <v>31935</v>
      </c>
      <c r="F8142" t="s">
        <v>31936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 t="s">
        <v>21</v>
      </c>
      <c r="P8142" t="s">
        <v>45</v>
      </c>
      <c r="Q8142" t="s">
        <v>29</v>
      </c>
    </row>
    <row r="8143" spans="1:17" hidden="1" x14ac:dyDescent="0.25">
      <c r="A8143" t="s">
        <v>31937</v>
      </c>
      <c r="B8143" t="s">
        <v>31938</v>
      </c>
      <c r="C8143" s="1" t="str">
        <f t="shared" si="1059"/>
        <v>21:0675</v>
      </c>
      <c r="D8143" s="1" t="str">
        <f t="shared" si="1063"/>
        <v>21:0205</v>
      </c>
      <c r="E8143" t="s">
        <v>31939</v>
      </c>
      <c r="F8143" t="s">
        <v>31940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 t="s">
        <v>31941</v>
      </c>
      <c r="P8143" t="s">
        <v>2212</v>
      </c>
      <c r="Q8143" t="s">
        <v>35</v>
      </c>
    </row>
    <row r="8144" spans="1:17" hidden="1" x14ac:dyDescent="0.25">
      <c r="A8144" t="s">
        <v>31942</v>
      </c>
      <c r="B8144" t="s">
        <v>31943</v>
      </c>
      <c r="C8144" s="1" t="str">
        <f t="shared" si="1059"/>
        <v>21:0675</v>
      </c>
      <c r="D8144" s="1" t="str">
        <f t="shared" si="1063"/>
        <v>21:0205</v>
      </c>
      <c r="E8144" t="s">
        <v>31944</v>
      </c>
      <c r="F8144" t="s">
        <v>31945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 t="s">
        <v>4378</v>
      </c>
      <c r="P8144" t="s">
        <v>22</v>
      </c>
      <c r="Q8144" t="s">
        <v>392</v>
      </c>
    </row>
    <row r="8145" spans="1:17" hidden="1" x14ac:dyDescent="0.25">
      <c r="A8145" t="s">
        <v>31946</v>
      </c>
      <c r="B8145" t="s">
        <v>31947</v>
      </c>
      <c r="C8145" s="1" t="str">
        <f t="shared" si="1059"/>
        <v>21:0675</v>
      </c>
      <c r="D8145" s="1" t="str">
        <f t="shared" si="1063"/>
        <v>21:0205</v>
      </c>
      <c r="E8145" t="s">
        <v>31948</v>
      </c>
      <c r="F8145" t="s">
        <v>31949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 t="s">
        <v>327</v>
      </c>
      <c r="P8145" t="s">
        <v>356</v>
      </c>
      <c r="Q8145" t="s">
        <v>23</v>
      </c>
    </row>
    <row r="8146" spans="1:17" hidden="1" x14ac:dyDescent="0.25">
      <c r="A8146" t="s">
        <v>31950</v>
      </c>
      <c r="B8146" t="s">
        <v>31951</v>
      </c>
      <c r="C8146" s="1" t="str">
        <f t="shared" si="1059"/>
        <v>21:0675</v>
      </c>
      <c r="D8146" s="1" t="str">
        <f t="shared" si="1063"/>
        <v>21:0205</v>
      </c>
      <c r="E8146" t="s">
        <v>31948</v>
      </c>
      <c r="F8146" t="s">
        <v>31952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 t="s">
        <v>327</v>
      </c>
      <c r="P8146" t="s">
        <v>356</v>
      </c>
      <c r="Q8146" t="s">
        <v>29</v>
      </c>
    </row>
    <row r="8147" spans="1:17" hidden="1" x14ac:dyDescent="0.25">
      <c r="A8147" t="s">
        <v>31953</v>
      </c>
      <c r="B8147" t="s">
        <v>31954</v>
      </c>
      <c r="C8147" s="1" t="str">
        <f t="shared" si="1059"/>
        <v>21:0675</v>
      </c>
      <c r="D8147" s="1" t="str">
        <f t="shared" si="1063"/>
        <v>21:0205</v>
      </c>
      <c r="E8147" t="s">
        <v>31955</v>
      </c>
      <c r="F8147" t="s">
        <v>31956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 t="s">
        <v>3590</v>
      </c>
      <c r="P8147" t="s">
        <v>356</v>
      </c>
      <c r="Q8147" t="s">
        <v>522</v>
      </c>
    </row>
    <row r="8148" spans="1:17" hidden="1" x14ac:dyDescent="0.25">
      <c r="A8148" t="s">
        <v>31957</v>
      </c>
      <c r="B8148" t="s">
        <v>31958</v>
      </c>
      <c r="C8148" s="1" t="str">
        <f t="shared" si="1059"/>
        <v>21:0675</v>
      </c>
      <c r="D8148" s="1" t="str">
        <f>HYPERLINK("http://geochem.nrcan.gc.ca/cdogs/content/svy/svy_e.htm", "")</f>
        <v/>
      </c>
      <c r="G8148" s="1" t="str">
        <f>HYPERLINK("http://geochem.nrcan.gc.ca/cdogs/content/cr_/cr_00080_e.htm", "80")</f>
        <v>80</v>
      </c>
      <c r="J8148" t="s">
        <v>11703</v>
      </c>
      <c r="K8148" t="s">
        <v>11704</v>
      </c>
      <c r="O8148" t="s">
        <v>3376</v>
      </c>
      <c r="P8148" t="s">
        <v>1515</v>
      </c>
      <c r="Q8148" t="s">
        <v>59</v>
      </c>
    </row>
    <row r="8149" spans="1:17" hidden="1" x14ac:dyDescent="0.25">
      <c r="A8149" t="s">
        <v>31959</v>
      </c>
      <c r="B8149" t="s">
        <v>31960</v>
      </c>
      <c r="C8149" s="1" t="str">
        <f t="shared" si="1059"/>
        <v>21:0675</v>
      </c>
      <c r="D8149" s="1" t="str">
        <f t="shared" ref="D8149:D8163" si="1066">HYPERLINK("http://geochem.nrcan.gc.ca/cdogs/content/svy/svy210205_e.htm", "21:0205")</f>
        <v>21:0205</v>
      </c>
      <c r="E8149" t="s">
        <v>31961</v>
      </c>
      <c r="F8149" t="s">
        <v>31962</v>
      </c>
      <c r="H8149">
        <v>63.979163900000003</v>
      </c>
      <c r="I8149">
        <v>-135.19018650000001</v>
      </c>
      <c r="J8149" s="1" t="str">
        <f t="shared" ref="J8149:J8163" si="1067">HYPERLINK("http://geochem.nrcan.gc.ca/cdogs/content/kwd/kwd020018_e.htm", "Fluid (stream)")</f>
        <v>Fluid (stream)</v>
      </c>
      <c r="K8149" s="1" t="str">
        <f t="shared" ref="K8149:K8163" si="1068">HYPERLINK("http://geochem.nrcan.gc.ca/cdogs/content/kwd/kwd080007_e.htm", "Untreated Water")</f>
        <v>Untreated Water</v>
      </c>
      <c r="O8149" t="s">
        <v>21</v>
      </c>
      <c r="P8149" t="s">
        <v>22</v>
      </c>
      <c r="Q8149" t="s">
        <v>59</v>
      </c>
    </row>
    <row r="8150" spans="1:17" hidden="1" x14ac:dyDescent="0.25">
      <c r="A8150" t="s">
        <v>31963</v>
      </c>
      <c r="B8150" t="s">
        <v>31964</v>
      </c>
      <c r="C8150" s="1" t="str">
        <f t="shared" si="1059"/>
        <v>21:0675</v>
      </c>
      <c r="D8150" s="1" t="str">
        <f t="shared" si="1066"/>
        <v>21:0205</v>
      </c>
      <c r="E8150" t="s">
        <v>31965</v>
      </c>
      <c r="F8150" t="s">
        <v>31966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 t="s">
        <v>19624</v>
      </c>
      <c r="P8150" t="s">
        <v>583</v>
      </c>
      <c r="Q8150" t="s">
        <v>23</v>
      </c>
    </row>
    <row r="8151" spans="1:17" hidden="1" x14ac:dyDescent="0.25">
      <c r="A8151" t="s">
        <v>31967</v>
      </c>
      <c r="B8151" t="s">
        <v>31968</v>
      </c>
      <c r="C8151" s="1" t="str">
        <f t="shared" si="1059"/>
        <v>21:0675</v>
      </c>
      <c r="D8151" s="1" t="str">
        <f t="shared" si="1066"/>
        <v>21:0205</v>
      </c>
      <c r="E8151" t="s">
        <v>31969</v>
      </c>
      <c r="F8151" t="s">
        <v>31970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 t="s">
        <v>21</v>
      </c>
      <c r="P8151" t="s">
        <v>583</v>
      </c>
      <c r="Q8151" t="s">
        <v>29</v>
      </c>
    </row>
    <row r="8152" spans="1:17" hidden="1" x14ac:dyDescent="0.25">
      <c r="A8152" t="s">
        <v>31971</v>
      </c>
      <c r="B8152" t="s">
        <v>31972</v>
      </c>
      <c r="C8152" s="1" t="str">
        <f t="shared" si="1059"/>
        <v>21:0675</v>
      </c>
      <c r="D8152" s="1" t="str">
        <f t="shared" si="1066"/>
        <v>21:0205</v>
      </c>
      <c r="E8152" t="s">
        <v>31973</v>
      </c>
      <c r="F8152" t="s">
        <v>31974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 t="s">
        <v>588</v>
      </c>
      <c r="P8152" t="s">
        <v>356</v>
      </c>
      <c r="Q8152" t="s">
        <v>23</v>
      </c>
    </row>
    <row r="8153" spans="1:17" hidden="1" x14ac:dyDescent="0.25">
      <c r="A8153" t="s">
        <v>31975</v>
      </c>
      <c r="B8153" t="s">
        <v>31976</v>
      </c>
      <c r="C8153" s="1" t="str">
        <f t="shared" si="1059"/>
        <v>21:0675</v>
      </c>
      <c r="D8153" s="1" t="str">
        <f t="shared" si="1066"/>
        <v>21:0205</v>
      </c>
      <c r="E8153" t="s">
        <v>31977</v>
      </c>
      <c r="F8153" t="s">
        <v>31978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 t="s">
        <v>101</v>
      </c>
      <c r="P8153" t="s">
        <v>356</v>
      </c>
      <c r="Q8153" t="s">
        <v>198</v>
      </c>
    </row>
    <row r="8154" spans="1:17" hidden="1" x14ac:dyDescent="0.25">
      <c r="A8154" t="s">
        <v>31979</v>
      </c>
      <c r="B8154" t="s">
        <v>31980</v>
      </c>
      <c r="C8154" s="1" t="str">
        <f t="shared" ref="C8154:C8217" si="1069">HYPERLINK("http://geochem.nrcan.gc.ca/cdogs/content/bdl/bdl210675_e.htm", "21:0675")</f>
        <v>21:0675</v>
      </c>
      <c r="D8154" s="1" t="str">
        <f t="shared" si="1066"/>
        <v>21:0205</v>
      </c>
      <c r="E8154" t="s">
        <v>31981</v>
      </c>
      <c r="F8154" t="s">
        <v>31982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 t="s">
        <v>21</v>
      </c>
      <c r="P8154" t="s">
        <v>22</v>
      </c>
      <c r="Q8154" t="s">
        <v>59</v>
      </c>
    </row>
    <row r="8155" spans="1:17" hidden="1" x14ac:dyDescent="0.25">
      <c r="A8155" t="s">
        <v>31983</v>
      </c>
      <c r="B8155" t="s">
        <v>31984</v>
      </c>
      <c r="C8155" s="1" t="str">
        <f t="shared" si="1069"/>
        <v>21:0675</v>
      </c>
      <c r="D8155" s="1" t="str">
        <f t="shared" si="1066"/>
        <v>21:0205</v>
      </c>
      <c r="E8155" t="s">
        <v>31985</v>
      </c>
      <c r="F8155" t="s">
        <v>31986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 t="s">
        <v>21</v>
      </c>
      <c r="P8155" t="s">
        <v>22</v>
      </c>
      <c r="Q8155" t="s">
        <v>23</v>
      </c>
    </row>
    <row r="8156" spans="1:17" hidden="1" x14ac:dyDescent="0.25">
      <c r="A8156" t="s">
        <v>31987</v>
      </c>
      <c r="B8156" t="s">
        <v>31988</v>
      </c>
      <c r="C8156" s="1" t="str">
        <f t="shared" si="1069"/>
        <v>21:0675</v>
      </c>
      <c r="D8156" s="1" t="str">
        <f t="shared" si="1066"/>
        <v>21:0205</v>
      </c>
      <c r="E8156" t="s">
        <v>31989</v>
      </c>
      <c r="F8156" t="s">
        <v>31990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 t="s">
        <v>21</v>
      </c>
      <c r="P8156" t="s">
        <v>2212</v>
      </c>
      <c r="Q8156" t="s">
        <v>29</v>
      </c>
    </row>
    <row r="8157" spans="1:17" hidden="1" x14ac:dyDescent="0.25">
      <c r="A8157" t="s">
        <v>31991</v>
      </c>
      <c r="B8157" t="s">
        <v>31992</v>
      </c>
      <c r="C8157" s="1" t="str">
        <f t="shared" si="1069"/>
        <v>21:0675</v>
      </c>
      <c r="D8157" s="1" t="str">
        <f t="shared" si="1066"/>
        <v>21:0205</v>
      </c>
      <c r="E8157" t="s">
        <v>31993</v>
      </c>
      <c r="F8157" t="s">
        <v>31994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 t="s">
        <v>244</v>
      </c>
      <c r="P8157" t="s">
        <v>22</v>
      </c>
      <c r="Q8157" t="s">
        <v>103</v>
      </c>
    </row>
    <row r="8158" spans="1:17" hidden="1" x14ac:dyDescent="0.25">
      <c r="A8158" t="s">
        <v>31995</v>
      </c>
      <c r="B8158" t="s">
        <v>31996</v>
      </c>
      <c r="C8158" s="1" t="str">
        <f t="shared" si="1069"/>
        <v>21:0675</v>
      </c>
      <c r="D8158" s="1" t="str">
        <f t="shared" si="1066"/>
        <v>21:0205</v>
      </c>
      <c r="E8158" t="s">
        <v>31997</v>
      </c>
      <c r="F8158" t="s">
        <v>31998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 t="s">
        <v>220</v>
      </c>
      <c r="P8158" t="s">
        <v>356</v>
      </c>
      <c r="Q8158" t="s">
        <v>103</v>
      </c>
    </row>
    <row r="8159" spans="1:17" hidden="1" x14ac:dyDescent="0.25">
      <c r="A8159" t="s">
        <v>31999</v>
      </c>
      <c r="B8159" t="s">
        <v>32000</v>
      </c>
      <c r="C8159" s="1" t="str">
        <f t="shared" si="1069"/>
        <v>21:0675</v>
      </c>
      <c r="D8159" s="1" t="str">
        <f t="shared" si="1066"/>
        <v>21:0205</v>
      </c>
      <c r="E8159" t="s">
        <v>32001</v>
      </c>
      <c r="F8159" t="s">
        <v>32002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 t="s">
        <v>21</v>
      </c>
      <c r="P8159" t="s">
        <v>356</v>
      </c>
      <c r="Q8159" t="s">
        <v>103</v>
      </c>
    </row>
    <row r="8160" spans="1:17" hidden="1" x14ac:dyDescent="0.25">
      <c r="A8160" t="s">
        <v>32003</v>
      </c>
      <c r="B8160" t="s">
        <v>32004</v>
      </c>
      <c r="C8160" s="1" t="str">
        <f t="shared" si="1069"/>
        <v>21:0675</v>
      </c>
      <c r="D8160" s="1" t="str">
        <f t="shared" si="1066"/>
        <v>21:0205</v>
      </c>
      <c r="E8160" t="s">
        <v>32005</v>
      </c>
      <c r="F8160" t="s">
        <v>32006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 t="s">
        <v>21</v>
      </c>
      <c r="P8160" t="s">
        <v>45</v>
      </c>
      <c r="Q8160" t="s">
        <v>103</v>
      </c>
    </row>
    <row r="8161" spans="1:17" hidden="1" x14ac:dyDescent="0.25">
      <c r="A8161" t="s">
        <v>32007</v>
      </c>
      <c r="B8161" t="s">
        <v>32008</v>
      </c>
      <c r="C8161" s="1" t="str">
        <f t="shared" si="1069"/>
        <v>21:0675</v>
      </c>
      <c r="D8161" s="1" t="str">
        <f t="shared" si="1066"/>
        <v>21:0205</v>
      </c>
      <c r="E8161" t="s">
        <v>32005</v>
      </c>
      <c r="F8161" t="s">
        <v>32009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 t="s">
        <v>220</v>
      </c>
      <c r="P8161" t="s">
        <v>45</v>
      </c>
      <c r="Q8161" t="s">
        <v>103</v>
      </c>
    </row>
    <row r="8162" spans="1:17" hidden="1" x14ac:dyDescent="0.25">
      <c r="A8162" t="s">
        <v>32010</v>
      </c>
      <c r="B8162" t="s">
        <v>32011</v>
      </c>
      <c r="C8162" s="1" t="str">
        <f t="shared" si="1069"/>
        <v>21:0675</v>
      </c>
      <c r="D8162" s="1" t="str">
        <f t="shared" si="1066"/>
        <v>21:0205</v>
      </c>
      <c r="E8162" t="s">
        <v>32012</v>
      </c>
      <c r="F8162" t="s">
        <v>32013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 t="s">
        <v>2129</v>
      </c>
      <c r="P8162" t="s">
        <v>45</v>
      </c>
      <c r="Q8162" t="s">
        <v>93</v>
      </c>
    </row>
    <row r="8163" spans="1:17" hidden="1" x14ac:dyDescent="0.25">
      <c r="A8163" t="s">
        <v>32014</v>
      </c>
      <c r="B8163" t="s">
        <v>32015</v>
      </c>
      <c r="C8163" s="1" t="str">
        <f t="shared" si="1069"/>
        <v>21:0675</v>
      </c>
      <c r="D8163" s="1" t="str">
        <f t="shared" si="1066"/>
        <v>21:0205</v>
      </c>
      <c r="E8163" t="s">
        <v>32016</v>
      </c>
      <c r="F8163" t="s">
        <v>32017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 t="s">
        <v>21</v>
      </c>
      <c r="P8163" t="s">
        <v>45</v>
      </c>
      <c r="Q8163" t="s">
        <v>215</v>
      </c>
    </row>
    <row r="8164" spans="1:17" hidden="1" x14ac:dyDescent="0.25">
      <c r="A8164" t="s">
        <v>32018</v>
      </c>
      <c r="B8164" t="s">
        <v>32019</v>
      </c>
      <c r="C8164" s="1" t="str">
        <f t="shared" si="1069"/>
        <v>21:0675</v>
      </c>
      <c r="D8164" s="1" t="str">
        <f>HYPERLINK("http://geochem.nrcan.gc.ca/cdogs/content/svy/svy_e.htm", "")</f>
        <v/>
      </c>
      <c r="G8164" s="1" t="str">
        <f>HYPERLINK("http://geochem.nrcan.gc.ca/cdogs/content/cr_/cr_00081_e.htm", "81")</f>
        <v>81</v>
      </c>
      <c r="J8164" t="s">
        <v>11703</v>
      </c>
      <c r="K8164" t="s">
        <v>11704</v>
      </c>
      <c r="O8164" t="s">
        <v>158</v>
      </c>
      <c r="P8164" t="s">
        <v>631</v>
      </c>
      <c r="Q8164" t="s">
        <v>653</v>
      </c>
    </row>
    <row r="8165" spans="1:17" hidden="1" x14ac:dyDescent="0.25">
      <c r="A8165" t="s">
        <v>32020</v>
      </c>
      <c r="B8165" t="s">
        <v>32021</v>
      </c>
      <c r="C8165" s="1" t="str">
        <f t="shared" si="1069"/>
        <v>21:0675</v>
      </c>
      <c r="D8165" s="1" t="str">
        <f t="shared" ref="D8165:D8183" si="1070">HYPERLINK("http://geochem.nrcan.gc.ca/cdogs/content/svy/svy210205_e.htm", "21:0205")</f>
        <v>21:0205</v>
      </c>
      <c r="E8165" t="s">
        <v>32022</v>
      </c>
      <c r="F8165" t="s">
        <v>32023</v>
      </c>
      <c r="H8165">
        <v>63.949436400000003</v>
      </c>
      <c r="I8165">
        <v>-134.9707449</v>
      </c>
      <c r="J8165" s="1" t="str">
        <f t="shared" ref="J8165:J8183" si="1071">HYPERLINK("http://geochem.nrcan.gc.ca/cdogs/content/kwd/kwd020018_e.htm", "Fluid (stream)")</f>
        <v>Fluid (stream)</v>
      </c>
      <c r="K8165" s="1" t="str">
        <f t="shared" ref="K8165:K8183" si="1072">HYPERLINK("http://geochem.nrcan.gc.ca/cdogs/content/kwd/kwd080007_e.htm", "Untreated Water")</f>
        <v>Untreated Water</v>
      </c>
      <c r="O8165" t="s">
        <v>21</v>
      </c>
      <c r="P8165" t="s">
        <v>356</v>
      </c>
      <c r="Q8165" t="s">
        <v>23</v>
      </c>
    </row>
    <row r="8166" spans="1:17" hidden="1" x14ac:dyDescent="0.25">
      <c r="A8166" t="s">
        <v>32024</v>
      </c>
      <c r="B8166" t="s">
        <v>32025</v>
      </c>
      <c r="C8166" s="1" t="str">
        <f t="shared" si="1069"/>
        <v>21:0675</v>
      </c>
      <c r="D8166" s="1" t="str">
        <f t="shared" si="1070"/>
        <v>21:0205</v>
      </c>
      <c r="E8166" t="s">
        <v>32026</v>
      </c>
      <c r="F8166" t="s">
        <v>32027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 t="s">
        <v>680</v>
      </c>
      <c r="P8166" t="s">
        <v>32028</v>
      </c>
      <c r="Q8166" t="s">
        <v>1599</v>
      </c>
    </row>
    <row r="8167" spans="1:17" hidden="1" x14ac:dyDescent="0.25">
      <c r="A8167" t="s">
        <v>32029</v>
      </c>
      <c r="B8167" t="s">
        <v>32030</v>
      </c>
      <c r="C8167" s="1" t="str">
        <f t="shared" si="1069"/>
        <v>21:0675</v>
      </c>
      <c r="D8167" s="1" t="str">
        <f t="shared" si="1070"/>
        <v>21:0205</v>
      </c>
      <c r="E8167" t="s">
        <v>32031</v>
      </c>
      <c r="F8167" t="s">
        <v>32032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 t="s">
        <v>8423</v>
      </c>
      <c r="P8167" t="s">
        <v>397</v>
      </c>
      <c r="Q8167" t="s">
        <v>398</v>
      </c>
    </row>
    <row r="8168" spans="1:17" hidden="1" x14ac:dyDescent="0.25">
      <c r="A8168" t="s">
        <v>32033</v>
      </c>
      <c r="B8168" t="s">
        <v>32034</v>
      </c>
      <c r="C8168" s="1" t="str">
        <f t="shared" si="1069"/>
        <v>21:0675</v>
      </c>
      <c r="D8168" s="1" t="str">
        <f t="shared" si="1070"/>
        <v>21:0205</v>
      </c>
      <c r="E8168" t="s">
        <v>32035</v>
      </c>
      <c r="F8168" t="s">
        <v>32036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 t="s">
        <v>2418</v>
      </c>
      <c r="P8168" t="s">
        <v>1515</v>
      </c>
      <c r="Q8168" t="s">
        <v>103</v>
      </c>
    </row>
    <row r="8169" spans="1:17" hidden="1" x14ac:dyDescent="0.25">
      <c r="A8169" t="s">
        <v>32037</v>
      </c>
      <c r="B8169" t="s">
        <v>32038</v>
      </c>
      <c r="C8169" s="1" t="str">
        <f t="shared" si="1069"/>
        <v>21:0675</v>
      </c>
      <c r="D8169" s="1" t="str">
        <f t="shared" si="1070"/>
        <v>21:0205</v>
      </c>
      <c r="E8169" t="s">
        <v>32039</v>
      </c>
      <c r="F8169" t="s">
        <v>32040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 t="s">
        <v>21</v>
      </c>
      <c r="P8169" t="s">
        <v>22</v>
      </c>
      <c r="Q8169" t="s">
        <v>171</v>
      </c>
    </row>
    <row r="8170" spans="1:17" hidden="1" x14ac:dyDescent="0.25">
      <c r="A8170" t="s">
        <v>32041</v>
      </c>
      <c r="B8170" t="s">
        <v>32042</v>
      </c>
      <c r="C8170" s="1" t="str">
        <f t="shared" si="1069"/>
        <v>21:0675</v>
      </c>
      <c r="D8170" s="1" t="str">
        <f t="shared" si="1070"/>
        <v>21:0205</v>
      </c>
      <c r="E8170" t="s">
        <v>32043</v>
      </c>
      <c r="F8170" t="s">
        <v>32044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 t="s">
        <v>588</v>
      </c>
      <c r="P8170" t="s">
        <v>7960</v>
      </c>
      <c r="Q8170" t="s">
        <v>35</v>
      </c>
    </row>
    <row r="8171" spans="1:17" hidden="1" x14ac:dyDescent="0.25">
      <c r="A8171" t="s">
        <v>32045</v>
      </c>
      <c r="B8171" t="s">
        <v>32046</v>
      </c>
      <c r="C8171" s="1" t="str">
        <f t="shared" si="1069"/>
        <v>21:0675</v>
      </c>
      <c r="D8171" s="1" t="str">
        <f t="shared" si="1070"/>
        <v>21:0205</v>
      </c>
      <c r="E8171" t="s">
        <v>32047</v>
      </c>
      <c r="F8171" t="s">
        <v>32048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 t="s">
        <v>2099</v>
      </c>
      <c r="P8171" t="s">
        <v>16918</v>
      </c>
      <c r="Q8171" t="s">
        <v>522</v>
      </c>
    </row>
    <row r="8172" spans="1:17" hidden="1" x14ac:dyDescent="0.25">
      <c r="A8172" t="s">
        <v>32049</v>
      </c>
      <c r="B8172" t="s">
        <v>32050</v>
      </c>
      <c r="C8172" s="1" t="str">
        <f t="shared" si="1069"/>
        <v>21:0675</v>
      </c>
      <c r="D8172" s="1" t="str">
        <f t="shared" si="1070"/>
        <v>21:0205</v>
      </c>
      <c r="E8172" t="s">
        <v>32051</v>
      </c>
      <c r="F8172" t="s">
        <v>32052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 t="s">
        <v>9517</v>
      </c>
      <c r="P8172" t="s">
        <v>4455</v>
      </c>
      <c r="Q8172" t="s">
        <v>35</v>
      </c>
    </row>
    <row r="8173" spans="1:17" hidden="1" x14ac:dyDescent="0.25">
      <c r="A8173" t="s">
        <v>32053</v>
      </c>
      <c r="B8173" t="s">
        <v>32054</v>
      </c>
      <c r="C8173" s="1" t="str">
        <f t="shared" si="1069"/>
        <v>21:0675</v>
      </c>
      <c r="D8173" s="1" t="str">
        <f t="shared" si="1070"/>
        <v>21:0205</v>
      </c>
      <c r="E8173" t="s">
        <v>32055</v>
      </c>
      <c r="F8173" t="s">
        <v>32056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 t="s">
        <v>2120</v>
      </c>
      <c r="P8173" t="s">
        <v>2212</v>
      </c>
      <c r="Q8173" t="s">
        <v>653</v>
      </c>
    </row>
    <row r="8174" spans="1:17" hidden="1" x14ac:dyDescent="0.25">
      <c r="A8174" t="s">
        <v>32057</v>
      </c>
      <c r="B8174" t="s">
        <v>32058</v>
      </c>
      <c r="C8174" s="1" t="str">
        <f t="shared" si="1069"/>
        <v>21:0675</v>
      </c>
      <c r="D8174" s="1" t="str">
        <f t="shared" si="1070"/>
        <v>21:0205</v>
      </c>
      <c r="E8174" t="s">
        <v>32059</v>
      </c>
      <c r="F8174" t="s">
        <v>32060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 t="s">
        <v>3672</v>
      </c>
      <c r="P8174" t="s">
        <v>356</v>
      </c>
      <c r="Q8174" t="s">
        <v>398</v>
      </c>
    </row>
    <row r="8175" spans="1:17" hidden="1" x14ac:dyDescent="0.25">
      <c r="A8175" t="s">
        <v>32061</v>
      </c>
      <c r="B8175" t="s">
        <v>32062</v>
      </c>
      <c r="C8175" s="1" t="str">
        <f t="shared" si="1069"/>
        <v>21:0675</v>
      </c>
      <c r="D8175" s="1" t="str">
        <f t="shared" si="1070"/>
        <v>21:0205</v>
      </c>
      <c r="E8175" t="s">
        <v>32063</v>
      </c>
      <c r="F8175" t="s">
        <v>32064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 t="s">
        <v>14840</v>
      </c>
      <c r="P8175" t="s">
        <v>356</v>
      </c>
      <c r="Q8175" t="s">
        <v>365</v>
      </c>
    </row>
    <row r="8176" spans="1:17" hidden="1" x14ac:dyDescent="0.25">
      <c r="A8176" t="s">
        <v>32065</v>
      </c>
      <c r="B8176" t="s">
        <v>32066</v>
      </c>
      <c r="C8176" s="1" t="str">
        <f t="shared" si="1069"/>
        <v>21:0675</v>
      </c>
      <c r="D8176" s="1" t="str">
        <f t="shared" si="1070"/>
        <v>21:0205</v>
      </c>
      <c r="E8176" t="s">
        <v>32067</v>
      </c>
      <c r="F8176" t="s">
        <v>32068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 t="s">
        <v>3560</v>
      </c>
      <c r="P8176" t="s">
        <v>556</v>
      </c>
      <c r="Q8176" t="s">
        <v>23</v>
      </c>
    </row>
    <row r="8177" spans="1:17" hidden="1" x14ac:dyDescent="0.25">
      <c r="A8177" t="s">
        <v>32069</v>
      </c>
      <c r="B8177" t="s">
        <v>32070</v>
      </c>
      <c r="C8177" s="1" t="str">
        <f t="shared" si="1069"/>
        <v>21:0675</v>
      </c>
      <c r="D8177" s="1" t="str">
        <f t="shared" si="1070"/>
        <v>21:0205</v>
      </c>
      <c r="E8177" t="s">
        <v>32071</v>
      </c>
      <c r="F8177" t="s">
        <v>32072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 t="s">
        <v>15079</v>
      </c>
      <c r="P8177" t="s">
        <v>3569</v>
      </c>
      <c r="Q8177" t="s">
        <v>392</v>
      </c>
    </row>
    <row r="8178" spans="1:17" hidden="1" x14ac:dyDescent="0.25">
      <c r="A8178" t="s">
        <v>32073</v>
      </c>
      <c r="B8178" t="s">
        <v>32074</v>
      </c>
      <c r="C8178" s="1" t="str">
        <f t="shared" si="1069"/>
        <v>21:0675</v>
      </c>
      <c r="D8178" s="1" t="str">
        <f t="shared" si="1070"/>
        <v>21:0205</v>
      </c>
      <c r="E8178" t="s">
        <v>32075</v>
      </c>
      <c r="F8178" t="s">
        <v>32076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 t="s">
        <v>2720</v>
      </c>
      <c r="P8178" t="s">
        <v>583</v>
      </c>
      <c r="Q8178" t="s">
        <v>215</v>
      </c>
    </row>
    <row r="8179" spans="1:17" hidden="1" x14ac:dyDescent="0.25">
      <c r="A8179" t="s">
        <v>32077</v>
      </c>
      <c r="B8179" t="s">
        <v>32078</v>
      </c>
      <c r="C8179" s="1" t="str">
        <f t="shared" si="1069"/>
        <v>21:0675</v>
      </c>
      <c r="D8179" s="1" t="str">
        <f t="shared" si="1070"/>
        <v>21:0205</v>
      </c>
      <c r="E8179" t="s">
        <v>32079</v>
      </c>
      <c r="F8179" t="s">
        <v>32080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 t="s">
        <v>23629</v>
      </c>
      <c r="P8179" t="s">
        <v>2212</v>
      </c>
      <c r="Q8179" t="s">
        <v>35</v>
      </c>
    </row>
    <row r="8180" spans="1:17" hidden="1" x14ac:dyDescent="0.25">
      <c r="A8180" t="s">
        <v>32081</v>
      </c>
      <c r="B8180" t="s">
        <v>32082</v>
      </c>
      <c r="C8180" s="1" t="str">
        <f t="shared" si="1069"/>
        <v>21:0675</v>
      </c>
      <c r="D8180" s="1" t="str">
        <f t="shared" si="1070"/>
        <v>21:0205</v>
      </c>
      <c r="E8180" t="s">
        <v>32083</v>
      </c>
      <c r="F8180" t="s">
        <v>32084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 t="s">
        <v>3060</v>
      </c>
      <c r="P8180" t="s">
        <v>356</v>
      </c>
      <c r="Q8180" t="s">
        <v>398</v>
      </c>
    </row>
    <row r="8181" spans="1:17" hidden="1" x14ac:dyDescent="0.25">
      <c r="A8181" t="s">
        <v>32085</v>
      </c>
      <c r="B8181" t="s">
        <v>32086</v>
      </c>
      <c r="C8181" s="1" t="str">
        <f t="shared" si="1069"/>
        <v>21:0675</v>
      </c>
      <c r="D8181" s="1" t="str">
        <f t="shared" si="1070"/>
        <v>21:0205</v>
      </c>
      <c r="E8181" t="s">
        <v>32087</v>
      </c>
      <c r="F8181" t="s">
        <v>32088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 t="s">
        <v>9521</v>
      </c>
      <c r="P8181" t="s">
        <v>45</v>
      </c>
      <c r="Q8181" t="s">
        <v>522</v>
      </c>
    </row>
    <row r="8182" spans="1:17" hidden="1" x14ac:dyDescent="0.25">
      <c r="A8182" t="s">
        <v>32089</v>
      </c>
      <c r="B8182" t="s">
        <v>32090</v>
      </c>
      <c r="C8182" s="1" t="str">
        <f t="shared" si="1069"/>
        <v>21:0675</v>
      </c>
      <c r="D8182" s="1" t="str">
        <f t="shared" si="1070"/>
        <v>21:0205</v>
      </c>
      <c r="E8182" t="s">
        <v>32091</v>
      </c>
      <c r="F8182" t="s">
        <v>32092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 t="s">
        <v>7174</v>
      </c>
      <c r="P8182" t="s">
        <v>45</v>
      </c>
      <c r="Q8182" t="s">
        <v>392</v>
      </c>
    </row>
    <row r="8183" spans="1:17" hidden="1" x14ac:dyDescent="0.25">
      <c r="A8183" t="s">
        <v>32093</v>
      </c>
      <c r="B8183" t="s">
        <v>32094</v>
      </c>
      <c r="C8183" s="1" t="str">
        <f t="shared" si="1069"/>
        <v>21:0675</v>
      </c>
      <c r="D8183" s="1" t="str">
        <f t="shared" si="1070"/>
        <v>21:0205</v>
      </c>
      <c r="E8183" t="s">
        <v>32095</v>
      </c>
      <c r="F8183" t="s">
        <v>32096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 t="s">
        <v>551</v>
      </c>
      <c r="P8183" t="s">
        <v>631</v>
      </c>
      <c r="Q8183" t="s">
        <v>215</v>
      </c>
    </row>
    <row r="8184" spans="1:17" hidden="1" x14ac:dyDescent="0.25">
      <c r="A8184" t="s">
        <v>32097</v>
      </c>
      <c r="B8184" t="s">
        <v>32098</v>
      </c>
      <c r="C8184" s="1" t="str">
        <f t="shared" si="1069"/>
        <v>21:0675</v>
      </c>
      <c r="D8184" s="1" t="str">
        <f>HYPERLINK("http://geochem.nrcan.gc.ca/cdogs/content/svy/svy_e.htm", "")</f>
        <v/>
      </c>
      <c r="G8184" s="1" t="str">
        <f>HYPERLINK("http://geochem.nrcan.gc.ca/cdogs/content/cr_/cr_00080_e.htm", "80")</f>
        <v>80</v>
      </c>
      <c r="J8184" t="s">
        <v>11703</v>
      </c>
      <c r="K8184" t="s">
        <v>11704</v>
      </c>
      <c r="O8184" t="s">
        <v>327</v>
      </c>
      <c r="P8184" t="s">
        <v>2943</v>
      </c>
      <c r="Q8184" t="s">
        <v>59</v>
      </c>
    </row>
    <row r="8185" spans="1:17" hidden="1" x14ac:dyDescent="0.25">
      <c r="A8185" t="s">
        <v>32099</v>
      </c>
      <c r="B8185" t="s">
        <v>32100</v>
      </c>
      <c r="C8185" s="1" t="str">
        <f t="shared" si="1069"/>
        <v>21:0675</v>
      </c>
      <c r="D8185" s="1" t="str">
        <f t="shared" ref="D8185:D8209" si="1073">HYPERLINK("http://geochem.nrcan.gc.ca/cdogs/content/svy/svy210205_e.htm", "21:0205")</f>
        <v>21:0205</v>
      </c>
      <c r="E8185" t="s">
        <v>32101</v>
      </c>
      <c r="F8185" t="s">
        <v>32102</v>
      </c>
      <c r="H8185">
        <v>63.922391699999999</v>
      </c>
      <c r="I8185">
        <v>-134.32752740000001</v>
      </c>
      <c r="J8185" s="1" t="str">
        <f t="shared" ref="J8185:J8209" si="1074">HYPERLINK("http://geochem.nrcan.gc.ca/cdogs/content/kwd/kwd020018_e.htm", "Fluid (stream)")</f>
        <v>Fluid (stream)</v>
      </c>
      <c r="K8185" s="1" t="str">
        <f t="shared" ref="K8185:K8209" si="1075">HYPERLINK("http://geochem.nrcan.gc.ca/cdogs/content/kwd/kwd080007_e.htm", "Untreated Water")</f>
        <v>Untreated Water</v>
      </c>
      <c r="O8185" t="s">
        <v>667</v>
      </c>
      <c r="P8185" t="s">
        <v>636</v>
      </c>
      <c r="Q8185" t="s">
        <v>398</v>
      </c>
    </row>
    <row r="8186" spans="1:17" hidden="1" x14ac:dyDescent="0.25">
      <c r="A8186" t="s">
        <v>32103</v>
      </c>
      <c r="B8186" t="s">
        <v>32104</v>
      </c>
      <c r="C8186" s="1" t="str">
        <f t="shared" si="1069"/>
        <v>21:0675</v>
      </c>
      <c r="D8186" s="1" t="str">
        <f t="shared" si="1073"/>
        <v>21:0205</v>
      </c>
      <c r="E8186" t="s">
        <v>32101</v>
      </c>
      <c r="F8186" t="s">
        <v>32105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 t="s">
        <v>3672</v>
      </c>
      <c r="P8186" t="s">
        <v>636</v>
      </c>
      <c r="Q8186" t="s">
        <v>392</v>
      </c>
    </row>
    <row r="8187" spans="1:17" hidden="1" x14ac:dyDescent="0.25">
      <c r="A8187" t="s">
        <v>32106</v>
      </c>
      <c r="B8187" t="s">
        <v>32107</v>
      </c>
      <c r="C8187" s="1" t="str">
        <f t="shared" si="1069"/>
        <v>21:0675</v>
      </c>
      <c r="D8187" s="1" t="str">
        <f t="shared" si="1073"/>
        <v>21:0205</v>
      </c>
      <c r="E8187" t="s">
        <v>32108</v>
      </c>
      <c r="F8187" t="s">
        <v>32109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 t="s">
        <v>689</v>
      </c>
      <c r="P8187" t="s">
        <v>2943</v>
      </c>
      <c r="Q8187" t="s">
        <v>392</v>
      </c>
    </row>
    <row r="8188" spans="1:17" hidden="1" x14ac:dyDescent="0.25">
      <c r="A8188" t="s">
        <v>32110</v>
      </c>
      <c r="B8188" t="s">
        <v>32111</v>
      </c>
      <c r="C8188" s="1" t="str">
        <f t="shared" si="1069"/>
        <v>21:0675</v>
      </c>
      <c r="D8188" s="1" t="str">
        <f t="shared" si="1073"/>
        <v>21:0205</v>
      </c>
      <c r="E8188" t="s">
        <v>32112</v>
      </c>
      <c r="F8188" t="s">
        <v>32113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 t="s">
        <v>576</v>
      </c>
      <c r="P8188" t="s">
        <v>22</v>
      </c>
      <c r="Q8188" t="s">
        <v>522</v>
      </c>
    </row>
    <row r="8189" spans="1:17" hidden="1" x14ac:dyDescent="0.25">
      <c r="A8189" t="s">
        <v>32114</v>
      </c>
      <c r="B8189" t="s">
        <v>32115</v>
      </c>
      <c r="C8189" s="1" t="str">
        <f t="shared" si="1069"/>
        <v>21:0675</v>
      </c>
      <c r="D8189" s="1" t="str">
        <f t="shared" si="1073"/>
        <v>21:0205</v>
      </c>
      <c r="E8189" t="s">
        <v>32116</v>
      </c>
      <c r="F8189" t="s">
        <v>32117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 t="s">
        <v>8284</v>
      </c>
      <c r="P8189" t="s">
        <v>356</v>
      </c>
      <c r="Q8189" t="s">
        <v>5130</v>
      </c>
    </row>
    <row r="8190" spans="1:17" hidden="1" x14ac:dyDescent="0.25">
      <c r="A8190" t="s">
        <v>32118</v>
      </c>
      <c r="B8190" t="s">
        <v>32119</v>
      </c>
      <c r="C8190" s="1" t="str">
        <f t="shared" si="1069"/>
        <v>21:0675</v>
      </c>
      <c r="D8190" s="1" t="str">
        <f t="shared" si="1073"/>
        <v>21:0205</v>
      </c>
      <c r="E8190" t="s">
        <v>32120</v>
      </c>
      <c r="F8190" t="s">
        <v>32121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 t="s">
        <v>14250</v>
      </c>
      <c r="P8190" t="s">
        <v>356</v>
      </c>
      <c r="Q8190" t="s">
        <v>5130</v>
      </c>
    </row>
    <row r="8191" spans="1:17" hidden="1" x14ac:dyDescent="0.25">
      <c r="A8191" t="s">
        <v>32122</v>
      </c>
      <c r="B8191" t="s">
        <v>32123</v>
      </c>
      <c r="C8191" s="1" t="str">
        <f t="shared" si="1069"/>
        <v>21:0675</v>
      </c>
      <c r="D8191" s="1" t="str">
        <f t="shared" si="1073"/>
        <v>21:0205</v>
      </c>
      <c r="E8191" t="s">
        <v>32124</v>
      </c>
      <c r="F8191" t="s">
        <v>32125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 t="s">
        <v>2725</v>
      </c>
      <c r="P8191" t="s">
        <v>356</v>
      </c>
      <c r="Q8191" t="s">
        <v>365</v>
      </c>
    </row>
    <row r="8192" spans="1:17" hidden="1" x14ac:dyDescent="0.25">
      <c r="A8192" t="s">
        <v>32126</v>
      </c>
      <c r="B8192" t="s">
        <v>32127</v>
      </c>
      <c r="C8192" s="1" t="str">
        <f t="shared" si="1069"/>
        <v>21:0675</v>
      </c>
      <c r="D8192" s="1" t="str">
        <f t="shared" si="1073"/>
        <v>21:0205</v>
      </c>
      <c r="E8192" t="s">
        <v>32128</v>
      </c>
      <c r="F8192" t="s">
        <v>32129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 t="s">
        <v>5780</v>
      </c>
      <c r="P8192" t="s">
        <v>356</v>
      </c>
      <c r="Q8192" t="s">
        <v>3475</v>
      </c>
    </row>
    <row r="8193" spans="1:17" hidden="1" x14ac:dyDescent="0.25">
      <c r="A8193" t="s">
        <v>32130</v>
      </c>
      <c r="B8193" t="s">
        <v>32131</v>
      </c>
      <c r="C8193" s="1" t="str">
        <f t="shared" si="1069"/>
        <v>21:0675</v>
      </c>
      <c r="D8193" s="1" t="str">
        <f t="shared" si="1073"/>
        <v>21:0205</v>
      </c>
      <c r="E8193" t="s">
        <v>32132</v>
      </c>
      <c r="F8193" t="s">
        <v>32133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 t="s">
        <v>5793</v>
      </c>
      <c r="P8193" t="s">
        <v>356</v>
      </c>
      <c r="Q8193" t="s">
        <v>653</v>
      </c>
    </row>
    <row r="8194" spans="1:17" hidden="1" x14ac:dyDescent="0.25">
      <c r="A8194" t="s">
        <v>32134</v>
      </c>
      <c r="B8194" t="s">
        <v>32135</v>
      </c>
      <c r="C8194" s="1" t="str">
        <f t="shared" si="1069"/>
        <v>21:0675</v>
      </c>
      <c r="D8194" s="1" t="str">
        <f t="shared" si="1073"/>
        <v>21:0205</v>
      </c>
      <c r="E8194" t="s">
        <v>32136</v>
      </c>
      <c r="F8194" t="s">
        <v>32137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 t="s">
        <v>15079</v>
      </c>
      <c r="P8194" t="s">
        <v>356</v>
      </c>
      <c r="Q8194" t="s">
        <v>365</v>
      </c>
    </row>
    <row r="8195" spans="1:17" hidden="1" x14ac:dyDescent="0.25">
      <c r="A8195" t="s">
        <v>32138</v>
      </c>
      <c r="B8195" t="s">
        <v>32139</v>
      </c>
      <c r="C8195" s="1" t="str">
        <f t="shared" si="1069"/>
        <v>21:0675</v>
      </c>
      <c r="D8195" s="1" t="str">
        <f t="shared" si="1073"/>
        <v>21:0205</v>
      </c>
      <c r="E8195" t="s">
        <v>32140</v>
      </c>
      <c r="F8195" t="s">
        <v>32141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 t="s">
        <v>2120</v>
      </c>
      <c r="P8195" t="s">
        <v>583</v>
      </c>
      <c r="Q8195" t="s">
        <v>398</v>
      </c>
    </row>
    <row r="8196" spans="1:17" hidden="1" x14ac:dyDescent="0.25">
      <c r="A8196" t="s">
        <v>32142</v>
      </c>
      <c r="B8196" t="s">
        <v>32143</v>
      </c>
      <c r="C8196" s="1" t="str">
        <f t="shared" si="1069"/>
        <v>21:0675</v>
      </c>
      <c r="D8196" s="1" t="str">
        <f t="shared" si="1073"/>
        <v>21:0205</v>
      </c>
      <c r="E8196" t="s">
        <v>32144</v>
      </c>
      <c r="F8196" t="s">
        <v>32145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 t="s">
        <v>2257</v>
      </c>
      <c r="P8196" t="s">
        <v>45</v>
      </c>
      <c r="Q8196" t="s">
        <v>522</v>
      </c>
    </row>
    <row r="8197" spans="1:17" hidden="1" x14ac:dyDescent="0.25">
      <c r="A8197" t="s">
        <v>32146</v>
      </c>
      <c r="B8197" t="s">
        <v>32147</v>
      </c>
      <c r="C8197" s="1" t="str">
        <f t="shared" si="1069"/>
        <v>21:0675</v>
      </c>
      <c r="D8197" s="1" t="str">
        <f t="shared" si="1073"/>
        <v>21:0205</v>
      </c>
      <c r="E8197" t="s">
        <v>32148</v>
      </c>
      <c r="F8197" t="s">
        <v>32149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 t="s">
        <v>576</v>
      </c>
      <c r="P8197" t="s">
        <v>45</v>
      </c>
      <c r="Q8197" t="s">
        <v>522</v>
      </c>
    </row>
    <row r="8198" spans="1:17" hidden="1" x14ac:dyDescent="0.25">
      <c r="A8198" t="s">
        <v>32150</v>
      </c>
      <c r="B8198" t="s">
        <v>32151</v>
      </c>
      <c r="C8198" s="1" t="str">
        <f t="shared" si="1069"/>
        <v>21:0675</v>
      </c>
      <c r="D8198" s="1" t="str">
        <f t="shared" si="1073"/>
        <v>21:0205</v>
      </c>
      <c r="E8198" t="s">
        <v>32152</v>
      </c>
      <c r="F8198" t="s">
        <v>32153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 t="s">
        <v>327</v>
      </c>
      <c r="P8198" t="s">
        <v>45</v>
      </c>
      <c r="Q8198" t="s">
        <v>392</v>
      </c>
    </row>
    <row r="8199" spans="1:17" hidden="1" x14ac:dyDescent="0.25">
      <c r="A8199" t="s">
        <v>32154</v>
      </c>
      <c r="B8199" t="s">
        <v>32155</v>
      </c>
      <c r="C8199" s="1" t="str">
        <f t="shared" si="1069"/>
        <v>21:0675</v>
      </c>
      <c r="D8199" s="1" t="str">
        <f t="shared" si="1073"/>
        <v>21:0205</v>
      </c>
      <c r="E8199" t="s">
        <v>32156</v>
      </c>
      <c r="F8199" t="s">
        <v>32157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 t="s">
        <v>261</v>
      </c>
      <c r="P8199" t="s">
        <v>45</v>
      </c>
      <c r="Q8199" t="s">
        <v>392</v>
      </c>
    </row>
    <row r="8200" spans="1:17" hidden="1" x14ac:dyDescent="0.25">
      <c r="A8200" t="s">
        <v>32158</v>
      </c>
      <c r="B8200" t="s">
        <v>32159</v>
      </c>
      <c r="C8200" s="1" t="str">
        <f t="shared" si="1069"/>
        <v>21:0675</v>
      </c>
      <c r="D8200" s="1" t="str">
        <f t="shared" si="1073"/>
        <v>21:0205</v>
      </c>
      <c r="E8200" t="s">
        <v>32160</v>
      </c>
      <c r="F8200" t="s">
        <v>32161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 t="s">
        <v>2120</v>
      </c>
      <c r="P8200" t="s">
        <v>87</v>
      </c>
      <c r="Q8200" t="s">
        <v>522</v>
      </c>
    </row>
    <row r="8201" spans="1:17" hidden="1" x14ac:dyDescent="0.25">
      <c r="A8201" t="s">
        <v>32162</v>
      </c>
      <c r="B8201" t="s">
        <v>32163</v>
      </c>
      <c r="C8201" s="1" t="str">
        <f t="shared" si="1069"/>
        <v>21:0675</v>
      </c>
      <c r="D8201" s="1" t="str">
        <f t="shared" si="1073"/>
        <v>21:0205</v>
      </c>
      <c r="E8201" t="s">
        <v>32160</v>
      </c>
      <c r="F8201" t="s">
        <v>32164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 t="s">
        <v>2120</v>
      </c>
      <c r="P8201" t="s">
        <v>87</v>
      </c>
      <c r="Q8201" t="s">
        <v>522</v>
      </c>
    </row>
    <row r="8202" spans="1:17" hidden="1" x14ac:dyDescent="0.25">
      <c r="A8202" t="s">
        <v>32165</v>
      </c>
      <c r="B8202" t="s">
        <v>32166</v>
      </c>
      <c r="C8202" s="1" t="str">
        <f t="shared" si="1069"/>
        <v>21:0675</v>
      </c>
      <c r="D8202" s="1" t="str">
        <f t="shared" si="1073"/>
        <v>21:0205</v>
      </c>
      <c r="E8202" t="s">
        <v>32167</v>
      </c>
      <c r="F8202" t="s">
        <v>32168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 t="s">
        <v>8423</v>
      </c>
      <c r="P8202" t="s">
        <v>45</v>
      </c>
      <c r="Q8202" t="s">
        <v>522</v>
      </c>
    </row>
    <row r="8203" spans="1:17" hidden="1" x14ac:dyDescent="0.25">
      <c r="A8203" t="s">
        <v>32169</v>
      </c>
      <c r="B8203" t="s">
        <v>32170</v>
      </c>
      <c r="C8203" s="1" t="str">
        <f t="shared" si="1069"/>
        <v>21:0675</v>
      </c>
      <c r="D8203" s="1" t="str">
        <f t="shared" si="1073"/>
        <v>21:0205</v>
      </c>
      <c r="E8203" t="s">
        <v>32171</v>
      </c>
      <c r="F8203" t="s">
        <v>32172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 t="s">
        <v>730</v>
      </c>
      <c r="P8203" t="s">
        <v>87</v>
      </c>
      <c r="Q8203" t="s">
        <v>398</v>
      </c>
    </row>
    <row r="8204" spans="1:17" hidden="1" x14ac:dyDescent="0.25">
      <c r="A8204" t="s">
        <v>32173</v>
      </c>
      <c r="B8204" t="s">
        <v>32174</v>
      </c>
      <c r="C8204" s="1" t="str">
        <f t="shared" si="1069"/>
        <v>21:0675</v>
      </c>
      <c r="D8204" s="1" t="str">
        <f t="shared" si="1073"/>
        <v>21:0205</v>
      </c>
      <c r="E8204" t="s">
        <v>32175</v>
      </c>
      <c r="F8204" t="s">
        <v>32176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 t="s">
        <v>6341</v>
      </c>
      <c r="P8204" t="s">
        <v>45</v>
      </c>
      <c r="Q8204" t="s">
        <v>392</v>
      </c>
    </row>
    <row r="8205" spans="1:17" hidden="1" x14ac:dyDescent="0.25">
      <c r="A8205" t="s">
        <v>32177</v>
      </c>
      <c r="B8205" t="s">
        <v>32178</v>
      </c>
      <c r="C8205" s="1" t="str">
        <f t="shared" si="1069"/>
        <v>21:0675</v>
      </c>
      <c r="D8205" s="1" t="str">
        <f t="shared" si="1073"/>
        <v>21:0205</v>
      </c>
      <c r="E8205" t="s">
        <v>32179</v>
      </c>
      <c r="F8205" t="s">
        <v>32180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 t="s">
        <v>14276</v>
      </c>
      <c r="P8205" t="s">
        <v>1515</v>
      </c>
      <c r="Q8205" t="s">
        <v>398</v>
      </c>
    </row>
    <row r="8206" spans="1:17" hidden="1" x14ac:dyDescent="0.25">
      <c r="A8206" t="s">
        <v>32181</v>
      </c>
      <c r="B8206" t="s">
        <v>32182</v>
      </c>
      <c r="C8206" s="1" t="str">
        <f t="shared" si="1069"/>
        <v>21:0675</v>
      </c>
      <c r="D8206" s="1" t="str">
        <f t="shared" si="1073"/>
        <v>21:0205</v>
      </c>
      <c r="E8206" t="s">
        <v>32183</v>
      </c>
      <c r="F8206" t="s">
        <v>32184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 t="s">
        <v>76</v>
      </c>
      <c r="P8206" t="s">
        <v>45</v>
      </c>
      <c r="Q8206" t="s">
        <v>59</v>
      </c>
    </row>
    <row r="8207" spans="1:17" hidden="1" x14ac:dyDescent="0.25">
      <c r="A8207" t="s">
        <v>32185</v>
      </c>
      <c r="B8207" t="s">
        <v>32186</v>
      </c>
      <c r="C8207" s="1" t="str">
        <f t="shared" si="1069"/>
        <v>21:0675</v>
      </c>
      <c r="D8207" s="1" t="str">
        <f t="shared" si="1073"/>
        <v>21:0205</v>
      </c>
      <c r="E8207" t="s">
        <v>32187</v>
      </c>
      <c r="F8207" t="s">
        <v>32188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 t="s">
        <v>2120</v>
      </c>
      <c r="P8207" t="s">
        <v>22</v>
      </c>
      <c r="Q8207" t="s">
        <v>35</v>
      </c>
    </row>
    <row r="8208" spans="1:17" hidden="1" x14ac:dyDescent="0.25">
      <c r="A8208" t="s">
        <v>32189</v>
      </c>
      <c r="B8208" t="s">
        <v>32190</v>
      </c>
      <c r="C8208" s="1" t="str">
        <f t="shared" si="1069"/>
        <v>21:0675</v>
      </c>
      <c r="D8208" s="1" t="str">
        <f t="shared" si="1073"/>
        <v>21:0205</v>
      </c>
      <c r="E8208" t="s">
        <v>32191</v>
      </c>
      <c r="F8208" t="s">
        <v>32192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 t="s">
        <v>2720</v>
      </c>
      <c r="P8208" t="s">
        <v>22</v>
      </c>
      <c r="Q8208" t="s">
        <v>365</v>
      </c>
    </row>
    <row r="8209" spans="1:17" hidden="1" x14ac:dyDescent="0.25">
      <c r="A8209" t="s">
        <v>32193</v>
      </c>
      <c r="B8209" t="s">
        <v>32194</v>
      </c>
      <c r="C8209" s="1" t="str">
        <f t="shared" si="1069"/>
        <v>21:0675</v>
      </c>
      <c r="D8209" s="1" t="str">
        <f t="shared" si="1073"/>
        <v>21:0205</v>
      </c>
      <c r="E8209" t="s">
        <v>32195</v>
      </c>
      <c r="F8209" t="s">
        <v>32196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 t="s">
        <v>14840</v>
      </c>
      <c r="P8209" t="s">
        <v>397</v>
      </c>
      <c r="Q8209" t="s">
        <v>392</v>
      </c>
    </row>
    <row r="8210" spans="1:17" hidden="1" x14ac:dyDescent="0.25">
      <c r="A8210" t="s">
        <v>32197</v>
      </c>
      <c r="B8210" t="s">
        <v>32198</v>
      </c>
      <c r="C8210" s="1" t="str">
        <f t="shared" si="1069"/>
        <v>21:0675</v>
      </c>
      <c r="D8210" s="1" t="str">
        <f>HYPERLINK("http://geochem.nrcan.gc.ca/cdogs/content/svy/svy_e.htm", "")</f>
        <v/>
      </c>
      <c r="G8210" s="1" t="str">
        <f>HYPERLINK("http://geochem.nrcan.gc.ca/cdogs/content/cr_/cr_00080_e.htm", "80")</f>
        <v>80</v>
      </c>
      <c r="J8210" t="s">
        <v>11703</v>
      </c>
      <c r="K8210" t="s">
        <v>11704</v>
      </c>
      <c r="O8210" t="s">
        <v>327</v>
      </c>
      <c r="P8210" t="s">
        <v>2943</v>
      </c>
      <c r="Q8210" t="s">
        <v>59</v>
      </c>
    </row>
    <row r="8211" spans="1:17" hidden="1" x14ac:dyDescent="0.25">
      <c r="A8211" t="s">
        <v>32199</v>
      </c>
      <c r="B8211" t="s">
        <v>32200</v>
      </c>
      <c r="C8211" s="1" t="str">
        <f t="shared" si="1069"/>
        <v>21:0675</v>
      </c>
      <c r="D8211" s="1" t="str">
        <f t="shared" ref="D8211:D8229" si="1076">HYPERLINK("http://geochem.nrcan.gc.ca/cdogs/content/svy/svy210205_e.htm", "21:0205")</f>
        <v>21:0205</v>
      </c>
      <c r="E8211" t="s">
        <v>32201</v>
      </c>
      <c r="F8211" t="s">
        <v>32202</v>
      </c>
      <c r="H8211">
        <v>63.813439799999998</v>
      </c>
      <c r="I8211">
        <v>-134.07673539999999</v>
      </c>
      <c r="J8211" s="1" t="str">
        <f t="shared" ref="J8211:J8229" si="1077">HYPERLINK("http://geochem.nrcan.gc.ca/cdogs/content/kwd/kwd020018_e.htm", "Fluid (stream)")</f>
        <v>Fluid (stream)</v>
      </c>
      <c r="K8211" s="1" t="str">
        <f t="shared" ref="K8211:K8229" si="1078">HYPERLINK("http://geochem.nrcan.gc.ca/cdogs/content/kwd/kwd080007_e.htm", "Untreated Water")</f>
        <v>Untreated Water</v>
      </c>
      <c r="O8211" t="s">
        <v>689</v>
      </c>
      <c r="P8211" t="s">
        <v>5755</v>
      </c>
      <c r="Q8211" t="s">
        <v>23</v>
      </c>
    </row>
    <row r="8212" spans="1:17" hidden="1" x14ac:dyDescent="0.25">
      <c r="A8212" t="s">
        <v>32203</v>
      </c>
      <c r="B8212" t="s">
        <v>32204</v>
      </c>
      <c r="C8212" s="1" t="str">
        <f t="shared" si="1069"/>
        <v>21:0675</v>
      </c>
      <c r="D8212" s="1" t="str">
        <f t="shared" si="1076"/>
        <v>21:0205</v>
      </c>
      <c r="E8212" t="s">
        <v>32205</v>
      </c>
      <c r="F8212" t="s">
        <v>32206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 t="s">
        <v>512</v>
      </c>
      <c r="P8212" t="s">
        <v>4455</v>
      </c>
      <c r="Q8212" t="s">
        <v>392</v>
      </c>
    </row>
    <row r="8213" spans="1:17" hidden="1" x14ac:dyDescent="0.25">
      <c r="A8213" t="s">
        <v>32207</v>
      </c>
      <c r="B8213" t="s">
        <v>32208</v>
      </c>
      <c r="C8213" s="1" t="str">
        <f t="shared" si="1069"/>
        <v>21:0675</v>
      </c>
      <c r="D8213" s="1" t="str">
        <f t="shared" si="1076"/>
        <v>21:0205</v>
      </c>
      <c r="E8213" t="s">
        <v>32209</v>
      </c>
      <c r="F8213" t="s">
        <v>32210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 t="s">
        <v>21</v>
      </c>
      <c r="P8213" t="s">
        <v>583</v>
      </c>
      <c r="Q8213" t="s">
        <v>93</v>
      </c>
    </row>
    <row r="8214" spans="1:17" hidden="1" x14ac:dyDescent="0.25">
      <c r="A8214" t="s">
        <v>32211</v>
      </c>
      <c r="B8214" t="s">
        <v>32212</v>
      </c>
      <c r="C8214" s="1" t="str">
        <f t="shared" si="1069"/>
        <v>21:0675</v>
      </c>
      <c r="D8214" s="1" t="str">
        <f t="shared" si="1076"/>
        <v>21:0205</v>
      </c>
      <c r="E8214" t="s">
        <v>32213</v>
      </c>
      <c r="F8214" t="s">
        <v>32214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 t="s">
        <v>1818</v>
      </c>
      <c r="P8214" t="s">
        <v>658</v>
      </c>
      <c r="Q8214" t="s">
        <v>23</v>
      </c>
    </row>
    <row r="8215" spans="1:17" hidden="1" x14ac:dyDescent="0.25">
      <c r="A8215" t="s">
        <v>32215</v>
      </c>
      <c r="B8215" t="s">
        <v>32216</v>
      </c>
      <c r="C8215" s="1" t="str">
        <f t="shared" si="1069"/>
        <v>21:0675</v>
      </c>
      <c r="D8215" s="1" t="str">
        <f t="shared" si="1076"/>
        <v>21:0205</v>
      </c>
      <c r="E8215" t="s">
        <v>32217</v>
      </c>
      <c r="F8215" t="s">
        <v>32218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 t="s">
        <v>3406</v>
      </c>
      <c r="P8215" t="s">
        <v>22</v>
      </c>
      <c r="Q8215" t="s">
        <v>522</v>
      </c>
    </row>
    <row r="8216" spans="1:17" hidden="1" x14ac:dyDescent="0.25">
      <c r="A8216" t="s">
        <v>32219</v>
      </c>
      <c r="B8216" t="s">
        <v>32220</v>
      </c>
      <c r="C8216" s="1" t="str">
        <f t="shared" si="1069"/>
        <v>21:0675</v>
      </c>
      <c r="D8216" s="1" t="str">
        <f t="shared" si="1076"/>
        <v>21:0205</v>
      </c>
      <c r="E8216" t="s">
        <v>32221</v>
      </c>
      <c r="F8216" t="s">
        <v>32222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 t="s">
        <v>7165</v>
      </c>
      <c r="P8216" t="s">
        <v>1588</v>
      </c>
      <c r="Q8216" t="s">
        <v>398</v>
      </c>
    </row>
    <row r="8217" spans="1:17" hidden="1" x14ac:dyDescent="0.25">
      <c r="A8217" t="s">
        <v>32223</v>
      </c>
      <c r="B8217" t="s">
        <v>32224</v>
      </c>
      <c r="C8217" s="1" t="str">
        <f t="shared" si="1069"/>
        <v>21:0675</v>
      </c>
      <c r="D8217" s="1" t="str">
        <f t="shared" si="1076"/>
        <v>21:0205</v>
      </c>
      <c r="E8217" t="s">
        <v>32225</v>
      </c>
      <c r="F8217" t="s">
        <v>32226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 t="s">
        <v>2099</v>
      </c>
      <c r="P8217" t="s">
        <v>22</v>
      </c>
      <c r="Q8217" t="s">
        <v>653</v>
      </c>
    </row>
    <row r="8218" spans="1:17" hidden="1" x14ac:dyDescent="0.25">
      <c r="A8218" t="s">
        <v>32227</v>
      </c>
      <c r="B8218" t="s">
        <v>32228</v>
      </c>
      <c r="C8218" s="1" t="str">
        <f t="shared" ref="C8218:C8281" si="1079">HYPERLINK("http://geochem.nrcan.gc.ca/cdogs/content/bdl/bdl210675_e.htm", "21:0675")</f>
        <v>21:0675</v>
      </c>
      <c r="D8218" s="1" t="str">
        <f t="shared" si="1076"/>
        <v>21:0205</v>
      </c>
      <c r="E8218" t="s">
        <v>32225</v>
      </c>
      <c r="F8218" t="s">
        <v>32229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 t="s">
        <v>5641</v>
      </c>
      <c r="P8218" t="s">
        <v>356</v>
      </c>
      <c r="Q8218" t="s">
        <v>365</v>
      </c>
    </row>
    <row r="8219" spans="1:17" hidden="1" x14ac:dyDescent="0.25">
      <c r="A8219" t="s">
        <v>32230</v>
      </c>
      <c r="B8219" t="s">
        <v>32231</v>
      </c>
      <c r="C8219" s="1" t="str">
        <f t="shared" si="1079"/>
        <v>21:0675</v>
      </c>
      <c r="D8219" s="1" t="str">
        <f t="shared" si="1076"/>
        <v>21:0205</v>
      </c>
      <c r="E8219" t="s">
        <v>32232</v>
      </c>
      <c r="F8219" t="s">
        <v>32233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 t="s">
        <v>21</v>
      </c>
      <c r="P8219" t="s">
        <v>2212</v>
      </c>
      <c r="Q8219" t="s">
        <v>365</v>
      </c>
    </row>
    <row r="8220" spans="1:17" hidden="1" x14ac:dyDescent="0.25">
      <c r="A8220" t="s">
        <v>32234</v>
      </c>
      <c r="B8220" t="s">
        <v>32235</v>
      </c>
      <c r="C8220" s="1" t="str">
        <f t="shared" si="1079"/>
        <v>21:0675</v>
      </c>
      <c r="D8220" s="1" t="str">
        <f t="shared" si="1076"/>
        <v>21:0205</v>
      </c>
      <c r="E8220" t="s">
        <v>32236</v>
      </c>
      <c r="F8220" t="s">
        <v>32237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 t="s">
        <v>32238</v>
      </c>
      <c r="P8220" t="s">
        <v>356</v>
      </c>
      <c r="Q8220" t="s">
        <v>392</v>
      </c>
    </row>
    <row r="8221" spans="1:17" hidden="1" x14ac:dyDescent="0.25">
      <c r="A8221" t="s">
        <v>32239</v>
      </c>
      <c r="B8221" t="s">
        <v>32240</v>
      </c>
      <c r="C8221" s="1" t="str">
        <f t="shared" si="1079"/>
        <v>21:0675</v>
      </c>
      <c r="D8221" s="1" t="str">
        <f t="shared" si="1076"/>
        <v>21:0205</v>
      </c>
      <c r="E8221" t="s">
        <v>32241</v>
      </c>
      <c r="F8221" t="s">
        <v>32242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 t="s">
        <v>10710</v>
      </c>
      <c r="P8221" t="s">
        <v>2212</v>
      </c>
      <c r="Q8221" t="s">
        <v>392</v>
      </c>
    </row>
    <row r="8222" spans="1:17" hidden="1" x14ac:dyDescent="0.25">
      <c r="A8222" t="s">
        <v>32243</v>
      </c>
      <c r="B8222" t="s">
        <v>32244</v>
      </c>
      <c r="C8222" s="1" t="str">
        <f t="shared" si="1079"/>
        <v>21:0675</v>
      </c>
      <c r="D8222" s="1" t="str">
        <f t="shared" si="1076"/>
        <v>21:0205</v>
      </c>
      <c r="E8222" t="s">
        <v>32245</v>
      </c>
      <c r="F8222" t="s">
        <v>32246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 t="s">
        <v>5793</v>
      </c>
      <c r="P8222" t="s">
        <v>22</v>
      </c>
      <c r="Q8222" t="s">
        <v>522</v>
      </c>
    </row>
    <row r="8223" spans="1:17" hidden="1" x14ac:dyDescent="0.25">
      <c r="A8223" t="s">
        <v>32247</v>
      </c>
      <c r="B8223" t="s">
        <v>32248</v>
      </c>
      <c r="C8223" s="1" t="str">
        <f t="shared" si="1079"/>
        <v>21:0675</v>
      </c>
      <c r="D8223" s="1" t="str">
        <f t="shared" si="1076"/>
        <v>21:0205</v>
      </c>
      <c r="E8223" t="s">
        <v>32249</v>
      </c>
      <c r="F8223" t="s">
        <v>32250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 t="s">
        <v>2822</v>
      </c>
      <c r="P8223" t="s">
        <v>583</v>
      </c>
      <c r="Q8223" t="s">
        <v>398</v>
      </c>
    </row>
    <row r="8224" spans="1:17" hidden="1" x14ac:dyDescent="0.25">
      <c r="A8224" t="s">
        <v>32251</v>
      </c>
      <c r="B8224" t="s">
        <v>32252</v>
      </c>
      <c r="C8224" s="1" t="str">
        <f t="shared" si="1079"/>
        <v>21:0675</v>
      </c>
      <c r="D8224" s="1" t="str">
        <f t="shared" si="1076"/>
        <v>21:0205</v>
      </c>
      <c r="E8224" t="s">
        <v>32253</v>
      </c>
      <c r="F8224" t="s">
        <v>32254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 t="s">
        <v>667</v>
      </c>
      <c r="P8224" t="s">
        <v>356</v>
      </c>
      <c r="Q8224" t="s">
        <v>398</v>
      </c>
    </row>
    <row r="8225" spans="1:17" hidden="1" x14ac:dyDescent="0.25">
      <c r="A8225" t="s">
        <v>32255</v>
      </c>
      <c r="B8225" t="s">
        <v>32256</v>
      </c>
      <c r="C8225" s="1" t="str">
        <f t="shared" si="1079"/>
        <v>21:0675</v>
      </c>
      <c r="D8225" s="1" t="str">
        <f t="shared" si="1076"/>
        <v>21:0205</v>
      </c>
      <c r="E8225" t="s">
        <v>32257</v>
      </c>
      <c r="F8225" t="s">
        <v>32258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 t="s">
        <v>17101</v>
      </c>
      <c r="P8225" t="s">
        <v>45</v>
      </c>
      <c r="Q8225" t="s">
        <v>365</v>
      </c>
    </row>
    <row r="8226" spans="1:17" hidden="1" x14ac:dyDescent="0.25">
      <c r="A8226" t="s">
        <v>32259</v>
      </c>
      <c r="B8226" t="s">
        <v>32260</v>
      </c>
      <c r="C8226" s="1" t="str">
        <f t="shared" si="1079"/>
        <v>21:0675</v>
      </c>
      <c r="D8226" s="1" t="str">
        <f t="shared" si="1076"/>
        <v>21:0205</v>
      </c>
      <c r="E8226" t="s">
        <v>32261</v>
      </c>
      <c r="F8226" t="s">
        <v>32262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 t="s">
        <v>2257</v>
      </c>
      <c r="P8226" t="s">
        <v>45</v>
      </c>
      <c r="Q8226" t="s">
        <v>23</v>
      </c>
    </row>
    <row r="8227" spans="1:17" hidden="1" x14ac:dyDescent="0.25">
      <c r="A8227" t="s">
        <v>32263</v>
      </c>
      <c r="B8227" t="s">
        <v>32264</v>
      </c>
      <c r="C8227" s="1" t="str">
        <f t="shared" si="1079"/>
        <v>21:0675</v>
      </c>
      <c r="D8227" s="1" t="str">
        <f t="shared" si="1076"/>
        <v>21:0205</v>
      </c>
      <c r="E8227" t="s">
        <v>32265</v>
      </c>
      <c r="F8227" t="s">
        <v>32266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 t="s">
        <v>21</v>
      </c>
      <c r="P8227" t="s">
        <v>636</v>
      </c>
      <c r="Q8227" t="s">
        <v>29</v>
      </c>
    </row>
    <row r="8228" spans="1:17" hidden="1" x14ac:dyDescent="0.25">
      <c r="A8228" t="s">
        <v>32267</v>
      </c>
      <c r="B8228" t="s">
        <v>32268</v>
      </c>
      <c r="C8228" s="1" t="str">
        <f t="shared" si="1079"/>
        <v>21:0675</v>
      </c>
      <c r="D8228" s="1" t="str">
        <f t="shared" si="1076"/>
        <v>21:0205</v>
      </c>
      <c r="E8228" t="s">
        <v>32269</v>
      </c>
      <c r="F8228" t="s">
        <v>32270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 t="s">
        <v>21</v>
      </c>
      <c r="P8228" t="s">
        <v>583</v>
      </c>
      <c r="Q8228" t="s">
        <v>29</v>
      </c>
    </row>
    <row r="8229" spans="1:17" hidden="1" x14ac:dyDescent="0.25">
      <c r="A8229" t="s">
        <v>32271</v>
      </c>
      <c r="B8229" t="s">
        <v>32272</v>
      </c>
      <c r="C8229" s="1" t="str">
        <f t="shared" si="1079"/>
        <v>21:0675</v>
      </c>
      <c r="D8229" s="1" t="str">
        <f t="shared" si="1076"/>
        <v>21:0205</v>
      </c>
      <c r="E8229" t="s">
        <v>32273</v>
      </c>
      <c r="F8229" t="s">
        <v>32274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 t="s">
        <v>3419</v>
      </c>
      <c r="P8229" t="s">
        <v>45</v>
      </c>
      <c r="Q8229" t="s">
        <v>35</v>
      </c>
    </row>
    <row r="8230" spans="1:17" hidden="1" x14ac:dyDescent="0.25">
      <c r="A8230" t="s">
        <v>32275</v>
      </c>
      <c r="B8230" t="s">
        <v>32276</v>
      </c>
      <c r="C8230" s="1" t="str">
        <f t="shared" si="1079"/>
        <v>21:0675</v>
      </c>
      <c r="D8230" s="1" t="str">
        <f>HYPERLINK("http://geochem.nrcan.gc.ca/cdogs/content/svy/svy_e.htm", "")</f>
        <v/>
      </c>
      <c r="G8230" s="1" t="str">
        <f>HYPERLINK("http://geochem.nrcan.gc.ca/cdogs/content/cr_/cr_00082_e.htm", "82")</f>
        <v>82</v>
      </c>
      <c r="J8230" t="s">
        <v>11703</v>
      </c>
      <c r="K8230" t="s">
        <v>11704</v>
      </c>
      <c r="O8230" t="s">
        <v>667</v>
      </c>
      <c r="P8230" t="s">
        <v>4550</v>
      </c>
      <c r="Q8230" t="s">
        <v>522</v>
      </c>
    </row>
    <row r="8231" spans="1:17" hidden="1" x14ac:dyDescent="0.25">
      <c r="A8231" t="s">
        <v>32277</v>
      </c>
      <c r="B8231" t="s">
        <v>32278</v>
      </c>
      <c r="C8231" s="1" t="str">
        <f t="shared" si="1079"/>
        <v>21:0675</v>
      </c>
      <c r="D8231" s="1" t="str">
        <f t="shared" ref="D8231:D8237" si="1080">HYPERLINK("http://geochem.nrcan.gc.ca/cdogs/content/svy/svy210205_e.htm", "21:0205")</f>
        <v>21:0205</v>
      </c>
      <c r="E8231" t="s">
        <v>32279</v>
      </c>
      <c r="F8231" t="s">
        <v>32280</v>
      </c>
      <c r="H8231">
        <v>63.860060699999998</v>
      </c>
      <c r="I8231">
        <v>-134.51436519999999</v>
      </c>
      <c r="J8231" s="1" t="str">
        <f t="shared" ref="J8231:J8237" si="1081">HYPERLINK("http://geochem.nrcan.gc.ca/cdogs/content/kwd/kwd020018_e.htm", "Fluid (stream)")</f>
        <v>Fluid (stream)</v>
      </c>
      <c r="K8231" s="1" t="str">
        <f t="shared" ref="K8231:K8237" si="1082">HYPERLINK("http://geochem.nrcan.gc.ca/cdogs/content/kwd/kwd080007_e.htm", "Untreated Water")</f>
        <v>Untreated Water</v>
      </c>
      <c r="O8231" t="s">
        <v>2120</v>
      </c>
      <c r="P8231" t="s">
        <v>22</v>
      </c>
      <c r="Q8231" t="s">
        <v>59</v>
      </c>
    </row>
    <row r="8232" spans="1:17" hidden="1" x14ac:dyDescent="0.25">
      <c r="A8232" t="s">
        <v>32281</v>
      </c>
      <c r="B8232" t="s">
        <v>32282</v>
      </c>
      <c r="C8232" s="1" t="str">
        <f t="shared" si="1079"/>
        <v>21:0675</v>
      </c>
      <c r="D8232" s="1" t="str">
        <f t="shared" si="1080"/>
        <v>21:0205</v>
      </c>
      <c r="E8232" t="s">
        <v>32283</v>
      </c>
      <c r="F8232" t="s">
        <v>32284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 t="s">
        <v>154</v>
      </c>
      <c r="P8232" t="s">
        <v>880</v>
      </c>
      <c r="Q8232" t="s">
        <v>398</v>
      </c>
    </row>
    <row r="8233" spans="1:17" hidden="1" x14ac:dyDescent="0.25">
      <c r="A8233" t="s">
        <v>32285</v>
      </c>
      <c r="B8233" t="s">
        <v>32286</v>
      </c>
      <c r="C8233" s="1" t="str">
        <f t="shared" si="1079"/>
        <v>21:0675</v>
      </c>
      <c r="D8233" s="1" t="str">
        <f t="shared" si="1080"/>
        <v>21:0205</v>
      </c>
      <c r="E8233" t="s">
        <v>32287</v>
      </c>
      <c r="F8233" t="s">
        <v>32288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 t="s">
        <v>21</v>
      </c>
      <c r="P8233" t="s">
        <v>22</v>
      </c>
      <c r="Q8233" t="s">
        <v>93</v>
      </c>
    </row>
    <row r="8234" spans="1:17" hidden="1" x14ac:dyDescent="0.25">
      <c r="A8234" t="s">
        <v>32289</v>
      </c>
      <c r="B8234" t="s">
        <v>32290</v>
      </c>
      <c r="C8234" s="1" t="str">
        <f t="shared" si="1079"/>
        <v>21:0675</v>
      </c>
      <c r="D8234" s="1" t="str">
        <f t="shared" si="1080"/>
        <v>21:0205</v>
      </c>
      <c r="E8234" t="s">
        <v>32291</v>
      </c>
      <c r="F8234" t="s">
        <v>32292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 t="s">
        <v>76</v>
      </c>
      <c r="P8234" t="s">
        <v>356</v>
      </c>
      <c r="Q8234" t="s">
        <v>35</v>
      </c>
    </row>
    <row r="8235" spans="1:17" hidden="1" x14ac:dyDescent="0.25">
      <c r="A8235" t="s">
        <v>32293</v>
      </c>
      <c r="B8235" t="s">
        <v>32294</v>
      </c>
      <c r="C8235" s="1" t="str">
        <f t="shared" si="1079"/>
        <v>21:0675</v>
      </c>
      <c r="D8235" s="1" t="str">
        <f t="shared" si="1080"/>
        <v>21:0205</v>
      </c>
      <c r="E8235" t="s">
        <v>32295</v>
      </c>
      <c r="F8235" t="s">
        <v>32296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 t="s">
        <v>21</v>
      </c>
      <c r="P8235" t="s">
        <v>1631</v>
      </c>
      <c r="Q8235" t="s">
        <v>35</v>
      </c>
    </row>
    <row r="8236" spans="1:17" hidden="1" x14ac:dyDescent="0.25">
      <c r="A8236" t="s">
        <v>32297</v>
      </c>
      <c r="B8236" t="s">
        <v>32298</v>
      </c>
      <c r="C8236" s="1" t="str">
        <f t="shared" si="1079"/>
        <v>21:0675</v>
      </c>
      <c r="D8236" s="1" t="str">
        <f t="shared" si="1080"/>
        <v>21:0205</v>
      </c>
      <c r="E8236" t="s">
        <v>32299</v>
      </c>
      <c r="F8236" t="s">
        <v>32300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 t="s">
        <v>21</v>
      </c>
      <c r="P8236" t="s">
        <v>391</v>
      </c>
      <c r="Q8236" t="s">
        <v>149</v>
      </c>
    </row>
    <row r="8237" spans="1:17" hidden="1" x14ac:dyDescent="0.25">
      <c r="A8237" t="s">
        <v>32301</v>
      </c>
      <c r="B8237" t="s">
        <v>32302</v>
      </c>
      <c r="C8237" s="1" t="str">
        <f t="shared" si="1079"/>
        <v>21:0675</v>
      </c>
      <c r="D8237" s="1" t="str">
        <f t="shared" si="1080"/>
        <v>21:0205</v>
      </c>
      <c r="E8237" t="s">
        <v>32303</v>
      </c>
      <c r="F8237" t="s">
        <v>32304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 t="s">
        <v>244</v>
      </c>
      <c r="P8237" t="s">
        <v>2212</v>
      </c>
      <c r="Q8237" t="s">
        <v>46</v>
      </c>
    </row>
    <row r="8238" spans="1:17" hidden="1" x14ac:dyDescent="0.25">
      <c r="A8238" t="s">
        <v>32305</v>
      </c>
      <c r="B8238" t="s">
        <v>32306</v>
      </c>
      <c r="C8238" s="1" t="str">
        <f t="shared" si="1079"/>
        <v>21:0675</v>
      </c>
      <c r="D8238" s="1" t="str">
        <f>HYPERLINK("http://geochem.nrcan.gc.ca/cdogs/content/svy/svy_e.htm", "")</f>
        <v/>
      </c>
      <c r="G8238" s="1" t="str">
        <f>HYPERLINK("http://geochem.nrcan.gc.ca/cdogs/content/cr_/cr_00082_e.htm", "82")</f>
        <v>82</v>
      </c>
      <c r="J8238" t="s">
        <v>11703</v>
      </c>
      <c r="K8238" t="s">
        <v>11704</v>
      </c>
      <c r="O8238" t="s">
        <v>19624</v>
      </c>
      <c r="P8238" t="s">
        <v>4550</v>
      </c>
      <c r="Q8238" t="s">
        <v>59</v>
      </c>
    </row>
    <row r="8239" spans="1:17" hidden="1" x14ac:dyDescent="0.25">
      <c r="A8239" t="s">
        <v>32307</v>
      </c>
      <c r="B8239" t="s">
        <v>32308</v>
      </c>
      <c r="C8239" s="1" t="str">
        <f t="shared" si="1079"/>
        <v>21:0675</v>
      </c>
      <c r="D8239" s="1" t="str">
        <f t="shared" ref="D8239:D8261" si="1083">HYPERLINK("http://geochem.nrcan.gc.ca/cdogs/content/svy/svy210205_e.htm", "21:0205")</f>
        <v>21:0205</v>
      </c>
      <c r="E8239" t="s">
        <v>32309</v>
      </c>
      <c r="F8239" t="s">
        <v>32310</v>
      </c>
      <c r="H8239">
        <v>63.912912900000002</v>
      </c>
      <c r="I8239">
        <v>-134.5781015</v>
      </c>
      <c r="J8239" s="1" t="str">
        <f t="shared" ref="J8239:J8261" si="1084">HYPERLINK("http://geochem.nrcan.gc.ca/cdogs/content/kwd/kwd020018_e.htm", "Fluid (stream)")</f>
        <v>Fluid (stream)</v>
      </c>
      <c r="K8239" s="1" t="str">
        <f t="shared" ref="K8239:K8261" si="1085">HYPERLINK("http://geochem.nrcan.gc.ca/cdogs/content/kwd/kwd080007_e.htm", "Untreated Water")</f>
        <v>Untreated Water</v>
      </c>
      <c r="O8239" t="s">
        <v>154</v>
      </c>
      <c r="P8239" t="s">
        <v>397</v>
      </c>
      <c r="Q8239" t="s">
        <v>392</v>
      </c>
    </row>
    <row r="8240" spans="1:17" hidden="1" x14ac:dyDescent="0.25">
      <c r="A8240" t="s">
        <v>32311</v>
      </c>
      <c r="B8240" t="s">
        <v>32312</v>
      </c>
      <c r="C8240" s="1" t="str">
        <f t="shared" si="1079"/>
        <v>21:0675</v>
      </c>
      <c r="D8240" s="1" t="str">
        <f t="shared" si="1083"/>
        <v>21:0205</v>
      </c>
      <c r="E8240" t="s">
        <v>32313</v>
      </c>
      <c r="F8240" t="s">
        <v>32314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 t="s">
        <v>21</v>
      </c>
      <c r="P8240" t="s">
        <v>583</v>
      </c>
      <c r="Q8240" t="s">
        <v>46</v>
      </c>
    </row>
    <row r="8241" spans="1:17" hidden="1" x14ac:dyDescent="0.25">
      <c r="A8241" t="s">
        <v>32315</v>
      </c>
      <c r="B8241" t="s">
        <v>32316</v>
      </c>
      <c r="C8241" s="1" t="str">
        <f t="shared" si="1079"/>
        <v>21:0675</v>
      </c>
      <c r="D8241" s="1" t="str">
        <f t="shared" si="1083"/>
        <v>21:0205</v>
      </c>
      <c r="E8241" t="s">
        <v>32317</v>
      </c>
      <c r="F8241" t="s">
        <v>32318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 t="s">
        <v>21</v>
      </c>
      <c r="P8241" t="s">
        <v>45</v>
      </c>
      <c r="Q8241" t="s">
        <v>103</v>
      </c>
    </row>
    <row r="8242" spans="1:17" hidden="1" x14ac:dyDescent="0.25">
      <c r="A8242" t="s">
        <v>32319</v>
      </c>
      <c r="B8242" t="s">
        <v>32320</v>
      </c>
      <c r="C8242" s="1" t="str">
        <f t="shared" si="1079"/>
        <v>21:0675</v>
      </c>
      <c r="D8242" s="1" t="str">
        <f t="shared" si="1083"/>
        <v>21:0205</v>
      </c>
      <c r="E8242" t="s">
        <v>32317</v>
      </c>
      <c r="F8242" t="s">
        <v>32321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 t="s">
        <v>21</v>
      </c>
      <c r="P8242" t="s">
        <v>45</v>
      </c>
      <c r="Q8242" t="s">
        <v>71</v>
      </c>
    </row>
    <row r="8243" spans="1:17" hidden="1" x14ac:dyDescent="0.25">
      <c r="A8243" t="s">
        <v>32322</v>
      </c>
      <c r="B8243" t="s">
        <v>32323</v>
      </c>
      <c r="C8243" s="1" t="str">
        <f t="shared" si="1079"/>
        <v>21:0675</v>
      </c>
      <c r="D8243" s="1" t="str">
        <f t="shared" si="1083"/>
        <v>21:0205</v>
      </c>
      <c r="E8243" t="s">
        <v>32324</v>
      </c>
      <c r="F8243" t="s">
        <v>32325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 t="s">
        <v>21</v>
      </c>
      <c r="P8243" t="s">
        <v>356</v>
      </c>
      <c r="Q8243" t="s">
        <v>215</v>
      </c>
    </row>
    <row r="8244" spans="1:17" hidden="1" x14ac:dyDescent="0.25">
      <c r="A8244" t="s">
        <v>32326</v>
      </c>
      <c r="B8244" t="s">
        <v>32327</v>
      </c>
      <c r="C8244" s="1" t="str">
        <f t="shared" si="1079"/>
        <v>21:0675</v>
      </c>
      <c r="D8244" s="1" t="str">
        <f t="shared" si="1083"/>
        <v>21:0205</v>
      </c>
      <c r="E8244" t="s">
        <v>32328</v>
      </c>
      <c r="F8244" t="s">
        <v>32329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 t="s">
        <v>21</v>
      </c>
      <c r="P8244" t="s">
        <v>45</v>
      </c>
      <c r="Q8244" t="s">
        <v>71</v>
      </c>
    </row>
    <row r="8245" spans="1:17" hidden="1" x14ac:dyDescent="0.25">
      <c r="A8245" t="s">
        <v>32330</v>
      </c>
      <c r="B8245" t="s">
        <v>32331</v>
      </c>
      <c r="C8245" s="1" t="str">
        <f t="shared" si="1079"/>
        <v>21:0675</v>
      </c>
      <c r="D8245" s="1" t="str">
        <f t="shared" si="1083"/>
        <v>21:0205</v>
      </c>
      <c r="E8245" t="s">
        <v>32332</v>
      </c>
      <c r="F8245" t="s">
        <v>32333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 t="s">
        <v>21</v>
      </c>
      <c r="P8245" t="s">
        <v>45</v>
      </c>
      <c r="Q8245" t="s">
        <v>71</v>
      </c>
    </row>
    <row r="8246" spans="1:17" hidden="1" x14ac:dyDescent="0.25">
      <c r="A8246" t="s">
        <v>32334</v>
      </c>
      <c r="B8246" t="s">
        <v>32335</v>
      </c>
      <c r="C8246" s="1" t="str">
        <f t="shared" si="1079"/>
        <v>21:0675</v>
      </c>
      <c r="D8246" s="1" t="str">
        <f t="shared" si="1083"/>
        <v>21:0205</v>
      </c>
      <c r="E8246" t="s">
        <v>32336</v>
      </c>
      <c r="F8246" t="s">
        <v>32337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 t="s">
        <v>21</v>
      </c>
      <c r="P8246" t="s">
        <v>45</v>
      </c>
      <c r="Q8246" t="s">
        <v>198</v>
      </c>
    </row>
    <row r="8247" spans="1:17" hidden="1" x14ac:dyDescent="0.25">
      <c r="A8247" t="s">
        <v>32338</v>
      </c>
      <c r="B8247" t="s">
        <v>32339</v>
      </c>
      <c r="C8247" s="1" t="str">
        <f t="shared" si="1079"/>
        <v>21:0675</v>
      </c>
      <c r="D8247" s="1" t="str">
        <f t="shared" si="1083"/>
        <v>21:0205</v>
      </c>
      <c r="E8247" t="s">
        <v>32340</v>
      </c>
      <c r="F8247" t="s">
        <v>32341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 t="s">
        <v>2120</v>
      </c>
      <c r="P8247" t="s">
        <v>45</v>
      </c>
      <c r="Q8247" t="s">
        <v>29</v>
      </c>
    </row>
    <row r="8248" spans="1:17" hidden="1" x14ac:dyDescent="0.25">
      <c r="A8248" t="s">
        <v>32342</v>
      </c>
      <c r="B8248" t="s">
        <v>32343</v>
      </c>
      <c r="C8248" s="1" t="str">
        <f t="shared" si="1079"/>
        <v>21:0675</v>
      </c>
      <c r="D8248" s="1" t="str">
        <f t="shared" si="1083"/>
        <v>21:0205</v>
      </c>
      <c r="E8248" t="s">
        <v>32344</v>
      </c>
      <c r="F8248" t="s">
        <v>32345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 t="s">
        <v>21</v>
      </c>
      <c r="P8248" t="s">
        <v>22</v>
      </c>
      <c r="Q8248" t="s">
        <v>23</v>
      </c>
    </row>
    <row r="8249" spans="1:17" hidden="1" x14ac:dyDescent="0.25">
      <c r="A8249" t="s">
        <v>32346</v>
      </c>
      <c r="B8249" t="s">
        <v>32347</v>
      </c>
      <c r="C8249" s="1" t="str">
        <f t="shared" si="1079"/>
        <v>21:0675</v>
      </c>
      <c r="D8249" s="1" t="str">
        <f t="shared" si="1083"/>
        <v>21:0205</v>
      </c>
      <c r="E8249" t="s">
        <v>32348</v>
      </c>
      <c r="F8249" t="s">
        <v>32349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 t="s">
        <v>21</v>
      </c>
      <c r="P8249" t="s">
        <v>356</v>
      </c>
      <c r="Q8249" t="s">
        <v>103</v>
      </c>
    </row>
    <row r="8250" spans="1:17" hidden="1" x14ac:dyDescent="0.25">
      <c r="A8250" t="s">
        <v>32350</v>
      </c>
      <c r="B8250" t="s">
        <v>32351</v>
      </c>
      <c r="C8250" s="1" t="str">
        <f t="shared" si="1079"/>
        <v>21:0675</v>
      </c>
      <c r="D8250" s="1" t="str">
        <f t="shared" si="1083"/>
        <v>21:0205</v>
      </c>
      <c r="E8250" t="s">
        <v>32352</v>
      </c>
      <c r="F8250" t="s">
        <v>32353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 t="s">
        <v>21</v>
      </c>
      <c r="P8250" t="s">
        <v>22</v>
      </c>
      <c r="Q8250" t="s">
        <v>23</v>
      </c>
    </row>
    <row r="8251" spans="1:17" hidden="1" x14ac:dyDescent="0.25">
      <c r="A8251" t="s">
        <v>32354</v>
      </c>
      <c r="B8251" t="s">
        <v>32355</v>
      </c>
      <c r="C8251" s="1" t="str">
        <f t="shared" si="1079"/>
        <v>21:0675</v>
      </c>
      <c r="D8251" s="1" t="str">
        <f t="shared" si="1083"/>
        <v>21:0205</v>
      </c>
      <c r="E8251" t="s">
        <v>32356</v>
      </c>
      <c r="F8251" t="s">
        <v>32357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 t="s">
        <v>21</v>
      </c>
      <c r="P8251" t="s">
        <v>22</v>
      </c>
      <c r="Q8251" t="s">
        <v>46</v>
      </c>
    </row>
    <row r="8252" spans="1:17" hidden="1" x14ac:dyDescent="0.25">
      <c r="A8252" t="s">
        <v>32358</v>
      </c>
      <c r="B8252" t="s">
        <v>32359</v>
      </c>
      <c r="C8252" s="1" t="str">
        <f t="shared" si="1079"/>
        <v>21:0675</v>
      </c>
      <c r="D8252" s="1" t="str">
        <f t="shared" si="1083"/>
        <v>21:0205</v>
      </c>
      <c r="E8252" t="s">
        <v>32360</v>
      </c>
      <c r="F8252" t="s">
        <v>32361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 t="s">
        <v>21</v>
      </c>
      <c r="P8252" t="s">
        <v>356</v>
      </c>
      <c r="Q8252" t="s">
        <v>71</v>
      </c>
    </row>
    <row r="8253" spans="1:17" hidden="1" x14ac:dyDescent="0.25">
      <c r="A8253" t="s">
        <v>32362</v>
      </c>
      <c r="B8253" t="s">
        <v>32363</v>
      </c>
      <c r="C8253" s="1" t="str">
        <f t="shared" si="1079"/>
        <v>21:0675</v>
      </c>
      <c r="D8253" s="1" t="str">
        <f t="shared" si="1083"/>
        <v>21:0205</v>
      </c>
      <c r="E8253" t="s">
        <v>32364</v>
      </c>
      <c r="F8253" t="s">
        <v>32365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 t="s">
        <v>15855</v>
      </c>
      <c r="P8253" t="s">
        <v>356</v>
      </c>
      <c r="Q8253" t="s">
        <v>398</v>
      </c>
    </row>
    <row r="8254" spans="1:17" hidden="1" x14ac:dyDescent="0.25">
      <c r="A8254" t="s">
        <v>32366</v>
      </c>
      <c r="B8254" t="s">
        <v>32367</v>
      </c>
      <c r="C8254" s="1" t="str">
        <f t="shared" si="1079"/>
        <v>21:0675</v>
      </c>
      <c r="D8254" s="1" t="str">
        <f t="shared" si="1083"/>
        <v>21:0205</v>
      </c>
      <c r="E8254" t="s">
        <v>32368</v>
      </c>
      <c r="F8254" t="s">
        <v>32369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 t="s">
        <v>701</v>
      </c>
      <c r="P8254" t="s">
        <v>356</v>
      </c>
      <c r="Q8254" t="s">
        <v>398</v>
      </c>
    </row>
    <row r="8255" spans="1:17" hidden="1" x14ac:dyDescent="0.25">
      <c r="A8255" t="s">
        <v>32370</v>
      </c>
      <c r="B8255" t="s">
        <v>32371</v>
      </c>
      <c r="C8255" s="1" t="str">
        <f t="shared" si="1079"/>
        <v>21:0675</v>
      </c>
      <c r="D8255" s="1" t="str">
        <f t="shared" si="1083"/>
        <v>21:0205</v>
      </c>
      <c r="E8255" t="s">
        <v>32372</v>
      </c>
      <c r="F8255" t="s">
        <v>32373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 t="s">
        <v>8423</v>
      </c>
      <c r="P8255" t="s">
        <v>2212</v>
      </c>
      <c r="Q8255" t="s">
        <v>392</v>
      </c>
    </row>
    <row r="8256" spans="1:17" hidden="1" x14ac:dyDescent="0.25">
      <c r="A8256" t="s">
        <v>32374</v>
      </c>
      <c r="B8256" t="s">
        <v>32375</v>
      </c>
      <c r="C8256" s="1" t="str">
        <f t="shared" si="1079"/>
        <v>21:0675</v>
      </c>
      <c r="D8256" s="1" t="str">
        <f t="shared" si="1083"/>
        <v>21:0205</v>
      </c>
      <c r="E8256" t="s">
        <v>32376</v>
      </c>
      <c r="F8256" t="s">
        <v>32377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 t="s">
        <v>9744</v>
      </c>
      <c r="P8256" t="s">
        <v>1631</v>
      </c>
      <c r="Q8256" t="s">
        <v>398</v>
      </c>
    </row>
    <row r="8257" spans="1:17" hidden="1" x14ac:dyDescent="0.25">
      <c r="A8257" t="s">
        <v>32378</v>
      </c>
      <c r="B8257" t="s">
        <v>32379</v>
      </c>
      <c r="C8257" s="1" t="str">
        <f t="shared" si="1079"/>
        <v>21:0675</v>
      </c>
      <c r="D8257" s="1" t="str">
        <f t="shared" si="1083"/>
        <v>21:0205</v>
      </c>
      <c r="E8257" t="s">
        <v>32380</v>
      </c>
      <c r="F8257" t="s">
        <v>32381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 t="s">
        <v>607</v>
      </c>
      <c r="P8257" t="s">
        <v>2212</v>
      </c>
      <c r="Q8257" t="s">
        <v>365</v>
      </c>
    </row>
    <row r="8258" spans="1:17" hidden="1" x14ac:dyDescent="0.25">
      <c r="A8258" t="s">
        <v>32382</v>
      </c>
      <c r="B8258" t="s">
        <v>32383</v>
      </c>
      <c r="C8258" s="1" t="str">
        <f t="shared" si="1079"/>
        <v>21:0675</v>
      </c>
      <c r="D8258" s="1" t="str">
        <f t="shared" si="1083"/>
        <v>21:0205</v>
      </c>
      <c r="E8258" t="s">
        <v>32384</v>
      </c>
      <c r="F8258" t="s">
        <v>32385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 t="s">
        <v>3827</v>
      </c>
      <c r="P8258" t="s">
        <v>583</v>
      </c>
      <c r="Q8258" t="s">
        <v>398</v>
      </c>
    </row>
    <row r="8259" spans="1:17" hidden="1" x14ac:dyDescent="0.25">
      <c r="A8259" t="s">
        <v>32386</v>
      </c>
      <c r="B8259" t="s">
        <v>32387</v>
      </c>
      <c r="C8259" s="1" t="str">
        <f t="shared" si="1079"/>
        <v>21:0675</v>
      </c>
      <c r="D8259" s="1" t="str">
        <f t="shared" si="1083"/>
        <v>21:0205</v>
      </c>
      <c r="E8259" t="s">
        <v>32388</v>
      </c>
      <c r="F8259" t="s">
        <v>32389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 t="s">
        <v>6304</v>
      </c>
      <c r="P8259" t="s">
        <v>22</v>
      </c>
      <c r="Q8259" t="s">
        <v>398</v>
      </c>
    </row>
    <row r="8260" spans="1:17" hidden="1" x14ac:dyDescent="0.25">
      <c r="A8260" t="s">
        <v>32390</v>
      </c>
      <c r="B8260" t="s">
        <v>32391</v>
      </c>
      <c r="C8260" s="1" t="str">
        <f t="shared" si="1079"/>
        <v>21:0675</v>
      </c>
      <c r="D8260" s="1" t="str">
        <f t="shared" si="1083"/>
        <v>21:0205</v>
      </c>
      <c r="E8260" t="s">
        <v>32392</v>
      </c>
      <c r="F8260" t="s">
        <v>32393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 t="s">
        <v>2099</v>
      </c>
      <c r="P8260" t="s">
        <v>356</v>
      </c>
      <c r="Q8260" t="s">
        <v>398</v>
      </c>
    </row>
    <row r="8261" spans="1:17" hidden="1" x14ac:dyDescent="0.25">
      <c r="A8261" t="s">
        <v>32394</v>
      </c>
      <c r="B8261" t="s">
        <v>32395</v>
      </c>
      <c r="C8261" s="1" t="str">
        <f t="shared" si="1079"/>
        <v>21:0675</v>
      </c>
      <c r="D8261" s="1" t="str">
        <f t="shared" si="1083"/>
        <v>21:0205</v>
      </c>
      <c r="E8261" t="s">
        <v>32396</v>
      </c>
      <c r="F8261" t="s">
        <v>32397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 t="s">
        <v>9521</v>
      </c>
      <c r="P8261" t="s">
        <v>356</v>
      </c>
      <c r="Q8261" t="s">
        <v>398</v>
      </c>
    </row>
    <row r="8262" spans="1:17" hidden="1" x14ac:dyDescent="0.25">
      <c r="A8262" t="s">
        <v>32398</v>
      </c>
      <c r="B8262" t="s">
        <v>32399</v>
      </c>
      <c r="C8262" s="1" t="str">
        <f t="shared" si="1079"/>
        <v>21:0675</v>
      </c>
      <c r="D8262" s="1" t="str">
        <f>HYPERLINK("http://geochem.nrcan.gc.ca/cdogs/content/svy/svy_e.htm", "")</f>
        <v/>
      </c>
      <c r="G8262" s="1" t="str">
        <f>HYPERLINK("http://geochem.nrcan.gc.ca/cdogs/content/cr_/cr_00080_e.htm", "80")</f>
        <v>80</v>
      </c>
      <c r="J8262" t="s">
        <v>11703</v>
      </c>
      <c r="K8262" t="s">
        <v>11704</v>
      </c>
      <c r="O8262" t="s">
        <v>57</v>
      </c>
      <c r="P8262" t="s">
        <v>1515</v>
      </c>
      <c r="Q8262" t="s">
        <v>35</v>
      </c>
    </row>
    <row r="8263" spans="1:17" hidden="1" x14ac:dyDescent="0.25">
      <c r="A8263" t="s">
        <v>32400</v>
      </c>
      <c r="B8263" t="s">
        <v>32401</v>
      </c>
      <c r="C8263" s="1" t="str">
        <f t="shared" si="1079"/>
        <v>21:0675</v>
      </c>
      <c r="D8263" s="1" t="str">
        <f t="shared" ref="D8263:D8277" si="1086">HYPERLINK("http://geochem.nrcan.gc.ca/cdogs/content/svy/svy210205_e.htm", "21:0205")</f>
        <v>21:0205</v>
      </c>
      <c r="E8263" t="s">
        <v>32402</v>
      </c>
      <c r="F8263" t="s">
        <v>32403</v>
      </c>
      <c r="H8263">
        <v>63.632662000000003</v>
      </c>
      <c r="I8263">
        <v>-135.3024308</v>
      </c>
      <c r="J8263" s="1" t="str">
        <f t="shared" ref="J8263:J8277" si="1087">HYPERLINK("http://geochem.nrcan.gc.ca/cdogs/content/kwd/kwd020018_e.htm", "Fluid (stream)")</f>
        <v>Fluid (stream)</v>
      </c>
      <c r="K8263" s="1" t="str">
        <f t="shared" ref="K8263:K8277" si="1088">HYPERLINK("http://geochem.nrcan.gc.ca/cdogs/content/kwd/kwd080007_e.htm", "Untreated Water")</f>
        <v>Untreated Water</v>
      </c>
      <c r="O8263" t="s">
        <v>21</v>
      </c>
      <c r="P8263" t="s">
        <v>22</v>
      </c>
      <c r="Q8263" t="s">
        <v>198</v>
      </c>
    </row>
    <row r="8264" spans="1:17" hidden="1" x14ac:dyDescent="0.25">
      <c r="A8264" t="s">
        <v>32404</v>
      </c>
      <c r="B8264" t="s">
        <v>32405</v>
      </c>
      <c r="C8264" s="1" t="str">
        <f t="shared" si="1079"/>
        <v>21:0675</v>
      </c>
      <c r="D8264" s="1" t="str">
        <f t="shared" si="1086"/>
        <v>21:0205</v>
      </c>
      <c r="E8264" t="s">
        <v>32406</v>
      </c>
      <c r="F8264" t="s">
        <v>32407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 t="s">
        <v>19624</v>
      </c>
      <c r="P8264" t="s">
        <v>2212</v>
      </c>
      <c r="Q8264" t="s">
        <v>365</v>
      </c>
    </row>
    <row r="8265" spans="1:17" hidden="1" x14ac:dyDescent="0.25">
      <c r="A8265" t="s">
        <v>32408</v>
      </c>
      <c r="B8265" t="s">
        <v>32409</v>
      </c>
      <c r="C8265" s="1" t="str">
        <f t="shared" si="1079"/>
        <v>21:0675</v>
      </c>
      <c r="D8265" s="1" t="str">
        <f t="shared" si="1086"/>
        <v>21:0205</v>
      </c>
      <c r="E8265" t="s">
        <v>32410</v>
      </c>
      <c r="F8265" t="s">
        <v>32411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  <c r="O8265" t="s">
        <v>108</v>
      </c>
      <c r="P8265" t="s">
        <v>108</v>
      </c>
      <c r="Q8265" t="s">
        <v>108</v>
      </c>
    </row>
    <row r="8266" spans="1:17" hidden="1" x14ac:dyDescent="0.25">
      <c r="A8266" t="s">
        <v>32412</v>
      </c>
      <c r="B8266" t="s">
        <v>32413</v>
      </c>
      <c r="C8266" s="1" t="str">
        <f t="shared" si="1079"/>
        <v>21:0675</v>
      </c>
      <c r="D8266" s="1" t="str">
        <f t="shared" si="1086"/>
        <v>21:0205</v>
      </c>
      <c r="E8266" t="s">
        <v>32414</v>
      </c>
      <c r="F8266" t="s">
        <v>32415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 t="s">
        <v>576</v>
      </c>
      <c r="P8266" t="s">
        <v>397</v>
      </c>
      <c r="Q8266" t="s">
        <v>398</v>
      </c>
    </row>
    <row r="8267" spans="1:17" hidden="1" x14ac:dyDescent="0.25">
      <c r="A8267" t="s">
        <v>32416</v>
      </c>
      <c r="B8267" t="s">
        <v>32417</v>
      </c>
      <c r="C8267" s="1" t="str">
        <f t="shared" si="1079"/>
        <v>21:0675</v>
      </c>
      <c r="D8267" s="1" t="str">
        <f t="shared" si="1086"/>
        <v>21:0205</v>
      </c>
      <c r="E8267" t="s">
        <v>32414</v>
      </c>
      <c r="F8267" t="s">
        <v>32418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 t="s">
        <v>3022</v>
      </c>
      <c r="P8267" t="s">
        <v>1515</v>
      </c>
      <c r="Q8267" t="s">
        <v>365</v>
      </c>
    </row>
    <row r="8268" spans="1:17" hidden="1" x14ac:dyDescent="0.25">
      <c r="A8268" t="s">
        <v>32419</v>
      </c>
      <c r="B8268" t="s">
        <v>32420</v>
      </c>
      <c r="C8268" s="1" t="str">
        <f t="shared" si="1079"/>
        <v>21:0675</v>
      </c>
      <c r="D8268" s="1" t="str">
        <f t="shared" si="1086"/>
        <v>21:0205</v>
      </c>
      <c r="E8268" t="s">
        <v>32421</v>
      </c>
      <c r="F8268" t="s">
        <v>32422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 t="s">
        <v>21</v>
      </c>
      <c r="P8268" t="s">
        <v>583</v>
      </c>
      <c r="Q8268" t="s">
        <v>23</v>
      </c>
    </row>
    <row r="8269" spans="1:17" hidden="1" x14ac:dyDescent="0.25">
      <c r="A8269" t="s">
        <v>32423</v>
      </c>
      <c r="B8269" t="s">
        <v>32424</v>
      </c>
      <c r="C8269" s="1" t="str">
        <f t="shared" si="1079"/>
        <v>21:0675</v>
      </c>
      <c r="D8269" s="1" t="str">
        <f t="shared" si="1086"/>
        <v>21:0205</v>
      </c>
      <c r="E8269" t="s">
        <v>32425</v>
      </c>
      <c r="F8269" t="s">
        <v>32426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 t="s">
        <v>23720</v>
      </c>
      <c r="P8269" t="s">
        <v>2212</v>
      </c>
      <c r="Q8269" t="s">
        <v>35</v>
      </c>
    </row>
    <row r="8270" spans="1:17" hidden="1" x14ac:dyDescent="0.25">
      <c r="A8270" t="s">
        <v>32427</v>
      </c>
      <c r="B8270" t="s">
        <v>32428</v>
      </c>
      <c r="C8270" s="1" t="str">
        <f t="shared" si="1079"/>
        <v>21:0675</v>
      </c>
      <c r="D8270" s="1" t="str">
        <f t="shared" si="1086"/>
        <v>21:0205</v>
      </c>
      <c r="E8270" t="s">
        <v>32429</v>
      </c>
      <c r="F8270" t="s">
        <v>32430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 t="s">
        <v>21</v>
      </c>
      <c r="P8270" t="s">
        <v>22</v>
      </c>
      <c r="Q8270" t="s">
        <v>71</v>
      </c>
    </row>
    <row r="8271" spans="1:17" hidden="1" x14ac:dyDescent="0.25">
      <c r="A8271" t="s">
        <v>32431</v>
      </c>
      <c r="B8271" t="s">
        <v>32432</v>
      </c>
      <c r="C8271" s="1" t="str">
        <f t="shared" si="1079"/>
        <v>21:0675</v>
      </c>
      <c r="D8271" s="1" t="str">
        <f t="shared" si="1086"/>
        <v>21:0205</v>
      </c>
      <c r="E8271" t="s">
        <v>32433</v>
      </c>
      <c r="F8271" t="s">
        <v>32434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 t="s">
        <v>21</v>
      </c>
      <c r="P8271" t="s">
        <v>583</v>
      </c>
      <c r="Q8271" t="s">
        <v>215</v>
      </c>
    </row>
    <row r="8272" spans="1:17" hidden="1" x14ac:dyDescent="0.25">
      <c r="A8272" t="s">
        <v>32435</v>
      </c>
      <c r="B8272" t="s">
        <v>32436</v>
      </c>
      <c r="C8272" s="1" t="str">
        <f t="shared" si="1079"/>
        <v>21:0675</v>
      </c>
      <c r="D8272" s="1" t="str">
        <f t="shared" si="1086"/>
        <v>21:0205</v>
      </c>
      <c r="E8272" t="s">
        <v>32437</v>
      </c>
      <c r="F8272" t="s">
        <v>32438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 t="s">
        <v>5793</v>
      </c>
      <c r="P8272" t="s">
        <v>2212</v>
      </c>
      <c r="Q8272" t="s">
        <v>59</v>
      </c>
    </row>
    <row r="8273" spans="1:17" hidden="1" x14ac:dyDescent="0.25">
      <c r="A8273" t="s">
        <v>32439</v>
      </c>
      <c r="B8273" t="s">
        <v>32440</v>
      </c>
      <c r="C8273" s="1" t="str">
        <f t="shared" si="1079"/>
        <v>21:0675</v>
      </c>
      <c r="D8273" s="1" t="str">
        <f t="shared" si="1086"/>
        <v>21:0205</v>
      </c>
      <c r="E8273" t="s">
        <v>32441</v>
      </c>
      <c r="F8273" t="s">
        <v>32442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 t="s">
        <v>21</v>
      </c>
      <c r="P8273" t="s">
        <v>22</v>
      </c>
      <c r="Q8273" t="s">
        <v>215</v>
      </c>
    </row>
    <row r="8274" spans="1:17" hidden="1" x14ac:dyDescent="0.25">
      <c r="A8274" t="s">
        <v>32443</v>
      </c>
      <c r="B8274" t="s">
        <v>32444</v>
      </c>
      <c r="C8274" s="1" t="str">
        <f t="shared" si="1079"/>
        <v>21:0675</v>
      </c>
      <c r="D8274" s="1" t="str">
        <f t="shared" si="1086"/>
        <v>21:0205</v>
      </c>
      <c r="E8274" t="s">
        <v>32445</v>
      </c>
      <c r="F8274" t="s">
        <v>32446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 t="s">
        <v>14840</v>
      </c>
      <c r="P8274" t="s">
        <v>583</v>
      </c>
      <c r="Q8274" t="s">
        <v>35</v>
      </c>
    </row>
    <row r="8275" spans="1:17" hidden="1" x14ac:dyDescent="0.25">
      <c r="A8275" t="s">
        <v>32447</v>
      </c>
      <c r="B8275" t="s">
        <v>32448</v>
      </c>
      <c r="C8275" s="1" t="str">
        <f t="shared" si="1079"/>
        <v>21:0675</v>
      </c>
      <c r="D8275" s="1" t="str">
        <f t="shared" si="1086"/>
        <v>21:0205</v>
      </c>
      <c r="E8275" t="s">
        <v>32449</v>
      </c>
      <c r="F8275" t="s">
        <v>32450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 t="s">
        <v>21</v>
      </c>
      <c r="P8275" t="s">
        <v>22</v>
      </c>
      <c r="Q8275" t="s">
        <v>198</v>
      </c>
    </row>
    <row r="8276" spans="1:17" hidden="1" x14ac:dyDescent="0.25">
      <c r="A8276" t="s">
        <v>32451</v>
      </c>
      <c r="B8276" t="s">
        <v>32452</v>
      </c>
      <c r="C8276" s="1" t="str">
        <f t="shared" si="1079"/>
        <v>21:0675</v>
      </c>
      <c r="D8276" s="1" t="str">
        <f t="shared" si="1086"/>
        <v>21:0205</v>
      </c>
      <c r="E8276" t="s">
        <v>32449</v>
      </c>
      <c r="F8276" t="s">
        <v>32453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 t="s">
        <v>244</v>
      </c>
      <c r="P8276" t="s">
        <v>22</v>
      </c>
      <c r="Q8276" t="s">
        <v>103</v>
      </c>
    </row>
    <row r="8277" spans="1:17" hidden="1" x14ac:dyDescent="0.25">
      <c r="A8277" t="s">
        <v>32454</v>
      </c>
      <c r="B8277" t="s">
        <v>32455</v>
      </c>
      <c r="C8277" s="1" t="str">
        <f t="shared" si="1079"/>
        <v>21:0675</v>
      </c>
      <c r="D8277" s="1" t="str">
        <f t="shared" si="1086"/>
        <v>21:0205</v>
      </c>
      <c r="E8277" t="s">
        <v>32456</v>
      </c>
      <c r="F8277" t="s">
        <v>32457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 t="s">
        <v>4148</v>
      </c>
      <c r="P8277" t="s">
        <v>22</v>
      </c>
      <c r="Q8277" t="s">
        <v>59</v>
      </c>
    </row>
    <row r="8278" spans="1:17" hidden="1" x14ac:dyDescent="0.25">
      <c r="A8278" t="s">
        <v>32458</v>
      </c>
      <c r="B8278" t="s">
        <v>32459</v>
      </c>
      <c r="C8278" s="1" t="str">
        <f t="shared" si="1079"/>
        <v>21:0675</v>
      </c>
      <c r="D8278" s="1" t="str">
        <f>HYPERLINK("http://geochem.nrcan.gc.ca/cdogs/content/svy/svy_e.htm", "")</f>
        <v/>
      </c>
      <c r="G8278" s="1" t="str">
        <f>HYPERLINK("http://geochem.nrcan.gc.ca/cdogs/content/cr_/cr_00082_e.htm", "82")</f>
        <v>82</v>
      </c>
      <c r="J8278" t="s">
        <v>11703</v>
      </c>
      <c r="K8278" t="s">
        <v>11704</v>
      </c>
      <c r="O8278" t="s">
        <v>730</v>
      </c>
      <c r="P8278" t="s">
        <v>4550</v>
      </c>
      <c r="Q8278" t="s">
        <v>522</v>
      </c>
    </row>
    <row r="8279" spans="1:17" hidden="1" x14ac:dyDescent="0.25">
      <c r="A8279" t="s">
        <v>32460</v>
      </c>
      <c r="B8279" t="s">
        <v>32461</v>
      </c>
      <c r="C8279" s="1" t="str">
        <f t="shared" si="1079"/>
        <v>21:0675</v>
      </c>
      <c r="D8279" s="1" t="str">
        <f t="shared" ref="D8279:D8291" si="1089">HYPERLINK("http://geochem.nrcan.gc.ca/cdogs/content/svy/svy210205_e.htm", "21:0205")</f>
        <v>21:0205</v>
      </c>
      <c r="E8279" t="s">
        <v>32462</v>
      </c>
      <c r="F8279" t="s">
        <v>32463</v>
      </c>
      <c r="H8279">
        <v>63.576552100000001</v>
      </c>
      <c r="I8279">
        <v>-135.7324835</v>
      </c>
      <c r="J8279" s="1" t="str">
        <f t="shared" ref="J8279:J8291" si="1090">HYPERLINK("http://geochem.nrcan.gc.ca/cdogs/content/kwd/kwd020018_e.htm", "Fluid (stream)")</f>
        <v>Fluid (stream)</v>
      </c>
      <c r="K8279" s="1" t="str">
        <f t="shared" ref="K8279:K8291" si="1091">HYPERLINK("http://geochem.nrcan.gc.ca/cdogs/content/kwd/kwd080007_e.htm", "Untreated Water")</f>
        <v>Untreated Water</v>
      </c>
      <c r="O8279" t="s">
        <v>21</v>
      </c>
      <c r="P8279" t="s">
        <v>397</v>
      </c>
      <c r="Q8279" t="s">
        <v>16497</v>
      </c>
    </row>
    <row r="8280" spans="1:17" hidden="1" x14ac:dyDescent="0.25">
      <c r="A8280" t="s">
        <v>32464</v>
      </c>
      <c r="B8280" t="s">
        <v>32465</v>
      </c>
      <c r="C8280" s="1" t="str">
        <f t="shared" si="1079"/>
        <v>21:0675</v>
      </c>
      <c r="D8280" s="1" t="str">
        <f t="shared" si="1089"/>
        <v>21:0205</v>
      </c>
      <c r="E8280" t="s">
        <v>32466</v>
      </c>
      <c r="F8280" t="s">
        <v>32467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 t="s">
        <v>2927</v>
      </c>
      <c r="P8280" t="s">
        <v>22</v>
      </c>
      <c r="Q8280" t="s">
        <v>59</v>
      </c>
    </row>
    <row r="8281" spans="1:17" hidden="1" x14ac:dyDescent="0.25">
      <c r="A8281" t="s">
        <v>32468</v>
      </c>
      <c r="B8281" t="s">
        <v>32469</v>
      </c>
      <c r="C8281" s="1" t="str">
        <f t="shared" si="1079"/>
        <v>21:0675</v>
      </c>
      <c r="D8281" s="1" t="str">
        <f t="shared" si="1089"/>
        <v>21:0205</v>
      </c>
      <c r="E8281" t="s">
        <v>32470</v>
      </c>
      <c r="F8281" t="s">
        <v>32471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 t="s">
        <v>1818</v>
      </c>
      <c r="P8281" t="s">
        <v>22</v>
      </c>
      <c r="Q8281" t="s">
        <v>46</v>
      </c>
    </row>
    <row r="8282" spans="1:17" hidden="1" x14ac:dyDescent="0.25">
      <c r="A8282" t="s">
        <v>32472</v>
      </c>
      <c r="B8282" t="s">
        <v>32473</v>
      </c>
      <c r="C8282" s="1" t="str">
        <f t="shared" ref="C8282:C8345" si="1092">HYPERLINK("http://geochem.nrcan.gc.ca/cdogs/content/bdl/bdl210675_e.htm", "21:0675")</f>
        <v>21:0675</v>
      </c>
      <c r="D8282" s="1" t="str">
        <f t="shared" si="1089"/>
        <v>21:0205</v>
      </c>
      <c r="E8282" t="s">
        <v>32474</v>
      </c>
      <c r="F8282" t="s">
        <v>32475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 t="s">
        <v>21</v>
      </c>
      <c r="P8282" t="s">
        <v>22</v>
      </c>
      <c r="Q8282" t="s">
        <v>71</v>
      </c>
    </row>
    <row r="8283" spans="1:17" hidden="1" x14ac:dyDescent="0.25">
      <c r="A8283" t="s">
        <v>32476</v>
      </c>
      <c r="B8283" t="s">
        <v>32477</v>
      </c>
      <c r="C8283" s="1" t="str">
        <f t="shared" si="1092"/>
        <v>21:0675</v>
      </c>
      <c r="D8283" s="1" t="str">
        <f t="shared" si="1089"/>
        <v>21:0205</v>
      </c>
      <c r="E8283" t="s">
        <v>32478</v>
      </c>
      <c r="F8283" t="s">
        <v>32479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 t="s">
        <v>3532</v>
      </c>
      <c r="P8283" t="s">
        <v>356</v>
      </c>
      <c r="Q8283" t="s">
        <v>59</v>
      </c>
    </row>
    <row r="8284" spans="1:17" hidden="1" x14ac:dyDescent="0.25">
      <c r="A8284" t="s">
        <v>32480</v>
      </c>
      <c r="B8284" t="s">
        <v>32481</v>
      </c>
      <c r="C8284" s="1" t="str">
        <f t="shared" si="1092"/>
        <v>21:0675</v>
      </c>
      <c r="D8284" s="1" t="str">
        <f t="shared" si="1089"/>
        <v>21:0205</v>
      </c>
      <c r="E8284" t="s">
        <v>32482</v>
      </c>
      <c r="F8284" t="s">
        <v>32483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 t="s">
        <v>21</v>
      </c>
      <c r="P8284" t="s">
        <v>356</v>
      </c>
      <c r="Q8284" t="s">
        <v>215</v>
      </c>
    </row>
    <row r="8285" spans="1:17" hidden="1" x14ac:dyDescent="0.25">
      <c r="A8285" t="s">
        <v>32484</v>
      </c>
      <c r="B8285" t="s">
        <v>32485</v>
      </c>
      <c r="C8285" s="1" t="str">
        <f t="shared" si="1092"/>
        <v>21:0675</v>
      </c>
      <c r="D8285" s="1" t="str">
        <f t="shared" si="1089"/>
        <v>21:0205</v>
      </c>
      <c r="E8285" t="s">
        <v>32486</v>
      </c>
      <c r="F8285" t="s">
        <v>32487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 t="s">
        <v>3419</v>
      </c>
      <c r="P8285" t="s">
        <v>356</v>
      </c>
      <c r="Q8285" t="s">
        <v>46</v>
      </c>
    </row>
    <row r="8286" spans="1:17" hidden="1" x14ac:dyDescent="0.25">
      <c r="A8286" t="s">
        <v>32488</v>
      </c>
      <c r="B8286" t="s">
        <v>32489</v>
      </c>
      <c r="C8286" s="1" t="str">
        <f t="shared" si="1092"/>
        <v>21:0675</v>
      </c>
      <c r="D8286" s="1" t="str">
        <f t="shared" si="1089"/>
        <v>21:0205</v>
      </c>
      <c r="E8286" t="s">
        <v>32490</v>
      </c>
      <c r="F8286" t="s">
        <v>32491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 t="s">
        <v>21</v>
      </c>
      <c r="P8286" t="s">
        <v>356</v>
      </c>
      <c r="Q8286" t="s">
        <v>46</v>
      </c>
    </row>
    <row r="8287" spans="1:17" hidden="1" x14ac:dyDescent="0.25">
      <c r="A8287" t="s">
        <v>32492</v>
      </c>
      <c r="B8287" t="s">
        <v>32493</v>
      </c>
      <c r="C8287" s="1" t="str">
        <f t="shared" si="1092"/>
        <v>21:0675</v>
      </c>
      <c r="D8287" s="1" t="str">
        <f t="shared" si="1089"/>
        <v>21:0205</v>
      </c>
      <c r="E8287" t="s">
        <v>32494</v>
      </c>
      <c r="F8287" t="s">
        <v>32495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  <c r="O8287" t="s">
        <v>108</v>
      </c>
      <c r="P8287" t="s">
        <v>108</v>
      </c>
      <c r="Q8287" t="s">
        <v>108</v>
      </c>
    </row>
    <row r="8288" spans="1:17" hidden="1" x14ac:dyDescent="0.25">
      <c r="A8288" t="s">
        <v>32496</v>
      </c>
      <c r="B8288" t="s">
        <v>32497</v>
      </c>
      <c r="C8288" s="1" t="str">
        <f t="shared" si="1092"/>
        <v>21:0675</v>
      </c>
      <c r="D8288" s="1" t="str">
        <f t="shared" si="1089"/>
        <v>21:0205</v>
      </c>
      <c r="E8288" t="s">
        <v>32498</v>
      </c>
      <c r="F8288" t="s">
        <v>32499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 t="s">
        <v>21</v>
      </c>
      <c r="P8288" t="s">
        <v>583</v>
      </c>
      <c r="Q8288" t="s">
        <v>46</v>
      </c>
    </row>
    <row r="8289" spans="1:17" hidden="1" x14ac:dyDescent="0.25">
      <c r="A8289" t="s">
        <v>32500</v>
      </c>
      <c r="B8289" t="s">
        <v>32501</v>
      </c>
      <c r="C8289" s="1" t="str">
        <f t="shared" si="1092"/>
        <v>21:0675</v>
      </c>
      <c r="D8289" s="1" t="str">
        <f t="shared" si="1089"/>
        <v>21:0205</v>
      </c>
      <c r="E8289" t="s">
        <v>32498</v>
      </c>
      <c r="F8289" t="s">
        <v>32502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 t="s">
        <v>21</v>
      </c>
      <c r="P8289" t="s">
        <v>22</v>
      </c>
      <c r="Q8289" t="s">
        <v>29</v>
      </c>
    </row>
    <row r="8290" spans="1:17" hidden="1" x14ac:dyDescent="0.25">
      <c r="A8290" t="s">
        <v>32503</v>
      </c>
      <c r="B8290" t="s">
        <v>32504</v>
      </c>
      <c r="C8290" s="1" t="str">
        <f t="shared" si="1092"/>
        <v>21:0675</v>
      </c>
      <c r="D8290" s="1" t="str">
        <f t="shared" si="1089"/>
        <v>21:0205</v>
      </c>
      <c r="E8290" t="s">
        <v>32505</v>
      </c>
      <c r="F8290" t="s">
        <v>32506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 t="s">
        <v>21</v>
      </c>
      <c r="P8290" t="s">
        <v>22</v>
      </c>
      <c r="Q8290" t="s">
        <v>198</v>
      </c>
    </row>
    <row r="8291" spans="1:17" hidden="1" x14ac:dyDescent="0.25">
      <c r="A8291" t="s">
        <v>32507</v>
      </c>
      <c r="B8291" t="s">
        <v>32508</v>
      </c>
      <c r="C8291" s="1" t="str">
        <f t="shared" si="1092"/>
        <v>21:0675</v>
      </c>
      <c r="D8291" s="1" t="str">
        <f t="shared" si="1089"/>
        <v>21:0205</v>
      </c>
      <c r="E8291" t="s">
        <v>32509</v>
      </c>
      <c r="F8291" t="s">
        <v>32510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 t="s">
        <v>244</v>
      </c>
      <c r="P8291" t="s">
        <v>22</v>
      </c>
      <c r="Q8291" t="s">
        <v>29</v>
      </c>
    </row>
    <row r="8292" spans="1:17" hidden="1" x14ac:dyDescent="0.25">
      <c r="A8292" t="s">
        <v>32511</v>
      </c>
      <c r="B8292" t="s">
        <v>32512</v>
      </c>
      <c r="C8292" s="1" t="str">
        <f t="shared" si="1092"/>
        <v>21:0675</v>
      </c>
      <c r="D8292" s="1" t="str">
        <f>HYPERLINK("http://geochem.nrcan.gc.ca/cdogs/content/svy/svy_e.htm", "")</f>
        <v/>
      </c>
      <c r="G8292" s="1" t="str">
        <f>HYPERLINK("http://geochem.nrcan.gc.ca/cdogs/content/cr_/cr_00081_e.htm", "81")</f>
        <v>81</v>
      </c>
      <c r="J8292" t="s">
        <v>11703</v>
      </c>
      <c r="K8292" t="s">
        <v>11704</v>
      </c>
      <c r="O8292" t="s">
        <v>225</v>
      </c>
      <c r="P8292" t="s">
        <v>631</v>
      </c>
      <c r="Q8292" t="s">
        <v>653</v>
      </c>
    </row>
    <row r="8293" spans="1:17" hidden="1" x14ac:dyDescent="0.25">
      <c r="A8293" t="s">
        <v>32513</v>
      </c>
      <c r="B8293" t="s">
        <v>32514</v>
      </c>
      <c r="C8293" s="1" t="str">
        <f t="shared" si="1092"/>
        <v>21:0675</v>
      </c>
      <c r="D8293" s="1" t="str">
        <f t="shared" ref="D8293:D8308" si="1093">HYPERLINK("http://geochem.nrcan.gc.ca/cdogs/content/svy/svy210205_e.htm", "21:0205")</f>
        <v>21:0205</v>
      </c>
      <c r="E8293" t="s">
        <v>32515</v>
      </c>
      <c r="F8293" t="s">
        <v>32516</v>
      </c>
      <c r="H8293">
        <v>63.536447899999999</v>
      </c>
      <c r="I8293">
        <v>-135.60853069999999</v>
      </c>
      <c r="J8293" s="1" t="str">
        <f t="shared" ref="J8293:J8308" si="1094">HYPERLINK("http://geochem.nrcan.gc.ca/cdogs/content/kwd/kwd020018_e.htm", "Fluid (stream)")</f>
        <v>Fluid (stream)</v>
      </c>
      <c r="K8293" s="1" t="str">
        <f t="shared" ref="K8293:K8308" si="1095">HYPERLINK("http://geochem.nrcan.gc.ca/cdogs/content/kwd/kwd080007_e.htm", "Untreated Water")</f>
        <v>Untreated Water</v>
      </c>
      <c r="O8293" t="s">
        <v>21</v>
      </c>
      <c r="P8293" t="s">
        <v>583</v>
      </c>
      <c r="Q8293" t="s">
        <v>103</v>
      </c>
    </row>
    <row r="8294" spans="1:17" hidden="1" x14ac:dyDescent="0.25">
      <c r="A8294" t="s">
        <v>32517</v>
      </c>
      <c r="B8294" t="s">
        <v>32518</v>
      </c>
      <c r="C8294" s="1" t="str">
        <f t="shared" si="1092"/>
        <v>21:0675</v>
      </c>
      <c r="D8294" s="1" t="str">
        <f t="shared" si="1093"/>
        <v>21:0205</v>
      </c>
      <c r="E8294" t="s">
        <v>32519</v>
      </c>
      <c r="F8294" t="s">
        <v>32520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 t="s">
        <v>19624</v>
      </c>
      <c r="P8294" t="s">
        <v>356</v>
      </c>
      <c r="Q8294" t="s">
        <v>2948</v>
      </c>
    </row>
    <row r="8295" spans="1:17" hidden="1" x14ac:dyDescent="0.25">
      <c r="A8295" t="s">
        <v>32521</v>
      </c>
      <c r="B8295" t="s">
        <v>32522</v>
      </c>
      <c r="C8295" s="1" t="str">
        <f t="shared" si="1092"/>
        <v>21:0675</v>
      </c>
      <c r="D8295" s="1" t="str">
        <f t="shared" si="1093"/>
        <v>21:0205</v>
      </c>
      <c r="E8295" t="s">
        <v>32523</v>
      </c>
      <c r="F8295" t="s">
        <v>32524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 t="s">
        <v>21</v>
      </c>
      <c r="P8295" t="s">
        <v>356</v>
      </c>
      <c r="Q8295" t="s">
        <v>46</v>
      </c>
    </row>
    <row r="8296" spans="1:17" hidden="1" x14ac:dyDescent="0.25">
      <c r="A8296" t="s">
        <v>32525</v>
      </c>
      <c r="B8296" t="s">
        <v>32526</v>
      </c>
      <c r="C8296" s="1" t="str">
        <f t="shared" si="1092"/>
        <v>21:0675</v>
      </c>
      <c r="D8296" s="1" t="str">
        <f t="shared" si="1093"/>
        <v>21:0205</v>
      </c>
      <c r="E8296" t="s">
        <v>32527</v>
      </c>
      <c r="F8296" t="s">
        <v>32528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 t="s">
        <v>3560</v>
      </c>
      <c r="P8296" t="s">
        <v>583</v>
      </c>
      <c r="Q8296" t="s">
        <v>46</v>
      </c>
    </row>
    <row r="8297" spans="1:17" hidden="1" x14ac:dyDescent="0.25">
      <c r="A8297" t="s">
        <v>32529</v>
      </c>
      <c r="B8297" t="s">
        <v>32530</v>
      </c>
      <c r="C8297" s="1" t="str">
        <f t="shared" si="1092"/>
        <v>21:0675</v>
      </c>
      <c r="D8297" s="1" t="str">
        <f t="shared" si="1093"/>
        <v>21:0205</v>
      </c>
      <c r="E8297" t="s">
        <v>32531</v>
      </c>
      <c r="F8297" t="s">
        <v>32532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 t="s">
        <v>7860</v>
      </c>
      <c r="P8297" t="s">
        <v>356</v>
      </c>
      <c r="Q8297" t="s">
        <v>35</v>
      </c>
    </row>
    <row r="8298" spans="1:17" hidden="1" x14ac:dyDescent="0.25">
      <c r="A8298" t="s">
        <v>32533</v>
      </c>
      <c r="B8298" t="s">
        <v>32534</v>
      </c>
      <c r="C8298" s="1" t="str">
        <f t="shared" si="1092"/>
        <v>21:0675</v>
      </c>
      <c r="D8298" s="1" t="str">
        <f t="shared" si="1093"/>
        <v>21:0205</v>
      </c>
      <c r="E8298" t="s">
        <v>32535</v>
      </c>
      <c r="F8298" t="s">
        <v>32536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 t="s">
        <v>21</v>
      </c>
      <c r="P8298" t="s">
        <v>356</v>
      </c>
      <c r="Q8298" t="s">
        <v>23</v>
      </c>
    </row>
    <row r="8299" spans="1:17" hidden="1" x14ac:dyDescent="0.25">
      <c r="A8299" t="s">
        <v>32537</v>
      </c>
      <c r="B8299" t="s">
        <v>32538</v>
      </c>
      <c r="C8299" s="1" t="str">
        <f t="shared" si="1092"/>
        <v>21:0675</v>
      </c>
      <c r="D8299" s="1" t="str">
        <f t="shared" si="1093"/>
        <v>21:0205</v>
      </c>
      <c r="E8299" t="s">
        <v>32539</v>
      </c>
      <c r="F8299" t="s">
        <v>32540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 t="s">
        <v>21</v>
      </c>
      <c r="P8299" t="s">
        <v>583</v>
      </c>
      <c r="Q8299" t="s">
        <v>59</v>
      </c>
    </row>
    <row r="8300" spans="1:17" hidden="1" x14ac:dyDescent="0.25">
      <c r="A8300" t="s">
        <v>32541</v>
      </c>
      <c r="B8300" t="s">
        <v>32542</v>
      </c>
      <c r="C8300" s="1" t="str">
        <f t="shared" si="1092"/>
        <v>21:0675</v>
      </c>
      <c r="D8300" s="1" t="str">
        <f t="shared" si="1093"/>
        <v>21:0205</v>
      </c>
      <c r="E8300" t="s">
        <v>32543</v>
      </c>
      <c r="F8300" t="s">
        <v>32544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 t="s">
        <v>32545</v>
      </c>
      <c r="P8300" t="s">
        <v>1515</v>
      </c>
      <c r="Q8300" t="s">
        <v>35</v>
      </c>
    </row>
    <row r="8301" spans="1:17" hidden="1" x14ac:dyDescent="0.25">
      <c r="A8301" t="s">
        <v>32546</v>
      </c>
      <c r="B8301" t="s">
        <v>32547</v>
      </c>
      <c r="C8301" s="1" t="str">
        <f t="shared" si="1092"/>
        <v>21:0675</v>
      </c>
      <c r="D8301" s="1" t="str">
        <f t="shared" si="1093"/>
        <v>21:0205</v>
      </c>
      <c r="E8301" t="s">
        <v>32548</v>
      </c>
      <c r="F8301" t="s">
        <v>32549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 t="s">
        <v>21</v>
      </c>
      <c r="P8301" t="s">
        <v>583</v>
      </c>
      <c r="Q8301" t="s">
        <v>189</v>
      </c>
    </row>
    <row r="8302" spans="1:17" hidden="1" x14ac:dyDescent="0.25">
      <c r="A8302" t="s">
        <v>32550</v>
      </c>
      <c r="B8302" t="s">
        <v>32551</v>
      </c>
      <c r="C8302" s="1" t="str">
        <f t="shared" si="1092"/>
        <v>21:0675</v>
      </c>
      <c r="D8302" s="1" t="str">
        <f t="shared" si="1093"/>
        <v>21:0205</v>
      </c>
      <c r="E8302" t="s">
        <v>32552</v>
      </c>
      <c r="F8302" t="s">
        <v>32553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 t="s">
        <v>689</v>
      </c>
      <c r="P8302" t="s">
        <v>22</v>
      </c>
      <c r="Q8302" t="s">
        <v>35</v>
      </c>
    </row>
    <row r="8303" spans="1:17" hidden="1" x14ac:dyDescent="0.25">
      <c r="A8303" t="s">
        <v>32554</v>
      </c>
      <c r="B8303" t="s">
        <v>32555</v>
      </c>
      <c r="C8303" s="1" t="str">
        <f t="shared" si="1092"/>
        <v>21:0675</v>
      </c>
      <c r="D8303" s="1" t="str">
        <f t="shared" si="1093"/>
        <v>21:0205</v>
      </c>
      <c r="E8303" t="s">
        <v>32556</v>
      </c>
      <c r="F8303" t="s">
        <v>32557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 t="s">
        <v>21</v>
      </c>
      <c r="P8303" t="s">
        <v>356</v>
      </c>
      <c r="Q8303" t="s">
        <v>215</v>
      </c>
    </row>
    <row r="8304" spans="1:17" hidden="1" x14ac:dyDescent="0.25">
      <c r="A8304" t="s">
        <v>32558</v>
      </c>
      <c r="B8304" t="s">
        <v>32559</v>
      </c>
      <c r="C8304" s="1" t="str">
        <f t="shared" si="1092"/>
        <v>21:0675</v>
      </c>
      <c r="D8304" s="1" t="str">
        <f t="shared" si="1093"/>
        <v>21:0205</v>
      </c>
      <c r="E8304" t="s">
        <v>32560</v>
      </c>
      <c r="F8304" t="s">
        <v>32561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 t="s">
        <v>21</v>
      </c>
      <c r="P8304" t="s">
        <v>45</v>
      </c>
      <c r="Q8304" t="s">
        <v>52</v>
      </c>
    </row>
    <row r="8305" spans="1:17" hidden="1" x14ac:dyDescent="0.25">
      <c r="A8305" t="s">
        <v>32562</v>
      </c>
      <c r="B8305" t="s">
        <v>32563</v>
      </c>
      <c r="C8305" s="1" t="str">
        <f t="shared" si="1092"/>
        <v>21:0675</v>
      </c>
      <c r="D8305" s="1" t="str">
        <f t="shared" si="1093"/>
        <v>21:0205</v>
      </c>
      <c r="E8305" t="s">
        <v>32564</v>
      </c>
      <c r="F8305" t="s">
        <v>32565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 t="s">
        <v>21</v>
      </c>
      <c r="P8305" t="s">
        <v>356</v>
      </c>
      <c r="Q8305" t="s">
        <v>93</v>
      </c>
    </row>
    <row r="8306" spans="1:17" hidden="1" x14ac:dyDescent="0.25">
      <c r="A8306" t="s">
        <v>32566</v>
      </c>
      <c r="B8306" t="s">
        <v>32567</v>
      </c>
      <c r="C8306" s="1" t="str">
        <f t="shared" si="1092"/>
        <v>21:0675</v>
      </c>
      <c r="D8306" s="1" t="str">
        <f t="shared" si="1093"/>
        <v>21:0205</v>
      </c>
      <c r="E8306" t="s">
        <v>32568</v>
      </c>
      <c r="F8306" t="s">
        <v>32569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 t="s">
        <v>21</v>
      </c>
      <c r="P8306" t="s">
        <v>583</v>
      </c>
      <c r="Q8306" t="s">
        <v>29</v>
      </c>
    </row>
    <row r="8307" spans="1:17" hidden="1" x14ac:dyDescent="0.25">
      <c r="A8307" t="s">
        <v>32570</v>
      </c>
      <c r="B8307" t="s">
        <v>32571</v>
      </c>
      <c r="C8307" s="1" t="str">
        <f t="shared" si="1092"/>
        <v>21:0675</v>
      </c>
      <c r="D8307" s="1" t="str">
        <f t="shared" si="1093"/>
        <v>21:0205</v>
      </c>
      <c r="E8307" t="s">
        <v>32572</v>
      </c>
      <c r="F8307" t="s">
        <v>32573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 t="s">
        <v>10710</v>
      </c>
      <c r="P8307" t="s">
        <v>636</v>
      </c>
      <c r="Q8307" t="s">
        <v>392</v>
      </c>
    </row>
    <row r="8308" spans="1:17" hidden="1" x14ac:dyDescent="0.25">
      <c r="A8308" t="s">
        <v>32574</v>
      </c>
      <c r="B8308" t="s">
        <v>32575</v>
      </c>
      <c r="C8308" s="1" t="str">
        <f t="shared" si="1092"/>
        <v>21:0675</v>
      </c>
      <c r="D8308" s="1" t="str">
        <f t="shared" si="1093"/>
        <v>21:0205</v>
      </c>
      <c r="E8308" t="s">
        <v>32576</v>
      </c>
      <c r="F8308" t="s">
        <v>32577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 t="s">
        <v>21</v>
      </c>
      <c r="P8308" t="s">
        <v>22</v>
      </c>
      <c r="Q8308" t="s">
        <v>198</v>
      </c>
    </row>
    <row r="8309" spans="1:17" hidden="1" x14ac:dyDescent="0.25">
      <c r="A8309" t="s">
        <v>32578</v>
      </c>
      <c r="B8309" t="s">
        <v>32579</v>
      </c>
      <c r="C8309" s="1" t="str">
        <f t="shared" si="1092"/>
        <v>21:0675</v>
      </c>
      <c r="D8309" s="1" t="str">
        <f>HYPERLINK("http://geochem.nrcan.gc.ca/cdogs/content/svy/svy_e.htm", "")</f>
        <v/>
      </c>
      <c r="G8309" s="1" t="str">
        <f>HYPERLINK("http://geochem.nrcan.gc.ca/cdogs/content/cr_/cr_00081_e.htm", "81")</f>
        <v>81</v>
      </c>
      <c r="J8309" t="s">
        <v>11703</v>
      </c>
      <c r="K8309" t="s">
        <v>11704</v>
      </c>
      <c r="O8309" t="s">
        <v>113</v>
      </c>
      <c r="P8309" t="s">
        <v>880</v>
      </c>
      <c r="Q8309" t="s">
        <v>3475</v>
      </c>
    </row>
    <row r="8310" spans="1:17" hidden="1" x14ac:dyDescent="0.25">
      <c r="A8310" t="s">
        <v>32580</v>
      </c>
      <c r="B8310" t="s">
        <v>32581</v>
      </c>
      <c r="C8310" s="1" t="str">
        <f t="shared" si="1092"/>
        <v>21:0675</v>
      </c>
      <c r="D8310" s="1" t="str">
        <f t="shared" ref="D8310:D8341" si="1096">HYPERLINK("http://geochem.nrcan.gc.ca/cdogs/content/svy/svy210205_e.htm", "21:0205")</f>
        <v>21:0205</v>
      </c>
      <c r="E8310" t="s">
        <v>32576</v>
      </c>
      <c r="F8310" t="s">
        <v>32582</v>
      </c>
      <c r="H8310">
        <v>63.512048200000002</v>
      </c>
      <c r="I8310">
        <v>-135.06420510000001</v>
      </c>
      <c r="J8310" s="1" t="str">
        <f t="shared" ref="J8310:J8341" si="1097">HYPERLINK("http://geochem.nrcan.gc.ca/cdogs/content/kwd/kwd020018_e.htm", "Fluid (stream)")</f>
        <v>Fluid (stream)</v>
      </c>
      <c r="K8310" s="1" t="str">
        <f t="shared" ref="K8310:K8341" si="1098">HYPERLINK("http://geochem.nrcan.gc.ca/cdogs/content/kwd/kwd080007_e.htm", "Untreated Water")</f>
        <v>Untreated Water</v>
      </c>
      <c r="O8310" t="s">
        <v>21</v>
      </c>
      <c r="P8310" t="s">
        <v>22</v>
      </c>
      <c r="Q8310" t="s">
        <v>46</v>
      </c>
    </row>
    <row r="8311" spans="1:17" hidden="1" x14ac:dyDescent="0.25">
      <c r="A8311" t="s">
        <v>32583</v>
      </c>
      <c r="B8311" t="s">
        <v>32584</v>
      </c>
      <c r="C8311" s="1" t="str">
        <f t="shared" si="1092"/>
        <v>21:0675</v>
      </c>
      <c r="D8311" s="1" t="str">
        <f t="shared" si="1096"/>
        <v>21:0205</v>
      </c>
      <c r="E8311" t="s">
        <v>32585</v>
      </c>
      <c r="F8311" t="s">
        <v>32586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 t="s">
        <v>327</v>
      </c>
      <c r="P8311" t="s">
        <v>22</v>
      </c>
      <c r="Q8311" t="s">
        <v>522</v>
      </c>
    </row>
    <row r="8312" spans="1:17" hidden="1" x14ac:dyDescent="0.25">
      <c r="A8312" t="s">
        <v>32587</v>
      </c>
      <c r="B8312" t="s">
        <v>32588</v>
      </c>
      <c r="C8312" s="1" t="str">
        <f t="shared" si="1092"/>
        <v>21:0675</v>
      </c>
      <c r="D8312" s="1" t="str">
        <f t="shared" si="1096"/>
        <v>21:0205</v>
      </c>
      <c r="E8312" t="s">
        <v>32589</v>
      </c>
      <c r="F8312" t="s">
        <v>32590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 t="s">
        <v>5563</v>
      </c>
      <c r="P8312" t="s">
        <v>22</v>
      </c>
      <c r="Q8312" t="s">
        <v>23</v>
      </c>
    </row>
    <row r="8313" spans="1:17" hidden="1" x14ac:dyDescent="0.25">
      <c r="A8313" t="s">
        <v>32591</v>
      </c>
      <c r="B8313" t="s">
        <v>32592</v>
      </c>
      <c r="C8313" s="1" t="str">
        <f t="shared" si="1092"/>
        <v>21:0675</v>
      </c>
      <c r="D8313" s="1" t="str">
        <f t="shared" si="1096"/>
        <v>21:0205</v>
      </c>
      <c r="E8313" t="s">
        <v>32593</v>
      </c>
      <c r="F8313" t="s">
        <v>32594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 t="s">
        <v>2731</v>
      </c>
      <c r="P8313" t="s">
        <v>22</v>
      </c>
      <c r="Q8313" t="s">
        <v>46</v>
      </c>
    </row>
    <row r="8314" spans="1:17" hidden="1" x14ac:dyDescent="0.25">
      <c r="A8314" t="s">
        <v>32595</v>
      </c>
      <c r="B8314" t="s">
        <v>32596</v>
      </c>
      <c r="C8314" s="1" t="str">
        <f t="shared" si="1092"/>
        <v>21:0675</v>
      </c>
      <c r="D8314" s="1" t="str">
        <f t="shared" si="1096"/>
        <v>21:0205</v>
      </c>
      <c r="E8314" t="s">
        <v>32597</v>
      </c>
      <c r="F8314" t="s">
        <v>32598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 t="s">
        <v>1771</v>
      </c>
      <c r="P8314" t="s">
        <v>22</v>
      </c>
      <c r="Q8314" t="s">
        <v>29</v>
      </c>
    </row>
    <row r="8315" spans="1:17" hidden="1" x14ac:dyDescent="0.25">
      <c r="A8315" t="s">
        <v>32599</v>
      </c>
      <c r="B8315" t="s">
        <v>32600</v>
      </c>
      <c r="C8315" s="1" t="str">
        <f t="shared" si="1092"/>
        <v>21:0675</v>
      </c>
      <c r="D8315" s="1" t="str">
        <f t="shared" si="1096"/>
        <v>21:0205</v>
      </c>
      <c r="E8315" t="s">
        <v>32601</v>
      </c>
      <c r="F8315" t="s">
        <v>32602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 t="s">
        <v>244</v>
      </c>
      <c r="P8315" t="s">
        <v>356</v>
      </c>
      <c r="Q8315" t="s">
        <v>198</v>
      </c>
    </row>
    <row r="8316" spans="1:17" hidden="1" x14ac:dyDescent="0.25">
      <c r="A8316" t="s">
        <v>32603</v>
      </c>
      <c r="B8316" t="s">
        <v>32604</v>
      </c>
      <c r="C8316" s="1" t="str">
        <f t="shared" si="1092"/>
        <v>21:0675</v>
      </c>
      <c r="D8316" s="1" t="str">
        <f t="shared" si="1096"/>
        <v>21:0205</v>
      </c>
      <c r="E8316" t="s">
        <v>32605</v>
      </c>
      <c r="F8316" t="s">
        <v>32606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 t="s">
        <v>21</v>
      </c>
      <c r="P8316" t="s">
        <v>356</v>
      </c>
      <c r="Q8316" t="s">
        <v>46</v>
      </c>
    </row>
    <row r="8317" spans="1:17" hidden="1" x14ac:dyDescent="0.25">
      <c r="A8317" t="s">
        <v>32607</v>
      </c>
      <c r="B8317" t="s">
        <v>32608</v>
      </c>
      <c r="C8317" s="1" t="str">
        <f t="shared" si="1092"/>
        <v>21:0675</v>
      </c>
      <c r="D8317" s="1" t="str">
        <f t="shared" si="1096"/>
        <v>21:0205</v>
      </c>
      <c r="E8317" t="s">
        <v>32609</v>
      </c>
      <c r="F8317" t="s">
        <v>32610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 t="s">
        <v>21</v>
      </c>
      <c r="P8317" t="s">
        <v>356</v>
      </c>
      <c r="Q8317" t="s">
        <v>189</v>
      </c>
    </row>
    <row r="8318" spans="1:17" hidden="1" x14ac:dyDescent="0.25">
      <c r="A8318" t="s">
        <v>32611</v>
      </c>
      <c r="B8318" t="s">
        <v>32612</v>
      </c>
      <c r="C8318" s="1" t="str">
        <f t="shared" si="1092"/>
        <v>21:0675</v>
      </c>
      <c r="D8318" s="1" t="str">
        <f t="shared" si="1096"/>
        <v>21:0205</v>
      </c>
      <c r="E8318" t="s">
        <v>32613</v>
      </c>
      <c r="F8318" t="s">
        <v>32614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 t="s">
        <v>14508</v>
      </c>
      <c r="P8318" t="s">
        <v>22</v>
      </c>
      <c r="Q8318" t="s">
        <v>59</v>
      </c>
    </row>
    <row r="8319" spans="1:17" hidden="1" x14ac:dyDescent="0.25">
      <c r="A8319" t="s">
        <v>32615</v>
      </c>
      <c r="B8319" t="s">
        <v>32616</v>
      </c>
      <c r="C8319" s="1" t="str">
        <f t="shared" si="1092"/>
        <v>21:0675</v>
      </c>
      <c r="D8319" s="1" t="str">
        <f t="shared" si="1096"/>
        <v>21:0205</v>
      </c>
      <c r="E8319" t="s">
        <v>32617</v>
      </c>
      <c r="F8319" t="s">
        <v>32618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  <c r="O8319" t="s">
        <v>108</v>
      </c>
      <c r="P8319" t="s">
        <v>108</v>
      </c>
      <c r="Q8319" t="s">
        <v>108</v>
      </c>
    </row>
    <row r="8320" spans="1:17" hidden="1" x14ac:dyDescent="0.25">
      <c r="A8320" t="s">
        <v>32619</v>
      </c>
      <c r="B8320" t="s">
        <v>32620</v>
      </c>
      <c r="C8320" s="1" t="str">
        <f t="shared" si="1092"/>
        <v>21:0675</v>
      </c>
      <c r="D8320" s="1" t="str">
        <f t="shared" si="1096"/>
        <v>21:0205</v>
      </c>
      <c r="E8320" t="s">
        <v>32621</v>
      </c>
      <c r="F8320" t="s">
        <v>32622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 t="s">
        <v>2257</v>
      </c>
      <c r="P8320" t="s">
        <v>1515</v>
      </c>
      <c r="Q8320" t="s">
        <v>35</v>
      </c>
    </row>
    <row r="8321" spans="1:17" hidden="1" x14ac:dyDescent="0.25">
      <c r="A8321" t="s">
        <v>32623</v>
      </c>
      <c r="B8321" t="s">
        <v>32624</v>
      </c>
      <c r="C8321" s="1" t="str">
        <f t="shared" si="1092"/>
        <v>21:0675</v>
      </c>
      <c r="D8321" s="1" t="str">
        <f t="shared" si="1096"/>
        <v>21:0205</v>
      </c>
      <c r="E8321" t="s">
        <v>32625</v>
      </c>
      <c r="F8321" t="s">
        <v>32626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 t="s">
        <v>225</v>
      </c>
      <c r="P8321" t="s">
        <v>22</v>
      </c>
      <c r="Q8321" t="s">
        <v>29</v>
      </c>
    </row>
    <row r="8322" spans="1:17" hidden="1" x14ac:dyDescent="0.25">
      <c r="A8322" t="s">
        <v>32627</v>
      </c>
      <c r="B8322" t="s">
        <v>32628</v>
      </c>
      <c r="C8322" s="1" t="str">
        <f t="shared" si="1092"/>
        <v>21:0675</v>
      </c>
      <c r="D8322" s="1" t="str">
        <f t="shared" si="1096"/>
        <v>21:0205</v>
      </c>
      <c r="E8322" t="s">
        <v>32629</v>
      </c>
      <c r="F8322" t="s">
        <v>32630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 t="s">
        <v>21</v>
      </c>
      <c r="P8322" t="s">
        <v>22</v>
      </c>
      <c r="Q8322" t="s">
        <v>198</v>
      </c>
    </row>
    <row r="8323" spans="1:17" hidden="1" x14ac:dyDescent="0.25">
      <c r="A8323" t="s">
        <v>32631</v>
      </c>
      <c r="B8323" t="s">
        <v>32632</v>
      </c>
      <c r="C8323" s="1" t="str">
        <f t="shared" si="1092"/>
        <v>21:0675</v>
      </c>
      <c r="D8323" s="1" t="str">
        <f t="shared" si="1096"/>
        <v>21:0205</v>
      </c>
      <c r="E8323" t="s">
        <v>32633</v>
      </c>
      <c r="F8323" t="s">
        <v>32634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 t="s">
        <v>2257</v>
      </c>
      <c r="P8323" t="s">
        <v>583</v>
      </c>
      <c r="Q8323" t="s">
        <v>35</v>
      </c>
    </row>
    <row r="8324" spans="1:17" hidden="1" x14ac:dyDescent="0.25">
      <c r="A8324" t="s">
        <v>32635</v>
      </c>
      <c r="B8324" t="s">
        <v>32636</v>
      </c>
      <c r="C8324" s="1" t="str">
        <f t="shared" si="1092"/>
        <v>21:0675</v>
      </c>
      <c r="D8324" s="1" t="str">
        <f t="shared" si="1096"/>
        <v>21:0205</v>
      </c>
      <c r="E8324" t="s">
        <v>32637</v>
      </c>
      <c r="F8324" t="s">
        <v>32638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 t="s">
        <v>10345</v>
      </c>
      <c r="P8324" t="s">
        <v>22</v>
      </c>
      <c r="Q8324" t="s">
        <v>23</v>
      </c>
    </row>
    <row r="8325" spans="1:17" hidden="1" x14ac:dyDescent="0.25">
      <c r="A8325" t="s">
        <v>32639</v>
      </c>
      <c r="B8325" t="s">
        <v>32640</v>
      </c>
      <c r="C8325" s="1" t="str">
        <f t="shared" si="1092"/>
        <v>21:0675</v>
      </c>
      <c r="D8325" s="1" t="str">
        <f t="shared" si="1096"/>
        <v>21:0205</v>
      </c>
      <c r="E8325" t="s">
        <v>32641</v>
      </c>
      <c r="F8325" t="s">
        <v>32642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 t="s">
        <v>21</v>
      </c>
      <c r="P8325" t="s">
        <v>356</v>
      </c>
      <c r="Q8325" t="s">
        <v>103</v>
      </c>
    </row>
    <row r="8326" spans="1:17" hidden="1" x14ac:dyDescent="0.25">
      <c r="A8326" t="s">
        <v>32643</v>
      </c>
      <c r="B8326" t="s">
        <v>32644</v>
      </c>
      <c r="C8326" s="1" t="str">
        <f t="shared" si="1092"/>
        <v>21:0675</v>
      </c>
      <c r="D8326" s="1" t="str">
        <f t="shared" si="1096"/>
        <v>21:0205</v>
      </c>
      <c r="E8326" t="s">
        <v>32641</v>
      </c>
      <c r="F8326" t="s">
        <v>32645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 t="s">
        <v>21</v>
      </c>
      <c r="P8326" t="s">
        <v>356</v>
      </c>
      <c r="Q8326" t="s">
        <v>198</v>
      </c>
    </row>
    <row r="8327" spans="1:17" hidden="1" x14ac:dyDescent="0.25">
      <c r="A8327" t="s">
        <v>32646</v>
      </c>
      <c r="B8327" t="s">
        <v>32647</v>
      </c>
      <c r="C8327" s="1" t="str">
        <f t="shared" si="1092"/>
        <v>21:0675</v>
      </c>
      <c r="D8327" s="1" t="str">
        <f t="shared" si="1096"/>
        <v>21:0205</v>
      </c>
      <c r="E8327" t="s">
        <v>32648</v>
      </c>
      <c r="F8327" t="s">
        <v>32649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 t="s">
        <v>3560</v>
      </c>
      <c r="P8327" t="s">
        <v>356</v>
      </c>
      <c r="Q8327" t="s">
        <v>35</v>
      </c>
    </row>
    <row r="8328" spans="1:17" hidden="1" x14ac:dyDescent="0.25">
      <c r="A8328" t="s">
        <v>32650</v>
      </c>
      <c r="B8328" t="s">
        <v>32651</v>
      </c>
      <c r="C8328" s="1" t="str">
        <f t="shared" si="1092"/>
        <v>21:0675</v>
      </c>
      <c r="D8328" s="1" t="str">
        <f t="shared" si="1096"/>
        <v>21:0205</v>
      </c>
      <c r="E8328" t="s">
        <v>32652</v>
      </c>
      <c r="F8328" t="s">
        <v>32653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 t="s">
        <v>1818</v>
      </c>
      <c r="P8328" t="s">
        <v>356</v>
      </c>
      <c r="Q8328" t="s">
        <v>23</v>
      </c>
    </row>
    <row r="8329" spans="1:17" hidden="1" x14ac:dyDescent="0.25">
      <c r="A8329" t="s">
        <v>32654</v>
      </c>
      <c r="B8329" t="s">
        <v>32655</v>
      </c>
      <c r="C8329" s="1" t="str">
        <f t="shared" si="1092"/>
        <v>21:0675</v>
      </c>
      <c r="D8329" s="1" t="str">
        <f t="shared" si="1096"/>
        <v>21:0205</v>
      </c>
      <c r="E8329" t="s">
        <v>32656</v>
      </c>
      <c r="F8329" t="s">
        <v>32657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 t="s">
        <v>21</v>
      </c>
      <c r="P8329" t="s">
        <v>356</v>
      </c>
      <c r="Q8329" t="s">
        <v>103</v>
      </c>
    </row>
    <row r="8330" spans="1:17" hidden="1" x14ac:dyDescent="0.25">
      <c r="A8330" t="s">
        <v>32658</v>
      </c>
      <c r="B8330" t="s">
        <v>32659</v>
      </c>
      <c r="C8330" s="1" t="str">
        <f t="shared" si="1092"/>
        <v>21:0675</v>
      </c>
      <c r="D8330" s="1" t="str">
        <f t="shared" si="1096"/>
        <v>21:0205</v>
      </c>
      <c r="E8330" t="s">
        <v>32660</v>
      </c>
      <c r="F8330" t="s">
        <v>32661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 t="s">
        <v>3060</v>
      </c>
      <c r="P8330" t="s">
        <v>356</v>
      </c>
      <c r="Q8330" t="s">
        <v>23</v>
      </c>
    </row>
    <row r="8331" spans="1:17" hidden="1" x14ac:dyDescent="0.25">
      <c r="A8331" t="s">
        <v>32662</v>
      </c>
      <c r="B8331" t="s">
        <v>32663</v>
      </c>
      <c r="C8331" s="1" t="str">
        <f t="shared" si="1092"/>
        <v>21:0675</v>
      </c>
      <c r="D8331" s="1" t="str">
        <f t="shared" si="1096"/>
        <v>21:0205</v>
      </c>
      <c r="E8331" t="s">
        <v>32664</v>
      </c>
      <c r="F8331" t="s">
        <v>32665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 t="s">
        <v>236</v>
      </c>
      <c r="P8331" t="s">
        <v>356</v>
      </c>
      <c r="Q8331" t="s">
        <v>35</v>
      </c>
    </row>
    <row r="8332" spans="1:17" hidden="1" x14ac:dyDescent="0.25">
      <c r="A8332" t="s">
        <v>32666</v>
      </c>
      <c r="B8332" t="s">
        <v>32667</v>
      </c>
      <c r="C8332" s="1" t="str">
        <f t="shared" si="1092"/>
        <v>21:0675</v>
      </c>
      <c r="D8332" s="1" t="str">
        <f t="shared" si="1096"/>
        <v>21:0205</v>
      </c>
      <c r="E8332" t="s">
        <v>32668</v>
      </c>
      <c r="F8332" t="s">
        <v>32669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 t="s">
        <v>21</v>
      </c>
      <c r="P8332" t="s">
        <v>22</v>
      </c>
      <c r="Q8332" t="s">
        <v>189</v>
      </c>
    </row>
    <row r="8333" spans="1:17" hidden="1" x14ac:dyDescent="0.25">
      <c r="A8333" t="s">
        <v>32670</v>
      </c>
      <c r="B8333" t="s">
        <v>32671</v>
      </c>
      <c r="C8333" s="1" t="str">
        <f t="shared" si="1092"/>
        <v>21:0675</v>
      </c>
      <c r="D8333" s="1" t="str">
        <f t="shared" si="1096"/>
        <v>21:0205</v>
      </c>
      <c r="E8333" t="s">
        <v>32672</v>
      </c>
      <c r="F8333" t="s">
        <v>32673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 t="s">
        <v>1247</v>
      </c>
      <c r="P8333" t="s">
        <v>356</v>
      </c>
      <c r="Q8333" t="s">
        <v>35</v>
      </c>
    </row>
    <row r="8334" spans="1:17" hidden="1" x14ac:dyDescent="0.25">
      <c r="A8334" t="s">
        <v>32674</v>
      </c>
      <c r="B8334" t="s">
        <v>32675</v>
      </c>
      <c r="C8334" s="1" t="str">
        <f t="shared" si="1092"/>
        <v>21:0675</v>
      </c>
      <c r="D8334" s="1" t="str">
        <f t="shared" si="1096"/>
        <v>21:0205</v>
      </c>
      <c r="E8334" t="s">
        <v>32676</v>
      </c>
      <c r="F8334" t="s">
        <v>32677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 t="s">
        <v>244</v>
      </c>
      <c r="P8334" t="s">
        <v>356</v>
      </c>
      <c r="Q8334" t="s">
        <v>23</v>
      </c>
    </row>
    <row r="8335" spans="1:17" hidden="1" x14ac:dyDescent="0.25">
      <c r="A8335" t="s">
        <v>32678</v>
      </c>
      <c r="B8335" t="s">
        <v>32679</v>
      </c>
      <c r="C8335" s="1" t="str">
        <f t="shared" si="1092"/>
        <v>21:0675</v>
      </c>
      <c r="D8335" s="1" t="str">
        <f t="shared" si="1096"/>
        <v>21:0205</v>
      </c>
      <c r="E8335" t="s">
        <v>32680</v>
      </c>
      <c r="F8335" t="s">
        <v>32681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 t="s">
        <v>21</v>
      </c>
      <c r="P8335" t="s">
        <v>45</v>
      </c>
      <c r="Q8335" t="s">
        <v>215</v>
      </c>
    </row>
    <row r="8336" spans="1:17" hidden="1" x14ac:dyDescent="0.25">
      <c r="A8336" t="s">
        <v>32682</v>
      </c>
      <c r="B8336" t="s">
        <v>32683</v>
      </c>
      <c r="C8336" s="1" t="str">
        <f t="shared" si="1092"/>
        <v>21:0675</v>
      </c>
      <c r="D8336" s="1" t="str">
        <f t="shared" si="1096"/>
        <v>21:0205</v>
      </c>
      <c r="E8336" t="s">
        <v>32684</v>
      </c>
      <c r="F8336" t="s">
        <v>32685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 t="s">
        <v>21</v>
      </c>
      <c r="P8336" t="s">
        <v>45</v>
      </c>
      <c r="Q8336" t="s">
        <v>93</v>
      </c>
    </row>
    <row r="8337" spans="1:17" hidden="1" x14ac:dyDescent="0.25">
      <c r="A8337" t="s">
        <v>32686</v>
      </c>
      <c r="B8337" t="s">
        <v>32687</v>
      </c>
      <c r="C8337" s="1" t="str">
        <f t="shared" si="1092"/>
        <v>21:0675</v>
      </c>
      <c r="D8337" s="1" t="str">
        <f t="shared" si="1096"/>
        <v>21:0205</v>
      </c>
      <c r="E8337" t="s">
        <v>32688</v>
      </c>
      <c r="F8337" t="s">
        <v>32689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 t="s">
        <v>21</v>
      </c>
      <c r="P8337" t="s">
        <v>45</v>
      </c>
      <c r="Q8337" t="s">
        <v>71</v>
      </c>
    </row>
    <row r="8338" spans="1:17" hidden="1" x14ac:dyDescent="0.25">
      <c r="A8338" t="s">
        <v>32690</v>
      </c>
      <c r="B8338" t="s">
        <v>32691</v>
      </c>
      <c r="C8338" s="1" t="str">
        <f t="shared" si="1092"/>
        <v>21:0675</v>
      </c>
      <c r="D8338" s="1" t="str">
        <f t="shared" si="1096"/>
        <v>21:0205</v>
      </c>
      <c r="E8338" t="s">
        <v>32692</v>
      </c>
      <c r="F8338" t="s">
        <v>32693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 t="s">
        <v>64</v>
      </c>
      <c r="P8338" t="s">
        <v>45</v>
      </c>
      <c r="Q8338" t="s">
        <v>71</v>
      </c>
    </row>
    <row r="8339" spans="1:17" hidden="1" x14ac:dyDescent="0.25">
      <c r="A8339" t="s">
        <v>32694</v>
      </c>
      <c r="B8339" t="s">
        <v>32695</v>
      </c>
      <c r="C8339" s="1" t="str">
        <f t="shared" si="1092"/>
        <v>21:0675</v>
      </c>
      <c r="D8339" s="1" t="str">
        <f t="shared" si="1096"/>
        <v>21:0205</v>
      </c>
      <c r="E8339" t="s">
        <v>32696</v>
      </c>
      <c r="F8339" t="s">
        <v>32697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 t="s">
        <v>21</v>
      </c>
      <c r="P8339" t="s">
        <v>45</v>
      </c>
      <c r="Q8339" t="s">
        <v>23</v>
      </c>
    </row>
    <row r="8340" spans="1:17" hidden="1" x14ac:dyDescent="0.25">
      <c r="A8340" t="s">
        <v>32698</v>
      </c>
      <c r="B8340" t="s">
        <v>32699</v>
      </c>
      <c r="C8340" s="1" t="str">
        <f t="shared" si="1092"/>
        <v>21:0675</v>
      </c>
      <c r="D8340" s="1" t="str">
        <f t="shared" si="1096"/>
        <v>21:0205</v>
      </c>
      <c r="E8340" t="s">
        <v>32700</v>
      </c>
      <c r="F8340" t="s">
        <v>32701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 t="s">
        <v>1818</v>
      </c>
      <c r="P8340" t="s">
        <v>45</v>
      </c>
      <c r="Q8340" t="s">
        <v>198</v>
      </c>
    </row>
    <row r="8341" spans="1:17" hidden="1" x14ac:dyDescent="0.25">
      <c r="A8341" t="s">
        <v>32702</v>
      </c>
      <c r="B8341" t="s">
        <v>32703</v>
      </c>
      <c r="C8341" s="1" t="str">
        <f t="shared" si="1092"/>
        <v>21:0675</v>
      </c>
      <c r="D8341" s="1" t="str">
        <f t="shared" si="1096"/>
        <v>21:0205</v>
      </c>
      <c r="E8341" t="s">
        <v>32704</v>
      </c>
      <c r="F8341" t="s">
        <v>32705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 t="s">
        <v>244</v>
      </c>
      <c r="P8341" t="s">
        <v>45</v>
      </c>
      <c r="Q8341" t="s">
        <v>103</v>
      </c>
    </row>
    <row r="8342" spans="1:17" hidden="1" x14ac:dyDescent="0.25">
      <c r="A8342" t="s">
        <v>32706</v>
      </c>
      <c r="B8342" t="s">
        <v>32707</v>
      </c>
      <c r="C8342" s="1" t="str">
        <f t="shared" si="1092"/>
        <v>21:0675</v>
      </c>
      <c r="D8342" s="1" t="str">
        <f>HYPERLINK("http://geochem.nrcan.gc.ca/cdogs/content/svy/svy_e.htm", "")</f>
        <v/>
      </c>
      <c r="G8342" s="1" t="str">
        <f>HYPERLINK("http://geochem.nrcan.gc.ca/cdogs/content/cr_/cr_00082_e.htm", "82")</f>
        <v>82</v>
      </c>
      <c r="J8342" t="s">
        <v>11703</v>
      </c>
      <c r="K8342" t="s">
        <v>11704</v>
      </c>
      <c r="O8342" t="s">
        <v>730</v>
      </c>
      <c r="P8342" t="s">
        <v>17680</v>
      </c>
      <c r="Q8342" t="s">
        <v>59</v>
      </c>
    </row>
    <row r="8343" spans="1:17" hidden="1" x14ac:dyDescent="0.25">
      <c r="A8343" t="s">
        <v>32708</v>
      </c>
      <c r="B8343" t="s">
        <v>32709</v>
      </c>
      <c r="C8343" s="1" t="str">
        <f t="shared" si="1092"/>
        <v>21:0675</v>
      </c>
      <c r="D8343" s="1" t="str">
        <f t="shared" ref="D8343:D8360" si="1099">HYPERLINK("http://geochem.nrcan.gc.ca/cdogs/content/svy/svy210205_e.htm", "21:0205")</f>
        <v>21:0205</v>
      </c>
      <c r="E8343" t="s">
        <v>32710</v>
      </c>
      <c r="F8343" t="s">
        <v>32711</v>
      </c>
      <c r="H8343">
        <v>63.571937499999997</v>
      </c>
      <c r="I8343">
        <v>-134.86048890000001</v>
      </c>
      <c r="J8343" s="1" t="str">
        <f t="shared" ref="J8343:J8360" si="1100">HYPERLINK("http://geochem.nrcan.gc.ca/cdogs/content/kwd/kwd020018_e.htm", "Fluid (stream)")</f>
        <v>Fluid (stream)</v>
      </c>
      <c r="K8343" s="1" t="str">
        <f t="shared" ref="K8343:K8360" si="1101">HYPERLINK("http://geochem.nrcan.gc.ca/cdogs/content/kwd/kwd080007_e.htm", "Untreated Water")</f>
        <v>Untreated Water</v>
      </c>
      <c r="O8343" t="s">
        <v>244</v>
      </c>
      <c r="P8343" t="s">
        <v>356</v>
      </c>
      <c r="Q8343" t="s">
        <v>52</v>
      </c>
    </row>
    <row r="8344" spans="1:17" hidden="1" x14ac:dyDescent="0.25">
      <c r="A8344" t="s">
        <v>32712</v>
      </c>
      <c r="B8344" t="s">
        <v>32713</v>
      </c>
      <c r="C8344" s="1" t="str">
        <f t="shared" si="1092"/>
        <v>21:0675</v>
      </c>
      <c r="D8344" s="1" t="str">
        <f t="shared" si="1099"/>
        <v>21:0205</v>
      </c>
      <c r="E8344" t="s">
        <v>32714</v>
      </c>
      <c r="F8344" t="s">
        <v>32715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 t="s">
        <v>1771</v>
      </c>
      <c r="P8344" t="s">
        <v>583</v>
      </c>
      <c r="Q8344" t="s">
        <v>46</v>
      </c>
    </row>
    <row r="8345" spans="1:17" hidden="1" x14ac:dyDescent="0.25">
      <c r="A8345" t="s">
        <v>32716</v>
      </c>
      <c r="B8345" t="s">
        <v>32717</v>
      </c>
      <c r="C8345" s="1" t="str">
        <f t="shared" si="1092"/>
        <v>21:0675</v>
      </c>
      <c r="D8345" s="1" t="str">
        <f t="shared" si="1099"/>
        <v>21:0205</v>
      </c>
      <c r="E8345" t="s">
        <v>32714</v>
      </c>
      <c r="F8345" t="s">
        <v>32718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 t="s">
        <v>1771</v>
      </c>
      <c r="P8345" t="s">
        <v>583</v>
      </c>
      <c r="Q8345" t="s">
        <v>46</v>
      </c>
    </row>
    <row r="8346" spans="1:17" hidden="1" x14ac:dyDescent="0.25">
      <c r="A8346" t="s">
        <v>32719</v>
      </c>
      <c r="B8346" t="s">
        <v>32720</v>
      </c>
      <c r="C8346" s="1" t="str">
        <f t="shared" ref="C8346:C8409" si="1102">HYPERLINK("http://geochem.nrcan.gc.ca/cdogs/content/bdl/bdl210675_e.htm", "21:0675")</f>
        <v>21:0675</v>
      </c>
      <c r="D8346" s="1" t="str">
        <f t="shared" si="1099"/>
        <v>21:0205</v>
      </c>
      <c r="E8346" t="s">
        <v>32721</v>
      </c>
      <c r="F8346" t="s">
        <v>32722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 t="s">
        <v>32723</v>
      </c>
      <c r="P8346" t="s">
        <v>583</v>
      </c>
      <c r="Q8346" t="s">
        <v>522</v>
      </c>
    </row>
    <row r="8347" spans="1:17" hidden="1" x14ac:dyDescent="0.25">
      <c r="A8347" t="s">
        <v>32724</v>
      </c>
      <c r="B8347" t="s">
        <v>32725</v>
      </c>
      <c r="C8347" s="1" t="str">
        <f t="shared" si="1102"/>
        <v>21:0675</v>
      </c>
      <c r="D8347" s="1" t="str">
        <f t="shared" si="1099"/>
        <v>21:0205</v>
      </c>
      <c r="E8347" t="s">
        <v>32726</v>
      </c>
      <c r="F8347" t="s">
        <v>32727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 t="s">
        <v>14276</v>
      </c>
      <c r="P8347" t="s">
        <v>2212</v>
      </c>
      <c r="Q8347" t="s">
        <v>522</v>
      </c>
    </row>
    <row r="8348" spans="1:17" hidden="1" x14ac:dyDescent="0.25">
      <c r="A8348" t="s">
        <v>32728</v>
      </c>
      <c r="B8348" t="s">
        <v>32729</v>
      </c>
      <c r="C8348" s="1" t="str">
        <f t="shared" si="1102"/>
        <v>21:0675</v>
      </c>
      <c r="D8348" s="1" t="str">
        <f t="shared" si="1099"/>
        <v>21:0205</v>
      </c>
      <c r="E8348" t="s">
        <v>32730</v>
      </c>
      <c r="F8348" t="s">
        <v>32731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 t="s">
        <v>21</v>
      </c>
      <c r="P8348" t="s">
        <v>356</v>
      </c>
      <c r="Q8348" t="s">
        <v>29</v>
      </c>
    </row>
    <row r="8349" spans="1:17" hidden="1" x14ac:dyDescent="0.25">
      <c r="A8349" t="s">
        <v>32732</v>
      </c>
      <c r="B8349" t="s">
        <v>32733</v>
      </c>
      <c r="C8349" s="1" t="str">
        <f t="shared" si="1102"/>
        <v>21:0675</v>
      </c>
      <c r="D8349" s="1" t="str">
        <f t="shared" si="1099"/>
        <v>21:0205</v>
      </c>
      <c r="E8349" t="s">
        <v>32734</v>
      </c>
      <c r="F8349" t="s">
        <v>32735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 t="s">
        <v>2725</v>
      </c>
      <c r="P8349" t="s">
        <v>356</v>
      </c>
      <c r="Q8349" t="s">
        <v>59</v>
      </c>
    </row>
    <row r="8350" spans="1:17" hidden="1" x14ac:dyDescent="0.25">
      <c r="A8350" t="s">
        <v>32736</v>
      </c>
      <c r="B8350" t="s">
        <v>32737</v>
      </c>
      <c r="C8350" s="1" t="str">
        <f t="shared" si="1102"/>
        <v>21:0675</v>
      </c>
      <c r="D8350" s="1" t="str">
        <f t="shared" si="1099"/>
        <v>21:0205</v>
      </c>
      <c r="E8350" t="s">
        <v>32738</v>
      </c>
      <c r="F8350" t="s">
        <v>32739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 t="s">
        <v>4148</v>
      </c>
      <c r="P8350" t="s">
        <v>356</v>
      </c>
      <c r="Q8350" t="s">
        <v>522</v>
      </c>
    </row>
    <row r="8351" spans="1:17" hidden="1" x14ac:dyDescent="0.25">
      <c r="A8351" t="s">
        <v>32740</v>
      </c>
      <c r="B8351" t="s">
        <v>32741</v>
      </c>
      <c r="C8351" s="1" t="str">
        <f t="shared" si="1102"/>
        <v>21:0675</v>
      </c>
      <c r="D8351" s="1" t="str">
        <f t="shared" si="1099"/>
        <v>21:0205</v>
      </c>
      <c r="E8351" t="s">
        <v>32742</v>
      </c>
      <c r="F8351" t="s">
        <v>32743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 t="s">
        <v>15720</v>
      </c>
      <c r="P8351" t="s">
        <v>356</v>
      </c>
      <c r="Q8351" t="s">
        <v>392</v>
      </c>
    </row>
    <row r="8352" spans="1:17" hidden="1" x14ac:dyDescent="0.25">
      <c r="A8352" t="s">
        <v>32744</v>
      </c>
      <c r="B8352" t="s">
        <v>32745</v>
      </c>
      <c r="C8352" s="1" t="str">
        <f t="shared" si="1102"/>
        <v>21:0675</v>
      </c>
      <c r="D8352" s="1" t="str">
        <f t="shared" si="1099"/>
        <v>21:0205</v>
      </c>
      <c r="E8352" t="s">
        <v>32746</v>
      </c>
      <c r="F8352" t="s">
        <v>32747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 t="s">
        <v>9517</v>
      </c>
      <c r="P8352" t="s">
        <v>356</v>
      </c>
      <c r="Q8352" t="s">
        <v>59</v>
      </c>
    </row>
    <row r="8353" spans="1:17" hidden="1" x14ac:dyDescent="0.25">
      <c r="A8353" t="s">
        <v>32748</v>
      </c>
      <c r="B8353" t="s">
        <v>32749</v>
      </c>
      <c r="C8353" s="1" t="str">
        <f t="shared" si="1102"/>
        <v>21:0675</v>
      </c>
      <c r="D8353" s="1" t="str">
        <f t="shared" si="1099"/>
        <v>21:0205</v>
      </c>
      <c r="E8353" t="s">
        <v>32750</v>
      </c>
      <c r="F8353" t="s">
        <v>32751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 t="s">
        <v>10345</v>
      </c>
      <c r="P8353" t="s">
        <v>356</v>
      </c>
      <c r="Q8353" t="s">
        <v>59</v>
      </c>
    </row>
    <row r="8354" spans="1:17" hidden="1" x14ac:dyDescent="0.25">
      <c r="A8354" t="s">
        <v>32752</v>
      </c>
      <c r="B8354" t="s">
        <v>32753</v>
      </c>
      <c r="C8354" s="1" t="str">
        <f t="shared" si="1102"/>
        <v>21:0675</v>
      </c>
      <c r="D8354" s="1" t="str">
        <f t="shared" si="1099"/>
        <v>21:0205</v>
      </c>
      <c r="E8354" t="s">
        <v>32754</v>
      </c>
      <c r="F8354" t="s">
        <v>32755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 t="s">
        <v>158</v>
      </c>
      <c r="P8354" t="s">
        <v>45</v>
      </c>
      <c r="Q8354" t="s">
        <v>23</v>
      </c>
    </row>
    <row r="8355" spans="1:17" hidden="1" x14ac:dyDescent="0.25">
      <c r="A8355" t="s">
        <v>32756</v>
      </c>
      <c r="B8355" t="s">
        <v>32757</v>
      </c>
      <c r="C8355" s="1" t="str">
        <f t="shared" si="1102"/>
        <v>21:0675</v>
      </c>
      <c r="D8355" s="1" t="str">
        <f t="shared" si="1099"/>
        <v>21:0205</v>
      </c>
      <c r="E8355" t="s">
        <v>32758</v>
      </c>
      <c r="F8355" t="s">
        <v>32759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 t="s">
        <v>3032</v>
      </c>
      <c r="P8355" t="s">
        <v>356</v>
      </c>
      <c r="Q8355" t="s">
        <v>392</v>
      </c>
    </row>
    <row r="8356" spans="1:17" hidden="1" x14ac:dyDescent="0.25">
      <c r="A8356" t="s">
        <v>32760</v>
      </c>
      <c r="B8356" t="s">
        <v>32761</v>
      </c>
      <c r="C8356" s="1" t="str">
        <f t="shared" si="1102"/>
        <v>21:0675</v>
      </c>
      <c r="D8356" s="1" t="str">
        <f t="shared" si="1099"/>
        <v>21:0205</v>
      </c>
      <c r="E8356" t="s">
        <v>32762</v>
      </c>
      <c r="F8356" t="s">
        <v>32763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 t="s">
        <v>6091</v>
      </c>
      <c r="P8356" t="s">
        <v>356</v>
      </c>
      <c r="Q8356" t="s">
        <v>46</v>
      </c>
    </row>
    <row r="8357" spans="1:17" hidden="1" x14ac:dyDescent="0.25">
      <c r="A8357" t="s">
        <v>32764</v>
      </c>
      <c r="B8357" t="s">
        <v>32765</v>
      </c>
      <c r="C8357" s="1" t="str">
        <f t="shared" si="1102"/>
        <v>21:0675</v>
      </c>
      <c r="D8357" s="1" t="str">
        <f t="shared" si="1099"/>
        <v>21:0205</v>
      </c>
      <c r="E8357" t="s">
        <v>32766</v>
      </c>
      <c r="F8357" t="s">
        <v>32767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 t="s">
        <v>5641</v>
      </c>
      <c r="P8357" t="s">
        <v>45</v>
      </c>
      <c r="Q8357" t="s">
        <v>392</v>
      </c>
    </row>
    <row r="8358" spans="1:17" hidden="1" x14ac:dyDescent="0.25">
      <c r="A8358" t="s">
        <v>32768</v>
      </c>
      <c r="B8358" t="s">
        <v>32769</v>
      </c>
      <c r="C8358" s="1" t="str">
        <f t="shared" si="1102"/>
        <v>21:0675</v>
      </c>
      <c r="D8358" s="1" t="str">
        <f t="shared" si="1099"/>
        <v>21:0205</v>
      </c>
      <c r="E8358" t="s">
        <v>32770</v>
      </c>
      <c r="F8358" t="s">
        <v>32771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 t="s">
        <v>21</v>
      </c>
      <c r="P8358" t="s">
        <v>45</v>
      </c>
      <c r="Q8358" t="s">
        <v>29</v>
      </c>
    </row>
    <row r="8359" spans="1:17" hidden="1" x14ac:dyDescent="0.25">
      <c r="A8359" t="s">
        <v>32772</v>
      </c>
      <c r="B8359" t="s">
        <v>32773</v>
      </c>
      <c r="C8359" s="1" t="str">
        <f t="shared" si="1102"/>
        <v>21:0675</v>
      </c>
      <c r="D8359" s="1" t="str">
        <f t="shared" si="1099"/>
        <v>21:0205</v>
      </c>
      <c r="E8359" t="s">
        <v>32774</v>
      </c>
      <c r="F8359" t="s">
        <v>32775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 t="s">
        <v>3980</v>
      </c>
      <c r="P8359" t="s">
        <v>45</v>
      </c>
      <c r="Q8359" t="s">
        <v>392</v>
      </c>
    </row>
    <row r="8360" spans="1:17" hidden="1" x14ac:dyDescent="0.25">
      <c r="A8360" t="s">
        <v>32776</v>
      </c>
      <c r="B8360" t="s">
        <v>32777</v>
      </c>
      <c r="C8360" s="1" t="str">
        <f t="shared" si="1102"/>
        <v>21:0675</v>
      </c>
      <c r="D8360" s="1" t="str">
        <f t="shared" si="1099"/>
        <v>21:0205</v>
      </c>
      <c r="E8360" t="s">
        <v>32778</v>
      </c>
      <c r="F8360" t="s">
        <v>32779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 t="s">
        <v>14840</v>
      </c>
      <c r="P8360" t="s">
        <v>356</v>
      </c>
      <c r="Q8360" t="s">
        <v>35</v>
      </c>
    </row>
    <row r="8361" spans="1:17" hidden="1" x14ac:dyDescent="0.25">
      <c r="A8361" t="s">
        <v>32780</v>
      </c>
      <c r="B8361" t="s">
        <v>32781</v>
      </c>
      <c r="C8361" s="1" t="str">
        <f t="shared" si="1102"/>
        <v>21:0675</v>
      </c>
      <c r="D8361" s="1" t="str">
        <f>HYPERLINK("http://geochem.nrcan.gc.ca/cdogs/content/svy/svy_e.htm", "")</f>
        <v/>
      </c>
      <c r="G8361" s="1" t="str">
        <f>HYPERLINK("http://geochem.nrcan.gc.ca/cdogs/content/cr_/cr_00080_e.htm", "80")</f>
        <v>80</v>
      </c>
      <c r="J8361" t="s">
        <v>11703</v>
      </c>
      <c r="K8361" t="s">
        <v>11704</v>
      </c>
      <c r="O8361" t="s">
        <v>2120</v>
      </c>
      <c r="P8361" t="s">
        <v>397</v>
      </c>
      <c r="Q8361" t="s">
        <v>23</v>
      </c>
    </row>
    <row r="8362" spans="1:17" hidden="1" x14ac:dyDescent="0.25">
      <c r="A8362" t="s">
        <v>32782</v>
      </c>
      <c r="B8362" t="s">
        <v>32783</v>
      </c>
      <c r="C8362" s="1" t="str">
        <f t="shared" si="1102"/>
        <v>21:0675</v>
      </c>
      <c r="D8362" s="1" t="str">
        <f t="shared" ref="D8362:D8379" si="1103">HYPERLINK("http://geochem.nrcan.gc.ca/cdogs/content/svy/svy210205_e.htm", "21:0205")</f>
        <v>21:0205</v>
      </c>
      <c r="E8362" t="s">
        <v>32784</v>
      </c>
      <c r="F8362" t="s">
        <v>32785</v>
      </c>
      <c r="H8362">
        <v>63.758958200000002</v>
      </c>
      <c r="I8362">
        <v>-135.2322222</v>
      </c>
      <c r="J8362" s="1" t="str">
        <f t="shared" ref="J8362:J8379" si="1104">HYPERLINK("http://geochem.nrcan.gc.ca/cdogs/content/kwd/kwd020018_e.htm", "Fluid (stream)")</f>
        <v>Fluid (stream)</v>
      </c>
      <c r="K8362" s="1" t="str">
        <f t="shared" ref="K8362:K8379" si="1105">HYPERLINK("http://geochem.nrcan.gc.ca/cdogs/content/kwd/kwd080007_e.htm", "Untreated Water")</f>
        <v>Untreated Water</v>
      </c>
      <c r="O8362" t="s">
        <v>5780</v>
      </c>
      <c r="P8362" t="s">
        <v>22</v>
      </c>
      <c r="Q8362" t="s">
        <v>29</v>
      </c>
    </row>
    <row r="8363" spans="1:17" hidden="1" x14ac:dyDescent="0.25">
      <c r="A8363" t="s">
        <v>32786</v>
      </c>
      <c r="B8363" t="s">
        <v>32787</v>
      </c>
      <c r="C8363" s="1" t="str">
        <f t="shared" si="1102"/>
        <v>21:0675</v>
      </c>
      <c r="D8363" s="1" t="str">
        <f t="shared" si="1103"/>
        <v>21:0205</v>
      </c>
      <c r="E8363" t="s">
        <v>32788</v>
      </c>
      <c r="F8363" t="s">
        <v>32789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 t="s">
        <v>215</v>
      </c>
      <c r="P8363" t="s">
        <v>583</v>
      </c>
      <c r="Q8363" t="s">
        <v>392</v>
      </c>
    </row>
    <row r="8364" spans="1:17" hidden="1" x14ac:dyDescent="0.25">
      <c r="A8364" t="s">
        <v>32790</v>
      </c>
      <c r="B8364" t="s">
        <v>32791</v>
      </c>
      <c r="C8364" s="1" t="str">
        <f t="shared" si="1102"/>
        <v>21:0675</v>
      </c>
      <c r="D8364" s="1" t="str">
        <f t="shared" si="1103"/>
        <v>21:0205</v>
      </c>
      <c r="E8364" t="s">
        <v>32792</v>
      </c>
      <c r="F8364" t="s">
        <v>32793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 t="s">
        <v>7174</v>
      </c>
      <c r="P8364" t="s">
        <v>22</v>
      </c>
      <c r="Q8364" t="s">
        <v>392</v>
      </c>
    </row>
    <row r="8365" spans="1:17" hidden="1" x14ac:dyDescent="0.25">
      <c r="A8365" t="s">
        <v>32794</v>
      </c>
      <c r="B8365" t="s">
        <v>32795</v>
      </c>
      <c r="C8365" s="1" t="str">
        <f t="shared" si="1102"/>
        <v>21:0675</v>
      </c>
      <c r="D8365" s="1" t="str">
        <f t="shared" si="1103"/>
        <v>21:0205</v>
      </c>
      <c r="E8365" t="s">
        <v>32792</v>
      </c>
      <c r="F8365" t="s">
        <v>32796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 t="s">
        <v>582</v>
      </c>
      <c r="P8365" t="s">
        <v>356</v>
      </c>
      <c r="Q8365" t="s">
        <v>35</v>
      </c>
    </row>
    <row r="8366" spans="1:17" hidden="1" x14ac:dyDescent="0.25">
      <c r="A8366" t="s">
        <v>32797</v>
      </c>
      <c r="B8366" t="s">
        <v>32798</v>
      </c>
      <c r="C8366" s="1" t="str">
        <f t="shared" si="1102"/>
        <v>21:0675</v>
      </c>
      <c r="D8366" s="1" t="str">
        <f t="shared" si="1103"/>
        <v>21:0205</v>
      </c>
      <c r="E8366" t="s">
        <v>32799</v>
      </c>
      <c r="F8366" t="s">
        <v>32800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 t="s">
        <v>21</v>
      </c>
      <c r="P8366" t="s">
        <v>356</v>
      </c>
      <c r="Q8366" t="s">
        <v>143</v>
      </c>
    </row>
    <row r="8367" spans="1:17" hidden="1" x14ac:dyDescent="0.25">
      <c r="A8367" t="s">
        <v>32801</v>
      </c>
      <c r="B8367" t="s">
        <v>32802</v>
      </c>
      <c r="C8367" s="1" t="str">
        <f t="shared" si="1102"/>
        <v>21:0675</v>
      </c>
      <c r="D8367" s="1" t="str">
        <f t="shared" si="1103"/>
        <v>21:0205</v>
      </c>
      <c r="E8367" t="s">
        <v>32803</v>
      </c>
      <c r="F8367" t="s">
        <v>32804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 t="s">
        <v>21</v>
      </c>
      <c r="P8367" t="s">
        <v>2212</v>
      </c>
      <c r="Q8367" t="s">
        <v>52</v>
      </c>
    </row>
    <row r="8368" spans="1:17" hidden="1" x14ac:dyDescent="0.25">
      <c r="A8368" t="s">
        <v>32805</v>
      </c>
      <c r="B8368" t="s">
        <v>32806</v>
      </c>
      <c r="C8368" s="1" t="str">
        <f t="shared" si="1102"/>
        <v>21:0675</v>
      </c>
      <c r="D8368" s="1" t="str">
        <f t="shared" si="1103"/>
        <v>21:0205</v>
      </c>
      <c r="E8368" t="s">
        <v>32807</v>
      </c>
      <c r="F8368" t="s">
        <v>32808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 t="s">
        <v>21</v>
      </c>
      <c r="P8368" t="s">
        <v>583</v>
      </c>
      <c r="Q8368" t="s">
        <v>171</v>
      </c>
    </row>
    <row r="8369" spans="1:17" hidden="1" x14ac:dyDescent="0.25">
      <c r="A8369" t="s">
        <v>32809</v>
      </c>
      <c r="B8369" t="s">
        <v>32810</v>
      </c>
      <c r="C8369" s="1" t="str">
        <f t="shared" si="1102"/>
        <v>21:0675</v>
      </c>
      <c r="D8369" s="1" t="str">
        <f t="shared" si="1103"/>
        <v>21:0205</v>
      </c>
      <c r="E8369" t="s">
        <v>32811</v>
      </c>
      <c r="F8369" t="s">
        <v>32812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 t="s">
        <v>21</v>
      </c>
      <c r="P8369" t="s">
        <v>583</v>
      </c>
      <c r="Q8369" t="s">
        <v>149</v>
      </c>
    </row>
    <row r="8370" spans="1:17" hidden="1" x14ac:dyDescent="0.25">
      <c r="A8370" t="s">
        <v>32813</v>
      </c>
      <c r="B8370" t="s">
        <v>32814</v>
      </c>
      <c r="C8370" s="1" t="str">
        <f t="shared" si="1102"/>
        <v>21:0675</v>
      </c>
      <c r="D8370" s="1" t="str">
        <f t="shared" si="1103"/>
        <v>21:0205</v>
      </c>
      <c r="E8370" t="s">
        <v>32815</v>
      </c>
      <c r="F8370" t="s">
        <v>32816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 t="s">
        <v>21</v>
      </c>
      <c r="P8370" t="s">
        <v>636</v>
      </c>
      <c r="Q8370" t="s">
        <v>12375</v>
      </c>
    </row>
    <row r="8371" spans="1:17" hidden="1" x14ac:dyDescent="0.25">
      <c r="A8371" t="s">
        <v>32817</v>
      </c>
      <c r="B8371" t="s">
        <v>32818</v>
      </c>
      <c r="C8371" s="1" t="str">
        <f t="shared" si="1102"/>
        <v>21:0675</v>
      </c>
      <c r="D8371" s="1" t="str">
        <f t="shared" si="1103"/>
        <v>21:0205</v>
      </c>
      <c r="E8371" t="s">
        <v>32819</v>
      </c>
      <c r="F8371" t="s">
        <v>32820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 t="s">
        <v>21</v>
      </c>
      <c r="P8371" t="s">
        <v>583</v>
      </c>
      <c r="Q8371" t="s">
        <v>93</v>
      </c>
    </row>
    <row r="8372" spans="1:17" hidden="1" x14ac:dyDescent="0.25">
      <c r="A8372" t="s">
        <v>32821</v>
      </c>
      <c r="B8372" t="s">
        <v>32822</v>
      </c>
      <c r="C8372" s="1" t="str">
        <f t="shared" si="1102"/>
        <v>21:0675</v>
      </c>
      <c r="D8372" s="1" t="str">
        <f t="shared" si="1103"/>
        <v>21:0205</v>
      </c>
      <c r="E8372" t="s">
        <v>32823</v>
      </c>
      <c r="F8372" t="s">
        <v>32824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 t="s">
        <v>21</v>
      </c>
      <c r="P8372" t="s">
        <v>583</v>
      </c>
      <c r="Q8372" t="s">
        <v>7328</v>
      </c>
    </row>
    <row r="8373" spans="1:17" hidden="1" x14ac:dyDescent="0.25">
      <c r="A8373" t="s">
        <v>32825</v>
      </c>
      <c r="B8373" t="s">
        <v>32826</v>
      </c>
      <c r="C8373" s="1" t="str">
        <f t="shared" si="1102"/>
        <v>21:0675</v>
      </c>
      <c r="D8373" s="1" t="str">
        <f t="shared" si="1103"/>
        <v>21:0205</v>
      </c>
      <c r="E8373" t="s">
        <v>32827</v>
      </c>
      <c r="F8373" t="s">
        <v>32828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 t="s">
        <v>21</v>
      </c>
      <c r="P8373" t="s">
        <v>583</v>
      </c>
      <c r="Q8373" t="s">
        <v>189</v>
      </c>
    </row>
    <row r="8374" spans="1:17" hidden="1" x14ac:dyDescent="0.25">
      <c r="A8374" t="s">
        <v>32829</v>
      </c>
      <c r="B8374" t="s">
        <v>32830</v>
      </c>
      <c r="C8374" s="1" t="str">
        <f t="shared" si="1102"/>
        <v>21:0675</v>
      </c>
      <c r="D8374" s="1" t="str">
        <f t="shared" si="1103"/>
        <v>21:0205</v>
      </c>
      <c r="E8374" t="s">
        <v>32831</v>
      </c>
      <c r="F8374" t="s">
        <v>32832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  <c r="O8374" t="s">
        <v>108</v>
      </c>
      <c r="P8374" t="s">
        <v>108</v>
      </c>
      <c r="Q8374" t="s">
        <v>108</v>
      </c>
    </row>
    <row r="8375" spans="1:17" hidden="1" x14ac:dyDescent="0.25">
      <c r="A8375" t="s">
        <v>32833</v>
      </c>
      <c r="B8375" t="s">
        <v>32834</v>
      </c>
      <c r="C8375" s="1" t="str">
        <f t="shared" si="1102"/>
        <v>21:0675</v>
      </c>
      <c r="D8375" s="1" t="str">
        <f t="shared" si="1103"/>
        <v>21:0205</v>
      </c>
      <c r="E8375" t="s">
        <v>32835</v>
      </c>
      <c r="F8375" t="s">
        <v>32836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 t="s">
        <v>10710</v>
      </c>
      <c r="P8375" t="s">
        <v>356</v>
      </c>
      <c r="Q8375" t="s">
        <v>522</v>
      </c>
    </row>
    <row r="8376" spans="1:17" hidden="1" x14ac:dyDescent="0.25">
      <c r="A8376" t="s">
        <v>32837</v>
      </c>
      <c r="B8376" t="s">
        <v>32838</v>
      </c>
      <c r="C8376" s="1" t="str">
        <f t="shared" si="1102"/>
        <v>21:0675</v>
      </c>
      <c r="D8376" s="1" t="str">
        <f t="shared" si="1103"/>
        <v>21:0205</v>
      </c>
      <c r="E8376" t="s">
        <v>32839</v>
      </c>
      <c r="F8376" t="s">
        <v>32840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 t="s">
        <v>3672</v>
      </c>
      <c r="P8376" t="s">
        <v>45</v>
      </c>
      <c r="Q8376" t="s">
        <v>392</v>
      </c>
    </row>
    <row r="8377" spans="1:17" hidden="1" x14ac:dyDescent="0.25">
      <c r="A8377" t="s">
        <v>32841</v>
      </c>
      <c r="B8377" t="s">
        <v>32842</v>
      </c>
      <c r="C8377" s="1" t="str">
        <f t="shared" si="1102"/>
        <v>21:0675</v>
      </c>
      <c r="D8377" s="1" t="str">
        <f t="shared" si="1103"/>
        <v>21:0205</v>
      </c>
      <c r="E8377" t="s">
        <v>32843</v>
      </c>
      <c r="F8377" t="s">
        <v>32844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 t="s">
        <v>14840</v>
      </c>
      <c r="P8377" t="s">
        <v>45</v>
      </c>
      <c r="Q8377" t="s">
        <v>522</v>
      </c>
    </row>
    <row r="8378" spans="1:17" hidden="1" x14ac:dyDescent="0.25">
      <c r="A8378" t="s">
        <v>32845</v>
      </c>
      <c r="B8378" t="s">
        <v>32846</v>
      </c>
      <c r="C8378" s="1" t="str">
        <f t="shared" si="1102"/>
        <v>21:0675</v>
      </c>
      <c r="D8378" s="1" t="str">
        <f t="shared" si="1103"/>
        <v>21:0205</v>
      </c>
      <c r="E8378" t="s">
        <v>32847</v>
      </c>
      <c r="F8378" t="s">
        <v>32848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 t="s">
        <v>4148</v>
      </c>
      <c r="P8378" t="s">
        <v>583</v>
      </c>
      <c r="Q8378" t="s">
        <v>59</v>
      </c>
    </row>
    <row r="8379" spans="1:17" hidden="1" x14ac:dyDescent="0.25">
      <c r="A8379" t="s">
        <v>32849</v>
      </c>
      <c r="B8379" t="s">
        <v>32850</v>
      </c>
      <c r="C8379" s="1" t="str">
        <f t="shared" si="1102"/>
        <v>21:0675</v>
      </c>
      <c r="D8379" s="1" t="str">
        <f t="shared" si="1103"/>
        <v>21:0205</v>
      </c>
      <c r="E8379" t="s">
        <v>32851</v>
      </c>
      <c r="F8379" t="s">
        <v>32852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 t="s">
        <v>667</v>
      </c>
      <c r="P8379" t="s">
        <v>356</v>
      </c>
      <c r="Q8379" t="s">
        <v>35</v>
      </c>
    </row>
    <row r="8380" spans="1:17" hidden="1" x14ac:dyDescent="0.25">
      <c r="A8380" t="s">
        <v>32853</v>
      </c>
      <c r="B8380" t="s">
        <v>32854</v>
      </c>
      <c r="C8380" s="1" t="str">
        <f t="shared" si="1102"/>
        <v>21:0675</v>
      </c>
      <c r="D8380" s="1" t="str">
        <f>HYPERLINK("http://geochem.nrcan.gc.ca/cdogs/content/svy/svy_e.htm", "")</f>
        <v/>
      </c>
      <c r="G8380" s="1" t="str">
        <f>HYPERLINK("http://geochem.nrcan.gc.ca/cdogs/content/cr_/cr_00080_e.htm", "80")</f>
        <v>80</v>
      </c>
      <c r="J8380" t="s">
        <v>11703</v>
      </c>
      <c r="K8380" t="s">
        <v>11704</v>
      </c>
      <c r="O8380" t="s">
        <v>3419</v>
      </c>
      <c r="P8380" t="s">
        <v>1515</v>
      </c>
      <c r="Q8380" t="s">
        <v>29</v>
      </c>
    </row>
    <row r="8381" spans="1:17" hidden="1" x14ac:dyDescent="0.25">
      <c r="A8381" t="s">
        <v>32855</v>
      </c>
      <c r="B8381" t="s">
        <v>32856</v>
      </c>
      <c r="C8381" s="1" t="str">
        <f t="shared" si="1102"/>
        <v>21:0675</v>
      </c>
      <c r="D8381" s="1" t="str">
        <f t="shared" ref="D8381:D8399" si="1106">HYPERLINK("http://geochem.nrcan.gc.ca/cdogs/content/svy/svy210205_e.htm", "21:0205")</f>
        <v>21:0205</v>
      </c>
      <c r="E8381" t="s">
        <v>32857</v>
      </c>
      <c r="F8381" t="s">
        <v>32858</v>
      </c>
      <c r="H8381">
        <v>63.707601199999999</v>
      </c>
      <c r="I8381">
        <v>-135.05834279999999</v>
      </c>
      <c r="J8381" s="1" t="str">
        <f t="shared" ref="J8381:J8399" si="1107">HYPERLINK("http://geochem.nrcan.gc.ca/cdogs/content/kwd/kwd020018_e.htm", "Fluid (stream)")</f>
        <v>Fluid (stream)</v>
      </c>
      <c r="K8381" s="1" t="str">
        <f t="shared" ref="K8381:K8399" si="1108">HYPERLINK("http://geochem.nrcan.gc.ca/cdogs/content/kwd/kwd080007_e.htm", "Untreated Water")</f>
        <v>Untreated Water</v>
      </c>
      <c r="O8381" t="s">
        <v>113</v>
      </c>
      <c r="P8381" t="s">
        <v>356</v>
      </c>
      <c r="Q8381" t="s">
        <v>23</v>
      </c>
    </row>
    <row r="8382" spans="1:17" hidden="1" x14ac:dyDescent="0.25">
      <c r="A8382" t="s">
        <v>32859</v>
      </c>
      <c r="B8382" t="s">
        <v>32860</v>
      </c>
      <c r="C8382" s="1" t="str">
        <f t="shared" si="1102"/>
        <v>21:0675</v>
      </c>
      <c r="D8382" s="1" t="str">
        <f t="shared" si="1106"/>
        <v>21:0205</v>
      </c>
      <c r="E8382" t="s">
        <v>32861</v>
      </c>
      <c r="F8382" t="s">
        <v>32862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 t="s">
        <v>701</v>
      </c>
      <c r="P8382" t="s">
        <v>397</v>
      </c>
      <c r="Q8382" t="s">
        <v>29</v>
      </c>
    </row>
    <row r="8383" spans="1:17" hidden="1" x14ac:dyDescent="0.25">
      <c r="A8383" t="s">
        <v>32863</v>
      </c>
      <c r="B8383" t="s">
        <v>32864</v>
      </c>
      <c r="C8383" s="1" t="str">
        <f t="shared" si="1102"/>
        <v>21:0675</v>
      </c>
      <c r="D8383" s="1" t="str">
        <f t="shared" si="1106"/>
        <v>21:0205</v>
      </c>
      <c r="E8383" t="s">
        <v>32865</v>
      </c>
      <c r="F8383" t="s">
        <v>32866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 t="s">
        <v>3560</v>
      </c>
      <c r="P8383" t="s">
        <v>2212</v>
      </c>
      <c r="Q8383" t="s">
        <v>71</v>
      </c>
    </row>
    <row r="8384" spans="1:17" hidden="1" x14ac:dyDescent="0.25">
      <c r="A8384" t="s">
        <v>32867</v>
      </c>
      <c r="B8384" t="s">
        <v>32868</v>
      </c>
      <c r="C8384" s="1" t="str">
        <f t="shared" si="1102"/>
        <v>21:0675</v>
      </c>
      <c r="D8384" s="1" t="str">
        <f t="shared" si="1106"/>
        <v>21:0205</v>
      </c>
      <c r="E8384" t="s">
        <v>32869</v>
      </c>
      <c r="F8384" t="s">
        <v>32870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 t="s">
        <v>3590</v>
      </c>
      <c r="P8384" t="s">
        <v>22</v>
      </c>
      <c r="Q8384" t="s">
        <v>59</v>
      </c>
    </row>
    <row r="8385" spans="1:17" hidden="1" x14ac:dyDescent="0.25">
      <c r="A8385" t="s">
        <v>32871</v>
      </c>
      <c r="B8385" t="s">
        <v>32872</v>
      </c>
      <c r="C8385" s="1" t="str">
        <f t="shared" si="1102"/>
        <v>21:0675</v>
      </c>
      <c r="D8385" s="1" t="str">
        <f t="shared" si="1106"/>
        <v>21:0205</v>
      </c>
      <c r="E8385" t="s">
        <v>32873</v>
      </c>
      <c r="F8385" t="s">
        <v>32874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 t="s">
        <v>2418</v>
      </c>
      <c r="P8385" t="s">
        <v>356</v>
      </c>
      <c r="Q8385" t="s">
        <v>59</v>
      </c>
    </row>
    <row r="8386" spans="1:17" hidden="1" x14ac:dyDescent="0.25">
      <c r="A8386" t="s">
        <v>32875</v>
      </c>
      <c r="B8386" t="s">
        <v>32876</v>
      </c>
      <c r="C8386" s="1" t="str">
        <f t="shared" si="1102"/>
        <v>21:0675</v>
      </c>
      <c r="D8386" s="1" t="str">
        <f t="shared" si="1106"/>
        <v>21:0205</v>
      </c>
      <c r="E8386" t="s">
        <v>32877</v>
      </c>
      <c r="F8386" t="s">
        <v>32878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 t="s">
        <v>3027</v>
      </c>
      <c r="P8386" t="s">
        <v>356</v>
      </c>
      <c r="Q8386" t="s">
        <v>59</v>
      </c>
    </row>
    <row r="8387" spans="1:17" hidden="1" x14ac:dyDescent="0.25">
      <c r="A8387" t="s">
        <v>32879</v>
      </c>
      <c r="B8387" t="s">
        <v>32880</v>
      </c>
      <c r="C8387" s="1" t="str">
        <f t="shared" si="1102"/>
        <v>21:0675</v>
      </c>
      <c r="D8387" s="1" t="str">
        <f t="shared" si="1106"/>
        <v>21:0205</v>
      </c>
      <c r="E8387" t="s">
        <v>32881</v>
      </c>
      <c r="F8387" t="s">
        <v>32882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 t="s">
        <v>3419</v>
      </c>
      <c r="P8387" t="s">
        <v>356</v>
      </c>
      <c r="Q8387" t="s">
        <v>35</v>
      </c>
    </row>
    <row r="8388" spans="1:17" hidden="1" x14ac:dyDescent="0.25">
      <c r="A8388" t="s">
        <v>32883</v>
      </c>
      <c r="B8388" t="s">
        <v>32884</v>
      </c>
      <c r="C8388" s="1" t="str">
        <f t="shared" si="1102"/>
        <v>21:0675</v>
      </c>
      <c r="D8388" s="1" t="str">
        <f t="shared" si="1106"/>
        <v>21:0205</v>
      </c>
      <c r="E8388" t="s">
        <v>32881</v>
      </c>
      <c r="F8388" t="s">
        <v>32885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 t="s">
        <v>1597</v>
      </c>
      <c r="P8388" t="s">
        <v>356</v>
      </c>
      <c r="Q8388" t="s">
        <v>29</v>
      </c>
    </row>
    <row r="8389" spans="1:17" hidden="1" x14ac:dyDescent="0.25">
      <c r="A8389" t="s">
        <v>32886</v>
      </c>
      <c r="B8389" t="s">
        <v>32887</v>
      </c>
      <c r="C8389" s="1" t="str">
        <f t="shared" si="1102"/>
        <v>21:0675</v>
      </c>
      <c r="D8389" s="1" t="str">
        <f t="shared" si="1106"/>
        <v>21:0205</v>
      </c>
      <c r="E8389" t="s">
        <v>32888</v>
      </c>
      <c r="F8389" t="s">
        <v>32889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 t="s">
        <v>370</v>
      </c>
      <c r="P8389" t="s">
        <v>45</v>
      </c>
      <c r="Q8389" t="s">
        <v>59</v>
      </c>
    </row>
    <row r="8390" spans="1:17" hidden="1" x14ac:dyDescent="0.25">
      <c r="A8390" t="s">
        <v>32890</v>
      </c>
      <c r="B8390" t="s">
        <v>32891</v>
      </c>
      <c r="C8390" s="1" t="str">
        <f t="shared" si="1102"/>
        <v>21:0675</v>
      </c>
      <c r="D8390" s="1" t="str">
        <f t="shared" si="1106"/>
        <v>21:0205</v>
      </c>
      <c r="E8390" t="s">
        <v>32892</v>
      </c>
      <c r="F8390" t="s">
        <v>32893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 t="s">
        <v>113</v>
      </c>
      <c r="P8390" t="s">
        <v>356</v>
      </c>
      <c r="Q8390" t="s">
        <v>46</v>
      </c>
    </row>
    <row r="8391" spans="1:17" hidden="1" x14ac:dyDescent="0.25">
      <c r="A8391" t="s">
        <v>32894</v>
      </c>
      <c r="B8391" t="s">
        <v>32895</v>
      </c>
      <c r="C8391" s="1" t="str">
        <f t="shared" si="1102"/>
        <v>21:0675</v>
      </c>
      <c r="D8391" s="1" t="str">
        <f t="shared" si="1106"/>
        <v>21:0205</v>
      </c>
      <c r="E8391" t="s">
        <v>32896</v>
      </c>
      <c r="F8391" t="s">
        <v>32897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 t="s">
        <v>76</v>
      </c>
      <c r="P8391" t="s">
        <v>356</v>
      </c>
      <c r="Q8391" t="s">
        <v>103</v>
      </c>
    </row>
    <row r="8392" spans="1:17" hidden="1" x14ac:dyDescent="0.25">
      <c r="A8392" t="s">
        <v>32898</v>
      </c>
      <c r="B8392" t="s">
        <v>32899</v>
      </c>
      <c r="C8392" s="1" t="str">
        <f t="shared" si="1102"/>
        <v>21:0675</v>
      </c>
      <c r="D8392" s="1" t="str">
        <f t="shared" si="1106"/>
        <v>21:0205</v>
      </c>
      <c r="E8392" t="s">
        <v>32900</v>
      </c>
      <c r="F8392" t="s">
        <v>32901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 t="s">
        <v>21219</v>
      </c>
      <c r="P8392" t="s">
        <v>356</v>
      </c>
      <c r="Q8392" t="s">
        <v>59</v>
      </c>
    </row>
    <row r="8393" spans="1:17" hidden="1" x14ac:dyDescent="0.25">
      <c r="A8393" t="s">
        <v>32902</v>
      </c>
      <c r="B8393" t="s">
        <v>32903</v>
      </c>
      <c r="C8393" s="1" t="str">
        <f t="shared" si="1102"/>
        <v>21:0675</v>
      </c>
      <c r="D8393" s="1" t="str">
        <f t="shared" si="1106"/>
        <v>21:0205</v>
      </c>
      <c r="E8393" t="s">
        <v>32904</v>
      </c>
      <c r="F8393" t="s">
        <v>32905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 t="s">
        <v>2418</v>
      </c>
      <c r="P8393" t="s">
        <v>22</v>
      </c>
      <c r="Q8393" t="s">
        <v>59</v>
      </c>
    </row>
    <row r="8394" spans="1:17" hidden="1" x14ac:dyDescent="0.25">
      <c r="A8394" t="s">
        <v>32906</v>
      </c>
      <c r="B8394" t="s">
        <v>32907</v>
      </c>
      <c r="C8394" s="1" t="str">
        <f t="shared" si="1102"/>
        <v>21:0675</v>
      </c>
      <c r="D8394" s="1" t="str">
        <f t="shared" si="1106"/>
        <v>21:0205</v>
      </c>
      <c r="E8394" t="s">
        <v>32908</v>
      </c>
      <c r="F8394" t="s">
        <v>32909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 t="s">
        <v>21</v>
      </c>
      <c r="P8394" t="s">
        <v>356</v>
      </c>
      <c r="Q8394" t="s">
        <v>29</v>
      </c>
    </row>
    <row r="8395" spans="1:17" hidden="1" x14ac:dyDescent="0.25">
      <c r="A8395" t="s">
        <v>32910</v>
      </c>
      <c r="B8395" t="s">
        <v>32911</v>
      </c>
      <c r="C8395" s="1" t="str">
        <f t="shared" si="1102"/>
        <v>21:0675</v>
      </c>
      <c r="D8395" s="1" t="str">
        <f t="shared" si="1106"/>
        <v>21:0205</v>
      </c>
      <c r="E8395" t="s">
        <v>32912</v>
      </c>
      <c r="F8395" t="s">
        <v>32913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 t="s">
        <v>21</v>
      </c>
      <c r="P8395" t="s">
        <v>356</v>
      </c>
      <c r="Q8395" t="s">
        <v>171</v>
      </c>
    </row>
    <row r="8396" spans="1:17" hidden="1" x14ac:dyDescent="0.25">
      <c r="A8396" t="s">
        <v>32914</v>
      </c>
      <c r="B8396" t="s">
        <v>32915</v>
      </c>
      <c r="C8396" s="1" t="str">
        <f t="shared" si="1102"/>
        <v>21:0675</v>
      </c>
      <c r="D8396" s="1" t="str">
        <f t="shared" si="1106"/>
        <v>21:0205</v>
      </c>
      <c r="E8396" t="s">
        <v>32916</v>
      </c>
      <c r="F8396" t="s">
        <v>32917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 t="s">
        <v>582</v>
      </c>
      <c r="P8396" t="s">
        <v>22</v>
      </c>
      <c r="Q8396" t="s">
        <v>23</v>
      </c>
    </row>
    <row r="8397" spans="1:17" hidden="1" x14ac:dyDescent="0.25">
      <c r="A8397" t="s">
        <v>32918</v>
      </c>
      <c r="B8397" t="s">
        <v>32919</v>
      </c>
      <c r="C8397" s="1" t="str">
        <f t="shared" si="1102"/>
        <v>21:0675</v>
      </c>
      <c r="D8397" s="1" t="str">
        <f t="shared" si="1106"/>
        <v>21:0205</v>
      </c>
      <c r="E8397" t="s">
        <v>32920</v>
      </c>
      <c r="F8397" t="s">
        <v>32921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 t="s">
        <v>21</v>
      </c>
      <c r="P8397" t="s">
        <v>356</v>
      </c>
      <c r="Q8397" t="s">
        <v>198</v>
      </c>
    </row>
    <row r="8398" spans="1:17" hidden="1" x14ac:dyDescent="0.25">
      <c r="A8398" t="s">
        <v>32922</v>
      </c>
      <c r="B8398" t="s">
        <v>32923</v>
      </c>
      <c r="C8398" s="1" t="str">
        <f t="shared" si="1102"/>
        <v>21:0675</v>
      </c>
      <c r="D8398" s="1" t="str">
        <f t="shared" si="1106"/>
        <v>21:0205</v>
      </c>
      <c r="E8398" t="s">
        <v>32924</v>
      </c>
      <c r="F8398" t="s">
        <v>32925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 t="s">
        <v>21</v>
      </c>
      <c r="P8398" t="s">
        <v>22</v>
      </c>
      <c r="Q8398" t="s">
        <v>71</v>
      </c>
    </row>
    <row r="8399" spans="1:17" hidden="1" x14ac:dyDescent="0.25">
      <c r="A8399" t="s">
        <v>32926</v>
      </c>
      <c r="B8399" t="s">
        <v>32927</v>
      </c>
      <c r="C8399" s="1" t="str">
        <f t="shared" si="1102"/>
        <v>21:0675</v>
      </c>
      <c r="D8399" s="1" t="str">
        <f t="shared" si="1106"/>
        <v>21:0205</v>
      </c>
      <c r="E8399" t="s">
        <v>32928</v>
      </c>
      <c r="F8399" t="s">
        <v>32929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 t="s">
        <v>588</v>
      </c>
      <c r="P8399" t="s">
        <v>356</v>
      </c>
      <c r="Q8399" t="s">
        <v>23</v>
      </c>
    </row>
    <row r="8400" spans="1:17" hidden="1" x14ac:dyDescent="0.25">
      <c r="A8400" t="s">
        <v>32930</v>
      </c>
      <c r="B8400" t="s">
        <v>32931</v>
      </c>
      <c r="C8400" s="1" t="str">
        <f t="shared" si="1102"/>
        <v>21:0675</v>
      </c>
      <c r="D8400" s="1" t="str">
        <f>HYPERLINK("http://geochem.nrcan.gc.ca/cdogs/content/svy/svy_e.htm", "")</f>
        <v/>
      </c>
      <c r="G8400" s="1" t="str">
        <f>HYPERLINK("http://geochem.nrcan.gc.ca/cdogs/content/cr_/cr_00082_e.htm", "82")</f>
        <v>82</v>
      </c>
      <c r="J8400" t="s">
        <v>11703</v>
      </c>
      <c r="K8400" t="s">
        <v>11704</v>
      </c>
      <c r="O8400" t="s">
        <v>667</v>
      </c>
      <c r="P8400" t="s">
        <v>16918</v>
      </c>
      <c r="Q8400" t="s">
        <v>35</v>
      </c>
    </row>
    <row r="8401" spans="1:17" hidden="1" x14ac:dyDescent="0.25">
      <c r="A8401" t="s">
        <v>32932</v>
      </c>
      <c r="B8401" t="s">
        <v>32933</v>
      </c>
      <c r="C8401" s="1" t="str">
        <f t="shared" si="1102"/>
        <v>21:0675</v>
      </c>
      <c r="D8401" s="1" t="str">
        <f>HYPERLINK("http://geochem.nrcan.gc.ca/cdogs/content/svy/svy_e.htm", "")</f>
        <v/>
      </c>
      <c r="G8401" s="1" t="str">
        <f>HYPERLINK("http://geochem.nrcan.gc.ca/cdogs/content/cr_/cr_00082_e.htm", "82")</f>
        <v>82</v>
      </c>
      <c r="J8401" t="s">
        <v>11703</v>
      </c>
      <c r="K8401" t="s">
        <v>11704</v>
      </c>
      <c r="O8401" t="s">
        <v>667</v>
      </c>
      <c r="P8401" t="s">
        <v>1588</v>
      </c>
      <c r="Q8401" t="s">
        <v>35</v>
      </c>
    </row>
    <row r="8402" spans="1:17" hidden="1" x14ac:dyDescent="0.25">
      <c r="A8402" t="s">
        <v>32934</v>
      </c>
      <c r="B8402" t="s">
        <v>32935</v>
      </c>
      <c r="C8402" s="1" t="str">
        <f t="shared" si="1102"/>
        <v>21:0675</v>
      </c>
      <c r="D8402" s="1" t="str">
        <f t="shared" ref="D8402:D8431" si="1109">HYPERLINK("http://geochem.nrcan.gc.ca/cdogs/content/svy/svy210205_e.htm", "21:0205")</f>
        <v>21:0205</v>
      </c>
      <c r="E8402" t="s">
        <v>32936</v>
      </c>
      <c r="F8402" t="s">
        <v>32937</v>
      </c>
      <c r="H8402">
        <v>63.534356299999999</v>
      </c>
      <c r="I8402">
        <v>-134.14089899999999</v>
      </c>
      <c r="J8402" s="1" t="str">
        <f t="shared" ref="J8402:J8431" si="1110">HYPERLINK("http://geochem.nrcan.gc.ca/cdogs/content/kwd/kwd020018_e.htm", "Fluid (stream)")</f>
        <v>Fluid (stream)</v>
      </c>
      <c r="K8402" s="1" t="str">
        <f t="shared" ref="K8402:K8431" si="1111">HYPERLINK("http://geochem.nrcan.gc.ca/cdogs/content/kwd/kwd080007_e.htm", "Untreated Water")</f>
        <v>Untreated Water</v>
      </c>
      <c r="O8402" t="s">
        <v>6067</v>
      </c>
      <c r="P8402" t="s">
        <v>2212</v>
      </c>
      <c r="Q8402" t="s">
        <v>392</v>
      </c>
    </row>
    <row r="8403" spans="1:17" hidden="1" x14ac:dyDescent="0.25">
      <c r="A8403" t="s">
        <v>32938</v>
      </c>
      <c r="B8403" t="s">
        <v>32939</v>
      </c>
      <c r="C8403" s="1" t="str">
        <f t="shared" si="1102"/>
        <v>21:0675</v>
      </c>
      <c r="D8403" s="1" t="str">
        <f t="shared" si="1109"/>
        <v>21:0205</v>
      </c>
      <c r="E8403" t="s">
        <v>32936</v>
      </c>
      <c r="F8403" t="s">
        <v>32940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 t="s">
        <v>10710</v>
      </c>
      <c r="P8403" t="s">
        <v>2212</v>
      </c>
      <c r="Q8403" t="s">
        <v>392</v>
      </c>
    </row>
    <row r="8404" spans="1:17" hidden="1" x14ac:dyDescent="0.25">
      <c r="A8404" t="s">
        <v>32941</v>
      </c>
      <c r="B8404" t="s">
        <v>32942</v>
      </c>
      <c r="C8404" s="1" t="str">
        <f t="shared" si="1102"/>
        <v>21:0675</v>
      </c>
      <c r="D8404" s="1" t="str">
        <f t="shared" si="1109"/>
        <v>21:0205</v>
      </c>
      <c r="E8404" t="s">
        <v>32943</v>
      </c>
      <c r="F8404" t="s">
        <v>32944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 t="s">
        <v>8982</v>
      </c>
      <c r="P8404" t="s">
        <v>397</v>
      </c>
      <c r="Q8404" t="s">
        <v>35</v>
      </c>
    </row>
    <row r="8405" spans="1:17" hidden="1" x14ac:dyDescent="0.25">
      <c r="A8405" t="s">
        <v>32945</v>
      </c>
      <c r="B8405" t="s">
        <v>32946</v>
      </c>
      <c r="C8405" s="1" t="str">
        <f t="shared" si="1102"/>
        <v>21:0675</v>
      </c>
      <c r="D8405" s="1" t="str">
        <f t="shared" si="1109"/>
        <v>21:0205</v>
      </c>
      <c r="E8405" t="s">
        <v>32947</v>
      </c>
      <c r="F8405" t="s">
        <v>32948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 t="s">
        <v>1597</v>
      </c>
      <c r="P8405" t="s">
        <v>356</v>
      </c>
      <c r="Q8405" t="s">
        <v>46</v>
      </c>
    </row>
    <row r="8406" spans="1:17" hidden="1" x14ac:dyDescent="0.25">
      <c r="A8406" t="s">
        <v>32949</v>
      </c>
      <c r="B8406" t="s">
        <v>32950</v>
      </c>
      <c r="C8406" s="1" t="str">
        <f t="shared" si="1102"/>
        <v>21:0675</v>
      </c>
      <c r="D8406" s="1" t="str">
        <f t="shared" si="1109"/>
        <v>21:0205</v>
      </c>
      <c r="E8406" t="s">
        <v>32951</v>
      </c>
      <c r="F8406" t="s">
        <v>32952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 t="s">
        <v>21</v>
      </c>
      <c r="P8406" t="s">
        <v>356</v>
      </c>
      <c r="Q8406" t="s">
        <v>29</v>
      </c>
    </row>
    <row r="8407" spans="1:17" hidden="1" x14ac:dyDescent="0.25">
      <c r="A8407" t="s">
        <v>32953</v>
      </c>
      <c r="B8407" t="s">
        <v>32954</v>
      </c>
      <c r="C8407" s="1" t="str">
        <f t="shared" si="1102"/>
        <v>21:0675</v>
      </c>
      <c r="D8407" s="1" t="str">
        <f t="shared" si="1109"/>
        <v>21:0205</v>
      </c>
      <c r="E8407" t="s">
        <v>32955</v>
      </c>
      <c r="F8407" t="s">
        <v>32956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 t="s">
        <v>21</v>
      </c>
      <c r="P8407" t="s">
        <v>356</v>
      </c>
      <c r="Q8407" t="s">
        <v>71</v>
      </c>
    </row>
    <row r="8408" spans="1:17" hidden="1" x14ac:dyDescent="0.25">
      <c r="A8408" t="s">
        <v>32957</v>
      </c>
      <c r="B8408" t="s">
        <v>32958</v>
      </c>
      <c r="C8408" s="1" t="str">
        <f t="shared" si="1102"/>
        <v>21:0675</v>
      </c>
      <c r="D8408" s="1" t="str">
        <f t="shared" si="1109"/>
        <v>21:0205</v>
      </c>
      <c r="E8408" t="s">
        <v>32959</v>
      </c>
      <c r="F8408" t="s">
        <v>32960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 t="s">
        <v>3655</v>
      </c>
      <c r="P8408" t="s">
        <v>22</v>
      </c>
      <c r="Q8408" t="s">
        <v>23</v>
      </c>
    </row>
    <row r="8409" spans="1:17" hidden="1" x14ac:dyDescent="0.25">
      <c r="A8409" t="s">
        <v>32961</v>
      </c>
      <c r="B8409" t="s">
        <v>32962</v>
      </c>
      <c r="C8409" s="1" t="str">
        <f t="shared" si="1102"/>
        <v>21:0675</v>
      </c>
      <c r="D8409" s="1" t="str">
        <f t="shared" si="1109"/>
        <v>21:0205</v>
      </c>
      <c r="E8409" t="s">
        <v>32963</v>
      </c>
      <c r="F8409" t="s">
        <v>32964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 t="s">
        <v>261</v>
      </c>
      <c r="P8409" t="s">
        <v>22</v>
      </c>
      <c r="Q8409" t="s">
        <v>392</v>
      </c>
    </row>
    <row r="8410" spans="1:17" hidden="1" x14ac:dyDescent="0.25">
      <c r="A8410" t="s">
        <v>32965</v>
      </c>
      <c r="B8410" t="s">
        <v>32966</v>
      </c>
      <c r="C8410" s="1" t="str">
        <f t="shared" ref="C8410:C8473" si="1112">HYPERLINK("http://geochem.nrcan.gc.ca/cdogs/content/bdl/bdl210675_e.htm", "21:0675")</f>
        <v>21:0675</v>
      </c>
      <c r="D8410" s="1" t="str">
        <f t="shared" si="1109"/>
        <v>21:0205</v>
      </c>
      <c r="E8410" t="s">
        <v>32967</v>
      </c>
      <c r="F8410" t="s">
        <v>32968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 t="s">
        <v>2120</v>
      </c>
      <c r="P8410" t="s">
        <v>22</v>
      </c>
      <c r="Q8410" t="s">
        <v>35</v>
      </c>
    </row>
    <row r="8411" spans="1:17" hidden="1" x14ac:dyDescent="0.25">
      <c r="A8411" t="s">
        <v>32969</v>
      </c>
      <c r="B8411" t="s">
        <v>32970</v>
      </c>
      <c r="C8411" s="1" t="str">
        <f t="shared" si="1112"/>
        <v>21:0675</v>
      </c>
      <c r="D8411" s="1" t="str">
        <f t="shared" si="1109"/>
        <v>21:0205</v>
      </c>
      <c r="E8411" t="s">
        <v>32971</v>
      </c>
      <c r="F8411" t="s">
        <v>32972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 t="s">
        <v>244</v>
      </c>
      <c r="P8411" t="s">
        <v>356</v>
      </c>
      <c r="Q8411" t="s">
        <v>29</v>
      </c>
    </row>
    <row r="8412" spans="1:17" hidden="1" x14ac:dyDescent="0.25">
      <c r="A8412" t="s">
        <v>32973</v>
      </c>
      <c r="B8412" t="s">
        <v>32974</v>
      </c>
      <c r="C8412" s="1" t="str">
        <f t="shared" si="1112"/>
        <v>21:0675</v>
      </c>
      <c r="D8412" s="1" t="str">
        <f t="shared" si="1109"/>
        <v>21:0205</v>
      </c>
      <c r="E8412" t="s">
        <v>32975</v>
      </c>
      <c r="F8412" t="s">
        <v>32976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  <c r="O8412" t="s">
        <v>108</v>
      </c>
      <c r="P8412" t="s">
        <v>108</v>
      </c>
      <c r="Q8412" t="s">
        <v>108</v>
      </c>
    </row>
    <row r="8413" spans="1:17" hidden="1" x14ac:dyDescent="0.25">
      <c r="A8413" t="s">
        <v>32977</v>
      </c>
      <c r="B8413" t="s">
        <v>32978</v>
      </c>
      <c r="C8413" s="1" t="str">
        <f t="shared" si="1112"/>
        <v>21:0675</v>
      </c>
      <c r="D8413" s="1" t="str">
        <f t="shared" si="1109"/>
        <v>21:0205</v>
      </c>
      <c r="E8413" t="s">
        <v>32979</v>
      </c>
      <c r="F8413" t="s">
        <v>32980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 t="s">
        <v>21</v>
      </c>
      <c r="P8413" t="s">
        <v>356</v>
      </c>
      <c r="Q8413" t="s">
        <v>103</v>
      </c>
    </row>
    <row r="8414" spans="1:17" hidden="1" x14ac:dyDescent="0.25">
      <c r="A8414" t="s">
        <v>32981</v>
      </c>
      <c r="B8414" t="s">
        <v>32982</v>
      </c>
      <c r="C8414" s="1" t="str">
        <f t="shared" si="1112"/>
        <v>21:0675</v>
      </c>
      <c r="D8414" s="1" t="str">
        <f t="shared" si="1109"/>
        <v>21:0205</v>
      </c>
      <c r="E8414" t="s">
        <v>32983</v>
      </c>
      <c r="F8414" t="s">
        <v>32984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 t="s">
        <v>3065</v>
      </c>
      <c r="P8414" t="s">
        <v>45</v>
      </c>
      <c r="Q8414" t="s">
        <v>35</v>
      </c>
    </row>
    <row r="8415" spans="1:17" hidden="1" x14ac:dyDescent="0.25">
      <c r="A8415" t="s">
        <v>32985</v>
      </c>
      <c r="B8415" t="s">
        <v>32986</v>
      </c>
      <c r="C8415" s="1" t="str">
        <f t="shared" si="1112"/>
        <v>21:0675</v>
      </c>
      <c r="D8415" s="1" t="str">
        <f t="shared" si="1109"/>
        <v>21:0205</v>
      </c>
      <c r="E8415" t="s">
        <v>32987</v>
      </c>
      <c r="F8415" t="s">
        <v>32988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 t="s">
        <v>21</v>
      </c>
      <c r="P8415" t="s">
        <v>356</v>
      </c>
      <c r="Q8415" t="s">
        <v>198</v>
      </c>
    </row>
    <row r="8416" spans="1:17" hidden="1" x14ac:dyDescent="0.25">
      <c r="A8416" t="s">
        <v>32989</v>
      </c>
      <c r="B8416" t="s">
        <v>32990</v>
      </c>
      <c r="C8416" s="1" t="str">
        <f t="shared" si="1112"/>
        <v>21:0675</v>
      </c>
      <c r="D8416" s="1" t="str">
        <f t="shared" si="1109"/>
        <v>21:0205</v>
      </c>
      <c r="E8416" t="s">
        <v>32991</v>
      </c>
      <c r="F8416" t="s">
        <v>32992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 t="s">
        <v>551</v>
      </c>
      <c r="P8416" t="s">
        <v>356</v>
      </c>
      <c r="Q8416" t="s">
        <v>29</v>
      </c>
    </row>
    <row r="8417" spans="1:17" hidden="1" x14ac:dyDescent="0.25">
      <c r="A8417" t="s">
        <v>32993</v>
      </c>
      <c r="B8417" t="s">
        <v>32994</v>
      </c>
      <c r="C8417" s="1" t="str">
        <f t="shared" si="1112"/>
        <v>21:0675</v>
      </c>
      <c r="D8417" s="1" t="str">
        <f t="shared" si="1109"/>
        <v>21:0205</v>
      </c>
      <c r="E8417" t="s">
        <v>32995</v>
      </c>
      <c r="F8417" t="s">
        <v>32996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 t="s">
        <v>158</v>
      </c>
      <c r="P8417" t="s">
        <v>356</v>
      </c>
      <c r="Q8417" t="s">
        <v>23</v>
      </c>
    </row>
    <row r="8418" spans="1:17" hidden="1" x14ac:dyDescent="0.25">
      <c r="A8418" t="s">
        <v>32997</v>
      </c>
      <c r="B8418" t="s">
        <v>32998</v>
      </c>
      <c r="C8418" s="1" t="str">
        <f t="shared" si="1112"/>
        <v>21:0675</v>
      </c>
      <c r="D8418" s="1" t="str">
        <f t="shared" si="1109"/>
        <v>21:0205</v>
      </c>
      <c r="E8418" t="s">
        <v>32999</v>
      </c>
      <c r="F8418" t="s">
        <v>33000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 t="s">
        <v>10345</v>
      </c>
      <c r="P8418" t="s">
        <v>356</v>
      </c>
      <c r="Q8418" t="s">
        <v>29</v>
      </c>
    </row>
    <row r="8419" spans="1:17" hidden="1" x14ac:dyDescent="0.25">
      <c r="A8419" t="s">
        <v>33001</v>
      </c>
      <c r="B8419" t="s">
        <v>33002</v>
      </c>
      <c r="C8419" s="1" t="str">
        <f t="shared" si="1112"/>
        <v>21:0675</v>
      </c>
      <c r="D8419" s="1" t="str">
        <f t="shared" si="1109"/>
        <v>21:0205</v>
      </c>
      <c r="E8419" t="s">
        <v>33003</v>
      </c>
      <c r="F8419" t="s">
        <v>33004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 t="s">
        <v>21</v>
      </c>
      <c r="P8419" t="s">
        <v>356</v>
      </c>
      <c r="Q8419" t="s">
        <v>23</v>
      </c>
    </row>
    <row r="8420" spans="1:17" hidden="1" x14ac:dyDescent="0.25">
      <c r="A8420" t="s">
        <v>33005</v>
      </c>
      <c r="B8420" t="s">
        <v>33006</v>
      </c>
      <c r="C8420" s="1" t="str">
        <f t="shared" si="1112"/>
        <v>21:0675</v>
      </c>
      <c r="D8420" s="1" t="str">
        <f t="shared" si="1109"/>
        <v>21:0205</v>
      </c>
      <c r="E8420" t="s">
        <v>33007</v>
      </c>
      <c r="F8420" t="s">
        <v>33008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 t="s">
        <v>21</v>
      </c>
      <c r="P8420" t="s">
        <v>356</v>
      </c>
      <c r="Q8420" t="s">
        <v>71</v>
      </c>
    </row>
    <row r="8421" spans="1:17" hidden="1" x14ac:dyDescent="0.25">
      <c r="A8421" t="s">
        <v>33009</v>
      </c>
      <c r="B8421" t="s">
        <v>33010</v>
      </c>
      <c r="C8421" s="1" t="str">
        <f t="shared" si="1112"/>
        <v>21:0675</v>
      </c>
      <c r="D8421" s="1" t="str">
        <f t="shared" si="1109"/>
        <v>21:0205</v>
      </c>
      <c r="E8421" t="s">
        <v>33007</v>
      </c>
      <c r="F8421" t="s">
        <v>33011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 t="s">
        <v>21</v>
      </c>
      <c r="P8421" t="s">
        <v>356</v>
      </c>
      <c r="Q8421" t="s">
        <v>93</v>
      </c>
    </row>
    <row r="8422" spans="1:17" hidden="1" x14ac:dyDescent="0.25">
      <c r="A8422" t="s">
        <v>33012</v>
      </c>
      <c r="B8422" t="s">
        <v>33013</v>
      </c>
      <c r="C8422" s="1" t="str">
        <f t="shared" si="1112"/>
        <v>21:0675</v>
      </c>
      <c r="D8422" s="1" t="str">
        <f t="shared" si="1109"/>
        <v>21:0205</v>
      </c>
      <c r="E8422" t="s">
        <v>33014</v>
      </c>
      <c r="F8422" t="s">
        <v>33015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 t="s">
        <v>101</v>
      </c>
      <c r="P8422" t="s">
        <v>356</v>
      </c>
      <c r="Q8422" t="s">
        <v>103</v>
      </c>
    </row>
    <row r="8423" spans="1:17" hidden="1" x14ac:dyDescent="0.25">
      <c r="A8423" t="s">
        <v>33016</v>
      </c>
      <c r="B8423" t="s">
        <v>33017</v>
      </c>
      <c r="C8423" s="1" t="str">
        <f t="shared" si="1112"/>
        <v>21:0675</v>
      </c>
      <c r="D8423" s="1" t="str">
        <f t="shared" si="1109"/>
        <v>21:0205</v>
      </c>
      <c r="E8423" t="s">
        <v>33018</v>
      </c>
      <c r="F8423" t="s">
        <v>33019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 t="s">
        <v>21</v>
      </c>
      <c r="P8423" t="s">
        <v>45</v>
      </c>
      <c r="Q8423" t="s">
        <v>29</v>
      </c>
    </row>
    <row r="8424" spans="1:17" hidden="1" x14ac:dyDescent="0.25">
      <c r="A8424" t="s">
        <v>33020</v>
      </c>
      <c r="B8424" t="s">
        <v>33021</v>
      </c>
      <c r="C8424" s="1" t="str">
        <f t="shared" si="1112"/>
        <v>21:0675</v>
      </c>
      <c r="D8424" s="1" t="str">
        <f t="shared" si="1109"/>
        <v>21:0205</v>
      </c>
      <c r="E8424" t="s">
        <v>33022</v>
      </c>
      <c r="F8424" t="s">
        <v>33023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 t="s">
        <v>1597</v>
      </c>
      <c r="P8424" t="s">
        <v>356</v>
      </c>
      <c r="Q8424" t="s">
        <v>35</v>
      </c>
    </row>
    <row r="8425" spans="1:17" hidden="1" x14ac:dyDescent="0.25">
      <c r="A8425" t="s">
        <v>33024</v>
      </c>
      <c r="B8425" t="s">
        <v>33025</v>
      </c>
      <c r="C8425" s="1" t="str">
        <f t="shared" si="1112"/>
        <v>21:0675</v>
      </c>
      <c r="D8425" s="1" t="str">
        <f t="shared" si="1109"/>
        <v>21:0205</v>
      </c>
      <c r="E8425" t="s">
        <v>33026</v>
      </c>
      <c r="F8425" t="s">
        <v>33027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 t="s">
        <v>701</v>
      </c>
      <c r="P8425" t="s">
        <v>583</v>
      </c>
      <c r="Q8425" t="s">
        <v>522</v>
      </c>
    </row>
    <row r="8426" spans="1:17" hidden="1" x14ac:dyDescent="0.25">
      <c r="A8426" t="s">
        <v>33028</v>
      </c>
      <c r="B8426" t="s">
        <v>33029</v>
      </c>
      <c r="C8426" s="1" t="str">
        <f t="shared" si="1112"/>
        <v>21:0675</v>
      </c>
      <c r="D8426" s="1" t="str">
        <f t="shared" si="1109"/>
        <v>21:0205</v>
      </c>
      <c r="E8426" t="s">
        <v>33030</v>
      </c>
      <c r="F8426" t="s">
        <v>33031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 t="s">
        <v>311</v>
      </c>
      <c r="P8426" t="s">
        <v>356</v>
      </c>
      <c r="Q8426" t="s">
        <v>59</v>
      </c>
    </row>
    <row r="8427" spans="1:17" hidden="1" x14ac:dyDescent="0.25">
      <c r="A8427" t="s">
        <v>33032</v>
      </c>
      <c r="B8427" t="s">
        <v>33033</v>
      </c>
      <c r="C8427" s="1" t="str">
        <f t="shared" si="1112"/>
        <v>21:0675</v>
      </c>
      <c r="D8427" s="1" t="str">
        <f t="shared" si="1109"/>
        <v>21:0205</v>
      </c>
      <c r="E8427" t="s">
        <v>33034</v>
      </c>
      <c r="F8427" t="s">
        <v>33035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 t="s">
        <v>1818</v>
      </c>
      <c r="P8427" t="s">
        <v>45</v>
      </c>
      <c r="Q8427" t="s">
        <v>29</v>
      </c>
    </row>
    <row r="8428" spans="1:17" hidden="1" x14ac:dyDescent="0.25">
      <c r="A8428" t="s">
        <v>33036</v>
      </c>
      <c r="B8428" t="s">
        <v>33037</v>
      </c>
      <c r="C8428" s="1" t="str">
        <f t="shared" si="1112"/>
        <v>21:0675</v>
      </c>
      <c r="D8428" s="1" t="str">
        <f t="shared" si="1109"/>
        <v>21:0205</v>
      </c>
      <c r="E8428" t="s">
        <v>33038</v>
      </c>
      <c r="F8428" t="s">
        <v>33039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 t="s">
        <v>21</v>
      </c>
      <c r="P8428" t="s">
        <v>45</v>
      </c>
      <c r="Q8428" t="s">
        <v>522</v>
      </c>
    </row>
    <row r="8429" spans="1:17" hidden="1" x14ac:dyDescent="0.25">
      <c r="A8429" t="s">
        <v>33040</v>
      </c>
      <c r="B8429" t="s">
        <v>33041</v>
      </c>
      <c r="C8429" s="1" t="str">
        <f t="shared" si="1112"/>
        <v>21:0675</v>
      </c>
      <c r="D8429" s="1" t="str">
        <f t="shared" si="1109"/>
        <v>21:0205</v>
      </c>
      <c r="E8429" t="s">
        <v>33042</v>
      </c>
      <c r="F8429" t="s">
        <v>33043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 t="s">
        <v>311</v>
      </c>
      <c r="P8429" t="s">
        <v>45</v>
      </c>
      <c r="Q8429" t="s">
        <v>59</v>
      </c>
    </row>
    <row r="8430" spans="1:17" hidden="1" x14ac:dyDescent="0.25">
      <c r="A8430" t="s">
        <v>33044</v>
      </c>
      <c r="B8430" t="s">
        <v>33045</v>
      </c>
      <c r="C8430" s="1" t="str">
        <f t="shared" si="1112"/>
        <v>21:0675</v>
      </c>
      <c r="D8430" s="1" t="str">
        <f t="shared" si="1109"/>
        <v>21:0205</v>
      </c>
      <c r="E8430" t="s">
        <v>33046</v>
      </c>
      <c r="F8430" t="s">
        <v>33047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 t="s">
        <v>21</v>
      </c>
      <c r="P8430" t="s">
        <v>45</v>
      </c>
      <c r="Q8430" t="s">
        <v>52</v>
      </c>
    </row>
    <row r="8431" spans="1:17" hidden="1" x14ac:dyDescent="0.25">
      <c r="A8431" t="s">
        <v>33048</v>
      </c>
      <c r="B8431" t="s">
        <v>33049</v>
      </c>
      <c r="C8431" s="1" t="str">
        <f t="shared" si="1112"/>
        <v>21:0675</v>
      </c>
      <c r="D8431" s="1" t="str">
        <f t="shared" si="1109"/>
        <v>21:0205</v>
      </c>
      <c r="E8431" t="s">
        <v>33050</v>
      </c>
      <c r="F8431" t="s">
        <v>33051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 t="s">
        <v>21</v>
      </c>
      <c r="P8431" t="s">
        <v>45</v>
      </c>
      <c r="Q8431" t="s">
        <v>198</v>
      </c>
    </row>
    <row r="8432" spans="1:17" hidden="1" x14ac:dyDescent="0.25">
      <c r="A8432" t="s">
        <v>33052</v>
      </c>
      <c r="B8432" t="s">
        <v>33053</v>
      </c>
      <c r="C8432" s="1" t="str">
        <f t="shared" si="1112"/>
        <v>21:0675</v>
      </c>
      <c r="D8432" s="1" t="str">
        <f>HYPERLINK("http://geochem.nrcan.gc.ca/cdogs/content/svy/svy_e.htm", "")</f>
        <v/>
      </c>
      <c r="G8432" s="1" t="str">
        <f>HYPERLINK("http://geochem.nrcan.gc.ca/cdogs/content/cr_/cr_00081_e.htm", "81")</f>
        <v>81</v>
      </c>
      <c r="J8432" t="s">
        <v>11703</v>
      </c>
      <c r="K8432" t="s">
        <v>11704</v>
      </c>
      <c r="O8432" t="s">
        <v>76</v>
      </c>
      <c r="P8432" t="s">
        <v>1598</v>
      </c>
      <c r="Q8432" t="s">
        <v>398</v>
      </c>
    </row>
    <row r="8433" spans="1:17" hidden="1" x14ac:dyDescent="0.25">
      <c r="A8433" t="s">
        <v>33054</v>
      </c>
      <c r="B8433" t="s">
        <v>33055</v>
      </c>
      <c r="C8433" s="1" t="str">
        <f t="shared" si="1112"/>
        <v>21:0675</v>
      </c>
      <c r="D8433" s="1" t="str">
        <f t="shared" ref="D8433:D8442" si="1113">HYPERLINK("http://geochem.nrcan.gc.ca/cdogs/content/svy/svy210205_e.htm", "21:0205")</f>
        <v>21:0205</v>
      </c>
      <c r="E8433" t="s">
        <v>33056</v>
      </c>
      <c r="F8433" t="s">
        <v>33057</v>
      </c>
      <c r="H8433">
        <v>63.642154300000001</v>
      </c>
      <c r="I8433">
        <v>-134.41772280000001</v>
      </c>
      <c r="J8433" s="1" t="str">
        <f t="shared" ref="J8433:J8442" si="1114">HYPERLINK("http://geochem.nrcan.gc.ca/cdogs/content/kwd/kwd020018_e.htm", "Fluid (stream)")</f>
        <v>Fluid (stream)</v>
      </c>
      <c r="K8433" s="1" t="str">
        <f t="shared" ref="K8433:K8442" si="1115">HYPERLINK("http://geochem.nrcan.gc.ca/cdogs/content/kwd/kwd080007_e.htm", "Untreated Water")</f>
        <v>Untreated Water</v>
      </c>
      <c r="O8433" t="s">
        <v>2379</v>
      </c>
      <c r="P8433" t="s">
        <v>356</v>
      </c>
      <c r="Q8433" t="s">
        <v>35</v>
      </c>
    </row>
    <row r="8434" spans="1:17" hidden="1" x14ac:dyDescent="0.25">
      <c r="A8434" t="s">
        <v>33058</v>
      </c>
      <c r="B8434" t="s">
        <v>33059</v>
      </c>
      <c r="C8434" s="1" t="str">
        <f t="shared" si="1112"/>
        <v>21:0675</v>
      </c>
      <c r="D8434" s="1" t="str">
        <f t="shared" si="1113"/>
        <v>21:0205</v>
      </c>
      <c r="E8434" t="s">
        <v>33060</v>
      </c>
      <c r="F8434" t="s">
        <v>33061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 t="s">
        <v>1812</v>
      </c>
      <c r="P8434" t="s">
        <v>356</v>
      </c>
      <c r="Q8434" t="s">
        <v>392</v>
      </c>
    </row>
    <row r="8435" spans="1:17" hidden="1" x14ac:dyDescent="0.25">
      <c r="A8435" t="s">
        <v>33062</v>
      </c>
      <c r="B8435" t="s">
        <v>33063</v>
      </c>
      <c r="C8435" s="1" t="str">
        <f t="shared" si="1112"/>
        <v>21:0675</v>
      </c>
      <c r="D8435" s="1" t="str">
        <f t="shared" si="1113"/>
        <v>21:0205</v>
      </c>
      <c r="E8435" t="s">
        <v>33064</v>
      </c>
      <c r="F8435" t="s">
        <v>33065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 t="s">
        <v>3419</v>
      </c>
      <c r="P8435" t="s">
        <v>356</v>
      </c>
      <c r="Q8435" t="s">
        <v>35</v>
      </c>
    </row>
    <row r="8436" spans="1:17" hidden="1" x14ac:dyDescent="0.25">
      <c r="A8436" t="s">
        <v>33066</v>
      </c>
      <c r="B8436" t="s">
        <v>33067</v>
      </c>
      <c r="C8436" s="1" t="str">
        <f t="shared" si="1112"/>
        <v>21:0675</v>
      </c>
      <c r="D8436" s="1" t="str">
        <f t="shared" si="1113"/>
        <v>21:0205</v>
      </c>
      <c r="E8436" t="s">
        <v>33068</v>
      </c>
      <c r="F8436" t="s">
        <v>33069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 t="s">
        <v>3406</v>
      </c>
      <c r="P8436" t="s">
        <v>356</v>
      </c>
      <c r="Q8436" t="s">
        <v>29</v>
      </c>
    </row>
    <row r="8437" spans="1:17" hidden="1" x14ac:dyDescent="0.25">
      <c r="A8437" t="s">
        <v>33070</v>
      </c>
      <c r="B8437" t="s">
        <v>33071</v>
      </c>
      <c r="C8437" s="1" t="str">
        <f t="shared" si="1112"/>
        <v>21:0675</v>
      </c>
      <c r="D8437" s="1" t="str">
        <f t="shared" si="1113"/>
        <v>21:0205</v>
      </c>
      <c r="E8437" t="s">
        <v>33072</v>
      </c>
      <c r="F8437" t="s">
        <v>33073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 t="s">
        <v>3406</v>
      </c>
      <c r="P8437" t="s">
        <v>45</v>
      </c>
      <c r="Q8437" t="s">
        <v>35</v>
      </c>
    </row>
    <row r="8438" spans="1:17" hidden="1" x14ac:dyDescent="0.25">
      <c r="A8438" t="s">
        <v>33074</v>
      </c>
      <c r="B8438" t="s">
        <v>33075</v>
      </c>
      <c r="C8438" s="1" t="str">
        <f t="shared" si="1112"/>
        <v>21:0675</v>
      </c>
      <c r="D8438" s="1" t="str">
        <f t="shared" si="1113"/>
        <v>21:0205</v>
      </c>
      <c r="E8438" t="s">
        <v>33076</v>
      </c>
      <c r="F8438" t="s">
        <v>33077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 t="s">
        <v>158</v>
      </c>
      <c r="P8438" t="s">
        <v>45</v>
      </c>
      <c r="Q8438" t="s">
        <v>29</v>
      </c>
    </row>
    <row r="8439" spans="1:17" hidden="1" x14ac:dyDescent="0.25">
      <c r="A8439" t="s">
        <v>33078</v>
      </c>
      <c r="B8439" t="s">
        <v>33079</v>
      </c>
      <c r="C8439" s="1" t="str">
        <f t="shared" si="1112"/>
        <v>21:0675</v>
      </c>
      <c r="D8439" s="1" t="str">
        <f t="shared" si="1113"/>
        <v>21:0205</v>
      </c>
      <c r="E8439" t="s">
        <v>33080</v>
      </c>
      <c r="F8439" t="s">
        <v>33081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 t="s">
        <v>21</v>
      </c>
      <c r="P8439" t="s">
        <v>356</v>
      </c>
      <c r="Q8439" t="s">
        <v>59</v>
      </c>
    </row>
    <row r="8440" spans="1:17" hidden="1" x14ac:dyDescent="0.25">
      <c r="A8440" t="s">
        <v>33082</v>
      </c>
      <c r="B8440" t="s">
        <v>33083</v>
      </c>
      <c r="C8440" s="1" t="str">
        <f t="shared" si="1112"/>
        <v>21:0675</v>
      </c>
      <c r="D8440" s="1" t="str">
        <f t="shared" si="1113"/>
        <v>21:0205</v>
      </c>
      <c r="E8440" t="s">
        <v>33080</v>
      </c>
      <c r="F8440" t="s">
        <v>33084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 t="s">
        <v>21</v>
      </c>
      <c r="P8440" t="s">
        <v>356</v>
      </c>
      <c r="Q8440" t="s">
        <v>46</v>
      </c>
    </row>
    <row r="8441" spans="1:17" hidden="1" x14ac:dyDescent="0.25">
      <c r="A8441" t="s">
        <v>33085</v>
      </c>
      <c r="B8441" t="s">
        <v>33086</v>
      </c>
      <c r="C8441" s="1" t="str">
        <f t="shared" si="1112"/>
        <v>21:0675</v>
      </c>
      <c r="D8441" s="1" t="str">
        <f t="shared" si="1113"/>
        <v>21:0205</v>
      </c>
      <c r="E8441" t="s">
        <v>33087</v>
      </c>
      <c r="F8441" t="s">
        <v>33088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 t="s">
        <v>21</v>
      </c>
      <c r="P8441" t="s">
        <v>45</v>
      </c>
      <c r="Q8441" t="s">
        <v>71</v>
      </c>
    </row>
    <row r="8442" spans="1:17" hidden="1" x14ac:dyDescent="0.25">
      <c r="A8442" t="s">
        <v>33089</v>
      </c>
      <c r="B8442" t="s">
        <v>33090</v>
      </c>
      <c r="C8442" s="1" t="str">
        <f t="shared" si="1112"/>
        <v>21:0675</v>
      </c>
      <c r="D8442" s="1" t="str">
        <f t="shared" si="1113"/>
        <v>21:0205</v>
      </c>
      <c r="E8442" t="s">
        <v>33091</v>
      </c>
      <c r="F8442" t="s">
        <v>33092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 t="s">
        <v>2257</v>
      </c>
      <c r="P8442" t="s">
        <v>356</v>
      </c>
      <c r="Q8442" t="s">
        <v>23</v>
      </c>
    </row>
    <row r="8443" spans="1:17" hidden="1" x14ac:dyDescent="0.25">
      <c r="A8443" t="s">
        <v>33093</v>
      </c>
      <c r="B8443" t="s">
        <v>33094</v>
      </c>
      <c r="C8443" s="1" t="str">
        <f t="shared" si="1112"/>
        <v>21:0675</v>
      </c>
      <c r="D8443" s="1" t="str">
        <f>HYPERLINK("http://geochem.nrcan.gc.ca/cdogs/content/svy/svy_e.htm", "")</f>
        <v/>
      </c>
      <c r="G8443" s="1" t="str">
        <f>HYPERLINK("http://geochem.nrcan.gc.ca/cdogs/content/cr_/cr_00080_e.htm", "80")</f>
        <v>80</v>
      </c>
      <c r="J8443" t="s">
        <v>11703</v>
      </c>
      <c r="K8443" t="s">
        <v>11704</v>
      </c>
      <c r="O8443" t="s">
        <v>1247</v>
      </c>
      <c r="P8443" t="s">
        <v>1515</v>
      </c>
      <c r="Q8443" t="s">
        <v>59</v>
      </c>
    </row>
    <row r="8444" spans="1:17" hidden="1" x14ac:dyDescent="0.25">
      <c r="A8444" t="s">
        <v>33095</v>
      </c>
      <c r="B8444" t="s">
        <v>33096</v>
      </c>
      <c r="C8444" s="1" t="str">
        <f t="shared" si="1112"/>
        <v>21:0675</v>
      </c>
      <c r="D8444" s="1" t="str">
        <f t="shared" ref="D8444:D8458" si="1116">HYPERLINK("http://geochem.nrcan.gc.ca/cdogs/content/svy/svy210205_e.htm", "21:0205")</f>
        <v>21:0205</v>
      </c>
      <c r="E8444" t="s">
        <v>33097</v>
      </c>
      <c r="F8444" t="s">
        <v>33098</v>
      </c>
      <c r="H8444">
        <v>63.711168100000002</v>
      </c>
      <c r="I8444">
        <v>-134.3787447</v>
      </c>
      <c r="J8444" s="1" t="str">
        <f t="shared" ref="J8444:J8458" si="1117">HYPERLINK("http://geochem.nrcan.gc.ca/cdogs/content/kwd/kwd020018_e.htm", "Fluid (stream)")</f>
        <v>Fluid (stream)</v>
      </c>
      <c r="K8444" s="1" t="str">
        <f t="shared" ref="K8444:K8458" si="1118">HYPERLINK("http://geochem.nrcan.gc.ca/cdogs/content/kwd/kwd080007_e.htm", "Untreated Water")</f>
        <v>Untreated Water</v>
      </c>
      <c r="O8444" t="s">
        <v>21</v>
      </c>
      <c r="P8444" t="s">
        <v>631</v>
      </c>
      <c r="Q8444" t="s">
        <v>29</v>
      </c>
    </row>
    <row r="8445" spans="1:17" hidden="1" x14ac:dyDescent="0.25">
      <c r="A8445" t="s">
        <v>33099</v>
      </c>
      <c r="B8445" t="s">
        <v>33100</v>
      </c>
      <c r="C8445" s="1" t="str">
        <f t="shared" si="1112"/>
        <v>21:0675</v>
      </c>
      <c r="D8445" s="1" t="str">
        <f t="shared" si="1116"/>
        <v>21:0205</v>
      </c>
      <c r="E8445" t="s">
        <v>33101</v>
      </c>
      <c r="F8445" t="s">
        <v>33102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 t="s">
        <v>21</v>
      </c>
      <c r="P8445" t="s">
        <v>22</v>
      </c>
      <c r="Q8445" t="s">
        <v>93</v>
      </c>
    </row>
    <row r="8446" spans="1:17" hidden="1" x14ac:dyDescent="0.25">
      <c r="A8446" t="s">
        <v>33103</v>
      </c>
      <c r="B8446" t="s">
        <v>33104</v>
      </c>
      <c r="C8446" s="1" t="str">
        <f t="shared" si="1112"/>
        <v>21:0675</v>
      </c>
      <c r="D8446" s="1" t="str">
        <f t="shared" si="1116"/>
        <v>21:0205</v>
      </c>
      <c r="E8446" t="s">
        <v>33105</v>
      </c>
      <c r="F8446" t="s">
        <v>33106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 t="s">
        <v>21</v>
      </c>
      <c r="P8446" t="s">
        <v>397</v>
      </c>
      <c r="Q8446" t="s">
        <v>35</v>
      </c>
    </row>
    <row r="8447" spans="1:17" hidden="1" x14ac:dyDescent="0.25">
      <c r="A8447" t="s">
        <v>33107</v>
      </c>
      <c r="B8447" t="s">
        <v>33108</v>
      </c>
      <c r="C8447" s="1" t="str">
        <f t="shared" si="1112"/>
        <v>21:0675</v>
      </c>
      <c r="D8447" s="1" t="str">
        <f t="shared" si="1116"/>
        <v>21:0205</v>
      </c>
      <c r="E8447" t="s">
        <v>33109</v>
      </c>
      <c r="F8447" t="s">
        <v>33110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 t="s">
        <v>370</v>
      </c>
      <c r="P8447" t="s">
        <v>1515</v>
      </c>
      <c r="Q8447" t="s">
        <v>35</v>
      </c>
    </row>
    <row r="8448" spans="1:17" hidden="1" x14ac:dyDescent="0.25">
      <c r="A8448" t="s">
        <v>33111</v>
      </c>
      <c r="B8448" t="s">
        <v>33112</v>
      </c>
      <c r="C8448" s="1" t="str">
        <f t="shared" si="1112"/>
        <v>21:0675</v>
      </c>
      <c r="D8448" s="1" t="str">
        <f t="shared" si="1116"/>
        <v>21:0205</v>
      </c>
      <c r="E8448" t="s">
        <v>33113</v>
      </c>
      <c r="F8448" t="s">
        <v>33114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 t="s">
        <v>21</v>
      </c>
      <c r="P8448" t="s">
        <v>22</v>
      </c>
      <c r="Q8448" t="s">
        <v>52</v>
      </c>
    </row>
    <row r="8449" spans="1:17" hidden="1" x14ac:dyDescent="0.25">
      <c r="A8449" t="s">
        <v>33115</v>
      </c>
      <c r="B8449" t="s">
        <v>33116</v>
      </c>
      <c r="C8449" s="1" t="str">
        <f t="shared" si="1112"/>
        <v>21:0675</v>
      </c>
      <c r="D8449" s="1" t="str">
        <f t="shared" si="1116"/>
        <v>21:0205</v>
      </c>
      <c r="E8449" t="s">
        <v>33117</v>
      </c>
      <c r="F8449" t="s">
        <v>33118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 t="s">
        <v>680</v>
      </c>
      <c r="P8449" t="s">
        <v>22</v>
      </c>
      <c r="Q8449" t="s">
        <v>52</v>
      </c>
    </row>
    <row r="8450" spans="1:17" hidden="1" x14ac:dyDescent="0.25">
      <c r="A8450" t="s">
        <v>33119</v>
      </c>
      <c r="B8450" t="s">
        <v>33120</v>
      </c>
      <c r="C8450" s="1" t="str">
        <f t="shared" si="1112"/>
        <v>21:0675</v>
      </c>
      <c r="D8450" s="1" t="str">
        <f t="shared" si="1116"/>
        <v>21:0205</v>
      </c>
      <c r="E8450" t="s">
        <v>33121</v>
      </c>
      <c r="F8450" t="s">
        <v>33122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 t="s">
        <v>21</v>
      </c>
      <c r="P8450" t="s">
        <v>45</v>
      </c>
      <c r="Q8450" t="s">
        <v>215</v>
      </c>
    </row>
    <row r="8451" spans="1:17" hidden="1" x14ac:dyDescent="0.25">
      <c r="A8451" t="s">
        <v>33123</v>
      </c>
      <c r="B8451" t="s">
        <v>33124</v>
      </c>
      <c r="C8451" s="1" t="str">
        <f t="shared" si="1112"/>
        <v>21:0675</v>
      </c>
      <c r="D8451" s="1" t="str">
        <f t="shared" si="1116"/>
        <v>21:0205</v>
      </c>
      <c r="E8451" t="s">
        <v>33125</v>
      </c>
      <c r="F8451" t="s">
        <v>33126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 t="s">
        <v>21</v>
      </c>
      <c r="P8451" t="s">
        <v>45</v>
      </c>
      <c r="Q8451" t="s">
        <v>93</v>
      </c>
    </row>
    <row r="8452" spans="1:17" hidden="1" x14ac:dyDescent="0.25">
      <c r="A8452" t="s">
        <v>33127</v>
      </c>
      <c r="B8452" t="s">
        <v>33128</v>
      </c>
      <c r="C8452" s="1" t="str">
        <f t="shared" si="1112"/>
        <v>21:0675</v>
      </c>
      <c r="D8452" s="1" t="str">
        <f t="shared" si="1116"/>
        <v>21:0205</v>
      </c>
      <c r="E8452" t="s">
        <v>33129</v>
      </c>
      <c r="F8452" t="s">
        <v>33130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 t="s">
        <v>701</v>
      </c>
      <c r="P8452" t="s">
        <v>45</v>
      </c>
      <c r="Q8452" t="s">
        <v>392</v>
      </c>
    </row>
    <row r="8453" spans="1:17" hidden="1" x14ac:dyDescent="0.25">
      <c r="A8453" t="s">
        <v>33131</v>
      </c>
      <c r="B8453" t="s">
        <v>33132</v>
      </c>
      <c r="C8453" s="1" t="str">
        <f t="shared" si="1112"/>
        <v>21:0675</v>
      </c>
      <c r="D8453" s="1" t="str">
        <f t="shared" si="1116"/>
        <v>21:0205</v>
      </c>
      <c r="E8453" t="s">
        <v>33133</v>
      </c>
      <c r="F8453" t="s">
        <v>33134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 t="s">
        <v>1771</v>
      </c>
      <c r="P8453" t="s">
        <v>45</v>
      </c>
      <c r="Q8453" t="s">
        <v>35</v>
      </c>
    </row>
    <row r="8454" spans="1:17" hidden="1" x14ac:dyDescent="0.25">
      <c r="A8454" t="s">
        <v>33135</v>
      </c>
      <c r="B8454" t="s">
        <v>33136</v>
      </c>
      <c r="C8454" s="1" t="str">
        <f t="shared" si="1112"/>
        <v>21:0675</v>
      </c>
      <c r="D8454" s="1" t="str">
        <f t="shared" si="1116"/>
        <v>21:0205</v>
      </c>
      <c r="E8454" t="s">
        <v>33137</v>
      </c>
      <c r="F8454" t="s">
        <v>33138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 t="s">
        <v>21</v>
      </c>
      <c r="P8454" t="s">
        <v>45</v>
      </c>
      <c r="Q8454" t="s">
        <v>103</v>
      </c>
    </row>
    <row r="8455" spans="1:17" hidden="1" x14ac:dyDescent="0.25">
      <c r="A8455" t="s">
        <v>33139</v>
      </c>
      <c r="B8455" t="s">
        <v>33140</v>
      </c>
      <c r="C8455" s="1" t="str">
        <f t="shared" si="1112"/>
        <v>21:0675</v>
      </c>
      <c r="D8455" s="1" t="str">
        <f t="shared" si="1116"/>
        <v>21:0205</v>
      </c>
      <c r="E8455" t="s">
        <v>33141</v>
      </c>
      <c r="F8455" t="s">
        <v>33142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 t="s">
        <v>1771</v>
      </c>
      <c r="P8455" t="s">
        <v>356</v>
      </c>
      <c r="Q8455" t="s">
        <v>71</v>
      </c>
    </row>
    <row r="8456" spans="1:17" hidden="1" x14ac:dyDescent="0.25">
      <c r="A8456" t="s">
        <v>33143</v>
      </c>
      <c r="B8456" t="s">
        <v>33144</v>
      </c>
      <c r="C8456" s="1" t="str">
        <f t="shared" si="1112"/>
        <v>21:0675</v>
      </c>
      <c r="D8456" s="1" t="str">
        <f t="shared" si="1116"/>
        <v>21:0205</v>
      </c>
      <c r="E8456" t="s">
        <v>33145</v>
      </c>
      <c r="F8456" t="s">
        <v>33146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 t="s">
        <v>3022</v>
      </c>
      <c r="P8456" t="s">
        <v>356</v>
      </c>
      <c r="Q8456" t="s">
        <v>59</v>
      </c>
    </row>
    <row r="8457" spans="1:17" hidden="1" x14ac:dyDescent="0.25">
      <c r="A8457" t="s">
        <v>33147</v>
      </c>
      <c r="B8457" t="s">
        <v>33148</v>
      </c>
      <c r="C8457" s="1" t="str">
        <f t="shared" si="1112"/>
        <v>21:0675</v>
      </c>
      <c r="D8457" s="1" t="str">
        <f t="shared" si="1116"/>
        <v>21:0205</v>
      </c>
      <c r="E8457" t="s">
        <v>33149</v>
      </c>
      <c r="F8457" t="s">
        <v>33150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 t="s">
        <v>64</v>
      </c>
      <c r="P8457" t="s">
        <v>45</v>
      </c>
      <c r="Q8457" t="s">
        <v>198</v>
      </c>
    </row>
    <row r="8458" spans="1:17" hidden="1" x14ac:dyDescent="0.25">
      <c r="A8458" t="s">
        <v>33151</v>
      </c>
      <c r="B8458" t="s">
        <v>33152</v>
      </c>
      <c r="C8458" s="1" t="str">
        <f t="shared" si="1112"/>
        <v>21:0675</v>
      </c>
      <c r="D8458" s="1" t="str">
        <f t="shared" si="1116"/>
        <v>21:0205</v>
      </c>
      <c r="E8458" t="s">
        <v>33153</v>
      </c>
      <c r="F8458" t="s">
        <v>33154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 t="s">
        <v>17101</v>
      </c>
      <c r="P8458" t="s">
        <v>356</v>
      </c>
      <c r="Q8458" t="s">
        <v>522</v>
      </c>
    </row>
    <row r="8459" spans="1:17" hidden="1" x14ac:dyDescent="0.25">
      <c r="A8459" t="s">
        <v>33155</v>
      </c>
      <c r="B8459" t="s">
        <v>33156</v>
      </c>
      <c r="C8459" s="1" t="str">
        <f t="shared" si="1112"/>
        <v>21:0675</v>
      </c>
      <c r="D8459" s="1" t="str">
        <f>HYPERLINK("http://geochem.nrcan.gc.ca/cdogs/content/svy/svy_e.htm", "")</f>
        <v/>
      </c>
      <c r="G8459" s="1" t="str">
        <f>HYPERLINK("http://geochem.nrcan.gc.ca/cdogs/content/cr_/cr_00082_e.htm", "82")</f>
        <v>82</v>
      </c>
      <c r="J8459" t="s">
        <v>11703</v>
      </c>
      <c r="K8459" t="s">
        <v>11704</v>
      </c>
      <c r="O8459" t="s">
        <v>730</v>
      </c>
      <c r="P8459" t="s">
        <v>1588</v>
      </c>
      <c r="Q8459" t="s">
        <v>392</v>
      </c>
    </row>
    <row r="8460" spans="1:17" hidden="1" x14ac:dyDescent="0.25">
      <c r="A8460" t="s">
        <v>33157</v>
      </c>
      <c r="B8460" t="s">
        <v>33158</v>
      </c>
      <c r="C8460" s="1" t="str">
        <f t="shared" si="1112"/>
        <v>21:0675</v>
      </c>
      <c r="D8460" s="1" t="str">
        <f t="shared" ref="D8460:D8484" si="1119">HYPERLINK("http://geochem.nrcan.gc.ca/cdogs/content/svy/svy210205_e.htm", "21:0205")</f>
        <v>21:0205</v>
      </c>
      <c r="E8460" t="s">
        <v>33159</v>
      </c>
      <c r="F8460" t="s">
        <v>33160</v>
      </c>
      <c r="H8460">
        <v>63.774511199999999</v>
      </c>
      <c r="I8460">
        <v>-134.38526160000001</v>
      </c>
      <c r="J8460" s="1" t="str">
        <f t="shared" ref="J8460:J8484" si="1120">HYPERLINK("http://geochem.nrcan.gc.ca/cdogs/content/kwd/kwd020018_e.htm", "Fluid (stream)")</f>
        <v>Fluid (stream)</v>
      </c>
      <c r="K8460" s="1" t="str">
        <f t="shared" ref="K8460:K8484" si="1121">HYPERLINK("http://geochem.nrcan.gc.ca/cdogs/content/kwd/kwd080007_e.htm", "Untreated Water")</f>
        <v>Untreated Water</v>
      </c>
      <c r="O8460" t="s">
        <v>3376</v>
      </c>
      <c r="P8460" t="s">
        <v>356</v>
      </c>
      <c r="Q8460" t="s">
        <v>29</v>
      </c>
    </row>
    <row r="8461" spans="1:17" hidden="1" x14ac:dyDescent="0.25">
      <c r="A8461" t="s">
        <v>33161</v>
      </c>
      <c r="B8461" t="s">
        <v>33162</v>
      </c>
      <c r="C8461" s="1" t="str">
        <f t="shared" si="1112"/>
        <v>21:0675</v>
      </c>
      <c r="D8461" s="1" t="str">
        <f t="shared" si="1119"/>
        <v>21:0205</v>
      </c>
      <c r="E8461" t="s">
        <v>33163</v>
      </c>
      <c r="F8461" t="s">
        <v>33164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 t="s">
        <v>630</v>
      </c>
      <c r="P8461" t="s">
        <v>356</v>
      </c>
      <c r="Q8461" t="s">
        <v>23</v>
      </c>
    </row>
    <row r="8462" spans="1:17" hidden="1" x14ac:dyDescent="0.25">
      <c r="A8462" t="s">
        <v>33165</v>
      </c>
      <c r="B8462" t="s">
        <v>33166</v>
      </c>
      <c r="C8462" s="1" t="str">
        <f t="shared" si="1112"/>
        <v>21:0675</v>
      </c>
      <c r="D8462" s="1" t="str">
        <f t="shared" si="1119"/>
        <v>21:0205</v>
      </c>
      <c r="E8462" t="s">
        <v>33163</v>
      </c>
      <c r="F8462" t="s">
        <v>33167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 t="s">
        <v>630</v>
      </c>
      <c r="P8462" t="s">
        <v>356</v>
      </c>
      <c r="Q8462" t="s">
        <v>59</v>
      </c>
    </row>
    <row r="8463" spans="1:17" hidden="1" x14ac:dyDescent="0.25">
      <c r="A8463" t="s">
        <v>33168</v>
      </c>
      <c r="B8463" t="s">
        <v>33169</v>
      </c>
      <c r="C8463" s="1" t="str">
        <f t="shared" si="1112"/>
        <v>21:0675</v>
      </c>
      <c r="D8463" s="1" t="str">
        <f t="shared" si="1119"/>
        <v>21:0205</v>
      </c>
      <c r="E8463" t="s">
        <v>33170</v>
      </c>
      <c r="F8463" t="s">
        <v>33171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 t="s">
        <v>3376</v>
      </c>
      <c r="P8463" t="s">
        <v>356</v>
      </c>
      <c r="Q8463" t="s">
        <v>29</v>
      </c>
    </row>
    <row r="8464" spans="1:17" hidden="1" x14ac:dyDescent="0.25">
      <c r="A8464" t="s">
        <v>33172</v>
      </c>
      <c r="B8464" t="s">
        <v>33173</v>
      </c>
      <c r="C8464" s="1" t="str">
        <f t="shared" si="1112"/>
        <v>21:0675</v>
      </c>
      <c r="D8464" s="1" t="str">
        <f t="shared" si="1119"/>
        <v>21:0205</v>
      </c>
      <c r="E8464" t="s">
        <v>33174</v>
      </c>
      <c r="F8464" t="s">
        <v>33175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 t="s">
        <v>2129</v>
      </c>
      <c r="P8464" t="s">
        <v>22</v>
      </c>
      <c r="Q8464" t="s">
        <v>23</v>
      </c>
    </row>
    <row r="8465" spans="1:17" hidden="1" x14ac:dyDescent="0.25">
      <c r="A8465" t="s">
        <v>33176</v>
      </c>
      <c r="B8465" t="s">
        <v>33177</v>
      </c>
      <c r="C8465" s="1" t="str">
        <f t="shared" si="1112"/>
        <v>21:0675</v>
      </c>
      <c r="D8465" s="1" t="str">
        <f t="shared" si="1119"/>
        <v>21:0205</v>
      </c>
      <c r="E8465" t="s">
        <v>33178</v>
      </c>
      <c r="F8465" t="s">
        <v>33179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 t="s">
        <v>21</v>
      </c>
      <c r="P8465" t="s">
        <v>356</v>
      </c>
      <c r="Q8465" t="s">
        <v>52</v>
      </c>
    </row>
    <row r="8466" spans="1:17" hidden="1" x14ac:dyDescent="0.25">
      <c r="A8466" t="s">
        <v>33180</v>
      </c>
      <c r="B8466" t="s">
        <v>33181</v>
      </c>
      <c r="C8466" s="1" t="str">
        <f t="shared" si="1112"/>
        <v>21:0675</v>
      </c>
      <c r="D8466" s="1" t="str">
        <f t="shared" si="1119"/>
        <v>21:0205</v>
      </c>
      <c r="E8466" t="s">
        <v>33182</v>
      </c>
      <c r="F8466" t="s">
        <v>33183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 t="s">
        <v>154</v>
      </c>
      <c r="P8466" t="s">
        <v>22</v>
      </c>
      <c r="Q8466" t="s">
        <v>198</v>
      </c>
    </row>
    <row r="8467" spans="1:17" hidden="1" x14ac:dyDescent="0.25">
      <c r="A8467" t="s">
        <v>33184</v>
      </c>
      <c r="B8467" t="s">
        <v>33185</v>
      </c>
      <c r="C8467" s="1" t="str">
        <f t="shared" si="1112"/>
        <v>21:0675</v>
      </c>
      <c r="D8467" s="1" t="str">
        <f t="shared" si="1119"/>
        <v>21:0205</v>
      </c>
      <c r="E8467" t="s">
        <v>33186</v>
      </c>
      <c r="F8467" t="s">
        <v>33187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 t="s">
        <v>21</v>
      </c>
      <c r="P8467" t="s">
        <v>356</v>
      </c>
      <c r="Q8467" t="s">
        <v>1528</v>
      </c>
    </row>
    <row r="8468" spans="1:17" hidden="1" x14ac:dyDescent="0.25">
      <c r="A8468" t="s">
        <v>33188</v>
      </c>
      <c r="B8468" t="s">
        <v>33189</v>
      </c>
      <c r="C8468" s="1" t="str">
        <f t="shared" si="1112"/>
        <v>21:0675</v>
      </c>
      <c r="D8468" s="1" t="str">
        <f t="shared" si="1119"/>
        <v>21:0205</v>
      </c>
      <c r="E8468" t="s">
        <v>33190</v>
      </c>
      <c r="F8468" t="s">
        <v>33191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 t="s">
        <v>21</v>
      </c>
      <c r="P8468" t="s">
        <v>45</v>
      </c>
      <c r="Q8468" t="s">
        <v>16522</v>
      </c>
    </row>
    <row r="8469" spans="1:17" hidden="1" x14ac:dyDescent="0.25">
      <c r="A8469" t="s">
        <v>33192</v>
      </c>
      <c r="B8469" t="s">
        <v>33193</v>
      </c>
      <c r="C8469" s="1" t="str">
        <f t="shared" si="1112"/>
        <v>21:0675</v>
      </c>
      <c r="D8469" s="1" t="str">
        <f t="shared" si="1119"/>
        <v>21:0205</v>
      </c>
      <c r="E8469" t="s">
        <v>33194</v>
      </c>
      <c r="F8469" t="s">
        <v>33195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 t="s">
        <v>21</v>
      </c>
      <c r="P8469" t="s">
        <v>356</v>
      </c>
      <c r="Q8469" t="s">
        <v>189</v>
      </c>
    </row>
    <row r="8470" spans="1:17" hidden="1" x14ac:dyDescent="0.25">
      <c r="A8470" t="s">
        <v>33196</v>
      </c>
      <c r="B8470" t="s">
        <v>33197</v>
      </c>
      <c r="C8470" s="1" t="str">
        <f t="shared" si="1112"/>
        <v>21:0675</v>
      </c>
      <c r="D8470" s="1" t="str">
        <f t="shared" si="1119"/>
        <v>21:0205</v>
      </c>
      <c r="E8470" t="s">
        <v>33198</v>
      </c>
      <c r="F8470" t="s">
        <v>33199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 t="s">
        <v>220</v>
      </c>
      <c r="P8470" t="s">
        <v>22</v>
      </c>
      <c r="Q8470" t="s">
        <v>71</v>
      </c>
    </row>
    <row r="8471" spans="1:17" hidden="1" x14ac:dyDescent="0.25">
      <c r="A8471" t="s">
        <v>33200</v>
      </c>
      <c r="B8471" t="s">
        <v>33201</v>
      </c>
      <c r="C8471" s="1" t="str">
        <f t="shared" si="1112"/>
        <v>21:0675</v>
      </c>
      <c r="D8471" s="1" t="str">
        <f t="shared" si="1119"/>
        <v>21:0205</v>
      </c>
      <c r="E8471" t="s">
        <v>33202</v>
      </c>
      <c r="F8471" t="s">
        <v>33203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 t="s">
        <v>21</v>
      </c>
      <c r="P8471" t="s">
        <v>356</v>
      </c>
      <c r="Q8471" t="s">
        <v>71</v>
      </c>
    </row>
    <row r="8472" spans="1:17" hidden="1" x14ac:dyDescent="0.25">
      <c r="A8472" t="s">
        <v>33204</v>
      </c>
      <c r="B8472" t="s">
        <v>33205</v>
      </c>
      <c r="C8472" s="1" t="str">
        <f t="shared" si="1112"/>
        <v>21:0675</v>
      </c>
      <c r="D8472" s="1" t="str">
        <f t="shared" si="1119"/>
        <v>21:0205</v>
      </c>
      <c r="E8472" t="s">
        <v>33206</v>
      </c>
      <c r="F8472" t="s">
        <v>33207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 t="s">
        <v>220</v>
      </c>
      <c r="P8472" t="s">
        <v>356</v>
      </c>
      <c r="Q8472" t="s">
        <v>52</v>
      </c>
    </row>
    <row r="8473" spans="1:17" hidden="1" x14ac:dyDescent="0.25">
      <c r="A8473" t="s">
        <v>33208</v>
      </c>
      <c r="B8473" t="s">
        <v>33209</v>
      </c>
      <c r="C8473" s="1" t="str">
        <f t="shared" si="1112"/>
        <v>21:0675</v>
      </c>
      <c r="D8473" s="1" t="str">
        <f t="shared" si="1119"/>
        <v>21:0205</v>
      </c>
      <c r="E8473" t="s">
        <v>33210</v>
      </c>
      <c r="F8473" t="s">
        <v>33211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 t="s">
        <v>680</v>
      </c>
      <c r="P8473" t="s">
        <v>391</v>
      </c>
      <c r="Q8473" t="s">
        <v>59</v>
      </c>
    </row>
    <row r="8474" spans="1:17" hidden="1" x14ac:dyDescent="0.25">
      <c r="A8474" t="s">
        <v>33212</v>
      </c>
      <c r="B8474" t="s">
        <v>33213</v>
      </c>
      <c r="C8474" s="1" t="str">
        <f t="shared" ref="C8474:C8537" si="1122">HYPERLINK("http://geochem.nrcan.gc.ca/cdogs/content/bdl/bdl210675_e.htm", "21:0675")</f>
        <v>21:0675</v>
      </c>
      <c r="D8474" s="1" t="str">
        <f t="shared" si="1119"/>
        <v>21:0205</v>
      </c>
      <c r="E8474" t="s">
        <v>33214</v>
      </c>
      <c r="F8474" t="s">
        <v>33215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 t="s">
        <v>311</v>
      </c>
      <c r="P8474" t="s">
        <v>356</v>
      </c>
      <c r="Q8474" t="s">
        <v>46</v>
      </c>
    </row>
    <row r="8475" spans="1:17" hidden="1" x14ac:dyDescent="0.25">
      <c r="A8475" t="s">
        <v>33216</v>
      </c>
      <c r="B8475" t="s">
        <v>33217</v>
      </c>
      <c r="C8475" s="1" t="str">
        <f t="shared" si="1122"/>
        <v>21:0675</v>
      </c>
      <c r="D8475" s="1" t="str">
        <f t="shared" si="1119"/>
        <v>21:0205</v>
      </c>
      <c r="E8475" t="s">
        <v>33218</v>
      </c>
      <c r="F8475" t="s">
        <v>33219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 t="s">
        <v>3419</v>
      </c>
      <c r="P8475" t="s">
        <v>356</v>
      </c>
      <c r="Q8475" t="s">
        <v>59</v>
      </c>
    </row>
    <row r="8476" spans="1:17" hidden="1" x14ac:dyDescent="0.25">
      <c r="A8476" t="s">
        <v>33220</v>
      </c>
      <c r="B8476" t="s">
        <v>33221</v>
      </c>
      <c r="C8476" s="1" t="str">
        <f t="shared" si="1122"/>
        <v>21:0675</v>
      </c>
      <c r="D8476" s="1" t="str">
        <f t="shared" si="1119"/>
        <v>21:0205</v>
      </c>
      <c r="E8476" t="s">
        <v>33222</v>
      </c>
      <c r="F8476" t="s">
        <v>33223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 t="s">
        <v>21</v>
      </c>
      <c r="P8476" t="s">
        <v>2212</v>
      </c>
      <c r="Q8476" t="s">
        <v>215</v>
      </c>
    </row>
    <row r="8477" spans="1:17" hidden="1" x14ac:dyDescent="0.25">
      <c r="A8477" t="s">
        <v>33224</v>
      </c>
      <c r="B8477" t="s">
        <v>33225</v>
      </c>
      <c r="C8477" s="1" t="str">
        <f t="shared" si="1122"/>
        <v>21:0675</v>
      </c>
      <c r="D8477" s="1" t="str">
        <f t="shared" si="1119"/>
        <v>21:0205</v>
      </c>
      <c r="E8477" t="s">
        <v>33226</v>
      </c>
      <c r="F8477" t="s">
        <v>33227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 t="s">
        <v>21</v>
      </c>
      <c r="P8477" t="s">
        <v>880</v>
      </c>
      <c r="Q8477" t="s">
        <v>46</v>
      </c>
    </row>
    <row r="8478" spans="1:17" hidden="1" x14ac:dyDescent="0.25">
      <c r="A8478" t="s">
        <v>33228</v>
      </c>
      <c r="B8478" t="s">
        <v>33229</v>
      </c>
      <c r="C8478" s="1" t="str">
        <f t="shared" si="1122"/>
        <v>21:0675</v>
      </c>
      <c r="D8478" s="1" t="str">
        <f t="shared" si="1119"/>
        <v>21:0205</v>
      </c>
      <c r="E8478" t="s">
        <v>33230</v>
      </c>
      <c r="F8478" t="s">
        <v>33231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 t="s">
        <v>23720</v>
      </c>
      <c r="P8478" t="s">
        <v>583</v>
      </c>
      <c r="Q8478" t="s">
        <v>35</v>
      </c>
    </row>
    <row r="8479" spans="1:17" hidden="1" x14ac:dyDescent="0.25">
      <c r="A8479" t="s">
        <v>33232</v>
      </c>
      <c r="B8479" t="s">
        <v>33233</v>
      </c>
      <c r="C8479" s="1" t="str">
        <f t="shared" si="1122"/>
        <v>21:0675</v>
      </c>
      <c r="D8479" s="1" t="str">
        <f t="shared" si="1119"/>
        <v>21:0205</v>
      </c>
      <c r="E8479" t="s">
        <v>33230</v>
      </c>
      <c r="F8479" t="s">
        <v>33234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 t="s">
        <v>8566</v>
      </c>
      <c r="P8479" t="s">
        <v>22</v>
      </c>
      <c r="Q8479" t="s">
        <v>29</v>
      </c>
    </row>
    <row r="8480" spans="1:17" hidden="1" x14ac:dyDescent="0.25">
      <c r="A8480" t="s">
        <v>33235</v>
      </c>
      <c r="B8480" t="s">
        <v>33236</v>
      </c>
      <c r="C8480" s="1" t="str">
        <f t="shared" si="1122"/>
        <v>21:0675</v>
      </c>
      <c r="D8480" s="1" t="str">
        <f t="shared" si="1119"/>
        <v>21:0205</v>
      </c>
      <c r="E8480" t="s">
        <v>33237</v>
      </c>
      <c r="F8480" t="s">
        <v>33238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 t="s">
        <v>158</v>
      </c>
      <c r="P8480" t="s">
        <v>356</v>
      </c>
      <c r="Q8480" t="s">
        <v>103</v>
      </c>
    </row>
    <row r="8481" spans="1:17" hidden="1" x14ac:dyDescent="0.25">
      <c r="A8481" t="s">
        <v>33239</v>
      </c>
      <c r="B8481" t="s">
        <v>33240</v>
      </c>
      <c r="C8481" s="1" t="str">
        <f t="shared" si="1122"/>
        <v>21:0675</v>
      </c>
      <c r="D8481" s="1" t="str">
        <f t="shared" si="1119"/>
        <v>21:0205</v>
      </c>
      <c r="E8481" t="s">
        <v>33241</v>
      </c>
      <c r="F8481" t="s">
        <v>33242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 t="s">
        <v>21</v>
      </c>
      <c r="P8481" t="s">
        <v>356</v>
      </c>
      <c r="Q8481" t="s">
        <v>103</v>
      </c>
    </row>
    <row r="8482" spans="1:17" hidden="1" x14ac:dyDescent="0.25">
      <c r="A8482" t="s">
        <v>33243</v>
      </c>
      <c r="B8482" t="s">
        <v>33244</v>
      </c>
      <c r="C8482" s="1" t="str">
        <f t="shared" si="1122"/>
        <v>21:0675</v>
      </c>
      <c r="D8482" s="1" t="str">
        <f t="shared" si="1119"/>
        <v>21:0205</v>
      </c>
      <c r="E8482" t="s">
        <v>33245</v>
      </c>
      <c r="F8482" t="s">
        <v>33246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 t="s">
        <v>1771</v>
      </c>
      <c r="P8482" t="s">
        <v>2212</v>
      </c>
      <c r="Q8482" t="s">
        <v>23</v>
      </c>
    </row>
    <row r="8483" spans="1:17" hidden="1" x14ac:dyDescent="0.25">
      <c r="A8483" t="s">
        <v>33247</v>
      </c>
      <c r="B8483" t="s">
        <v>33248</v>
      </c>
      <c r="C8483" s="1" t="str">
        <f t="shared" si="1122"/>
        <v>21:0675</v>
      </c>
      <c r="D8483" s="1" t="str">
        <f t="shared" si="1119"/>
        <v>21:0205</v>
      </c>
      <c r="E8483" t="s">
        <v>33249</v>
      </c>
      <c r="F8483" t="s">
        <v>33250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 t="s">
        <v>680</v>
      </c>
      <c r="P8483" t="s">
        <v>5755</v>
      </c>
      <c r="Q8483" t="s">
        <v>392</v>
      </c>
    </row>
    <row r="8484" spans="1:17" hidden="1" x14ac:dyDescent="0.25">
      <c r="A8484" t="s">
        <v>33251</v>
      </c>
      <c r="B8484" t="s">
        <v>33252</v>
      </c>
      <c r="C8484" s="1" t="str">
        <f t="shared" si="1122"/>
        <v>21:0675</v>
      </c>
      <c r="D8484" s="1" t="str">
        <f t="shared" si="1119"/>
        <v>21:0205</v>
      </c>
      <c r="E8484" t="s">
        <v>33253</v>
      </c>
      <c r="F8484" t="s">
        <v>33254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 t="s">
        <v>370</v>
      </c>
      <c r="P8484" t="s">
        <v>583</v>
      </c>
      <c r="Q8484" t="s">
        <v>23</v>
      </c>
    </row>
    <row r="8485" spans="1:17" hidden="1" x14ac:dyDescent="0.25">
      <c r="A8485" t="s">
        <v>33255</v>
      </c>
      <c r="B8485" t="s">
        <v>33256</v>
      </c>
      <c r="C8485" s="1" t="str">
        <f t="shared" si="1122"/>
        <v>21:0675</v>
      </c>
      <c r="D8485" s="1" t="str">
        <f>HYPERLINK("http://geochem.nrcan.gc.ca/cdogs/content/svy/svy_e.htm", "")</f>
        <v/>
      </c>
      <c r="G8485" s="1" t="str">
        <f>HYPERLINK("http://geochem.nrcan.gc.ca/cdogs/content/cr_/cr_00081_e.htm", "81")</f>
        <v>81</v>
      </c>
      <c r="J8485" t="s">
        <v>11703</v>
      </c>
      <c r="K8485" t="s">
        <v>11704</v>
      </c>
      <c r="O8485" t="s">
        <v>244</v>
      </c>
      <c r="P8485" t="s">
        <v>631</v>
      </c>
      <c r="Q8485" t="s">
        <v>653</v>
      </c>
    </row>
    <row r="8486" spans="1:17" hidden="1" x14ac:dyDescent="0.25">
      <c r="A8486" t="s">
        <v>33257</v>
      </c>
      <c r="B8486" t="s">
        <v>33258</v>
      </c>
      <c r="C8486" s="1" t="str">
        <f t="shared" si="1122"/>
        <v>21:0675</v>
      </c>
      <c r="D8486" s="1" t="str">
        <f t="shared" ref="D8486:D8500" si="1123">HYPERLINK("http://geochem.nrcan.gc.ca/cdogs/content/svy/svy210205_e.htm", "21:0205")</f>
        <v>21:0205</v>
      </c>
      <c r="E8486" t="s">
        <v>33259</v>
      </c>
      <c r="F8486" t="s">
        <v>33260</v>
      </c>
      <c r="H8486">
        <v>63.782961899999997</v>
      </c>
      <c r="I8486">
        <v>-135.08892739999999</v>
      </c>
      <c r="J8486" s="1" t="str">
        <f t="shared" ref="J8486:J8500" si="1124">HYPERLINK("http://geochem.nrcan.gc.ca/cdogs/content/kwd/kwd020018_e.htm", "Fluid (stream)")</f>
        <v>Fluid (stream)</v>
      </c>
      <c r="K8486" s="1" t="str">
        <f t="shared" ref="K8486:K8500" si="1125">HYPERLINK("http://geochem.nrcan.gc.ca/cdogs/content/kwd/kwd080007_e.htm", "Untreated Water")</f>
        <v>Untreated Water</v>
      </c>
      <c r="O8486" t="s">
        <v>21</v>
      </c>
      <c r="P8486" t="s">
        <v>397</v>
      </c>
      <c r="Q8486" t="s">
        <v>93</v>
      </c>
    </row>
    <row r="8487" spans="1:17" hidden="1" x14ac:dyDescent="0.25">
      <c r="A8487" t="s">
        <v>33261</v>
      </c>
      <c r="B8487" t="s">
        <v>33262</v>
      </c>
      <c r="C8487" s="1" t="str">
        <f t="shared" si="1122"/>
        <v>21:0675</v>
      </c>
      <c r="D8487" s="1" t="str">
        <f t="shared" si="1123"/>
        <v>21:0205</v>
      </c>
      <c r="E8487" t="s">
        <v>33263</v>
      </c>
      <c r="F8487" t="s">
        <v>33264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 t="s">
        <v>21</v>
      </c>
      <c r="P8487" t="s">
        <v>1631</v>
      </c>
      <c r="Q8487" t="s">
        <v>93</v>
      </c>
    </row>
    <row r="8488" spans="1:17" hidden="1" x14ac:dyDescent="0.25">
      <c r="A8488" t="s">
        <v>33265</v>
      </c>
      <c r="B8488" t="s">
        <v>33266</v>
      </c>
      <c r="C8488" s="1" t="str">
        <f t="shared" si="1122"/>
        <v>21:0675</v>
      </c>
      <c r="D8488" s="1" t="str">
        <f t="shared" si="1123"/>
        <v>21:0205</v>
      </c>
      <c r="E8488" t="s">
        <v>33267</v>
      </c>
      <c r="F8488" t="s">
        <v>33268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 t="s">
        <v>19624</v>
      </c>
      <c r="P8488" t="s">
        <v>397</v>
      </c>
      <c r="Q8488" t="s">
        <v>522</v>
      </c>
    </row>
    <row r="8489" spans="1:17" hidden="1" x14ac:dyDescent="0.25">
      <c r="A8489" t="s">
        <v>33269</v>
      </c>
      <c r="B8489" t="s">
        <v>33270</v>
      </c>
      <c r="C8489" s="1" t="str">
        <f t="shared" si="1122"/>
        <v>21:0675</v>
      </c>
      <c r="D8489" s="1" t="str">
        <f t="shared" si="1123"/>
        <v>21:0205</v>
      </c>
      <c r="E8489" t="s">
        <v>33271</v>
      </c>
      <c r="F8489" t="s">
        <v>33272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 t="s">
        <v>21</v>
      </c>
      <c r="P8489" t="s">
        <v>22</v>
      </c>
      <c r="Q8489" t="s">
        <v>93</v>
      </c>
    </row>
    <row r="8490" spans="1:17" hidden="1" x14ac:dyDescent="0.25">
      <c r="A8490" t="s">
        <v>33273</v>
      </c>
      <c r="B8490" t="s">
        <v>33274</v>
      </c>
      <c r="C8490" s="1" t="str">
        <f t="shared" si="1122"/>
        <v>21:0675</v>
      </c>
      <c r="D8490" s="1" t="str">
        <f t="shared" si="1123"/>
        <v>21:0205</v>
      </c>
      <c r="E8490" t="s">
        <v>33275</v>
      </c>
      <c r="F8490" t="s">
        <v>33276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 t="s">
        <v>2120</v>
      </c>
      <c r="P8490" t="s">
        <v>45</v>
      </c>
      <c r="Q8490" t="s">
        <v>29</v>
      </c>
    </row>
    <row r="8491" spans="1:17" hidden="1" x14ac:dyDescent="0.25">
      <c r="A8491" t="s">
        <v>33277</v>
      </c>
      <c r="B8491" t="s">
        <v>33278</v>
      </c>
      <c r="C8491" s="1" t="str">
        <f t="shared" si="1122"/>
        <v>21:0675</v>
      </c>
      <c r="D8491" s="1" t="str">
        <f t="shared" si="1123"/>
        <v>21:0205</v>
      </c>
      <c r="E8491" t="s">
        <v>33279</v>
      </c>
      <c r="F8491" t="s">
        <v>33280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 t="s">
        <v>1812</v>
      </c>
      <c r="P8491" t="s">
        <v>356</v>
      </c>
      <c r="Q8491" t="s">
        <v>46</v>
      </c>
    </row>
    <row r="8492" spans="1:17" hidden="1" x14ac:dyDescent="0.25">
      <c r="A8492" t="s">
        <v>33281</v>
      </c>
      <c r="B8492" t="s">
        <v>33282</v>
      </c>
      <c r="C8492" s="1" t="str">
        <f t="shared" si="1122"/>
        <v>21:0675</v>
      </c>
      <c r="D8492" s="1" t="str">
        <f t="shared" si="1123"/>
        <v>21:0205</v>
      </c>
      <c r="E8492" t="s">
        <v>33283</v>
      </c>
      <c r="F8492" t="s">
        <v>33284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 t="s">
        <v>2725</v>
      </c>
      <c r="P8492" t="s">
        <v>45</v>
      </c>
      <c r="Q8492" t="s">
        <v>365</v>
      </c>
    </row>
    <row r="8493" spans="1:17" hidden="1" x14ac:dyDescent="0.25">
      <c r="A8493" t="s">
        <v>33285</v>
      </c>
      <c r="B8493" t="s">
        <v>33286</v>
      </c>
      <c r="C8493" s="1" t="str">
        <f t="shared" si="1122"/>
        <v>21:0675</v>
      </c>
      <c r="D8493" s="1" t="str">
        <f t="shared" si="1123"/>
        <v>21:0205</v>
      </c>
      <c r="E8493" t="s">
        <v>33287</v>
      </c>
      <c r="F8493" t="s">
        <v>33288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 t="s">
        <v>236</v>
      </c>
      <c r="P8493" t="s">
        <v>356</v>
      </c>
      <c r="Q8493" t="s">
        <v>392</v>
      </c>
    </row>
    <row r="8494" spans="1:17" hidden="1" x14ac:dyDescent="0.25">
      <c r="A8494" t="s">
        <v>33289</v>
      </c>
      <c r="B8494" t="s">
        <v>33290</v>
      </c>
      <c r="C8494" s="1" t="str">
        <f t="shared" si="1122"/>
        <v>21:0675</v>
      </c>
      <c r="D8494" s="1" t="str">
        <f t="shared" si="1123"/>
        <v>21:0205</v>
      </c>
      <c r="E8494" t="s">
        <v>33291</v>
      </c>
      <c r="F8494" t="s">
        <v>33292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 t="s">
        <v>3376</v>
      </c>
      <c r="P8494" t="s">
        <v>45</v>
      </c>
      <c r="Q8494" t="s">
        <v>59</v>
      </c>
    </row>
    <row r="8495" spans="1:17" hidden="1" x14ac:dyDescent="0.25">
      <c r="A8495" t="s">
        <v>33293</v>
      </c>
      <c r="B8495" t="s">
        <v>33294</v>
      </c>
      <c r="C8495" s="1" t="str">
        <f t="shared" si="1122"/>
        <v>21:0675</v>
      </c>
      <c r="D8495" s="1" t="str">
        <f t="shared" si="1123"/>
        <v>21:0205</v>
      </c>
      <c r="E8495" t="s">
        <v>33295</v>
      </c>
      <c r="F8495" t="s">
        <v>33296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 t="s">
        <v>24198</v>
      </c>
      <c r="P8495" t="s">
        <v>356</v>
      </c>
      <c r="Q8495" t="s">
        <v>398</v>
      </c>
    </row>
    <row r="8496" spans="1:17" hidden="1" x14ac:dyDescent="0.25">
      <c r="A8496" t="s">
        <v>33297</v>
      </c>
      <c r="B8496" t="s">
        <v>33298</v>
      </c>
      <c r="C8496" s="1" t="str">
        <f t="shared" si="1122"/>
        <v>21:0675</v>
      </c>
      <c r="D8496" s="1" t="str">
        <f t="shared" si="1123"/>
        <v>21:0205</v>
      </c>
      <c r="E8496" t="s">
        <v>33299</v>
      </c>
      <c r="F8496" t="s">
        <v>33300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 t="s">
        <v>1812</v>
      </c>
      <c r="P8496" t="s">
        <v>22</v>
      </c>
      <c r="Q8496" t="s">
        <v>59</v>
      </c>
    </row>
    <row r="8497" spans="1:17" hidden="1" x14ac:dyDescent="0.25">
      <c r="A8497" t="s">
        <v>33301</v>
      </c>
      <c r="B8497" t="s">
        <v>33302</v>
      </c>
      <c r="C8497" s="1" t="str">
        <f t="shared" si="1122"/>
        <v>21:0675</v>
      </c>
      <c r="D8497" s="1" t="str">
        <f t="shared" si="1123"/>
        <v>21:0205</v>
      </c>
      <c r="E8497" t="s">
        <v>33299</v>
      </c>
      <c r="F8497" t="s">
        <v>33303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 t="s">
        <v>7165</v>
      </c>
      <c r="P8497" t="s">
        <v>22</v>
      </c>
      <c r="Q8497" t="s">
        <v>35</v>
      </c>
    </row>
    <row r="8498" spans="1:17" hidden="1" x14ac:dyDescent="0.25">
      <c r="A8498" t="s">
        <v>33304</v>
      </c>
      <c r="B8498" t="s">
        <v>33305</v>
      </c>
      <c r="C8498" s="1" t="str">
        <f t="shared" si="1122"/>
        <v>21:0675</v>
      </c>
      <c r="D8498" s="1" t="str">
        <f t="shared" si="1123"/>
        <v>21:0205</v>
      </c>
      <c r="E8498" t="s">
        <v>33306</v>
      </c>
      <c r="F8498" t="s">
        <v>33307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 t="s">
        <v>21</v>
      </c>
      <c r="P8498" t="s">
        <v>45</v>
      </c>
      <c r="Q8498" t="s">
        <v>23</v>
      </c>
    </row>
    <row r="8499" spans="1:17" hidden="1" x14ac:dyDescent="0.25">
      <c r="A8499" t="s">
        <v>33308</v>
      </c>
      <c r="B8499" t="s">
        <v>33309</v>
      </c>
      <c r="C8499" s="1" t="str">
        <f t="shared" si="1122"/>
        <v>21:0675</v>
      </c>
      <c r="D8499" s="1" t="str">
        <f t="shared" si="1123"/>
        <v>21:0205</v>
      </c>
      <c r="E8499" t="s">
        <v>33310</v>
      </c>
      <c r="F8499" t="s">
        <v>33311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 t="s">
        <v>5793</v>
      </c>
      <c r="P8499" t="s">
        <v>2212</v>
      </c>
      <c r="Q8499" t="s">
        <v>365</v>
      </c>
    </row>
    <row r="8500" spans="1:17" hidden="1" x14ac:dyDescent="0.25">
      <c r="A8500" t="s">
        <v>33312</v>
      </c>
      <c r="B8500" t="s">
        <v>33313</v>
      </c>
      <c r="C8500" s="1" t="str">
        <f t="shared" si="1122"/>
        <v>21:0675</v>
      </c>
      <c r="D8500" s="1" t="str">
        <f t="shared" si="1123"/>
        <v>21:0205</v>
      </c>
      <c r="E8500" t="s">
        <v>33314</v>
      </c>
      <c r="F8500" t="s">
        <v>33315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 t="s">
        <v>3475</v>
      </c>
      <c r="P8500" t="s">
        <v>2212</v>
      </c>
      <c r="Q8500" t="s">
        <v>398</v>
      </c>
    </row>
    <row r="8501" spans="1:17" hidden="1" x14ac:dyDescent="0.25">
      <c r="A8501" t="s">
        <v>33316</v>
      </c>
      <c r="B8501" t="s">
        <v>33317</v>
      </c>
      <c r="C8501" s="1" t="str">
        <f t="shared" si="1122"/>
        <v>21:0675</v>
      </c>
      <c r="D8501" s="1" t="str">
        <f>HYPERLINK("http://geochem.nrcan.gc.ca/cdogs/content/svy/svy_e.htm", "")</f>
        <v/>
      </c>
      <c r="G8501" s="1" t="str">
        <f>HYPERLINK("http://geochem.nrcan.gc.ca/cdogs/content/cr_/cr_00080_e.htm", "80")</f>
        <v>80</v>
      </c>
      <c r="J8501" t="s">
        <v>11703</v>
      </c>
      <c r="K8501" t="s">
        <v>11704</v>
      </c>
      <c r="O8501" t="s">
        <v>3376</v>
      </c>
      <c r="P8501" t="s">
        <v>1515</v>
      </c>
      <c r="Q8501" t="s">
        <v>59</v>
      </c>
    </row>
    <row r="8502" spans="1:17" hidden="1" x14ac:dyDescent="0.25">
      <c r="A8502" t="s">
        <v>33318</v>
      </c>
      <c r="B8502" t="s">
        <v>33319</v>
      </c>
      <c r="C8502" s="1" t="str">
        <f t="shared" si="1122"/>
        <v>21:0675</v>
      </c>
      <c r="D8502" s="1" t="str">
        <f t="shared" ref="D8502:D8515" si="1126">HYPERLINK("http://geochem.nrcan.gc.ca/cdogs/content/svy/svy210205_e.htm", "21:0205")</f>
        <v>21:0205</v>
      </c>
      <c r="E8502" t="s">
        <v>33320</v>
      </c>
      <c r="F8502" t="s">
        <v>33321</v>
      </c>
      <c r="H8502">
        <v>63.641038799999997</v>
      </c>
      <c r="I8502">
        <v>-135.24920850000001</v>
      </c>
      <c r="J8502" s="1" t="str">
        <f t="shared" ref="J8502:J8515" si="1127">HYPERLINK("http://geochem.nrcan.gc.ca/cdogs/content/kwd/kwd020018_e.htm", "Fluid (stream)")</f>
        <v>Fluid (stream)</v>
      </c>
      <c r="K8502" s="1" t="str">
        <f t="shared" ref="K8502:K8515" si="1128">HYPERLINK("http://geochem.nrcan.gc.ca/cdogs/content/kwd/kwd080007_e.htm", "Untreated Water")</f>
        <v>Untreated Water</v>
      </c>
      <c r="O8502" t="s">
        <v>21</v>
      </c>
      <c r="P8502" t="s">
        <v>356</v>
      </c>
      <c r="Q8502" t="s">
        <v>46</v>
      </c>
    </row>
    <row r="8503" spans="1:17" hidden="1" x14ac:dyDescent="0.25">
      <c r="A8503" t="s">
        <v>33322</v>
      </c>
      <c r="B8503" t="s">
        <v>33323</v>
      </c>
      <c r="C8503" s="1" t="str">
        <f t="shared" si="1122"/>
        <v>21:0675</v>
      </c>
      <c r="D8503" s="1" t="str">
        <f t="shared" si="1126"/>
        <v>21:0205</v>
      </c>
      <c r="E8503" t="s">
        <v>33324</v>
      </c>
      <c r="F8503" t="s">
        <v>33325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 t="s">
        <v>588</v>
      </c>
      <c r="P8503" t="s">
        <v>17680</v>
      </c>
      <c r="Q8503" t="s">
        <v>59</v>
      </c>
    </row>
    <row r="8504" spans="1:17" hidden="1" x14ac:dyDescent="0.25">
      <c r="A8504" t="s">
        <v>33326</v>
      </c>
      <c r="B8504" t="s">
        <v>33327</v>
      </c>
      <c r="C8504" s="1" t="str">
        <f t="shared" si="1122"/>
        <v>21:0675</v>
      </c>
      <c r="D8504" s="1" t="str">
        <f t="shared" si="1126"/>
        <v>21:0205</v>
      </c>
      <c r="E8504" t="s">
        <v>33328</v>
      </c>
      <c r="F8504" t="s">
        <v>33329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 t="s">
        <v>9521</v>
      </c>
      <c r="P8504" t="s">
        <v>2212</v>
      </c>
      <c r="Q8504" t="s">
        <v>522</v>
      </c>
    </row>
    <row r="8505" spans="1:17" hidden="1" x14ac:dyDescent="0.25">
      <c r="A8505" t="s">
        <v>33330</v>
      </c>
      <c r="B8505" t="s">
        <v>33331</v>
      </c>
      <c r="C8505" s="1" t="str">
        <f t="shared" si="1122"/>
        <v>21:0675</v>
      </c>
      <c r="D8505" s="1" t="str">
        <f t="shared" si="1126"/>
        <v>21:0205</v>
      </c>
      <c r="E8505" t="s">
        <v>33332</v>
      </c>
      <c r="F8505" t="s">
        <v>33333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 t="s">
        <v>1247</v>
      </c>
      <c r="P8505" t="s">
        <v>2212</v>
      </c>
      <c r="Q8505" t="s">
        <v>392</v>
      </c>
    </row>
    <row r="8506" spans="1:17" hidden="1" x14ac:dyDescent="0.25">
      <c r="A8506" t="s">
        <v>33334</v>
      </c>
      <c r="B8506" t="s">
        <v>33335</v>
      </c>
      <c r="C8506" s="1" t="str">
        <f t="shared" si="1122"/>
        <v>21:0675</v>
      </c>
      <c r="D8506" s="1" t="str">
        <f t="shared" si="1126"/>
        <v>21:0205</v>
      </c>
      <c r="E8506" t="s">
        <v>33336</v>
      </c>
      <c r="F8506" t="s">
        <v>33337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 t="s">
        <v>5563</v>
      </c>
      <c r="P8506" t="s">
        <v>583</v>
      </c>
      <c r="Q8506" t="s">
        <v>392</v>
      </c>
    </row>
    <row r="8507" spans="1:17" hidden="1" x14ac:dyDescent="0.25">
      <c r="A8507" t="s">
        <v>33338</v>
      </c>
      <c r="B8507" t="s">
        <v>33339</v>
      </c>
      <c r="C8507" s="1" t="str">
        <f t="shared" si="1122"/>
        <v>21:0675</v>
      </c>
      <c r="D8507" s="1" t="str">
        <f t="shared" si="1126"/>
        <v>21:0205</v>
      </c>
      <c r="E8507" t="s">
        <v>33340</v>
      </c>
      <c r="F8507" t="s">
        <v>33341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 t="s">
        <v>701</v>
      </c>
      <c r="P8507" t="s">
        <v>583</v>
      </c>
      <c r="Q8507" t="s">
        <v>522</v>
      </c>
    </row>
    <row r="8508" spans="1:17" hidden="1" x14ac:dyDescent="0.25">
      <c r="A8508" t="s">
        <v>33342</v>
      </c>
      <c r="B8508" t="s">
        <v>33343</v>
      </c>
      <c r="C8508" s="1" t="str">
        <f t="shared" si="1122"/>
        <v>21:0675</v>
      </c>
      <c r="D8508" s="1" t="str">
        <f t="shared" si="1126"/>
        <v>21:0205</v>
      </c>
      <c r="E8508" t="s">
        <v>33344</v>
      </c>
      <c r="F8508" t="s">
        <v>33345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 t="s">
        <v>652</v>
      </c>
      <c r="P8508" t="s">
        <v>22</v>
      </c>
      <c r="Q8508" t="s">
        <v>365</v>
      </c>
    </row>
    <row r="8509" spans="1:17" hidden="1" x14ac:dyDescent="0.25">
      <c r="A8509" t="s">
        <v>33346</v>
      </c>
      <c r="B8509" t="s">
        <v>33347</v>
      </c>
      <c r="C8509" s="1" t="str">
        <f t="shared" si="1122"/>
        <v>21:0675</v>
      </c>
      <c r="D8509" s="1" t="str">
        <f t="shared" si="1126"/>
        <v>21:0205</v>
      </c>
      <c r="E8509" t="s">
        <v>33348</v>
      </c>
      <c r="F8509" t="s">
        <v>33349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 t="s">
        <v>2418</v>
      </c>
      <c r="P8509" t="s">
        <v>356</v>
      </c>
      <c r="Q8509" t="s">
        <v>59</v>
      </c>
    </row>
    <row r="8510" spans="1:17" hidden="1" x14ac:dyDescent="0.25">
      <c r="A8510" t="s">
        <v>33350</v>
      </c>
      <c r="B8510" t="s">
        <v>33351</v>
      </c>
      <c r="C8510" s="1" t="str">
        <f t="shared" si="1122"/>
        <v>21:0675</v>
      </c>
      <c r="D8510" s="1" t="str">
        <f t="shared" si="1126"/>
        <v>21:0205</v>
      </c>
      <c r="E8510" t="s">
        <v>33352</v>
      </c>
      <c r="F8510" t="s">
        <v>33353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 t="s">
        <v>2731</v>
      </c>
      <c r="P8510" t="s">
        <v>22</v>
      </c>
      <c r="Q8510" t="s">
        <v>35</v>
      </c>
    </row>
    <row r="8511" spans="1:17" hidden="1" x14ac:dyDescent="0.25">
      <c r="A8511" t="s">
        <v>33354</v>
      </c>
      <c r="B8511" t="s">
        <v>33355</v>
      </c>
      <c r="C8511" s="1" t="str">
        <f t="shared" si="1122"/>
        <v>21:0675</v>
      </c>
      <c r="D8511" s="1" t="str">
        <f t="shared" si="1126"/>
        <v>21:0205</v>
      </c>
      <c r="E8511" t="s">
        <v>33356</v>
      </c>
      <c r="F8511" t="s">
        <v>33357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 t="s">
        <v>21</v>
      </c>
      <c r="P8511" t="s">
        <v>22</v>
      </c>
      <c r="Q8511" t="s">
        <v>35</v>
      </c>
    </row>
    <row r="8512" spans="1:17" hidden="1" x14ac:dyDescent="0.25">
      <c r="A8512" t="s">
        <v>33358</v>
      </c>
      <c r="B8512" t="s">
        <v>33359</v>
      </c>
      <c r="C8512" s="1" t="str">
        <f t="shared" si="1122"/>
        <v>21:0675</v>
      </c>
      <c r="D8512" s="1" t="str">
        <f t="shared" si="1126"/>
        <v>21:0205</v>
      </c>
      <c r="E8512" t="s">
        <v>33356</v>
      </c>
      <c r="F8512" t="s">
        <v>33360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 t="s">
        <v>64</v>
      </c>
      <c r="P8512" t="s">
        <v>22</v>
      </c>
      <c r="Q8512" t="s">
        <v>59</v>
      </c>
    </row>
    <row r="8513" spans="1:17" hidden="1" x14ac:dyDescent="0.25">
      <c r="A8513" t="s">
        <v>33361</v>
      </c>
      <c r="B8513" t="s">
        <v>33362</v>
      </c>
      <c r="C8513" s="1" t="str">
        <f t="shared" si="1122"/>
        <v>21:0675</v>
      </c>
      <c r="D8513" s="1" t="str">
        <f t="shared" si="1126"/>
        <v>21:0205</v>
      </c>
      <c r="E8513" t="s">
        <v>33363</v>
      </c>
      <c r="F8513" t="s">
        <v>33364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 t="s">
        <v>154</v>
      </c>
      <c r="P8513" t="s">
        <v>356</v>
      </c>
      <c r="Q8513" t="s">
        <v>522</v>
      </c>
    </row>
    <row r="8514" spans="1:17" hidden="1" x14ac:dyDescent="0.25">
      <c r="A8514" t="s">
        <v>33365</v>
      </c>
      <c r="B8514" t="s">
        <v>33366</v>
      </c>
      <c r="C8514" s="1" t="str">
        <f t="shared" si="1122"/>
        <v>21:0675</v>
      </c>
      <c r="D8514" s="1" t="str">
        <f t="shared" si="1126"/>
        <v>21:0205</v>
      </c>
      <c r="E8514" t="s">
        <v>33367</v>
      </c>
      <c r="F8514" t="s">
        <v>33368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 t="s">
        <v>3060</v>
      </c>
      <c r="P8514" t="s">
        <v>356</v>
      </c>
      <c r="Q8514" t="s">
        <v>365</v>
      </c>
    </row>
    <row r="8515" spans="1:17" hidden="1" x14ac:dyDescent="0.25">
      <c r="A8515" t="s">
        <v>33369</v>
      </c>
      <c r="B8515" t="s">
        <v>33370</v>
      </c>
      <c r="C8515" s="1" t="str">
        <f t="shared" si="1122"/>
        <v>21:0675</v>
      </c>
      <c r="D8515" s="1" t="str">
        <f t="shared" si="1126"/>
        <v>21:0205</v>
      </c>
      <c r="E8515" t="s">
        <v>33371</v>
      </c>
      <c r="F8515" t="s">
        <v>33372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 t="s">
        <v>5641</v>
      </c>
      <c r="P8515" t="s">
        <v>22</v>
      </c>
      <c r="Q8515" t="s">
        <v>365</v>
      </c>
    </row>
    <row r="8516" spans="1:17" hidden="1" x14ac:dyDescent="0.25">
      <c r="A8516" t="s">
        <v>33373</v>
      </c>
      <c r="B8516" t="s">
        <v>33374</v>
      </c>
      <c r="C8516" s="1" t="str">
        <f t="shared" si="1122"/>
        <v>21:0675</v>
      </c>
      <c r="D8516" s="1" t="str">
        <f>HYPERLINK("http://geochem.nrcan.gc.ca/cdogs/content/svy/svy_e.htm", "")</f>
        <v/>
      </c>
      <c r="G8516" s="1" t="str">
        <f>HYPERLINK("http://geochem.nrcan.gc.ca/cdogs/content/cr_/cr_00081_e.htm", "81")</f>
        <v>81</v>
      </c>
      <c r="J8516" t="s">
        <v>11703</v>
      </c>
      <c r="K8516" t="s">
        <v>11704</v>
      </c>
      <c r="O8516" t="s">
        <v>64</v>
      </c>
      <c r="P8516" t="s">
        <v>1598</v>
      </c>
      <c r="Q8516" t="s">
        <v>653</v>
      </c>
    </row>
    <row r="8517" spans="1:17" hidden="1" x14ac:dyDescent="0.25">
      <c r="A8517" t="s">
        <v>33375</v>
      </c>
      <c r="B8517" t="s">
        <v>33376</v>
      </c>
      <c r="C8517" s="1" t="str">
        <f t="shared" si="1122"/>
        <v>21:0675</v>
      </c>
      <c r="D8517" s="1" t="str">
        <f t="shared" ref="D8517:D8528" si="1129">HYPERLINK("http://geochem.nrcan.gc.ca/cdogs/content/svy/svy210205_e.htm", "21:0205")</f>
        <v>21:0205</v>
      </c>
      <c r="E8517" t="s">
        <v>33377</v>
      </c>
      <c r="F8517" t="s">
        <v>33378</v>
      </c>
      <c r="H8517">
        <v>63.837576900000002</v>
      </c>
      <c r="I8517">
        <v>-136.09411359999999</v>
      </c>
      <c r="J8517" s="1" t="str">
        <f t="shared" ref="J8517:J8528" si="1130">HYPERLINK("http://geochem.nrcan.gc.ca/cdogs/content/kwd/kwd020018_e.htm", "Fluid (stream)")</f>
        <v>Fluid (stream)</v>
      </c>
      <c r="K8517" s="1" t="str">
        <f t="shared" ref="K8517:K8528" si="1131">HYPERLINK("http://geochem.nrcan.gc.ca/cdogs/content/kwd/kwd080007_e.htm", "Untreated Water")</f>
        <v>Untreated Water</v>
      </c>
      <c r="O8517" t="s">
        <v>7165</v>
      </c>
      <c r="P8517" t="s">
        <v>2212</v>
      </c>
      <c r="Q8517" t="s">
        <v>392</v>
      </c>
    </row>
    <row r="8518" spans="1:17" hidden="1" x14ac:dyDescent="0.25">
      <c r="A8518" t="s">
        <v>33379</v>
      </c>
      <c r="B8518" t="s">
        <v>33380</v>
      </c>
      <c r="C8518" s="1" t="str">
        <f t="shared" si="1122"/>
        <v>21:0675</v>
      </c>
      <c r="D8518" s="1" t="str">
        <f t="shared" si="1129"/>
        <v>21:0205</v>
      </c>
      <c r="E8518" t="s">
        <v>33381</v>
      </c>
      <c r="F8518" t="s">
        <v>33382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  <c r="O8518" t="s">
        <v>108</v>
      </c>
      <c r="P8518" t="s">
        <v>108</v>
      </c>
      <c r="Q8518" t="s">
        <v>108</v>
      </c>
    </row>
    <row r="8519" spans="1:17" hidden="1" x14ac:dyDescent="0.25">
      <c r="A8519" t="s">
        <v>33383</v>
      </c>
      <c r="B8519" t="s">
        <v>33384</v>
      </c>
      <c r="C8519" s="1" t="str">
        <f t="shared" si="1122"/>
        <v>21:0675</v>
      </c>
      <c r="D8519" s="1" t="str">
        <f t="shared" si="1129"/>
        <v>21:0205</v>
      </c>
      <c r="E8519" t="s">
        <v>33385</v>
      </c>
      <c r="F8519" t="s">
        <v>33386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 t="s">
        <v>2725</v>
      </c>
      <c r="P8519" t="s">
        <v>583</v>
      </c>
      <c r="Q8519" t="s">
        <v>365</v>
      </c>
    </row>
    <row r="8520" spans="1:17" hidden="1" x14ac:dyDescent="0.25">
      <c r="A8520" t="s">
        <v>33387</v>
      </c>
      <c r="B8520" t="s">
        <v>33388</v>
      </c>
      <c r="C8520" s="1" t="str">
        <f t="shared" si="1122"/>
        <v>21:0675</v>
      </c>
      <c r="D8520" s="1" t="str">
        <f t="shared" si="1129"/>
        <v>21:0205</v>
      </c>
      <c r="E8520" t="s">
        <v>33389</v>
      </c>
      <c r="F8520" t="s">
        <v>33390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 t="s">
        <v>8030</v>
      </c>
      <c r="P8520" t="s">
        <v>583</v>
      </c>
      <c r="Q8520" t="s">
        <v>653</v>
      </c>
    </row>
    <row r="8521" spans="1:17" hidden="1" x14ac:dyDescent="0.25">
      <c r="A8521" t="s">
        <v>33391</v>
      </c>
      <c r="B8521" t="s">
        <v>33392</v>
      </c>
      <c r="C8521" s="1" t="str">
        <f t="shared" si="1122"/>
        <v>21:0675</v>
      </c>
      <c r="D8521" s="1" t="str">
        <f t="shared" si="1129"/>
        <v>21:0205</v>
      </c>
      <c r="E8521" t="s">
        <v>33393</v>
      </c>
      <c r="F8521" t="s">
        <v>33394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 t="s">
        <v>21</v>
      </c>
      <c r="P8521" t="s">
        <v>22</v>
      </c>
      <c r="Q8521" t="s">
        <v>52</v>
      </c>
    </row>
    <row r="8522" spans="1:17" hidden="1" x14ac:dyDescent="0.25">
      <c r="A8522" t="s">
        <v>33395</v>
      </c>
      <c r="B8522" t="s">
        <v>33396</v>
      </c>
      <c r="C8522" s="1" t="str">
        <f t="shared" si="1122"/>
        <v>21:0675</v>
      </c>
      <c r="D8522" s="1" t="str">
        <f t="shared" si="1129"/>
        <v>21:0205</v>
      </c>
      <c r="E8522" t="s">
        <v>33397</v>
      </c>
      <c r="F8522" t="s">
        <v>33398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 t="s">
        <v>21</v>
      </c>
      <c r="P8522" t="s">
        <v>22</v>
      </c>
      <c r="Q8522" t="s">
        <v>171</v>
      </c>
    </row>
    <row r="8523" spans="1:17" hidden="1" x14ac:dyDescent="0.25">
      <c r="A8523" t="s">
        <v>33399</v>
      </c>
      <c r="B8523" t="s">
        <v>33400</v>
      </c>
      <c r="C8523" s="1" t="str">
        <f t="shared" si="1122"/>
        <v>21:0675</v>
      </c>
      <c r="D8523" s="1" t="str">
        <f t="shared" si="1129"/>
        <v>21:0205</v>
      </c>
      <c r="E8523" t="s">
        <v>33401</v>
      </c>
      <c r="F8523" t="s">
        <v>33402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 t="s">
        <v>21</v>
      </c>
      <c r="P8523" t="s">
        <v>397</v>
      </c>
      <c r="Q8523" t="s">
        <v>93</v>
      </c>
    </row>
    <row r="8524" spans="1:17" hidden="1" x14ac:dyDescent="0.25">
      <c r="A8524" t="s">
        <v>33403</v>
      </c>
      <c r="B8524" t="s">
        <v>33404</v>
      </c>
      <c r="C8524" s="1" t="str">
        <f t="shared" si="1122"/>
        <v>21:0675</v>
      </c>
      <c r="D8524" s="1" t="str">
        <f t="shared" si="1129"/>
        <v>21:0205</v>
      </c>
      <c r="E8524" t="s">
        <v>33405</v>
      </c>
      <c r="F8524" t="s">
        <v>33406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 t="s">
        <v>9517</v>
      </c>
      <c r="P8524" t="s">
        <v>1515</v>
      </c>
      <c r="Q8524" t="s">
        <v>398</v>
      </c>
    </row>
    <row r="8525" spans="1:17" hidden="1" x14ac:dyDescent="0.25">
      <c r="A8525" t="s">
        <v>33407</v>
      </c>
      <c r="B8525" t="s">
        <v>33408</v>
      </c>
      <c r="C8525" s="1" t="str">
        <f t="shared" si="1122"/>
        <v>21:0675</v>
      </c>
      <c r="D8525" s="1" t="str">
        <f t="shared" si="1129"/>
        <v>21:0205</v>
      </c>
      <c r="E8525" t="s">
        <v>33409</v>
      </c>
      <c r="F8525" t="s">
        <v>33410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 t="s">
        <v>1597</v>
      </c>
      <c r="P8525" t="s">
        <v>636</v>
      </c>
      <c r="Q8525" t="s">
        <v>522</v>
      </c>
    </row>
    <row r="8526" spans="1:17" hidden="1" x14ac:dyDescent="0.25">
      <c r="A8526" t="s">
        <v>33411</v>
      </c>
      <c r="B8526" t="s">
        <v>33412</v>
      </c>
      <c r="C8526" s="1" t="str">
        <f t="shared" si="1122"/>
        <v>21:0675</v>
      </c>
      <c r="D8526" s="1" t="str">
        <f t="shared" si="1129"/>
        <v>21:0205</v>
      </c>
      <c r="E8526" t="s">
        <v>33413</v>
      </c>
      <c r="F8526" t="s">
        <v>33414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 t="s">
        <v>21</v>
      </c>
      <c r="P8526" t="s">
        <v>397</v>
      </c>
      <c r="Q8526" t="s">
        <v>59</v>
      </c>
    </row>
    <row r="8527" spans="1:17" hidden="1" x14ac:dyDescent="0.25">
      <c r="A8527" t="s">
        <v>33415</v>
      </c>
      <c r="B8527" t="s">
        <v>33416</v>
      </c>
      <c r="C8527" s="1" t="str">
        <f t="shared" si="1122"/>
        <v>21:0675</v>
      </c>
      <c r="D8527" s="1" t="str">
        <f t="shared" si="1129"/>
        <v>21:0205</v>
      </c>
      <c r="E8527" t="s">
        <v>33417</v>
      </c>
      <c r="F8527" t="s">
        <v>33418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 t="s">
        <v>6124</v>
      </c>
      <c r="P8527" t="s">
        <v>658</v>
      </c>
      <c r="Q8527" t="s">
        <v>653</v>
      </c>
    </row>
    <row r="8528" spans="1:17" hidden="1" x14ac:dyDescent="0.25">
      <c r="A8528" t="s">
        <v>33419</v>
      </c>
      <c r="B8528" t="s">
        <v>33420</v>
      </c>
      <c r="C8528" s="1" t="str">
        <f t="shared" si="1122"/>
        <v>21:0675</v>
      </c>
      <c r="D8528" s="1" t="str">
        <f t="shared" si="1129"/>
        <v>21:0205</v>
      </c>
      <c r="E8528" t="s">
        <v>33421</v>
      </c>
      <c r="F8528" t="s">
        <v>33422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 t="s">
        <v>113</v>
      </c>
      <c r="P8528" t="s">
        <v>397</v>
      </c>
      <c r="Q8528" t="s">
        <v>59</v>
      </c>
    </row>
    <row r="8529" spans="1:17" hidden="1" x14ac:dyDescent="0.25">
      <c r="A8529" t="s">
        <v>33423</v>
      </c>
      <c r="B8529" t="s">
        <v>33424</v>
      </c>
      <c r="C8529" s="1" t="str">
        <f t="shared" si="1122"/>
        <v>21:0675</v>
      </c>
      <c r="D8529" s="1" t="str">
        <f>HYPERLINK("http://geochem.nrcan.gc.ca/cdogs/content/svy/svy_e.htm", "")</f>
        <v/>
      </c>
      <c r="G8529" s="1" t="str">
        <f>HYPERLINK("http://geochem.nrcan.gc.ca/cdogs/content/cr_/cr_00082_e.htm", "82")</f>
        <v>82</v>
      </c>
      <c r="J8529" t="s">
        <v>11703</v>
      </c>
      <c r="K8529" t="s">
        <v>11704</v>
      </c>
      <c r="O8529" t="s">
        <v>730</v>
      </c>
      <c r="P8529" t="s">
        <v>1588</v>
      </c>
      <c r="Q8529" t="s">
        <v>522</v>
      </c>
    </row>
    <row r="8530" spans="1:17" hidden="1" x14ac:dyDescent="0.25">
      <c r="A8530" t="s">
        <v>33425</v>
      </c>
      <c r="B8530" t="s">
        <v>33426</v>
      </c>
      <c r="C8530" s="1" t="str">
        <f t="shared" si="1122"/>
        <v>21:0675</v>
      </c>
      <c r="D8530" s="1" t="str">
        <f t="shared" ref="D8530:D8546" si="1132">HYPERLINK("http://geochem.nrcan.gc.ca/cdogs/content/svy/svy210205_e.htm", "21:0205")</f>
        <v>21:0205</v>
      </c>
      <c r="E8530" t="s">
        <v>33421</v>
      </c>
      <c r="F8530" t="s">
        <v>33427</v>
      </c>
      <c r="H8530">
        <v>63.979711299999998</v>
      </c>
      <c r="I8530">
        <v>-136.1480316</v>
      </c>
      <c r="J8530" s="1" t="str">
        <f t="shared" ref="J8530:J8546" si="1133">HYPERLINK("http://geochem.nrcan.gc.ca/cdogs/content/kwd/kwd020018_e.htm", "Fluid (stream)")</f>
        <v>Fluid (stream)</v>
      </c>
      <c r="K8530" s="1" t="str">
        <f t="shared" ref="K8530:K8546" si="1134">HYPERLINK("http://geochem.nrcan.gc.ca/cdogs/content/kwd/kwd080007_e.htm", "Untreated Water")</f>
        <v>Untreated Water</v>
      </c>
      <c r="O8530" t="s">
        <v>113</v>
      </c>
      <c r="P8530" t="s">
        <v>1515</v>
      </c>
      <c r="Q8530" t="s">
        <v>23</v>
      </c>
    </row>
    <row r="8531" spans="1:17" hidden="1" x14ac:dyDescent="0.25">
      <c r="A8531" t="s">
        <v>33428</v>
      </c>
      <c r="B8531" t="s">
        <v>33429</v>
      </c>
      <c r="C8531" s="1" t="str">
        <f t="shared" si="1122"/>
        <v>21:0675</v>
      </c>
      <c r="D8531" s="1" t="str">
        <f t="shared" si="1132"/>
        <v>21:0205</v>
      </c>
      <c r="E8531" t="s">
        <v>33430</v>
      </c>
      <c r="F8531" t="s">
        <v>33431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 t="s">
        <v>21</v>
      </c>
      <c r="P8531" t="s">
        <v>397</v>
      </c>
      <c r="Q8531" t="s">
        <v>29</v>
      </c>
    </row>
    <row r="8532" spans="1:17" hidden="1" x14ac:dyDescent="0.25">
      <c r="A8532" t="s">
        <v>33432</v>
      </c>
      <c r="B8532" t="s">
        <v>33433</v>
      </c>
      <c r="C8532" s="1" t="str">
        <f t="shared" si="1122"/>
        <v>21:0675</v>
      </c>
      <c r="D8532" s="1" t="str">
        <f t="shared" si="1132"/>
        <v>21:0205</v>
      </c>
      <c r="E8532" t="s">
        <v>33434</v>
      </c>
      <c r="F8532" t="s">
        <v>33435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 t="s">
        <v>3065</v>
      </c>
      <c r="P8532" t="s">
        <v>391</v>
      </c>
      <c r="Q8532" t="s">
        <v>35</v>
      </c>
    </row>
    <row r="8533" spans="1:17" hidden="1" x14ac:dyDescent="0.25">
      <c r="A8533" t="s">
        <v>33436</v>
      </c>
      <c r="B8533" t="s">
        <v>33437</v>
      </c>
      <c r="C8533" s="1" t="str">
        <f t="shared" si="1122"/>
        <v>21:0675</v>
      </c>
      <c r="D8533" s="1" t="str">
        <f t="shared" si="1132"/>
        <v>21:0205</v>
      </c>
      <c r="E8533" t="s">
        <v>33438</v>
      </c>
      <c r="F8533" t="s">
        <v>33439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 t="s">
        <v>21</v>
      </c>
      <c r="P8533" t="s">
        <v>1515</v>
      </c>
      <c r="Q8533" t="s">
        <v>23</v>
      </c>
    </row>
    <row r="8534" spans="1:17" hidden="1" x14ac:dyDescent="0.25">
      <c r="A8534" t="s">
        <v>33440</v>
      </c>
      <c r="B8534" t="s">
        <v>33441</v>
      </c>
      <c r="C8534" s="1" t="str">
        <f t="shared" si="1122"/>
        <v>21:0675</v>
      </c>
      <c r="D8534" s="1" t="str">
        <f t="shared" si="1132"/>
        <v>21:0205</v>
      </c>
      <c r="E8534" t="s">
        <v>33442</v>
      </c>
      <c r="F8534" t="s">
        <v>33443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 t="s">
        <v>10710</v>
      </c>
      <c r="P8534" t="s">
        <v>583</v>
      </c>
      <c r="Q8534" t="s">
        <v>398</v>
      </c>
    </row>
    <row r="8535" spans="1:17" hidden="1" x14ac:dyDescent="0.25">
      <c r="A8535" t="s">
        <v>33444</v>
      </c>
      <c r="B8535" t="s">
        <v>33445</v>
      </c>
      <c r="C8535" s="1" t="str">
        <f t="shared" si="1122"/>
        <v>21:0675</v>
      </c>
      <c r="D8535" s="1" t="str">
        <f t="shared" si="1132"/>
        <v>21:0205</v>
      </c>
      <c r="E8535" t="s">
        <v>33446</v>
      </c>
      <c r="F8535" t="s">
        <v>33447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 t="s">
        <v>1664</v>
      </c>
      <c r="P8535" t="s">
        <v>2212</v>
      </c>
      <c r="Q8535" t="s">
        <v>5130</v>
      </c>
    </row>
    <row r="8536" spans="1:17" hidden="1" x14ac:dyDescent="0.25">
      <c r="A8536" t="s">
        <v>33448</v>
      </c>
      <c r="B8536" t="s">
        <v>33449</v>
      </c>
      <c r="C8536" s="1" t="str">
        <f t="shared" si="1122"/>
        <v>21:0675</v>
      </c>
      <c r="D8536" s="1" t="str">
        <f t="shared" si="1132"/>
        <v>21:0205</v>
      </c>
      <c r="E8536" t="s">
        <v>33450</v>
      </c>
      <c r="F8536" t="s">
        <v>33451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 t="s">
        <v>21</v>
      </c>
      <c r="P8536" t="s">
        <v>356</v>
      </c>
      <c r="Q8536" t="s">
        <v>522</v>
      </c>
    </row>
    <row r="8537" spans="1:17" hidden="1" x14ac:dyDescent="0.25">
      <c r="A8537" t="s">
        <v>33452</v>
      </c>
      <c r="B8537" t="s">
        <v>33453</v>
      </c>
      <c r="C8537" s="1" t="str">
        <f t="shared" si="1122"/>
        <v>21:0675</v>
      </c>
      <c r="D8537" s="1" t="str">
        <f t="shared" si="1132"/>
        <v>21:0205</v>
      </c>
      <c r="E8537" t="s">
        <v>33454</v>
      </c>
      <c r="F8537" t="s">
        <v>33455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 t="s">
        <v>21</v>
      </c>
      <c r="P8537" t="s">
        <v>583</v>
      </c>
      <c r="Q8537" t="s">
        <v>71</v>
      </c>
    </row>
    <row r="8538" spans="1:17" hidden="1" x14ac:dyDescent="0.25">
      <c r="A8538" t="s">
        <v>33456</v>
      </c>
      <c r="B8538" t="s">
        <v>33457</v>
      </c>
      <c r="C8538" s="1" t="str">
        <f t="shared" ref="C8538:C8601" si="1135">HYPERLINK("http://geochem.nrcan.gc.ca/cdogs/content/bdl/bdl210675_e.htm", "21:0675")</f>
        <v>21:0675</v>
      </c>
      <c r="D8538" s="1" t="str">
        <f t="shared" si="1132"/>
        <v>21:0205</v>
      </c>
      <c r="E8538" t="s">
        <v>33458</v>
      </c>
      <c r="F8538" t="s">
        <v>33459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 t="s">
        <v>10710</v>
      </c>
      <c r="P8538" t="s">
        <v>583</v>
      </c>
      <c r="Q8538" t="s">
        <v>522</v>
      </c>
    </row>
    <row r="8539" spans="1:17" hidden="1" x14ac:dyDescent="0.25">
      <c r="A8539" t="s">
        <v>33460</v>
      </c>
      <c r="B8539" t="s">
        <v>33461</v>
      </c>
      <c r="C8539" s="1" t="str">
        <f t="shared" si="1135"/>
        <v>21:0675</v>
      </c>
      <c r="D8539" s="1" t="str">
        <f t="shared" si="1132"/>
        <v>21:0205</v>
      </c>
      <c r="E8539" t="s">
        <v>33462</v>
      </c>
      <c r="F8539" t="s">
        <v>33463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 t="s">
        <v>2129</v>
      </c>
      <c r="P8539" t="s">
        <v>397</v>
      </c>
      <c r="Q8539" t="s">
        <v>59</v>
      </c>
    </row>
    <row r="8540" spans="1:17" hidden="1" x14ac:dyDescent="0.25">
      <c r="A8540" t="s">
        <v>33464</v>
      </c>
      <c r="B8540" t="s">
        <v>33465</v>
      </c>
      <c r="C8540" s="1" t="str">
        <f t="shared" si="1135"/>
        <v>21:0675</v>
      </c>
      <c r="D8540" s="1" t="str">
        <f t="shared" si="1132"/>
        <v>21:0205</v>
      </c>
      <c r="E8540" t="s">
        <v>33466</v>
      </c>
      <c r="F8540" t="s">
        <v>33467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 t="s">
        <v>3672</v>
      </c>
      <c r="P8540" t="s">
        <v>2943</v>
      </c>
      <c r="Q8540" t="s">
        <v>653</v>
      </c>
    </row>
    <row r="8541" spans="1:17" hidden="1" x14ac:dyDescent="0.25">
      <c r="A8541" t="s">
        <v>33468</v>
      </c>
      <c r="B8541" t="s">
        <v>33469</v>
      </c>
      <c r="C8541" s="1" t="str">
        <f t="shared" si="1135"/>
        <v>21:0675</v>
      </c>
      <c r="D8541" s="1" t="str">
        <f t="shared" si="1132"/>
        <v>21:0205</v>
      </c>
      <c r="E8541" t="s">
        <v>33470</v>
      </c>
      <c r="F8541" t="s">
        <v>33471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 t="s">
        <v>21</v>
      </c>
      <c r="P8541" t="s">
        <v>1631</v>
      </c>
      <c r="Q8541" t="s">
        <v>5130</v>
      </c>
    </row>
    <row r="8542" spans="1:17" hidden="1" x14ac:dyDescent="0.25">
      <c r="A8542" t="s">
        <v>33472</v>
      </c>
      <c r="B8542" t="s">
        <v>33473</v>
      </c>
      <c r="C8542" s="1" t="str">
        <f t="shared" si="1135"/>
        <v>21:0675</v>
      </c>
      <c r="D8542" s="1" t="str">
        <f t="shared" si="1132"/>
        <v>21:0205</v>
      </c>
      <c r="E8542" t="s">
        <v>33474</v>
      </c>
      <c r="F8542" t="s">
        <v>33475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 t="s">
        <v>24735</v>
      </c>
      <c r="P8542" t="s">
        <v>2943</v>
      </c>
      <c r="Q8542" t="s">
        <v>653</v>
      </c>
    </row>
    <row r="8543" spans="1:17" hidden="1" x14ac:dyDescent="0.25">
      <c r="A8543" t="s">
        <v>33476</v>
      </c>
      <c r="B8543" t="s">
        <v>33477</v>
      </c>
      <c r="C8543" s="1" t="str">
        <f t="shared" si="1135"/>
        <v>21:0675</v>
      </c>
      <c r="D8543" s="1" t="str">
        <f t="shared" si="1132"/>
        <v>21:0205</v>
      </c>
      <c r="E8543" t="s">
        <v>33478</v>
      </c>
      <c r="F8543" t="s">
        <v>33479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 t="s">
        <v>15392</v>
      </c>
      <c r="P8543" t="s">
        <v>2943</v>
      </c>
      <c r="Q8543" t="s">
        <v>653</v>
      </c>
    </row>
    <row r="8544" spans="1:17" hidden="1" x14ac:dyDescent="0.25">
      <c r="A8544" t="s">
        <v>33480</v>
      </c>
      <c r="B8544" t="s">
        <v>33481</v>
      </c>
      <c r="C8544" s="1" t="str">
        <f t="shared" si="1135"/>
        <v>21:0675</v>
      </c>
      <c r="D8544" s="1" t="str">
        <f t="shared" si="1132"/>
        <v>21:0205</v>
      </c>
      <c r="E8544" t="s">
        <v>33482</v>
      </c>
      <c r="F8544" t="s">
        <v>33483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 t="s">
        <v>93</v>
      </c>
      <c r="P8544" t="s">
        <v>2943</v>
      </c>
      <c r="Q8544" t="s">
        <v>398</v>
      </c>
    </row>
    <row r="8545" spans="1:17" hidden="1" x14ac:dyDescent="0.25">
      <c r="A8545" t="s">
        <v>33484</v>
      </c>
      <c r="B8545" t="s">
        <v>33485</v>
      </c>
      <c r="C8545" s="1" t="str">
        <f t="shared" si="1135"/>
        <v>21:0675</v>
      </c>
      <c r="D8545" s="1" t="str">
        <f t="shared" si="1132"/>
        <v>21:0205</v>
      </c>
      <c r="E8545" t="s">
        <v>33486</v>
      </c>
      <c r="F8545" t="s">
        <v>33487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 t="s">
        <v>33488</v>
      </c>
      <c r="P8545" t="s">
        <v>2943</v>
      </c>
      <c r="Q8545" t="s">
        <v>365</v>
      </c>
    </row>
    <row r="8546" spans="1:17" hidden="1" x14ac:dyDescent="0.25">
      <c r="A8546" t="s">
        <v>33489</v>
      </c>
      <c r="B8546" t="s">
        <v>33490</v>
      </c>
      <c r="C8546" s="1" t="str">
        <f t="shared" si="1135"/>
        <v>21:0675</v>
      </c>
      <c r="D8546" s="1" t="str">
        <f t="shared" si="1132"/>
        <v>21:0205</v>
      </c>
      <c r="E8546" t="s">
        <v>33491</v>
      </c>
      <c r="F8546" t="s">
        <v>33492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 t="s">
        <v>12375</v>
      </c>
      <c r="P8546" t="s">
        <v>2212</v>
      </c>
      <c r="Q8546" t="s">
        <v>398</v>
      </c>
    </row>
    <row r="8547" spans="1:17" hidden="1" x14ac:dyDescent="0.25">
      <c r="A8547" t="s">
        <v>33493</v>
      </c>
      <c r="B8547" t="s">
        <v>33494</v>
      </c>
      <c r="C8547" s="1" t="str">
        <f t="shared" si="1135"/>
        <v>21:0675</v>
      </c>
      <c r="D8547" s="1" t="str">
        <f>HYPERLINK("http://geochem.nrcan.gc.ca/cdogs/content/svy/svy_e.htm", "")</f>
        <v/>
      </c>
      <c r="G8547" s="1" t="str">
        <f>HYPERLINK("http://geochem.nrcan.gc.ca/cdogs/content/cr_/cr_00082_e.htm", "82")</f>
        <v>82</v>
      </c>
      <c r="J8547" t="s">
        <v>11703</v>
      </c>
      <c r="K8547" t="s">
        <v>11704</v>
      </c>
      <c r="O8547" t="s">
        <v>730</v>
      </c>
      <c r="P8547" t="s">
        <v>1588</v>
      </c>
      <c r="Q8547" t="s">
        <v>365</v>
      </c>
    </row>
    <row r="8548" spans="1:17" hidden="1" x14ac:dyDescent="0.25">
      <c r="A8548" t="s">
        <v>33495</v>
      </c>
      <c r="B8548" t="s">
        <v>33496</v>
      </c>
      <c r="C8548" s="1" t="str">
        <f t="shared" si="1135"/>
        <v>21:0675</v>
      </c>
      <c r="D8548" s="1" t="str">
        <f t="shared" ref="D8548:D8573" si="1136">HYPERLINK("http://geochem.nrcan.gc.ca/cdogs/content/svy/svy210205_e.htm", "21:0205")</f>
        <v>21:0205</v>
      </c>
      <c r="E8548" t="s">
        <v>33497</v>
      </c>
      <c r="F8548" t="s">
        <v>33498</v>
      </c>
      <c r="H8548">
        <v>63.683679499999997</v>
      </c>
      <c r="I8548">
        <v>-136.1008042</v>
      </c>
      <c r="J8548" s="1" t="str">
        <f t="shared" ref="J8548:J8573" si="1137">HYPERLINK("http://geochem.nrcan.gc.ca/cdogs/content/kwd/kwd020018_e.htm", "Fluid (stream)")</f>
        <v>Fluid (stream)</v>
      </c>
      <c r="K8548" s="1" t="str">
        <f t="shared" ref="K8548:K8573" si="1138">HYPERLINK("http://geochem.nrcan.gc.ca/cdogs/content/kwd/kwd080007_e.htm", "Untreated Water")</f>
        <v>Untreated Water</v>
      </c>
      <c r="O8548" t="s">
        <v>9521</v>
      </c>
      <c r="P8548" t="s">
        <v>1631</v>
      </c>
      <c r="Q8548" t="s">
        <v>392</v>
      </c>
    </row>
    <row r="8549" spans="1:17" hidden="1" x14ac:dyDescent="0.25">
      <c r="A8549" t="s">
        <v>33499</v>
      </c>
      <c r="B8549" t="s">
        <v>33500</v>
      </c>
      <c r="C8549" s="1" t="str">
        <f t="shared" si="1135"/>
        <v>21:0675</v>
      </c>
      <c r="D8549" s="1" t="str">
        <f t="shared" si="1136"/>
        <v>21:0205</v>
      </c>
      <c r="E8549" t="s">
        <v>33501</v>
      </c>
      <c r="F8549" t="s">
        <v>33502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 t="s">
        <v>3672</v>
      </c>
      <c r="P8549" t="s">
        <v>583</v>
      </c>
      <c r="Q8549" t="s">
        <v>392</v>
      </c>
    </row>
    <row r="8550" spans="1:17" hidden="1" x14ac:dyDescent="0.25">
      <c r="A8550" t="s">
        <v>33503</v>
      </c>
      <c r="B8550" t="s">
        <v>33504</v>
      </c>
      <c r="C8550" s="1" t="str">
        <f t="shared" si="1135"/>
        <v>21:0675</v>
      </c>
      <c r="D8550" s="1" t="str">
        <f t="shared" si="1136"/>
        <v>21:0205</v>
      </c>
      <c r="E8550" t="s">
        <v>33505</v>
      </c>
      <c r="F8550" t="s">
        <v>33506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 t="s">
        <v>15971</v>
      </c>
      <c r="P8550" t="s">
        <v>22</v>
      </c>
      <c r="Q8550" t="s">
        <v>392</v>
      </c>
    </row>
    <row r="8551" spans="1:17" hidden="1" x14ac:dyDescent="0.25">
      <c r="A8551" t="s">
        <v>33507</v>
      </c>
      <c r="B8551" t="s">
        <v>33508</v>
      </c>
      <c r="C8551" s="1" t="str">
        <f t="shared" si="1135"/>
        <v>21:0675</v>
      </c>
      <c r="D8551" s="1" t="str">
        <f t="shared" si="1136"/>
        <v>21:0205</v>
      </c>
      <c r="E8551" t="s">
        <v>33509</v>
      </c>
      <c r="F8551" t="s">
        <v>33510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 t="s">
        <v>21</v>
      </c>
      <c r="P8551" t="s">
        <v>356</v>
      </c>
      <c r="Q8551" t="s">
        <v>103</v>
      </c>
    </row>
    <row r="8552" spans="1:17" hidden="1" x14ac:dyDescent="0.25">
      <c r="A8552" t="s">
        <v>33511</v>
      </c>
      <c r="B8552" t="s">
        <v>33512</v>
      </c>
      <c r="C8552" s="1" t="str">
        <f t="shared" si="1135"/>
        <v>21:0675</v>
      </c>
      <c r="D8552" s="1" t="str">
        <f t="shared" si="1136"/>
        <v>21:0205</v>
      </c>
      <c r="E8552" t="s">
        <v>33513</v>
      </c>
      <c r="F8552" t="s">
        <v>33514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 t="s">
        <v>21</v>
      </c>
      <c r="P8552" t="s">
        <v>356</v>
      </c>
      <c r="Q8552" t="s">
        <v>103</v>
      </c>
    </row>
    <row r="8553" spans="1:17" hidden="1" x14ac:dyDescent="0.25">
      <c r="A8553" t="s">
        <v>33515</v>
      </c>
      <c r="B8553" t="s">
        <v>33516</v>
      </c>
      <c r="C8553" s="1" t="str">
        <f t="shared" si="1135"/>
        <v>21:0675</v>
      </c>
      <c r="D8553" s="1" t="str">
        <f t="shared" si="1136"/>
        <v>21:0205</v>
      </c>
      <c r="E8553" t="s">
        <v>33517</v>
      </c>
      <c r="F8553" t="s">
        <v>33518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 t="s">
        <v>21</v>
      </c>
      <c r="P8553" t="s">
        <v>356</v>
      </c>
      <c r="Q8553" t="s">
        <v>23</v>
      </c>
    </row>
    <row r="8554" spans="1:17" hidden="1" x14ac:dyDescent="0.25">
      <c r="A8554" t="s">
        <v>33519</v>
      </c>
      <c r="B8554" t="s">
        <v>33520</v>
      </c>
      <c r="C8554" s="1" t="str">
        <f t="shared" si="1135"/>
        <v>21:0675</v>
      </c>
      <c r="D8554" s="1" t="str">
        <f t="shared" si="1136"/>
        <v>21:0205</v>
      </c>
      <c r="E8554" t="s">
        <v>33521</v>
      </c>
      <c r="F8554" t="s">
        <v>33522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 t="s">
        <v>1818</v>
      </c>
      <c r="P8554" t="s">
        <v>356</v>
      </c>
      <c r="Q8554" t="s">
        <v>46</v>
      </c>
    </row>
    <row r="8555" spans="1:17" hidden="1" x14ac:dyDescent="0.25">
      <c r="A8555" t="s">
        <v>33523</v>
      </c>
      <c r="B8555" t="s">
        <v>33524</v>
      </c>
      <c r="C8555" s="1" t="str">
        <f t="shared" si="1135"/>
        <v>21:0675</v>
      </c>
      <c r="D8555" s="1" t="str">
        <f t="shared" si="1136"/>
        <v>21:0205</v>
      </c>
      <c r="E8555" t="s">
        <v>33525</v>
      </c>
      <c r="F8555" t="s">
        <v>33526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 t="s">
        <v>6124</v>
      </c>
      <c r="P8555" t="s">
        <v>356</v>
      </c>
      <c r="Q8555" t="s">
        <v>23</v>
      </c>
    </row>
    <row r="8556" spans="1:17" hidden="1" x14ac:dyDescent="0.25">
      <c r="A8556" t="s">
        <v>33527</v>
      </c>
      <c r="B8556" t="s">
        <v>33528</v>
      </c>
      <c r="C8556" s="1" t="str">
        <f t="shared" si="1135"/>
        <v>21:0675</v>
      </c>
      <c r="D8556" s="1" t="str">
        <f t="shared" si="1136"/>
        <v>21:0205</v>
      </c>
      <c r="E8556" t="s">
        <v>33529</v>
      </c>
      <c r="F8556" t="s">
        <v>33530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 t="s">
        <v>327</v>
      </c>
      <c r="P8556" t="s">
        <v>356</v>
      </c>
      <c r="Q8556" t="s">
        <v>522</v>
      </c>
    </row>
    <row r="8557" spans="1:17" hidden="1" x14ac:dyDescent="0.25">
      <c r="A8557" t="s">
        <v>33531</v>
      </c>
      <c r="B8557" t="s">
        <v>33532</v>
      </c>
      <c r="C8557" s="1" t="str">
        <f t="shared" si="1135"/>
        <v>21:0675</v>
      </c>
      <c r="D8557" s="1" t="str">
        <f t="shared" si="1136"/>
        <v>21:0205</v>
      </c>
      <c r="E8557" t="s">
        <v>33529</v>
      </c>
      <c r="F8557" t="s">
        <v>33533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 t="s">
        <v>4378</v>
      </c>
      <c r="P8557" t="s">
        <v>22</v>
      </c>
      <c r="Q8557" t="s">
        <v>522</v>
      </c>
    </row>
    <row r="8558" spans="1:17" hidden="1" x14ac:dyDescent="0.25">
      <c r="A8558" t="s">
        <v>33534</v>
      </c>
      <c r="B8558" t="s">
        <v>33535</v>
      </c>
      <c r="C8558" s="1" t="str">
        <f t="shared" si="1135"/>
        <v>21:0675</v>
      </c>
      <c r="D8558" s="1" t="str">
        <f t="shared" si="1136"/>
        <v>21:0205</v>
      </c>
      <c r="E8558" t="s">
        <v>33536</v>
      </c>
      <c r="F8558" t="s">
        <v>33537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 t="s">
        <v>1247</v>
      </c>
      <c r="P8558" t="s">
        <v>356</v>
      </c>
      <c r="Q8558" t="s">
        <v>392</v>
      </c>
    </row>
    <row r="8559" spans="1:17" hidden="1" x14ac:dyDescent="0.25">
      <c r="A8559" t="s">
        <v>33538</v>
      </c>
      <c r="B8559" t="s">
        <v>33539</v>
      </c>
      <c r="C8559" s="1" t="str">
        <f t="shared" si="1135"/>
        <v>21:0675</v>
      </c>
      <c r="D8559" s="1" t="str">
        <f t="shared" si="1136"/>
        <v>21:0205</v>
      </c>
      <c r="E8559" t="s">
        <v>33540</v>
      </c>
      <c r="F8559" t="s">
        <v>33541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 t="s">
        <v>21</v>
      </c>
      <c r="P8559" t="s">
        <v>45</v>
      </c>
      <c r="Q8559" t="s">
        <v>29</v>
      </c>
    </row>
    <row r="8560" spans="1:17" hidden="1" x14ac:dyDescent="0.25">
      <c r="A8560" t="s">
        <v>33542</v>
      </c>
      <c r="B8560" t="s">
        <v>33543</v>
      </c>
      <c r="C8560" s="1" t="str">
        <f t="shared" si="1135"/>
        <v>21:0675</v>
      </c>
      <c r="D8560" s="1" t="str">
        <f t="shared" si="1136"/>
        <v>21:0205</v>
      </c>
      <c r="E8560" t="s">
        <v>33544</v>
      </c>
      <c r="F8560" t="s">
        <v>33545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  <c r="O8560" t="s">
        <v>108</v>
      </c>
      <c r="P8560" t="s">
        <v>108</v>
      </c>
      <c r="Q8560" t="s">
        <v>108</v>
      </c>
    </row>
    <row r="8561" spans="1:17" hidden="1" x14ac:dyDescent="0.25">
      <c r="A8561" t="s">
        <v>33546</v>
      </c>
      <c r="B8561" t="s">
        <v>33547</v>
      </c>
      <c r="C8561" s="1" t="str">
        <f t="shared" si="1135"/>
        <v>21:0675</v>
      </c>
      <c r="D8561" s="1" t="str">
        <f t="shared" si="1136"/>
        <v>21:0205</v>
      </c>
      <c r="E8561" t="s">
        <v>33548</v>
      </c>
      <c r="F8561" t="s">
        <v>33549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 t="s">
        <v>576</v>
      </c>
      <c r="P8561" t="s">
        <v>1515</v>
      </c>
      <c r="Q8561" t="s">
        <v>392</v>
      </c>
    </row>
    <row r="8562" spans="1:17" hidden="1" x14ac:dyDescent="0.25">
      <c r="A8562" t="s">
        <v>33550</v>
      </c>
      <c r="B8562" t="s">
        <v>33551</v>
      </c>
      <c r="C8562" s="1" t="str">
        <f t="shared" si="1135"/>
        <v>21:0675</v>
      </c>
      <c r="D8562" s="1" t="str">
        <f t="shared" si="1136"/>
        <v>21:0205</v>
      </c>
      <c r="E8562" t="s">
        <v>33552</v>
      </c>
      <c r="F8562" t="s">
        <v>33553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 t="s">
        <v>1597</v>
      </c>
      <c r="P8562" t="s">
        <v>1515</v>
      </c>
      <c r="Q8562" t="s">
        <v>392</v>
      </c>
    </row>
    <row r="8563" spans="1:17" hidden="1" x14ac:dyDescent="0.25">
      <c r="A8563" t="s">
        <v>33554</v>
      </c>
      <c r="B8563" t="s">
        <v>33555</v>
      </c>
      <c r="C8563" s="1" t="str">
        <f t="shared" si="1135"/>
        <v>21:0675</v>
      </c>
      <c r="D8563" s="1" t="str">
        <f t="shared" si="1136"/>
        <v>21:0205</v>
      </c>
      <c r="E8563" t="s">
        <v>33556</v>
      </c>
      <c r="F8563" t="s">
        <v>33557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 t="s">
        <v>3376</v>
      </c>
      <c r="P8563" t="s">
        <v>583</v>
      </c>
      <c r="Q8563" t="s">
        <v>392</v>
      </c>
    </row>
    <row r="8564" spans="1:17" hidden="1" x14ac:dyDescent="0.25">
      <c r="A8564" t="s">
        <v>33558</v>
      </c>
      <c r="B8564" t="s">
        <v>33559</v>
      </c>
      <c r="C8564" s="1" t="str">
        <f t="shared" si="1135"/>
        <v>21:0675</v>
      </c>
      <c r="D8564" s="1" t="str">
        <f t="shared" si="1136"/>
        <v>21:0205</v>
      </c>
      <c r="E8564" t="s">
        <v>33560</v>
      </c>
      <c r="F8564" t="s">
        <v>33561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 t="s">
        <v>15720</v>
      </c>
      <c r="P8564" t="s">
        <v>397</v>
      </c>
      <c r="Q8564" t="s">
        <v>392</v>
      </c>
    </row>
    <row r="8565" spans="1:17" hidden="1" x14ac:dyDescent="0.25">
      <c r="A8565" t="s">
        <v>33562</v>
      </c>
      <c r="B8565" t="s">
        <v>33563</v>
      </c>
      <c r="C8565" s="1" t="str">
        <f t="shared" si="1135"/>
        <v>21:0675</v>
      </c>
      <c r="D8565" s="1" t="str">
        <f t="shared" si="1136"/>
        <v>21:0205</v>
      </c>
      <c r="E8565" t="s">
        <v>33564</v>
      </c>
      <c r="F8565" t="s">
        <v>33565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 t="s">
        <v>21</v>
      </c>
      <c r="P8565" t="s">
        <v>2212</v>
      </c>
      <c r="Q8565" t="s">
        <v>29</v>
      </c>
    </row>
    <row r="8566" spans="1:17" hidden="1" x14ac:dyDescent="0.25">
      <c r="A8566" t="s">
        <v>33566</v>
      </c>
      <c r="B8566" t="s">
        <v>33567</v>
      </c>
      <c r="C8566" s="1" t="str">
        <f t="shared" si="1135"/>
        <v>21:0675</v>
      </c>
      <c r="D8566" s="1" t="str">
        <f t="shared" si="1136"/>
        <v>21:0205</v>
      </c>
      <c r="E8566" t="s">
        <v>33568</v>
      </c>
      <c r="F8566" t="s">
        <v>33569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 t="s">
        <v>21</v>
      </c>
      <c r="P8566" t="s">
        <v>22</v>
      </c>
      <c r="Q8566" t="s">
        <v>23</v>
      </c>
    </row>
    <row r="8567" spans="1:17" hidden="1" x14ac:dyDescent="0.25">
      <c r="A8567" t="s">
        <v>33570</v>
      </c>
      <c r="B8567" t="s">
        <v>33571</v>
      </c>
      <c r="C8567" s="1" t="str">
        <f t="shared" si="1135"/>
        <v>21:0675</v>
      </c>
      <c r="D8567" s="1" t="str">
        <f t="shared" si="1136"/>
        <v>21:0205</v>
      </c>
      <c r="E8567" t="s">
        <v>33572</v>
      </c>
      <c r="F8567" t="s">
        <v>33573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 t="s">
        <v>14840</v>
      </c>
      <c r="P8567" t="s">
        <v>2212</v>
      </c>
      <c r="Q8567" t="s">
        <v>398</v>
      </c>
    </row>
    <row r="8568" spans="1:17" hidden="1" x14ac:dyDescent="0.25">
      <c r="A8568" t="s">
        <v>33574</v>
      </c>
      <c r="B8568" t="s">
        <v>33575</v>
      </c>
      <c r="C8568" s="1" t="str">
        <f t="shared" si="1135"/>
        <v>21:0675</v>
      </c>
      <c r="D8568" s="1" t="str">
        <f t="shared" si="1136"/>
        <v>21:0205</v>
      </c>
      <c r="E8568" t="s">
        <v>33576</v>
      </c>
      <c r="F8568" t="s">
        <v>33577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 t="s">
        <v>2725</v>
      </c>
      <c r="P8568" t="s">
        <v>2212</v>
      </c>
      <c r="Q8568" t="s">
        <v>653</v>
      </c>
    </row>
    <row r="8569" spans="1:17" hidden="1" x14ac:dyDescent="0.25">
      <c r="A8569" t="s">
        <v>33578</v>
      </c>
      <c r="B8569" t="s">
        <v>33579</v>
      </c>
      <c r="C8569" s="1" t="str">
        <f t="shared" si="1135"/>
        <v>21:0675</v>
      </c>
      <c r="D8569" s="1" t="str">
        <f t="shared" si="1136"/>
        <v>21:0205</v>
      </c>
      <c r="E8569" t="s">
        <v>33576</v>
      </c>
      <c r="F8569" t="s">
        <v>33580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 t="s">
        <v>3060</v>
      </c>
      <c r="P8569" t="s">
        <v>2212</v>
      </c>
      <c r="Q8569" t="s">
        <v>35</v>
      </c>
    </row>
    <row r="8570" spans="1:17" hidden="1" x14ac:dyDescent="0.25">
      <c r="A8570" t="s">
        <v>33581</v>
      </c>
      <c r="B8570" t="s">
        <v>33582</v>
      </c>
      <c r="C8570" s="1" t="str">
        <f t="shared" si="1135"/>
        <v>21:0675</v>
      </c>
      <c r="D8570" s="1" t="str">
        <f t="shared" si="1136"/>
        <v>21:0205</v>
      </c>
      <c r="E8570" t="s">
        <v>33583</v>
      </c>
      <c r="F8570" t="s">
        <v>33584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 t="s">
        <v>327</v>
      </c>
      <c r="P8570" t="s">
        <v>2212</v>
      </c>
      <c r="Q8570" t="s">
        <v>392</v>
      </c>
    </row>
    <row r="8571" spans="1:17" hidden="1" x14ac:dyDescent="0.25">
      <c r="A8571" t="s">
        <v>33585</v>
      </c>
      <c r="B8571" t="s">
        <v>33586</v>
      </c>
      <c r="C8571" s="1" t="str">
        <f t="shared" si="1135"/>
        <v>21:0675</v>
      </c>
      <c r="D8571" s="1" t="str">
        <f t="shared" si="1136"/>
        <v>21:0205</v>
      </c>
      <c r="E8571" t="s">
        <v>33587</v>
      </c>
      <c r="F8571" t="s">
        <v>33588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 t="s">
        <v>582</v>
      </c>
      <c r="P8571" t="s">
        <v>583</v>
      </c>
      <c r="Q8571" t="s">
        <v>392</v>
      </c>
    </row>
    <row r="8572" spans="1:17" hidden="1" x14ac:dyDescent="0.25">
      <c r="A8572" t="s">
        <v>33589</v>
      </c>
      <c r="B8572" t="s">
        <v>33590</v>
      </c>
      <c r="C8572" s="1" t="str">
        <f t="shared" si="1135"/>
        <v>21:0675</v>
      </c>
      <c r="D8572" s="1" t="str">
        <f t="shared" si="1136"/>
        <v>21:0205</v>
      </c>
      <c r="E8572" t="s">
        <v>33591</v>
      </c>
      <c r="F8572" t="s">
        <v>33592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 t="s">
        <v>64</v>
      </c>
      <c r="P8572" t="s">
        <v>583</v>
      </c>
      <c r="Q8572" t="s">
        <v>23</v>
      </c>
    </row>
    <row r="8573" spans="1:17" hidden="1" x14ac:dyDescent="0.25">
      <c r="A8573" t="s">
        <v>33593</v>
      </c>
      <c r="B8573" t="s">
        <v>33594</v>
      </c>
      <c r="C8573" s="1" t="str">
        <f t="shared" si="1135"/>
        <v>21:0675</v>
      </c>
      <c r="D8573" s="1" t="str">
        <f t="shared" si="1136"/>
        <v>21:0205</v>
      </c>
      <c r="E8573" t="s">
        <v>33595</v>
      </c>
      <c r="F8573" t="s">
        <v>33596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 t="s">
        <v>158</v>
      </c>
      <c r="P8573" t="s">
        <v>583</v>
      </c>
      <c r="Q8573" t="s">
        <v>59</v>
      </c>
    </row>
    <row r="8574" spans="1:17" hidden="1" x14ac:dyDescent="0.25">
      <c r="A8574" t="s">
        <v>33597</v>
      </c>
      <c r="B8574" t="s">
        <v>33598</v>
      </c>
      <c r="C8574" s="1" t="str">
        <f t="shared" si="1135"/>
        <v>21:0675</v>
      </c>
      <c r="D8574" s="1" t="str">
        <f>HYPERLINK("http://geochem.nrcan.gc.ca/cdogs/content/svy/svy_e.htm", "")</f>
        <v/>
      </c>
      <c r="G8574" s="1" t="str">
        <f>HYPERLINK("http://geochem.nrcan.gc.ca/cdogs/content/cr_/cr_00080_e.htm", "80")</f>
        <v>80</v>
      </c>
      <c r="J8574" t="s">
        <v>11703</v>
      </c>
      <c r="K8574" t="s">
        <v>11704</v>
      </c>
      <c r="O8574" t="s">
        <v>2120</v>
      </c>
      <c r="P8574" t="s">
        <v>2943</v>
      </c>
      <c r="Q8574" t="s">
        <v>59</v>
      </c>
    </row>
    <row r="8575" spans="1:17" hidden="1" x14ac:dyDescent="0.25">
      <c r="A8575" t="s">
        <v>33599</v>
      </c>
      <c r="B8575" t="s">
        <v>33600</v>
      </c>
      <c r="C8575" s="1" t="str">
        <f t="shared" si="1135"/>
        <v>21:0675</v>
      </c>
      <c r="D8575" s="1" t="str">
        <f>HYPERLINK("http://geochem.nrcan.gc.ca/cdogs/content/svy/svy210205_e.htm", "21:0205")</f>
        <v>21:0205</v>
      </c>
      <c r="E8575" t="s">
        <v>33601</v>
      </c>
      <c r="F8575" t="s">
        <v>33602</v>
      </c>
      <c r="H8575">
        <v>63.891717900000003</v>
      </c>
      <c r="I8575">
        <v>-136.4684675</v>
      </c>
      <c r="J8575" s="1" t="str">
        <f>HYPERLINK("http://geochem.nrcan.gc.ca/cdogs/content/kwd/kwd020018_e.htm", "Fluid (stream)")</f>
        <v>Fluid (stream)</v>
      </c>
      <c r="K8575" s="1" t="str">
        <f>HYPERLINK("http://geochem.nrcan.gc.ca/cdogs/content/kwd/kwd080007_e.htm", "Untreated Water")</f>
        <v>Untreated Water</v>
      </c>
      <c r="O8575" t="s">
        <v>21</v>
      </c>
      <c r="P8575" t="s">
        <v>583</v>
      </c>
      <c r="Q8575" t="s">
        <v>522</v>
      </c>
    </row>
    <row r="8576" spans="1:17" hidden="1" x14ac:dyDescent="0.25">
      <c r="A8576" t="s">
        <v>33603</v>
      </c>
      <c r="B8576" t="s">
        <v>33604</v>
      </c>
      <c r="C8576" s="1" t="str">
        <f t="shared" si="1135"/>
        <v>21:0675</v>
      </c>
      <c r="D8576" s="1" t="str">
        <f>HYPERLINK("http://geochem.nrcan.gc.ca/cdogs/content/svy/svy210205_e.htm", "21:0205")</f>
        <v>21:0205</v>
      </c>
      <c r="E8576" t="s">
        <v>33605</v>
      </c>
      <c r="F8576" t="s">
        <v>33606</v>
      </c>
      <c r="H8576">
        <v>63.8710351</v>
      </c>
      <c r="I8576">
        <v>-136.4410479</v>
      </c>
      <c r="J8576" s="1" t="str">
        <f>HYPERLINK("http://geochem.nrcan.gc.ca/cdogs/content/kwd/kwd020018_e.htm", "Fluid (stream)")</f>
        <v>Fluid (stream)</v>
      </c>
      <c r="K8576" s="1" t="str">
        <f>HYPERLINK("http://geochem.nrcan.gc.ca/cdogs/content/kwd/kwd080007_e.htm", "Untreated Water")</f>
        <v>Untreated Water</v>
      </c>
      <c r="O8576" t="s">
        <v>10145</v>
      </c>
      <c r="P8576" t="s">
        <v>1515</v>
      </c>
      <c r="Q8576" t="s">
        <v>5130</v>
      </c>
    </row>
    <row r="8577" spans="1:17" hidden="1" x14ac:dyDescent="0.25">
      <c r="A8577" t="s">
        <v>33607</v>
      </c>
      <c r="B8577" t="s">
        <v>33608</v>
      </c>
      <c r="C8577" s="1" t="str">
        <f t="shared" si="1135"/>
        <v>21:0675</v>
      </c>
      <c r="D8577" s="1" t="str">
        <f>HYPERLINK("http://geochem.nrcan.gc.ca/cdogs/content/svy/svy210205_e.htm", "21:0205")</f>
        <v>21:0205</v>
      </c>
      <c r="E8577" t="s">
        <v>33609</v>
      </c>
      <c r="F8577" t="s">
        <v>33610</v>
      </c>
      <c r="H8577">
        <v>63.886516700000001</v>
      </c>
      <c r="I8577">
        <v>-136.41762650000001</v>
      </c>
      <c r="J8577" s="1" t="str">
        <f>HYPERLINK("http://geochem.nrcan.gc.ca/cdogs/content/kwd/kwd020018_e.htm", "Fluid (stream)")</f>
        <v>Fluid (stream)</v>
      </c>
      <c r="K8577" s="1" t="str">
        <f>HYPERLINK("http://geochem.nrcan.gc.ca/cdogs/content/kwd/kwd080007_e.htm", "Untreated Water")</f>
        <v>Untreated Water</v>
      </c>
      <c r="O8577" t="s">
        <v>23857</v>
      </c>
      <c r="P8577" t="s">
        <v>2943</v>
      </c>
      <c r="Q8577" t="s">
        <v>3475</v>
      </c>
    </row>
    <row r="8578" spans="1:17" hidden="1" x14ac:dyDescent="0.25">
      <c r="A8578" t="s">
        <v>33611</v>
      </c>
      <c r="B8578" t="s">
        <v>33612</v>
      </c>
      <c r="C8578" s="1" t="str">
        <f t="shared" si="1135"/>
        <v>21:0675</v>
      </c>
      <c r="D8578" s="1" t="str">
        <f>HYPERLINK("http://geochem.nrcan.gc.ca/cdogs/content/svy/svy210205_e.htm", "21:0205")</f>
        <v>21:0205</v>
      </c>
      <c r="E8578" t="s">
        <v>33613</v>
      </c>
      <c r="F8578" t="s">
        <v>33614</v>
      </c>
      <c r="H8578">
        <v>63.909405599999999</v>
      </c>
      <c r="I8578">
        <v>-136.3509498</v>
      </c>
      <c r="J8578" s="1" t="str">
        <f>HYPERLINK("http://geochem.nrcan.gc.ca/cdogs/content/kwd/kwd020018_e.htm", "Fluid (stream)")</f>
        <v>Fluid (stream)</v>
      </c>
      <c r="K8578" s="1" t="str">
        <f>HYPERLINK("http://geochem.nrcan.gc.ca/cdogs/content/kwd/kwd080007_e.htm", "Untreated Water")</f>
        <v>Untreated Water</v>
      </c>
      <c r="O8578" t="s">
        <v>14765</v>
      </c>
      <c r="P8578" t="s">
        <v>391</v>
      </c>
      <c r="Q8578" t="s">
        <v>365</v>
      </c>
    </row>
    <row r="8579" spans="1:17" hidden="1" x14ac:dyDescent="0.25">
      <c r="A8579" t="s">
        <v>33615</v>
      </c>
      <c r="B8579" t="s">
        <v>33616</v>
      </c>
      <c r="C8579" s="1" t="str">
        <f t="shared" si="1135"/>
        <v>21:0675</v>
      </c>
      <c r="D8579" s="1" t="str">
        <f>HYPERLINK("http://geochem.nrcan.gc.ca/cdogs/content/svy/svy_e.htm", "")</f>
        <v/>
      </c>
      <c r="G8579" s="1" t="str">
        <f>HYPERLINK("http://geochem.nrcan.gc.ca/cdogs/content/cr_/cr_00082_e.htm", "82")</f>
        <v>82</v>
      </c>
      <c r="J8579" t="s">
        <v>11703</v>
      </c>
      <c r="K8579" t="s">
        <v>11704</v>
      </c>
      <c r="O8579" t="s">
        <v>730</v>
      </c>
      <c r="P8579" t="s">
        <v>5702</v>
      </c>
      <c r="Q8579" t="s">
        <v>365</v>
      </c>
    </row>
    <row r="8580" spans="1:17" hidden="1" x14ac:dyDescent="0.25">
      <c r="A8580" t="s">
        <v>33617</v>
      </c>
      <c r="B8580" t="s">
        <v>33618</v>
      </c>
      <c r="C8580" s="1" t="str">
        <f t="shared" si="1135"/>
        <v>21:0675</v>
      </c>
      <c r="D8580" s="1" t="str">
        <f t="shared" ref="D8580:D8615" si="1139">HYPERLINK("http://geochem.nrcan.gc.ca/cdogs/content/svy/svy210205_e.htm", "21:0205")</f>
        <v>21:0205</v>
      </c>
      <c r="E8580" t="s">
        <v>33619</v>
      </c>
      <c r="F8580" t="s">
        <v>33620</v>
      </c>
      <c r="H8580">
        <v>63.909459400000003</v>
      </c>
      <c r="I8580">
        <v>-136.30798669999999</v>
      </c>
      <c r="J8580" s="1" t="str">
        <f t="shared" ref="J8580:J8615" si="1140">HYPERLINK("http://geochem.nrcan.gc.ca/cdogs/content/kwd/kwd020018_e.htm", "Fluid (stream)")</f>
        <v>Fluid (stream)</v>
      </c>
      <c r="K8580" s="1" t="str">
        <f t="shared" ref="K8580:K8615" si="1141">HYPERLINK("http://geochem.nrcan.gc.ca/cdogs/content/kwd/kwd080007_e.htm", "Untreated Water")</f>
        <v>Untreated Water</v>
      </c>
      <c r="O8580" t="s">
        <v>6124</v>
      </c>
      <c r="P8580" t="s">
        <v>631</v>
      </c>
      <c r="Q8580" t="s">
        <v>3475</v>
      </c>
    </row>
    <row r="8581" spans="1:17" hidden="1" x14ac:dyDescent="0.25">
      <c r="A8581" t="s">
        <v>33621</v>
      </c>
      <c r="B8581" t="s">
        <v>33622</v>
      </c>
      <c r="C8581" s="1" t="str">
        <f t="shared" si="1135"/>
        <v>21:0675</v>
      </c>
      <c r="D8581" s="1" t="str">
        <f t="shared" si="1139"/>
        <v>21:0205</v>
      </c>
      <c r="E8581" t="s">
        <v>33623</v>
      </c>
      <c r="F8581" t="s">
        <v>33624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 t="s">
        <v>24735</v>
      </c>
      <c r="P8581" t="s">
        <v>391</v>
      </c>
      <c r="Q8581" t="s">
        <v>4049</v>
      </c>
    </row>
    <row r="8582" spans="1:17" hidden="1" x14ac:dyDescent="0.25">
      <c r="A8582" t="s">
        <v>33625</v>
      </c>
      <c r="B8582" t="s">
        <v>33626</v>
      </c>
      <c r="C8582" s="1" t="str">
        <f t="shared" si="1135"/>
        <v>21:0675</v>
      </c>
      <c r="D8582" s="1" t="str">
        <f t="shared" si="1139"/>
        <v>21:0205</v>
      </c>
      <c r="E8582" t="s">
        <v>33623</v>
      </c>
      <c r="F8582" t="s">
        <v>33627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 t="s">
        <v>6067</v>
      </c>
      <c r="P8582" t="s">
        <v>2943</v>
      </c>
      <c r="Q8582" t="s">
        <v>3475</v>
      </c>
    </row>
    <row r="8583" spans="1:17" hidden="1" x14ac:dyDescent="0.25">
      <c r="A8583" t="s">
        <v>33628</v>
      </c>
      <c r="B8583" t="s">
        <v>33629</v>
      </c>
      <c r="C8583" s="1" t="str">
        <f t="shared" si="1135"/>
        <v>21:0675</v>
      </c>
      <c r="D8583" s="1" t="str">
        <f t="shared" si="1139"/>
        <v>21:0205</v>
      </c>
      <c r="E8583" t="s">
        <v>33630</v>
      </c>
      <c r="F8583" t="s">
        <v>33631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  <c r="O8583" t="s">
        <v>108</v>
      </c>
      <c r="P8583" t="s">
        <v>108</v>
      </c>
      <c r="Q8583" t="s">
        <v>108</v>
      </c>
    </row>
    <row r="8584" spans="1:17" hidden="1" x14ac:dyDescent="0.25">
      <c r="A8584" t="s">
        <v>33632</v>
      </c>
      <c r="B8584" t="s">
        <v>33633</v>
      </c>
      <c r="C8584" s="1" t="str">
        <f t="shared" si="1135"/>
        <v>21:0675</v>
      </c>
      <c r="D8584" s="1" t="str">
        <f t="shared" si="1139"/>
        <v>21:0205</v>
      </c>
      <c r="E8584" t="s">
        <v>33634</v>
      </c>
      <c r="F8584" t="s">
        <v>33635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 t="s">
        <v>21219</v>
      </c>
      <c r="P8584" t="s">
        <v>2212</v>
      </c>
      <c r="Q8584" t="s">
        <v>5130</v>
      </c>
    </row>
    <row r="8585" spans="1:17" hidden="1" x14ac:dyDescent="0.25">
      <c r="A8585" t="s">
        <v>33636</v>
      </c>
      <c r="B8585" t="s">
        <v>33637</v>
      </c>
      <c r="C8585" s="1" t="str">
        <f t="shared" si="1135"/>
        <v>21:0675</v>
      </c>
      <c r="D8585" s="1" t="str">
        <f t="shared" si="1139"/>
        <v>21:0205</v>
      </c>
      <c r="E8585" t="s">
        <v>33638</v>
      </c>
      <c r="F8585" t="s">
        <v>33639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 t="s">
        <v>8030</v>
      </c>
      <c r="P8585" t="s">
        <v>583</v>
      </c>
      <c r="Q8585" t="s">
        <v>653</v>
      </c>
    </row>
    <row r="8586" spans="1:17" hidden="1" x14ac:dyDescent="0.25">
      <c r="A8586" t="s">
        <v>33640</v>
      </c>
      <c r="B8586" t="s">
        <v>33641</v>
      </c>
      <c r="C8586" s="1" t="str">
        <f t="shared" si="1135"/>
        <v>21:0675</v>
      </c>
      <c r="D8586" s="1" t="str">
        <f t="shared" si="1139"/>
        <v>21:0205</v>
      </c>
      <c r="E8586" t="s">
        <v>33642</v>
      </c>
      <c r="F8586" t="s">
        <v>33643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 t="s">
        <v>576</v>
      </c>
      <c r="P8586" t="s">
        <v>583</v>
      </c>
      <c r="Q8586" t="s">
        <v>365</v>
      </c>
    </row>
    <row r="8587" spans="1:17" hidden="1" x14ac:dyDescent="0.25">
      <c r="A8587" t="s">
        <v>33644</v>
      </c>
      <c r="B8587" t="s">
        <v>33645</v>
      </c>
      <c r="C8587" s="1" t="str">
        <f t="shared" si="1135"/>
        <v>21:0675</v>
      </c>
      <c r="D8587" s="1" t="str">
        <f t="shared" si="1139"/>
        <v>21:0205</v>
      </c>
      <c r="E8587" t="s">
        <v>33646</v>
      </c>
      <c r="F8587" t="s">
        <v>33647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 t="s">
        <v>370</v>
      </c>
      <c r="P8587" t="s">
        <v>583</v>
      </c>
      <c r="Q8587" t="s">
        <v>392</v>
      </c>
    </row>
    <row r="8588" spans="1:17" hidden="1" x14ac:dyDescent="0.25">
      <c r="A8588" t="s">
        <v>33648</v>
      </c>
      <c r="B8588" t="s">
        <v>33649</v>
      </c>
      <c r="C8588" s="1" t="str">
        <f t="shared" si="1135"/>
        <v>21:0675</v>
      </c>
      <c r="D8588" s="1" t="str">
        <f t="shared" si="1139"/>
        <v>21:0205</v>
      </c>
      <c r="E8588" t="s">
        <v>33650</v>
      </c>
      <c r="F8588" t="s">
        <v>33651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 t="s">
        <v>21</v>
      </c>
      <c r="P8588" t="s">
        <v>22</v>
      </c>
      <c r="Q8588" t="s">
        <v>198</v>
      </c>
    </row>
    <row r="8589" spans="1:17" hidden="1" x14ac:dyDescent="0.25">
      <c r="A8589" t="s">
        <v>33652</v>
      </c>
      <c r="B8589" t="s">
        <v>33653</v>
      </c>
      <c r="C8589" s="1" t="str">
        <f t="shared" si="1135"/>
        <v>21:0675</v>
      </c>
      <c r="D8589" s="1" t="str">
        <f t="shared" si="1139"/>
        <v>21:0205</v>
      </c>
      <c r="E8589" t="s">
        <v>33654</v>
      </c>
      <c r="F8589" t="s">
        <v>33655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 t="s">
        <v>3655</v>
      </c>
      <c r="P8589" t="s">
        <v>636</v>
      </c>
      <c r="Q8589" t="s">
        <v>653</v>
      </c>
    </row>
    <row r="8590" spans="1:17" hidden="1" x14ac:dyDescent="0.25">
      <c r="A8590" t="s">
        <v>33656</v>
      </c>
      <c r="B8590" t="s">
        <v>33657</v>
      </c>
      <c r="C8590" s="1" t="str">
        <f t="shared" si="1135"/>
        <v>21:0675</v>
      </c>
      <c r="D8590" s="1" t="str">
        <f t="shared" si="1139"/>
        <v>21:0205</v>
      </c>
      <c r="E8590" t="s">
        <v>33658</v>
      </c>
      <c r="F8590" t="s">
        <v>33659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 t="s">
        <v>551</v>
      </c>
      <c r="P8590" t="s">
        <v>397</v>
      </c>
      <c r="Q8590" t="s">
        <v>35</v>
      </c>
    </row>
    <row r="8591" spans="1:17" hidden="1" x14ac:dyDescent="0.25">
      <c r="A8591" t="s">
        <v>33660</v>
      </c>
      <c r="B8591" t="s">
        <v>33661</v>
      </c>
      <c r="C8591" s="1" t="str">
        <f t="shared" si="1135"/>
        <v>21:0675</v>
      </c>
      <c r="D8591" s="1" t="str">
        <f t="shared" si="1139"/>
        <v>21:0205</v>
      </c>
      <c r="E8591" t="s">
        <v>33662</v>
      </c>
      <c r="F8591" t="s">
        <v>33663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 t="s">
        <v>23857</v>
      </c>
      <c r="P8591" t="s">
        <v>658</v>
      </c>
      <c r="Q8591" t="s">
        <v>5130</v>
      </c>
    </row>
    <row r="8592" spans="1:17" hidden="1" x14ac:dyDescent="0.25">
      <c r="A8592" t="s">
        <v>33664</v>
      </c>
      <c r="B8592" t="s">
        <v>33665</v>
      </c>
      <c r="C8592" s="1" t="str">
        <f t="shared" si="1135"/>
        <v>21:0675</v>
      </c>
      <c r="D8592" s="1" t="str">
        <f t="shared" si="1139"/>
        <v>21:0205</v>
      </c>
      <c r="E8592" t="s">
        <v>33666</v>
      </c>
      <c r="F8592" t="s">
        <v>33667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 t="s">
        <v>21</v>
      </c>
      <c r="P8592" t="s">
        <v>397</v>
      </c>
      <c r="Q8592" t="s">
        <v>29</v>
      </c>
    </row>
    <row r="8593" spans="1:17" hidden="1" x14ac:dyDescent="0.25">
      <c r="A8593" t="s">
        <v>33668</v>
      </c>
      <c r="B8593" t="s">
        <v>33669</v>
      </c>
      <c r="C8593" s="1" t="str">
        <f t="shared" si="1135"/>
        <v>21:0675</v>
      </c>
      <c r="D8593" s="1" t="str">
        <f t="shared" si="1139"/>
        <v>21:0205</v>
      </c>
      <c r="E8593" t="s">
        <v>33670</v>
      </c>
      <c r="F8593" t="s">
        <v>33671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 t="s">
        <v>21</v>
      </c>
      <c r="P8593" t="s">
        <v>2212</v>
      </c>
      <c r="Q8593" t="s">
        <v>46</v>
      </c>
    </row>
    <row r="8594" spans="1:17" hidden="1" x14ac:dyDescent="0.25">
      <c r="A8594" t="s">
        <v>33672</v>
      </c>
      <c r="B8594" t="s">
        <v>33673</v>
      </c>
      <c r="C8594" s="1" t="str">
        <f t="shared" si="1135"/>
        <v>21:0675</v>
      </c>
      <c r="D8594" s="1" t="str">
        <f t="shared" si="1139"/>
        <v>21:0205</v>
      </c>
      <c r="E8594" t="s">
        <v>33674</v>
      </c>
      <c r="F8594" t="s">
        <v>33675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 t="s">
        <v>158</v>
      </c>
      <c r="P8594" t="s">
        <v>1515</v>
      </c>
      <c r="Q8594" t="s">
        <v>398</v>
      </c>
    </row>
    <row r="8595" spans="1:17" hidden="1" x14ac:dyDescent="0.25">
      <c r="A8595" t="s">
        <v>33676</v>
      </c>
      <c r="B8595" t="s">
        <v>33677</v>
      </c>
      <c r="C8595" s="1" t="str">
        <f t="shared" si="1135"/>
        <v>21:0675</v>
      </c>
      <c r="D8595" s="1" t="str">
        <f t="shared" si="1139"/>
        <v>21:0205</v>
      </c>
      <c r="E8595" t="s">
        <v>33678</v>
      </c>
      <c r="F8595" t="s">
        <v>33679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 t="s">
        <v>21</v>
      </c>
      <c r="P8595" t="s">
        <v>17680</v>
      </c>
      <c r="Q8595" t="s">
        <v>23</v>
      </c>
    </row>
    <row r="8596" spans="1:17" hidden="1" x14ac:dyDescent="0.25">
      <c r="A8596" t="s">
        <v>33680</v>
      </c>
      <c r="B8596" t="s">
        <v>33681</v>
      </c>
      <c r="C8596" s="1" t="str">
        <f t="shared" si="1135"/>
        <v>21:0675</v>
      </c>
      <c r="D8596" s="1" t="str">
        <f t="shared" si="1139"/>
        <v>21:0205</v>
      </c>
      <c r="E8596" t="s">
        <v>33682</v>
      </c>
      <c r="F8596" t="s">
        <v>33683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 t="s">
        <v>1818</v>
      </c>
      <c r="P8596" t="s">
        <v>2943</v>
      </c>
      <c r="Q8596" t="s">
        <v>522</v>
      </c>
    </row>
    <row r="8597" spans="1:17" hidden="1" x14ac:dyDescent="0.25">
      <c r="A8597" t="s">
        <v>33684</v>
      </c>
      <c r="B8597" t="s">
        <v>33685</v>
      </c>
      <c r="C8597" s="1" t="str">
        <f t="shared" si="1135"/>
        <v>21:0675</v>
      </c>
      <c r="D8597" s="1" t="str">
        <f t="shared" si="1139"/>
        <v>21:0205</v>
      </c>
      <c r="E8597" t="s">
        <v>33686</v>
      </c>
      <c r="F8597" t="s">
        <v>33687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 t="s">
        <v>2720</v>
      </c>
      <c r="P8597" t="s">
        <v>391</v>
      </c>
      <c r="Q8597" t="s">
        <v>365</v>
      </c>
    </row>
    <row r="8598" spans="1:17" hidden="1" x14ac:dyDescent="0.25">
      <c r="A8598" t="s">
        <v>33688</v>
      </c>
      <c r="B8598" t="s">
        <v>33689</v>
      </c>
      <c r="C8598" s="1" t="str">
        <f t="shared" si="1135"/>
        <v>21:0675</v>
      </c>
      <c r="D8598" s="1" t="str">
        <f t="shared" si="1139"/>
        <v>21:0205</v>
      </c>
      <c r="E8598" t="s">
        <v>33690</v>
      </c>
      <c r="F8598" t="s">
        <v>33691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 t="s">
        <v>10145</v>
      </c>
      <c r="P8598" t="s">
        <v>1515</v>
      </c>
      <c r="Q8598" t="s">
        <v>653</v>
      </c>
    </row>
    <row r="8599" spans="1:17" hidden="1" x14ac:dyDescent="0.25">
      <c r="A8599" t="s">
        <v>33692</v>
      </c>
      <c r="B8599" t="s">
        <v>33693</v>
      </c>
      <c r="C8599" s="1" t="str">
        <f t="shared" si="1135"/>
        <v>21:0675</v>
      </c>
      <c r="D8599" s="1" t="str">
        <f t="shared" si="1139"/>
        <v>21:0205</v>
      </c>
      <c r="E8599" t="s">
        <v>33694</v>
      </c>
      <c r="F8599" t="s">
        <v>33695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  <c r="O8599" t="s">
        <v>108</v>
      </c>
      <c r="P8599" t="s">
        <v>108</v>
      </c>
      <c r="Q8599" t="s">
        <v>108</v>
      </c>
    </row>
    <row r="8600" spans="1:17" hidden="1" x14ac:dyDescent="0.25">
      <c r="A8600" t="s">
        <v>33696</v>
      </c>
      <c r="B8600" t="s">
        <v>33697</v>
      </c>
      <c r="C8600" s="1" t="str">
        <f t="shared" si="1135"/>
        <v>21:0675</v>
      </c>
      <c r="D8600" s="1" t="str">
        <f t="shared" si="1139"/>
        <v>21:0205</v>
      </c>
      <c r="E8600" t="s">
        <v>33698</v>
      </c>
      <c r="F8600" t="s">
        <v>33699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 t="s">
        <v>220</v>
      </c>
      <c r="P8600" t="s">
        <v>583</v>
      </c>
      <c r="Q8600" t="s">
        <v>59</v>
      </c>
    </row>
    <row r="8601" spans="1:17" hidden="1" x14ac:dyDescent="0.25">
      <c r="A8601" t="s">
        <v>33700</v>
      </c>
      <c r="B8601" t="s">
        <v>33701</v>
      </c>
      <c r="C8601" s="1" t="str">
        <f t="shared" si="1135"/>
        <v>21:0675</v>
      </c>
      <c r="D8601" s="1" t="str">
        <f t="shared" si="1139"/>
        <v>21:0205</v>
      </c>
      <c r="E8601" t="s">
        <v>33702</v>
      </c>
      <c r="F8601" t="s">
        <v>33703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 t="s">
        <v>3376</v>
      </c>
      <c r="P8601" t="s">
        <v>22</v>
      </c>
      <c r="Q8601" t="s">
        <v>392</v>
      </c>
    </row>
    <row r="8602" spans="1:17" hidden="1" x14ac:dyDescent="0.25">
      <c r="A8602" t="s">
        <v>33704</v>
      </c>
      <c r="B8602" t="s">
        <v>33705</v>
      </c>
      <c r="C8602" s="1" t="str">
        <f t="shared" ref="C8602:C8665" si="1142">HYPERLINK("http://geochem.nrcan.gc.ca/cdogs/content/bdl/bdl210675_e.htm", "21:0675")</f>
        <v>21:0675</v>
      </c>
      <c r="D8602" s="1" t="str">
        <f t="shared" si="1139"/>
        <v>21:0205</v>
      </c>
      <c r="E8602" t="s">
        <v>33706</v>
      </c>
      <c r="F8602" t="s">
        <v>33707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 t="s">
        <v>2120</v>
      </c>
      <c r="P8602" t="s">
        <v>22</v>
      </c>
      <c r="Q8602" t="s">
        <v>392</v>
      </c>
    </row>
    <row r="8603" spans="1:17" hidden="1" x14ac:dyDescent="0.25">
      <c r="A8603" t="s">
        <v>33708</v>
      </c>
      <c r="B8603" t="s">
        <v>33709</v>
      </c>
      <c r="C8603" s="1" t="str">
        <f t="shared" si="1142"/>
        <v>21:0675</v>
      </c>
      <c r="D8603" s="1" t="str">
        <f t="shared" si="1139"/>
        <v>21:0205</v>
      </c>
      <c r="E8603" t="s">
        <v>33710</v>
      </c>
      <c r="F8603" t="s">
        <v>33711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 t="s">
        <v>101</v>
      </c>
      <c r="P8603" t="s">
        <v>22</v>
      </c>
      <c r="Q8603" t="s">
        <v>29</v>
      </c>
    </row>
    <row r="8604" spans="1:17" hidden="1" x14ac:dyDescent="0.25">
      <c r="A8604" t="s">
        <v>33712</v>
      </c>
      <c r="B8604" t="s">
        <v>33713</v>
      </c>
      <c r="C8604" s="1" t="str">
        <f t="shared" si="1142"/>
        <v>21:0675</v>
      </c>
      <c r="D8604" s="1" t="str">
        <f t="shared" si="1139"/>
        <v>21:0205</v>
      </c>
      <c r="E8604" t="s">
        <v>33714</v>
      </c>
      <c r="F8604" t="s">
        <v>33715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 t="s">
        <v>21</v>
      </c>
      <c r="P8604" t="s">
        <v>22</v>
      </c>
      <c r="Q8604" t="s">
        <v>46</v>
      </c>
    </row>
    <row r="8605" spans="1:17" hidden="1" x14ac:dyDescent="0.25">
      <c r="A8605" t="s">
        <v>33716</v>
      </c>
      <c r="B8605" t="s">
        <v>33717</v>
      </c>
      <c r="C8605" s="1" t="str">
        <f t="shared" si="1142"/>
        <v>21:0675</v>
      </c>
      <c r="D8605" s="1" t="str">
        <f t="shared" si="1139"/>
        <v>21:0205</v>
      </c>
      <c r="E8605" t="s">
        <v>33718</v>
      </c>
      <c r="F8605" t="s">
        <v>33719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 t="s">
        <v>21</v>
      </c>
      <c r="P8605" t="s">
        <v>356</v>
      </c>
      <c r="Q8605" t="s">
        <v>29</v>
      </c>
    </row>
    <row r="8606" spans="1:17" hidden="1" x14ac:dyDescent="0.25">
      <c r="A8606" t="s">
        <v>33720</v>
      </c>
      <c r="B8606" t="s">
        <v>33721</v>
      </c>
      <c r="C8606" s="1" t="str">
        <f t="shared" si="1142"/>
        <v>21:0675</v>
      </c>
      <c r="D8606" s="1" t="str">
        <f t="shared" si="1139"/>
        <v>21:0205</v>
      </c>
      <c r="E8606" t="s">
        <v>33722</v>
      </c>
      <c r="F8606" t="s">
        <v>33723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 t="s">
        <v>21</v>
      </c>
      <c r="P8606" t="s">
        <v>356</v>
      </c>
      <c r="Q8606" t="s">
        <v>198</v>
      </c>
    </row>
    <row r="8607" spans="1:17" hidden="1" x14ac:dyDescent="0.25">
      <c r="A8607" t="s">
        <v>33724</v>
      </c>
      <c r="B8607" t="s">
        <v>33725</v>
      </c>
      <c r="C8607" s="1" t="str">
        <f t="shared" si="1142"/>
        <v>21:0675</v>
      </c>
      <c r="D8607" s="1" t="str">
        <f t="shared" si="1139"/>
        <v>21:0205</v>
      </c>
      <c r="E8607" t="s">
        <v>33726</v>
      </c>
      <c r="F8607" t="s">
        <v>33727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 t="s">
        <v>64</v>
      </c>
      <c r="P8607" t="s">
        <v>356</v>
      </c>
      <c r="Q8607" t="s">
        <v>35</v>
      </c>
    </row>
    <row r="8608" spans="1:17" hidden="1" x14ac:dyDescent="0.25">
      <c r="A8608" t="s">
        <v>33728</v>
      </c>
      <c r="B8608" t="s">
        <v>33729</v>
      </c>
      <c r="C8608" s="1" t="str">
        <f t="shared" si="1142"/>
        <v>21:0675</v>
      </c>
      <c r="D8608" s="1" t="str">
        <f t="shared" si="1139"/>
        <v>21:0205</v>
      </c>
      <c r="E8608" t="s">
        <v>33730</v>
      </c>
      <c r="F8608" t="s">
        <v>33731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 t="s">
        <v>21</v>
      </c>
      <c r="P8608" t="s">
        <v>356</v>
      </c>
      <c r="Q8608" t="s">
        <v>198</v>
      </c>
    </row>
    <row r="8609" spans="1:17" hidden="1" x14ac:dyDescent="0.25">
      <c r="A8609" t="s">
        <v>33732</v>
      </c>
      <c r="B8609" t="s">
        <v>33733</v>
      </c>
      <c r="C8609" s="1" t="str">
        <f t="shared" si="1142"/>
        <v>21:0675</v>
      </c>
      <c r="D8609" s="1" t="str">
        <f t="shared" si="1139"/>
        <v>21:0205</v>
      </c>
      <c r="E8609" t="s">
        <v>33734</v>
      </c>
      <c r="F8609" t="s">
        <v>33735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 t="s">
        <v>1771</v>
      </c>
      <c r="P8609" t="s">
        <v>397</v>
      </c>
      <c r="Q8609" t="s">
        <v>46</v>
      </c>
    </row>
    <row r="8610" spans="1:17" hidden="1" x14ac:dyDescent="0.25">
      <c r="A8610" t="s">
        <v>33736</v>
      </c>
      <c r="B8610" t="s">
        <v>33737</v>
      </c>
      <c r="C8610" s="1" t="str">
        <f t="shared" si="1142"/>
        <v>21:0675</v>
      </c>
      <c r="D8610" s="1" t="str">
        <f t="shared" si="1139"/>
        <v>21:0205</v>
      </c>
      <c r="E8610" t="s">
        <v>33734</v>
      </c>
      <c r="F8610" t="s">
        <v>33738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 t="s">
        <v>327</v>
      </c>
      <c r="P8610" t="s">
        <v>1515</v>
      </c>
      <c r="Q8610" t="s">
        <v>46</v>
      </c>
    </row>
    <row r="8611" spans="1:17" hidden="1" x14ac:dyDescent="0.25">
      <c r="A8611" t="s">
        <v>33739</v>
      </c>
      <c r="B8611" t="s">
        <v>33740</v>
      </c>
      <c r="C8611" s="1" t="str">
        <f t="shared" si="1142"/>
        <v>21:0675</v>
      </c>
      <c r="D8611" s="1" t="str">
        <f t="shared" si="1139"/>
        <v>21:0205</v>
      </c>
      <c r="E8611" t="s">
        <v>33741</v>
      </c>
      <c r="F8611" t="s">
        <v>33742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 t="s">
        <v>522</v>
      </c>
      <c r="P8611" t="s">
        <v>33743</v>
      </c>
      <c r="Q8611" t="s">
        <v>46</v>
      </c>
    </row>
    <row r="8612" spans="1:17" hidden="1" x14ac:dyDescent="0.25">
      <c r="A8612" t="s">
        <v>33744</v>
      </c>
      <c r="B8612" t="s">
        <v>33745</v>
      </c>
      <c r="C8612" s="1" t="str">
        <f t="shared" si="1142"/>
        <v>21:0675</v>
      </c>
      <c r="D8612" s="1" t="str">
        <f t="shared" si="1139"/>
        <v>21:0205</v>
      </c>
      <c r="E8612" t="s">
        <v>33746</v>
      </c>
      <c r="F8612" t="s">
        <v>33747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 t="s">
        <v>17101</v>
      </c>
      <c r="P8612" t="s">
        <v>1631</v>
      </c>
      <c r="Q8612" t="s">
        <v>46</v>
      </c>
    </row>
    <row r="8613" spans="1:17" hidden="1" x14ac:dyDescent="0.25">
      <c r="A8613" t="s">
        <v>33748</v>
      </c>
      <c r="B8613" t="s">
        <v>33749</v>
      </c>
      <c r="C8613" s="1" t="str">
        <f t="shared" si="1142"/>
        <v>21:0675</v>
      </c>
      <c r="D8613" s="1" t="str">
        <f t="shared" si="1139"/>
        <v>21:0205</v>
      </c>
      <c r="E8613" t="s">
        <v>33750</v>
      </c>
      <c r="F8613" t="s">
        <v>33751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 t="s">
        <v>5793</v>
      </c>
      <c r="P8613" t="s">
        <v>880</v>
      </c>
      <c r="Q8613" t="s">
        <v>198</v>
      </c>
    </row>
    <row r="8614" spans="1:17" hidden="1" x14ac:dyDescent="0.25">
      <c r="A8614" t="s">
        <v>33752</v>
      </c>
      <c r="B8614" t="s">
        <v>33753</v>
      </c>
      <c r="C8614" s="1" t="str">
        <f t="shared" si="1142"/>
        <v>21:0675</v>
      </c>
      <c r="D8614" s="1" t="str">
        <f t="shared" si="1139"/>
        <v>21:0205</v>
      </c>
      <c r="E8614" t="s">
        <v>33754</v>
      </c>
      <c r="F8614" t="s">
        <v>33755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 t="s">
        <v>2418</v>
      </c>
      <c r="P8614" t="s">
        <v>22</v>
      </c>
      <c r="Q8614" t="s">
        <v>59</v>
      </c>
    </row>
    <row r="8615" spans="1:17" hidden="1" x14ac:dyDescent="0.25">
      <c r="A8615" t="s">
        <v>33756</v>
      </c>
      <c r="B8615" t="s">
        <v>33757</v>
      </c>
      <c r="C8615" s="1" t="str">
        <f t="shared" si="1142"/>
        <v>21:0675</v>
      </c>
      <c r="D8615" s="1" t="str">
        <f t="shared" si="1139"/>
        <v>21:0205</v>
      </c>
      <c r="E8615" t="s">
        <v>33758</v>
      </c>
      <c r="F8615" t="s">
        <v>33759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 t="s">
        <v>1818</v>
      </c>
      <c r="P8615" t="s">
        <v>22</v>
      </c>
      <c r="Q8615" t="s">
        <v>103</v>
      </c>
    </row>
    <row r="8616" spans="1:17" hidden="1" x14ac:dyDescent="0.25">
      <c r="A8616" t="s">
        <v>33760</v>
      </c>
      <c r="B8616" t="s">
        <v>33761</v>
      </c>
      <c r="C8616" s="1" t="str">
        <f t="shared" si="1142"/>
        <v>21:0675</v>
      </c>
      <c r="D8616" s="1" t="str">
        <f>HYPERLINK("http://geochem.nrcan.gc.ca/cdogs/content/svy/svy_e.htm", "")</f>
        <v/>
      </c>
      <c r="G8616" s="1" t="str">
        <f>HYPERLINK("http://geochem.nrcan.gc.ca/cdogs/content/cr_/cr_00082_e.htm", "82")</f>
        <v>82</v>
      </c>
      <c r="J8616" t="s">
        <v>11703</v>
      </c>
      <c r="K8616" t="s">
        <v>11704</v>
      </c>
      <c r="O8616" t="s">
        <v>730</v>
      </c>
      <c r="P8616" t="s">
        <v>5702</v>
      </c>
      <c r="Q8616" t="s">
        <v>59</v>
      </c>
    </row>
    <row r="8617" spans="1:17" hidden="1" x14ac:dyDescent="0.25">
      <c r="A8617" t="s">
        <v>33762</v>
      </c>
      <c r="B8617" t="s">
        <v>33763</v>
      </c>
      <c r="C8617" s="1" t="str">
        <f t="shared" si="1142"/>
        <v>21:0675</v>
      </c>
      <c r="D8617" s="1" t="str">
        <f t="shared" ref="D8617:D8622" si="1143">HYPERLINK("http://geochem.nrcan.gc.ca/cdogs/content/svy/svy210205_e.htm", "21:0205")</f>
        <v>21:0205</v>
      </c>
      <c r="E8617" t="s">
        <v>33764</v>
      </c>
      <c r="F8617" t="s">
        <v>33765</v>
      </c>
      <c r="H8617">
        <v>63.745055999999998</v>
      </c>
      <c r="I8617">
        <v>-136.48104789999999</v>
      </c>
      <c r="J8617" s="1" t="str">
        <f t="shared" ref="J8617:J8622" si="1144">HYPERLINK("http://geochem.nrcan.gc.ca/cdogs/content/kwd/kwd020018_e.htm", "Fluid (stream)")</f>
        <v>Fluid (stream)</v>
      </c>
      <c r="K8617" s="1" t="str">
        <f t="shared" ref="K8617:K8622" si="1145">HYPERLINK("http://geochem.nrcan.gc.ca/cdogs/content/kwd/kwd080007_e.htm", "Untreated Water")</f>
        <v>Untreated Water</v>
      </c>
      <c r="O8617" t="s">
        <v>630</v>
      </c>
      <c r="P8617" t="s">
        <v>22</v>
      </c>
      <c r="Q8617" t="s">
        <v>392</v>
      </c>
    </row>
    <row r="8618" spans="1:17" hidden="1" x14ac:dyDescent="0.25">
      <c r="A8618" t="s">
        <v>33766</v>
      </c>
      <c r="B8618" t="s">
        <v>33767</v>
      </c>
      <c r="C8618" s="1" t="str">
        <f t="shared" si="1142"/>
        <v>21:0675</v>
      </c>
      <c r="D8618" s="1" t="str">
        <f t="shared" si="1143"/>
        <v>21:0205</v>
      </c>
      <c r="E8618" t="s">
        <v>33768</v>
      </c>
      <c r="F8618" t="s">
        <v>33769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 t="s">
        <v>64</v>
      </c>
      <c r="P8618" t="s">
        <v>356</v>
      </c>
      <c r="Q8618" t="s">
        <v>23</v>
      </c>
    </row>
    <row r="8619" spans="1:17" hidden="1" x14ac:dyDescent="0.25">
      <c r="A8619" t="s">
        <v>33770</v>
      </c>
      <c r="B8619" t="s">
        <v>33771</v>
      </c>
      <c r="C8619" s="1" t="str">
        <f t="shared" si="1142"/>
        <v>21:0675</v>
      </c>
      <c r="D8619" s="1" t="str">
        <f t="shared" si="1143"/>
        <v>21:0205</v>
      </c>
      <c r="E8619" t="s">
        <v>33772</v>
      </c>
      <c r="F8619" t="s">
        <v>33773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 t="s">
        <v>3419</v>
      </c>
      <c r="P8619" t="s">
        <v>2212</v>
      </c>
      <c r="Q8619" t="s">
        <v>522</v>
      </c>
    </row>
    <row r="8620" spans="1:17" hidden="1" x14ac:dyDescent="0.25">
      <c r="A8620" t="s">
        <v>33774</v>
      </c>
      <c r="B8620" t="s">
        <v>33775</v>
      </c>
      <c r="C8620" s="1" t="str">
        <f t="shared" si="1142"/>
        <v>21:0675</v>
      </c>
      <c r="D8620" s="1" t="str">
        <f t="shared" si="1143"/>
        <v>21:0205</v>
      </c>
      <c r="E8620" t="s">
        <v>33776</v>
      </c>
      <c r="F8620" t="s">
        <v>33777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 t="s">
        <v>652</v>
      </c>
      <c r="P8620" t="s">
        <v>22</v>
      </c>
      <c r="Q8620" t="s">
        <v>59</v>
      </c>
    </row>
    <row r="8621" spans="1:17" hidden="1" x14ac:dyDescent="0.25">
      <c r="A8621" t="s">
        <v>33778</v>
      </c>
      <c r="B8621" t="s">
        <v>33779</v>
      </c>
      <c r="C8621" s="1" t="str">
        <f t="shared" si="1142"/>
        <v>21:0675</v>
      </c>
      <c r="D8621" s="1" t="str">
        <f t="shared" si="1143"/>
        <v>21:0205</v>
      </c>
      <c r="E8621" t="s">
        <v>33780</v>
      </c>
      <c r="F8621" t="s">
        <v>33781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 t="s">
        <v>21</v>
      </c>
      <c r="P8621" t="s">
        <v>356</v>
      </c>
      <c r="Q8621" t="s">
        <v>71</v>
      </c>
    </row>
    <row r="8622" spans="1:17" hidden="1" x14ac:dyDescent="0.25">
      <c r="A8622" t="s">
        <v>33782</v>
      </c>
      <c r="B8622" t="s">
        <v>33783</v>
      </c>
      <c r="C8622" s="1" t="str">
        <f t="shared" si="1142"/>
        <v>21:0675</v>
      </c>
      <c r="D8622" s="1" t="str">
        <f t="shared" si="1143"/>
        <v>21:0205</v>
      </c>
      <c r="E8622" t="s">
        <v>33784</v>
      </c>
      <c r="F8622" t="s">
        <v>33785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 t="s">
        <v>21</v>
      </c>
      <c r="P8622" t="s">
        <v>22</v>
      </c>
      <c r="Q8622" t="s">
        <v>46</v>
      </c>
    </row>
    <row r="8623" spans="1:17" hidden="1" x14ac:dyDescent="0.25">
      <c r="A8623" t="s">
        <v>33786</v>
      </c>
      <c r="B8623" t="s">
        <v>33787</v>
      </c>
      <c r="C8623" s="1" t="str">
        <f t="shared" si="1142"/>
        <v>21:0675</v>
      </c>
      <c r="D8623" s="1" t="str">
        <f>HYPERLINK("http://geochem.nrcan.gc.ca/cdogs/content/svy/svy_e.htm", "")</f>
        <v/>
      </c>
      <c r="G8623" s="1" t="str">
        <f>HYPERLINK("http://geochem.nrcan.gc.ca/cdogs/content/cr_/cr_00080_e.htm", "80")</f>
        <v>80</v>
      </c>
      <c r="J8623" t="s">
        <v>11703</v>
      </c>
      <c r="K8623" t="s">
        <v>11704</v>
      </c>
      <c r="O8623" t="s">
        <v>311</v>
      </c>
      <c r="P8623" t="s">
        <v>1515</v>
      </c>
      <c r="Q8623" t="s">
        <v>59</v>
      </c>
    </row>
    <row r="8624" spans="1:17" hidden="1" x14ac:dyDescent="0.25">
      <c r="A8624" t="s">
        <v>33788</v>
      </c>
      <c r="B8624" t="s">
        <v>33789</v>
      </c>
      <c r="C8624" s="1" t="str">
        <f t="shared" si="1142"/>
        <v>21:0675</v>
      </c>
      <c r="D8624" s="1" t="str">
        <f t="shared" ref="D8624:D8650" si="1146">HYPERLINK("http://geochem.nrcan.gc.ca/cdogs/content/svy/svy210205_e.htm", "21:0205")</f>
        <v>21:0205</v>
      </c>
      <c r="E8624" t="s">
        <v>33790</v>
      </c>
      <c r="F8624" t="s">
        <v>33791</v>
      </c>
      <c r="H8624">
        <v>63.752938299999997</v>
      </c>
      <c r="I8624">
        <v>-136.8460302</v>
      </c>
      <c r="J8624" s="1" t="str">
        <f t="shared" ref="J8624:J8650" si="1147">HYPERLINK("http://geochem.nrcan.gc.ca/cdogs/content/kwd/kwd020018_e.htm", "Fluid (stream)")</f>
        <v>Fluid (stream)</v>
      </c>
      <c r="K8624" s="1" t="str">
        <f t="shared" ref="K8624:K8650" si="1148">HYPERLINK("http://geochem.nrcan.gc.ca/cdogs/content/kwd/kwd080007_e.htm", "Untreated Water")</f>
        <v>Untreated Water</v>
      </c>
      <c r="O8624" t="s">
        <v>220</v>
      </c>
      <c r="P8624" t="s">
        <v>22</v>
      </c>
      <c r="Q8624" t="s">
        <v>198</v>
      </c>
    </row>
    <row r="8625" spans="1:17" hidden="1" x14ac:dyDescent="0.25">
      <c r="A8625" t="s">
        <v>33792</v>
      </c>
      <c r="B8625" t="s">
        <v>33793</v>
      </c>
      <c r="C8625" s="1" t="str">
        <f t="shared" si="1142"/>
        <v>21:0675</v>
      </c>
      <c r="D8625" s="1" t="str">
        <f t="shared" si="1146"/>
        <v>21:0205</v>
      </c>
      <c r="E8625" t="s">
        <v>33794</v>
      </c>
      <c r="F8625" t="s">
        <v>33795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 t="s">
        <v>551</v>
      </c>
      <c r="P8625" t="s">
        <v>356</v>
      </c>
      <c r="Q8625" t="s">
        <v>71</v>
      </c>
    </row>
    <row r="8626" spans="1:17" hidden="1" x14ac:dyDescent="0.25">
      <c r="A8626" t="s">
        <v>33796</v>
      </c>
      <c r="B8626" t="s">
        <v>33797</v>
      </c>
      <c r="C8626" s="1" t="str">
        <f t="shared" si="1142"/>
        <v>21:0675</v>
      </c>
      <c r="D8626" s="1" t="str">
        <f t="shared" si="1146"/>
        <v>21:0205</v>
      </c>
      <c r="E8626" t="s">
        <v>33798</v>
      </c>
      <c r="F8626" t="s">
        <v>33799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 t="s">
        <v>21</v>
      </c>
      <c r="P8626" t="s">
        <v>356</v>
      </c>
      <c r="Q8626" t="s">
        <v>171</v>
      </c>
    </row>
    <row r="8627" spans="1:17" hidden="1" x14ac:dyDescent="0.25">
      <c r="A8627" t="s">
        <v>33800</v>
      </c>
      <c r="B8627" t="s">
        <v>33801</v>
      </c>
      <c r="C8627" s="1" t="str">
        <f t="shared" si="1142"/>
        <v>21:0675</v>
      </c>
      <c r="D8627" s="1" t="str">
        <f t="shared" si="1146"/>
        <v>21:0205</v>
      </c>
      <c r="E8627" t="s">
        <v>33802</v>
      </c>
      <c r="F8627" t="s">
        <v>33803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 t="s">
        <v>3022</v>
      </c>
      <c r="P8627" t="s">
        <v>2212</v>
      </c>
      <c r="Q8627" t="s">
        <v>71</v>
      </c>
    </row>
    <row r="8628" spans="1:17" hidden="1" x14ac:dyDescent="0.25">
      <c r="A8628" t="s">
        <v>33804</v>
      </c>
      <c r="B8628" t="s">
        <v>33805</v>
      </c>
      <c r="C8628" s="1" t="str">
        <f t="shared" si="1142"/>
        <v>21:0675</v>
      </c>
      <c r="D8628" s="1" t="str">
        <f t="shared" si="1146"/>
        <v>21:0205</v>
      </c>
      <c r="E8628" t="s">
        <v>33806</v>
      </c>
      <c r="F8628" t="s">
        <v>33807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 t="s">
        <v>19624</v>
      </c>
      <c r="P8628" t="s">
        <v>2212</v>
      </c>
      <c r="Q8628" t="s">
        <v>71</v>
      </c>
    </row>
    <row r="8629" spans="1:17" hidden="1" x14ac:dyDescent="0.25">
      <c r="A8629" t="s">
        <v>33808</v>
      </c>
      <c r="B8629" t="s">
        <v>33809</v>
      </c>
      <c r="C8629" s="1" t="str">
        <f t="shared" si="1142"/>
        <v>21:0675</v>
      </c>
      <c r="D8629" s="1" t="str">
        <f t="shared" si="1146"/>
        <v>21:0205</v>
      </c>
      <c r="E8629" t="s">
        <v>33810</v>
      </c>
      <c r="F8629" t="s">
        <v>33811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 t="s">
        <v>8566</v>
      </c>
      <c r="P8629" t="s">
        <v>5368</v>
      </c>
      <c r="Q8629" t="s">
        <v>103</v>
      </c>
    </row>
    <row r="8630" spans="1:17" hidden="1" x14ac:dyDescent="0.25">
      <c r="A8630" t="s">
        <v>33812</v>
      </c>
      <c r="B8630" t="s">
        <v>33813</v>
      </c>
      <c r="C8630" s="1" t="str">
        <f t="shared" si="1142"/>
        <v>21:0675</v>
      </c>
      <c r="D8630" s="1" t="str">
        <f t="shared" si="1146"/>
        <v>21:0205</v>
      </c>
      <c r="E8630" t="s">
        <v>33814</v>
      </c>
      <c r="F8630" t="s">
        <v>33815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 t="s">
        <v>14840</v>
      </c>
      <c r="P8630" t="s">
        <v>391</v>
      </c>
      <c r="Q8630" t="s">
        <v>198</v>
      </c>
    </row>
    <row r="8631" spans="1:17" hidden="1" x14ac:dyDescent="0.25">
      <c r="A8631" t="s">
        <v>33816</v>
      </c>
      <c r="B8631" t="s">
        <v>33817</v>
      </c>
      <c r="C8631" s="1" t="str">
        <f t="shared" si="1142"/>
        <v>21:0675</v>
      </c>
      <c r="D8631" s="1" t="str">
        <f t="shared" si="1146"/>
        <v>21:0205</v>
      </c>
      <c r="E8631" t="s">
        <v>33814</v>
      </c>
      <c r="F8631" t="s">
        <v>33818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 t="s">
        <v>3672</v>
      </c>
      <c r="P8631" t="s">
        <v>391</v>
      </c>
      <c r="Q8631" t="s">
        <v>103</v>
      </c>
    </row>
    <row r="8632" spans="1:17" hidden="1" x14ac:dyDescent="0.25">
      <c r="A8632" t="s">
        <v>33819</v>
      </c>
      <c r="B8632" t="s">
        <v>33820</v>
      </c>
      <c r="C8632" s="1" t="str">
        <f t="shared" si="1142"/>
        <v>21:0675</v>
      </c>
      <c r="D8632" s="1" t="str">
        <f t="shared" si="1146"/>
        <v>21:0205</v>
      </c>
      <c r="E8632" t="s">
        <v>33821</v>
      </c>
      <c r="F8632" t="s">
        <v>33822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 t="s">
        <v>220</v>
      </c>
      <c r="P8632" t="s">
        <v>1515</v>
      </c>
      <c r="Q8632" t="s">
        <v>198</v>
      </c>
    </row>
    <row r="8633" spans="1:17" hidden="1" x14ac:dyDescent="0.25">
      <c r="A8633" t="s">
        <v>33823</v>
      </c>
      <c r="B8633" t="s">
        <v>33824</v>
      </c>
      <c r="C8633" s="1" t="str">
        <f t="shared" si="1142"/>
        <v>21:0675</v>
      </c>
      <c r="D8633" s="1" t="str">
        <f t="shared" si="1146"/>
        <v>21:0205</v>
      </c>
      <c r="E8633" t="s">
        <v>33825</v>
      </c>
      <c r="F8633" t="s">
        <v>33826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 t="s">
        <v>21</v>
      </c>
      <c r="P8633" t="s">
        <v>22</v>
      </c>
      <c r="Q8633" t="s">
        <v>88</v>
      </c>
    </row>
    <row r="8634" spans="1:17" hidden="1" x14ac:dyDescent="0.25">
      <c r="A8634" t="s">
        <v>33827</v>
      </c>
      <c r="B8634" t="s">
        <v>33828</v>
      </c>
      <c r="C8634" s="1" t="str">
        <f t="shared" si="1142"/>
        <v>21:0675</v>
      </c>
      <c r="D8634" s="1" t="str">
        <f t="shared" si="1146"/>
        <v>21:0205</v>
      </c>
      <c r="E8634" t="s">
        <v>33829</v>
      </c>
      <c r="F8634" t="s">
        <v>33830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 t="s">
        <v>21</v>
      </c>
      <c r="P8634" t="s">
        <v>356</v>
      </c>
      <c r="Q8634" t="s">
        <v>215</v>
      </c>
    </row>
    <row r="8635" spans="1:17" hidden="1" x14ac:dyDescent="0.25">
      <c r="A8635" t="s">
        <v>33831</v>
      </c>
      <c r="B8635" t="s">
        <v>33832</v>
      </c>
      <c r="C8635" s="1" t="str">
        <f t="shared" si="1142"/>
        <v>21:0675</v>
      </c>
      <c r="D8635" s="1" t="str">
        <f t="shared" si="1146"/>
        <v>21:0205</v>
      </c>
      <c r="E8635" t="s">
        <v>33833</v>
      </c>
      <c r="F8635" t="s">
        <v>33834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 t="s">
        <v>588</v>
      </c>
      <c r="P8635" t="s">
        <v>397</v>
      </c>
      <c r="Q8635" t="s">
        <v>46</v>
      </c>
    </row>
    <row r="8636" spans="1:17" hidden="1" x14ac:dyDescent="0.25">
      <c r="A8636" t="s">
        <v>33835</v>
      </c>
      <c r="B8636" t="s">
        <v>33836</v>
      </c>
      <c r="C8636" s="1" t="str">
        <f t="shared" si="1142"/>
        <v>21:0675</v>
      </c>
      <c r="D8636" s="1" t="str">
        <f t="shared" si="1146"/>
        <v>21:0205</v>
      </c>
      <c r="E8636" t="s">
        <v>33837</v>
      </c>
      <c r="F8636" t="s">
        <v>33838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 t="s">
        <v>630</v>
      </c>
      <c r="P8636" t="s">
        <v>22</v>
      </c>
      <c r="Q8636" t="s">
        <v>392</v>
      </c>
    </row>
    <row r="8637" spans="1:17" hidden="1" x14ac:dyDescent="0.25">
      <c r="A8637" t="s">
        <v>33839</v>
      </c>
      <c r="B8637" t="s">
        <v>33840</v>
      </c>
      <c r="C8637" s="1" t="str">
        <f t="shared" si="1142"/>
        <v>21:0675</v>
      </c>
      <c r="D8637" s="1" t="str">
        <f t="shared" si="1146"/>
        <v>21:0205</v>
      </c>
      <c r="E8637" t="s">
        <v>33841</v>
      </c>
      <c r="F8637" t="s">
        <v>33842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 t="s">
        <v>9517</v>
      </c>
      <c r="P8637" t="s">
        <v>22</v>
      </c>
      <c r="Q8637" t="s">
        <v>35</v>
      </c>
    </row>
    <row r="8638" spans="1:17" hidden="1" x14ac:dyDescent="0.25">
      <c r="A8638" t="s">
        <v>33843</v>
      </c>
      <c r="B8638" t="s">
        <v>33844</v>
      </c>
      <c r="C8638" s="1" t="str">
        <f t="shared" si="1142"/>
        <v>21:0675</v>
      </c>
      <c r="D8638" s="1" t="str">
        <f t="shared" si="1146"/>
        <v>21:0205</v>
      </c>
      <c r="E8638" t="s">
        <v>33845</v>
      </c>
      <c r="F8638" t="s">
        <v>33846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 t="s">
        <v>21</v>
      </c>
      <c r="P8638" t="s">
        <v>583</v>
      </c>
      <c r="Q8638" t="s">
        <v>46</v>
      </c>
    </row>
    <row r="8639" spans="1:17" hidden="1" x14ac:dyDescent="0.25">
      <c r="A8639" t="s">
        <v>33847</v>
      </c>
      <c r="B8639" t="s">
        <v>33848</v>
      </c>
      <c r="C8639" s="1" t="str">
        <f t="shared" si="1142"/>
        <v>21:0675</v>
      </c>
      <c r="D8639" s="1" t="str">
        <f t="shared" si="1146"/>
        <v>21:0205</v>
      </c>
      <c r="E8639" t="s">
        <v>33849</v>
      </c>
      <c r="F8639" t="s">
        <v>33850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 t="s">
        <v>3060</v>
      </c>
      <c r="P8639" t="s">
        <v>583</v>
      </c>
      <c r="Q8639" t="s">
        <v>522</v>
      </c>
    </row>
    <row r="8640" spans="1:17" hidden="1" x14ac:dyDescent="0.25">
      <c r="A8640" t="s">
        <v>33851</v>
      </c>
      <c r="B8640" t="s">
        <v>33852</v>
      </c>
      <c r="C8640" s="1" t="str">
        <f t="shared" si="1142"/>
        <v>21:0675</v>
      </c>
      <c r="D8640" s="1" t="str">
        <f t="shared" si="1146"/>
        <v>21:0205</v>
      </c>
      <c r="E8640" t="s">
        <v>33849</v>
      </c>
      <c r="F8640" t="s">
        <v>33853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 t="s">
        <v>28459</v>
      </c>
      <c r="P8640" t="s">
        <v>583</v>
      </c>
      <c r="Q8640" t="s">
        <v>522</v>
      </c>
    </row>
    <row r="8641" spans="1:17" hidden="1" x14ac:dyDescent="0.25">
      <c r="A8641" t="s">
        <v>33854</v>
      </c>
      <c r="B8641" t="s">
        <v>33855</v>
      </c>
      <c r="C8641" s="1" t="str">
        <f t="shared" si="1142"/>
        <v>21:0675</v>
      </c>
      <c r="D8641" s="1" t="str">
        <f t="shared" si="1146"/>
        <v>21:0205</v>
      </c>
      <c r="E8641" t="s">
        <v>33856</v>
      </c>
      <c r="F8641" t="s">
        <v>33857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 t="s">
        <v>21</v>
      </c>
      <c r="P8641" t="s">
        <v>2943</v>
      </c>
      <c r="Q8641" t="s">
        <v>215</v>
      </c>
    </row>
    <row r="8642" spans="1:17" hidden="1" x14ac:dyDescent="0.25">
      <c r="A8642" t="s">
        <v>33858</v>
      </c>
      <c r="B8642" t="s">
        <v>33859</v>
      </c>
      <c r="C8642" s="1" t="str">
        <f t="shared" si="1142"/>
        <v>21:0675</v>
      </c>
      <c r="D8642" s="1" t="str">
        <f t="shared" si="1146"/>
        <v>21:0205</v>
      </c>
      <c r="E8642" t="s">
        <v>33860</v>
      </c>
      <c r="F8642" t="s">
        <v>33861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 t="s">
        <v>21</v>
      </c>
      <c r="P8642" t="s">
        <v>397</v>
      </c>
      <c r="Q8642" t="s">
        <v>71</v>
      </c>
    </row>
    <row r="8643" spans="1:17" hidden="1" x14ac:dyDescent="0.25">
      <c r="A8643" t="s">
        <v>33862</v>
      </c>
      <c r="B8643" t="s">
        <v>33863</v>
      </c>
      <c r="C8643" s="1" t="str">
        <f t="shared" si="1142"/>
        <v>21:0675</v>
      </c>
      <c r="D8643" s="1" t="str">
        <f t="shared" si="1146"/>
        <v>21:0205</v>
      </c>
      <c r="E8643" t="s">
        <v>33864</v>
      </c>
      <c r="F8643" t="s">
        <v>33865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  <c r="O8643" t="s">
        <v>108</v>
      </c>
      <c r="P8643" t="s">
        <v>108</v>
      </c>
      <c r="Q8643" t="s">
        <v>108</v>
      </c>
    </row>
    <row r="8644" spans="1:17" hidden="1" x14ac:dyDescent="0.25">
      <c r="A8644" t="s">
        <v>33866</v>
      </c>
      <c r="B8644" t="s">
        <v>33867</v>
      </c>
      <c r="C8644" s="1" t="str">
        <f t="shared" si="1142"/>
        <v>21:0675</v>
      </c>
      <c r="D8644" s="1" t="str">
        <f t="shared" si="1146"/>
        <v>21:0205</v>
      </c>
      <c r="E8644" t="s">
        <v>33868</v>
      </c>
      <c r="F8644" t="s">
        <v>33869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 t="s">
        <v>365</v>
      </c>
      <c r="P8644" t="s">
        <v>8001</v>
      </c>
      <c r="Q8644" t="s">
        <v>215</v>
      </c>
    </row>
    <row r="8645" spans="1:17" hidden="1" x14ac:dyDescent="0.25">
      <c r="A8645" t="s">
        <v>33870</v>
      </c>
      <c r="B8645" t="s">
        <v>33871</v>
      </c>
      <c r="C8645" s="1" t="str">
        <f t="shared" si="1142"/>
        <v>21:0675</v>
      </c>
      <c r="D8645" s="1" t="str">
        <f t="shared" si="1146"/>
        <v>21:0205</v>
      </c>
      <c r="E8645" t="s">
        <v>33872</v>
      </c>
      <c r="F8645" t="s">
        <v>33873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 t="s">
        <v>730</v>
      </c>
      <c r="P8645" t="s">
        <v>4455</v>
      </c>
      <c r="Q8645" t="s">
        <v>103</v>
      </c>
    </row>
    <row r="8646" spans="1:17" hidden="1" x14ac:dyDescent="0.25">
      <c r="A8646" t="s">
        <v>33874</v>
      </c>
      <c r="B8646" t="s">
        <v>33875</v>
      </c>
      <c r="C8646" s="1" t="str">
        <f t="shared" si="1142"/>
        <v>21:0675</v>
      </c>
      <c r="D8646" s="1" t="str">
        <f t="shared" si="1146"/>
        <v>21:0205</v>
      </c>
      <c r="E8646" t="s">
        <v>33876</v>
      </c>
      <c r="F8646" t="s">
        <v>33877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 t="s">
        <v>1597</v>
      </c>
      <c r="P8646" t="s">
        <v>397</v>
      </c>
      <c r="Q8646" t="s">
        <v>392</v>
      </c>
    </row>
    <row r="8647" spans="1:17" hidden="1" x14ac:dyDescent="0.25">
      <c r="A8647" t="s">
        <v>33878</v>
      </c>
      <c r="B8647" t="s">
        <v>33879</v>
      </c>
      <c r="C8647" s="1" t="str">
        <f t="shared" si="1142"/>
        <v>21:0675</v>
      </c>
      <c r="D8647" s="1" t="str">
        <f t="shared" si="1146"/>
        <v>21:0205</v>
      </c>
      <c r="E8647" t="s">
        <v>33880</v>
      </c>
      <c r="F8647" t="s">
        <v>33881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 t="s">
        <v>113</v>
      </c>
      <c r="P8647" t="s">
        <v>2212</v>
      </c>
      <c r="Q8647" t="s">
        <v>29</v>
      </c>
    </row>
    <row r="8648" spans="1:17" hidden="1" x14ac:dyDescent="0.25">
      <c r="A8648" t="s">
        <v>33882</v>
      </c>
      <c r="B8648" t="s">
        <v>33883</v>
      </c>
      <c r="C8648" s="1" t="str">
        <f t="shared" si="1142"/>
        <v>21:0675</v>
      </c>
      <c r="D8648" s="1" t="str">
        <f t="shared" si="1146"/>
        <v>21:0205</v>
      </c>
      <c r="E8648" t="s">
        <v>33884</v>
      </c>
      <c r="F8648" t="s">
        <v>33885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 t="s">
        <v>15079</v>
      </c>
      <c r="P8648" t="s">
        <v>830</v>
      </c>
      <c r="Q8648" t="s">
        <v>198</v>
      </c>
    </row>
    <row r="8649" spans="1:17" hidden="1" x14ac:dyDescent="0.25">
      <c r="A8649" t="s">
        <v>33886</v>
      </c>
      <c r="B8649" t="s">
        <v>33887</v>
      </c>
      <c r="C8649" s="1" t="str">
        <f t="shared" si="1142"/>
        <v>21:0675</v>
      </c>
      <c r="D8649" s="1" t="str">
        <f t="shared" si="1146"/>
        <v>21:0205</v>
      </c>
      <c r="E8649" t="s">
        <v>33888</v>
      </c>
      <c r="F8649" t="s">
        <v>33889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 t="s">
        <v>113</v>
      </c>
      <c r="P8649" t="s">
        <v>391</v>
      </c>
      <c r="Q8649" t="s">
        <v>71</v>
      </c>
    </row>
    <row r="8650" spans="1:17" hidden="1" x14ac:dyDescent="0.25">
      <c r="A8650" t="s">
        <v>33890</v>
      </c>
      <c r="B8650" t="s">
        <v>33891</v>
      </c>
      <c r="C8650" s="1" t="str">
        <f t="shared" si="1142"/>
        <v>21:0675</v>
      </c>
      <c r="D8650" s="1" t="str">
        <f t="shared" si="1146"/>
        <v>21:0205</v>
      </c>
      <c r="E8650" t="s">
        <v>33892</v>
      </c>
      <c r="F8650" t="s">
        <v>33893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 t="s">
        <v>21</v>
      </c>
      <c r="P8650" t="s">
        <v>1515</v>
      </c>
      <c r="Q8650" t="s">
        <v>29</v>
      </c>
    </row>
    <row r="8651" spans="1:17" hidden="1" x14ac:dyDescent="0.25">
      <c r="A8651" t="s">
        <v>33894</v>
      </c>
      <c r="B8651" t="s">
        <v>33895</v>
      </c>
      <c r="C8651" s="1" t="str">
        <f t="shared" si="1142"/>
        <v>21:0675</v>
      </c>
      <c r="D8651" s="1" t="str">
        <f>HYPERLINK("http://geochem.nrcan.gc.ca/cdogs/content/svy/svy_e.htm", "")</f>
        <v/>
      </c>
      <c r="G8651" s="1" t="str">
        <f>HYPERLINK("http://geochem.nrcan.gc.ca/cdogs/content/cr_/cr_00082_e.htm", "82")</f>
        <v>82</v>
      </c>
      <c r="J8651" t="s">
        <v>11703</v>
      </c>
      <c r="K8651" t="s">
        <v>11704</v>
      </c>
      <c r="O8651" t="s">
        <v>667</v>
      </c>
      <c r="P8651" t="s">
        <v>1588</v>
      </c>
      <c r="Q8651" t="s">
        <v>522</v>
      </c>
    </row>
    <row r="8652" spans="1:17" hidden="1" x14ac:dyDescent="0.25">
      <c r="A8652" t="s">
        <v>33896</v>
      </c>
      <c r="B8652" t="s">
        <v>33897</v>
      </c>
      <c r="C8652" s="1" t="str">
        <f t="shared" si="1142"/>
        <v>21:0675</v>
      </c>
      <c r="D8652" s="1" t="str">
        <f t="shared" ref="D8652:D8663" si="1149">HYPERLINK("http://geochem.nrcan.gc.ca/cdogs/content/svy/svy210205_e.htm", "21:0205")</f>
        <v>21:0205</v>
      </c>
      <c r="E8652" t="s">
        <v>33898</v>
      </c>
      <c r="F8652" t="s">
        <v>33899</v>
      </c>
      <c r="H8652">
        <v>63.770126900000001</v>
      </c>
      <c r="I8652">
        <v>-137.74399009999999</v>
      </c>
      <c r="J8652" s="1" t="str">
        <f t="shared" ref="J8652:J8663" si="1150">HYPERLINK("http://geochem.nrcan.gc.ca/cdogs/content/kwd/kwd020018_e.htm", "Fluid (stream)")</f>
        <v>Fluid (stream)</v>
      </c>
      <c r="K8652" s="1" t="str">
        <f t="shared" ref="K8652:K8663" si="1151">HYPERLINK("http://geochem.nrcan.gc.ca/cdogs/content/kwd/kwd080007_e.htm", "Untreated Water")</f>
        <v>Untreated Water</v>
      </c>
      <c r="O8652" t="s">
        <v>21</v>
      </c>
      <c r="P8652" t="s">
        <v>583</v>
      </c>
      <c r="Q8652" t="s">
        <v>143</v>
      </c>
    </row>
    <row r="8653" spans="1:17" hidden="1" x14ac:dyDescent="0.25">
      <c r="A8653" t="s">
        <v>33900</v>
      </c>
      <c r="B8653" t="s">
        <v>33901</v>
      </c>
      <c r="C8653" s="1" t="str">
        <f t="shared" si="1142"/>
        <v>21:0675</v>
      </c>
      <c r="D8653" s="1" t="str">
        <f t="shared" si="1149"/>
        <v>21:0205</v>
      </c>
      <c r="E8653" t="s">
        <v>33902</v>
      </c>
      <c r="F8653" t="s">
        <v>33903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 t="s">
        <v>21</v>
      </c>
      <c r="P8653" t="s">
        <v>583</v>
      </c>
      <c r="Q8653" t="s">
        <v>198</v>
      </c>
    </row>
    <row r="8654" spans="1:17" hidden="1" x14ac:dyDescent="0.25">
      <c r="A8654" t="s">
        <v>33904</v>
      </c>
      <c r="B8654" t="s">
        <v>33905</v>
      </c>
      <c r="C8654" s="1" t="str">
        <f t="shared" si="1142"/>
        <v>21:0675</v>
      </c>
      <c r="D8654" s="1" t="str">
        <f t="shared" si="1149"/>
        <v>21:0205</v>
      </c>
      <c r="E8654" t="s">
        <v>33906</v>
      </c>
      <c r="F8654" t="s">
        <v>33907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 t="s">
        <v>21</v>
      </c>
      <c r="P8654" t="s">
        <v>583</v>
      </c>
      <c r="Q8654" t="s">
        <v>23</v>
      </c>
    </row>
    <row r="8655" spans="1:17" hidden="1" x14ac:dyDescent="0.25">
      <c r="A8655" t="s">
        <v>33908</v>
      </c>
      <c r="B8655" t="s">
        <v>33909</v>
      </c>
      <c r="C8655" s="1" t="str">
        <f t="shared" si="1142"/>
        <v>21:0675</v>
      </c>
      <c r="D8655" s="1" t="str">
        <f t="shared" si="1149"/>
        <v>21:0205</v>
      </c>
      <c r="E8655" t="s">
        <v>33910</v>
      </c>
      <c r="F8655" t="s">
        <v>33911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 t="s">
        <v>21</v>
      </c>
      <c r="P8655" t="s">
        <v>583</v>
      </c>
      <c r="Q8655" t="s">
        <v>88</v>
      </c>
    </row>
    <row r="8656" spans="1:17" hidden="1" x14ac:dyDescent="0.25">
      <c r="A8656" t="s">
        <v>33912</v>
      </c>
      <c r="B8656" t="s">
        <v>33913</v>
      </c>
      <c r="C8656" s="1" t="str">
        <f t="shared" si="1142"/>
        <v>21:0675</v>
      </c>
      <c r="D8656" s="1" t="str">
        <f t="shared" si="1149"/>
        <v>21:0205</v>
      </c>
      <c r="E8656" t="s">
        <v>33914</v>
      </c>
      <c r="F8656" t="s">
        <v>33915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 t="s">
        <v>21</v>
      </c>
      <c r="P8656" t="s">
        <v>356</v>
      </c>
      <c r="Q8656" t="s">
        <v>2366</v>
      </c>
    </row>
    <row r="8657" spans="1:17" hidden="1" x14ac:dyDescent="0.25">
      <c r="A8657" t="s">
        <v>33916</v>
      </c>
      <c r="B8657" t="s">
        <v>33917</v>
      </c>
      <c r="C8657" s="1" t="str">
        <f t="shared" si="1142"/>
        <v>21:0675</v>
      </c>
      <c r="D8657" s="1" t="str">
        <f t="shared" si="1149"/>
        <v>21:0205</v>
      </c>
      <c r="E8657" t="s">
        <v>33918</v>
      </c>
      <c r="F8657" t="s">
        <v>33919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 t="s">
        <v>21</v>
      </c>
      <c r="P8657" t="s">
        <v>22</v>
      </c>
      <c r="Q8657" t="s">
        <v>103</v>
      </c>
    </row>
    <row r="8658" spans="1:17" hidden="1" x14ac:dyDescent="0.25">
      <c r="A8658" t="s">
        <v>33920</v>
      </c>
      <c r="B8658" t="s">
        <v>33921</v>
      </c>
      <c r="C8658" s="1" t="str">
        <f t="shared" si="1142"/>
        <v>21:0675</v>
      </c>
      <c r="D8658" s="1" t="str">
        <f t="shared" si="1149"/>
        <v>21:0205</v>
      </c>
      <c r="E8658" t="s">
        <v>33922</v>
      </c>
      <c r="F8658" t="s">
        <v>33923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 t="s">
        <v>3419</v>
      </c>
      <c r="P8658" t="s">
        <v>22</v>
      </c>
      <c r="Q8658" t="s">
        <v>198</v>
      </c>
    </row>
    <row r="8659" spans="1:17" hidden="1" x14ac:dyDescent="0.25">
      <c r="A8659" t="s">
        <v>33924</v>
      </c>
      <c r="B8659" t="s">
        <v>33925</v>
      </c>
      <c r="C8659" s="1" t="str">
        <f t="shared" si="1142"/>
        <v>21:0675</v>
      </c>
      <c r="D8659" s="1" t="str">
        <f t="shared" si="1149"/>
        <v>21:0205</v>
      </c>
      <c r="E8659" t="s">
        <v>33922</v>
      </c>
      <c r="F8659" t="s">
        <v>33926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 t="s">
        <v>1597</v>
      </c>
      <c r="P8659" t="s">
        <v>397</v>
      </c>
      <c r="Q8659" t="s">
        <v>103</v>
      </c>
    </row>
    <row r="8660" spans="1:17" hidden="1" x14ac:dyDescent="0.25">
      <c r="A8660" t="s">
        <v>33927</v>
      </c>
      <c r="B8660" t="s">
        <v>33928</v>
      </c>
      <c r="C8660" s="1" t="str">
        <f t="shared" si="1142"/>
        <v>21:0675</v>
      </c>
      <c r="D8660" s="1" t="str">
        <f t="shared" si="1149"/>
        <v>21:0205</v>
      </c>
      <c r="E8660" t="s">
        <v>33929</v>
      </c>
      <c r="F8660" t="s">
        <v>33930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 t="s">
        <v>154</v>
      </c>
      <c r="P8660" t="s">
        <v>356</v>
      </c>
      <c r="Q8660" t="s">
        <v>35</v>
      </c>
    </row>
    <row r="8661" spans="1:17" hidden="1" x14ac:dyDescent="0.25">
      <c r="A8661" t="s">
        <v>33931</v>
      </c>
      <c r="B8661" t="s">
        <v>33932</v>
      </c>
      <c r="C8661" s="1" t="str">
        <f t="shared" si="1142"/>
        <v>21:0675</v>
      </c>
      <c r="D8661" s="1" t="str">
        <f t="shared" si="1149"/>
        <v>21:0205</v>
      </c>
      <c r="E8661" t="s">
        <v>33933</v>
      </c>
      <c r="F8661" t="s">
        <v>33934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 t="s">
        <v>76</v>
      </c>
      <c r="P8661" t="s">
        <v>583</v>
      </c>
      <c r="Q8661" t="s">
        <v>103</v>
      </c>
    </row>
    <row r="8662" spans="1:17" hidden="1" x14ac:dyDescent="0.25">
      <c r="A8662" t="s">
        <v>33935</v>
      </c>
      <c r="B8662" t="s">
        <v>33936</v>
      </c>
      <c r="C8662" s="1" t="str">
        <f t="shared" si="1142"/>
        <v>21:0675</v>
      </c>
      <c r="D8662" s="1" t="str">
        <f t="shared" si="1149"/>
        <v>21:0205</v>
      </c>
      <c r="E8662" t="s">
        <v>33937</v>
      </c>
      <c r="F8662" t="s">
        <v>33938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 t="s">
        <v>311</v>
      </c>
      <c r="P8662" t="s">
        <v>636</v>
      </c>
      <c r="Q8662" t="s">
        <v>29</v>
      </c>
    </row>
    <row r="8663" spans="1:17" hidden="1" x14ac:dyDescent="0.25">
      <c r="A8663" t="s">
        <v>33939</v>
      </c>
      <c r="B8663" t="s">
        <v>33940</v>
      </c>
      <c r="C8663" s="1" t="str">
        <f t="shared" si="1142"/>
        <v>21:0675</v>
      </c>
      <c r="D8663" s="1" t="str">
        <f t="shared" si="1149"/>
        <v>21:0205</v>
      </c>
      <c r="E8663" t="s">
        <v>33941</v>
      </c>
      <c r="F8663" t="s">
        <v>33942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 t="s">
        <v>220</v>
      </c>
      <c r="P8663" t="s">
        <v>1631</v>
      </c>
      <c r="Q8663" t="s">
        <v>46</v>
      </c>
    </row>
    <row r="8664" spans="1:17" hidden="1" x14ac:dyDescent="0.25">
      <c r="A8664" t="s">
        <v>33943</v>
      </c>
      <c r="B8664" t="s">
        <v>33944</v>
      </c>
      <c r="C8664" s="1" t="str">
        <f t="shared" si="1142"/>
        <v>21:0675</v>
      </c>
      <c r="D8664" s="1" t="str">
        <f>HYPERLINK("http://geochem.nrcan.gc.ca/cdogs/content/svy/svy_e.htm", "")</f>
        <v/>
      </c>
      <c r="G8664" s="1" t="str">
        <f>HYPERLINK("http://geochem.nrcan.gc.ca/cdogs/content/cr_/cr_00081_e.htm", "81")</f>
        <v>81</v>
      </c>
      <c r="J8664" t="s">
        <v>11703</v>
      </c>
      <c r="K8664" t="s">
        <v>11704</v>
      </c>
      <c r="O8664" t="s">
        <v>21</v>
      </c>
      <c r="P8664" t="s">
        <v>1598</v>
      </c>
      <c r="Q8664" t="s">
        <v>653</v>
      </c>
    </row>
    <row r="8665" spans="1:17" hidden="1" x14ac:dyDescent="0.25">
      <c r="A8665" t="s">
        <v>33945</v>
      </c>
      <c r="B8665" t="s">
        <v>33946</v>
      </c>
      <c r="C8665" s="1" t="str">
        <f t="shared" si="1142"/>
        <v>21:0675</v>
      </c>
      <c r="D8665" s="1" t="str">
        <f t="shared" ref="D8665:D8685" si="1152">HYPERLINK("http://geochem.nrcan.gc.ca/cdogs/content/svy/svy210205_e.htm", "21:0205")</f>
        <v>21:0205</v>
      </c>
      <c r="E8665" t="s">
        <v>33947</v>
      </c>
      <c r="F8665" t="s">
        <v>33948</v>
      </c>
      <c r="H8665">
        <v>63.8549936</v>
      </c>
      <c r="I8665">
        <v>-137.73839430000001</v>
      </c>
      <c r="J8665" s="1" t="str">
        <f t="shared" ref="J8665:J8685" si="1153">HYPERLINK("http://geochem.nrcan.gc.ca/cdogs/content/kwd/kwd020018_e.htm", "Fluid (stream)")</f>
        <v>Fluid (stream)</v>
      </c>
      <c r="K8665" s="1" t="str">
        <f t="shared" ref="K8665:K8685" si="1154">HYPERLINK("http://geochem.nrcan.gc.ca/cdogs/content/kwd/kwd080007_e.htm", "Untreated Water")</f>
        <v>Untreated Water</v>
      </c>
      <c r="O8665" t="s">
        <v>244</v>
      </c>
      <c r="P8665" t="s">
        <v>583</v>
      </c>
      <c r="Q8665" t="s">
        <v>35</v>
      </c>
    </row>
    <row r="8666" spans="1:17" hidden="1" x14ac:dyDescent="0.25">
      <c r="A8666" t="s">
        <v>33949</v>
      </c>
      <c r="B8666" t="s">
        <v>33950</v>
      </c>
      <c r="C8666" s="1" t="str">
        <f t="shared" ref="C8666:C8729" si="1155">HYPERLINK("http://geochem.nrcan.gc.ca/cdogs/content/bdl/bdl210675_e.htm", "21:0675")</f>
        <v>21:0675</v>
      </c>
      <c r="D8666" s="1" t="str">
        <f t="shared" si="1152"/>
        <v>21:0205</v>
      </c>
      <c r="E8666" t="s">
        <v>33951</v>
      </c>
      <c r="F8666" t="s">
        <v>33952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 t="s">
        <v>21</v>
      </c>
      <c r="P8666" t="s">
        <v>356</v>
      </c>
      <c r="Q8666" t="s">
        <v>143</v>
      </c>
    </row>
    <row r="8667" spans="1:17" hidden="1" x14ac:dyDescent="0.25">
      <c r="A8667" t="s">
        <v>33953</v>
      </c>
      <c r="B8667" t="s">
        <v>33954</v>
      </c>
      <c r="C8667" s="1" t="str">
        <f t="shared" si="1155"/>
        <v>21:0675</v>
      </c>
      <c r="D8667" s="1" t="str">
        <f t="shared" si="1152"/>
        <v>21:0205</v>
      </c>
      <c r="E8667" t="s">
        <v>33955</v>
      </c>
      <c r="F8667" t="s">
        <v>33956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 t="s">
        <v>21</v>
      </c>
      <c r="P8667" t="s">
        <v>356</v>
      </c>
      <c r="Q8667" t="s">
        <v>103</v>
      </c>
    </row>
    <row r="8668" spans="1:17" hidden="1" x14ac:dyDescent="0.25">
      <c r="A8668" t="s">
        <v>33957</v>
      </c>
      <c r="B8668" t="s">
        <v>33958</v>
      </c>
      <c r="C8668" s="1" t="str">
        <f t="shared" si="1155"/>
        <v>21:0675</v>
      </c>
      <c r="D8668" s="1" t="str">
        <f t="shared" si="1152"/>
        <v>21:0205</v>
      </c>
      <c r="E8668" t="s">
        <v>33959</v>
      </c>
      <c r="F8668" t="s">
        <v>33960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 t="s">
        <v>667</v>
      </c>
      <c r="P8668" t="s">
        <v>1631</v>
      </c>
      <c r="Q8668" t="s">
        <v>398</v>
      </c>
    </row>
    <row r="8669" spans="1:17" hidden="1" x14ac:dyDescent="0.25">
      <c r="A8669" t="s">
        <v>33961</v>
      </c>
      <c r="B8669" t="s">
        <v>33962</v>
      </c>
      <c r="C8669" s="1" t="str">
        <f t="shared" si="1155"/>
        <v>21:0675</v>
      </c>
      <c r="D8669" s="1" t="str">
        <f t="shared" si="1152"/>
        <v>21:0205</v>
      </c>
      <c r="E8669" t="s">
        <v>33963</v>
      </c>
      <c r="F8669" t="s">
        <v>33964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 t="s">
        <v>14276</v>
      </c>
      <c r="P8669" t="s">
        <v>1598</v>
      </c>
      <c r="Q8669" t="s">
        <v>522</v>
      </c>
    </row>
    <row r="8670" spans="1:17" hidden="1" x14ac:dyDescent="0.25">
      <c r="A8670" t="s">
        <v>33965</v>
      </c>
      <c r="B8670" t="s">
        <v>33966</v>
      </c>
      <c r="C8670" s="1" t="str">
        <f t="shared" si="1155"/>
        <v>21:0675</v>
      </c>
      <c r="D8670" s="1" t="str">
        <f t="shared" si="1152"/>
        <v>21:0205</v>
      </c>
      <c r="E8670" t="s">
        <v>33967</v>
      </c>
      <c r="F8670" t="s">
        <v>33968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 t="s">
        <v>10120</v>
      </c>
      <c r="P8670" t="s">
        <v>631</v>
      </c>
      <c r="Q8670" t="s">
        <v>522</v>
      </c>
    </row>
    <row r="8671" spans="1:17" hidden="1" x14ac:dyDescent="0.25">
      <c r="A8671" t="s">
        <v>33969</v>
      </c>
      <c r="B8671" t="s">
        <v>33970</v>
      </c>
      <c r="C8671" s="1" t="str">
        <f t="shared" si="1155"/>
        <v>21:0675</v>
      </c>
      <c r="D8671" s="1" t="str">
        <f t="shared" si="1152"/>
        <v>21:0205</v>
      </c>
      <c r="E8671" t="s">
        <v>33971</v>
      </c>
      <c r="F8671" t="s">
        <v>33972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 t="s">
        <v>5780</v>
      </c>
      <c r="P8671" t="s">
        <v>658</v>
      </c>
      <c r="Q8671" t="s">
        <v>653</v>
      </c>
    </row>
    <row r="8672" spans="1:17" hidden="1" x14ac:dyDescent="0.25">
      <c r="A8672" t="s">
        <v>33973</v>
      </c>
      <c r="B8672" t="s">
        <v>33974</v>
      </c>
      <c r="C8672" s="1" t="str">
        <f t="shared" si="1155"/>
        <v>21:0675</v>
      </c>
      <c r="D8672" s="1" t="str">
        <f t="shared" si="1152"/>
        <v>21:0205</v>
      </c>
      <c r="E8672" t="s">
        <v>33975</v>
      </c>
      <c r="F8672" t="s">
        <v>33976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 t="s">
        <v>730</v>
      </c>
      <c r="P8672" t="s">
        <v>658</v>
      </c>
      <c r="Q8672" t="s">
        <v>398</v>
      </c>
    </row>
    <row r="8673" spans="1:17" hidden="1" x14ac:dyDescent="0.25">
      <c r="A8673" t="s">
        <v>33977</v>
      </c>
      <c r="B8673" t="s">
        <v>33978</v>
      </c>
      <c r="C8673" s="1" t="str">
        <f t="shared" si="1155"/>
        <v>21:0675</v>
      </c>
      <c r="D8673" s="1" t="str">
        <f t="shared" si="1152"/>
        <v>21:0205</v>
      </c>
      <c r="E8673" t="s">
        <v>33979</v>
      </c>
      <c r="F8673" t="s">
        <v>33980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 t="s">
        <v>7165</v>
      </c>
      <c r="P8673" t="s">
        <v>636</v>
      </c>
      <c r="Q8673" t="s">
        <v>398</v>
      </c>
    </row>
    <row r="8674" spans="1:17" hidden="1" x14ac:dyDescent="0.25">
      <c r="A8674" t="s">
        <v>33981</v>
      </c>
      <c r="B8674" t="s">
        <v>33982</v>
      </c>
      <c r="C8674" s="1" t="str">
        <f t="shared" si="1155"/>
        <v>21:0675</v>
      </c>
      <c r="D8674" s="1" t="str">
        <f t="shared" si="1152"/>
        <v>21:0205</v>
      </c>
      <c r="E8674" t="s">
        <v>33983</v>
      </c>
      <c r="F8674" t="s">
        <v>33984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 t="s">
        <v>5793</v>
      </c>
      <c r="P8674" t="s">
        <v>658</v>
      </c>
      <c r="Q8674" t="s">
        <v>392</v>
      </c>
    </row>
    <row r="8675" spans="1:17" hidden="1" x14ac:dyDescent="0.25">
      <c r="A8675" t="s">
        <v>33985</v>
      </c>
      <c r="B8675" t="s">
        <v>33986</v>
      </c>
      <c r="C8675" s="1" t="str">
        <f t="shared" si="1155"/>
        <v>21:0675</v>
      </c>
      <c r="D8675" s="1" t="str">
        <f t="shared" si="1152"/>
        <v>21:0205</v>
      </c>
      <c r="E8675" t="s">
        <v>33983</v>
      </c>
      <c r="F8675" t="s">
        <v>33987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 t="s">
        <v>3672</v>
      </c>
      <c r="P8675" t="s">
        <v>658</v>
      </c>
      <c r="Q8675" t="s">
        <v>392</v>
      </c>
    </row>
    <row r="8676" spans="1:17" hidden="1" x14ac:dyDescent="0.25">
      <c r="A8676" t="s">
        <v>33988</v>
      </c>
      <c r="B8676" t="s">
        <v>33989</v>
      </c>
      <c r="C8676" s="1" t="str">
        <f t="shared" si="1155"/>
        <v>21:0675</v>
      </c>
      <c r="D8676" s="1" t="str">
        <f t="shared" si="1152"/>
        <v>21:0205</v>
      </c>
      <c r="E8676" t="s">
        <v>33990</v>
      </c>
      <c r="F8676" t="s">
        <v>33991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 t="s">
        <v>9744</v>
      </c>
      <c r="P8676" t="s">
        <v>397</v>
      </c>
      <c r="Q8676" t="s">
        <v>522</v>
      </c>
    </row>
    <row r="8677" spans="1:17" hidden="1" x14ac:dyDescent="0.25">
      <c r="A8677" t="s">
        <v>33992</v>
      </c>
      <c r="B8677" t="s">
        <v>33993</v>
      </c>
      <c r="C8677" s="1" t="str">
        <f t="shared" si="1155"/>
        <v>21:0675</v>
      </c>
      <c r="D8677" s="1" t="str">
        <f t="shared" si="1152"/>
        <v>21:0205</v>
      </c>
      <c r="E8677" t="s">
        <v>33994</v>
      </c>
      <c r="F8677" t="s">
        <v>33995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 t="s">
        <v>21</v>
      </c>
      <c r="P8677" t="s">
        <v>3107</v>
      </c>
      <c r="Q8677" t="s">
        <v>522</v>
      </c>
    </row>
    <row r="8678" spans="1:17" hidden="1" x14ac:dyDescent="0.25">
      <c r="A8678" t="s">
        <v>33996</v>
      </c>
      <c r="B8678" t="s">
        <v>33997</v>
      </c>
      <c r="C8678" s="1" t="str">
        <f t="shared" si="1155"/>
        <v>21:0675</v>
      </c>
      <c r="D8678" s="1" t="str">
        <f t="shared" si="1152"/>
        <v>21:0205</v>
      </c>
      <c r="E8678" t="s">
        <v>33998</v>
      </c>
      <c r="F8678" t="s">
        <v>33999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 t="s">
        <v>21</v>
      </c>
      <c r="P8678" t="s">
        <v>356</v>
      </c>
      <c r="Q8678" t="s">
        <v>392</v>
      </c>
    </row>
    <row r="8679" spans="1:17" hidden="1" x14ac:dyDescent="0.25">
      <c r="A8679" t="s">
        <v>34000</v>
      </c>
      <c r="B8679" t="s">
        <v>34001</v>
      </c>
      <c r="C8679" s="1" t="str">
        <f t="shared" si="1155"/>
        <v>21:0675</v>
      </c>
      <c r="D8679" s="1" t="str">
        <f t="shared" si="1152"/>
        <v>21:0205</v>
      </c>
      <c r="E8679" t="s">
        <v>34002</v>
      </c>
      <c r="F8679" t="s">
        <v>34003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 t="s">
        <v>23857</v>
      </c>
      <c r="P8679" t="s">
        <v>1515</v>
      </c>
      <c r="Q8679" t="s">
        <v>653</v>
      </c>
    </row>
    <row r="8680" spans="1:17" hidden="1" x14ac:dyDescent="0.25">
      <c r="A8680" t="s">
        <v>34004</v>
      </c>
      <c r="B8680" t="s">
        <v>34005</v>
      </c>
      <c r="C8680" s="1" t="str">
        <f t="shared" si="1155"/>
        <v>21:0675</v>
      </c>
      <c r="D8680" s="1" t="str">
        <f t="shared" si="1152"/>
        <v>21:0205</v>
      </c>
      <c r="E8680" t="s">
        <v>34006</v>
      </c>
      <c r="F8680" t="s">
        <v>34007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 t="s">
        <v>21</v>
      </c>
      <c r="P8680" t="s">
        <v>356</v>
      </c>
      <c r="Q8680" t="s">
        <v>46</v>
      </c>
    </row>
    <row r="8681" spans="1:17" hidden="1" x14ac:dyDescent="0.25">
      <c r="A8681" t="s">
        <v>34008</v>
      </c>
      <c r="B8681" t="s">
        <v>34009</v>
      </c>
      <c r="C8681" s="1" t="str">
        <f t="shared" si="1155"/>
        <v>21:0675</v>
      </c>
      <c r="D8681" s="1" t="str">
        <f t="shared" si="1152"/>
        <v>21:0205</v>
      </c>
      <c r="E8681" t="s">
        <v>34010</v>
      </c>
      <c r="F8681" t="s">
        <v>34011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 t="s">
        <v>2129</v>
      </c>
      <c r="P8681" t="s">
        <v>583</v>
      </c>
      <c r="Q8681" t="s">
        <v>522</v>
      </c>
    </row>
    <row r="8682" spans="1:17" hidden="1" x14ac:dyDescent="0.25">
      <c r="A8682" t="s">
        <v>34012</v>
      </c>
      <c r="B8682" t="s">
        <v>34013</v>
      </c>
      <c r="C8682" s="1" t="str">
        <f t="shared" si="1155"/>
        <v>21:0675</v>
      </c>
      <c r="D8682" s="1" t="str">
        <f t="shared" si="1152"/>
        <v>21:0205</v>
      </c>
      <c r="E8682" t="s">
        <v>34014</v>
      </c>
      <c r="F8682" t="s">
        <v>34015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 t="s">
        <v>4378</v>
      </c>
      <c r="P8682" t="s">
        <v>583</v>
      </c>
      <c r="Q8682" t="s">
        <v>35</v>
      </c>
    </row>
    <row r="8683" spans="1:17" hidden="1" x14ac:dyDescent="0.25">
      <c r="A8683" t="s">
        <v>34016</v>
      </c>
      <c r="B8683" t="s">
        <v>34017</v>
      </c>
      <c r="C8683" s="1" t="str">
        <f t="shared" si="1155"/>
        <v>21:0675</v>
      </c>
      <c r="D8683" s="1" t="str">
        <f t="shared" si="1152"/>
        <v>21:0205</v>
      </c>
      <c r="E8683" t="s">
        <v>34018</v>
      </c>
      <c r="F8683" t="s">
        <v>34019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 t="s">
        <v>21</v>
      </c>
      <c r="P8683" t="s">
        <v>397</v>
      </c>
      <c r="Q8683" t="s">
        <v>23</v>
      </c>
    </row>
    <row r="8684" spans="1:17" hidden="1" x14ac:dyDescent="0.25">
      <c r="A8684" t="s">
        <v>34020</v>
      </c>
      <c r="B8684" t="s">
        <v>34021</v>
      </c>
      <c r="C8684" s="1" t="str">
        <f t="shared" si="1155"/>
        <v>21:0675</v>
      </c>
      <c r="D8684" s="1" t="str">
        <f t="shared" si="1152"/>
        <v>21:0205</v>
      </c>
      <c r="E8684" t="s">
        <v>34022</v>
      </c>
      <c r="F8684" t="s">
        <v>34023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 t="s">
        <v>21</v>
      </c>
      <c r="P8684" t="s">
        <v>356</v>
      </c>
      <c r="Q8684" t="s">
        <v>189</v>
      </c>
    </row>
    <row r="8685" spans="1:17" hidden="1" x14ac:dyDescent="0.25">
      <c r="A8685" t="s">
        <v>34024</v>
      </c>
      <c r="B8685" t="s">
        <v>34025</v>
      </c>
      <c r="C8685" s="1" t="str">
        <f t="shared" si="1155"/>
        <v>21:0675</v>
      </c>
      <c r="D8685" s="1" t="str">
        <f t="shared" si="1152"/>
        <v>21:0205</v>
      </c>
      <c r="E8685" t="s">
        <v>34026</v>
      </c>
      <c r="F8685" t="s">
        <v>34027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 t="s">
        <v>21</v>
      </c>
      <c r="P8685" t="s">
        <v>1515</v>
      </c>
      <c r="Q8685" t="s">
        <v>149</v>
      </c>
    </row>
    <row r="8686" spans="1:17" hidden="1" x14ac:dyDescent="0.25">
      <c r="A8686" t="s">
        <v>34028</v>
      </c>
      <c r="B8686" t="s">
        <v>34029</v>
      </c>
      <c r="C8686" s="1" t="str">
        <f t="shared" si="1155"/>
        <v>21:0675</v>
      </c>
      <c r="D8686" s="1" t="str">
        <f>HYPERLINK("http://geochem.nrcan.gc.ca/cdogs/content/svy/svy_e.htm", "")</f>
        <v/>
      </c>
      <c r="G8686" s="1" t="str">
        <f>HYPERLINK("http://geochem.nrcan.gc.ca/cdogs/content/cr_/cr_00082_e.htm", "82")</f>
        <v>82</v>
      </c>
      <c r="J8686" t="s">
        <v>11703</v>
      </c>
      <c r="K8686" t="s">
        <v>11704</v>
      </c>
      <c r="O8686" t="s">
        <v>3672</v>
      </c>
      <c r="P8686" t="s">
        <v>16918</v>
      </c>
      <c r="Q8686" t="s">
        <v>23</v>
      </c>
    </row>
    <row r="8687" spans="1:17" hidden="1" x14ac:dyDescent="0.25">
      <c r="A8687" t="s">
        <v>34030</v>
      </c>
      <c r="B8687" t="s">
        <v>34031</v>
      </c>
      <c r="C8687" s="1" t="str">
        <f t="shared" si="1155"/>
        <v>21:0675</v>
      </c>
      <c r="D8687" s="1" t="str">
        <f t="shared" ref="D8687:D8696" si="1156">HYPERLINK("http://geochem.nrcan.gc.ca/cdogs/content/svy/svy210205_e.htm", "21:0205")</f>
        <v>21:0205</v>
      </c>
      <c r="E8687" t="s">
        <v>34032</v>
      </c>
      <c r="F8687" t="s">
        <v>34033</v>
      </c>
      <c r="H8687">
        <v>63.9753185</v>
      </c>
      <c r="I8687">
        <v>-137.8779739</v>
      </c>
      <c r="J8687" s="1" t="str">
        <f t="shared" ref="J8687:J8696" si="1157">HYPERLINK("http://geochem.nrcan.gc.ca/cdogs/content/kwd/kwd020018_e.htm", "Fluid (stream)")</f>
        <v>Fluid (stream)</v>
      </c>
      <c r="K8687" s="1" t="str">
        <f t="shared" ref="K8687:K8696" si="1158">HYPERLINK("http://geochem.nrcan.gc.ca/cdogs/content/kwd/kwd080007_e.htm", "Untreated Water")</f>
        <v>Untreated Water</v>
      </c>
      <c r="O8687" t="s">
        <v>21</v>
      </c>
      <c r="P8687" t="s">
        <v>1515</v>
      </c>
      <c r="Q8687" t="s">
        <v>35</v>
      </c>
    </row>
    <row r="8688" spans="1:17" hidden="1" x14ac:dyDescent="0.25">
      <c r="A8688" t="s">
        <v>34034</v>
      </c>
      <c r="B8688" t="s">
        <v>34035</v>
      </c>
      <c r="C8688" s="1" t="str">
        <f t="shared" si="1155"/>
        <v>21:0675</v>
      </c>
      <c r="D8688" s="1" t="str">
        <f t="shared" si="1156"/>
        <v>21:0205</v>
      </c>
      <c r="E8688" t="s">
        <v>34036</v>
      </c>
      <c r="F8688" t="s">
        <v>34037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 t="s">
        <v>21</v>
      </c>
      <c r="P8688" t="s">
        <v>22</v>
      </c>
      <c r="Q8688" t="s">
        <v>198</v>
      </c>
    </row>
    <row r="8689" spans="1:17" hidden="1" x14ac:dyDescent="0.25">
      <c r="A8689" t="s">
        <v>34038</v>
      </c>
      <c r="B8689" t="s">
        <v>34039</v>
      </c>
      <c r="C8689" s="1" t="str">
        <f t="shared" si="1155"/>
        <v>21:0675</v>
      </c>
      <c r="D8689" s="1" t="str">
        <f t="shared" si="1156"/>
        <v>21:0205</v>
      </c>
      <c r="E8689" t="s">
        <v>34040</v>
      </c>
      <c r="F8689" t="s">
        <v>34041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 t="s">
        <v>21</v>
      </c>
      <c r="P8689" t="s">
        <v>356</v>
      </c>
      <c r="Q8689" t="s">
        <v>1528</v>
      </c>
    </row>
    <row r="8690" spans="1:17" hidden="1" x14ac:dyDescent="0.25">
      <c r="A8690" t="s">
        <v>34042</v>
      </c>
      <c r="B8690" t="s">
        <v>34043</v>
      </c>
      <c r="C8690" s="1" t="str">
        <f t="shared" si="1155"/>
        <v>21:0675</v>
      </c>
      <c r="D8690" s="1" t="str">
        <f t="shared" si="1156"/>
        <v>21:0205</v>
      </c>
      <c r="E8690" t="s">
        <v>34044</v>
      </c>
      <c r="F8690" t="s">
        <v>34045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 t="s">
        <v>21</v>
      </c>
      <c r="P8690" t="s">
        <v>356</v>
      </c>
      <c r="Q8690" t="s">
        <v>52</v>
      </c>
    </row>
    <row r="8691" spans="1:17" hidden="1" x14ac:dyDescent="0.25">
      <c r="A8691" t="s">
        <v>34046</v>
      </c>
      <c r="B8691" t="s">
        <v>34047</v>
      </c>
      <c r="C8691" s="1" t="str">
        <f t="shared" si="1155"/>
        <v>21:0675</v>
      </c>
      <c r="D8691" s="1" t="str">
        <f t="shared" si="1156"/>
        <v>21:0205</v>
      </c>
      <c r="E8691" t="s">
        <v>34048</v>
      </c>
      <c r="F8691" t="s">
        <v>34049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 t="s">
        <v>21</v>
      </c>
      <c r="P8691" t="s">
        <v>22</v>
      </c>
      <c r="Q8691" t="s">
        <v>46</v>
      </c>
    </row>
    <row r="8692" spans="1:17" hidden="1" x14ac:dyDescent="0.25">
      <c r="A8692" t="s">
        <v>34050</v>
      </c>
      <c r="B8692" t="s">
        <v>34051</v>
      </c>
      <c r="C8692" s="1" t="str">
        <f t="shared" si="1155"/>
        <v>21:0675</v>
      </c>
      <c r="D8692" s="1" t="str">
        <f t="shared" si="1156"/>
        <v>21:0205</v>
      </c>
      <c r="E8692" t="s">
        <v>34052</v>
      </c>
      <c r="F8692" t="s">
        <v>34053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 t="s">
        <v>158</v>
      </c>
      <c r="P8692" t="s">
        <v>22</v>
      </c>
      <c r="Q8692" t="s">
        <v>29</v>
      </c>
    </row>
    <row r="8693" spans="1:17" hidden="1" x14ac:dyDescent="0.25">
      <c r="A8693" t="s">
        <v>34054</v>
      </c>
      <c r="B8693" t="s">
        <v>34055</v>
      </c>
      <c r="C8693" s="1" t="str">
        <f t="shared" si="1155"/>
        <v>21:0675</v>
      </c>
      <c r="D8693" s="1" t="str">
        <f t="shared" si="1156"/>
        <v>21:0205</v>
      </c>
      <c r="E8693" t="s">
        <v>34056</v>
      </c>
      <c r="F8693" t="s">
        <v>34057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 t="s">
        <v>21</v>
      </c>
      <c r="P8693" t="s">
        <v>356</v>
      </c>
      <c r="Q8693" t="s">
        <v>46</v>
      </c>
    </row>
    <row r="8694" spans="1:17" hidden="1" x14ac:dyDescent="0.25">
      <c r="A8694" t="s">
        <v>34058</v>
      </c>
      <c r="B8694" t="s">
        <v>34059</v>
      </c>
      <c r="C8694" s="1" t="str">
        <f t="shared" si="1155"/>
        <v>21:0675</v>
      </c>
      <c r="D8694" s="1" t="str">
        <f t="shared" si="1156"/>
        <v>21:0205</v>
      </c>
      <c r="E8694" t="s">
        <v>34060</v>
      </c>
      <c r="F8694" t="s">
        <v>34061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 t="s">
        <v>21</v>
      </c>
      <c r="P8694" t="s">
        <v>22</v>
      </c>
      <c r="Q8694" t="s">
        <v>59</v>
      </c>
    </row>
    <row r="8695" spans="1:17" hidden="1" x14ac:dyDescent="0.25">
      <c r="A8695" t="s">
        <v>34062</v>
      </c>
      <c r="B8695" t="s">
        <v>34063</v>
      </c>
      <c r="C8695" s="1" t="str">
        <f t="shared" si="1155"/>
        <v>21:0675</v>
      </c>
      <c r="D8695" s="1" t="str">
        <f t="shared" si="1156"/>
        <v>21:0205</v>
      </c>
      <c r="E8695" t="s">
        <v>34060</v>
      </c>
      <c r="F8695" t="s">
        <v>34064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 t="s">
        <v>21</v>
      </c>
      <c r="P8695" t="s">
        <v>22</v>
      </c>
      <c r="Q8695" t="s">
        <v>23</v>
      </c>
    </row>
    <row r="8696" spans="1:17" hidden="1" x14ac:dyDescent="0.25">
      <c r="A8696" t="s">
        <v>34065</v>
      </c>
      <c r="B8696" t="s">
        <v>34066</v>
      </c>
      <c r="C8696" s="1" t="str">
        <f t="shared" si="1155"/>
        <v>21:0675</v>
      </c>
      <c r="D8696" s="1" t="str">
        <f t="shared" si="1156"/>
        <v>21:0205</v>
      </c>
      <c r="E8696" t="s">
        <v>34067</v>
      </c>
      <c r="F8696" t="s">
        <v>34068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 t="s">
        <v>10710</v>
      </c>
      <c r="P8696" t="s">
        <v>631</v>
      </c>
      <c r="Q8696" t="s">
        <v>23</v>
      </c>
    </row>
    <row r="8697" spans="1:17" hidden="1" x14ac:dyDescent="0.25">
      <c r="A8697" t="s">
        <v>34069</v>
      </c>
      <c r="B8697" t="s">
        <v>34070</v>
      </c>
      <c r="C8697" s="1" t="str">
        <f t="shared" si="1155"/>
        <v>21:0675</v>
      </c>
      <c r="D8697" s="1" t="str">
        <f>HYPERLINK("http://geochem.nrcan.gc.ca/cdogs/content/svy/svy_e.htm", "")</f>
        <v/>
      </c>
      <c r="G8697" s="1" t="str">
        <f>HYPERLINK("http://geochem.nrcan.gc.ca/cdogs/content/cr_/cr_00081_e.htm", "81")</f>
        <v>81</v>
      </c>
      <c r="J8697" t="s">
        <v>11703</v>
      </c>
      <c r="K8697" t="s">
        <v>11704</v>
      </c>
      <c r="O8697" t="s">
        <v>21</v>
      </c>
      <c r="P8697" t="s">
        <v>658</v>
      </c>
      <c r="Q8697" t="s">
        <v>5130</v>
      </c>
    </row>
    <row r="8698" spans="1:17" hidden="1" x14ac:dyDescent="0.25">
      <c r="A8698" t="s">
        <v>34071</v>
      </c>
      <c r="B8698" t="s">
        <v>34072</v>
      </c>
      <c r="C8698" s="1" t="str">
        <f t="shared" si="1155"/>
        <v>21:0675</v>
      </c>
      <c r="D8698" s="1" t="str">
        <f t="shared" ref="D8698:D8725" si="1159">HYPERLINK("http://geochem.nrcan.gc.ca/cdogs/content/svy/svy210205_e.htm", "21:0205")</f>
        <v>21:0205</v>
      </c>
      <c r="E8698" t="s">
        <v>34073</v>
      </c>
      <c r="F8698" t="s">
        <v>34074</v>
      </c>
      <c r="H8698">
        <v>63.818351100000001</v>
      </c>
      <c r="I8698">
        <v>-136.56964529999999</v>
      </c>
      <c r="J8698" s="1" t="str">
        <f t="shared" ref="J8698:J8725" si="1160">HYPERLINK("http://geochem.nrcan.gc.ca/cdogs/content/kwd/kwd020018_e.htm", "Fluid (stream)")</f>
        <v>Fluid (stream)</v>
      </c>
      <c r="K8698" s="1" t="str">
        <f t="shared" ref="K8698:K8725" si="1161">HYPERLINK("http://geochem.nrcan.gc.ca/cdogs/content/kwd/kwd080007_e.htm", "Untreated Water")</f>
        <v>Untreated Water</v>
      </c>
      <c r="O8698" t="s">
        <v>392</v>
      </c>
      <c r="P8698" t="s">
        <v>7960</v>
      </c>
      <c r="Q8698" t="s">
        <v>35</v>
      </c>
    </row>
    <row r="8699" spans="1:17" hidden="1" x14ac:dyDescent="0.25">
      <c r="A8699" t="s">
        <v>34075</v>
      </c>
      <c r="B8699" t="s">
        <v>34076</v>
      </c>
      <c r="C8699" s="1" t="str">
        <f t="shared" si="1155"/>
        <v>21:0675</v>
      </c>
      <c r="D8699" s="1" t="str">
        <f t="shared" si="1159"/>
        <v>21:0205</v>
      </c>
      <c r="E8699" t="s">
        <v>34077</v>
      </c>
      <c r="F8699" t="s">
        <v>34078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 t="s">
        <v>1818</v>
      </c>
      <c r="P8699" t="s">
        <v>397</v>
      </c>
      <c r="Q8699" t="s">
        <v>46</v>
      </c>
    </row>
    <row r="8700" spans="1:17" hidden="1" x14ac:dyDescent="0.25">
      <c r="A8700" t="s">
        <v>34079</v>
      </c>
      <c r="B8700" t="s">
        <v>34080</v>
      </c>
      <c r="C8700" s="1" t="str">
        <f t="shared" si="1155"/>
        <v>21:0675</v>
      </c>
      <c r="D8700" s="1" t="str">
        <f t="shared" si="1159"/>
        <v>21:0205</v>
      </c>
      <c r="E8700" t="s">
        <v>34081</v>
      </c>
      <c r="F8700" t="s">
        <v>34082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 t="s">
        <v>21</v>
      </c>
      <c r="P8700" t="s">
        <v>356</v>
      </c>
      <c r="Q8700" t="s">
        <v>198</v>
      </c>
    </row>
    <row r="8701" spans="1:17" hidden="1" x14ac:dyDescent="0.25">
      <c r="A8701" t="s">
        <v>34083</v>
      </c>
      <c r="B8701" t="s">
        <v>34084</v>
      </c>
      <c r="C8701" s="1" t="str">
        <f t="shared" si="1155"/>
        <v>21:0675</v>
      </c>
      <c r="D8701" s="1" t="str">
        <f t="shared" si="1159"/>
        <v>21:0205</v>
      </c>
      <c r="E8701" t="s">
        <v>34085</v>
      </c>
      <c r="F8701" t="s">
        <v>34086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 t="s">
        <v>21</v>
      </c>
      <c r="P8701" t="s">
        <v>356</v>
      </c>
      <c r="Q8701" t="s">
        <v>198</v>
      </c>
    </row>
    <row r="8702" spans="1:17" hidden="1" x14ac:dyDescent="0.25">
      <c r="A8702" t="s">
        <v>34087</v>
      </c>
      <c r="B8702" t="s">
        <v>34088</v>
      </c>
      <c r="C8702" s="1" t="str">
        <f t="shared" si="1155"/>
        <v>21:0675</v>
      </c>
      <c r="D8702" s="1" t="str">
        <f t="shared" si="1159"/>
        <v>21:0205</v>
      </c>
      <c r="E8702" t="s">
        <v>34089</v>
      </c>
      <c r="F8702" t="s">
        <v>34090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 t="s">
        <v>154</v>
      </c>
      <c r="P8702" t="s">
        <v>356</v>
      </c>
      <c r="Q8702" t="s">
        <v>59</v>
      </c>
    </row>
    <row r="8703" spans="1:17" hidden="1" x14ac:dyDescent="0.25">
      <c r="A8703" t="s">
        <v>34091</v>
      </c>
      <c r="B8703" t="s">
        <v>34092</v>
      </c>
      <c r="C8703" s="1" t="str">
        <f t="shared" si="1155"/>
        <v>21:0675</v>
      </c>
      <c r="D8703" s="1" t="str">
        <f t="shared" si="1159"/>
        <v>21:0205</v>
      </c>
      <c r="E8703" t="s">
        <v>34093</v>
      </c>
      <c r="F8703" t="s">
        <v>34094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 t="s">
        <v>607</v>
      </c>
      <c r="P8703" t="s">
        <v>583</v>
      </c>
      <c r="Q8703" t="s">
        <v>398</v>
      </c>
    </row>
    <row r="8704" spans="1:17" hidden="1" x14ac:dyDescent="0.25">
      <c r="A8704" t="s">
        <v>34095</v>
      </c>
      <c r="B8704" t="s">
        <v>34096</v>
      </c>
      <c r="C8704" s="1" t="str">
        <f t="shared" si="1155"/>
        <v>21:0675</v>
      </c>
      <c r="D8704" s="1" t="str">
        <f t="shared" si="1159"/>
        <v>21:0205</v>
      </c>
      <c r="E8704" t="s">
        <v>34097</v>
      </c>
      <c r="F8704" t="s">
        <v>34098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 t="s">
        <v>3532</v>
      </c>
      <c r="P8704" t="s">
        <v>356</v>
      </c>
      <c r="Q8704" t="s">
        <v>365</v>
      </c>
    </row>
    <row r="8705" spans="1:17" hidden="1" x14ac:dyDescent="0.25">
      <c r="A8705" t="s">
        <v>34099</v>
      </c>
      <c r="B8705" t="s">
        <v>34100</v>
      </c>
      <c r="C8705" s="1" t="str">
        <f t="shared" si="1155"/>
        <v>21:0675</v>
      </c>
      <c r="D8705" s="1" t="str">
        <f t="shared" si="1159"/>
        <v>21:0205</v>
      </c>
      <c r="E8705" t="s">
        <v>34101</v>
      </c>
      <c r="F8705" t="s">
        <v>34102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 t="s">
        <v>680</v>
      </c>
      <c r="P8705" t="s">
        <v>356</v>
      </c>
      <c r="Q8705" t="s">
        <v>35</v>
      </c>
    </row>
    <row r="8706" spans="1:17" hidden="1" x14ac:dyDescent="0.25">
      <c r="A8706" t="s">
        <v>34103</v>
      </c>
      <c r="B8706" t="s">
        <v>34104</v>
      </c>
      <c r="C8706" s="1" t="str">
        <f t="shared" si="1155"/>
        <v>21:0675</v>
      </c>
      <c r="D8706" s="1" t="str">
        <f t="shared" si="1159"/>
        <v>21:0205</v>
      </c>
      <c r="E8706" t="s">
        <v>34105</v>
      </c>
      <c r="F8706" t="s">
        <v>34106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 t="s">
        <v>2120</v>
      </c>
      <c r="P8706" t="s">
        <v>356</v>
      </c>
      <c r="Q8706" t="s">
        <v>59</v>
      </c>
    </row>
    <row r="8707" spans="1:17" hidden="1" x14ac:dyDescent="0.25">
      <c r="A8707" t="s">
        <v>34107</v>
      </c>
      <c r="B8707" t="s">
        <v>34108</v>
      </c>
      <c r="C8707" s="1" t="str">
        <f t="shared" si="1155"/>
        <v>21:0675</v>
      </c>
      <c r="D8707" s="1" t="str">
        <f t="shared" si="1159"/>
        <v>21:0205</v>
      </c>
      <c r="E8707" t="s">
        <v>34109</v>
      </c>
      <c r="F8707" t="s">
        <v>34110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 t="s">
        <v>16988</v>
      </c>
      <c r="P8707" t="s">
        <v>631</v>
      </c>
      <c r="Q8707" t="s">
        <v>653</v>
      </c>
    </row>
    <row r="8708" spans="1:17" hidden="1" x14ac:dyDescent="0.25">
      <c r="A8708" t="s">
        <v>34111</v>
      </c>
      <c r="B8708" t="s">
        <v>34112</v>
      </c>
      <c r="C8708" s="1" t="str">
        <f t="shared" si="1155"/>
        <v>21:0675</v>
      </c>
      <c r="D8708" s="1" t="str">
        <f t="shared" si="1159"/>
        <v>21:0205</v>
      </c>
      <c r="E8708" t="s">
        <v>34113</v>
      </c>
      <c r="F8708" t="s">
        <v>34114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 t="s">
        <v>24735</v>
      </c>
      <c r="P8708" t="s">
        <v>658</v>
      </c>
      <c r="Q8708" t="s">
        <v>398</v>
      </c>
    </row>
    <row r="8709" spans="1:17" hidden="1" x14ac:dyDescent="0.25">
      <c r="A8709" t="s">
        <v>34115</v>
      </c>
      <c r="B8709" t="s">
        <v>34116</v>
      </c>
      <c r="C8709" s="1" t="str">
        <f t="shared" si="1155"/>
        <v>21:0675</v>
      </c>
      <c r="D8709" s="1" t="str">
        <f t="shared" si="1159"/>
        <v>21:0205</v>
      </c>
      <c r="E8709" t="s">
        <v>34117</v>
      </c>
      <c r="F8709" t="s">
        <v>34118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 t="s">
        <v>6016</v>
      </c>
      <c r="P8709" t="s">
        <v>830</v>
      </c>
      <c r="Q8709" t="s">
        <v>522</v>
      </c>
    </row>
    <row r="8710" spans="1:17" hidden="1" x14ac:dyDescent="0.25">
      <c r="A8710" t="s">
        <v>34119</v>
      </c>
      <c r="B8710" t="s">
        <v>34120</v>
      </c>
      <c r="C8710" s="1" t="str">
        <f t="shared" si="1155"/>
        <v>21:0675</v>
      </c>
      <c r="D8710" s="1" t="str">
        <f t="shared" si="1159"/>
        <v>21:0205</v>
      </c>
      <c r="E8710" t="s">
        <v>34121</v>
      </c>
      <c r="F8710" t="s">
        <v>34122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 t="s">
        <v>21</v>
      </c>
      <c r="P8710" t="s">
        <v>22</v>
      </c>
      <c r="Q8710" t="s">
        <v>29</v>
      </c>
    </row>
    <row r="8711" spans="1:17" hidden="1" x14ac:dyDescent="0.25">
      <c r="A8711" t="s">
        <v>34123</v>
      </c>
      <c r="B8711" t="s">
        <v>34124</v>
      </c>
      <c r="C8711" s="1" t="str">
        <f t="shared" si="1155"/>
        <v>21:0675</v>
      </c>
      <c r="D8711" s="1" t="str">
        <f t="shared" si="1159"/>
        <v>21:0205</v>
      </c>
      <c r="E8711" t="s">
        <v>34125</v>
      </c>
      <c r="F8711" t="s">
        <v>34126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 t="s">
        <v>311</v>
      </c>
      <c r="P8711" t="s">
        <v>356</v>
      </c>
      <c r="Q8711" t="s">
        <v>23</v>
      </c>
    </row>
    <row r="8712" spans="1:17" hidden="1" x14ac:dyDescent="0.25">
      <c r="A8712" t="s">
        <v>34127</v>
      </c>
      <c r="B8712" t="s">
        <v>34128</v>
      </c>
      <c r="C8712" s="1" t="str">
        <f t="shared" si="1155"/>
        <v>21:0675</v>
      </c>
      <c r="D8712" s="1" t="str">
        <f t="shared" si="1159"/>
        <v>21:0205</v>
      </c>
      <c r="E8712" t="s">
        <v>34129</v>
      </c>
      <c r="F8712" t="s">
        <v>34130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 t="s">
        <v>64</v>
      </c>
      <c r="P8712" t="s">
        <v>356</v>
      </c>
      <c r="Q8712" t="s">
        <v>103</v>
      </c>
    </row>
    <row r="8713" spans="1:17" hidden="1" x14ac:dyDescent="0.25">
      <c r="A8713" t="s">
        <v>34131</v>
      </c>
      <c r="B8713" t="s">
        <v>34132</v>
      </c>
      <c r="C8713" s="1" t="str">
        <f t="shared" si="1155"/>
        <v>21:0675</v>
      </c>
      <c r="D8713" s="1" t="str">
        <f t="shared" si="1159"/>
        <v>21:0205</v>
      </c>
      <c r="E8713" t="s">
        <v>34133</v>
      </c>
      <c r="F8713" t="s">
        <v>34134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 t="s">
        <v>244</v>
      </c>
      <c r="P8713" t="s">
        <v>45</v>
      </c>
      <c r="Q8713" t="s">
        <v>198</v>
      </c>
    </row>
    <row r="8714" spans="1:17" hidden="1" x14ac:dyDescent="0.25">
      <c r="A8714" t="s">
        <v>34135</v>
      </c>
      <c r="B8714" t="s">
        <v>34136</v>
      </c>
      <c r="C8714" s="1" t="str">
        <f t="shared" si="1155"/>
        <v>21:0675</v>
      </c>
      <c r="D8714" s="1" t="str">
        <f t="shared" si="1159"/>
        <v>21:0205</v>
      </c>
      <c r="E8714" t="s">
        <v>34137</v>
      </c>
      <c r="F8714" t="s">
        <v>34138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 t="s">
        <v>21</v>
      </c>
      <c r="P8714" t="s">
        <v>45</v>
      </c>
      <c r="Q8714" t="s">
        <v>29</v>
      </c>
    </row>
    <row r="8715" spans="1:17" hidden="1" x14ac:dyDescent="0.25">
      <c r="A8715" t="s">
        <v>34139</v>
      </c>
      <c r="B8715" t="s">
        <v>34140</v>
      </c>
      <c r="C8715" s="1" t="str">
        <f t="shared" si="1155"/>
        <v>21:0675</v>
      </c>
      <c r="D8715" s="1" t="str">
        <f t="shared" si="1159"/>
        <v>21:0205</v>
      </c>
      <c r="E8715" t="s">
        <v>34141</v>
      </c>
      <c r="F8715" t="s">
        <v>34142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 t="s">
        <v>9517</v>
      </c>
      <c r="P8715" t="s">
        <v>356</v>
      </c>
      <c r="Q8715" t="s">
        <v>392</v>
      </c>
    </row>
    <row r="8716" spans="1:17" hidden="1" x14ac:dyDescent="0.25">
      <c r="A8716" t="s">
        <v>34143</v>
      </c>
      <c r="B8716" t="s">
        <v>34144</v>
      </c>
      <c r="C8716" s="1" t="str">
        <f t="shared" si="1155"/>
        <v>21:0675</v>
      </c>
      <c r="D8716" s="1" t="str">
        <f t="shared" si="1159"/>
        <v>21:0205</v>
      </c>
      <c r="E8716" t="s">
        <v>34145</v>
      </c>
      <c r="F8716" t="s">
        <v>34146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 t="s">
        <v>64</v>
      </c>
      <c r="P8716" t="s">
        <v>45</v>
      </c>
      <c r="Q8716" t="s">
        <v>46</v>
      </c>
    </row>
    <row r="8717" spans="1:17" hidden="1" x14ac:dyDescent="0.25">
      <c r="A8717" t="s">
        <v>34147</v>
      </c>
      <c r="B8717" t="s">
        <v>34148</v>
      </c>
      <c r="C8717" s="1" t="str">
        <f t="shared" si="1155"/>
        <v>21:0675</v>
      </c>
      <c r="D8717" s="1" t="str">
        <f t="shared" si="1159"/>
        <v>21:0205</v>
      </c>
      <c r="E8717" t="s">
        <v>34145</v>
      </c>
      <c r="F8717" t="s">
        <v>34149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 t="s">
        <v>113</v>
      </c>
      <c r="P8717" t="s">
        <v>45</v>
      </c>
      <c r="Q8717" t="s">
        <v>46</v>
      </c>
    </row>
    <row r="8718" spans="1:17" hidden="1" x14ac:dyDescent="0.25">
      <c r="A8718" t="s">
        <v>34150</v>
      </c>
      <c r="B8718" t="s">
        <v>34151</v>
      </c>
      <c r="C8718" s="1" t="str">
        <f t="shared" si="1155"/>
        <v>21:0675</v>
      </c>
      <c r="D8718" s="1" t="str">
        <f t="shared" si="1159"/>
        <v>21:0205</v>
      </c>
      <c r="E8718" t="s">
        <v>34152</v>
      </c>
      <c r="F8718" t="s">
        <v>34153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 t="s">
        <v>6864</v>
      </c>
      <c r="P8718" t="s">
        <v>658</v>
      </c>
      <c r="Q8718" t="s">
        <v>398</v>
      </c>
    </row>
    <row r="8719" spans="1:17" hidden="1" x14ac:dyDescent="0.25">
      <c r="A8719" t="s">
        <v>34154</v>
      </c>
      <c r="B8719" t="s">
        <v>34155</v>
      </c>
      <c r="C8719" s="1" t="str">
        <f t="shared" si="1155"/>
        <v>21:0675</v>
      </c>
      <c r="D8719" s="1" t="str">
        <f t="shared" si="1159"/>
        <v>21:0205</v>
      </c>
      <c r="E8719" t="s">
        <v>34156</v>
      </c>
      <c r="F8719" t="s">
        <v>34157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 t="s">
        <v>57</v>
      </c>
      <c r="P8719" t="s">
        <v>2943</v>
      </c>
      <c r="Q8719" t="s">
        <v>35</v>
      </c>
    </row>
    <row r="8720" spans="1:17" hidden="1" x14ac:dyDescent="0.25">
      <c r="A8720" t="s">
        <v>34158</v>
      </c>
      <c r="B8720" t="s">
        <v>34159</v>
      </c>
      <c r="C8720" s="1" t="str">
        <f t="shared" si="1155"/>
        <v>21:0675</v>
      </c>
      <c r="D8720" s="1" t="str">
        <f t="shared" si="1159"/>
        <v>21:0205</v>
      </c>
      <c r="E8720" t="s">
        <v>34160</v>
      </c>
      <c r="F8720" t="s">
        <v>34161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 t="s">
        <v>17579</v>
      </c>
      <c r="P8720" t="s">
        <v>636</v>
      </c>
      <c r="Q8720" t="s">
        <v>398</v>
      </c>
    </row>
    <row r="8721" spans="1:17" hidden="1" x14ac:dyDescent="0.25">
      <c r="A8721" t="s">
        <v>34162</v>
      </c>
      <c r="B8721" t="s">
        <v>34163</v>
      </c>
      <c r="C8721" s="1" t="str">
        <f t="shared" si="1155"/>
        <v>21:0675</v>
      </c>
      <c r="D8721" s="1" t="str">
        <f t="shared" si="1159"/>
        <v>21:0205</v>
      </c>
      <c r="E8721" t="s">
        <v>34164</v>
      </c>
      <c r="F8721" t="s">
        <v>34165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 t="s">
        <v>21</v>
      </c>
      <c r="P8721" t="s">
        <v>2212</v>
      </c>
      <c r="Q8721" t="s">
        <v>35</v>
      </c>
    </row>
    <row r="8722" spans="1:17" hidden="1" x14ac:dyDescent="0.25">
      <c r="A8722" t="s">
        <v>34166</v>
      </c>
      <c r="B8722" t="s">
        <v>34167</v>
      </c>
      <c r="C8722" s="1" t="str">
        <f t="shared" si="1155"/>
        <v>21:0675</v>
      </c>
      <c r="D8722" s="1" t="str">
        <f t="shared" si="1159"/>
        <v>21:0205</v>
      </c>
      <c r="E8722" t="s">
        <v>34168</v>
      </c>
      <c r="F8722" t="s">
        <v>34169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 t="s">
        <v>21</v>
      </c>
      <c r="P8722" t="s">
        <v>356</v>
      </c>
      <c r="Q8722" t="s">
        <v>29</v>
      </c>
    </row>
    <row r="8723" spans="1:17" hidden="1" x14ac:dyDescent="0.25">
      <c r="A8723" t="s">
        <v>34170</v>
      </c>
      <c r="B8723" t="s">
        <v>34171</v>
      </c>
      <c r="C8723" s="1" t="str">
        <f t="shared" si="1155"/>
        <v>21:0675</v>
      </c>
      <c r="D8723" s="1" t="str">
        <f t="shared" si="1159"/>
        <v>21:0205</v>
      </c>
      <c r="E8723" t="s">
        <v>34172</v>
      </c>
      <c r="F8723" t="s">
        <v>34173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 t="s">
        <v>64</v>
      </c>
      <c r="P8723" t="s">
        <v>45</v>
      </c>
      <c r="Q8723" t="s">
        <v>103</v>
      </c>
    </row>
    <row r="8724" spans="1:17" hidden="1" x14ac:dyDescent="0.25">
      <c r="A8724" t="s">
        <v>34174</v>
      </c>
      <c r="B8724" t="s">
        <v>34175</v>
      </c>
      <c r="C8724" s="1" t="str">
        <f t="shared" si="1155"/>
        <v>21:0675</v>
      </c>
      <c r="D8724" s="1" t="str">
        <f t="shared" si="1159"/>
        <v>21:0205</v>
      </c>
      <c r="E8724" t="s">
        <v>34176</v>
      </c>
      <c r="F8724" t="s">
        <v>34177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 t="s">
        <v>2099</v>
      </c>
      <c r="P8724" t="s">
        <v>356</v>
      </c>
      <c r="Q8724" t="s">
        <v>198</v>
      </c>
    </row>
    <row r="8725" spans="1:17" hidden="1" x14ac:dyDescent="0.25">
      <c r="A8725" t="s">
        <v>34178</v>
      </c>
      <c r="B8725" t="s">
        <v>34179</v>
      </c>
      <c r="C8725" s="1" t="str">
        <f t="shared" si="1155"/>
        <v>21:0675</v>
      </c>
      <c r="D8725" s="1" t="str">
        <f t="shared" si="1159"/>
        <v>21:0205</v>
      </c>
      <c r="E8725" t="s">
        <v>34180</v>
      </c>
      <c r="F8725" t="s">
        <v>34181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 t="s">
        <v>7860</v>
      </c>
      <c r="P8725" t="s">
        <v>45</v>
      </c>
      <c r="Q8725" t="s">
        <v>198</v>
      </c>
    </row>
    <row r="8726" spans="1:17" hidden="1" x14ac:dyDescent="0.25">
      <c r="A8726" t="s">
        <v>34182</v>
      </c>
      <c r="B8726" t="s">
        <v>34183</v>
      </c>
      <c r="C8726" s="1" t="str">
        <f t="shared" si="1155"/>
        <v>21:0675</v>
      </c>
      <c r="D8726" s="1" t="str">
        <f>HYPERLINK("http://geochem.nrcan.gc.ca/cdogs/content/svy/svy_e.htm", "")</f>
        <v/>
      </c>
      <c r="G8726" s="1" t="str">
        <f>HYPERLINK("http://geochem.nrcan.gc.ca/cdogs/content/cr_/cr_00080_e.htm", "80")</f>
        <v>80</v>
      </c>
      <c r="J8726" t="s">
        <v>11703</v>
      </c>
      <c r="K8726" t="s">
        <v>11704</v>
      </c>
      <c r="O8726" t="s">
        <v>57</v>
      </c>
      <c r="P8726" t="s">
        <v>2212</v>
      </c>
      <c r="Q8726" t="s">
        <v>23</v>
      </c>
    </row>
    <row r="8727" spans="1:17" hidden="1" x14ac:dyDescent="0.25">
      <c r="A8727" t="s">
        <v>34184</v>
      </c>
      <c r="B8727" t="s">
        <v>34185</v>
      </c>
      <c r="C8727" s="1" t="str">
        <f t="shared" si="1155"/>
        <v>21:0675</v>
      </c>
      <c r="D8727" s="1" t="str">
        <f t="shared" ref="D8727:D8734" si="1162">HYPERLINK("http://geochem.nrcan.gc.ca/cdogs/content/svy/svy210205_e.htm", "21:0205")</f>
        <v>21:0205</v>
      </c>
      <c r="E8727" t="s">
        <v>34186</v>
      </c>
      <c r="F8727" t="s">
        <v>34187</v>
      </c>
      <c r="H8727">
        <v>63.949637199999998</v>
      </c>
      <c r="I8727">
        <v>-137.32046700000001</v>
      </c>
      <c r="J8727" s="1" t="str">
        <f t="shared" ref="J8727:J8734" si="1163">HYPERLINK("http://geochem.nrcan.gc.ca/cdogs/content/kwd/kwd020018_e.htm", "Fluid (stream)")</f>
        <v>Fluid (stream)</v>
      </c>
      <c r="K8727" s="1" t="str">
        <f t="shared" ref="K8727:K8734" si="1164">HYPERLINK("http://geochem.nrcan.gc.ca/cdogs/content/kwd/kwd080007_e.htm", "Untreated Water")</f>
        <v>Untreated Water</v>
      </c>
      <c r="O8727" t="s">
        <v>7860</v>
      </c>
      <c r="P8727" t="s">
        <v>356</v>
      </c>
      <c r="Q8727" t="s">
        <v>46</v>
      </c>
    </row>
    <row r="8728" spans="1:17" hidden="1" x14ac:dyDescent="0.25">
      <c r="A8728" t="s">
        <v>34188</v>
      </c>
      <c r="B8728" t="s">
        <v>34189</v>
      </c>
      <c r="C8728" s="1" t="str">
        <f t="shared" si="1155"/>
        <v>21:0675</v>
      </c>
      <c r="D8728" s="1" t="str">
        <f t="shared" si="1162"/>
        <v>21:0205</v>
      </c>
      <c r="E8728" t="s">
        <v>34190</v>
      </c>
      <c r="F8728" t="s">
        <v>34191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 t="s">
        <v>588</v>
      </c>
      <c r="P8728" t="s">
        <v>583</v>
      </c>
      <c r="Q8728" t="s">
        <v>23</v>
      </c>
    </row>
    <row r="8729" spans="1:17" hidden="1" x14ac:dyDescent="0.25">
      <c r="A8729" t="s">
        <v>34192</v>
      </c>
      <c r="B8729" t="s">
        <v>34193</v>
      </c>
      <c r="C8729" s="1" t="str">
        <f t="shared" si="1155"/>
        <v>21:0675</v>
      </c>
      <c r="D8729" s="1" t="str">
        <f t="shared" si="1162"/>
        <v>21:0205</v>
      </c>
      <c r="E8729" t="s">
        <v>34194</v>
      </c>
      <c r="F8729" t="s">
        <v>34195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 t="s">
        <v>21</v>
      </c>
      <c r="P8729" t="s">
        <v>22</v>
      </c>
      <c r="Q8729" t="s">
        <v>198</v>
      </c>
    </row>
    <row r="8730" spans="1:17" hidden="1" x14ac:dyDescent="0.25">
      <c r="A8730" t="s">
        <v>34196</v>
      </c>
      <c r="B8730" t="s">
        <v>34197</v>
      </c>
      <c r="C8730" s="1" t="str">
        <f t="shared" ref="C8730:C8793" si="1165">HYPERLINK("http://geochem.nrcan.gc.ca/cdogs/content/bdl/bdl210675_e.htm", "21:0675")</f>
        <v>21:0675</v>
      </c>
      <c r="D8730" s="1" t="str">
        <f t="shared" si="1162"/>
        <v>21:0205</v>
      </c>
      <c r="E8730" t="s">
        <v>34198</v>
      </c>
      <c r="F8730" t="s">
        <v>34199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 t="s">
        <v>15855</v>
      </c>
      <c r="P8730" t="s">
        <v>631</v>
      </c>
      <c r="Q8730" t="s">
        <v>398</v>
      </c>
    </row>
    <row r="8731" spans="1:17" hidden="1" x14ac:dyDescent="0.25">
      <c r="A8731" t="s">
        <v>34200</v>
      </c>
      <c r="B8731" t="s">
        <v>34201</v>
      </c>
      <c r="C8731" s="1" t="str">
        <f t="shared" si="1165"/>
        <v>21:0675</v>
      </c>
      <c r="D8731" s="1" t="str">
        <f t="shared" si="1162"/>
        <v>21:0205</v>
      </c>
      <c r="E8731" t="s">
        <v>34202</v>
      </c>
      <c r="F8731" t="s">
        <v>34203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 t="s">
        <v>21</v>
      </c>
      <c r="P8731" t="s">
        <v>880</v>
      </c>
      <c r="Q8731" t="s">
        <v>398</v>
      </c>
    </row>
    <row r="8732" spans="1:17" hidden="1" x14ac:dyDescent="0.25">
      <c r="A8732" t="s">
        <v>34204</v>
      </c>
      <c r="B8732" t="s">
        <v>34205</v>
      </c>
      <c r="C8732" s="1" t="str">
        <f t="shared" si="1165"/>
        <v>21:0675</v>
      </c>
      <c r="D8732" s="1" t="str">
        <f t="shared" si="1162"/>
        <v>21:0205</v>
      </c>
      <c r="E8732" t="s">
        <v>34206</v>
      </c>
      <c r="F8732" t="s">
        <v>34207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 t="s">
        <v>17579</v>
      </c>
      <c r="P8732" t="s">
        <v>3857</v>
      </c>
      <c r="Q8732" t="s">
        <v>522</v>
      </c>
    </row>
    <row r="8733" spans="1:17" hidden="1" x14ac:dyDescent="0.25">
      <c r="A8733" t="s">
        <v>34208</v>
      </c>
      <c r="B8733" t="s">
        <v>34209</v>
      </c>
      <c r="C8733" s="1" t="str">
        <f t="shared" si="1165"/>
        <v>21:0675</v>
      </c>
      <c r="D8733" s="1" t="str">
        <f t="shared" si="1162"/>
        <v>21:0205</v>
      </c>
      <c r="E8733" t="s">
        <v>34210</v>
      </c>
      <c r="F8733" t="s">
        <v>34211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 t="s">
        <v>2720</v>
      </c>
      <c r="P8733" t="s">
        <v>22</v>
      </c>
      <c r="Q8733" t="s">
        <v>35</v>
      </c>
    </row>
    <row r="8734" spans="1:17" hidden="1" x14ac:dyDescent="0.25">
      <c r="A8734" t="s">
        <v>34212</v>
      </c>
      <c r="B8734" t="s">
        <v>34213</v>
      </c>
      <c r="C8734" s="1" t="str">
        <f t="shared" si="1165"/>
        <v>21:0675</v>
      </c>
      <c r="D8734" s="1" t="str">
        <f t="shared" si="1162"/>
        <v>21:0205</v>
      </c>
      <c r="E8734" t="s">
        <v>34214</v>
      </c>
      <c r="F8734" t="s">
        <v>34215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 t="s">
        <v>311</v>
      </c>
      <c r="P8734" t="s">
        <v>1515</v>
      </c>
      <c r="Q8734" t="s">
        <v>59</v>
      </c>
    </row>
    <row r="8735" spans="1:17" hidden="1" x14ac:dyDescent="0.25">
      <c r="A8735" t="s">
        <v>34216</v>
      </c>
      <c r="B8735" t="s">
        <v>34217</v>
      </c>
      <c r="C8735" s="1" t="str">
        <f t="shared" si="1165"/>
        <v>21:0675</v>
      </c>
      <c r="D8735" s="1" t="str">
        <f>HYPERLINK("http://geochem.nrcan.gc.ca/cdogs/content/svy/svy_e.htm", "")</f>
        <v/>
      </c>
      <c r="G8735" s="1" t="str">
        <f>HYPERLINK("http://geochem.nrcan.gc.ca/cdogs/content/cr_/cr_00080_e.htm", "80")</f>
        <v>80</v>
      </c>
      <c r="J8735" t="s">
        <v>11703</v>
      </c>
      <c r="K8735" t="s">
        <v>11704</v>
      </c>
      <c r="O8735" t="s">
        <v>1247</v>
      </c>
      <c r="P8735" t="s">
        <v>1515</v>
      </c>
      <c r="Q8735" t="s">
        <v>23</v>
      </c>
    </row>
    <row r="8736" spans="1:17" hidden="1" x14ac:dyDescent="0.25">
      <c r="A8736" t="s">
        <v>34218</v>
      </c>
      <c r="B8736" t="s">
        <v>34219</v>
      </c>
      <c r="C8736" s="1" t="str">
        <f t="shared" si="1165"/>
        <v>21:0675</v>
      </c>
      <c r="D8736" s="1" t="str">
        <f t="shared" ref="D8736:D8762" si="1166">HYPERLINK("http://geochem.nrcan.gc.ca/cdogs/content/svy/svy210205_e.htm", "21:0205")</f>
        <v>21:0205</v>
      </c>
      <c r="E8736" t="s">
        <v>34220</v>
      </c>
      <c r="F8736" t="s">
        <v>34221</v>
      </c>
      <c r="H8736">
        <v>63.921579000000001</v>
      </c>
      <c r="I8736">
        <v>-137.36808189999999</v>
      </c>
      <c r="J8736" s="1" t="str">
        <f t="shared" ref="J8736:J8762" si="1167">HYPERLINK("http://geochem.nrcan.gc.ca/cdogs/content/kwd/kwd020018_e.htm", "Fluid (stream)")</f>
        <v>Fluid (stream)</v>
      </c>
      <c r="K8736" s="1" t="str">
        <f t="shared" ref="K8736:K8762" si="1168">HYPERLINK("http://geochem.nrcan.gc.ca/cdogs/content/kwd/kwd080007_e.htm", "Untreated Water")</f>
        <v>Untreated Water</v>
      </c>
      <c r="O8736" t="s">
        <v>21</v>
      </c>
      <c r="P8736" t="s">
        <v>1631</v>
      </c>
      <c r="Q8736" t="s">
        <v>198</v>
      </c>
    </row>
    <row r="8737" spans="1:17" hidden="1" x14ac:dyDescent="0.25">
      <c r="A8737" t="s">
        <v>34222</v>
      </c>
      <c r="B8737" t="s">
        <v>34223</v>
      </c>
      <c r="C8737" s="1" t="str">
        <f t="shared" si="1165"/>
        <v>21:0675</v>
      </c>
      <c r="D8737" s="1" t="str">
        <f t="shared" si="1166"/>
        <v>21:0205</v>
      </c>
      <c r="E8737" t="s">
        <v>34224</v>
      </c>
      <c r="F8737" t="s">
        <v>34225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 t="s">
        <v>21</v>
      </c>
      <c r="P8737" t="s">
        <v>1631</v>
      </c>
      <c r="Q8737" t="s">
        <v>198</v>
      </c>
    </row>
    <row r="8738" spans="1:17" hidden="1" x14ac:dyDescent="0.25">
      <c r="A8738" t="s">
        <v>34226</v>
      </c>
      <c r="B8738" t="s">
        <v>34227</v>
      </c>
      <c r="C8738" s="1" t="str">
        <f t="shared" si="1165"/>
        <v>21:0675</v>
      </c>
      <c r="D8738" s="1" t="str">
        <f t="shared" si="1166"/>
        <v>21:0205</v>
      </c>
      <c r="E8738" t="s">
        <v>34228</v>
      </c>
      <c r="F8738" t="s">
        <v>34229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 t="s">
        <v>607</v>
      </c>
      <c r="P8738" t="s">
        <v>830</v>
      </c>
      <c r="Q8738" t="s">
        <v>46</v>
      </c>
    </row>
    <row r="8739" spans="1:17" hidden="1" x14ac:dyDescent="0.25">
      <c r="A8739" t="s">
        <v>34230</v>
      </c>
      <c r="B8739" t="s">
        <v>34231</v>
      </c>
      <c r="C8739" s="1" t="str">
        <f t="shared" si="1165"/>
        <v>21:0675</v>
      </c>
      <c r="D8739" s="1" t="str">
        <f t="shared" si="1166"/>
        <v>21:0205</v>
      </c>
      <c r="E8739" t="s">
        <v>34232</v>
      </c>
      <c r="F8739" t="s">
        <v>34233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 t="s">
        <v>311</v>
      </c>
      <c r="P8739" t="s">
        <v>658</v>
      </c>
      <c r="Q8739" t="s">
        <v>29</v>
      </c>
    </row>
    <row r="8740" spans="1:17" hidden="1" x14ac:dyDescent="0.25">
      <c r="A8740" t="s">
        <v>34234</v>
      </c>
      <c r="B8740" t="s">
        <v>34235</v>
      </c>
      <c r="C8740" s="1" t="str">
        <f t="shared" si="1165"/>
        <v>21:0675</v>
      </c>
      <c r="D8740" s="1" t="str">
        <f t="shared" si="1166"/>
        <v>21:0205</v>
      </c>
      <c r="E8740" t="s">
        <v>34236</v>
      </c>
      <c r="F8740" t="s">
        <v>34237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 t="s">
        <v>21</v>
      </c>
      <c r="P8740" t="s">
        <v>1515</v>
      </c>
      <c r="Q8740" t="s">
        <v>35</v>
      </c>
    </row>
    <row r="8741" spans="1:17" hidden="1" x14ac:dyDescent="0.25">
      <c r="A8741" t="s">
        <v>34238</v>
      </c>
      <c r="B8741" t="s">
        <v>34239</v>
      </c>
      <c r="C8741" s="1" t="str">
        <f t="shared" si="1165"/>
        <v>21:0675</v>
      </c>
      <c r="D8741" s="1" t="str">
        <f t="shared" si="1166"/>
        <v>21:0205</v>
      </c>
      <c r="E8741" t="s">
        <v>34240</v>
      </c>
      <c r="F8741" t="s">
        <v>34241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 t="s">
        <v>21</v>
      </c>
      <c r="P8741" t="s">
        <v>2212</v>
      </c>
      <c r="Q8741" t="s">
        <v>29</v>
      </c>
    </row>
    <row r="8742" spans="1:17" hidden="1" x14ac:dyDescent="0.25">
      <c r="A8742" t="s">
        <v>34242</v>
      </c>
      <c r="B8742" t="s">
        <v>34243</v>
      </c>
      <c r="C8742" s="1" t="str">
        <f t="shared" si="1165"/>
        <v>21:0675</v>
      </c>
      <c r="D8742" s="1" t="str">
        <f t="shared" si="1166"/>
        <v>21:0205</v>
      </c>
      <c r="E8742" t="s">
        <v>34244</v>
      </c>
      <c r="F8742" t="s">
        <v>34245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 t="s">
        <v>21</v>
      </c>
      <c r="P8742" t="s">
        <v>2212</v>
      </c>
      <c r="Q8742" t="s">
        <v>29</v>
      </c>
    </row>
    <row r="8743" spans="1:17" hidden="1" x14ac:dyDescent="0.25">
      <c r="A8743" t="s">
        <v>34246</v>
      </c>
      <c r="B8743" t="s">
        <v>34247</v>
      </c>
      <c r="C8743" s="1" t="str">
        <f t="shared" si="1165"/>
        <v>21:0675</v>
      </c>
      <c r="D8743" s="1" t="str">
        <f t="shared" si="1166"/>
        <v>21:0205</v>
      </c>
      <c r="E8743" t="s">
        <v>34248</v>
      </c>
      <c r="F8743" t="s">
        <v>34249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 t="s">
        <v>21</v>
      </c>
      <c r="P8743" t="s">
        <v>658</v>
      </c>
      <c r="Q8743" t="s">
        <v>365</v>
      </c>
    </row>
    <row r="8744" spans="1:17" hidden="1" x14ac:dyDescent="0.25">
      <c r="A8744" t="s">
        <v>34250</v>
      </c>
      <c r="B8744" t="s">
        <v>34251</v>
      </c>
      <c r="C8744" s="1" t="str">
        <f t="shared" si="1165"/>
        <v>21:0675</v>
      </c>
      <c r="D8744" s="1" t="str">
        <f t="shared" si="1166"/>
        <v>21:0205</v>
      </c>
      <c r="E8744" t="s">
        <v>34252</v>
      </c>
      <c r="F8744" t="s">
        <v>34253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 t="s">
        <v>21</v>
      </c>
      <c r="P8744" t="s">
        <v>1515</v>
      </c>
      <c r="Q8744" t="s">
        <v>35</v>
      </c>
    </row>
    <row r="8745" spans="1:17" hidden="1" x14ac:dyDescent="0.25">
      <c r="A8745" t="s">
        <v>34254</v>
      </c>
      <c r="B8745" t="s">
        <v>34255</v>
      </c>
      <c r="C8745" s="1" t="str">
        <f t="shared" si="1165"/>
        <v>21:0675</v>
      </c>
      <c r="D8745" s="1" t="str">
        <f t="shared" si="1166"/>
        <v>21:0205</v>
      </c>
      <c r="E8745" t="s">
        <v>34252</v>
      </c>
      <c r="F8745" t="s">
        <v>34256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 t="s">
        <v>21</v>
      </c>
      <c r="P8745" t="s">
        <v>397</v>
      </c>
      <c r="Q8745" t="s">
        <v>365</v>
      </c>
    </row>
    <row r="8746" spans="1:17" hidden="1" x14ac:dyDescent="0.25">
      <c r="A8746" t="s">
        <v>34257</v>
      </c>
      <c r="B8746" t="s">
        <v>34258</v>
      </c>
      <c r="C8746" s="1" t="str">
        <f t="shared" si="1165"/>
        <v>21:0675</v>
      </c>
      <c r="D8746" s="1" t="str">
        <f t="shared" si="1166"/>
        <v>21:0205</v>
      </c>
      <c r="E8746" t="s">
        <v>34259</v>
      </c>
      <c r="F8746" t="s">
        <v>34260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 t="s">
        <v>7860</v>
      </c>
      <c r="P8746" t="s">
        <v>397</v>
      </c>
      <c r="Q8746" t="s">
        <v>522</v>
      </c>
    </row>
    <row r="8747" spans="1:17" hidden="1" x14ac:dyDescent="0.25">
      <c r="A8747" t="s">
        <v>34261</v>
      </c>
      <c r="B8747" t="s">
        <v>34262</v>
      </c>
      <c r="C8747" s="1" t="str">
        <f t="shared" si="1165"/>
        <v>21:0675</v>
      </c>
      <c r="D8747" s="1" t="str">
        <f t="shared" si="1166"/>
        <v>21:0205</v>
      </c>
      <c r="E8747" t="s">
        <v>34263</v>
      </c>
      <c r="F8747" t="s">
        <v>34264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 t="s">
        <v>21</v>
      </c>
      <c r="P8747" t="s">
        <v>397</v>
      </c>
      <c r="Q8747" t="s">
        <v>35</v>
      </c>
    </row>
    <row r="8748" spans="1:17" hidden="1" x14ac:dyDescent="0.25">
      <c r="A8748" t="s">
        <v>34265</v>
      </c>
      <c r="B8748" t="s">
        <v>34266</v>
      </c>
      <c r="C8748" s="1" t="str">
        <f t="shared" si="1165"/>
        <v>21:0675</v>
      </c>
      <c r="D8748" s="1" t="str">
        <f t="shared" si="1166"/>
        <v>21:0205</v>
      </c>
      <c r="E8748" t="s">
        <v>34267</v>
      </c>
      <c r="F8748" t="s">
        <v>34268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 t="s">
        <v>21</v>
      </c>
      <c r="P8748" t="s">
        <v>2212</v>
      </c>
      <c r="Q8748" t="s">
        <v>23</v>
      </c>
    </row>
    <row r="8749" spans="1:17" hidden="1" x14ac:dyDescent="0.25">
      <c r="A8749" t="s">
        <v>34269</v>
      </c>
      <c r="B8749" t="s">
        <v>34270</v>
      </c>
      <c r="C8749" s="1" t="str">
        <f t="shared" si="1165"/>
        <v>21:0675</v>
      </c>
      <c r="D8749" s="1" t="str">
        <f t="shared" si="1166"/>
        <v>21:0205</v>
      </c>
      <c r="E8749" t="s">
        <v>34271</v>
      </c>
      <c r="F8749" t="s">
        <v>34272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 t="s">
        <v>21</v>
      </c>
      <c r="P8749" t="s">
        <v>583</v>
      </c>
      <c r="Q8749" t="s">
        <v>59</v>
      </c>
    </row>
    <row r="8750" spans="1:17" hidden="1" x14ac:dyDescent="0.25">
      <c r="A8750" t="s">
        <v>34273</v>
      </c>
      <c r="B8750" t="s">
        <v>34274</v>
      </c>
      <c r="C8750" s="1" t="str">
        <f t="shared" si="1165"/>
        <v>21:0675</v>
      </c>
      <c r="D8750" s="1" t="str">
        <f t="shared" si="1166"/>
        <v>21:0205</v>
      </c>
      <c r="E8750" t="s">
        <v>34275</v>
      </c>
      <c r="F8750" t="s">
        <v>34276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 t="s">
        <v>21</v>
      </c>
      <c r="P8750" t="s">
        <v>22</v>
      </c>
      <c r="Q8750" t="s">
        <v>46</v>
      </c>
    </row>
    <row r="8751" spans="1:17" hidden="1" x14ac:dyDescent="0.25">
      <c r="A8751" t="s">
        <v>34277</v>
      </c>
      <c r="B8751" t="s">
        <v>34278</v>
      </c>
      <c r="C8751" s="1" t="str">
        <f t="shared" si="1165"/>
        <v>21:0675</v>
      </c>
      <c r="D8751" s="1" t="str">
        <f t="shared" si="1166"/>
        <v>21:0205</v>
      </c>
      <c r="E8751" t="s">
        <v>34275</v>
      </c>
      <c r="F8751" t="s">
        <v>34279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 t="s">
        <v>21</v>
      </c>
      <c r="P8751" t="s">
        <v>22</v>
      </c>
      <c r="Q8751" t="s">
        <v>46</v>
      </c>
    </row>
    <row r="8752" spans="1:17" hidden="1" x14ac:dyDescent="0.25">
      <c r="A8752" t="s">
        <v>34280</v>
      </c>
      <c r="B8752" t="s">
        <v>34281</v>
      </c>
      <c r="C8752" s="1" t="str">
        <f t="shared" si="1165"/>
        <v>21:0675</v>
      </c>
      <c r="D8752" s="1" t="str">
        <f t="shared" si="1166"/>
        <v>21:0205</v>
      </c>
      <c r="E8752" t="s">
        <v>34282</v>
      </c>
      <c r="F8752" t="s">
        <v>34283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 t="s">
        <v>154</v>
      </c>
      <c r="P8752" t="s">
        <v>356</v>
      </c>
      <c r="Q8752" t="s">
        <v>29</v>
      </c>
    </row>
    <row r="8753" spans="1:17" hidden="1" x14ac:dyDescent="0.25">
      <c r="A8753" t="s">
        <v>34284</v>
      </c>
      <c r="B8753" t="s">
        <v>34285</v>
      </c>
      <c r="C8753" s="1" t="str">
        <f t="shared" si="1165"/>
        <v>21:0675</v>
      </c>
      <c r="D8753" s="1" t="str">
        <f t="shared" si="1166"/>
        <v>21:0205</v>
      </c>
      <c r="E8753" t="s">
        <v>34286</v>
      </c>
      <c r="F8753" t="s">
        <v>34287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 t="s">
        <v>8423</v>
      </c>
      <c r="P8753" t="s">
        <v>356</v>
      </c>
      <c r="Q8753" t="s">
        <v>522</v>
      </c>
    </row>
    <row r="8754" spans="1:17" hidden="1" x14ac:dyDescent="0.25">
      <c r="A8754" t="s">
        <v>34288</v>
      </c>
      <c r="B8754" t="s">
        <v>34289</v>
      </c>
      <c r="C8754" s="1" t="str">
        <f t="shared" si="1165"/>
        <v>21:0675</v>
      </c>
      <c r="D8754" s="1" t="str">
        <f t="shared" si="1166"/>
        <v>21:0205</v>
      </c>
      <c r="E8754" t="s">
        <v>34290</v>
      </c>
      <c r="F8754" t="s">
        <v>34291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 t="s">
        <v>17579</v>
      </c>
      <c r="P8754" t="s">
        <v>1631</v>
      </c>
      <c r="Q8754" t="s">
        <v>653</v>
      </c>
    </row>
    <row r="8755" spans="1:17" hidden="1" x14ac:dyDescent="0.25">
      <c r="A8755" t="s">
        <v>34292</v>
      </c>
      <c r="B8755" t="s">
        <v>34293</v>
      </c>
      <c r="C8755" s="1" t="str">
        <f t="shared" si="1165"/>
        <v>21:0675</v>
      </c>
      <c r="D8755" s="1" t="str">
        <f t="shared" si="1166"/>
        <v>21:0205</v>
      </c>
      <c r="E8755" t="s">
        <v>34294</v>
      </c>
      <c r="F8755" t="s">
        <v>34295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 t="s">
        <v>2731</v>
      </c>
      <c r="P8755" t="s">
        <v>2212</v>
      </c>
      <c r="Q8755" t="s">
        <v>365</v>
      </c>
    </row>
    <row r="8756" spans="1:17" hidden="1" x14ac:dyDescent="0.25">
      <c r="A8756" t="s">
        <v>34296</v>
      </c>
      <c r="B8756" t="s">
        <v>34297</v>
      </c>
      <c r="C8756" s="1" t="str">
        <f t="shared" si="1165"/>
        <v>21:0675</v>
      </c>
      <c r="D8756" s="1" t="str">
        <f t="shared" si="1166"/>
        <v>21:0205</v>
      </c>
      <c r="E8756" t="s">
        <v>34298</v>
      </c>
      <c r="F8756" t="s">
        <v>34299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 t="s">
        <v>3013</v>
      </c>
      <c r="P8756" t="s">
        <v>22</v>
      </c>
      <c r="Q8756" t="s">
        <v>398</v>
      </c>
    </row>
    <row r="8757" spans="1:17" hidden="1" x14ac:dyDescent="0.25">
      <c r="A8757" t="s">
        <v>34300</v>
      </c>
      <c r="B8757" t="s">
        <v>34301</v>
      </c>
      <c r="C8757" s="1" t="str">
        <f t="shared" si="1165"/>
        <v>21:0675</v>
      </c>
      <c r="D8757" s="1" t="str">
        <f t="shared" si="1166"/>
        <v>21:0205</v>
      </c>
      <c r="E8757" t="s">
        <v>34302</v>
      </c>
      <c r="F8757" t="s">
        <v>34303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 t="s">
        <v>23720</v>
      </c>
      <c r="P8757" t="s">
        <v>3857</v>
      </c>
      <c r="Q8757" t="s">
        <v>398</v>
      </c>
    </row>
    <row r="8758" spans="1:17" hidden="1" x14ac:dyDescent="0.25">
      <c r="A8758" t="s">
        <v>34304</v>
      </c>
      <c r="B8758" t="s">
        <v>34305</v>
      </c>
      <c r="C8758" s="1" t="str">
        <f t="shared" si="1165"/>
        <v>21:0675</v>
      </c>
      <c r="D8758" s="1" t="str">
        <f t="shared" si="1166"/>
        <v>21:0205</v>
      </c>
      <c r="E8758" t="s">
        <v>34306</v>
      </c>
      <c r="F8758" t="s">
        <v>34307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 t="s">
        <v>14250</v>
      </c>
      <c r="P8758" t="s">
        <v>1515</v>
      </c>
      <c r="Q8758" t="s">
        <v>365</v>
      </c>
    </row>
    <row r="8759" spans="1:17" hidden="1" x14ac:dyDescent="0.25">
      <c r="A8759" t="s">
        <v>34308</v>
      </c>
      <c r="B8759" t="s">
        <v>34309</v>
      </c>
      <c r="C8759" s="1" t="str">
        <f t="shared" si="1165"/>
        <v>21:0675</v>
      </c>
      <c r="D8759" s="1" t="str">
        <f t="shared" si="1166"/>
        <v>21:0205</v>
      </c>
      <c r="E8759" t="s">
        <v>34310</v>
      </c>
      <c r="F8759" t="s">
        <v>34311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 t="s">
        <v>23720</v>
      </c>
      <c r="P8759" t="s">
        <v>880</v>
      </c>
      <c r="Q8759" t="s">
        <v>365</v>
      </c>
    </row>
    <row r="8760" spans="1:17" hidden="1" x14ac:dyDescent="0.25">
      <c r="A8760" t="s">
        <v>34312</v>
      </c>
      <c r="B8760" t="s">
        <v>34313</v>
      </c>
      <c r="C8760" s="1" t="str">
        <f t="shared" si="1165"/>
        <v>21:0675</v>
      </c>
      <c r="D8760" s="1" t="str">
        <f t="shared" si="1166"/>
        <v>21:0205</v>
      </c>
      <c r="E8760" t="s">
        <v>34314</v>
      </c>
      <c r="F8760" t="s">
        <v>34315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 t="s">
        <v>21</v>
      </c>
      <c r="P8760" t="s">
        <v>1631</v>
      </c>
      <c r="Q8760" t="s">
        <v>522</v>
      </c>
    </row>
    <row r="8761" spans="1:17" hidden="1" x14ac:dyDescent="0.25">
      <c r="A8761" t="s">
        <v>34316</v>
      </c>
      <c r="B8761" t="s">
        <v>34317</v>
      </c>
      <c r="C8761" s="1" t="str">
        <f t="shared" si="1165"/>
        <v>21:0675</v>
      </c>
      <c r="D8761" s="1" t="str">
        <f t="shared" si="1166"/>
        <v>21:0205</v>
      </c>
      <c r="E8761" t="s">
        <v>34318</v>
      </c>
      <c r="F8761" t="s">
        <v>34319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 t="s">
        <v>14508</v>
      </c>
      <c r="P8761" t="s">
        <v>1515</v>
      </c>
      <c r="Q8761" t="s">
        <v>59</v>
      </c>
    </row>
    <row r="8762" spans="1:17" hidden="1" x14ac:dyDescent="0.25">
      <c r="A8762" t="s">
        <v>34320</v>
      </c>
      <c r="B8762" t="s">
        <v>34321</v>
      </c>
      <c r="C8762" s="1" t="str">
        <f t="shared" si="1165"/>
        <v>21:0675</v>
      </c>
      <c r="D8762" s="1" t="str">
        <f t="shared" si="1166"/>
        <v>21:0205</v>
      </c>
      <c r="E8762" t="s">
        <v>34322</v>
      </c>
      <c r="F8762" t="s">
        <v>34323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 t="s">
        <v>220</v>
      </c>
      <c r="P8762" t="s">
        <v>22</v>
      </c>
      <c r="Q8762" t="s">
        <v>46</v>
      </c>
    </row>
    <row r="8763" spans="1:17" hidden="1" x14ac:dyDescent="0.25">
      <c r="A8763" t="s">
        <v>34324</v>
      </c>
      <c r="B8763" t="s">
        <v>34325</v>
      </c>
      <c r="C8763" s="1" t="str">
        <f t="shared" si="1165"/>
        <v>21:0675</v>
      </c>
      <c r="D8763" s="1" t="str">
        <f>HYPERLINK("http://geochem.nrcan.gc.ca/cdogs/content/svy/svy_e.htm", "")</f>
        <v/>
      </c>
      <c r="G8763" s="1" t="str">
        <f>HYPERLINK("http://geochem.nrcan.gc.ca/cdogs/content/cr_/cr_00080_e.htm", "80")</f>
        <v>80</v>
      </c>
      <c r="J8763" t="s">
        <v>11703</v>
      </c>
      <c r="K8763" t="s">
        <v>11704</v>
      </c>
      <c r="O8763" t="s">
        <v>3376</v>
      </c>
      <c r="P8763" t="s">
        <v>2943</v>
      </c>
      <c r="Q8763" t="s">
        <v>29</v>
      </c>
    </row>
    <row r="8764" spans="1:17" hidden="1" x14ac:dyDescent="0.25">
      <c r="A8764" t="s">
        <v>34326</v>
      </c>
      <c r="B8764" t="s">
        <v>34327</v>
      </c>
      <c r="C8764" s="1" t="str">
        <f t="shared" si="1165"/>
        <v>21:0675</v>
      </c>
      <c r="D8764" s="1" t="str">
        <f t="shared" ref="D8764:D8778" si="1169">HYPERLINK("http://geochem.nrcan.gc.ca/cdogs/content/svy/svy210205_e.htm", "21:0205")</f>
        <v>21:0205</v>
      </c>
      <c r="E8764" t="s">
        <v>34328</v>
      </c>
      <c r="F8764" t="s">
        <v>34329</v>
      </c>
      <c r="H8764">
        <v>63.901796500000003</v>
      </c>
      <c r="I8764">
        <v>-137.19176390000001</v>
      </c>
      <c r="J8764" s="1" t="str">
        <f t="shared" ref="J8764:J8778" si="1170">HYPERLINK("http://geochem.nrcan.gc.ca/cdogs/content/kwd/kwd020018_e.htm", "Fluid (stream)")</f>
        <v>Fluid (stream)</v>
      </c>
      <c r="K8764" s="1" t="str">
        <f t="shared" ref="K8764:K8778" si="1171">HYPERLINK("http://geochem.nrcan.gc.ca/cdogs/content/kwd/kwd080007_e.htm", "Untreated Water")</f>
        <v>Untreated Water</v>
      </c>
      <c r="O8764" t="s">
        <v>225</v>
      </c>
      <c r="P8764" t="s">
        <v>583</v>
      </c>
      <c r="Q8764" t="s">
        <v>29</v>
      </c>
    </row>
    <row r="8765" spans="1:17" hidden="1" x14ac:dyDescent="0.25">
      <c r="A8765" t="s">
        <v>34330</v>
      </c>
      <c r="B8765" t="s">
        <v>34331</v>
      </c>
      <c r="C8765" s="1" t="str">
        <f t="shared" si="1165"/>
        <v>21:0675</v>
      </c>
      <c r="D8765" s="1" t="str">
        <f t="shared" si="1169"/>
        <v>21:0205</v>
      </c>
      <c r="E8765" t="s">
        <v>34332</v>
      </c>
      <c r="F8765" t="s">
        <v>34333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 t="s">
        <v>244</v>
      </c>
      <c r="P8765" t="s">
        <v>356</v>
      </c>
      <c r="Q8765" t="s">
        <v>46</v>
      </c>
    </row>
    <row r="8766" spans="1:17" hidden="1" x14ac:dyDescent="0.25">
      <c r="A8766" t="s">
        <v>34334</v>
      </c>
      <c r="B8766" t="s">
        <v>34335</v>
      </c>
      <c r="C8766" s="1" t="str">
        <f t="shared" si="1165"/>
        <v>21:0675</v>
      </c>
      <c r="D8766" s="1" t="str">
        <f t="shared" si="1169"/>
        <v>21:0205</v>
      </c>
      <c r="E8766" t="s">
        <v>34336</v>
      </c>
      <c r="F8766" t="s">
        <v>34337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 t="s">
        <v>3085</v>
      </c>
      <c r="P8766" t="s">
        <v>22</v>
      </c>
      <c r="Q8766" t="s">
        <v>35</v>
      </c>
    </row>
    <row r="8767" spans="1:17" hidden="1" x14ac:dyDescent="0.25">
      <c r="A8767" t="s">
        <v>34338</v>
      </c>
      <c r="B8767" t="s">
        <v>34339</v>
      </c>
      <c r="C8767" s="1" t="str">
        <f t="shared" si="1165"/>
        <v>21:0675</v>
      </c>
      <c r="D8767" s="1" t="str">
        <f t="shared" si="1169"/>
        <v>21:0205</v>
      </c>
      <c r="E8767" t="s">
        <v>34340</v>
      </c>
      <c r="F8767" t="s">
        <v>34341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 t="s">
        <v>3022</v>
      </c>
      <c r="P8767" t="s">
        <v>356</v>
      </c>
      <c r="Q8767" t="s">
        <v>35</v>
      </c>
    </row>
    <row r="8768" spans="1:17" hidden="1" x14ac:dyDescent="0.25">
      <c r="A8768" t="s">
        <v>34342</v>
      </c>
      <c r="B8768" t="s">
        <v>34343</v>
      </c>
      <c r="C8768" s="1" t="str">
        <f t="shared" si="1165"/>
        <v>21:0675</v>
      </c>
      <c r="D8768" s="1" t="str">
        <f t="shared" si="1169"/>
        <v>21:0205</v>
      </c>
      <c r="E8768" t="s">
        <v>34344</v>
      </c>
      <c r="F8768" t="s">
        <v>34345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 t="s">
        <v>2418</v>
      </c>
      <c r="P8768" t="s">
        <v>356</v>
      </c>
      <c r="Q8768" t="s">
        <v>23</v>
      </c>
    </row>
    <row r="8769" spans="1:17" hidden="1" x14ac:dyDescent="0.25">
      <c r="A8769" t="s">
        <v>34346</v>
      </c>
      <c r="B8769" t="s">
        <v>34347</v>
      </c>
      <c r="C8769" s="1" t="str">
        <f t="shared" si="1165"/>
        <v>21:0675</v>
      </c>
      <c r="D8769" s="1" t="str">
        <f t="shared" si="1169"/>
        <v>21:0205</v>
      </c>
      <c r="E8769" t="s">
        <v>34348</v>
      </c>
      <c r="F8769" t="s">
        <v>34349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 t="s">
        <v>370</v>
      </c>
      <c r="P8769" t="s">
        <v>22</v>
      </c>
      <c r="Q8769" t="s">
        <v>29</v>
      </c>
    </row>
    <row r="8770" spans="1:17" hidden="1" x14ac:dyDescent="0.25">
      <c r="A8770" t="s">
        <v>34350</v>
      </c>
      <c r="B8770" t="s">
        <v>34351</v>
      </c>
      <c r="C8770" s="1" t="str">
        <f t="shared" si="1165"/>
        <v>21:0675</v>
      </c>
      <c r="D8770" s="1" t="str">
        <f t="shared" si="1169"/>
        <v>21:0205</v>
      </c>
      <c r="E8770" t="s">
        <v>34352</v>
      </c>
      <c r="F8770" t="s">
        <v>34353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 t="s">
        <v>220</v>
      </c>
      <c r="P8770" t="s">
        <v>22</v>
      </c>
      <c r="Q8770" t="s">
        <v>103</v>
      </c>
    </row>
    <row r="8771" spans="1:17" hidden="1" x14ac:dyDescent="0.25">
      <c r="A8771" t="s">
        <v>34354</v>
      </c>
      <c r="B8771" t="s">
        <v>34355</v>
      </c>
      <c r="C8771" s="1" t="str">
        <f t="shared" si="1165"/>
        <v>21:0675</v>
      </c>
      <c r="D8771" s="1" t="str">
        <f t="shared" si="1169"/>
        <v>21:0205</v>
      </c>
      <c r="E8771" t="s">
        <v>34356</v>
      </c>
      <c r="F8771" t="s">
        <v>34357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 t="s">
        <v>1247</v>
      </c>
      <c r="P8771" t="s">
        <v>45</v>
      </c>
      <c r="Q8771" t="s">
        <v>59</v>
      </c>
    </row>
    <row r="8772" spans="1:17" hidden="1" x14ac:dyDescent="0.25">
      <c r="A8772" t="s">
        <v>34358</v>
      </c>
      <c r="B8772" t="s">
        <v>34359</v>
      </c>
      <c r="C8772" s="1" t="str">
        <f t="shared" si="1165"/>
        <v>21:0675</v>
      </c>
      <c r="D8772" s="1" t="str">
        <f t="shared" si="1169"/>
        <v>21:0205</v>
      </c>
      <c r="E8772" t="s">
        <v>34360</v>
      </c>
      <c r="F8772" t="s">
        <v>34361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 t="s">
        <v>158</v>
      </c>
      <c r="P8772" t="s">
        <v>583</v>
      </c>
      <c r="Q8772" t="s">
        <v>23</v>
      </c>
    </row>
    <row r="8773" spans="1:17" hidden="1" x14ac:dyDescent="0.25">
      <c r="A8773" t="s">
        <v>34362</v>
      </c>
      <c r="B8773" t="s">
        <v>34363</v>
      </c>
      <c r="C8773" s="1" t="str">
        <f t="shared" si="1165"/>
        <v>21:0675</v>
      </c>
      <c r="D8773" s="1" t="str">
        <f t="shared" si="1169"/>
        <v>21:0205</v>
      </c>
      <c r="E8773" t="s">
        <v>34364</v>
      </c>
      <c r="F8773" t="s">
        <v>34365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 t="s">
        <v>57</v>
      </c>
      <c r="P8773" t="s">
        <v>22</v>
      </c>
      <c r="Q8773" t="s">
        <v>23</v>
      </c>
    </row>
    <row r="8774" spans="1:17" hidden="1" x14ac:dyDescent="0.25">
      <c r="A8774" t="s">
        <v>34366</v>
      </c>
      <c r="B8774" t="s">
        <v>34367</v>
      </c>
      <c r="C8774" s="1" t="str">
        <f t="shared" si="1165"/>
        <v>21:0675</v>
      </c>
      <c r="D8774" s="1" t="str">
        <f t="shared" si="1169"/>
        <v>21:0205</v>
      </c>
      <c r="E8774" t="s">
        <v>34368</v>
      </c>
      <c r="F8774" t="s">
        <v>34369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 t="s">
        <v>2379</v>
      </c>
      <c r="P8774" t="s">
        <v>356</v>
      </c>
      <c r="Q8774" t="s">
        <v>59</v>
      </c>
    </row>
    <row r="8775" spans="1:17" hidden="1" x14ac:dyDescent="0.25">
      <c r="A8775" t="s">
        <v>34370</v>
      </c>
      <c r="B8775" t="s">
        <v>34371</v>
      </c>
      <c r="C8775" s="1" t="str">
        <f t="shared" si="1165"/>
        <v>21:0675</v>
      </c>
      <c r="D8775" s="1" t="str">
        <f t="shared" si="1169"/>
        <v>21:0205</v>
      </c>
      <c r="E8775" t="s">
        <v>34372</v>
      </c>
      <c r="F8775" t="s">
        <v>34373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 t="s">
        <v>225</v>
      </c>
      <c r="P8775" t="s">
        <v>356</v>
      </c>
      <c r="Q8775" t="s">
        <v>29</v>
      </c>
    </row>
    <row r="8776" spans="1:17" hidden="1" x14ac:dyDescent="0.25">
      <c r="A8776" t="s">
        <v>34374</v>
      </c>
      <c r="B8776" t="s">
        <v>34375</v>
      </c>
      <c r="C8776" s="1" t="str">
        <f t="shared" si="1165"/>
        <v>21:0675</v>
      </c>
      <c r="D8776" s="1" t="str">
        <f t="shared" si="1169"/>
        <v>21:0205</v>
      </c>
      <c r="E8776" t="s">
        <v>34376</v>
      </c>
      <c r="F8776" t="s">
        <v>34377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 t="s">
        <v>158</v>
      </c>
      <c r="P8776" t="s">
        <v>45</v>
      </c>
      <c r="Q8776" t="s">
        <v>29</v>
      </c>
    </row>
    <row r="8777" spans="1:17" hidden="1" x14ac:dyDescent="0.25">
      <c r="A8777" t="s">
        <v>34378</v>
      </c>
      <c r="B8777" t="s">
        <v>34379</v>
      </c>
      <c r="C8777" s="1" t="str">
        <f t="shared" si="1165"/>
        <v>21:0675</v>
      </c>
      <c r="D8777" s="1" t="str">
        <f t="shared" si="1169"/>
        <v>21:0205</v>
      </c>
      <c r="E8777" t="s">
        <v>34380</v>
      </c>
      <c r="F8777" t="s">
        <v>34381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 t="s">
        <v>1597</v>
      </c>
      <c r="P8777" t="s">
        <v>356</v>
      </c>
      <c r="Q8777" t="s">
        <v>29</v>
      </c>
    </row>
    <row r="8778" spans="1:17" hidden="1" x14ac:dyDescent="0.25">
      <c r="A8778" t="s">
        <v>34382</v>
      </c>
      <c r="B8778" t="s">
        <v>34383</v>
      </c>
      <c r="C8778" s="1" t="str">
        <f t="shared" si="1165"/>
        <v>21:0675</v>
      </c>
      <c r="D8778" s="1" t="str">
        <f t="shared" si="1169"/>
        <v>21:0205</v>
      </c>
      <c r="E8778" t="s">
        <v>34384</v>
      </c>
      <c r="F8778" t="s">
        <v>34385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 t="s">
        <v>21</v>
      </c>
      <c r="P8778" t="s">
        <v>45</v>
      </c>
      <c r="Q8778" t="s">
        <v>46</v>
      </c>
    </row>
    <row r="8779" spans="1:17" hidden="1" x14ac:dyDescent="0.25">
      <c r="A8779" t="s">
        <v>34386</v>
      </c>
      <c r="B8779" t="s">
        <v>34387</v>
      </c>
      <c r="C8779" s="1" t="str">
        <f t="shared" si="1165"/>
        <v>21:0675</v>
      </c>
      <c r="D8779" s="1" t="str">
        <f>HYPERLINK("http://geochem.nrcan.gc.ca/cdogs/content/svy/svy_e.htm", "")</f>
        <v/>
      </c>
      <c r="G8779" s="1" t="str">
        <f>HYPERLINK("http://geochem.nrcan.gc.ca/cdogs/content/cr_/cr_00081_e.htm", "81")</f>
        <v>81</v>
      </c>
      <c r="J8779" t="s">
        <v>11703</v>
      </c>
      <c r="K8779" t="s">
        <v>11704</v>
      </c>
      <c r="O8779" t="s">
        <v>21</v>
      </c>
      <c r="P8779" t="s">
        <v>658</v>
      </c>
      <c r="Q8779" t="s">
        <v>398</v>
      </c>
    </row>
    <row r="8780" spans="1:17" hidden="1" x14ac:dyDescent="0.25">
      <c r="A8780" t="s">
        <v>34388</v>
      </c>
      <c r="B8780" t="s">
        <v>34389</v>
      </c>
      <c r="C8780" s="1" t="str">
        <f t="shared" si="1165"/>
        <v>21:0675</v>
      </c>
      <c r="D8780" s="1" t="str">
        <f t="shared" ref="D8780:D8797" si="1172">HYPERLINK("http://geochem.nrcan.gc.ca/cdogs/content/svy/svy210205_e.htm", "21:0205")</f>
        <v>21:0205</v>
      </c>
      <c r="E8780" t="s">
        <v>34384</v>
      </c>
      <c r="F8780" t="s">
        <v>34390</v>
      </c>
      <c r="H8780">
        <v>63.823323299999998</v>
      </c>
      <c r="I8780">
        <v>-136.94408859999999</v>
      </c>
      <c r="J8780" s="1" t="str">
        <f t="shared" ref="J8780:J8797" si="1173">HYPERLINK("http://geochem.nrcan.gc.ca/cdogs/content/kwd/kwd020018_e.htm", "Fluid (stream)")</f>
        <v>Fluid (stream)</v>
      </c>
      <c r="K8780" s="1" t="str">
        <f t="shared" ref="K8780:K8797" si="1174">HYPERLINK("http://geochem.nrcan.gc.ca/cdogs/content/kwd/kwd080007_e.htm", "Untreated Water")</f>
        <v>Untreated Water</v>
      </c>
      <c r="O8780" t="s">
        <v>21</v>
      </c>
      <c r="P8780" t="s">
        <v>356</v>
      </c>
      <c r="Q8780" t="s">
        <v>29</v>
      </c>
    </row>
    <row r="8781" spans="1:17" hidden="1" x14ac:dyDescent="0.25">
      <c r="A8781" t="s">
        <v>34391</v>
      </c>
      <c r="B8781" t="s">
        <v>34392</v>
      </c>
      <c r="C8781" s="1" t="str">
        <f t="shared" si="1165"/>
        <v>21:0675</v>
      </c>
      <c r="D8781" s="1" t="str">
        <f t="shared" si="1172"/>
        <v>21:0205</v>
      </c>
      <c r="E8781" t="s">
        <v>34393</v>
      </c>
      <c r="F8781" t="s">
        <v>34394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 t="s">
        <v>21</v>
      </c>
      <c r="P8781" t="s">
        <v>356</v>
      </c>
      <c r="Q8781" t="s">
        <v>198</v>
      </c>
    </row>
    <row r="8782" spans="1:17" hidden="1" x14ac:dyDescent="0.25">
      <c r="A8782" t="s">
        <v>34395</v>
      </c>
      <c r="B8782" t="s">
        <v>34396</v>
      </c>
      <c r="C8782" s="1" t="str">
        <f t="shared" si="1165"/>
        <v>21:0675</v>
      </c>
      <c r="D8782" s="1" t="str">
        <f t="shared" si="1172"/>
        <v>21:0205</v>
      </c>
      <c r="E8782" t="s">
        <v>34397</v>
      </c>
      <c r="F8782" t="s">
        <v>34398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 t="s">
        <v>21</v>
      </c>
      <c r="P8782" t="s">
        <v>356</v>
      </c>
      <c r="Q8782" t="s">
        <v>93</v>
      </c>
    </row>
    <row r="8783" spans="1:17" hidden="1" x14ac:dyDescent="0.25">
      <c r="A8783" t="s">
        <v>34399</v>
      </c>
      <c r="B8783" t="s">
        <v>34400</v>
      </c>
      <c r="C8783" s="1" t="str">
        <f t="shared" si="1165"/>
        <v>21:0675</v>
      </c>
      <c r="D8783" s="1" t="str">
        <f t="shared" si="1172"/>
        <v>21:0205</v>
      </c>
      <c r="E8783" t="s">
        <v>34401</v>
      </c>
      <c r="F8783" t="s">
        <v>34402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 t="s">
        <v>21</v>
      </c>
      <c r="P8783" t="s">
        <v>45</v>
      </c>
      <c r="Q8783" t="s">
        <v>2366</v>
      </c>
    </row>
    <row r="8784" spans="1:17" hidden="1" x14ac:dyDescent="0.25">
      <c r="A8784" t="s">
        <v>34403</v>
      </c>
      <c r="B8784" t="s">
        <v>34404</v>
      </c>
      <c r="C8784" s="1" t="str">
        <f t="shared" si="1165"/>
        <v>21:0675</v>
      </c>
      <c r="D8784" s="1" t="str">
        <f t="shared" si="1172"/>
        <v>21:0205</v>
      </c>
      <c r="E8784" t="s">
        <v>34405</v>
      </c>
      <c r="F8784" t="s">
        <v>34406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 t="s">
        <v>21</v>
      </c>
      <c r="P8784" t="s">
        <v>45</v>
      </c>
      <c r="Q8784" t="s">
        <v>189</v>
      </c>
    </row>
    <row r="8785" spans="1:17" hidden="1" x14ac:dyDescent="0.25">
      <c r="A8785" t="s">
        <v>34407</v>
      </c>
      <c r="B8785" t="s">
        <v>34408</v>
      </c>
      <c r="C8785" s="1" t="str">
        <f t="shared" si="1165"/>
        <v>21:0675</v>
      </c>
      <c r="D8785" s="1" t="str">
        <f t="shared" si="1172"/>
        <v>21:0205</v>
      </c>
      <c r="E8785" t="s">
        <v>34409</v>
      </c>
      <c r="F8785" t="s">
        <v>34410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 t="s">
        <v>21</v>
      </c>
      <c r="P8785" t="s">
        <v>45</v>
      </c>
      <c r="Q8785" t="s">
        <v>149</v>
      </c>
    </row>
    <row r="8786" spans="1:17" hidden="1" x14ac:dyDescent="0.25">
      <c r="A8786" t="s">
        <v>34411</v>
      </c>
      <c r="B8786" t="s">
        <v>34412</v>
      </c>
      <c r="C8786" s="1" t="str">
        <f t="shared" si="1165"/>
        <v>21:0675</v>
      </c>
      <c r="D8786" s="1" t="str">
        <f t="shared" si="1172"/>
        <v>21:0205</v>
      </c>
      <c r="E8786" t="s">
        <v>34413</v>
      </c>
      <c r="F8786" t="s">
        <v>34414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 t="s">
        <v>21</v>
      </c>
      <c r="P8786" t="s">
        <v>45</v>
      </c>
      <c r="Q8786" t="s">
        <v>71</v>
      </c>
    </row>
    <row r="8787" spans="1:17" hidden="1" x14ac:dyDescent="0.25">
      <c r="A8787" t="s">
        <v>34415</v>
      </c>
      <c r="B8787" t="s">
        <v>34416</v>
      </c>
      <c r="C8787" s="1" t="str">
        <f t="shared" si="1165"/>
        <v>21:0675</v>
      </c>
      <c r="D8787" s="1" t="str">
        <f t="shared" si="1172"/>
        <v>21:0205</v>
      </c>
      <c r="E8787" t="s">
        <v>34417</v>
      </c>
      <c r="F8787" t="s">
        <v>34418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 t="s">
        <v>311</v>
      </c>
      <c r="P8787" t="s">
        <v>356</v>
      </c>
      <c r="Q8787" t="s">
        <v>46</v>
      </c>
    </row>
    <row r="8788" spans="1:17" hidden="1" x14ac:dyDescent="0.25">
      <c r="A8788" t="s">
        <v>34419</v>
      </c>
      <c r="B8788" t="s">
        <v>34420</v>
      </c>
      <c r="C8788" s="1" t="str">
        <f t="shared" si="1165"/>
        <v>21:0675</v>
      </c>
      <c r="D8788" s="1" t="str">
        <f t="shared" si="1172"/>
        <v>21:0205</v>
      </c>
      <c r="E8788" t="s">
        <v>34421</v>
      </c>
      <c r="F8788" t="s">
        <v>34422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 t="s">
        <v>154</v>
      </c>
      <c r="P8788" t="s">
        <v>22</v>
      </c>
      <c r="Q8788" t="s">
        <v>46</v>
      </c>
    </row>
    <row r="8789" spans="1:17" hidden="1" x14ac:dyDescent="0.25">
      <c r="A8789" t="s">
        <v>34423</v>
      </c>
      <c r="B8789" t="s">
        <v>34424</v>
      </c>
      <c r="C8789" s="1" t="str">
        <f t="shared" si="1165"/>
        <v>21:0675</v>
      </c>
      <c r="D8789" s="1" t="str">
        <f t="shared" si="1172"/>
        <v>21:0205</v>
      </c>
      <c r="E8789" t="s">
        <v>34425</v>
      </c>
      <c r="F8789" t="s">
        <v>34426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 t="s">
        <v>2257</v>
      </c>
      <c r="P8789" t="s">
        <v>2212</v>
      </c>
      <c r="Q8789" t="s">
        <v>522</v>
      </c>
    </row>
    <row r="8790" spans="1:17" hidden="1" x14ac:dyDescent="0.25">
      <c r="A8790" t="s">
        <v>34427</v>
      </c>
      <c r="B8790" t="s">
        <v>34428</v>
      </c>
      <c r="C8790" s="1" t="str">
        <f t="shared" si="1165"/>
        <v>21:0675</v>
      </c>
      <c r="D8790" s="1" t="str">
        <f t="shared" si="1172"/>
        <v>21:0205</v>
      </c>
      <c r="E8790" t="s">
        <v>34429</v>
      </c>
      <c r="F8790" t="s">
        <v>34430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  <c r="O8790" t="s">
        <v>108</v>
      </c>
      <c r="P8790" t="s">
        <v>108</v>
      </c>
      <c r="Q8790" t="s">
        <v>108</v>
      </c>
    </row>
    <row r="8791" spans="1:17" hidden="1" x14ac:dyDescent="0.25">
      <c r="A8791" t="s">
        <v>34431</v>
      </c>
      <c r="B8791" t="s">
        <v>34432</v>
      </c>
      <c r="C8791" s="1" t="str">
        <f t="shared" si="1165"/>
        <v>21:0675</v>
      </c>
      <c r="D8791" s="1" t="str">
        <f t="shared" si="1172"/>
        <v>21:0205</v>
      </c>
      <c r="E8791" t="s">
        <v>34433</v>
      </c>
      <c r="F8791" t="s">
        <v>34434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 t="s">
        <v>64</v>
      </c>
      <c r="P8791" t="s">
        <v>583</v>
      </c>
      <c r="Q8791" t="s">
        <v>59</v>
      </c>
    </row>
    <row r="8792" spans="1:17" hidden="1" x14ac:dyDescent="0.25">
      <c r="A8792" t="s">
        <v>34435</v>
      </c>
      <c r="B8792" t="s">
        <v>34436</v>
      </c>
      <c r="C8792" s="1" t="str">
        <f t="shared" si="1165"/>
        <v>21:0675</v>
      </c>
      <c r="D8792" s="1" t="str">
        <f t="shared" si="1172"/>
        <v>21:0205</v>
      </c>
      <c r="E8792" t="s">
        <v>34433</v>
      </c>
      <c r="F8792" t="s">
        <v>34437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 t="s">
        <v>225</v>
      </c>
      <c r="P8792" t="s">
        <v>583</v>
      </c>
      <c r="Q8792" t="s">
        <v>23</v>
      </c>
    </row>
    <row r="8793" spans="1:17" hidden="1" x14ac:dyDescent="0.25">
      <c r="A8793" t="s">
        <v>34438</v>
      </c>
      <c r="B8793" t="s">
        <v>34439</v>
      </c>
      <c r="C8793" s="1" t="str">
        <f t="shared" si="1165"/>
        <v>21:0675</v>
      </c>
      <c r="D8793" s="1" t="str">
        <f t="shared" si="1172"/>
        <v>21:0205</v>
      </c>
      <c r="E8793" t="s">
        <v>34440</v>
      </c>
      <c r="F8793" t="s">
        <v>34441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 t="s">
        <v>3419</v>
      </c>
      <c r="P8793" t="s">
        <v>583</v>
      </c>
      <c r="Q8793" t="s">
        <v>59</v>
      </c>
    </row>
    <row r="8794" spans="1:17" hidden="1" x14ac:dyDescent="0.25">
      <c r="A8794" t="s">
        <v>34442</v>
      </c>
      <c r="B8794" t="s">
        <v>34443</v>
      </c>
      <c r="C8794" s="1" t="str">
        <f t="shared" ref="C8794:C8857" si="1175">HYPERLINK("http://geochem.nrcan.gc.ca/cdogs/content/bdl/bdl210675_e.htm", "21:0675")</f>
        <v>21:0675</v>
      </c>
      <c r="D8794" s="1" t="str">
        <f t="shared" si="1172"/>
        <v>21:0205</v>
      </c>
      <c r="E8794" t="s">
        <v>34444</v>
      </c>
      <c r="F8794" t="s">
        <v>34445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 t="s">
        <v>2379</v>
      </c>
      <c r="P8794" t="s">
        <v>583</v>
      </c>
      <c r="Q8794" t="s">
        <v>522</v>
      </c>
    </row>
    <row r="8795" spans="1:17" hidden="1" x14ac:dyDescent="0.25">
      <c r="A8795" t="s">
        <v>34446</v>
      </c>
      <c r="B8795" t="s">
        <v>34447</v>
      </c>
      <c r="C8795" s="1" t="str">
        <f t="shared" si="1175"/>
        <v>21:0675</v>
      </c>
      <c r="D8795" s="1" t="str">
        <f t="shared" si="1172"/>
        <v>21:0205</v>
      </c>
      <c r="E8795" t="s">
        <v>34448</v>
      </c>
      <c r="F8795" t="s">
        <v>34449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 t="s">
        <v>3032</v>
      </c>
      <c r="P8795" t="s">
        <v>636</v>
      </c>
      <c r="Q8795" t="s">
        <v>198</v>
      </c>
    </row>
    <row r="8796" spans="1:17" hidden="1" x14ac:dyDescent="0.25">
      <c r="A8796" t="s">
        <v>34450</v>
      </c>
      <c r="B8796" t="s">
        <v>34451</v>
      </c>
      <c r="C8796" s="1" t="str">
        <f t="shared" si="1175"/>
        <v>21:0675</v>
      </c>
      <c r="D8796" s="1" t="str">
        <f t="shared" si="1172"/>
        <v>21:0205</v>
      </c>
      <c r="E8796" t="s">
        <v>34452</v>
      </c>
      <c r="F8796" t="s">
        <v>34453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 t="s">
        <v>9521</v>
      </c>
      <c r="P8796" t="s">
        <v>17680</v>
      </c>
      <c r="Q8796" t="s">
        <v>93</v>
      </c>
    </row>
    <row r="8797" spans="1:17" hidden="1" x14ac:dyDescent="0.25">
      <c r="A8797" t="s">
        <v>34454</v>
      </c>
      <c r="B8797" t="s">
        <v>34455</v>
      </c>
      <c r="C8797" s="1" t="str">
        <f t="shared" si="1175"/>
        <v>21:0675</v>
      </c>
      <c r="D8797" s="1" t="str">
        <f t="shared" si="1172"/>
        <v>21:0205</v>
      </c>
      <c r="E8797" t="s">
        <v>34456</v>
      </c>
      <c r="F8797" t="s">
        <v>34457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 t="s">
        <v>21</v>
      </c>
      <c r="P8797" t="s">
        <v>397</v>
      </c>
      <c r="Q8797" t="s">
        <v>171</v>
      </c>
    </row>
    <row r="8798" spans="1:17" hidden="1" x14ac:dyDescent="0.25">
      <c r="A8798" t="s">
        <v>34458</v>
      </c>
      <c r="B8798" t="s">
        <v>34459</v>
      </c>
      <c r="C8798" s="1" t="str">
        <f t="shared" si="1175"/>
        <v>21:0675</v>
      </c>
      <c r="D8798" s="1" t="str">
        <f>HYPERLINK("http://geochem.nrcan.gc.ca/cdogs/content/svy/svy_e.htm", "")</f>
        <v/>
      </c>
      <c r="G8798" s="1" t="str">
        <f>HYPERLINK("http://geochem.nrcan.gc.ca/cdogs/content/cr_/cr_00080_e.htm", "80")</f>
        <v>80</v>
      </c>
      <c r="J8798" t="s">
        <v>11703</v>
      </c>
      <c r="K8798" t="s">
        <v>11704</v>
      </c>
      <c r="O8798" t="s">
        <v>57</v>
      </c>
      <c r="P8798" t="s">
        <v>1515</v>
      </c>
      <c r="Q8798" t="s">
        <v>215</v>
      </c>
    </row>
    <row r="8799" spans="1:17" hidden="1" x14ac:dyDescent="0.25">
      <c r="A8799" t="s">
        <v>34460</v>
      </c>
      <c r="B8799" t="s">
        <v>34461</v>
      </c>
      <c r="C8799" s="1" t="str">
        <f t="shared" si="1175"/>
        <v>21:0675</v>
      </c>
      <c r="D8799" s="1" t="str">
        <f t="shared" ref="D8799:D8812" si="1176">HYPERLINK("http://geochem.nrcan.gc.ca/cdogs/content/svy/svy210205_e.htm", "21:0205")</f>
        <v>21:0205</v>
      </c>
      <c r="E8799" t="s">
        <v>34462</v>
      </c>
      <c r="F8799" t="s">
        <v>34463</v>
      </c>
      <c r="H8799">
        <v>63.715789200000003</v>
      </c>
      <c r="I8799">
        <v>-137.4176684</v>
      </c>
      <c r="J8799" s="1" t="str">
        <f t="shared" ref="J8799:J8812" si="1177">HYPERLINK("http://geochem.nrcan.gc.ca/cdogs/content/kwd/kwd020018_e.htm", "Fluid (stream)")</f>
        <v>Fluid (stream)</v>
      </c>
      <c r="K8799" s="1" t="str">
        <f t="shared" ref="K8799:K8812" si="1178">HYPERLINK("http://geochem.nrcan.gc.ca/cdogs/content/kwd/kwd080007_e.htm", "Untreated Water")</f>
        <v>Untreated Water</v>
      </c>
      <c r="O8799" t="s">
        <v>3672</v>
      </c>
      <c r="P8799" t="s">
        <v>880</v>
      </c>
      <c r="Q8799" t="s">
        <v>71</v>
      </c>
    </row>
    <row r="8800" spans="1:17" hidden="1" x14ac:dyDescent="0.25">
      <c r="A8800" t="s">
        <v>34464</v>
      </c>
      <c r="B8800" t="s">
        <v>34465</v>
      </c>
      <c r="C8800" s="1" t="str">
        <f t="shared" si="1175"/>
        <v>21:0675</v>
      </c>
      <c r="D8800" s="1" t="str">
        <f t="shared" si="1176"/>
        <v>21:0205</v>
      </c>
      <c r="E8800" t="s">
        <v>34466</v>
      </c>
      <c r="F8800" t="s">
        <v>34467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 t="s">
        <v>593</v>
      </c>
      <c r="P8800" t="s">
        <v>4455</v>
      </c>
      <c r="Q8800" t="s">
        <v>198</v>
      </c>
    </row>
    <row r="8801" spans="1:17" hidden="1" x14ac:dyDescent="0.25">
      <c r="A8801" t="s">
        <v>34468</v>
      </c>
      <c r="B8801" t="s">
        <v>34469</v>
      </c>
      <c r="C8801" s="1" t="str">
        <f t="shared" si="1175"/>
        <v>21:0675</v>
      </c>
      <c r="D8801" s="1" t="str">
        <f t="shared" si="1176"/>
        <v>21:0205</v>
      </c>
      <c r="E8801" t="s">
        <v>34470</v>
      </c>
      <c r="F8801" t="s">
        <v>34471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 t="s">
        <v>730</v>
      </c>
      <c r="P8801" t="s">
        <v>6834</v>
      </c>
      <c r="Q8801" t="s">
        <v>29</v>
      </c>
    </row>
    <row r="8802" spans="1:17" hidden="1" x14ac:dyDescent="0.25">
      <c r="A8802" t="s">
        <v>34472</v>
      </c>
      <c r="B8802" t="s">
        <v>34473</v>
      </c>
      <c r="C8802" s="1" t="str">
        <f t="shared" si="1175"/>
        <v>21:0675</v>
      </c>
      <c r="D8802" s="1" t="str">
        <f t="shared" si="1176"/>
        <v>21:0205</v>
      </c>
      <c r="E8802" t="s">
        <v>34474</v>
      </c>
      <c r="F8802" t="s">
        <v>34475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 t="s">
        <v>21</v>
      </c>
      <c r="P8802" t="s">
        <v>583</v>
      </c>
      <c r="Q8802" t="s">
        <v>71</v>
      </c>
    </row>
    <row r="8803" spans="1:17" hidden="1" x14ac:dyDescent="0.25">
      <c r="A8803" t="s">
        <v>34476</v>
      </c>
      <c r="B8803" t="s">
        <v>34477</v>
      </c>
      <c r="C8803" s="1" t="str">
        <f t="shared" si="1175"/>
        <v>21:0675</v>
      </c>
      <c r="D8803" s="1" t="str">
        <f t="shared" si="1176"/>
        <v>21:0205</v>
      </c>
      <c r="E8803" t="s">
        <v>34478</v>
      </c>
      <c r="F8803" t="s">
        <v>34479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 t="s">
        <v>6091</v>
      </c>
      <c r="P8803" t="s">
        <v>583</v>
      </c>
      <c r="Q8803" t="s">
        <v>103</v>
      </c>
    </row>
    <row r="8804" spans="1:17" hidden="1" x14ac:dyDescent="0.25">
      <c r="A8804" t="s">
        <v>34480</v>
      </c>
      <c r="B8804" t="s">
        <v>34481</v>
      </c>
      <c r="C8804" s="1" t="str">
        <f t="shared" si="1175"/>
        <v>21:0675</v>
      </c>
      <c r="D8804" s="1" t="str">
        <f t="shared" si="1176"/>
        <v>21:0205</v>
      </c>
      <c r="E8804" t="s">
        <v>34482</v>
      </c>
      <c r="F8804" t="s">
        <v>34483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 t="s">
        <v>21</v>
      </c>
      <c r="P8804" t="s">
        <v>3107</v>
      </c>
      <c r="Q8804" t="s">
        <v>46</v>
      </c>
    </row>
    <row r="8805" spans="1:17" hidden="1" x14ac:dyDescent="0.25">
      <c r="A8805" t="s">
        <v>34484</v>
      </c>
      <c r="B8805" t="s">
        <v>34485</v>
      </c>
      <c r="C8805" s="1" t="str">
        <f t="shared" si="1175"/>
        <v>21:0675</v>
      </c>
      <c r="D8805" s="1" t="str">
        <f t="shared" si="1176"/>
        <v>21:0205</v>
      </c>
      <c r="E8805" t="s">
        <v>34486</v>
      </c>
      <c r="F8805" t="s">
        <v>34487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 t="s">
        <v>21</v>
      </c>
      <c r="P8805" t="s">
        <v>1515</v>
      </c>
      <c r="Q8805" t="s">
        <v>198</v>
      </c>
    </row>
    <row r="8806" spans="1:17" hidden="1" x14ac:dyDescent="0.25">
      <c r="A8806" t="s">
        <v>34488</v>
      </c>
      <c r="B8806" t="s">
        <v>34489</v>
      </c>
      <c r="C8806" s="1" t="str">
        <f t="shared" si="1175"/>
        <v>21:0675</v>
      </c>
      <c r="D8806" s="1" t="str">
        <f t="shared" si="1176"/>
        <v>21:0205</v>
      </c>
      <c r="E8806" t="s">
        <v>34490</v>
      </c>
      <c r="F8806" t="s">
        <v>34491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 t="s">
        <v>8030</v>
      </c>
      <c r="P8806" t="s">
        <v>3107</v>
      </c>
      <c r="Q8806" t="s">
        <v>103</v>
      </c>
    </row>
    <row r="8807" spans="1:17" hidden="1" x14ac:dyDescent="0.25">
      <c r="A8807" t="s">
        <v>34492</v>
      </c>
      <c r="B8807" t="s">
        <v>34493</v>
      </c>
      <c r="C8807" s="1" t="str">
        <f t="shared" si="1175"/>
        <v>21:0675</v>
      </c>
      <c r="D8807" s="1" t="str">
        <f t="shared" si="1176"/>
        <v>21:0205</v>
      </c>
      <c r="E8807" t="s">
        <v>34494</v>
      </c>
      <c r="F8807" t="s">
        <v>34495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  <c r="O8807" t="s">
        <v>108</v>
      </c>
      <c r="P8807" t="s">
        <v>108</v>
      </c>
      <c r="Q8807" t="s">
        <v>108</v>
      </c>
    </row>
    <row r="8808" spans="1:17" hidden="1" x14ac:dyDescent="0.25">
      <c r="A8808" t="s">
        <v>34496</v>
      </c>
      <c r="B8808" t="s">
        <v>34497</v>
      </c>
      <c r="C8808" s="1" t="str">
        <f t="shared" si="1175"/>
        <v>21:0675</v>
      </c>
      <c r="D8808" s="1" t="str">
        <f t="shared" si="1176"/>
        <v>21:0205</v>
      </c>
      <c r="E8808" t="s">
        <v>34498</v>
      </c>
      <c r="F8808" t="s">
        <v>34499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 t="s">
        <v>244</v>
      </c>
      <c r="P8808" t="s">
        <v>397</v>
      </c>
      <c r="Q8808" t="s">
        <v>29</v>
      </c>
    </row>
    <row r="8809" spans="1:17" hidden="1" x14ac:dyDescent="0.25">
      <c r="A8809" t="s">
        <v>34500</v>
      </c>
      <c r="B8809" t="s">
        <v>34501</v>
      </c>
      <c r="C8809" s="1" t="str">
        <f t="shared" si="1175"/>
        <v>21:0675</v>
      </c>
      <c r="D8809" s="1" t="str">
        <f t="shared" si="1176"/>
        <v>21:0205</v>
      </c>
      <c r="E8809" t="s">
        <v>34502</v>
      </c>
      <c r="F8809" t="s">
        <v>34503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  <c r="O8809" t="s">
        <v>108</v>
      </c>
      <c r="P8809" t="s">
        <v>108</v>
      </c>
      <c r="Q8809" t="s">
        <v>108</v>
      </c>
    </row>
    <row r="8810" spans="1:17" hidden="1" x14ac:dyDescent="0.25">
      <c r="A8810" t="s">
        <v>34504</v>
      </c>
      <c r="B8810" t="s">
        <v>34505</v>
      </c>
      <c r="C8810" s="1" t="str">
        <f t="shared" si="1175"/>
        <v>21:0675</v>
      </c>
      <c r="D8810" s="1" t="str">
        <f t="shared" si="1176"/>
        <v>21:0205</v>
      </c>
      <c r="E8810" t="s">
        <v>34506</v>
      </c>
      <c r="F8810" t="s">
        <v>34507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 t="s">
        <v>3406</v>
      </c>
      <c r="P8810" t="s">
        <v>1515</v>
      </c>
      <c r="Q8810" t="s">
        <v>23</v>
      </c>
    </row>
    <row r="8811" spans="1:17" hidden="1" x14ac:dyDescent="0.25">
      <c r="A8811" t="s">
        <v>34508</v>
      </c>
      <c r="B8811" t="s">
        <v>34509</v>
      </c>
      <c r="C8811" s="1" t="str">
        <f t="shared" si="1175"/>
        <v>21:0675</v>
      </c>
      <c r="D8811" s="1" t="str">
        <f t="shared" si="1176"/>
        <v>21:0205</v>
      </c>
      <c r="E8811" t="s">
        <v>34506</v>
      </c>
      <c r="F8811" t="s">
        <v>34510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 t="s">
        <v>3406</v>
      </c>
      <c r="P8811" t="s">
        <v>1515</v>
      </c>
      <c r="Q8811" t="s">
        <v>35</v>
      </c>
    </row>
    <row r="8812" spans="1:17" hidden="1" x14ac:dyDescent="0.25">
      <c r="A8812" t="s">
        <v>34511</v>
      </c>
      <c r="B8812" t="s">
        <v>34512</v>
      </c>
      <c r="C8812" s="1" t="str">
        <f t="shared" si="1175"/>
        <v>21:0675</v>
      </c>
      <c r="D8812" s="1" t="str">
        <f t="shared" si="1176"/>
        <v>21:0205</v>
      </c>
      <c r="E8812" t="s">
        <v>34513</v>
      </c>
      <c r="F8812" t="s">
        <v>34514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 t="s">
        <v>3406</v>
      </c>
      <c r="P8812" t="s">
        <v>2212</v>
      </c>
      <c r="Q8812" t="s">
        <v>392</v>
      </c>
    </row>
    <row r="8813" spans="1:17" hidden="1" x14ac:dyDescent="0.25">
      <c r="A8813" t="s">
        <v>34515</v>
      </c>
      <c r="B8813" t="s">
        <v>34516</v>
      </c>
      <c r="C8813" s="1" t="str">
        <f t="shared" si="1175"/>
        <v>21:0675</v>
      </c>
      <c r="D8813" s="1" t="str">
        <f>HYPERLINK("http://geochem.nrcan.gc.ca/cdogs/content/svy/svy_e.htm", "")</f>
        <v/>
      </c>
      <c r="G8813" s="1" t="str">
        <f>HYPERLINK("http://geochem.nrcan.gc.ca/cdogs/content/cr_/cr_00080_e.htm", "80")</f>
        <v>80</v>
      </c>
      <c r="J8813" t="s">
        <v>11703</v>
      </c>
      <c r="K8813" t="s">
        <v>11704</v>
      </c>
      <c r="O8813" t="s">
        <v>1771</v>
      </c>
      <c r="P8813" t="s">
        <v>1515</v>
      </c>
      <c r="Q8813" t="s">
        <v>29</v>
      </c>
    </row>
    <row r="8814" spans="1:17" hidden="1" x14ac:dyDescent="0.25">
      <c r="A8814" t="s">
        <v>34517</v>
      </c>
      <c r="B8814" t="s">
        <v>34518</v>
      </c>
      <c r="C8814" s="1" t="str">
        <f t="shared" si="1175"/>
        <v>21:0675</v>
      </c>
      <c r="D8814" s="1" t="str">
        <f t="shared" ref="D8814:D8838" si="1179">HYPERLINK("http://geochem.nrcan.gc.ca/cdogs/content/svy/svy210205_e.htm", "21:0205")</f>
        <v>21:0205</v>
      </c>
      <c r="E8814" t="s">
        <v>34519</v>
      </c>
      <c r="F8814" t="s">
        <v>34520</v>
      </c>
      <c r="H8814">
        <v>63.624839600000001</v>
      </c>
      <c r="I8814">
        <v>-137.0643938</v>
      </c>
      <c r="J8814" s="1" t="str">
        <f t="shared" ref="J8814:J8838" si="1180">HYPERLINK("http://geochem.nrcan.gc.ca/cdogs/content/kwd/kwd020018_e.htm", "Fluid (stream)")</f>
        <v>Fluid (stream)</v>
      </c>
      <c r="K8814" s="1" t="str">
        <f t="shared" ref="K8814:K8838" si="1181">HYPERLINK("http://geochem.nrcan.gc.ca/cdogs/content/kwd/kwd080007_e.htm", "Untreated Water")</f>
        <v>Untreated Water</v>
      </c>
      <c r="O8814" t="s">
        <v>3672</v>
      </c>
      <c r="P8814" t="s">
        <v>2212</v>
      </c>
      <c r="Q8814" t="s">
        <v>365</v>
      </c>
    </row>
    <row r="8815" spans="1:17" hidden="1" x14ac:dyDescent="0.25">
      <c r="A8815" t="s">
        <v>34521</v>
      </c>
      <c r="B8815" t="s">
        <v>34522</v>
      </c>
      <c r="C8815" s="1" t="str">
        <f t="shared" si="1175"/>
        <v>21:0675</v>
      </c>
      <c r="D8815" s="1" t="str">
        <f t="shared" si="1179"/>
        <v>21:0205</v>
      </c>
      <c r="E8815" t="s">
        <v>34523</v>
      </c>
      <c r="F8815" t="s">
        <v>34524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 t="s">
        <v>3406</v>
      </c>
      <c r="P8815" t="s">
        <v>397</v>
      </c>
      <c r="Q8815" t="s">
        <v>35</v>
      </c>
    </row>
    <row r="8816" spans="1:17" hidden="1" x14ac:dyDescent="0.25">
      <c r="A8816" t="s">
        <v>34525</v>
      </c>
      <c r="B8816" t="s">
        <v>34526</v>
      </c>
      <c r="C8816" s="1" t="str">
        <f t="shared" si="1175"/>
        <v>21:0675</v>
      </c>
      <c r="D8816" s="1" t="str">
        <f t="shared" si="1179"/>
        <v>21:0205</v>
      </c>
      <c r="E8816" t="s">
        <v>34527</v>
      </c>
      <c r="F8816" t="s">
        <v>34528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 t="s">
        <v>21</v>
      </c>
      <c r="P8816" t="s">
        <v>2212</v>
      </c>
      <c r="Q8816" t="s">
        <v>59</v>
      </c>
    </row>
    <row r="8817" spans="1:17" hidden="1" x14ac:dyDescent="0.25">
      <c r="A8817" t="s">
        <v>34529</v>
      </c>
      <c r="B8817" t="s">
        <v>34530</v>
      </c>
      <c r="C8817" s="1" t="str">
        <f t="shared" si="1175"/>
        <v>21:0675</v>
      </c>
      <c r="D8817" s="1" t="str">
        <f t="shared" si="1179"/>
        <v>21:0205</v>
      </c>
      <c r="E8817" t="s">
        <v>34531</v>
      </c>
      <c r="F8817" t="s">
        <v>34532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 t="s">
        <v>21</v>
      </c>
      <c r="P8817" t="s">
        <v>2212</v>
      </c>
      <c r="Q8817" t="s">
        <v>29</v>
      </c>
    </row>
    <row r="8818" spans="1:17" hidden="1" x14ac:dyDescent="0.25">
      <c r="A8818" t="s">
        <v>34533</v>
      </c>
      <c r="B8818" t="s">
        <v>34534</v>
      </c>
      <c r="C8818" s="1" t="str">
        <f t="shared" si="1175"/>
        <v>21:0675</v>
      </c>
      <c r="D8818" s="1" t="str">
        <f t="shared" si="1179"/>
        <v>21:0205</v>
      </c>
      <c r="E8818" t="s">
        <v>34535</v>
      </c>
      <c r="F8818" t="s">
        <v>34536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 t="s">
        <v>21</v>
      </c>
      <c r="P8818" t="s">
        <v>2212</v>
      </c>
      <c r="Q8818" t="s">
        <v>29</v>
      </c>
    </row>
    <row r="8819" spans="1:17" hidden="1" x14ac:dyDescent="0.25">
      <c r="A8819" t="s">
        <v>34537</v>
      </c>
      <c r="B8819" t="s">
        <v>34538</v>
      </c>
      <c r="C8819" s="1" t="str">
        <f t="shared" si="1175"/>
        <v>21:0675</v>
      </c>
      <c r="D8819" s="1" t="str">
        <f t="shared" si="1179"/>
        <v>21:0205</v>
      </c>
      <c r="E8819" t="s">
        <v>34539</v>
      </c>
      <c r="F8819" t="s">
        <v>34540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 t="s">
        <v>21</v>
      </c>
      <c r="P8819" t="s">
        <v>22</v>
      </c>
      <c r="Q8819" t="s">
        <v>71</v>
      </c>
    </row>
    <row r="8820" spans="1:17" hidden="1" x14ac:dyDescent="0.25">
      <c r="A8820" t="s">
        <v>34541</v>
      </c>
      <c r="B8820" t="s">
        <v>34542</v>
      </c>
      <c r="C8820" s="1" t="str">
        <f t="shared" si="1175"/>
        <v>21:0675</v>
      </c>
      <c r="D8820" s="1" t="str">
        <f t="shared" si="1179"/>
        <v>21:0205</v>
      </c>
      <c r="E8820" t="s">
        <v>34543</v>
      </c>
      <c r="F8820" t="s">
        <v>34544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 t="s">
        <v>21</v>
      </c>
      <c r="P8820" t="s">
        <v>583</v>
      </c>
      <c r="Q8820" t="s">
        <v>103</v>
      </c>
    </row>
    <row r="8821" spans="1:17" hidden="1" x14ac:dyDescent="0.25">
      <c r="A8821" t="s">
        <v>34545</v>
      </c>
      <c r="B8821" t="s">
        <v>34546</v>
      </c>
      <c r="C8821" s="1" t="str">
        <f t="shared" si="1175"/>
        <v>21:0675</v>
      </c>
      <c r="D8821" s="1" t="str">
        <f t="shared" si="1179"/>
        <v>21:0205</v>
      </c>
      <c r="E8821" t="s">
        <v>34547</v>
      </c>
      <c r="F8821" t="s">
        <v>34548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 t="s">
        <v>21</v>
      </c>
      <c r="P8821" t="s">
        <v>22</v>
      </c>
      <c r="Q8821" t="s">
        <v>71</v>
      </c>
    </row>
    <row r="8822" spans="1:17" hidden="1" x14ac:dyDescent="0.25">
      <c r="A8822" t="s">
        <v>34549</v>
      </c>
      <c r="B8822" t="s">
        <v>34550</v>
      </c>
      <c r="C8822" s="1" t="str">
        <f t="shared" si="1175"/>
        <v>21:0675</v>
      </c>
      <c r="D8822" s="1" t="str">
        <f t="shared" si="1179"/>
        <v>21:0205</v>
      </c>
      <c r="E8822" t="s">
        <v>34551</v>
      </c>
      <c r="F8822" t="s">
        <v>34552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 t="s">
        <v>21</v>
      </c>
      <c r="P8822" t="s">
        <v>583</v>
      </c>
      <c r="Q8822" t="s">
        <v>46</v>
      </c>
    </row>
    <row r="8823" spans="1:17" hidden="1" x14ac:dyDescent="0.25">
      <c r="A8823" t="s">
        <v>34553</v>
      </c>
      <c r="B8823" t="s">
        <v>34554</v>
      </c>
      <c r="C8823" s="1" t="str">
        <f t="shared" si="1175"/>
        <v>21:0675</v>
      </c>
      <c r="D8823" s="1" t="str">
        <f t="shared" si="1179"/>
        <v>21:0205</v>
      </c>
      <c r="E8823" t="s">
        <v>34555</v>
      </c>
      <c r="F8823" t="s">
        <v>34556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 t="s">
        <v>2937</v>
      </c>
      <c r="P8823" t="s">
        <v>1515</v>
      </c>
      <c r="Q8823" t="s">
        <v>29</v>
      </c>
    </row>
    <row r="8824" spans="1:17" hidden="1" x14ac:dyDescent="0.25">
      <c r="A8824" t="s">
        <v>34557</v>
      </c>
      <c r="B8824" t="s">
        <v>34558</v>
      </c>
      <c r="C8824" s="1" t="str">
        <f t="shared" si="1175"/>
        <v>21:0675</v>
      </c>
      <c r="D8824" s="1" t="str">
        <f t="shared" si="1179"/>
        <v>21:0205</v>
      </c>
      <c r="E8824" t="s">
        <v>34559</v>
      </c>
      <c r="F8824" t="s">
        <v>34560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 t="s">
        <v>2725</v>
      </c>
      <c r="P8824" t="s">
        <v>583</v>
      </c>
      <c r="Q8824" t="s">
        <v>392</v>
      </c>
    </row>
    <row r="8825" spans="1:17" hidden="1" x14ac:dyDescent="0.25">
      <c r="A8825" t="s">
        <v>34561</v>
      </c>
      <c r="B8825" t="s">
        <v>34562</v>
      </c>
      <c r="C8825" s="1" t="str">
        <f t="shared" si="1175"/>
        <v>21:0675</v>
      </c>
      <c r="D8825" s="1" t="str">
        <f t="shared" si="1179"/>
        <v>21:0205</v>
      </c>
      <c r="E8825" t="s">
        <v>34563</v>
      </c>
      <c r="F8825" t="s">
        <v>34564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 t="s">
        <v>3560</v>
      </c>
      <c r="P8825" t="s">
        <v>2212</v>
      </c>
      <c r="Q8825" t="s">
        <v>522</v>
      </c>
    </row>
    <row r="8826" spans="1:17" hidden="1" x14ac:dyDescent="0.25">
      <c r="A8826" t="s">
        <v>34565</v>
      </c>
      <c r="B8826" t="s">
        <v>34566</v>
      </c>
      <c r="C8826" s="1" t="str">
        <f t="shared" si="1175"/>
        <v>21:0675</v>
      </c>
      <c r="D8826" s="1" t="str">
        <f t="shared" si="1179"/>
        <v>21:0205</v>
      </c>
      <c r="E8826" t="s">
        <v>34567</v>
      </c>
      <c r="F8826" t="s">
        <v>34568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 t="s">
        <v>1247</v>
      </c>
      <c r="P8826" t="s">
        <v>583</v>
      </c>
      <c r="Q8826" t="s">
        <v>59</v>
      </c>
    </row>
    <row r="8827" spans="1:17" hidden="1" x14ac:dyDescent="0.25">
      <c r="A8827" t="s">
        <v>34569</v>
      </c>
      <c r="B8827" t="s">
        <v>34570</v>
      </c>
      <c r="C8827" s="1" t="str">
        <f t="shared" si="1175"/>
        <v>21:0675</v>
      </c>
      <c r="D8827" s="1" t="str">
        <f t="shared" si="1179"/>
        <v>21:0205</v>
      </c>
      <c r="E8827" t="s">
        <v>34571</v>
      </c>
      <c r="F8827" t="s">
        <v>34572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 t="s">
        <v>21</v>
      </c>
      <c r="P8827" t="s">
        <v>22</v>
      </c>
      <c r="Q8827" t="s">
        <v>29</v>
      </c>
    </row>
    <row r="8828" spans="1:17" hidden="1" x14ac:dyDescent="0.25">
      <c r="A8828" t="s">
        <v>34573</v>
      </c>
      <c r="B8828" t="s">
        <v>34574</v>
      </c>
      <c r="C8828" s="1" t="str">
        <f t="shared" si="1175"/>
        <v>21:0675</v>
      </c>
      <c r="D8828" s="1" t="str">
        <f t="shared" si="1179"/>
        <v>21:0205</v>
      </c>
      <c r="E8828" t="s">
        <v>34575</v>
      </c>
      <c r="F8828" t="s">
        <v>34576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 t="s">
        <v>220</v>
      </c>
      <c r="P8828" t="s">
        <v>356</v>
      </c>
      <c r="Q8828" t="s">
        <v>23</v>
      </c>
    </row>
    <row r="8829" spans="1:17" hidden="1" x14ac:dyDescent="0.25">
      <c r="A8829" t="s">
        <v>34577</v>
      </c>
      <c r="B8829" t="s">
        <v>34578</v>
      </c>
      <c r="C8829" s="1" t="str">
        <f t="shared" si="1175"/>
        <v>21:0675</v>
      </c>
      <c r="D8829" s="1" t="str">
        <f t="shared" si="1179"/>
        <v>21:0205</v>
      </c>
      <c r="E8829" t="s">
        <v>34579</v>
      </c>
      <c r="F8829" t="s">
        <v>34580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 t="s">
        <v>21</v>
      </c>
      <c r="P8829" t="s">
        <v>22</v>
      </c>
      <c r="Q8829" t="s">
        <v>198</v>
      </c>
    </row>
    <row r="8830" spans="1:17" hidden="1" x14ac:dyDescent="0.25">
      <c r="A8830" t="s">
        <v>34581</v>
      </c>
      <c r="B8830" t="s">
        <v>34582</v>
      </c>
      <c r="C8830" s="1" t="str">
        <f t="shared" si="1175"/>
        <v>21:0675</v>
      </c>
      <c r="D8830" s="1" t="str">
        <f t="shared" si="1179"/>
        <v>21:0205</v>
      </c>
      <c r="E8830" t="s">
        <v>34583</v>
      </c>
      <c r="F8830" t="s">
        <v>34584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 t="s">
        <v>551</v>
      </c>
      <c r="P8830" t="s">
        <v>356</v>
      </c>
      <c r="Q8830" t="s">
        <v>59</v>
      </c>
    </row>
    <row r="8831" spans="1:17" hidden="1" x14ac:dyDescent="0.25">
      <c r="A8831" t="s">
        <v>34585</v>
      </c>
      <c r="B8831" t="s">
        <v>34586</v>
      </c>
      <c r="C8831" s="1" t="str">
        <f t="shared" si="1175"/>
        <v>21:0675</v>
      </c>
      <c r="D8831" s="1" t="str">
        <f t="shared" si="1179"/>
        <v>21:0205</v>
      </c>
      <c r="E8831" t="s">
        <v>34587</v>
      </c>
      <c r="F8831" t="s">
        <v>34588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 t="s">
        <v>551</v>
      </c>
      <c r="P8831" t="s">
        <v>22</v>
      </c>
      <c r="Q8831" t="s">
        <v>29</v>
      </c>
    </row>
    <row r="8832" spans="1:17" hidden="1" x14ac:dyDescent="0.25">
      <c r="A8832" t="s">
        <v>34589</v>
      </c>
      <c r="B8832" t="s">
        <v>34590</v>
      </c>
      <c r="C8832" s="1" t="str">
        <f t="shared" si="1175"/>
        <v>21:0675</v>
      </c>
      <c r="D8832" s="1" t="str">
        <f t="shared" si="1179"/>
        <v>21:0205</v>
      </c>
      <c r="E8832" t="s">
        <v>34591</v>
      </c>
      <c r="F8832" t="s">
        <v>34592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 t="s">
        <v>21</v>
      </c>
      <c r="P8832" t="s">
        <v>356</v>
      </c>
      <c r="Q8832" t="s">
        <v>103</v>
      </c>
    </row>
    <row r="8833" spans="1:17" hidden="1" x14ac:dyDescent="0.25">
      <c r="A8833" t="s">
        <v>34593</v>
      </c>
      <c r="B8833" t="s">
        <v>34594</v>
      </c>
      <c r="C8833" s="1" t="str">
        <f t="shared" si="1175"/>
        <v>21:0675</v>
      </c>
      <c r="D8833" s="1" t="str">
        <f t="shared" si="1179"/>
        <v>21:0205</v>
      </c>
      <c r="E8833" t="s">
        <v>34595</v>
      </c>
      <c r="F8833" t="s">
        <v>34596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 t="s">
        <v>680</v>
      </c>
      <c r="P8833" t="s">
        <v>22</v>
      </c>
      <c r="Q8833" t="s">
        <v>35</v>
      </c>
    </row>
    <row r="8834" spans="1:17" hidden="1" x14ac:dyDescent="0.25">
      <c r="A8834" t="s">
        <v>34597</v>
      </c>
      <c r="B8834" t="s">
        <v>34598</v>
      </c>
      <c r="C8834" s="1" t="str">
        <f t="shared" si="1175"/>
        <v>21:0675</v>
      </c>
      <c r="D8834" s="1" t="str">
        <f t="shared" si="1179"/>
        <v>21:0205</v>
      </c>
      <c r="E8834" t="s">
        <v>34599</v>
      </c>
      <c r="F8834" t="s">
        <v>34600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 t="s">
        <v>21</v>
      </c>
      <c r="P8834" t="s">
        <v>22</v>
      </c>
      <c r="Q8834" t="s">
        <v>35</v>
      </c>
    </row>
    <row r="8835" spans="1:17" hidden="1" x14ac:dyDescent="0.25">
      <c r="A8835" t="s">
        <v>34601</v>
      </c>
      <c r="B8835" t="s">
        <v>34602</v>
      </c>
      <c r="C8835" s="1" t="str">
        <f t="shared" si="1175"/>
        <v>21:0675</v>
      </c>
      <c r="D8835" s="1" t="str">
        <f t="shared" si="1179"/>
        <v>21:0205</v>
      </c>
      <c r="E8835" t="s">
        <v>34603</v>
      </c>
      <c r="F8835" t="s">
        <v>34604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 t="s">
        <v>76</v>
      </c>
      <c r="P8835" t="s">
        <v>356</v>
      </c>
      <c r="Q8835" t="s">
        <v>23</v>
      </c>
    </row>
    <row r="8836" spans="1:17" hidden="1" x14ac:dyDescent="0.25">
      <c r="A8836" t="s">
        <v>34605</v>
      </c>
      <c r="B8836" t="s">
        <v>34606</v>
      </c>
      <c r="C8836" s="1" t="str">
        <f t="shared" si="1175"/>
        <v>21:0675</v>
      </c>
      <c r="D8836" s="1" t="str">
        <f t="shared" si="1179"/>
        <v>21:0205</v>
      </c>
      <c r="E8836" t="s">
        <v>34607</v>
      </c>
      <c r="F8836" t="s">
        <v>34608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 t="s">
        <v>1597</v>
      </c>
      <c r="P8836" t="s">
        <v>22</v>
      </c>
      <c r="Q8836" t="s">
        <v>35</v>
      </c>
    </row>
    <row r="8837" spans="1:17" hidden="1" x14ac:dyDescent="0.25">
      <c r="A8837" t="s">
        <v>34609</v>
      </c>
      <c r="B8837" t="s">
        <v>34610</v>
      </c>
      <c r="C8837" s="1" t="str">
        <f t="shared" si="1175"/>
        <v>21:0675</v>
      </c>
      <c r="D8837" s="1" t="str">
        <f t="shared" si="1179"/>
        <v>21:0205</v>
      </c>
      <c r="E8837" t="s">
        <v>34607</v>
      </c>
      <c r="F8837" t="s">
        <v>34611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 t="s">
        <v>1597</v>
      </c>
      <c r="P8837" t="s">
        <v>356</v>
      </c>
      <c r="Q8837" t="s">
        <v>35</v>
      </c>
    </row>
    <row r="8838" spans="1:17" hidden="1" x14ac:dyDescent="0.25">
      <c r="A8838" t="s">
        <v>34612</v>
      </c>
      <c r="B8838" t="s">
        <v>34613</v>
      </c>
      <c r="C8838" s="1" t="str">
        <f t="shared" si="1175"/>
        <v>21:0675</v>
      </c>
      <c r="D8838" s="1" t="str">
        <f t="shared" si="1179"/>
        <v>21:0205</v>
      </c>
      <c r="E8838" t="s">
        <v>34614</v>
      </c>
      <c r="F8838" t="s">
        <v>34615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 t="s">
        <v>21</v>
      </c>
      <c r="P8838" t="s">
        <v>356</v>
      </c>
      <c r="Q8838" t="s">
        <v>29</v>
      </c>
    </row>
    <row r="8839" spans="1:17" hidden="1" x14ac:dyDescent="0.25">
      <c r="A8839" t="s">
        <v>34616</v>
      </c>
      <c r="B8839" t="s">
        <v>34617</v>
      </c>
      <c r="C8839" s="1" t="str">
        <f t="shared" si="1175"/>
        <v>21:0675</v>
      </c>
      <c r="D8839" s="1" t="str">
        <f>HYPERLINK("http://geochem.nrcan.gc.ca/cdogs/content/svy/svy_e.htm", "")</f>
        <v/>
      </c>
      <c r="G8839" s="1" t="str">
        <f>HYPERLINK("http://geochem.nrcan.gc.ca/cdogs/content/cr_/cr_00082_e.htm", "82")</f>
        <v>82</v>
      </c>
      <c r="J8839" t="s">
        <v>11703</v>
      </c>
      <c r="K8839" t="s">
        <v>11704</v>
      </c>
      <c r="O8839" t="s">
        <v>14840</v>
      </c>
      <c r="P8839" t="s">
        <v>4550</v>
      </c>
      <c r="Q8839" t="s">
        <v>35</v>
      </c>
    </row>
    <row r="8840" spans="1:17" hidden="1" x14ac:dyDescent="0.25">
      <c r="A8840" t="s">
        <v>34618</v>
      </c>
      <c r="B8840" t="s">
        <v>34619</v>
      </c>
      <c r="C8840" s="1" t="str">
        <f t="shared" si="1175"/>
        <v>21:0675</v>
      </c>
      <c r="D8840" s="1" t="str">
        <f t="shared" ref="D8840:D8857" si="1182">HYPERLINK("http://geochem.nrcan.gc.ca/cdogs/content/svy/svy210205_e.htm", "21:0205")</f>
        <v>21:0205</v>
      </c>
      <c r="E8840" t="s">
        <v>34620</v>
      </c>
      <c r="F8840" t="s">
        <v>34621</v>
      </c>
      <c r="H8840">
        <v>63.646596700000003</v>
      </c>
      <c r="I8840">
        <v>-136.39941780000001</v>
      </c>
      <c r="J8840" s="1" t="str">
        <f t="shared" ref="J8840:J8857" si="1183">HYPERLINK("http://geochem.nrcan.gc.ca/cdogs/content/kwd/kwd020018_e.htm", "Fluid (stream)")</f>
        <v>Fluid (stream)</v>
      </c>
      <c r="K8840" s="1" t="str">
        <f t="shared" ref="K8840:K8857" si="1184">HYPERLINK("http://geochem.nrcan.gc.ca/cdogs/content/kwd/kwd080007_e.htm", "Untreated Water")</f>
        <v>Untreated Water</v>
      </c>
      <c r="O8840" t="s">
        <v>6124</v>
      </c>
      <c r="P8840" t="s">
        <v>391</v>
      </c>
      <c r="Q8840" t="s">
        <v>398</v>
      </c>
    </row>
    <row r="8841" spans="1:17" hidden="1" x14ac:dyDescent="0.25">
      <c r="A8841" t="s">
        <v>34622</v>
      </c>
      <c r="B8841" t="s">
        <v>34623</v>
      </c>
      <c r="C8841" s="1" t="str">
        <f t="shared" si="1175"/>
        <v>21:0675</v>
      </c>
      <c r="D8841" s="1" t="str">
        <f t="shared" si="1182"/>
        <v>21:0205</v>
      </c>
      <c r="E8841" t="s">
        <v>34624</v>
      </c>
      <c r="F8841" t="s">
        <v>34625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 t="s">
        <v>21</v>
      </c>
      <c r="P8841" t="s">
        <v>1515</v>
      </c>
      <c r="Q8841" t="s">
        <v>365</v>
      </c>
    </row>
    <row r="8842" spans="1:17" hidden="1" x14ac:dyDescent="0.25">
      <c r="A8842" t="s">
        <v>34626</v>
      </c>
      <c r="B8842" t="s">
        <v>34627</v>
      </c>
      <c r="C8842" s="1" t="str">
        <f t="shared" si="1175"/>
        <v>21:0675</v>
      </c>
      <c r="D8842" s="1" t="str">
        <f t="shared" si="1182"/>
        <v>21:0205</v>
      </c>
      <c r="E8842" t="s">
        <v>34628</v>
      </c>
      <c r="F8842" t="s">
        <v>34629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 t="s">
        <v>6091</v>
      </c>
      <c r="P8842" t="s">
        <v>2212</v>
      </c>
      <c r="Q8842" t="s">
        <v>35</v>
      </c>
    </row>
    <row r="8843" spans="1:17" hidden="1" x14ac:dyDescent="0.25">
      <c r="A8843" t="s">
        <v>34630</v>
      </c>
      <c r="B8843" t="s">
        <v>34631</v>
      </c>
      <c r="C8843" s="1" t="str">
        <f t="shared" si="1175"/>
        <v>21:0675</v>
      </c>
      <c r="D8843" s="1" t="str">
        <f t="shared" si="1182"/>
        <v>21:0205</v>
      </c>
      <c r="E8843" t="s">
        <v>34632</v>
      </c>
      <c r="F8843" t="s">
        <v>34633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 t="s">
        <v>24735</v>
      </c>
      <c r="P8843" t="s">
        <v>22</v>
      </c>
      <c r="Q8843" t="s">
        <v>392</v>
      </c>
    </row>
    <row r="8844" spans="1:17" hidden="1" x14ac:dyDescent="0.25">
      <c r="A8844" t="s">
        <v>34634</v>
      </c>
      <c r="B8844" t="s">
        <v>34635</v>
      </c>
      <c r="C8844" s="1" t="str">
        <f t="shared" si="1175"/>
        <v>21:0675</v>
      </c>
      <c r="D8844" s="1" t="str">
        <f t="shared" si="1182"/>
        <v>21:0205</v>
      </c>
      <c r="E8844" t="s">
        <v>34636</v>
      </c>
      <c r="F8844" t="s">
        <v>34637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 t="s">
        <v>15079</v>
      </c>
      <c r="P8844" t="s">
        <v>356</v>
      </c>
      <c r="Q8844" t="s">
        <v>392</v>
      </c>
    </row>
    <row r="8845" spans="1:17" hidden="1" x14ac:dyDescent="0.25">
      <c r="A8845" t="s">
        <v>34638</v>
      </c>
      <c r="B8845" t="s">
        <v>34639</v>
      </c>
      <c r="C8845" s="1" t="str">
        <f t="shared" si="1175"/>
        <v>21:0675</v>
      </c>
      <c r="D8845" s="1" t="str">
        <f t="shared" si="1182"/>
        <v>21:0205</v>
      </c>
      <c r="E8845" t="s">
        <v>34640</v>
      </c>
      <c r="F8845" t="s">
        <v>34641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 t="s">
        <v>15079</v>
      </c>
      <c r="P8845" t="s">
        <v>356</v>
      </c>
      <c r="Q8845" t="s">
        <v>392</v>
      </c>
    </row>
    <row r="8846" spans="1:17" hidden="1" x14ac:dyDescent="0.25">
      <c r="A8846" t="s">
        <v>34642</v>
      </c>
      <c r="B8846" t="s">
        <v>34643</v>
      </c>
      <c r="C8846" s="1" t="str">
        <f t="shared" si="1175"/>
        <v>21:0675</v>
      </c>
      <c r="D8846" s="1" t="str">
        <f t="shared" si="1182"/>
        <v>21:0205</v>
      </c>
      <c r="E8846" t="s">
        <v>34644</v>
      </c>
      <c r="F8846" t="s">
        <v>34645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 t="s">
        <v>2099</v>
      </c>
      <c r="P8846" t="s">
        <v>356</v>
      </c>
      <c r="Q8846" t="s">
        <v>392</v>
      </c>
    </row>
    <row r="8847" spans="1:17" hidden="1" x14ac:dyDescent="0.25">
      <c r="A8847" t="s">
        <v>34646</v>
      </c>
      <c r="B8847" t="s">
        <v>34647</v>
      </c>
      <c r="C8847" s="1" t="str">
        <f t="shared" si="1175"/>
        <v>21:0675</v>
      </c>
      <c r="D8847" s="1" t="str">
        <f t="shared" si="1182"/>
        <v>21:0205</v>
      </c>
      <c r="E8847" t="s">
        <v>34644</v>
      </c>
      <c r="F8847" t="s">
        <v>34648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 t="s">
        <v>512</v>
      </c>
      <c r="P8847" t="s">
        <v>356</v>
      </c>
      <c r="Q8847" t="s">
        <v>35</v>
      </c>
    </row>
    <row r="8848" spans="1:17" hidden="1" x14ac:dyDescent="0.25">
      <c r="A8848" t="s">
        <v>34649</v>
      </c>
      <c r="B8848" t="s">
        <v>34650</v>
      </c>
      <c r="C8848" s="1" t="str">
        <f t="shared" si="1175"/>
        <v>21:0675</v>
      </c>
      <c r="D8848" s="1" t="str">
        <f t="shared" si="1182"/>
        <v>21:0205</v>
      </c>
      <c r="E8848" t="s">
        <v>34651</v>
      </c>
      <c r="F8848" t="s">
        <v>34652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 t="s">
        <v>3406</v>
      </c>
      <c r="P8848" t="s">
        <v>356</v>
      </c>
      <c r="Q8848" t="s">
        <v>392</v>
      </c>
    </row>
    <row r="8849" spans="1:17" hidden="1" x14ac:dyDescent="0.25">
      <c r="A8849" t="s">
        <v>34653</v>
      </c>
      <c r="B8849" t="s">
        <v>34654</v>
      </c>
      <c r="C8849" s="1" t="str">
        <f t="shared" si="1175"/>
        <v>21:0675</v>
      </c>
      <c r="D8849" s="1" t="str">
        <f t="shared" si="1182"/>
        <v>21:0205</v>
      </c>
      <c r="E8849" t="s">
        <v>34655</v>
      </c>
      <c r="F8849" t="s">
        <v>34656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 t="s">
        <v>23720</v>
      </c>
      <c r="P8849" t="s">
        <v>22</v>
      </c>
      <c r="Q8849" t="s">
        <v>398</v>
      </c>
    </row>
    <row r="8850" spans="1:17" hidden="1" x14ac:dyDescent="0.25">
      <c r="A8850" t="s">
        <v>34657</v>
      </c>
      <c r="B8850" t="s">
        <v>34658</v>
      </c>
      <c r="C8850" s="1" t="str">
        <f t="shared" si="1175"/>
        <v>21:0675</v>
      </c>
      <c r="D8850" s="1" t="str">
        <f t="shared" si="1182"/>
        <v>21:0205</v>
      </c>
      <c r="E8850" t="s">
        <v>34659</v>
      </c>
      <c r="F8850" t="s">
        <v>34660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 t="s">
        <v>3060</v>
      </c>
      <c r="P8850" t="s">
        <v>356</v>
      </c>
      <c r="Q8850" t="s">
        <v>392</v>
      </c>
    </row>
    <row r="8851" spans="1:17" hidden="1" x14ac:dyDescent="0.25">
      <c r="A8851" t="s">
        <v>34661</v>
      </c>
      <c r="B8851" t="s">
        <v>34662</v>
      </c>
      <c r="C8851" s="1" t="str">
        <f t="shared" si="1175"/>
        <v>21:0675</v>
      </c>
      <c r="D8851" s="1" t="str">
        <f t="shared" si="1182"/>
        <v>21:0205</v>
      </c>
      <c r="E8851" t="s">
        <v>34663</v>
      </c>
      <c r="F8851" t="s">
        <v>34664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 t="s">
        <v>3397</v>
      </c>
      <c r="P8851" t="s">
        <v>22</v>
      </c>
      <c r="Q8851" t="s">
        <v>392</v>
      </c>
    </row>
    <row r="8852" spans="1:17" hidden="1" x14ac:dyDescent="0.25">
      <c r="A8852" t="s">
        <v>34665</v>
      </c>
      <c r="B8852" t="s">
        <v>34666</v>
      </c>
      <c r="C8852" s="1" t="str">
        <f t="shared" si="1175"/>
        <v>21:0675</v>
      </c>
      <c r="D8852" s="1" t="str">
        <f t="shared" si="1182"/>
        <v>21:0205</v>
      </c>
      <c r="E8852" t="s">
        <v>34667</v>
      </c>
      <c r="F8852" t="s">
        <v>34668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 t="s">
        <v>588</v>
      </c>
      <c r="P8852" t="s">
        <v>22</v>
      </c>
      <c r="Q8852" t="s">
        <v>392</v>
      </c>
    </row>
    <row r="8853" spans="1:17" hidden="1" x14ac:dyDescent="0.25">
      <c r="A8853" t="s">
        <v>34669</v>
      </c>
      <c r="B8853" t="s">
        <v>34670</v>
      </c>
      <c r="C8853" s="1" t="str">
        <f t="shared" si="1175"/>
        <v>21:0675</v>
      </c>
      <c r="D8853" s="1" t="str">
        <f t="shared" si="1182"/>
        <v>21:0205</v>
      </c>
      <c r="E8853" t="s">
        <v>34671</v>
      </c>
      <c r="F8853" t="s">
        <v>34672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 t="s">
        <v>588</v>
      </c>
      <c r="P8853" t="s">
        <v>356</v>
      </c>
      <c r="Q8853" t="s">
        <v>59</v>
      </c>
    </row>
    <row r="8854" spans="1:17" hidden="1" x14ac:dyDescent="0.25">
      <c r="A8854" t="s">
        <v>34673</v>
      </c>
      <c r="B8854" t="s">
        <v>34674</v>
      </c>
      <c r="C8854" s="1" t="str">
        <f t="shared" si="1175"/>
        <v>21:0675</v>
      </c>
      <c r="D8854" s="1" t="str">
        <f t="shared" si="1182"/>
        <v>21:0205</v>
      </c>
      <c r="E8854" t="s">
        <v>34675</v>
      </c>
      <c r="F8854" t="s">
        <v>34676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 t="s">
        <v>652</v>
      </c>
      <c r="P8854" t="s">
        <v>397</v>
      </c>
      <c r="Q8854" t="s">
        <v>103</v>
      </c>
    </row>
    <row r="8855" spans="1:17" hidden="1" x14ac:dyDescent="0.25">
      <c r="A8855" t="s">
        <v>34677</v>
      </c>
      <c r="B8855" t="s">
        <v>34678</v>
      </c>
      <c r="C8855" s="1" t="str">
        <f t="shared" si="1175"/>
        <v>21:0675</v>
      </c>
      <c r="D8855" s="1" t="str">
        <f t="shared" si="1182"/>
        <v>21:0205</v>
      </c>
      <c r="E8855" t="s">
        <v>34679</v>
      </c>
      <c r="F8855" t="s">
        <v>34680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 t="s">
        <v>3419</v>
      </c>
      <c r="P8855" t="s">
        <v>391</v>
      </c>
      <c r="Q8855" t="s">
        <v>23</v>
      </c>
    </row>
    <row r="8856" spans="1:17" hidden="1" x14ac:dyDescent="0.25">
      <c r="A8856" t="s">
        <v>34681</v>
      </c>
      <c r="B8856" t="s">
        <v>34682</v>
      </c>
      <c r="C8856" s="1" t="str">
        <f t="shared" si="1175"/>
        <v>21:0675</v>
      </c>
      <c r="D8856" s="1" t="str">
        <f t="shared" si="1182"/>
        <v>21:0205</v>
      </c>
      <c r="E8856" t="s">
        <v>34683</v>
      </c>
      <c r="F8856" t="s">
        <v>34684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 t="s">
        <v>1812</v>
      </c>
      <c r="P8856" t="s">
        <v>2943</v>
      </c>
      <c r="Q8856" t="s">
        <v>365</v>
      </c>
    </row>
    <row r="8857" spans="1:17" hidden="1" x14ac:dyDescent="0.25">
      <c r="A8857" t="s">
        <v>34685</v>
      </c>
      <c r="B8857" t="s">
        <v>34686</v>
      </c>
      <c r="C8857" s="1" t="str">
        <f t="shared" si="1175"/>
        <v>21:0675</v>
      </c>
      <c r="D8857" s="1" t="str">
        <f t="shared" si="1182"/>
        <v>21:0205</v>
      </c>
      <c r="E8857" t="s">
        <v>34687</v>
      </c>
      <c r="F8857" t="s">
        <v>34688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 t="s">
        <v>9521</v>
      </c>
      <c r="P8857" t="s">
        <v>583</v>
      </c>
      <c r="Q8857" t="s">
        <v>23</v>
      </c>
    </row>
    <row r="8858" spans="1:17" hidden="1" x14ac:dyDescent="0.25">
      <c r="A8858" t="s">
        <v>34689</v>
      </c>
      <c r="B8858" t="s">
        <v>34690</v>
      </c>
      <c r="C8858" s="1" t="str">
        <f t="shared" ref="C8858:C8921" si="1185">HYPERLINK("http://geochem.nrcan.gc.ca/cdogs/content/bdl/bdl210675_e.htm", "21:0675")</f>
        <v>21:0675</v>
      </c>
      <c r="D8858" s="1" t="str">
        <f>HYPERLINK("http://geochem.nrcan.gc.ca/cdogs/content/svy/svy_e.htm", "")</f>
        <v/>
      </c>
      <c r="G8858" s="1" t="str">
        <f>HYPERLINK("http://geochem.nrcan.gc.ca/cdogs/content/cr_/cr_00082_e.htm", "82")</f>
        <v>82</v>
      </c>
      <c r="J8858" t="s">
        <v>11703</v>
      </c>
      <c r="K8858" t="s">
        <v>11704</v>
      </c>
      <c r="O8858" t="s">
        <v>730</v>
      </c>
      <c r="P8858" t="s">
        <v>4550</v>
      </c>
      <c r="Q8858" t="s">
        <v>522</v>
      </c>
    </row>
    <row r="8859" spans="1:17" hidden="1" x14ac:dyDescent="0.25">
      <c r="A8859" t="s">
        <v>34691</v>
      </c>
      <c r="B8859" t="s">
        <v>34692</v>
      </c>
      <c r="C8859" s="1" t="str">
        <f t="shared" si="1185"/>
        <v>21:0675</v>
      </c>
      <c r="D8859" s="1" t="str">
        <f t="shared" ref="D8859:D8879" si="1186">HYPERLINK("http://geochem.nrcan.gc.ca/cdogs/content/svy/svy210205_e.htm", "21:0205")</f>
        <v>21:0205</v>
      </c>
      <c r="E8859" t="s">
        <v>34693</v>
      </c>
      <c r="F8859" t="s">
        <v>34694</v>
      </c>
      <c r="H8859">
        <v>63.638601999999999</v>
      </c>
      <c r="I8859">
        <v>-136.56021100000001</v>
      </c>
      <c r="J8859" s="1" t="str">
        <f t="shared" ref="J8859:J8879" si="1187">HYPERLINK("http://geochem.nrcan.gc.ca/cdogs/content/kwd/kwd020018_e.htm", "Fluid (stream)")</f>
        <v>Fluid (stream)</v>
      </c>
      <c r="K8859" s="1" t="str">
        <f t="shared" ref="K8859:K8879" si="1188">HYPERLINK("http://geochem.nrcan.gc.ca/cdogs/content/kwd/kwd080007_e.htm", "Untreated Water")</f>
        <v>Untreated Water</v>
      </c>
      <c r="O8859" t="s">
        <v>21</v>
      </c>
      <c r="P8859" t="s">
        <v>583</v>
      </c>
      <c r="Q8859" t="s">
        <v>35</v>
      </c>
    </row>
    <row r="8860" spans="1:17" hidden="1" x14ac:dyDescent="0.25">
      <c r="A8860" t="s">
        <v>34695</v>
      </c>
      <c r="B8860" t="s">
        <v>34696</v>
      </c>
      <c r="C8860" s="1" t="str">
        <f t="shared" si="1185"/>
        <v>21:0675</v>
      </c>
      <c r="D8860" s="1" t="str">
        <f t="shared" si="1186"/>
        <v>21:0205</v>
      </c>
      <c r="E8860" t="s">
        <v>34697</v>
      </c>
      <c r="F8860" t="s">
        <v>34698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 t="s">
        <v>2937</v>
      </c>
      <c r="P8860" t="s">
        <v>1515</v>
      </c>
      <c r="Q8860" t="s">
        <v>35</v>
      </c>
    </row>
    <row r="8861" spans="1:17" hidden="1" x14ac:dyDescent="0.25">
      <c r="A8861" t="s">
        <v>34699</v>
      </c>
      <c r="B8861" t="s">
        <v>34700</v>
      </c>
      <c r="C8861" s="1" t="str">
        <f t="shared" si="1185"/>
        <v>21:0675</v>
      </c>
      <c r="D8861" s="1" t="str">
        <f t="shared" si="1186"/>
        <v>21:0205</v>
      </c>
      <c r="E8861" t="s">
        <v>34701</v>
      </c>
      <c r="F8861" t="s">
        <v>34702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 t="s">
        <v>680</v>
      </c>
      <c r="P8861" t="s">
        <v>2212</v>
      </c>
      <c r="Q8861" t="s">
        <v>365</v>
      </c>
    </row>
    <row r="8862" spans="1:17" hidden="1" x14ac:dyDescent="0.25">
      <c r="A8862" t="s">
        <v>34703</v>
      </c>
      <c r="B8862" t="s">
        <v>34704</v>
      </c>
      <c r="C8862" s="1" t="str">
        <f t="shared" si="1185"/>
        <v>21:0675</v>
      </c>
      <c r="D8862" s="1" t="str">
        <f t="shared" si="1186"/>
        <v>21:0205</v>
      </c>
      <c r="E8862" t="s">
        <v>34705</v>
      </c>
      <c r="F8862" t="s">
        <v>34706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 t="s">
        <v>576</v>
      </c>
      <c r="P8862" t="s">
        <v>22</v>
      </c>
      <c r="Q8862" t="s">
        <v>35</v>
      </c>
    </row>
    <row r="8863" spans="1:17" hidden="1" x14ac:dyDescent="0.25">
      <c r="A8863" t="s">
        <v>34707</v>
      </c>
      <c r="B8863" t="s">
        <v>34708</v>
      </c>
      <c r="C8863" s="1" t="str">
        <f t="shared" si="1185"/>
        <v>21:0675</v>
      </c>
      <c r="D8863" s="1" t="str">
        <f t="shared" si="1186"/>
        <v>21:0205</v>
      </c>
      <c r="E8863" t="s">
        <v>34709</v>
      </c>
      <c r="F8863" t="s">
        <v>34710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 t="s">
        <v>21</v>
      </c>
      <c r="P8863" t="s">
        <v>1515</v>
      </c>
      <c r="Q8863" t="s">
        <v>365</v>
      </c>
    </row>
    <row r="8864" spans="1:17" hidden="1" x14ac:dyDescent="0.25">
      <c r="A8864" t="s">
        <v>34711</v>
      </c>
      <c r="B8864" t="s">
        <v>34712</v>
      </c>
      <c r="C8864" s="1" t="str">
        <f t="shared" si="1185"/>
        <v>21:0675</v>
      </c>
      <c r="D8864" s="1" t="str">
        <f t="shared" si="1186"/>
        <v>21:0205</v>
      </c>
      <c r="E8864" t="s">
        <v>34713</v>
      </c>
      <c r="F8864" t="s">
        <v>34714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 t="s">
        <v>21</v>
      </c>
      <c r="P8864" t="s">
        <v>583</v>
      </c>
      <c r="Q8864" t="s">
        <v>35</v>
      </c>
    </row>
    <row r="8865" spans="1:17" hidden="1" x14ac:dyDescent="0.25">
      <c r="A8865" t="s">
        <v>34715</v>
      </c>
      <c r="B8865" t="s">
        <v>34716</v>
      </c>
      <c r="C8865" s="1" t="str">
        <f t="shared" si="1185"/>
        <v>21:0675</v>
      </c>
      <c r="D8865" s="1" t="str">
        <f t="shared" si="1186"/>
        <v>21:0205</v>
      </c>
      <c r="E8865" t="s">
        <v>34717</v>
      </c>
      <c r="F8865" t="s">
        <v>34718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 t="s">
        <v>21</v>
      </c>
      <c r="P8865" t="s">
        <v>1515</v>
      </c>
      <c r="Q8865" t="s">
        <v>398</v>
      </c>
    </row>
    <row r="8866" spans="1:17" hidden="1" x14ac:dyDescent="0.25">
      <c r="A8866" t="s">
        <v>34719</v>
      </c>
      <c r="B8866" t="s">
        <v>34720</v>
      </c>
      <c r="C8866" s="1" t="str">
        <f t="shared" si="1185"/>
        <v>21:0675</v>
      </c>
      <c r="D8866" s="1" t="str">
        <f t="shared" si="1186"/>
        <v>21:0205</v>
      </c>
      <c r="E8866" t="s">
        <v>34721</v>
      </c>
      <c r="F8866" t="s">
        <v>34722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 t="s">
        <v>21</v>
      </c>
      <c r="P8866" t="s">
        <v>631</v>
      </c>
      <c r="Q8866" t="s">
        <v>653</v>
      </c>
    </row>
    <row r="8867" spans="1:17" hidden="1" x14ac:dyDescent="0.25">
      <c r="A8867" t="s">
        <v>34723</v>
      </c>
      <c r="B8867" t="s">
        <v>34724</v>
      </c>
      <c r="C8867" s="1" t="str">
        <f t="shared" si="1185"/>
        <v>21:0675</v>
      </c>
      <c r="D8867" s="1" t="str">
        <f t="shared" si="1186"/>
        <v>21:0205</v>
      </c>
      <c r="E8867" t="s">
        <v>34721</v>
      </c>
      <c r="F8867" t="s">
        <v>34725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 t="s">
        <v>3419</v>
      </c>
      <c r="P8867" t="s">
        <v>631</v>
      </c>
      <c r="Q8867" t="s">
        <v>398</v>
      </c>
    </row>
    <row r="8868" spans="1:17" hidden="1" x14ac:dyDescent="0.25">
      <c r="A8868" t="s">
        <v>34726</v>
      </c>
      <c r="B8868" t="s">
        <v>34727</v>
      </c>
      <c r="C8868" s="1" t="str">
        <f t="shared" si="1185"/>
        <v>21:0675</v>
      </c>
      <c r="D8868" s="1" t="str">
        <f t="shared" si="1186"/>
        <v>21:0205</v>
      </c>
      <c r="E8868" t="s">
        <v>34728</v>
      </c>
      <c r="F8868" t="s">
        <v>34729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 t="s">
        <v>154</v>
      </c>
      <c r="P8868" t="s">
        <v>1598</v>
      </c>
      <c r="Q8868" t="s">
        <v>392</v>
      </c>
    </row>
    <row r="8869" spans="1:17" hidden="1" x14ac:dyDescent="0.25">
      <c r="A8869" t="s">
        <v>34730</v>
      </c>
      <c r="B8869" t="s">
        <v>34731</v>
      </c>
      <c r="C8869" s="1" t="str">
        <f t="shared" si="1185"/>
        <v>21:0675</v>
      </c>
      <c r="D8869" s="1" t="str">
        <f t="shared" si="1186"/>
        <v>21:0205</v>
      </c>
      <c r="E8869" t="s">
        <v>34732</v>
      </c>
      <c r="F8869" t="s">
        <v>34733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 t="s">
        <v>576</v>
      </c>
      <c r="P8869" t="s">
        <v>2943</v>
      </c>
      <c r="Q8869" t="s">
        <v>392</v>
      </c>
    </row>
    <row r="8870" spans="1:17" hidden="1" x14ac:dyDescent="0.25">
      <c r="A8870" t="s">
        <v>34734</v>
      </c>
      <c r="B8870" t="s">
        <v>34735</v>
      </c>
      <c r="C8870" s="1" t="str">
        <f t="shared" si="1185"/>
        <v>21:0675</v>
      </c>
      <c r="D8870" s="1" t="str">
        <f t="shared" si="1186"/>
        <v>21:0205</v>
      </c>
      <c r="E8870" t="s">
        <v>34736</v>
      </c>
      <c r="F8870" t="s">
        <v>34737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 t="s">
        <v>21</v>
      </c>
      <c r="P8870" t="s">
        <v>22</v>
      </c>
      <c r="Q8870" t="s">
        <v>46</v>
      </c>
    </row>
    <row r="8871" spans="1:17" hidden="1" x14ac:dyDescent="0.25">
      <c r="A8871" t="s">
        <v>34738</v>
      </c>
      <c r="B8871" t="s">
        <v>34739</v>
      </c>
      <c r="C8871" s="1" t="str">
        <f t="shared" si="1185"/>
        <v>21:0675</v>
      </c>
      <c r="D8871" s="1" t="str">
        <f t="shared" si="1186"/>
        <v>21:0205</v>
      </c>
      <c r="E8871" t="s">
        <v>34740</v>
      </c>
      <c r="F8871" t="s">
        <v>34741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 t="s">
        <v>370</v>
      </c>
      <c r="P8871" t="s">
        <v>22</v>
      </c>
      <c r="Q8871" t="s">
        <v>23</v>
      </c>
    </row>
    <row r="8872" spans="1:17" hidden="1" x14ac:dyDescent="0.25">
      <c r="A8872" t="s">
        <v>34742</v>
      </c>
      <c r="B8872" t="s">
        <v>34743</v>
      </c>
      <c r="C8872" s="1" t="str">
        <f t="shared" si="1185"/>
        <v>21:0675</v>
      </c>
      <c r="D8872" s="1" t="str">
        <f t="shared" si="1186"/>
        <v>21:0205</v>
      </c>
      <c r="E8872" t="s">
        <v>34744</v>
      </c>
      <c r="F8872" t="s">
        <v>34745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 t="s">
        <v>21</v>
      </c>
      <c r="P8872" t="s">
        <v>583</v>
      </c>
      <c r="Q8872" t="s">
        <v>59</v>
      </c>
    </row>
    <row r="8873" spans="1:17" hidden="1" x14ac:dyDescent="0.25">
      <c r="A8873" t="s">
        <v>34746</v>
      </c>
      <c r="B8873" t="s">
        <v>34747</v>
      </c>
      <c r="C8873" s="1" t="str">
        <f t="shared" si="1185"/>
        <v>21:0675</v>
      </c>
      <c r="D8873" s="1" t="str">
        <f t="shared" si="1186"/>
        <v>21:0205</v>
      </c>
      <c r="E8873" t="s">
        <v>34748</v>
      </c>
      <c r="F8873" t="s">
        <v>34749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 t="s">
        <v>57</v>
      </c>
      <c r="P8873" t="s">
        <v>830</v>
      </c>
      <c r="Q8873" t="s">
        <v>198</v>
      </c>
    </row>
    <row r="8874" spans="1:17" hidden="1" x14ac:dyDescent="0.25">
      <c r="A8874" t="s">
        <v>34750</v>
      </c>
      <c r="B8874" t="s">
        <v>34751</v>
      </c>
      <c r="C8874" s="1" t="str">
        <f t="shared" si="1185"/>
        <v>21:0675</v>
      </c>
      <c r="D8874" s="1" t="str">
        <f t="shared" si="1186"/>
        <v>21:0205</v>
      </c>
      <c r="E8874" t="s">
        <v>34752</v>
      </c>
      <c r="F8874" t="s">
        <v>34753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 t="s">
        <v>21</v>
      </c>
      <c r="P8874" t="s">
        <v>1515</v>
      </c>
      <c r="Q8874" t="s">
        <v>365</v>
      </c>
    </row>
    <row r="8875" spans="1:17" hidden="1" x14ac:dyDescent="0.25">
      <c r="A8875" t="s">
        <v>34754</v>
      </c>
      <c r="B8875" t="s">
        <v>34755</v>
      </c>
      <c r="C8875" s="1" t="str">
        <f t="shared" si="1185"/>
        <v>21:0675</v>
      </c>
      <c r="D8875" s="1" t="str">
        <f t="shared" si="1186"/>
        <v>21:0205</v>
      </c>
      <c r="E8875" t="s">
        <v>34756</v>
      </c>
      <c r="F8875" t="s">
        <v>34757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 t="s">
        <v>21</v>
      </c>
      <c r="P8875" t="s">
        <v>583</v>
      </c>
      <c r="Q8875" t="s">
        <v>392</v>
      </c>
    </row>
    <row r="8876" spans="1:17" hidden="1" x14ac:dyDescent="0.25">
      <c r="A8876" t="s">
        <v>34758</v>
      </c>
      <c r="B8876" t="s">
        <v>34759</v>
      </c>
      <c r="C8876" s="1" t="str">
        <f t="shared" si="1185"/>
        <v>21:0675</v>
      </c>
      <c r="D8876" s="1" t="str">
        <f t="shared" si="1186"/>
        <v>21:0205</v>
      </c>
      <c r="E8876" t="s">
        <v>34760</v>
      </c>
      <c r="F8876" t="s">
        <v>34761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 t="s">
        <v>2379</v>
      </c>
      <c r="P8876" t="s">
        <v>3107</v>
      </c>
      <c r="Q8876" t="s">
        <v>35</v>
      </c>
    </row>
    <row r="8877" spans="1:17" hidden="1" x14ac:dyDescent="0.25">
      <c r="A8877" t="s">
        <v>34762</v>
      </c>
      <c r="B8877" t="s">
        <v>34763</v>
      </c>
      <c r="C8877" s="1" t="str">
        <f t="shared" si="1185"/>
        <v>21:0675</v>
      </c>
      <c r="D8877" s="1" t="str">
        <f t="shared" si="1186"/>
        <v>21:0205</v>
      </c>
      <c r="E8877" t="s">
        <v>34764</v>
      </c>
      <c r="F8877" t="s">
        <v>34765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 t="s">
        <v>21</v>
      </c>
      <c r="P8877" t="s">
        <v>2212</v>
      </c>
      <c r="Q8877" t="s">
        <v>29</v>
      </c>
    </row>
    <row r="8878" spans="1:17" hidden="1" x14ac:dyDescent="0.25">
      <c r="A8878" t="s">
        <v>34766</v>
      </c>
      <c r="B8878" t="s">
        <v>34767</v>
      </c>
      <c r="C8878" s="1" t="str">
        <f t="shared" si="1185"/>
        <v>21:0675</v>
      </c>
      <c r="D8878" s="1" t="str">
        <f t="shared" si="1186"/>
        <v>21:0205</v>
      </c>
      <c r="E8878" t="s">
        <v>34768</v>
      </c>
      <c r="F8878" t="s">
        <v>34769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  <c r="O8878" t="s">
        <v>108</v>
      </c>
      <c r="P8878" t="s">
        <v>108</v>
      </c>
      <c r="Q8878" t="s">
        <v>108</v>
      </c>
    </row>
    <row r="8879" spans="1:17" hidden="1" x14ac:dyDescent="0.25">
      <c r="A8879" t="s">
        <v>34770</v>
      </c>
      <c r="B8879" t="s">
        <v>34771</v>
      </c>
      <c r="C8879" s="1" t="str">
        <f t="shared" si="1185"/>
        <v>21:0675</v>
      </c>
      <c r="D8879" s="1" t="str">
        <f t="shared" si="1186"/>
        <v>21:0205</v>
      </c>
      <c r="E8879" t="s">
        <v>34772</v>
      </c>
      <c r="F8879" t="s">
        <v>34773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 t="s">
        <v>2937</v>
      </c>
      <c r="P8879" t="s">
        <v>636</v>
      </c>
      <c r="Q8879" t="s">
        <v>522</v>
      </c>
    </row>
    <row r="8880" spans="1:17" hidden="1" x14ac:dyDescent="0.25">
      <c r="A8880" t="s">
        <v>34774</v>
      </c>
      <c r="B8880" t="s">
        <v>34775</v>
      </c>
      <c r="C8880" s="1" t="str">
        <f t="shared" si="1185"/>
        <v>21:0675</v>
      </c>
      <c r="D8880" s="1" t="str">
        <f>HYPERLINK("http://geochem.nrcan.gc.ca/cdogs/content/svy/svy_e.htm", "")</f>
        <v/>
      </c>
      <c r="G8880" s="1" t="str">
        <f>HYPERLINK("http://geochem.nrcan.gc.ca/cdogs/content/cr_/cr_00080_e.htm", "80")</f>
        <v>80</v>
      </c>
      <c r="J8880" t="s">
        <v>11703</v>
      </c>
      <c r="K8880" t="s">
        <v>11704</v>
      </c>
      <c r="O8880" t="s">
        <v>76</v>
      </c>
      <c r="P8880" t="s">
        <v>391</v>
      </c>
      <c r="Q8880" t="s">
        <v>59</v>
      </c>
    </row>
    <row r="8881" spans="1:17" hidden="1" x14ac:dyDescent="0.25">
      <c r="A8881" t="s">
        <v>34776</v>
      </c>
      <c r="B8881" t="s">
        <v>34777</v>
      </c>
      <c r="C8881" s="1" t="str">
        <f t="shared" si="1185"/>
        <v>21:0675</v>
      </c>
      <c r="D8881" s="1" t="str">
        <f t="shared" ref="D8881:D8894" si="1189">HYPERLINK("http://geochem.nrcan.gc.ca/cdogs/content/svy/svy210205_e.htm", "21:0205")</f>
        <v>21:0205</v>
      </c>
      <c r="E8881" t="s">
        <v>34778</v>
      </c>
      <c r="F8881" t="s">
        <v>34779</v>
      </c>
      <c r="H8881">
        <v>63.6208697</v>
      </c>
      <c r="I8881">
        <v>-137.8050523</v>
      </c>
      <c r="J8881" s="1" t="str">
        <f t="shared" ref="J8881:J8894" si="1190">HYPERLINK("http://geochem.nrcan.gc.ca/cdogs/content/kwd/kwd020018_e.htm", "Fluid (stream)")</f>
        <v>Fluid (stream)</v>
      </c>
      <c r="K8881" s="1" t="str">
        <f t="shared" ref="K8881:K8894" si="1191">HYPERLINK("http://geochem.nrcan.gc.ca/cdogs/content/kwd/kwd080007_e.htm", "Untreated Water")</f>
        <v>Untreated Water</v>
      </c>
      <c r="O8881" t="s">
        <v>21</v>
      </c>
      <c r="P8881" t="s">
        <v>1631</v>
      </c>
      <c r="Q8881" t="s">
        <v>35</v>
      </c>
    </row>
    <row r="8882" spans="1:17" hidden="1" x14ac:dyDescent="0.25">
      <c r="A8882" t="s">
        <v>34780</v>
      </c>
      <c r="B8882" t="s">
        <v>34781</v>
      </c>
      <c r="C8882" s="1" t="str">
        <f t="shared" si="1185"/>
        <v>21:0675</v>
      </c>
      <c r="D8882" s="1" t="str">
        <f t="shared" si="1189"/>
        <v>21:0205</v>
      </c>
      <c r="E8882" t="s">
        <v>34782</v>
      </c>
      <c r="F8882" t="s">
        <v>34783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 t="s">
        <v>17579</v>
      </c>
      <c r="P8882" t="s">
        <v>4455</v>
      </c>
      <c r="Q8882" t="s">
        <v>365</v>
      </c>
    </row>
    <row r="8883" spans="1:17" hidden="1" x14ac:dyDescent="0.25">
      <c r="A8883" t="s">
        <v>34784</v>
      </c>
      <c r="B8883" t="s">
        <v>34785</v>
      </c>
      <c r="C8883" s="1" t="str">
        <f t="shared" si="1185"/>
        <v>21:0675</v>
      </c>
      <c r="D8883" s="1" t="str">
        <f t="shared" si="1189"/>
        <v>21:0205</v>
      </c>
      <c r="E8883" t="s">
        <v>34786</v>
      </c>
      <c r="F8883" t="s">
        <v>34787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 t="s">
        <v>4148</v>
      </c>
      <c r="P8883" t="s">
        <v>1515</v>
      </c>
      <c r="Q8883" t="s">
        <v>392</v>
      </c>
    </row>
    <row r="8884" spans="1:17" hidden="1" x14ac:dyDescent="0.25">
      <c r="A8884" t="s">
        <v>34788</v>
      </c>
      <c r="B8884" t="s">
        <v>34789</v>
      </c>
      <c r="C8884" s="1" t="str">
        <f t="shared" si="1185"/>
        <v>21:0675</v>
      </c>
      <c r="D8884" s="1" t="str">
        <f t="shared" si="1189"/>
        <v>21:0205</v>
      </c>
      <c r="E8884" t="s">
        <v>34790</v>
      </c>
      <c r="F8884" t="s">
        <v>34791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 t="s">
        <v>2725</v>
      </c>
      <c r="P8884" t="s">
        <v>397</v>
      </c>
      <c r="Q8884" t="s">
        <v>392</v>
      </c>
    </row>
    <row r="8885" spans="1:17" hidden="1" x14ac:dyDescent="0.25">
      <c r="A8885" t="s">
        <v>34792</v>
      </c>
      <c r="B8885" t="s">
        <v>34793</v>
      </c>
      <c r="C8885" s="1" t="str">
        <f t="shared" si="1185"/>
        <v>21:0675</v>
      </c>
      <c r="D8885" s="1" t="str">
        <f t="shared" si="1189"/>
        <v>21:0205</v>
      </c>
      <c r="E8885" t="s">
        <v>34794</v>
      </c>
      <c r="F8885" t="s">
        <v>34795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 t="s">
        <v>17101</v>
      </c>
      <c r="P8885" t="s">
        <v>583</v>
      </c>
      <c r="Q8885" t="s">
        <v>392</v>
      </c>
    </row>
    <row r="8886" spans="1:17" hidden="1" x14ac:dyDescent="0.25">
      <c r="A8886" t="s">
        <v>34796</v>
      </c>
      <c r="B8886" t="s">
        <v>34797</v>
      </c>
      <c r="C8886" s="1" t="str">
        <f t="shared" si="1185"/>
        <v>21:0675</v>
      </c>
      <c r="D8886" s="1" t="str">
        <f t="shared" si="1189"/>
        <v>21:0205</v>
      </c>
      <c r="E8886" t="s">
        <v>34798</v>
      </c>
      <c r="F8886" t="s">
        <v>34799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 t="s">
        <v>689</v>
      </c>
      <c r="P8886" t="s">
        <v>880</v>
      </c>
      <c r="Q8886" t="s">
        <v>23</v>
      </c>
    </row>
    <row r="8887" spans="1:17" hidden="1" x14ac:dyDescent="0.25">
      <c r="A8887" t="s">
        <v>34800</v>
      </c>
      <c r="B8887" t="s">
        <v>34801</v>
      </c>
      <c r="C8887" s="1" t="str">
        <f t="shared" si="1185"/>
        <v>21:0675</v>
      </c>
      <c r="D8887" s="1" t="str">
        <f t="shared" si="1189"/>
        <v>21:0205</v>
      </c>
      <c r="E8887" t="s">
        <v>34802</v>
      </c>
      <c r="F8887" t="s">
        <v>34803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 t="s">
        <v>512</v>
      </c>
      <c r="P8887" t="s">
        <v>391</v>
      </c>
      <c r="Q8887" t="s">
        <v>35</v>
      </c>
    </row>
    <row r="8888" spans="1:17" hidden="1" x14ac:dyDescent="0.25">
      <c r="A8888" t="s">
        <v>34804</v>
      </c>
      <c r="B8888" t="s">
        <v>34805</v>
      </c>
      <c r="C8888" s="1" t="str">
        <f t="shared" si="1185"/>
        <v>21:0675</v>
      </c>
      <c r="D8888" s="1" t="str">
        <f t="shared" si="1189"/>
        <v>21:0205</v>
      </c>
      <c r="E8888" t="s">
        <v>34806</v>
      </c>
      <c r="F8888" t="s">
        <v>34807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 t="s">
        <v>1812</v>
      </c>
      <c r="P8888" t="s">
        <v>3107</v>
      </c>
      <c r="Q8888" t="s">
        <v>392</v>
      </c>
    </row>
    <row r="8889" spans="1:17" hidden="1" x14ac:dyDescent="0.25">
      <c r="A8889" t="s">
        <v>34808</v>
      </c>
      <c r="B8889" t="s">
        <v>34809</v>
      </c>
      <c r="C8889" s="1" t="str">
        <f t="shared" si="1185"/>
        <v>21:0675</v>
      </c>
      <c r="D8889" s="1" t="str">
        <f t="shared" si="1189"/>
        <v>21:0205</v>
      </c>
      <c r="E8889" t="s">
        <v>34810</v>
      </c>
      <c r="F8889" t="s">
        <v>34811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 t="s">
        <v>15079</v>
      </c>
      <c r="P8889" t="s">
        <v>5755</v>
      </c>
      <c r="Q8889" t="s">
        <v>398</v>
      </c>
    </row>
    <row r="8890" spans="1:17" hidden="1" x14ac:dyDescent="0.25">
      <c r="A8890" t="s">
        <v>34812</v>
      </c>
      <c r="B8890" t="s">
        <v>34813</v>
      </c>
      <c r="C8890" s="1" t="str">
        <f t="shared" si="1185"/>
        <v>21:0675</v>
      </c>
      <c r="D8890" s="1" t="str">
        <f t="shared" si="1189"/>
        <v>21:0205</v>
      </c>
      <c r="E8890" t="s">
        <v>34810</v>
      </c>
      <c r="F8890" t="s">
        <v>34814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 t="s">
        <v>11795</v>
      </c>
      <c r="P8890" t="s">
        <v>5755</v>
      </c>
      <c r="Q8890" t="s">
        <v>398</v>
      </c>
    </row>
    <row r="8891" spans="1:17" hidden="1" x14ac:dyDescent="0.25">
      <c r="A8891" t="s">
        <v>34815</v>
      </c>
      <c r="B8891" t="s">
        <v>34816</v>
      </c>
      <c r="C8891" s="1" t="str">
        <f t="shared" si="1185"/>
        <v>21:0675</v>
      </c>
      <c r="D8891" s="1" t="str">
        <f t="shared" si="1189"/>
        <v>21:0205</v>
      </c>
      <c r="E8891" t="s">
        <v>34817</v>
      </c>
      <c r="F8891" t="s">
        <v>34818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 t="s">
        <v>689</v>
      </c>
      <c r="P8891" t="s">
        <v>636</v>
      </c>
      <c r="Q8891" t="s">
        <v>392</v>
      </c>
    </row>
    <row r="8892" spans="1:17" hidden="1" x14ac:dyDescent="0.25">
      <c r="A8892" t="s">
        <v>34819</v>
      </c>
      <c r="B8892" t="s">
        <v>34820</v>
      </c>
      <c r="C8892" s="1" t="str">
        <f t="shared" si="1185"/>
        <v>21:0675</v>
      </c>
      <c r="D8892" s="1" t="str">
        <f t="shared" si="1189"/>
        <v>21:0205</v>
      </c>
      <c r="E8892" t="s">
        <v>34821</v>
      </c>
      <c r="F8892" t="s">
        <v>34822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 t="s">
        <v>21</v>
      </c>
      <c r="P8892" t="s">
        <v>397</v>
      </c>
      <c r="Q8892" t="s">
        <v>23</v>
      </c>
    </row>
    <row r="8893" spans="1:17" hidden="1" x14ac:dyDescent="0.25">
      <c r="A8893" t="s">
        <v>34823</v>
      </c>
      <c r="B8893" t="s">
        <v>34824</v>
      </c>
      <c r="C8893" s="1" t="str">
        <f t="shared" si="1185"/>
        <v>21:0675</v>
      </c>
      <c r="D8893" s="1" t="str">
        <f t="shared" si="1189"/>
        <v>21:0205</v>
      </c>
      <c r="E8893" t="s">
        <v>34825</v>
      </c>
      <c r="F8893" t="s">
        <v>34826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  <c r="O8893" t="s">
        <v>108</v>
      </c>
      <c r="P8893" t="s">
        <v>108</v>
      </c>
      <c r="Q8893" t="s">
        <v>108</v>
      </c>
    </row>
    <row r="8894" spans="1:17" hidden="1" x14ac:dyDescent="0.25">
      <c r="A8894" t="s">
        <v>34827</v>
      </c>
      <c r="B8894" t="s">
        <v>34828</v>
      </c>
      <c r="C8894" s="1" t="str">
        <f t="shared" si="1185"/>
        <v>21:0675</v>
      </c>
      <c r="D8894" s="1" t="str">
        <f t="shared" si="1189"/>
        <v>21:0205</v>
      </c>
      <c r="E8894" t="s">
        <v>34829</v>
      </c>
      <c r="F8894" t="s">
        <v>34830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 t="s">
        <v>21</v>
      </c>
      <c r="P8894" t="s">
        <v>1631</v>
      </c>
      <c r="Q8894" t="s">
        <v>35</v>
      </c>
    </row>
    <row r="8895" spans="1:17" hidden="1" x14ac:dyDescent="0.25">
      <c r="A8895" t="s">
        <v>34831</v>
      </c>
      <c r="B8895" t="s">
        <v>34832</v>
      </c>
      <c r="C8895" s="1" t="str">
        <f t="shared" si="1185"/>
        <v>21:0675</v>
      </c>
      <c r="D8895" s="1" t="str">
        <f>HYPERLINK("http://geochem.nrcan.gc.ca/cdogs/content/svy/svy_e.htm", "")</f>
        <v/>
      </c>
      <c r="G8895" s="1" t="str">
        <f>HYPERLINK("http://geochem.nrcan.gc.ca/cdogs/content/cr_/cr_00081_e.htm", "81")</f>
        <v>81</v>
      </c>
      <c r="J8895" t="s">
        <v>11703</v>
      </c>
      <c r="K8895" t="s">
        <v>11704</v>
      </c>
      <c r="O8895" t="s">
        <v>21</v>
      </c>
      <c r="P8895" t="s">
        <v>1598</v>
      </c>
      <c r="Q8895" t="s">
        <v>5130</v>
      </c>
    </row>
    <row r="8896" spans="1:17" hidden="1" x14ac:dyDescent="0.25">
      <c r="A8896" t="s">
        <v>34833</v>
      </c>
      <c r="B8896" t="s">
        <v>34834</v>
      </c>
      <c r="C8896" s="1" t="str">
        <f t="shared" si="1185"/>
        <v>21:0675</v>
      </c>
      <c r="D8896" s="1" t="str">
        <f t="shared" ref="D8896:D8911" si="1192">HYPERLINK("http://geochem.nrcan.gc.ca/cdogs/content/svy/svy210205_e.htm", "21:0205")</f>
        <v>21:0205</v>
      </c>
      <c r="E8896" t="s">
        <v>34835</v>
      </c>
      <c r="F8896" t="s">
        <v>34836</v>
      </c>
      <c r="H8896">
        <v>63.580138099999999</v>
      </c>
      <c r="I8896">
        <v>-137.58178749999999</v>
      </c>
      <c r="J8896" s="1" t="str">
        <f t="shared" ref="J8896:J8911" si="1193">HYPERLINK("http://geochem.nrcan.gc.ca/cdogs/content/kwd/kwd020018_e.htm", "Fluid (stream)")</f>
        <v>Fluid (stream)</v>
      </c>
      <c r="K8896" s="1" t="str">
        <f t="shared" ref="K8896:K8911" si="1194">HYPERLINK("http://geochem.nrcan.gc.ca/cdogs/content/kwd/kwd080007_e.htm", "Untreated Water")</f>
        <v>Untreated Water</v>
      </c>
      <c r="O8896" t="s">
        <v>108</v>
      </c>
      <c r="P8896" t="s">
        <v>108</v>
      </c>
      <c r="Q8896" t="s">
        <v>108</v>
      </c>
    </row>
    <row r="8897" spans="1:17" hidden="1" x14ac:dyDescent="0.25">
      <c r="A8897" t="s">
        <v>34837</v>
      </c>
      <c r="B8897" t="s">
        <v>34838</v>
      </c>
      <c r="C8897" s="1" t="str">
        <f t="shared" si="1185"/>
        <v>21:0675</v>
      </c>
      <c r="D8897" s="1" t="str">
        <f t="shared" si="1192"/>
        <v>21:0205</v>
      </c>
      <c r="E8897" t="s">
        <v>34839</v>
      </c>
      <c r="F8897" t="s">
        <v>34840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 t="s">
        <v>370</v>
      </c>
      <c r="P8897" t="s">
        <v>830</v>
      </c>
      <c r="Q8897" t="s">
        <v>35</v>
      </c>
    </row>
    <row r="8898" spans="1:17" hidden="1" x14ac:dyDescent="0.25">
      <c r="A8898" t="s">
        <v>34841</v>
      </c>
      <c r="B8898" t="s">
        <v>34842</v>
      </c>
      <c r="C8898" s="1" t="str">
        <f t="shared" si="1185"/>
        <v>21:0675</v>
      </c>
      <c r="D8898" s="1" t="str">
        <f t="shared" si="1192"/>
        <v>21:0205</v>
      </c>
      <c r="E8898" t="s">
        <v>34843</v>
      </c>
      <c r="F8898" t="s">
        <v>34844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 t="s">
        <v>21</v>
      </c>
      <c r="P8898" t="s">
        <v>583</v>
      </c>
      <c r="Q8898" t="s">
        <v>35</v>
      </c>
    </row>
    <row r="8899" spans="1:17" hidden="1" x14ac:dyDescent="0.25">
      <c r="A8899" t="s">
        <v>34845</v>
      </c>
      <c r="B8899" t="s">
        <v>34846</v>
      </c>
      <c r="C8899" s="1" t="str">
        <f t="shared" si="1185"/>
        <v>21:0675</v>
      </c>
      <c r="D8899" s="1" t="str">
        <f t="shared" si="1192"/>
        <v>21:0205</v>
      </c>
      <c r="E8899" t="s">
        <v>34847</v>
      </c>
      <c r="F8899" t="s">
        <v>34848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 t="s">
        <v>2937</v>
      </c>
      <c r="P8899" t="s">
        <v>391</v>
      </c>
      <c r="Q8899" t="s">
        <v>398</v>
      </c>
    </row>
    <row r="8900" spans="1:17" hidden="1" x14ac:dyDescent="0.25">
      <c r="A8900" t="s">
        <v>34849</v>
      </c>
      <c r="B8900" t="s">
        <v>34850</v>
      </c>
      <c r="C8900" s="1" t="str">
        <f t="shared" si="1185"/>
        <v>21:0675</v>
      </c>
      <c r="D8900" s="1" t="str">
        <f t="shared" si="1192"/>
        <v>21:0205</v>
      </c>
      <c r="E8900" t="s">
        <v>34851</v>
      </c>
      <c r="F8900" t="s">
        <v>34852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 t="s">
        <v>6252</v>
      </c>
      <c r="P8900" t="s">
        <v>1515</v>
      </c>
      <c r="Q8900" t="s">
        <v>5130</v>
      </c>
    </row>
    <row r="8901" spans="1:17" hidden="1" x14ac:dyDescent="0.25">
      <c r="A8901" t="s">
        <v>34853</v>
      </c>
      <c r="B8901" t="s">
        <v>34854</v>
      </c>
      <c r="C8901" s="1" t="str">
        <f t="shared" si="1185"/>
        <v>21:0675</v>
      </c>
      <c r="D8901" s="1" t="str">
        <f t="shared" si="1192"/>
        <v>21:0205</v>
      </c>
      <c r="E8901" t="s">
        <v>34855</v>
      </c>
      <c r="F8901" t="s">
        <v>34856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 t="s">
        <v>71</v>
      </c>
      <c r="P8901" t="s">
        <v>391</v>
      </c>
      <c r="Q8901" t="s">
        <v>653</v>
      </c>
    </row>
    <row r="8902" spans="1:17" hidden="1" x14ac:dyDescent="0.25">
      <c r="A8902" t="s">
        <v>34857</v>
      </c>
      <c r="B8902" t="s">
        <v>34858</v>
      </c>
      <c r="C8902" s="1" t="str">
        <f t="shared" si="1185"/>
        <v>21:0675</v>
      </c>
      <c r="D8902" s="1" t="str">
        <f t="shared" si="1192"/>
        <v>21:0205</v>
      </c>
      <c r="E8902" t="s">
        <v>34859</v>
      </c>
      <c r="F8902" t="s">
        <v>34860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 t="s">
        <v>3022</v>
      </c>
      <c r="P8902" t="s">
        <v>1515</v>
      </c>
      <c r="Q8902" t="s">
        <v>398</v>
      </c>
    </row>
    <row r="8903" spans="1:17" hidden="1" x14ac:dyDescent="0.25">
      <c r="A8903" t="s">
        <v>34861</v>
      </c>
      <c r="B8903" t="s">
        <v>34862</v>
      </c>
      <c r="C8903" s="1" t="str">
        <f t="shared" si="1185"/>
        <v>21:0675</v>
      </c>
      <c r="D8903" s="1" t="str">
        <f t="shared" si="1192"/>
        <v>21:0205</v>
      </c>
      <c r="E8903" t="s">
        <v>34863</v>
      </c>
      <c r="F8903" t="s">
        <v>34864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 t="s">
        <v>16522</v>
      </c>
      <c r="P8903" t="s">
        <v>631</v>
      </c>
      <c r="Q8903" t="s">
        <v>5130</v>
      </c>
    </row>
    <row r="8904" spans="1:17" hidden="1" x14ac:dyDescent="0.25">
      <c r="A8904" t="s">
        <v>34865</v>
      </c>
      <c r="B8904" t="s">
        <v>34866</v>
      </c>
      <c r="C8904" s="1" t="str">
        <f t="shared" si="1185"/>
        <v>21:0675</v>
      </c>
      <c r="D8904" s="1" t="str">
        <f t="shared" si="1192"/>
        <v>21:0205</v>
      </c>
      <c r="E8904" t="s">
        <v>34863</v>
      </c>
      <c r="F8904" t="s">
        <v>34867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 t="s">
        <v>15392</v>
      </c>
      <c r="P8904" t="s">
        <v>631</v>
      </c>
      <c r="Q8904" t="s">
        <v>5130</v>
      </c>
    </row>
    <row r="8905" spans="1:17" hidden="1" x14ac:dyDescent="0.25">
      <c r="A8905" t="s">
        <v>34868</v>
      </c>
      <c r="B8905" t="s">
        <v>34869</v>
      </c>
      <c r="C8905" s="1" t="str">
        <f t="shared" si="1185"/>
        <v>21:0675</v>
      </c>
      <c r="D8905" s="1" t="str">
        <f t="shared" si="1192"/>
        <v>21:0205</v>
      </c>
      <c r="E8905" t="s">
        <v>34870</v>
      </c>
      <c r="F8905" t="s">
        <v>34871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 t="s">
        <v>3672</v>
      </c>
      <c r="P8905" t="s">
        <v>391</v>
      </c>
      <c r="Q8905" t="s">
        <v>653</v>
      </c>
    </row>
    <row r="8906" spans="1:17" hidden="1" x14ac:dyDescent="0.25">
      <c r="A8906" t="s">
        <v>34872</v>
      </c>
      <c r="B8906" t="s">
        <v>34873</v>
      </c>
      <c r="C8906" s="1" t="str">
        <f t="shared" si="1185"/>
        <v>21:0675</v>
      </c>
      <c r="D8906" s="1" t="str">
        <f t="shared" si="1192"/>
        <v>21:0205</v>
      </c>
      <c r="E8906" t="s">
        <v>34874</v>
      </c>
      <c r="F8906" t="s">
        <v>34875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 t="s">
        <v>158</v>
      </c>
      <c r="P8906" t="s">
        <v>397</v>
      </c>
      <c r="Q8906" t="s">
        <v>52</v>
      </c>
    </row>
    <row r="8907" spans="1:17" hidden="1" x14ac:dyDescent="0.25">
      <c r="A8907" t="s">
        <v>34876</v>
      </c>
      <c r="B8907" t="s">
        <v>34877</v>
      </c>
      <c r="C8907" s="1" t="str">
        <f t="shared" si="1185"/>
        <v>21:0675</v>
      </c>
      <c r="D8907" s="1" t="str">
        <f t="shared" si="1192"/>
        <v>21:0205</v>
      </c>
      <c r="E8907" t="s">
        <v>34878</v>
      </c>
      <c r="F8907" t="s">
        <v>34879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 t="s">
        <v>113</v>
      </c>
      <c r="P8907" t="s">
        <v>397</v>
      </c>
      <c r="Q8907" t="s">
        <v>88</v>
      </c>
    </row>
    <row r="8908" spans="1:17" hidden="1" x14ac:dyDescent="0.25">
      <c r="A8908" t="s">
        <v>34880</v>
      </c>
      <c r="B8908" t="s">
        <v>34881</v>
      </c>
      <c r="C8908" s="1" t="str">
        <f t="shared" si="1185"/>
        <v>21:0675</v>
      </c>
      <c r="D8908" s="1" t="str">
        <f t="shared" si="1192"/>
        <v>21:0205</v>
      </c>
      <c r="E8908" t="s">
        <v>34882</v>
      </c>
      <c r="F8908" t="s">
        <v>34883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 t="s">
        <v>64</v>
      </c>
      <c r="P8908" t="s">
        <v>583</v>
      </c>
      <c r="Q8908" t="s">
        <v>103</v>
      </c>
    </row>
    <row r="8909" spans="1:17" hidden="1" x14ac:dyDescent="0.25">
      <c r="A8909" t="s">
        <v>34884</v>
      </c>
      <c r="B8909" t="s">
        <v>34885</v>
      </c>
      <c r="C8909" s="1" t="str">
        <f t="shared" si="1185"/>
        <v>21:0675</v>
      </c>
      <c r="D8909" s="1" t="str">
        <f t="shared" si="1192"/>
        <v>21:0205</v>
      </c>
      <c r="E8909" t="s">
        <v>34886</v>
      </c>
      <c r="F8909" t="s">
        <v>34887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 t="s">
        <v>21</v>
      </c>
      <c r="P8909" t="s">
        <v>22</v>
      </c>
      <c r="Q8909" t="s">
        <v>171</v>
      </c>
    </row>
    <row r="8910" spans="1:17" hidden="1" x14ac:dyDescent="0.25">
      <c r="A8910" t="s">
        <v>34888</v>
      </c>
      <c r="B8910" t="s">
        <v>34889</v>
      </c>
      <c r="C8910" s="1" t="str">
        <f t="shared" si="1185"/>
        <v>21:0675</v>
      </c>
      <c r="D8910" s="1" t="str">
        <f t="shared" si="1192"/>
        <v>21:0205</v>
      </c>
      <c r="E8910" t="s">
        <v>34890</v>
      </c>
      <c r="F8910" t="s">
        <v>34891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 t="s">
        <v>576</v>
      </c>
      <c r="P8910" t="s">
        <v>391</v>
      </c>
      <c r="Q8910" t="s">
        <v>23</v>
      </c>
    </row>
    <row r="8911" spans="1:17" hidden="1" x14ac:dyDescent="0.25">
      <c r="A8911" t="s">
        <v>34892</v>
      </c>
      <c r="B8911" t="s">
        <v>34893</v>
      </c>
      <c r="C8911" s="1" t="str">
        <f t="shared" si="1185"/>
        <v>21:0675</v>
      </c>
      <c r="D8911" s="1" t="str">
        <f t="shared" si="1192"/>
        <v>21:0205</v>
      </c>
      <c r="E8911" t="s">
        <v>34894</v>
      </c>
      <c r="F8911" t="s">
        <v>34895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 t="s">
        <v>21</v>
      </c>
      <c r="P8911" t="s">
        <v>1631</v>
      </c>
      <c r="Q8911" t="s">
        <v>46</v>
      </c>
    </row>
    <row r="8912" spans="1:17" hidden="1" x14ac:dyDescent="0.25">
      <c r="A8912" t="s">
        <v>34896</v>
      </c>
      <c r="B8912" t="s">
        <v>34897</v>
      </c>
      <c r="C8912" s="1" t="str">
        <f t="shared" si="1185"/>
        <v>21:0675</v>
      </c>
      <c r="D8912" s="1" t="str">
        <f>HYPERLINK("http://geochem.nrcan.gc.ca/cdogs/content/svy/svy_e.htm", "")</f>
        <v/>
      </c>
      <c r="G8912" s="1" t="str">
        <f>HYPERLINK("http://geochem.nrcan.gc.ca/cdogs/content/cr_/cr_00081_e.htm", "81")</f>
        <v>81</v>
      </c>
      <c r="J8912" t="s">
        <v>11703</v>
      </c>
      <c r="K8912" t="s">
        <v>11704</v>
      </c>
      <c r="O8912" t="s">
        <v>680</v>
      </c>
      <c r="P8912" t="s">
        <v>880</v>
      </c>
      <c r="Q8912" t="s">
        <v>398</v>
      </c>
    </row>
    <row r="8913" spans="1:17" hidden="1" x14ac:dyDescent="0.25">
      <c r="A8913" t="s">
        <v>34898</v>
      </c>
      <c r="B8913" t="s">
        <v>34899</v>
      </c>
      <c r="C8913" s="1" t="str">
        <f t="shared" si="1185"/>
        <v>21:0675</v>
      </c>
      <c r="D8913" s="1" t="str">
        <f t="shared" ref="D8913:D8932" si="1195">HYPERLINK("http://geochem.nrcan.gc.ca/cdogs/content/svy/svy210205_e.htm", "21:0205")</f>
        <v>21:0205</v>
      </c>
      <c r="E8913" t="s">
        <v>34900</v>
      </c>
      <c r="F8913" t="s">
        <v>34901</v>
      </c>
      <c r="H8913">
        <v>63.445706899999998</v>
      </c>
      <c r="I8913">
        <v>-137.9494531</v>
      </c>
      <c r="J8913" s="1" t="str">
        <f t="shared" ref="J8913:J8932" si="1196">HYPERLINK("http://geochem.nrcan.gc.ca/cdogs/content/kwd/kwd020018_e.htm", "Fluid (stream)")</f>
        <v>Fluid (stream)</v>
      </c>
      <c r="K8913" s="1" t="str">
        <f t="shared" ref="K8913:K8932" si="1197">HYPERLINK("http://geochem.nrcan.gc.ca/cdogs/content/kwd/kwd080007_e.htm", "Untreated Water")</f>
        <v>Untreated Water</v>
      </c>
      <c r="O8913" t="s">
        <v>1664</v>
      </c>
      <c r="P8913" t="s">
        <v>830</v>
      </c>
      <c r="Q8913" t="s">
        <v>46</v>
      </c>
    </row>
    <row r="8914" spans="1:17" hidden="1" x14ac:dyDescent="0.25">
      <c r="A8914" t="s">
        <v>34902</v>
      </c>
      <c r="B8914" t="s">
        <v>34903</v>
      </c>
      <c r="C8914" s="1" t="str">
        <f t="shared" si="1185"/>
        <v>21:0675</v>
      </c>
      <c r="D8914" s="1" t="str">
        <f t="shared" si="1195"/>
        <v>21:0205</v>
      </c>
      <c r="E8914" t="s">
        <v>34904</v>
      </c>
      <c r="F8914" t="s">
        <v>34905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 t="s">
        <v>11795</v>
      </c>
      <c r="P8914" t="s">
        <v>3107</v>
      </c>
      <c r="Q8914" t="s">
        <v>59</v>
      </c>
    </row>
    <row r="8915" spans="1:17" hidden="1" x14ac:dyDescent="0.25">
      <c r="A8915" t="s">
        <v>34906</v>
      </c>
      <c r="B8915" t="s">
        <v>34907</v>
      </c>
      <c r="C8915" s="1" t="str">
        <f t="shared" si="1185"/>
        <v>21:0675</v>
      </c>
      <c r="D8915" s="1" t="str">
        <f t="shared" si="1195"/>
        <v>21:0205</v>
      </c>
      <c r="E8915" t="s">
        <v>34908</v>
      </c>
      <c r="F8915" t="s">
        <v>34909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 t="s">
        <v>21</v>
      </c>
      <c r="P8915" t="s">
        <v>391</v>
      </c>
      <c r="Q8915" t="s">
        <v>71</v>
      </c>
    </row>
    <row r="8916" spans="1:17" hidden="1" x14ac:dyDescent="0.25">
      <c r="A8916" t="s">
        <v>34910</v>
      </c>
      <c r="B8916" t="s">
        <v>34911</v>
      </c>
      <c r="C8916" s="1" t="str">
        <f t="shared" si="1185"/>
        <v>21:0675</v>
      </c>
      <c r="D8916" s="1" t="str">
        <f t="shared" si="1195"/>
        <v>21:0205</v>
      </c>
      <c r="E8916" t="s">
        <v>34912</v>
      </c>
      <c r="F8916" t="s">
        <v>34913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 t="s">
        <v>21</v>
      </c>
      <c r="P8916" t="s">
        <v>1515</v>
      </c>
      <c r="Q8916" t="s">
        <v>52</v>
      </c>
    </row>
    <row r="8917" spans="1:17" hidden="1" x14ac:dyDescent="0.25">
      <c r="A8917" t="s">
        <v>34914</v>
      </c>
      <c r="B8917" t="s">
        <v>34915</v>
      </c>
      <c r="C8917" s="1" t="str">
        <f t="shared" si="1185"/>
        <v>21:0675</v>
      </c>
      <c r="D8917" s="1" t="str">
        <f t="shared" si="1195"/>
        <v>21:0205</v>
      </c>
      <c r="E8917" t="s">
        <v>34916</v>
      </c>
      <c r="F8917" t="s">
        <v>34917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 t="s">
        <v>15079</v>
      </c>
      <c r="P8917" t="s">
        <v>636</v>
      </c>
      <c r="Q8917" t="s">
        <v>59</v>
      </c>
    </row>
    <row r="8918" spans="1:17" hidden="1" x14ac:dyDescent="0.25">
      <c r="A8918" t="s">
        <v>34918</v>
      </c>
      <c r="B8918" t="s">
        <v>34919</v>
      </c>
      <c r="C8918" s="1" t="str">
        <f t="shared" si="1185"/>
        <v>21:0675</v>
      </c>
      <c r="D8918" s="1" t="str">
        <f t="shared" si="1195"/>
        <v>21:0205</v>
      </c>
      <c r="E8918" t="s">
        <v>34920</v>
      </c>
      <c r="F8918" t="s">
        <v>34921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 t="s">
        <v>21</v>
      </c>
      <c r="P8918" t="s">
        <v>397</v>
      </c>
      <c r="Q8918" t="s">
        <v>23</v>
      </c>
    </row>
    <row r="8919" spans="1:17" hidden="1" x14ac:dyDescent="0.25">
      <c r="A8919" t="s">
        <v>34922</v>
      </c>
      <c r="B8919" t="s">
        <v>34923</v>
      </c>
      <c r="C8919" s="1" t="str">
        <f t="shared" si="1185"/>
        <v>21:0675</v>
      </c>
      <c r="D8919" s="1" t="str">
        <f t="shared" si="1195"/>
        <v>21:0205</v>
      </c>
      <c r="E8919" t="s">
        <v>34924</v>
      </c>
      <c r="F8919" t="s">
        <v>34925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 t="s">
        <v>21</v>
      </c>
      <c r="P8919" t="s">
        <v>2212</v>
      </c>
      <c r="Q8919" t="s">
        <v>71</v>
      </c>
    </row>
    <row r="8920" spans="1:17" hidden="1" x14ac:dyDescent="0.25">
      <c r="A8920" t="s">
        <v>34926</v>
      </c>
      <c r="B8920" t="s">
        <v>34927</v>
      </c>
      <c r="C8920" s="1" t="str">
        <f t="shared" si="1185"/>
        <v>21:0675</v>
      </c>
      <c r="D8920" s="1" t="str">
        <f t="shared" si="1195"/>
        <v>21:0205</v>
      </c>
      <c r="E8920" t="s">
        <v>34928</v>
      </c>
      <c r="F8920" t="s">
        <v>34929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 t="s">
        <v>14840</v>
      </c>
      <c r="P8920" t="s">
        <v>880</v>
      </c>
      <c r="Q8920" t="s">
        <v>59</v>
      </c>
    </row>
    <row r="8921" spans="1:17" hidden="1" x14ac:dyDescent="0.25">
      <c r="A8921" t="s">
        <v>34930</v>
      </c>
      <c r="B8921" t="s">
        <v>34931</v>
      </c>
      <c r="C8921" s="1" t="str">
        <f t="shared" si="1185"/>
        <v>21:0675</v>
      </c>
      <c r="D8921" s="1" t="str">
        <f t="shared" si="1195"/>
        <v>21:0205</v>
      </c>
      <c r="E8921" t="s">
        <v>34932</v>
      </c>
      <c r="F8921" t="s">
        <v>34933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 t="s">
        <v>21</v>
      </c>
      <c r="P8921" t="s">
        <v>397</v>
      </c>
      <c r="Q8921" t="s">
        <v>29</v>
      </c>
    </row>
    <row r="8922" spans="1:17" hidden="1" x14ac:dyDescent="0.25">
      <c r="A8922" t="s">
        <v>34934</v>
      </c>
      <c r="B8922" t="s">
        <v>34935</v>
      </c>
      <c r="C8922" s="1" t="str">
        <f t="shared" ref="C8922:C8985" si="1198">HYPERLINK("http://geochem.nrcan.gc.ca/cdogs/content/bdl/bdl210675_e.htm", "21:0675")</f>
        <v>21:0675</v>
      </c>
      <c r="D8922" s="1" t="str">
        <f t="shared" si="1195"/>
        <v>21:0205</v>
      </c>
      <c r="E8922" t="s">
        <v>34936</v>
      </c>
      <c r="F8922" t="s">
        <v>34937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 t="s">
        <v>689</v>
      </c>
      <c r="P8922" t="s">
        <v>2943</v>
      </c>
      <c r="Q8922" t="s">
        <v>103</v>
      </c>
    </row>
    <row r="8923" spans="1:17" hidden="1" x14ac:dyDescent="0.25">
      <c r="A8923" t="s">
        <v>34938</v>
      </c>
      <c r="B8923" t="s">
        <v>34939</v>
      </c>
      <c r="C8923" s="1" t="str">
        <f t="shared" si="1198"/>
        <v>21:0675</v>
      </c>
      <c r="D8923" s="1" t="str">
        <f t="shared" si="1195"/>
        <v>21:0205</v>
      </c>
      <c r="E8923" t="s">
        <v>34940</v>
      </c>
      <c r="F8923" t="s">
        <v>34941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 t="s">
        <v>21</v>
      </c>
      <c r="P8923" t="s">
        <v>1631</v>
      </c>
      <c r="Q8923" t="s">
        <v>171</v>
      </c>
    </row>
    <row r="8924" spans="1:17" hidden="1" x14ac:dyDescent="0.25">
      <c r="A8924" t="s">
        <v>34942</v>
      </c>
      <c r="B8924" t="s">
        <v>34943</v>
      </c>
      <c r="C8924" s="1" t="str">
        <f t="shared" si="1198"/>
        <v>21:0675</v>
      </c>
      <c r="D8924" s="1" t="str">
        <f t="shared" si="1195"/>
        <v>21:0205</v>
      </c>
      <c r="E8924" t="s">
        <v>34944</v>
      </c>
      <c r="F8924" t="s">
        <v>34945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 t="s">
        <v>15855</v>
      </c>
      <c r="P8924" t="s">
        <v>6664</v>
      </c>
      <c r="Q8924" t="s">
        <v>365</v>
      </c>
    </row>
    <row r="8925" spans="1:17" hidden="1" x14ac:dyDescent="0.25">
      <c r="A8925" t="s">
        <v>34946</v>
      </c>
      <c r="B8925" t="s">
        <v>34947</v>
      </c>
      <c r="C8925" s="1" t="str">
        <f t="shared" si="1198"/>
        <v>21:0675</v>
      </c>
      <c r="D8925" s="1" t="str">
        <f t="shared" si="1195"/>
        <v>21:0205</v>
      </c>
      <c r="E8925" t="s">
        <v>34944</v>
      </c>
      <c r="F8925" t="s">
        <v>34948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 t="s">
        <v>24735</v>
      </c>
      <c r="P8925" t="s">
        <v>6378</v>
      </c>
      <c r="Q8925" t="s">
        <v>522</v>
      </c>
    </row>
    <row r="8926" spans="1:17" hidden="1" x14ac:dyDescent="0.25">
      <c r="A8926" t="s">
        <v>34949</v>
      </c>
      <c r="B8926" t="s">
        <v>34950</v>
      </c>
      <c r="C8926" s="1" t="str">
        <f t="shared" si="1198"/>
        <v>21:0675</v>
      </c>
      <c r="D8926" s="1" t="str">
        <f t="shared" si="1195"/>
        <v>21:0205</v>
      </c>
      <c r="E8926" t="s">
        <v>34951</v>
      </c>
      <c r="F8926" t="s">
        <v>34952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 t="s">
        <v>2927</v>
      </c>
      <c r="P8926" t="s">
        <v>658</v>
      </c>
      <c r="Q8926" t="s">
        <v>35</v>
      </c>
    </row>
    <row r="8927" spans="1:17" hidden="1" x14ac:dyDescent="0.25">
      <c r="A8927" t="s">
        <v>34953</v>
      </c>
      <c r="B8927" t="s">
        <v>34954</v>
      </c>
      <c r="C8927" s="1" t="str">
        <f t="shared" si="1198"/>
        <v>21:0675</v>
      </c>
      <c r="D8927" s="1" t="str">
        <f t="shared" si="1195"/>
        <v>21:0205</v>
      </c>
      <c r="E8927" t="s">
        <v>34955</v>
      </c>
      <c r="F8927" t="s">
        <v>34956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 t="s">
        <v>21</v>
      </c>
      <c r="P8927" t="s">
        <v>1631</v>
      </c>
      <c r="Q8927" t="s">
        <v>198</v>
      </c>
    </row>
    <row r="8928" spans="1:17" hidden="1" x14ac:dyDescent="0.25">
      <c r="A8928" t="s">
        <v>34957</v>
      </c>
      <c r="B8928" t="s">
        <v>34958</v>
      </c>
      <c r="C8928" s="1" t="str">
        <f t="shared" si="1198"/>
        <v>21:0675</v>
      </c>
      <c r="D8928" s="1" t="str">
        <f t="shared" si="1195"/>
        <v>21:0205</v>
      </c>
      <c r="E8928" t="s">
        <v>34959</v>
      </c>
      <c r="F8928" t="s">
        <v>34960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 t="s">
        <v>7860</v>
      </c>
      <c r="P8928" t="s">
        <v>830</v>
      </c>
      <c r="Q8928" t="s">
        <v>23</v>
      </c>
    </row>
    <row r="8929" spans="1:17" hidden="1" x14ac:dyDescent="0.25">
      <c r="A8929" t="s">
        <v>34961</v>
      </c>
      <c r="B8929" t="s">
        <v>34962</v>
      </c>
      <c r="C8929" s="1" t="str">
        <f t="shared" si="1198"/>
        <v>21:0675</v>
      </c>
      <c r="D8929" s="1" t="str">
        <f t="shared" si="1195"/>
        <v>21:0205</v>
      </c>
      <c r="E8929" t="s">
        <v>34963</v>
      </c>
      <c r="F8929" t="s">
        <v>34964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 t="s">
        <v>21</v>
      </c>
      <c r="P8929" t="s">
        <v>1631</v>
      </c>
      <c r="Q8929" t="s">
        <v>23</v>
      </c>
    </row>
    <row r="8930" spans="1:17" hidden="1" x14ac:dyDescent="0.25">
      <c r="A8930" t="s">
        <v>34965</v>
      </c>
      <c r="B8930" t="s">
        <v>34966</v>
      </c>
      <c r="C8930" s="1" t="str">
        <f t="shared" si="1198"/>
        <v>21:0675</v>
      </c>
      <c r="D8930" s="1" t="str">
        <f t="shared" si="1195"/>
        <v>21:0205</v>
      </c>
      <c r="E8930" t="s">
        <v>34967</v>
      </c>
      <c r="F8930" t="s">
        <v>34968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 t="s">
        <v>236</v>
      </c>
      <c r="P8930" t="s">
        <v>3857</v>
      </c>
      <c r="Q8930" t="s">
        <v>29</v>
      </c>
    </row>
    <row r="8931" spans="1:17" hidden="1" x14ac:dyDescent="0.25">
      <c r="A8931" t="s">
        <v>34969</v>
      </c>
      <c r="B8931" t="s">
        <v>34970</v>
      </c>
      <c r="C8931" s="1" t="str">
        <f t="shared" si="1198"/>
        <v>21:0675</v>
      </c>
      <c r="D8931" s="1" t="str">
        <f t="shared" si="1195"/>
        <v>21:0205</v>
      </c>
      <c r="E8931" t="s">
        <v>34971</v>
      </c>
      <c r="F8931" t="s">
        <v>34972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 t="s">
        <v>21</v>
      </c>
      <c r="P8931" t="s">
        <v>2212</v>
      </c>
      <c r="Q8931" t="s">
        <v>189</v>
      </c>
    </row>
    <row r="8932" spans="1:17" hidden="1" x14ac:dyDescent="0.25">
      <c r="A8932" t="s">
        <v>34973</v>
      </c>
      <c r="B8932" t="s">
        <v>34974</v>
      </c>
      <c r="C8932" s="1" t="str">
        <f t="shared" si="1198"/>
        <v>21:0675</v>
      </c>
      <c r="D8932" s="1" t="str">
        <f t="shared" si="1195"/>
        <v>21:0205</v>
      </c>
      <c r="E8932" t="s">
        <v>34975</v>
      </c>
      <c r="F8932" t="s">
        <v>34976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 t="s">
        <v>17579</v>
      </c>
      <c r="P8932" t="s">
        <v>1631</v>
      </c>
      <c r="Q8932" t="s">
        <v>23</v>
      </c>
    </row>
    <row r="8933" spans="1:17" hidden="1" x14ac:dyDescent="0.25">
      <c r="A8933" t="s">
        <v>34977</v>
      </c>
      <c r="B8933" t="s">
        <v>34978</v>
      </c>
      <c r="C8933" s="1" t="str">
        <f t="shared" si="1198"/>
        <v>21:0675</v>
      </c>
      <c r="D8933" s="1" t="str">
        <f>HYPERLINK("http://geochem.nrcan.gc.ca/cdogs/content/svy/svy_e.htm", "")</f>
        <v/>
      </c>
      <c r="G8933" s="1" t="str">
        <f>HYPERLINK("http://geochem.nrcan.gc.ca/cdogs/content/cr_/cr_00082_e.htm", "82")</f>
        <v>82</v>
      </c>
      <c r="J8933" t="s">
        <v>11703</v>
      </c>
      <c r="K8933" t="s">
        <v>11704</v>
      </c>
      <c r="O8933" t="s">
        <v>730</v>
      </c>
      <c r="P8933" t="s">
        <v>6664</v>
      </c>
      <c r="Q8933" t="s">
        <v>35</v>
      </c>
    </row>
    <row r="8934" spans="1:17" hidden="1" x14ac:dyDescent="0.25">
      <c r="A8934" t="s">
        <v>34979</v>
      </c>
      <c r="B8934" t="s">
        <v>34980</v>
      </c>
      <c r="C8934" s="1" t="str">
        <f t="shared" si="1198"/>
        <v>21:0675</v>
      </c>
      <c r="D8934" s="1" t="str">
        <f t="shared" ref="D8934:D8946" si="1199">HYPERLINK("http://geochem.nrcan.gc.ca/cdogs/content/svy/svy210205_e.htm", "21:0205")</f>
        <v>21:0205</v>
      </c>
      <c r="E8934" t="s">
        <v>34981</v>
      </c>
      <c r="F8934" t="s">
        <v>34982</v>
      </c>
      <c r="H8934">
        <v>63.538276500000002</v>
      </c>
      <c r="I8934">
        <v>-137.51397789999999</v>
      </c>
      <c r="J8934" s="1" t="str">
        <f t="shared" ref="J8934:J8946" si="1200">HYPERLINK("http://geochem.nrcan.gc.ca/cdogs/content/kwd/kwd020018_e.htm", "Fluid (stream)")</f>
        <v>Fluid (stream)</v>
      </c>
      <c r="K8934" s="1" t="str">
        <f t="shared" ref="K8934:K8946" si="1201">HYPERLINK("http://geochem.nrcan.gc.ca/cdogs/content/kwd/kwd080007_e.htm", "Untreated Water")</f>
        <v>Untreated Water</v>
      </c>
      <c r="O8934" t="s">
        <v>3065</v>
      </c>
      <c r="P8934" t="s">
        <v>636</v>
      </c>
      <c r="Q8934" t="s">
        <v>29</v>
      </c>
    </row>
    <row r="8935" spans="1:17" hidden="1" x14ac:dyDescent="0.25">
      <c r="A8935" t="s">
        <v>34983</v>
      </c>
      <c r="B8935" t="s">
        <v>34984</v>
      </c>
      <c r="C8935" s="1" t="str">
        <f t="shared" si="1198"/>
        <v>21:0675</v>
      </c>
      <c r="D8935" s="1" t="str">
        <f t="shared" si="1199"/>
        <v>21:0205</v>
      </c>
      <c r="E8935" t="s">
        <v>34985</v>
      </c>
      <c r="F8935" t="s">
        <v>34986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  <c r="O8935" t="s">
        <v>108</v>
      </c>
      <c r="P8935" t="s">
        <v>108</v>
      </c>
      <c r="Q8935" t="s">
        <v>108</v>
      </c>
    </row>
    <row r="8936" spans="1:17" hidden="1" x14ac:dyDescent="0.25">
      <c r="A8936" t="s">
        <v>34987</v>
      </c>
      <c r="B8936" t="s">
        <v>34988</v>
      </c>
      <c r="C8936" s="1" t="str">
        <f t="shared" si="1198"/>
        <v>21:0675</v>
      </c>
      <c r="D8936" s="1" t="str">
        <f t="shared" si="1199"/>
        <v>21:0205</v>
      </c>
      <c r="E8936" t="s">
        <v>34989</v>
      </c>
      <c r="F8936" t="s">
        <v>34990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 t="s">
        <v>76</v>
      </c>
      <c r="P8936" t="s">
        <v>631</v>
      </c>
      <c r="Q8936" t="s">
        <v>23</v>
      </c>
    </row>
    <row r="8937" spans="1:17" hidden="1" x14ac:dyDescent="0.25">
      <c r="A8937" t="s">
        <v>34991</v>
      </c>
      <c r="B8937" t="s">
        <v>34992</v>
      </c>
      <c r="C8937" s="1" t="str">
        <f t="shared" si="1198"/>
        <v>21:0675</v>
      </c>
      <c r="D8937" s="1" t="str">
        <f t="shared" si="1199"/>
        <v>21:0205</v>
      </c>
      <c r="E8937" t="s">
        <v>34993</v>
      </c>
      <c r="F8937" t="s">
        <v>34994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 t="s">
        <v>21</v>
      </c>
      <c r="P8937" t="s">
        <v>2943</v>
      </c>
      <c r="Q8937" t="s">
        <v>198</v>
      </c>
    </row>
    <row r="8938" spans="1:17" hidden="1" x14ac:dyDescent="0.25">
      <c r="A8938" t="s">
        <v>34995</v>
      </c>
      <c r="B8938" t="s">
        <v>34996</v>
      </c>
      <c r="C8938" s="1" t="str">
        <f t="shared" si="1198"/>
        <v>21:0675</v>
      </c>
      <c r="D8938" s="1" t="str">
        <f t="shared" si="1199"/>
        <v>21:0205</v>
      </c>
      <c r="E8938" t="s">
        <v>34997</v>
      </c>
      <c r="F8938" t="s">
        <v>34998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 t="s">
        <v>7681</v>
      </c>
      <c r="P8938" t="s">
        <v>6370</v>
      </c>
      <c r="Q8938" t="s">
        <v>23</v>
      </c>
    </row>
    <row r="8939" spans="1:17" hidden="1" x14ac:dyDescent="0.25">
      <c r="A8939" t="s">
        <v>34999</v>
      </c>
      <c r="B8939" t="s">
        <v>35000</v>
      </c>
      <c r="C8939" s="1" t="str">
        <f t="shared" si="1198"/>
        <v>21:0675</v>
      </c>
      <c r="D8939" s="1" t="str">
        <f t="shared" si="1199"/>
        <v>21:0205</v>
      </c>
      <c r="E8939" t="s">
        <v>35001</v>
      </c>
      <c r="F8939" t="s">
        <v>35002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 t="s">
        <v>5793</v>
      </c>
      <c r="P8939" t="s">
        <v>4550</v>
      </c>
      <c r="Q8939" t="s">
        <v>29</v>
      </c>
    </row>
    <row r="8940" spans="1:17" hidden="1" x14ac:dyDescent="0.25">
      <c r="A8940" t="s">
        <v>35003</v>
      </c>
      <c r="B8940" t="s">
        <v>35004</v>
      </c>
      <c r="C8940" s="1" t="str">
        <f t="shared" si="1198"/>
        <v>21:0675</v>
      </c>
      <c r="D8940" s="1" t="str">
        <f t="shared" si="1199"/>
        <v>21:0205</v>
      </c>
      <c r="E8940" t="s">
        <v>35005</v>
      </c>
      <c r="F8940" t="s">
        <v>35006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 t="s">
        <v>21</v>
      </c>
      <c r="P8940" t="s">
        <v>1631</v>
      </c>
      <c r="Q8940" t="s">
        <v>143</v>
      </c>
    </row>
    <row r="8941" spans="1:17" hidden="1" x14ac:dyDescent="0.25">
      <c r="A8941" t="s">
        <v>35007</v>
      </c>
      <c r="B8941" t="s">
        <v>35008</v>
      </c>
      <c r="C8941" s="1" t="str">
        <f t="shared" si="1198"/>
        <v>21:0675</v>
      </c>
      <c r="D8941" s="1" t="str">
        <f t="shared" si="1199"/>
        <v>21:0205</v>
      </c>
      <c r="E8941" t="s">
        <v>35009</v>
      </c>
      <c r="F8941" t="s">
        <v>35010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 t="s">
        <v>21</v>
      </c>
      <c r="P8941" t="s">
        <v>2943</v>
      </c>
      <c r="Q8941" t="s">
        <v>71</v>
      </c>
    </row>
    <row r="8942" spans="1:17" hidden="1" x14ac:dyDescent="0.25">
      <c r="A8942" t="s">
        <v>35011</v>
      </c>
      <c r="B8942" t="s">
        <v>35012</v>
      </c>
      <c r="C8942" s="1" t="str">
        <f t="shared" si="1198"/>
        <v>21:0675</v>
      </c>
      <c r="D8942" s="1" t="str">
        <f t="shared" si="1199"/>
        <v>21:0205</v>
      </c>
      <c r="E8942" t="s">
        <v>35013</v>
      </c>
      <c r="F8942" t="s">
        <v>35014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 t="s">
        <v>327</v>
      </c>
      <c r="P8942" t="s">
        <v>397</v>
      </c>
      <c r="Q8942" t="s">
        <v>103</v>
      </c>
    </row>
    <row r="8943" spans="1:17" hidden="1" x14ac:dyDescent="0.25">
      <c r="A8943" t="s">
        <v>35015</v>
      </c>
      <c r="B8943" t="s">
        <v>35016</v>
      </c>
      <c r="C8943" s="1" t="str">
        <f t="shared" si="1198"/>
        <v>21:0675</v>
      </c>
      <c r="D8943" s="1" t="str">
        <f t="shared" si="1199"/>
        <v>21:0205</v>
      </c>
      <c r="E8943" t="s">
        <v>35017</v>
      </c>
      <c r="F8943" t="s">
        <v>35018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 t="s">
        <v>2418</v>
      </c>
      <c r="P8943" t="s">
        <v>397</v>
      </c>
      <c r="Q8943" t="s">
        <v>71</v>
      </c>
    </row>
    <row r="8944" spans="1:17" hidden="1" x14ac:dyDescent="0.25">
      <c r="A8944" t="s">
        <v>35019</v>
      </c>
      <c r="B8944" t="s">
        <v>35020</v>
      </c>
      <c r="C8944" s="1" t="str">
        <f t="shared" si="1198"/>
        <v>21:0675</v>
      </c>
      <c r="D8944" s="1" t="str">
        <f t="shared" si="1199"/>
        <v>21:0205</v>
      </c>
      <c r="E8944" t="s">
        <v>35017</v>
      </c>
      <c r="F8944" t="s">
        <v>35021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 t="s">
        <v>2418</v>
      </c>
      <c r="P8944" t="s">
        <v>397</v>
      </c>
      <c r="Q8944" t="s">
        <v>103</v>
      </c>
    </row>
    <row r="8945" spans="1:17" hidden="1" x14ac:dyDescent="0.25">
      <c r="A8945" t="s">
        <v>35022</v>
      </c>
      <c r="B8945" t="s">
        <v>35023</v>
      </c>
      <c r="C8945" s="1" t="str">
        <f t="shared" si="1198"/>
        <v>21:0675</v>
      </c>
      <c r="D8945" s="1" t="str">
        <f t="shared" si="1199"/>
        <v>21:0205</v>
      </c>
      <c r="E8945" t="s">
        <v>35024</v>
      </c>
      <c r="F8945" t="s">
        <v>35025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 t="s">
        <v>588</v>
      </c>
      <c r="P8945" t="s">
        <v>397</v>
      </c>
      <c r="Q8945" t="s">
        <v>103</v>
      </c>
    </row>
    <row r="8946" spans="1:17" hidden="1" x14ac:dyDescent="0.25">
      <c r="A8946" t="s">
        <v>35026</v>
      </c>
      <c r="B8946" t="s">
        <v>35027</v>
      </c>
      <c r="C8946" s="1" t="str">
        <f t="shared" si="1198"/>
        <v>21:0675</v>
      </c>
      <c r="D8946" s="1" t="str">
        <f t="shared" si="1199"/>
        <v>21:0205</v>
      </c>
      <c r="E8946" t="s">
        <v>35028</v>
      </c>
      <c r="F8946" t="s">
        <v>35029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 t="s">
        <v>327</v>
      </c>
      <c r="P8946" t="s">
        <v>2212</v>
      </c>
      <c r="Q8946" t="s">
        <v>71</v>
      </c>
    </row>
    <row r="8947" spans="1:17" hidden="1" x14ac:dyDescent="0.25">
      <c r="A8947" t="s">
        <v>35030</v>
      </c>
      <c r="B8947" t="s">
        <v>35031</v>
      </c>
      <c r="C8947" s="1" t="str">
        <f t="shared" si="1198"/>
        <v>21:0675</v>
      </c>
      <c r="D8947" s="1" t="str">
        <f>HYPERLINK("http://geochem.nrcan.gc.ca/cdogs/content/svy/svy_e.htm", "")</f>
        <v/>
      </c>
      <c r="G8947" s="1" t="str">
        <f>HYPERLINK("http://geochem.nrcan.gc.ca/cdogs/content/cr_/cr_00080_e.htm", "80")</f>
        <v>80</v>
      </c>
      <c r="J8947" t="s">
        <v>11703</v>
      </c>
      <c r="K8947" t="s">
        <v>11704</v>
      </c>
      <c r="O8947" t="s">
        <v>2418</v>
      </c>
      <c r="P8947" t="s">
        <v>1631</v>
      </c>
      <c r="Q8947" t="s">
        <v>46</v>
      </c>
    </row>
    <row r="8948" spans="1:17" hidden="1" x14ac:dyDescent="0.25">
      <c r="A8948" t="s">
        <v>35032</v>
      </c>
      <c r="B8948" t="s">
        <v>35033</v>
      </c>
      <c r="C8948" s="1" t="str">
        <f t="shared" si="1198"/>
        <v>21:0675</v>
      </c>
      <c r="D8948" s="1" t="str">
        <f t="shared" ref="D8948:D8961" si="1202">HYPERLINK("http://geochem.nrcan.gc.ca/cdogs/content/svy/svy210205_e.htm", "21:0205")</f>
        <v>21:0205</v>
      </c>
      <c r="E8948" t="s">
        <v>35034</v>
      </c>
      <c r="F8948" t="s">
        <v>35035</v>
      </c>
      <c r="H8948">
        <v>63.3156113</v>
      </c>
      <c r="I8948">
        <v>-137.7969464</v>
      </c>
      <c r="J8948" s="1" t="str">
        <f t="shared" ref="J8948:J8961" si="1203">HYPERLINK("http://geochem.nrcan.gc.ca/cdogs/content/kwd/kwd020018_e.htm", "Fluid (stream)")</f>
        <v>Fluid (stream)</v>
      </c>
      <c r="K8948" s="1" t="str">
        <f t="shared" ref="K8948:K8961" si="1204">HYPERLINK("http://geochem.nrcan.gc.ca/cdogs/content/kwd/kwd080007_e.htm", "Untreated Water")</f>
        <v>Untreated Water</v>
      </c>
      <c r="O8948" t="s">
        <v>21</v>
      </c>
      <c r="P8948" t="s">
        <v>397</v>
      </c>
      <c r="Q8948" t="s">
        <v>149</v>
      </c>
    </row>
    <row r="8949" spans="1:17" hidden="1" x14ac:dyDescent="0.25">
      <c r="A8949" t="s">
        <v>35036</v>
      </c>
      <c r="B8949" t="s">
        <v>35037</v>
      </c>
      <c r="C8949" s="1" t="str">
        <f t="shared" si="1198"/>
        <v>21:0675</v>
      </c>
      <c r="D8949" s="1" t="str">
        <f t="shared" si="1202"/>
        <v>21:0205</v>
      </c>
      <c r="E8949" t="s">
        <v>35038</v>
      </c>
      <c r="F8949" t="s">
        <v>35039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 t="s">
        <v>3560</v>
      </c>
      <c r="P8949" t="s">
        <v>636</v>
      </c>
      <c r="Q8949" t="s">
        <v>103</v>
      </c>
    </row>
    <row r="8950" spans="1:17" hidden="1" x14ac:dyDescent="0.25">
      <c r="A8950" t="s">
        <v>35040</v>
      </c>
      <c r="B8950" t="s">
        <v>35041</v>
      </c>
      <c r="C8950" s="1" t="str">
        <f t="shared" si="1198"/>
        <v>21:0675</v>
      </c>
      <c r="D8950" s="1" t="str">
        <f t="shared" si="1202"/>
        <v>21:0205</v>
      </c>
      <c r="E8950" t="s">
        <v>35042</v>
      </c>
      <c r="F8950" t="s">
        <v>35043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 t="s">
        <v>365</v>
      </c>
      <c r="P8950" t="s">
        <v>1598</v>
      </c>
      <c r="Q8950" t="s">
        <v>59</v>
      </c>
    </row>
    <row r="8951" spans="1:17" hidden="1" x14ac:dyDescent="0.25">
      <c r="A8951" t="s">
        <v>35044</v>
      </c>
      <c r="B8951" t="s">
        <v>35045</v>
      </c>
      <c r="C8951" s="1" t="str">
        <f t="shared" si="1198"/>
        <v>21:0675</v>
      </c>
      <c r="D8951" s="1" t="str">
        <f t="shared" si="1202"/>
        <v>21:0205</v>
      </c>
      <c r="E8951" t="s">
        <v>35046</v>
      </c>
      <c r="F8951" t="s">
        <v>35047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 t="s">
        <v>17579</v>
      </c>
      <c r="P8951" t="s">
        <v>3569</v>
      </c>
      <c r="Q8951" t="s">
        <v>103</v>
      </c>
    </row>
    <row r="8952" spans="1:17" hidden="1" x14ac:dyDescent="0.25">
      <c r="A8952" t="s">
        <v>35048</v>
      </c>
      <c r="B8952" t="s">
        <v>35049</v>
      </c>
      <c r="C8952" s="1" t="str">
        <f t="shared" si="1198"/>
        <v>21:0675</v>
      </c>
      <c r="D8952" s="1" t="str">
        <f t="shared" si="1202"/>
        <v>21:0205</v>
      </c>
      <c r="E8952" t="s">
        <v>35050</v>
      </c>
      <c r="F8952" t="s">
        <v>35051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 t="s">
        <v>15079</v>
      </c>
      <c r="P8952" t="s">
        <v>5368</v>
      </c>
      <c r="Q8952" t="s">
        <v>46</v>
      </c>
    </row>
    <row r="8953" spans="1:17" hidden="1" x14ac:dyDescent="0.25">
      <c r="A8953" t="s">
        <v>35052</v>
      </c>
      <c r="B8953" t="s">
        <v>35053</v>
      </c>
      <c r="C8953" s="1" t="str">
        <f t="shared" si="1198"/>
        <v>21:0675</v>
      </c>
      <c r="D8953" s="1" t="str">
        <f t="shared" si="1202"/>
        <v>21:0205</v>
      </c>
      <c r="E8953" t="s">
        <v>35054</v>
      </c>
      <c r="F8953" t="s">
        <v>35055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 t="s">
        <v>21</v>
      </c>
      <c r="P8953" t="s">
        <v>391</v>
      </c>
      <c r="Q8953" t="s">
        <v>149</v>
      </c>
    </row>
    <row r="8954" spans="1:17" hidden="1" x14ac:dyDescent="0.25">
      <c r="A8954" t="s">
        <v>35056</v>
      </c>
      <c r="B8954" t="s">
        <v>35057</v>
      </c>
      <c r="C8954" s="1" t="str">
        <f t="shared" si="1198"/>
        <v>21:0675</v>
      </c>
      <c r="D8954" s="1" t="str">
        <f t="shared" si="1202"/>
        <v>21:0205</v>
      </c>
      <c r="E8954" t="s">
        <v>35058</v>
      </c>
      <c r="F8954" t="s">
        <v>35059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 t="s">
        <v>21</v>
      </c>
      <c r="P8954" t="s">
        <v>391</v>
      </c>
      <c r="Q8954" t="s">
        <v>189</v>
      </c>
    </row>
    <row r="8955" spans="1:17" hidden="1" x14ac:dyDescent="0.25">
      <c r="A8955" t="s">
        <v>35060</v>
      </c>
      <c r="B8955" t="s">
        <v>35061</v>
      </c>
      <c r="C8955" s="1" t="str">
        <f t="shared" si="1198"/>
        <v>21:0675</v>
      </c>
      <c r="D8955" s="1" t="str">
        <f t="shared" si="1202"/>
        <v>21:0205</v>
      </c>
      <c r="E8955" t="s">
        <v>35062</v>
      </c>
      <c r="F8955" t="s">
        <v>35063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 t="s">
        <v>327</v>
      </c>
      <c r="P8955" t="s">
        <v>658</v>
      </c>
      <c r="Q8955" t="s">
        <v>29</v>
      </c>
    </row>
    <row r="8956" spans="1:17" hidden="1" x14ac:dyDescent="0.25">
      <c r="A8956" t="s">
        <v>35064</v>
      </c>
      <c r="B8956" t="s">
        <v>35065</v>
      </c>
      <c r="C8956" s="1" t="str">
        <f t="shared" si="1198"/>
        <v>21:0675</v>
      </c>
      <c r="D8956" s="1" t="str">
        <f t="shared" si="1202"/>
        <v>21:0205</v>
      </c>
      <c r="E8956" t="s">
        <v>35066</v>
      </c>
      <c r="F8956" t="s">
        <v>35067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 t="s">
        <v>21</v>
      </c>
      <c r="P8956" t="s">
        <v>7960</v>
      </c>
      <c r="Q8956" t="s">
        <v>215</v>
      </c>
    </row>
    <row r="8957" spans="1:17" hidden="1" x14ac:dyDescent="0.25">
      <c r="A8957" t="s">
        <v>35068</v>
      </c>
      <c r="B8957" t="s">
        <v>35069</v>
      </c>
      <c r="C8957" s="1" t="str">
        <f t="shared" si="1198"/>
        <v>21:0675</v>
      </c>
      <c r="D8957" s="1" t="str">
        <f t="shared" si="1202"/>
        <v>21:0205</v>
      </c>
      <c r="E8957" t="s">
        <v>35070</v>
      </c>
      <c r="F8957" t="s">
        <v>35071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 t="s">
        <v>2720</v>
      </c>
      <c r="P8957" t="s">
        <v>1598</v>
      </c>
      <c r="Q8957" t="s">
        <v>23</v>
      </c>
    </row>
    <row r="8958" spans="1:17" hidden="1" x14ac:dyDescent="0.25">
      <c r="A8958" t="s">
        <v>35072</v>
      </c>
      <c r="B8958" t="s">
        <v>35073</v>
      </c>
      <c r="C8958" s="1" t="str">
        <f t="shared" si="1198"/>
        <v>21:0675</v>
      </c>
      <c r="D8958" s="1" t="str">
        <f t="shared" si="1202"/>
        <v>21:0205</v>
      </c>
      <c r="E8958" t="s">
        <v>35074</v>
      </c>
      <c r="F8958" t="s">
        <v>35075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 t="s">
        <v>21</v>
      </c>
      <c r="P8958" t="s">
        <v>1515</v>
      </c>
      <c r="Q8958" t="s">
        <v>198</v>
      </c>
    </row>
    <row r="8959" spans="1:17" hidden="1" x14ac:dyDescent="0.25">
      <c r="A8959" t="s">
        <v>35076</v>
      </c>
      <c r="B8959" t="s">
        <v>35077</v>
      </c>
      <c r="C8959" s="1" t="str">
        <f t="shared" si="1198"/>
        <v>21:0675</v>
      </c>
      <c r="D8959" s="1" t="str">
        <f t="shared" si="1202"/>
        <v>21:0205</v>
      </c>
      <c r="E8959" t="s">
        <v>35078</v>
      </c>
      <c r="F8959" t="s">
        <v>35079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 t="s">
        <v>76</v>
      </c>
      <c r="P8959" t="s">
        <v>636</v>
      </c>
      <c r="Q8959" t="s">
        <v>29</v>
      </c>
    </row>
    <row r="8960" spans="1:17" hidden="1" x14ac:dyDescent="0.25">
      <c r="A8960" t="s">
        <v>35080</v>
      </c>
      <c r="B8960" t="s">
        <v>35081</v>
      </c>
      <c r="C8960" s="1" t="str">
        <f t="shared" si="1198"/>
        <v>21:0675</v>
      </c>
      <c r="D8960" s="1" t="str">
        <f t="shared" si="1202"/>
        <v>21:0205</v>
      </c>
      <c r="E8960" t="s">
        <v>35082</v>
      </c>
      <c r="F8960" t="s">
        <v>35083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 t="s">
        <v>512</v>
      </c>
      <c r="P8960" t="s">
        <v>5755</v>
      </c>
      <c r="Q8960" t="s">
        <v>23</v>
      </c>
    </row>
    <row r="8961" spans="1:17" hidden="1" x14ac:dyDescent="0.25">
      <c r="A8961" t="s">
        <v>35084</v>
      </c>
      <c r="B8961" t="s">
        <v>35085</v>
      </c>
      <c r="C8961" s="1" t="str">
        <f t="shared" si="1198"/>
        <v>21:0675</v>
      </c>
      <c r="D8961" s="1" t="str">
        <f t="shared" si="1202"/>
        <v>21:0205</v>
      </c>
      <c r="E8961" t="s">
        <v>35086</v>
      </c>
      <c r="F8961" t="s">
        <v>35087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 t="s">
        <v>101</v>
      </c>
      <c r="P8961" t="s">
        <v>1515</v>
      </c>
      <c r="Q8961" t="s">
        <v>198</v>
      </c>
    </row>
    <row r="8962" spans="1:17" hidden="1" x14ac:dyDescent="0.25">
      <c r="A8962" t="s">
        <v>35088</v>
      </c>
      <c r="B8962" t="s">
        <v>35089</v>
      </c>
      <c r="C8962" s="1" t="str">
        <f t="shared" si="1198"/>
        <v>21:0675</v>
      </c>
      <c r="D8962" s="1" t="str">
        <f>HYPERLINK("http://geochem.nrcan.gc.ca/cdogs/content/svy/svy_e.htm", "")</f>
        <v/>
      </c>
      <c r="G8962" s="1" t="str">
        <f>HYPERLINK("http://geochem.nrcan.gc.ca/cdogs/content/cr_/cr_00081_e.htm", "81")</f>
        <v>81</v>
      </c>
      <c r="J8962" t="s">
        <v>11703</v>
      </c>
      <c r="K8962" t="s">
        <v>11704</v>
      </c>
      <c r="O8962" t="s">
        <v>154</v>
      </c>
      <c r="P8962" t="s">
        <v>830</v>
      </c>
      <c r="Q8962" t="s">
        <v>365</v>
      </c>
    </row>
    <row r="8963" spans="1:17" hidden="1" x14ac:dyDescent="0.25">
      <c r="A8963" t="s">
        <v>35090</v>
      </c>
      <c r="B8963" t="s">
        <v>35091</v>
      </c>
      <c r="C8963" s="1" t="str">
        <f t="shared" si="1198"/>
        <v>21:0675</v>
      </c>
      <c r="D8963" s="1" t="str">
        <f t="shared" ref="D8963:D8982" si="1205">HYPERLINK("http://geochem.nrcan.gc.ca/cdogs/content/svy/svy210205_e.htm", "21:0205")</f>
        <v>21:0205</v>
      </c>
      <c r="E8963" t="s">
        <v>35092</v>
      </c>
      <c r="F8963" t="s">
        <v>35093</v>
      </c>
      <c r="H8963">
        <v>63.493295600000003</v>
      </c>
      <c r="I8963">
        <v>-137.50423599999999</v>
      </c>
      <c r="J8963" s="1" t="str">
        <f t="shared" ref="J8963:J8982" si="1206">HYPERLINK("http://geochem.nrcan.gc.ca/cdogs/content/kwd/kwd020018_e.htm", "Fluid (stream)")</f>
        <v>Fluid (stream)</v>
      </c>
      <c r="K8963" s="1" t="str">
        <f t="shared" ref="K8963:K8982" si="1207">HYPERLINK("http://geochem.nrcan.gc.ca/cdogs/content/kwd/kwd080007_e.htm", "Untreated Water")</f>
        <v>Untreated Water</v>
      </c>
      <c r="O8963" t="s">
        <v>64</v>
      </c>
      <c r="P8963" t="s">
        <v>397</v>
      </c>
      <c r="Q8963" t="s">
        <v>59</v>
      </c>
    </row>
    <row r="8964" spans="1:17" hidden="1" x14ac:dyDescent="0.25">
      <c r="A8964" t="s">
        <v>35094</v>
      </c>
      <c r="B8964" t="s">
        <v>35095</v>
      </c>
      <c r="C8964" s="1" t="str">
        <f t="shared" si="1198"/>
        <v>21:0675</v>
      </c>
      <c r="D8964" s="1" t="str">
        <f t="shared" si="1205"/>
        <v>21:0205</v>
      </c>
      <c r="E8964" t="s">
        <v>35096</v>
      </c>
      <c r="F8964" t="s">
        <v>35097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 t="s">
        <v>15079</v>
      </c>
      <c r="P8964" t="s">
        <v>631</v>
      </c>
      <c r="Q8964" t="s">
        <v>59</v>
      </c>
    </row>
    <row r="8965" spans="1:17" hidden="1" x14ac:dyDescent="0.25">
      <c r="A8965" t="s">
        <v>35098</v>
      </c>
      <c r="B8965" t="s">
        <v>35099</v>
      </c>
      <c r="C8965" s="1" t="str">
        <f t="shared" si="1198"/>
        <v>21:0675</v>
      </c>
      <c r="D8965" s="1" t="str">
        <f t="shared" si="1205"/>
        <v>21:0205</v>
      </c>
      <c r="E8965" t="s">
        <v>35100</v>
      </c>
      <c r="F8965" t="s">
        <v>35101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 t="s">
        <v>652</v>
      </c>
      <c r="P8965" t="s">
        <v>658</v>
      </c>
      <c r="Q8965" t="s">
        <v>35</v>
      </c>
    </row>
    <row r="8966" spans="1:17" hidden="1" x14ac:dyDescent="0.25">
      <c r="A8966" t="s">
        <v>35102</v>
      </c>
      <c r="B8966" t="s">
        <v>35103</v>
      </c>
      <c r="C8966" s="1" t="str">
        <f t="shared" si="1198"/>
        <v>21:0675</v>
      </c>
      <c r="D8966" s="1" t="str">
        <f t="shared" si="1205"/>
        <v>21:0205</v>
      </c>
      <c r="E8966" t="s">
        <v>35100</v>
      </c>
      <c r="F8966" t="s">
        <v>35104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 t="s">
        <v>327</v>
      </c>
      <c r="P8966" t="s">
        <v>658</v>
      </c>
      <c r="Q8966" t="s">
        <v>365</v>
      </c>
    </row>
    <row r="8967" spans="1:17" hidden="1" x14ac:dyDescent="0.25">
      <c r="A8967" t="s">
        <v>35105</v>
      </c>
      <c r="B8967" t="s">
        <v>35106</v>
      </c>
      <c r="C8967" s="1" t="str">
        <f t="shared" si="1198"/>
        <v>21:0675</v>
      </c>
      <c r="D8967" s="1" t="str">
        <f t="shared" si="1205"/>
        <v>21:0205</v>
      </c>
      <c r="E8967" t="s">
        <v>35107</v>
      </c>
      <c r="F8967" t="s">
        <v>35108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 t="s">
        <v>21</v>
      </c>
      <c r="P8967" t="s">
        <v>636</v>
      </c>
      <c r="Q8967" t="s">
        <v>522</v>
      </c>
    </row>
    <row r="8968" spans="1:17" hidden="1" x14ac:dyDescent="0.25">
      <c r="A8968" t="s">
        <v>35109</v>
      </c>
      <c r="B8968" t="s">
        <v>35110</v>
      </c>
      <c r="C8968" s="1" t="str">
        <f t="shared" si="1198"/>
        <v>21:0675</v>
      </c>
      <c r="D8968" s="1" t="str">
        <f t="shared" si="1205"/>
        <v>21:0205</v>
      </c>
      <c r="E8968" t="s">
        <v>35111</v>
      </c>
      <c r="F8968" t="s">
        <v>35112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 t="s">
        <v>652</v>
      </c>
      <c r="P8968" t="s">
        <v>4608</v>
      </c>
      <c r="Q8968" t="s">
        <v>59</v>
      </c>
    </row>
    <row r="8969" spans="1:17" hidden="1" x14ac:dyDescent="0.25">
      <c r="A8969" t="s">
        <v>35113</v>
      </c>
      <c r="B8969" t="s">
        <v>35114</v>
      </c>
      <c r="C8969" s="1" t="str">
        <f t="shared" si="1198"/>
        <v>21:0675</v>
      </c>
      <c r="D8969" s="1" t="str">
        <f t="shared" si="1205"/>
        <v>21:0205</v>
      </c>
      <c r="E8969" t="s">
        <v>35115</v>
      </c>
      <c r="F8969" t="s">
        <v>35116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 t="s">
        <v>21</v>
      </c>
      <c r="P8969" t="s">
        <v>391</v>
      </c>
      <c r="Q8969" t="s">
        <v>3836</v>
      </c>
    </row>
    <row r="8970" spans="1:17" hidden="1" x14ac:dyDescent="0.25">
      <c r="A8970" t="s">
        <v>35117</v>
      </c>
      <c r="B8970" t="s">
        <v>35118</v>
      </c>
      <c r="C8970" s="1" t="str">
        <f t="shared" si="1198"/>
        <v>21:0675</v>
      </c>
      <c r="D8970" s="1" t="str">
        <f t="shared" si="1205"/>
        <v>21:0205</v>
      </c>
      <c r="E8970" t="s">
        <v>35119</v>
      </c>
      <c r="F8970" t="s">
        <v>35120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 t="s">
        <v>14840</v>
      </c>
      <c r="P8970" t="s">
        <v>3107</v>
      </c>
      <c r="Q8970" t="s">
        <v>398</v>
      </c>
    </row>
    <row r="8971" spans="1:17" hidden="1" x14ac:dyDescent="0.25">
      <c r="A8971" t="s">
        <v>35121</v>
      </c>
      <c r="B8971" t="s">
        <v>35122</v>
      </c>
      <c r="C8971" s="1" t="str">
        <f t="shared" si="1198"/>
        <v>21:0675</v>
      </c>
      <c r="D8971" s="1" t="str">
        <f t="shared" si="1205"/>
        <v>21:0205</v>
      </c>
      <c r="E8971" t="s">
        <v>35123</v>
      </c>
      <c r="F8971" t="s">
        <v>35124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 t="s">
        <v>23720</v>
      </c>
      <c r="P8971" t="s">
        <v>1598</v>
      </c>
      <c r="Q8971" t="s">
        <v>522</v>
      </c>
    </row>
    <row r="8972" spans="1:17" hidden="1" x14ac:dyDescent="0.25">
      <c r="A8972" t="s">
        <v>35125</v>
      </c>
      <c r="B8972" t="s">
        <v>35126</v>
      </c>
      <c r="C8972" s="1" t="str">
        <f t="shared" si="1198"/>
        <v>21:0675</v>
      </c>
      <c r="D8972" s="1" t="str">
        <f t="shared" si="1205"/>
        <v>21:0205</v>
      </c>
      <c r="E8972" t="s">
        <v>35127</v>
      </c>
      <c r="F8972" t="s">
        <v>35128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 t="s">
        <v>3532</v>
      </c>
      <c r="P8972" t="s">
        <v>391</v>
      </c>
      <c r="Q8972" t="s">
        <v>392</v>
      </c>
    </row>
    <row r="8973" spans="1:17" hidden="1" x14ac:dyDescent="0.25">
      <c r="A8973" t="s">
        <v>35129</v>
      </c>
      <c r="B8973" t="s">
        <v>35130</v>
      </c>
      <c r="C8973" s="1" t="str">
        <f t="shared" si="1198"/>
        <v>21:0675</v>
      </c>
      <c r="D8973" s="1" t="str">
        <f t="shared" si="1205"/>
        <v>21:0205</v>
      </c>
      <c r="E8973" t="s">
        <v>35131</v>
      </c>
      <c r="F8973" t="s">
        <v>35132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 t="s">
        <v>21</v>
      </c>
      <c r="P8973" t="s">
        <v>397</v>
      </c>
      <c r="Q8973" t="s">
        <v>46</v>
      </c>
    </row>
    <row r="8974" spans="1:17" hidden="1" x14ac:dyDescent="0.25">
      <c r="A8974" t="s">
        <v>35133</v>
      </c>
      <c r="B8974" t="s">
        <v>35134</v>
      </c>
      <c r="C8974" s="1" t="str">
        <f t="shared" si="1198"/>
        <v>21:0675</v>
      </c>
      <c r="D8974" s="1" t="str">
        <f t="shared" si="1205"/>
        <v>21:0205</v>
      </c>
      <c r="E8974" t="s">
        <v>35135</v>
      </c>
      <c r="F8974" t="s">
        <v>35136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 t="s">
        <v>21</v>
      </c>
      <c r="P8974" t="s">
        <v>583</v>
      </c>
      <c r="Q8974" t="s">
        <v>46</v>
      </c>
    </row>
    <row r="8975" spans="1:17" hidden="1" x14ac:dyDescent="0.25">
      <c r="A8975" t="s">
        <v>35137</v>
      </c>
      <c r="B8975" t="s">
        <v>35138</v>
      </c>
      <c r="C8975" s="1" t="str">
        <f t="shared" si="1198"/>
        <v>21:0675</v>
      </c>
      <c r="D8975" s="1" t="str">
        <f t="shared" si="1205"/>
        <v>21:0205</v>
      </c>
      <c r="E8975" t="s">
        <v>35139</v>
      </c>
      <c r="F8975" t="s">
        <v>35140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 t="s">
        <v>21</v>
      </c>
      <c r="P8975" t="s">
        <v>1631</v>
      </c>
      <c r="Q8975" t="s">
        <v>88</v>
      </c>
    </row>
    <row r="8976" spans="1:17" hidden="1" x14ac:dyDescent="0.25">
      <c r="A8976" t="s">
        <v>35141</v>
      </c>
      <c r="B8976" t="s">
        <v>35142</v>
      </c>
      <c r="C8976" s="1" t="str">
        <f t="shared" si="1198"/>
        <v>21:0675</v>
      </c>
      <c r="D8976" s="1" t="str">
        <f t="shared" si="1205"/>
        <v>21:0205</v>
      </c>
      <c r="E8976" t="s">
        <v>35143</v>
      </c>
      <c r="F8976" t="s">
        <v>35144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 t="s">
        <v>21</v>
      </c>
      <c r="P8976" t="s">
        <v>631</v>
      </c>
      <c r="Q8976" t="s">
        <v>398</v>
      </c>
    </row>
    <row r="8977" spans="1:17" hidden="1" x14ac:dyDescent="0.25">
      <c r="A8977" t="s">
        <v>35145</v>
      </c>
      <c r="B8977" t="s">
        <v>35146</v>
      </c>
      <c r="C8977" s="1" t="str">
        <f t="shared" si="1198"/>
        <v>21:0675</v>
      </c>
      <c r="D8977" s="1" t="str">
        <f t="shared" si="1205"/>
        <v>21:0205</v>
      </c>
      <c r="E8977" t="s">
        <v>35147</v>
      </c>
      <c r="F8977" t="s">
        <v>35148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 t="s">
        <v>667</v>
      </c>
      <c r="P8977" t="s">
        <v>631</v>
      </c>
      <c r="Q8977" t="s">
        <v>398</v>
      </c>
    </row>
    <row r="8978" spans="1:17" hidden="1" x14ac:dyDescent="0.25">
      <c r="A8978" t="s">
        <v>35149</v>
      </c>
      <c r="B8978" t="s">
        <v>35150</v>
      </c>
      <c r="C8978" s="1" t="str">
        <f t="shared" si="1198"/>
        <v>21:0675</v>
      </c>
      <c r="D8978" s="1" t="str">
        <f t="shared" si="1205"/>
        <v>21:0205</v>
      </c>
      <c r="E8978" t="s">
        <v>35151</v>
      </c>
      <c r="F8978" t="s">
        <v>35152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 t="s">
        <v>3590</v>
      </c>
      <c r="P8978" t="s">
        <v>1598</v>
      </c>
      <c r="Q8978" t="s">
        <v>522</v>
      </c>
    </row>
    <row r="8979" spans="1:17" hidden="1" x14ac:dyDescent="0.25">
      <c r="A8979" t="s">
        <v>35153</v>
      </c>
      <c r="B8979" t="s">
        <v>35154</v>
      </c>
      <c r="C8979" s="1" t="str">
        <f t="shared" si="1198"/>
        <v>21:0675</v>
      </c>
      <c r="D8979" s="1" t="str">
        <f t="shared" si="1205"/>
        <v>21:0205</v>
      </c>
      <c r="E8979" t="s">
        <v>35155</v>
      </c>
      <c r="F8979" t="s">
        <v>35156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 t="s">
        <v>21</v>
      </c>
      <c r="P8979" t="s">
        <v>2212</v>
      </c>
      <c r="Q8979" t="s">
        <v>1528</v>
      </c>
    </row>
    <row r="8980" spans="1:17" hidden="1" x14ac:dyDescent="0.25">
      <c r="A8980" t="s">
        <v>35157</v>
      </c>
      <c r="B8980" t="s">
        <v>35158</v>
      </c>
      <c r="C8980" s="1" t="str">
        <f t="shared" si="1198"/>
        <v>21:0675</v>
      </c>
      <c r="D8980" s="1" t="str">
        <f t="shared" si="1205"/>
        <v>21:0205</v>
      </c>
      <c r="E8980" t="s">
        <v>35159</v>
      </c>
      <c r="F8980" t="s">
        <v>35160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 t="s">
        <v>3085</v>
      </c>
      <c r="P8980" t="s">
        <v>636</v>
      </c>
      <c r="Q8980" t="s">
        <v>59</v>
      </c>
    </row>
    <row r="8981" spans="1:17" hidden="1" x14ac:dyDescent="0.25">
      <c r="A8981" t="s">
        <v>35161</v>
      </c>
      <c r="B8981" t="s">
        <v>35162</v>
      </c>
      <c r="C8981" s="1" t="str">
        <f t="shared" si="1198"/>
        <v>21:0675</v>
      </c>
      <c r="D8981" s="1" t="str">
        <f t="shared" si="1205"/>
        <v>21:0205</v>
      </c>
      <c r="E8981" t="s">
        <v>35163</v>
      </c>
      <c r="F8981" t="s">
        <v>35164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 t="s">
        <v>667</v>
      </c>
      <c r="P8981" t="s">
        <v>658</v>
      </c>
      <c r="Q8981" t="s">
        <v>522</v>
      </c>
    </row>
    <row r="8982" spans="1:17" hidden="1" x14ac:dyDescent="0.25">
      <c r="A8982" t="s">
        <v>35165</v>
      </c>
      <c r="B8982" t="s">
        <v>35166</v>
      </c>
      <c r="C8982" s="1" t="str">
        <f t="shared" si="1198"/>
        <v>21:0675</v>
      </c>
      <c r="D8982" s="1" t="str">
        <f t="shared" si="1205"/>
        <v>21:0205</v>
      </c>
      <c r="E8982" t="s">
        <v>35167</v>
      </c>
      <c r="F8982" t="s">
        <v>35168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 t="s">
        <v>171</v>
      </c>
      <c r="P8982" t="s">
        <v>391</v>
      </c>
      <c r="Q8982" t="s">
        <v>392</v>
      </c>
    </row>
    <row r="8983" spans="1:17" hidden="1" x14ac:dyDescent="0.25">
      <c r="A8983" t="s">
        <v>35169</v>
      </c>
      <c r="B8983" t="s">
        <v>35170</v>
      </c>
      <c r="C8983" s="1" t="str">
        <f t="shared" si="1198"/>
        <v>21:0675</v>
      </c>
      <c r="D8983" s="1" t="str">
        <f>HYPERLINK("http://geochem.nrcan.gc.ca/cdogs/content/svy/svy_e.htm", "")</f>
        <v/>
      </c>
      <c r="G8983" s="1" t="str">
        <f>HYPERLINK("http://geochem.nrcan.gc.ca/cdogs/content/cr_/cr_00080_e.htm", "80")</f>
        <v>80</v>
      </c>
      <c r="J8983" t="s">
        <v>11703</v>
      </c>
      <c r="K8983" t="s">
        <v>11704</v>
      </c>
      <c r="O8983" t="s">
        <v>2120</v>
      </c>
      <c r="P8983" t="s">
        <v>391</v>
      </c>
      <c r="Q8983" t="s">
        <v>29</v>
      </c>
    </row>
    <row r="8984" spans="1:17" hidden="1" x14ac:dyDescent="0.25">
      <c r="A8984" t="s">
        <v>35171</v>
      </c>
      <c r="B8984" t="s">
        <v>35172</v>
      </c>
      <c r="C8984" s="1" t="str">
        <f t="shared" si="1198"/>
        <v>21:0675</v>
      </c>
      <c r="D8984" s="1" t="str">
        <f t="shared" ref="D8984:D8996" si="1208">HYPERLINK("http://geochem.nrcan.gc.ca/cdogs/content/svy/svy210205_e.htm", "21:0205")</f>
        <v>21:0205</v>
      </c>
      <c r="E8984" t="s">
        <v>35173</v>
      </c>
      <c r="F8984" t="s">
        <v>35174</v>
      </c>
      <c r="H8984">
        <v>63.5712422</v>
      </c>
      <c r="I8984">
        <v>-136.33539930000001</v>
      </c>
      <c r="J8984" s="1" t="str">
        <f t="shared" ref="J8984:J8996" si="1209">HYPERLINK("http://geochem.nrcan.gc.ca/cdogs/content/kwd/kwd020018_e.htm", "Fluid (stream)")</f>
        <v>Fluid (stream)</v>
      </c>
      <c r="K8984" s="1" t="str">
        <f t="shared" ref="K8984:K8996" si="1210">HYPERLINK("http://geochem.nrcan.gc.ca/cdogs/content/kwd/kwd080007_e.htm", "Untreated Water")</f>
        <v>Untreated Water</v>
      </c>
      <c r="O8984" t="s">
        <v>21</v>
      </c>
      <c r="P8984" t="s">
        <v>391</v>
      </c>
      <c r="Q8984" t="s">
        <v>198</v>
      </c>
    </row>
    <row r="8985" spans="1:17" hidden="1" x14ac:dyDescent="0.25">
      <c r="A8985" t="s">
        <v>35175</v>
      </c>
      <c r="B8985" t="s">
        <v>35176</v>
      </c>
      <c r="C8985" s="1" t="str">
        <f t="shared" si="1198"/>
        <v>21:0675</v>
      </c>
      <c r="D8985" s="1" t="str">
        <f t="shared" si="1208"/>
        <v>21:0205</v>
      </c>
      <c r="E8985" t="s">
        <v>35177</v>
      </c>
      <c r="F8985" t="s">
        <v>35178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 t="s">
        <v>113</v>
      </c>
      <c r="P8985" t="s">
        <v>636</v>
      </c>
      <c r="Q8985" t="s">
        <v>35</v>
      </c>
    </row>
    <row r="8986" spans="1:17" hidden="1" x14ac:dyDescent="0.25">
      <c r="A8986" t="s">
        <v>35179</v>
      </c>
      <c r="B8986" t="s">
        <v>35180</v>
      </c>
      <c r="C8986" s="1" t="str">
        <f t="shared" ref="C8986:C9049" si="1211">HYPERLINK("http://geochem.nrcan.gc.ca/cdogs/content/bdl/bdl210675_e.htm", "21:0675")</f>
        <v>21:0675</v>
      </c>
      <c r="D8986" s="1" t="str">
        <f t="shared" si="1208"/>
        <v>21:0205</v>
      </c>
      <c r="E8986" t="s">
        <v>35181</v>
      </c>
      <c r="F8986" t="s">
        <v>35182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 t="s">
        <v>21</v>
      </c>
      <c r="P8986" t="s">
        <v>1631</v>
      </c>
      <c r="Q8986" t="s">
        <v>46</v>
      </c>
    </row>
    <row r="8987" spans="1:17" hidden="1" x14ac:dyDescent="0.25">
      <c r="A8987" t="s">
        <v>35183</v>
      </c>
      <c r="B8987" t="s">
        <v>35184</v>
      </c>
      <c r="C8987" s="1" t="str">
        <f t="shared" si="1211"/>
        <v>21:0675</v>
      </c>
      <c r="D8987" s="1" t="str">
        <f t="shared" si="1208"/>
        <v>21:0205</v>
      </c>
      <c r="E8987" t="s">
        <v>35185</v>
      </c>
      <c r="F8987" t="s">
        <v>35186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 t="s">
        <v>607</v>
      </c>
      <c r="P8987" t="s">
        <v>636</v>
      </c>
      <c r="Q8987" t="s">
        <v>392</v>
      </c>
    </row>
    <row r="8988" spans="1:17" hidden="1" x14ac:dyDescent="0.25">
      <c r="A8988" t="s">
        <v>35187</v>
      </c>
      <c r="B8988" t="s">
        <v>35188</v>
      </c>
      <c r="C8988" s="1" t="str">
        <f t="shared" si="1211"/>
        <v>21:0675</v>
      </c>
      <c r="D8988" s="1" t="str">
        <f t="shared" si="1208"/>
        <v>21:0205</v>
      </c>
      <c r="E8988" t="s">
        <v>35189</v>
      </c>
      <c r="F8988" t="s">
        <v>35190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 t="s">
        <v>2257</v>
      </c>
      <c r="P8988" t="s">
        <v>658</v>
      </c>
      <c r="Q8988" t="s">
        <v>59</v>
      </c>
    </row>
    <row r="8989" spans="1:17" hidden="1" x14ac:dyDescent="0.25">
      <c r="A8989" t="s">
        <v>35191</v>
      </c>
      <c r="B8989" t="s">
        <v>35192</v>
      </c>
      <c r="C8989" s="1" t="str">
        <f t="shared" si="1211"/>
        <v>21:0675</v>
      </c>
      <c r="D8989" s="1" t="str">
        <f t="shared" si="1208"/>
        <v>21:0205</v>
      </c>
      <c r="E8989" t="s">
        <v>35193</v>
      </c>
      <c r="F8989" t="s">
        <v>35194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 t="s">
        <v>582</v>
      </c>
      <c r="P8989" t="s">
        <v>636</v>
      </c>
      <c r="Q8989" t="s">
        <v>398</v>
      </c>
    </row>
    <row r="8990" spans="1:17" hidden="1" x14ac:dyDescent="0.25">
      <c r="A8990" t="s">
        <v>35195</v>
      </c>
      <c r="B8990" t="s">
        <v>35196</v>
      </c>
      <c r="C8990" s="1" t="str">
        <f t="shared" si="1211"/>
        <v>21:0675</v>
      </c>
      <c r="D8990" s="1" t="str">
        <f t="shared" si="1208"/>
        <v>21:0205</v>
      </c>
      <c r="E8990" t="s">
        <v>35197</v>
      </c>
      <c r="F8990" t="s">
        <v>35198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  <c r="O8990" t="s">
        <v>108</v>
      </c>
      <c r="P8990" t="s">
        <v>108</v>
      </c>
      <c r="Q8990" t="s">
        <v>108</v>
      </c>
    </row>
    <row r="8991" spans="1:17" hidden="1" x14ac:dyDescent="0.25">
      <c r="A8991" t="s">
        <v>35199</v>
      </c>
      <c r="B8991" t="s">
        <v>35200</v>
      </c>
      <c r="C8991" s="1" t="str">
        <f t="shared" si="1211"/>
        <v>21:0675</v>
      </c>
      <c r="D8991" s="1" t="str">
        <f t="shared" si="1208"/>
        <v>21:0205</v>
      </c>
      <c r="E8991" t="s">
        <v>35201</v>
      </c>
      <c r="F8991" t="s">
        <v>35202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 t="s">
        <v>261</v>
      </c>
      <c r="P8991" t="s">
        <v>397</v>
      </c>
      <c r="Q8991" t="s">
        <v>35</v>
      </c>
    </row>
    <row r="8992" spans="1:17" hidden="1" x14ac:dyDescent="0.25">
      <c r="A8992" t="s">
        <v>35203</v>
      </c>
      <c r="B8992" t="s">
        <v>35204</v>
      </c>
      <c r="C8992" s="1" t="str">
        <f t="shared" si="1211"/>
        <v>21:0675</v>
      </c>
      <c r="D8992" s="1" t="str">
        <f t="shared" si="1208"/>
        <v>21:0205</v>
      </c>
      <c r="E8992" t="s">
        <v>35205</v>
      </c>
      <c r="F8992" t="s">
        <v>35206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 t="s">
        <v>3980</v>
      </c>
      <c r="P8992" t="s">
        <v>1515</v>
      </c>
      <c r="Q8992" t="s">
        <v>35</v>
      </c>
    </row>
    <row r="8993" spans="1:17" hidden="1" x14ac:dyDescent="0.25">
      <c r="A8993" t="s">
        <v>35207</v>
      </c>
      <c r="B8993" t="s">
        <v>35208</v>
      </c>
      <c r="C8993" s="1" t="str">
        <f t="shared" si="1211"/>
        <v>21:0675</v>
      </c>
      <c r="D8993" s="1" t="str">
        <f t="shared" si="1208"/>
        <v>21:0205</v>
      </c>
      <c r="E8993" t="s">
        <v>35209</v>
      </c>
      <c r="F8993" t="s">
        <v>35210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 t="s">
        <v>158</v>
      </c>
      <c r="P8993" t="s">
        <v>391</v>
      </c>
      <c r="Q8993" t="s">
        <v>29</v>
      </c>
    </row>
    <row r="8994" spans="1:17" hidden="1" x14ac:dyDescent="0.25">
      <c r="A8994" t="s">
        <v>35211</v>
      </c>
      <c r="B8994" t="s">
        <v>35212</v>
      </c>
      <c r="C8994" s="1" t="str">
        <f t="shared" si="1211"/>
        <v>21:0675</v>
      </c>
      <c r="D8994" s="1" t="str">
        <f t="shared" si="1208"/>
        <v>21:0205</v>
      </c>
      <c r="E8994" t="s">
        <v>35213</v>
      </c>
      <c r="F8994" t="s">
        <v>35214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  <c r="O8994" t="s">
        <v>108</v>
      </c>
      <c r="P8994" t="s">
        <v>108</v>
      </c>
      <c r="Q8994" t="s">
        <v>108</v>
      </c>
    </row>
    <row r="8995" spans="1:17" hidden="1" x14ac:dyDescent="0.25">
      <c r="A8995" t="s">
        <v>35215</v>
      </c>
      <c r="B8995" t="s">
        <v>35216</v>
      </c>
      <c r="C8995" s="1" t="str">
        <f t="shared" si="1211"/>
        <v>21:0675</v>
      </c>
      <c r="D8995" s="1" t="str">
        <f t="shared" si="1208"/>
        <v>21:0205</v>
      </c>
      <c r="E8995" t="s">
        <v>35217</v>
      </c>
      <c r="F8995" t="s">
        <v>35218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 t="s">
        <v>21</v>
      </c>
      <c r="P8995" t="s">
        <v>22</v>
      </c>
      <c r="Q8995" t="s">
        <v>7328</v>
      </c>
    </row>
    <row r="8996" spans="1:17" hidden="1" x14ac:dyDescent="0.25">
      <c r="A8996" t="s">
        <v>35219</v>
      </c>
      <c r="B8996" t="s">
        <v>35220</v>
      </c>
      <c r="C8996" s="1" t="str">
        <f t="shared" si="1211"/>
        <v>21:0675</v>
      </c>
      <c r="D8996" s="1" t="str">
        <f t="shared" si="1208"/>
        <v>21:0205</v>
      </c>
      <c r="E8996" t="s">
        <v>35217</v>
      </c>
      <c r="F8996" t="s">
        <v>35221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 t="s">
        <v>21</v>
      </c>
      <c r="P8996" t="s">
        <v>356</v>
      </c>
      <c r="Q8996" t="s">
        <v>7328</v>
      </c>
    </row>
    <row r="8997" spans="1:17" hidden="1" x14ac:dyDescent="0.25">
      <c r="A8997" t="s">
        <v>35222</v>
      </c>
      <c r="B8997" t="s">
        <v>35223</v>
      </c>
      <c r="C8997" s="1" t="str">
        <f t="shared" si="1211"/>
        <v>21:0675</v>
      </c>
      <c r="D8997" s="1" t="str">
        <f>HYPERLINK("http://geochem.nrcan.gc.ca/cdogs/content/svy/svy_e.htm", "")</f>
        <v/>
      </c>
      <c r="G8997" s="1" t="str">
        <f>HYPERLINK("http://geochem.nrcan.gc.ca/cdogs/content/cr_/cr_00082_e.htm", "82")</f>
        <v>82</v>
      </c>
      <c r="J8997" t="s">
        <v>11703</v>
      </c>
      <c r="K8997" t="s">
        <v>11704</v>
      </c>
      <c r="O8997" t="s">
        <v>730</v>
      </c>
      <c r="P8997" t="s">
        <v>6378</v>
      </c>
      <c r="Q8997" t="s">
        <v>59</v>
      </c>
    </row>
    <row r="8998" spans="1:17" hidden="1" x14ac:dyDescent="0.25">
      <c r="A8998" t="s">
        <v>35224</v>
      </c>
      <c r="B8998" t="s">
        <v>35225</v>
      </c>
      <c r="C8998" s="1" t="str">
        <f t="shared" si="1211"/>
        <v>21:0675</v>
      </c>
      <c r="D8998" s="1" t="str">
        <f t="shared" ref="D8998:D9019" si="1212">HYPERLINK("http://geochem.nrcan.gc.ca/cdogs/content/svy/svy210205_e.htm", "21:0205")</f>
        <v>21:0205</v>
      </c>
      <c r="E8998" t="s">
        <v>35226</v>
      </c>
      <c r="F8998" t="s">
        <v>35227</v>
      </c>
      <c r="H8998">
        <v>63.561502900000001</v>
      </c>
      <c r="I8998">
        <v>-136.80971969999999</v>
      </c>
      <c r="J8998" s="1" t="str">
        <f t="shared" ref="J8998:J9019" si="1213">HYPERLINK("http://geochem.nrcan.gc.ca/cdogs/content/kwd/kwd020018_e.htm", "Fluid (stream)")</f>
        <v>Fluid (stream)</v>
      </c>
      <c r="K8998" s="1" t="str">
        <f t="shared" ref="K8998:K9019" si="1214">HYPERLINK("http://geochem.nrcan.gc.ca/cdogs/content/kwd/kwd080007_e.htm", "Untreated Water")</f>
        <v>Untreated Water</v>
      </c>
      <c r="O8998" t="s">
        <v>225</v>
      </c>
      <c r="P8998" t="s">
        <v>830</v>
      </c>
      <c r="Q8998" t="s">
        <v>29</v>
      </c>
    </row>
    <row r="8999" spans="1:17" hidden="1" x14ac:dyDescent="0.25">
      <c r="A8999" t="s">
        <v>35228</v>
      </c>
      <c r="B8999" t="s">
        <v>35229</v>
      </c>
      <c r="C8999" s="1" t="str">
        <f t="shared" si="1211"/>
        <v>21:0675</v>
      </c>
      <c r="D8999" s="1" t="str">
        <f t="shared" si="1212"/>
        <v>21:0205</v>
      </c>
      <c r="E8999" t="s">
        <v>35230</v>
      </c>
      <c r="F8999" t="s">
        <v>35231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 t="s">
        <v>158</v>
      </c>
      <c r="P8999" t="s">
        <v>631</v>
      </c>
      <c r="Q8999" t="s">
        <v>522</v>
      </c>
    </row>
    <row r="9000" spans="1:17" hidden="1" x14ac:dyDescent="0.25">
      <c r="A9000" t="s">
        <v>35232</v>
      </c>
      <c r="B9000" t="s">
        <v>35233</v>
      </c>
      <c r="C9000" s="1" t="str">
        <f t="shared" si="1211"/>
        <v>21:0675</v>
      </c>
      <c r="D9000" s="1" t="str">
        <f t="shared" si="1212"/>
        <v>21:0205</v>
      </c>
      <c r="E9000" t="s">
        <v>35234</v>
      </c>
      <c r="F9000" t="s">
        <v>35235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 t="s">
        <v>667</v>
      </c>
      <c r="P9000" t="s">
        <v>5755</v>
      </c>
      <c r="Q9000" t="s">
        <v>46</v>
      </c>
    </row>
    <row r="9001" spans="1:17" hidden="1" x14ac:dyDescent="0.25">
      <c r="A9001" t="s">
        <v>35236</v>
      </c>
      <c r="B9001" t="s">
        <v>35237</v>
      </c>
      <c r="C9001" s="1" t="str">
        <f t="shared" si="1211"/>
        <v>21:0675</v>
      </c>
      <c r="D9001" s="1" t="str">
        <f t="shared" si="1212"/>
        <v>21:0205</v>
      </c>
      <c r="E9001" t="s">
        <v>35238</v>
      </c>
      <c r="F9001" t="s">
        <v>35239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 t="s">
        <v>21</v>
      </c>
      <c r="P9001" t="s">
        <v>583</v>
      </c>
      <c r="Q9001" t="s">
        <v>59</v>
      </c>
    </row>
    <row r="9002" spans="1:17" hidden="1" x14ac:dyDescent="0.25">
      <c r="A9002" t="s">
        <v>35240</v>
      </c>
      <c r="B9002" t="s">
        <v>35241</v>
      </c>
      <c r="C9002" s="1" t="str">
        <f t="shared" si="1211"/>
        <v>21:0675</v>
      </c>
      <c r="D9002" s="1" t="str">
        <f t="shared" si="1212"/>
        <v>21:0205</v>
      </c>
      <c r="E9002" t="s">
        <v>35242</v>
      </c>
      <c r="F9002" t="s">
        <v>35243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 t="s">
        <v>3376</v>
      </c>
      <c r="P9002" t="s">
        <v>2943</v>
      </c>
      <c r="Q9002" t="s">
        <v>23</v>
      </c>
    </row>
    <row r="9003" spans="1:17" hidden="1" x14ac:dyDescent="0.25">
      <c r="A9003" t="s">
        <v>35244</v>
      </c>
      <c r="B9003" t="s">
        <v>35245</v>
      </c>
      <c r="C9003" s="1" t="str">
        <f t="shared" si="1211"/>
        <v>21:0675</v>
      </c>
      <c r="D9003" s="1" t="str">
        <f t="shared" si="1212"/>
        <v>21:0205</v>
      </c>
      <c r="E9003" t="s">
        <v>35246</v>
      </c>
      <c r="F9003" t="s">
        <v>35247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 t="s">
        <v>21</v>
      </c>
      <c r="P9003" t="s">
        <v>1515</v>
      </c>
      <c r="Q9003" t="s">
        <v>46</v>
      </c>
    </row>
    <row r="9004" spans="1:17" hidden="1" x14ac:dyDescent="0.25">
      <c r="A9004" t="s">
        <v>35248</v>
      </c>
      <c r="B9004" t="s">
        <v>35249</v>
      </c>
      <c r="C9004" s="1" t="str">
        <f t="shared" si="1211"/>
        <v>21:0675</v>
      </c>
      <c r="D9004" s="1" t="str">
        <f t="shared" si="1212"/>
        <v>21:0205</v>
      </c>
      <c r="E9004" t="s">
        <v>35250</v>
      </c>
      <c r="F9004" t="s">
        <v>35251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 t="s">
        <v>21</v>
      </c>
      <c r="P9004" t="s">
        <v>391</v>
      </c>
      <c r="Q9004" t="s">
        <v>29</v>
      </c>
    </row>
    <row r="9005" spans="1:17" hidden="1" x14ac:dyDescent="0.25">
      <c r="A9005" t="s">
        <v>35252</v>
      </c>
      <c r="B9005" t="s">
        <v>35253</v>
      </c>
      <c r="C9005" s="1" t="str">
        <f t="shared" si="1211"/>
        <v>21:0675</v>
      </c>
      <c r="D9005" s="1" t="str">
        <f t="shared" si="1212"/>
        <v>21:0205</v>
      </c>
      <c r="E9005" t="s">
        <v>35250</v>
      </c>
      <c r="F9005" t="s">
        <v>35254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 t="s">
        <v>21</v>
      </c>
      <c r="P9005" t="s">
        <v>2943</v>
      </c>
      <c r="Q9005" t="s">
        <v>392</v>
      </c>
    </row>
    <row r="9006" spans="1:17" hidden="1" x14ac:dyDescent="0.25">
      <c r="A9006" t="s">
        <v>35255</v>
      </c>
      <c r="B9006" t="s">
        <v>35256</v>
      </c>
      <c r="C9006" s="1" t="str">
        <f t="shared" si="1211"/>
        <v>21:0675</v>
      </c>
      <c r="D9006" s="1" t="str">
        <f t="shared" si="1212"/>
        <v>21:0205</v>
      </c>
      <c r="E9006" t="s">
        <v>35257</v>
      </c>
      <c r="F9006" t="s">
        <v>35258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  <c r="O9006" t="s">
        <v>108</v>
      </c>
      <c r="P9006" t="s">
        <v>108</v>
      </c>
      <c r="Q9006" t="s">
        <v>108</v>
      </c>
    </row>
    <row r="9007" spans="1:17" hidden="1" x14ac:dyDescent="0.25">
      <c r="A9007" t="s">
        <v>35259</v>
      </c>
      <c r="B9007" t="s">
        <v>35260</v>
      </c>
      <c r="C9007" s="1" t="str">
        <f t="shared" si="1211"/>
        <v>21:0675</v>
      </c>
      <c r="D9007" s="1" t="str">
        <f t="shared" si="1212"/>
        <v>21:0205</v>
      </c>
      <c r="E9007" t="s">
        <v>35261</v>
      </c>
      <c r="F9007" t="s">
        <v>35262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 t="s">
        <v>21</v>
      </c>
      <c r="P9007" t="s">
        <v>2212</v>
      </c>
      <c r="Q9007" t="s">
        <v>171</v>
      </c>
    </row>
    <row r="9008" spans="1:17" hidden="1" x14ac:dyDescent="0.25">
      <c r="A9008" t="s">
        <v>35263</v>
      </c>
      <c r="B9008" t="s">
        <v>35264</v>
      </c>
      <c r="C9008" s="1" t="str">
        <f t="shared" si="1211"/>
        <v>21:0675</v>
      </c>
      <c r="D9008" s="1" t="str">
        <f t="shared" si="1212"/>
        <v>21:0205</v>
      </c>
      <c r="E9008" t="s">
        <v>35265</v>
      </c>
      <c r="F9008" t="s">
        <v>35266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 t="s">
        <v>21</v>
      </c>
      <c r="P9008" t="s">
        <v>356</v>
      </c>
      <c r="Q9008" t="s">
        <v>16574</v>
      </c>
    </row>
    <row r="9009" spans="1:17" hidden="1" x14ac:dyDescent="0.25">
      <c r="A9009" t="s">
        <v>35267</v>
      </c>
      <c r="B9009" t="s">
        <v>35268</v>
      </c>
      <c r="C9009" s="1" t="str">
        <f t="shared" si="1211"/>
        <v>21:0675</v>
      </c>
      <c r="D9009" s="1" t="str">
        <f t="shared" si="1212"/>
        <v>21:0205</v>
      </c>
      <c r="E9009" t="s">
        <v>35269</v>
      </c>
      <c r="F9009" t="s">
        <v>35270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 t="s">
        <v>244</v>
      </c>
      <c r="P9009" t="s">
        <v>583</v>
      </c>
      <c r="Q9009" t="s">
        <v>1528</v>
      </c>
    </row>
    <row r="9010" spans="1:17" hidden="1" x14ac:dyDescent="0.25">
      <c r="A9010" t="s">
        <v>35271</v>
      </c>
      <c r="B9010" t="s">
        <v>35272</v>
      </c>
      <c r="C9010" s="1" t="str">
        <f t="shared" si="1211"/>
        <v>21:0675</v>
      </c>
      <c r="D9010" s="1" t="str">
        <f t="shared" si="1212"/>
        <v>21:0205</v>
      </c>
      <c r="E9010" t="s">
        <v>35273</v>
      </c>
      <c r="F9010" t="s">
        <v>35274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 t="s">
        <v>1818</v>
      </c>
      <c r="P9010" t="s">
        <v>397</v>
      </c>
      <c r="Q9010" t="s">
        <v>2366</v>
      </c>
    </row>
    <row r="9011" spans="1:17" hidden="1" x14ac:dyDescent="0.25">
      <c r="A9011" t="s">
        <v>35275</v>
      </c>
      <c r="B9011" t="s">
        <v>35276</v>
      </c>
      <c r="C9011" s="1" t="str">
        <f t="shared" si="1211"/>
        <v>21:0675</v>
      </c>
      <c r="D9011" s="1" t="str">
        <f t="shared" si="1212"/>
        <v>21:0205</v>
      </c>
      <c r="E9011" t="s">
        <v>35277</v>
      </c>
      <c r="F9011" t="s">
        <v>35278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 t="s">
        <v>21</v>
      </c>
      <c r="P9011" t="s">
        <v>583</v>
      </c>
      <c r="Q9011" t="s">
        <v>171</v>
      </c>
    </row>
    <row r="9012" spans="1:17" hidden="1" x14ac:dyDescent="0.25">
      <c r="A9012" t="s">
        <v>35279</v>
      </c>
      <c r="B9012" t="s">
        <v>35280</v>
      </c>
      <c r="C9012" s="1" t="str">
        <f t="shared" si="1211"/>
        <v>21:0675</v>
      </c>
      <c r="D9012" s="1" t="str">
        <f t="shared" si="1212"/>
        <v>21:0205</v>
      </c>
      <c r="E9012" t="s">
        <v>35277</v>
      </c>
      <c r="F9012" t="s">
        <v>35281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 t="s">
        <v>21</v>
      </c>
      <c r="P9012" t="s">
        <v>583</v>
      </c>
      <c r="Q9012" t="s">
        <v>171</v>
      </c>
    </row>
    <row r="9013" spans="1:17" hidden="1" x14ac:dyDescent="0.25">
      <c r="A9013" t="s">
        <v>35282</v>
      </c>
      <c r="B9013" t="s">
        <v>35283</v>
      </c>
      <c r="C9013" s="1" t="str">
        <f t="shared" si="1211"/>
        <v>21:0675</v>
      </c>
      <c r="D9013" s="1" t="str">
        <f t="shared" si="1212"/>
        <v>21:0205</v>
      </c>
      <c r="E9013" t="s">
        <v>35284</v>
      </c>
      <c r="F9013" t="s">
        <v>35285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 t="s">
        <v>64</v>
      </c>
      <c r="P9013" t="s">
        <v>397</v>
      </c>
      <c r="Q9013" t="s">
        <v>103</v>
      </c>
    </row>
    <row r="9014" spans="1:17" hidden="1" x14ac:dyDescent="0.25">
      <c r="A9014" t="s">
        <v>35286</v>
      </c>
      <c r="B9014" t="s">
        <v>35287</v>
      </c>
      <c r="C9014" s="1" t="str">
        <f t="shared" si="1211"/>
        <v>21:0675</v>
      </c>
      <c r="D9014" s="1" t="str">
        <f t="shared" si="1212"/>
        <v>21:0205</v>
      </c>
      <c r="E9014" t="s">
        <v>35288</v>
      </c>
      <c r="F9014" t="s">
        <v>35289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 t="s">
        <v>154</v>
      </c>
      <c r="P9014" t="s">
        <v>2212</v>
      </c>
      <c r="Q9014" t="s">
        <v>198</v>
      </c>
    </row>
    <row r="9015" spans="1:17" hidden="1" x14ac:dyDescent="0.25">
      <c r="A9015" t="s">
        <v>35290</v>
      </c>
      <c r="B9015" t="s">
        <v>35291</v>
      </c>
      <c r="C9015" s="1" t="str">
        <f t="shared" si="1211"/>
        <v>21:0675</v>
      </c>
      <c r="D9015" s="1" t="str">
        <f t="shared" si="1212"/>
        <v>21:0205</v>
      </c>
      <c r="E9015" t="s">
        <v>35292</v>
      </c>
      <c r="F9015" t="s">
        <v>35293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 t="s">
        <v>21</v>
      </c>
      <c r="P9015" t="s">
        <v>1515</v>
      </c>
      <c r="Q9015" t="s">
        <v>149</v>
      </c>
    </row>
    <row r="9016" spans="1:17" hidden="1" x14ac:dyDescent="0.25">
      <c r="A9016" t="s">
        <v>35294</v>
      </c>
      <c r="B9016" t="s">
        <v>35295</v>
      </c>
      <c r="C9016" s="1" t="str">
        <f t="shared" si="1211"/>
        <v>21:0675</v>
      </c>
      <c r="D9016" s="1" t="str">
        <f t="shared" si="1212"/>
        <v>21:0205</v>
      </c>
      <c r="E9016" t="s">
        <v>35296</v>
      </c>
      <c r="F9016" t="s">
        <v>35297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 t="s">
        <v>21</v>
      </c>
      <c r="P9016" t="s">
        <v>22</v>
      </c>
      <c r="Q9016" t="s">
        <v>138</v>
      </c>
    </row>
    <row r="9017" spans="1:17" hidden="1" x14ac:dyDescent="0.25">
      <c r="A9017" t="s">
        <v>35298</v>
      </c>
      <c r="B9017" t="s">
        <v>35299</v>
      </c>
      <c r="C9017" s="1" t="str">
        <f t="shared" si="1211"/>
        <v>21:0675</v>
      </c>
      <c r="D9017" s="1" t="str">
        <f t="shared" si="1212"/>
        <v>21:0205</v>
      </c>
      <c r="E9017" t="s">
        <v>35300</v>
      </c>
      <c r="F9017" t="s">
        <v>35301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 t="s">
        <v>21</v>
      </c>
      <c r="P9017" t="s">
        <v>397</v>
      </c>
      <c r="Q9017" t="s">
        <v>149</v>
      </c>
    </row>
    <row r="9018" spans="1:17" hidden="1" x14ac:dyDescent="0.25">
      <c r="A9018" t="s">
        <v>35302</v>
      </c>
      <c r="B9018" t="s">
        <v>35303</v>
      </c>
      <c r="C9018" s="1" t="str">
        <f t="shared" si="1211"/>
        <v>21:0675</v>
      </c>
      <c r="D9018" s="1" t="str">
        <f t="shared" si="1212"/>
        <v>21:0205</v>
      </c>
      <c r="E9018" t="s">
        <v>35304</v>
      </c>
      <c r="F9018" t="s">
        <v>35305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 t="s">
        <v>21</v>
      </c>
      <c r="P9018" t="s">
        <v>583</v>
      </c>
      <c r="Q9018" t="s">
        <v>143</v>
      </c>
    </row>
    <row r="9019" spans="1:17" hidden="1" x14ac:dyDescent="0.25">
      <c r="A9019" t="s">
        <v>35306</v>
      </c>
      <c r="B9019" t="s">
        <v>35307</v>
      </c>
      <c r="C9019" s="1" t="str">
        <f t="shared" si="1211"/>
        <v>21:0675</v>
      </c>
      <c r="D9019" s="1" t="str">
        <f t="shared" si="1212"/>
        <v>21:0205</v>
      </c>
      <c r="E9019" t="s">
        <v>35308</v>
      </c>
      <c r="F9019" t="s">
        <v>35309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 t="s">
        <v>21</v>
      </c>
      <c r="P9019" t="s">
        <v>397</v>
      </c>
      <c r="Q9019" t="s">
        <v>143</v>
      </c>
    </row>
    <row r="9020" spans="1:17" hidden="1" x14ac:dyDescent="0.25">
      <c r="A9020" t="s">
        <v>35310</v>
      </c>
      <c r="B9020" t="s">
        <v>35311</v>
      </c>
      <c r="C9020" s="1" t="str">
        <f t="shared" si="1211"/>
        <v>21:0675</v>
      </c>
      <c r="D9020" s="1" t="str">
        <f>HYPERLINK("http://geochem.nrcan.gc.ca/cdogs/content/svy/svy_e.htm", "")</f>
        <v/>
      </c>
      <c r="G9020" s="1" t="str">
        <f>HYPERLINK("http://geochem.nrcan.gc.ca/cdogs/content/cr_/cr_00082_e.htm", "82")</f>
        <v>82</v>
      </c>
      <c r="J9020" t="s">
        <v>11703</v>
      </c>
      <c r="K9020" t="s">
        <v>11704</v>
      </c>
      <c r="O9020" t="s">
        <v>730</v>
      </c>
      <c r="P9020" t="s">
        <v>1588</v>
      </c>
      <c r="Q9020" t="s">
        <v>35</v>
      </c>
    </row>
    <row r="9021" spans="1:17" hidden="1" x14ac:dyDescent="0.25">
      <c r="A9021" t="s">
        <v>35312</v>
      </c>
      <c r="B9021" t="s">
        <v>35313</v>
      </c>
      <c r="C9021" s="1" t="str">
        <f t="shared" si="1211"/>
        <v>21:0675</v>
      </c>
      <c r="D9021" s="1" t="str">
        <f t="shared" ref="D9021:D9043" si="1215">HYPERLINK("http://geochem.nrcan.gc.ca/cdogs/content/svy/svy210205_e.htm", "21:0205")</f>
        <v>21:0205</v>
      </c>
      <c r="E9021" t="s">
        <v>35314</v>
      </c>
      <c r="F9021" t="s">
        <v>35315</v>
      </c>
      <c r="H9021">
        <v>63.012454099999999</v>
      </c>
      <c r="I9021">
        <v>-137.6866593</v>
      </c>
      <c r="J9021" s="1" t="str">
        <f t="shared" ref="J9021:J9043" si="1216">HYPERLINK("http://geochem.nrcan.gc.ca/cdogs/content/kwd/kwd020018_e.htm", "Fluid (stream)")</f>
        <v>Fluid (stream)</v>
      </c>
      <c r="K9021" s="1" t="str">
        <f t="shared" ref="K9021:K9043" si="1217">HYPERLINK("http://geochem.nrcan.gc.ca/cdogs/content/kwd/kwd080007_e.htm", "Untreated Water")</f>
        <v>Untreated Water</v>
      </c>
      <c r="O9021" t="s">
        <v>21</v>
      </c>
      <c r="P9021" t="s">
        <v>1631</v>
      </c>
      <c r="Q9021" t="s">
        <v>198</v>
      </c>
    </row>
    <row r="9022" spans="1:17" hidden="1" x14ac:dyDescent="0.25">
      <c r="A9022" t="s">
        <v>35316</v>
      </c>
      <c r="B9022" t="s">
        <v>35317</v>
      </c>
      <c r="C9022" s="1" t="str">
        <f t="shared" si="1211"/>
        <v>21:0675</v>
      </c>
      <c r="D9022" s="1" t="str">
        <f t="shared" si="1215"/>
        <v>21:0205</v>
      </c>
      <c r="E9022" t="s">
        <v>35318</v>
      </c>
      <c r="F9022" t="s">
        <v>35319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 t="s">
        <v>15079</v>
      </c>
      <c r="P9022" t="s">
        <v>4464</v>
      </c>
      <c r="Q9022" t="s">
        <v>522</v>
      </c>
    </row>
    <row r="9023" spans="1:17" hidden="1" x14ac:dyDescent="0.25">
      <c r="A9023" t="s">
        <v>35320</v>
      </c>
      <c r="B9023" t="s">
        <v>35321</v>
      </c>
      <c r="C9023" s="1" t="str">
        <f t="shared" si="1211"/>
        <v>21:0675</v>
      </c>
      <c r="D9023" s="1" t="str">
        <f t="shared" si="1215"/>
        <v>21:0205</v>
      </c>
      <c r="E9023" t="s">
        <v>35322</v>
      </c>
      <c r="F9023" t="s">
        <v>35323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 t="s">
        <v>21</v>
      </c>
      <c r="P9023" t="s">
        <v>1598</v>
      </c>
      <c r="Q9023" t="s">
        <v>198</v>
      </c>
    </row>
    <row r="9024" spans="1:17" hidden="1" x14ac:dyDescent="0.25">
      <c r="A9024" t="s">
        <v>35324</v>
      </c>
      <c r="B9024" t="s">
        <v>35325</v>
      </c>
      <c r="C9024" s="1" t="str">
        <f t="shared" si="1211"/>
        <v>21:0675</v>
      </c>
      <c r="D9024" s="1" t="str">
        <f t="shared" si="1215"/>
        <v>21:0205</v>
      </c>
      <c r="E9024" t="s">
        <v>35326</v>
      </c>
      <c r="F9024" t="s">
        <v>35327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 t="s">
        <v>21</v>
      </c>
      <c r="P9024" t="s">
        <v>2212</v>
      </c>
      <c r="Q9024" t="s">
        <v>23</v>
      </c>
    </row>
    <row r="9025" spans="1:17" hidden="1" x14ac:dyDescent="0.25">
      <c r="A9025" t="s">
        <v>35328</v>
      </c>
      <c r="B9025" t="s">
        <v>35329</v>
      </c>
      <c r="C9025" s="1" t="str">
        <f t="shared" si="1211"/>
        <v>21:0675</v>
      </c>
      <c r="D9025" s="1" t="str">
        <f t="shared" si="1215"/>
        <v>21:0205</v>
      </c>
      <c r="E9025" t="s">
        <v>35330</v>
      </c>
      <c r="F9025" t="s">
        <v>35331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 t="s">
        <v>21</v>
      </c>
      <c r="P9025" t="s">
        <v>1598</v>
      </c>
      <c r="Q9025" t="s">
        <v>522</v>
      </c>
    </row>
    <row r="9026" spans="1:17" hidden="1" x14ac:dyDescent="0.25">
      <c r="A9026" t="s">
        <v>35332</v>
      </c>
      <c r="B9026" t="s">
        <v>35333</v>
      </c>
      <c r="C9026" s="1" t="str">
        <f t="shared" si="1211"/>
        <v>21:0675</v>
      </c>
      <c r="D9026" s="1" t="str">
        <f t="shared" si="1215"/>
        <v>21:0205</v>
      </c>
      <c r="E9026" t="s">
        <v>35334</v>
      </c>
      <c r="F9026" t="s">
        <v>35335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 t="s">
        <v>21</v>
      </c>
      <c r="P9026" t="s">
        <v>391</v>
      </c>
      <c r="Q9026" t="s">
        <v>29</v>
      </c>
    </row>
    <row r="9027" spans="1:17" hidden="1" x14ac:dyDescent="0.25">
      <c r="A9027" t="s">
        <v>35336</v>
      </c>
      <c r="B9027" t="s">
        <v>35337</v>
      </c>
      <c r="C9027" s="1" t="str">
        <f t="shared" si="1211"/>
        <v>21:0675</v>
      </c>
      <c r="D9027" s="1" t="str">
        <f t="shared" si="1215"/>
        <v>21:0205</v>
      </c>
      <c r="E9027" t="s">
        <v>35338</v>
      </c>
      <c r="F9027" t="s">
        <v>35339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 t="s">
        <v>21</v>
      </c>
      <c r="P9027" t="s">
        <v>391</v>
      </c>
      <c r="Q9027" t="s">
        <v>71</v>
      </c>
    </row>
    <row r="9028" spans="1:17" hidden="1" x14ac:dyDescent="0.25">
      <c r="A9028" t="s">
        <v>35340</v>
      </c>
      <c r="B9028" t="s">
        <v>35341</v>
      </c>
      <c r="C9028" s="1" t="str">
        <f t="shared" si="1211"/>
        <v>21:0675</v>
      </c>
      <c r="D9028" s="1" t="str">
        <f t="shared" si="1215"/>
        <v>21:0205</v>
      </c>
      <c r="E9028" t="s">
        <v>35342</v>
      </c>
      <c r="F9028" t="s">
        <v>35343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 t="s">
        <v>3419</v>
      </c>
      <c r="P9028" t="s">
        <v>1631</v>
      </c>
      <c r="Q9028" t="s">
        <v>23</v>
      </c>
    </row>
    <row r="9029" spans="1:17" hidden="1" x14ac:dyDescent="0.25">
      <c r="A9029" t="s">
        <v>35344</v>
      </c>
      <c r="B9029" t="s">
        <v>35345</v>
      </c>
      <c r="C9029" s="1" t="str">
        <f t="shared" si="1211"/>
        <v>21:0675</v>
      </c>
      <c r="D9029" s="1" t="str">
        <f t="shared" si="1215"/>
        <v>21:0205</v>
      </c>
      <c r="E9029" t="s">
        <v>35346</v>
      </c>
      <c r="F9029" t="s">
        <v>35347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 t="s">
        <v>21</v>
      </c>
      <c r="P9029" t="s">
        <v>2943</v>
      </c>
      <c r="Q9029" t="s">
        <v>215</v>
      </c>
    </row>
    <row r="9030" spans="1:17" hidden="1" x14ac:dyDescent="0.25">
      <c r="A9030" t="s">
        <v>35348</v>
      </c>
      <c r="B9030" t="s">
        <v>35349</v>
      </c>
      <c r="C9030" s="1" t="str">
        <f t="shared" si="1211"/>
        <v>21:0675</v>
      </c>
      <c r="D9030" s="1" t="str">
        <f t="shared" si="1215"/>
        <v>21:0205</v>
      </c>
      <c r="E9030" t="s">
        <v>35346</v>
      </c>
      <c r="F9030" t="s">
        <v>35350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 t="s">
        <v>21</v>
      </c>
      <c r="P9030" t="s">
        <v>2943</v>
      </c>
      <c r="Q9030" t="s">
        <v>215</v>
      </c>
    </row>
    <row r="9031" spans="1:17" hidden="1" x14ac:dyDescent="0.25">
      <c r="A9031" t="s">
        <v>35351</v>
      </c>
      <c r="B9031" t="s">
        <v>35352</v>
      </c>
      <c r="C9031" s="1" t="str">
        <f t="shared" si="1211"/>
        <v>21:0675</v>
      </c>
      <c r="D9031" s="1" t="str">
        <f t="shared" si="1215"/>
        <v>21:0205</v>
      </c>
      <c r="E9031" t="s">
        <v>35353</v>
      </c>
      <c r="F9031" t="s">
        <v>35354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 t="s">
        <v>21</v>
      </c>
      <c r="P9031" t="s">
        <v>2943</v>
      </c>
      <c r="Q9031" t="s">
        <v>52</v>
      </c>
    </row>
    <row r="9032" spans="1:17" hidden="1" x14ac:dyDescent="0.25">
      <c r="A9032" t="s">
        <v>35355</v>
      </c>
      <c r="B9032" t="s">
        <v>35356</v>
      </c>
      <c r="C9032" s="1" t="str">
        <f t="shared" si="1211"/>
        <v>21:0675</v>
      </c>
      <c r="D9032" s="1" t="str">
        <f t="shared" si="1215"/>
        <v>21:0205</v>
      </c>
      <c r="E9032" t="s">
        <v>35357</v>
      </c>
      <c r="F9032" t="s">
        <v>35358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 t="s">
        <v>21</v>
      </c>
      <c r="P9032" t="s">
        <v>2943</v>
      </c>
      <c r="Q9032" t="s">
        <v>215</v>
      </c>
    </row>
    <row r="9033" spans="1:17" hidden="1" x14ac:dyDescent="0.25">
      <c r="A9033" t="s">
        <v>35359</v>
      </c>
      <c r="B9033" t="s">
        <v>35360</v>
      </c>
      <c r="C9033" s="1" t="str">
        <f t="shared" si="1211"/>
        <v>21:0675</v>
      </c>
      <c r="D9033" s="1" t="str">
        <f t="shared" si="1215"/>
        <v>21:0205</v>
      </c>
      <c r="E9033" t="s">
        <v>35361</v>
      </c>
      <c r="F9033" t="s">
        <v>35362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 t="s">
        <v>21</v>
      </c>
      <c r="P9033" t="s">
        <v>1515</v>
      </c>
      <c r="Q9033" t="s">
        <v>149</v>
      </c>
    </row>
    <row r="9034" spans="1:17" hidden="1" x14ac:dyDescent="0.25">
      <c r="A9034" t="s">
        <v>35363</v>
      </c>
      <c r="B9034" t="s">
        <v>35364</v>
      </c>
      <c r="C9034" s="1" t="str">
        <f t="shared" si="1211"/>
        <v>21:0675</v>
      </c>
      <c r="D9034" s="1" t="str">
        <f t="shared" si="1215"/>
        <v>21:0205</v>
      </c>
      <c r="E9034" t="s">
        <v>35365</v>
      </c>
      <c r="F9034" t="s">
        <v>35366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 t="s">
        <v>21</v>
      </c>
      <c r="P9034" t="s">
        <v>22</v>
      </c>
      <c r="Q9034" t="s">
        <v>1528</v>
      </c>
    </row>
    <row r="9035" spans="1:17" hidden="1" x14ac:dyDescent="0.25">
      <c r="A9035" t="s">
        <v>35367</v>
      </c>
      <c r="B9035" t="s">
        <v>35368</v>
      </c>
      <c r="C9035" s="1" t="str">
        <f t="shared" si="1211"/>
        <v>21:0675</v>
      </c>
      <c r="D9035" s="1" t="str">
        <f t="shared" si="1215"/>
        <v>21:0205</v>
      </c>
      <c r="E9035" t="s">
        <v>35369</v>
      </c>
      <c r="F9035" t="s">
        <v>35370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 t="s">
        <v>244</v>
      </c>
      <c r="P9035" t="s">
        <v>2943</v>
      </c>
      <c r="Q9035" t="s">
        <v>198</v>
      </c>
    </row>
    <row r="9036" spans="1:17" hidden="1" x14ac:dyDescent="0.25">
      <c r="A9036" t="s">
        <v>35371</v>
      </c>
      <c r="B9036" t="s">
        <v>35372</v>
      </c>
      <c r="C9036" s="1" t="str">
        <f t="shared" si="1211"/>
        <v>21:0675</v>
      </c>
      <c r="D9036" s="1" t="str">
        <f t="shared" si="1215"/>
        <v>21:0205</v>
      </c>
      <c r="E9036" t="s">
        <v>35373</v>
      </c>
      <c r="F9036" t="s">
        <v>35374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 t="s">
        <v>21</v>
      </c>
      <c r="P9036" t="s">
        <v>2943</v>
      </c>
      <c r="Q9036" t="s">
        <v>71</v>
      </c>
    </row>
    <row r="9037" spans="1:17" hidden="1" x14ac:dyDescent="0.25">
      <c r="A9037" t="s">
        <v>35375</v>
      </c>
      <c r="B9037" t="s">
        <v>35376</v>
      </c>
      <c r="C9037" s="1" t="str">
        <f t="shared" si="1211"/>
        <v>21:0675</v>
      </c>
      <c r="D9037" s="1" t="str">
        <f t="shared" si="1215"/>
        <v>21:0205</v>
      </c>
      <c r="E9037" t="s">
        <v>35377</v>
      </c>
      <c r="F9037" t="s">
        <v>35378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 t="s">
        <v>21</v>
      </c>
      <c r="P9037" t="s">
        <v>391</v>
      </c>
      <c r="Q9037" t="s">
        <v>93</v>
      </c>
    </row>
    <row r="9038" spans="1:17" hidden="1" x14ac:dyDescent="0.25">
      <c r="A9038" t="s">
        <v>35379</v>
      </c>
      <c r="B9038" t="s">
        <v>35380</v>
      </c>
      <c r="C9038" s="1" t="str">
        <f t="shared" si="1211"/>
        <v>21:0675</v>
      </c>
      <c r="D9038" s="1" t="str">
        <f t="shared" si="1215"/>
        <v>21:0205</v>
      </c>
      <c r="E9038" t="s">
        <v>35381</v>
      </c>
      <c r="F9038" t="s">
        <v>35382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 t="s">
        <v>21</v>
      </c>
      <c r="P9038" t="s">
        <v>391</v>
      </c>
      <c r="Q9038" t="s">
        <v>71</v>
      </c>
    </row>
    <row r="9039" spans="1:17" hidden="1" x14ac:dyDescent="0.25">
      <c r="A9039" t="s">
        <v>35383</v>
      </c>
      <c r="B9039" t="s">
        <v>35384</v>
      </c>
      <c r="C9039" s="1" t="str">
        <f t="shared" si="1211"/>
        <v>21:0675</v>
      </c>
      <c r="D9039" s="1" t="str">
        <f t="shared" si="1215"/>
        <v>21:0205</v>
      </c>
      <c r="E9039" t="s">
        <v>35385</v>
      </c>
      <c r="F9039" t="s">
        <v>35386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 t="s">
        <v>21</v>
      </c>
      <c r="P9039" t="s">
        <v>2943</v>
      </c>
      <c r="Q9039" t="s">
        <v>71</v>
      </c>
    </row>
    <row r="9040" spans="1:17" hidden="1" x14ac:dyDescent="0.25">
      <c r="A9040" t="s">
        <v>35387</v>
      </c>
      <c r="B9040" t="s">
        <v>35388</v>
      </c>
      <c r="C9040" s="1" t="str">
        <f t="shared" si="1211"/>
        <v>21:0675</v>
      </c>
      <c r="D9040" s="1" t="str">
        <f t="shared" si="1215"/>
        <v>21:0205</v>
      </c>
      <c r="E9040" t="s">
        <v>35389</v>
      </c>
      <c r="F9040" t="s">
        <v>35390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 t="s">
        <v>21</v>
      </c>
      <c r="P9040" t="s">
        <v>397</v>
      </c>
      <c r="Q9040" t="s">
        <v>93</v>
      </c>
    </row>
    <row r="9041" spans="1:17" hidden="1" x14ac:dyDescent="0.25">
      <c r="A9041" t="s">
        <v>35391</v>
      </c>
      <c r="B9041" t="s">
        <v>35392</v>
      </c>
      <c r="C9041" s="1" t="str">
        <f t="shared" si="1211"/>
        <v>21:0675</v>
      </c>
      <c r="D9041" s="1" t="str">
        <f t="shared" si="1215"/>
        <v>21:0205</v>
      </c>
      <c r="E9041" t="s">
        <v>35393</v>
      </c>
      <c r="F9041" t="s">
        <v>35394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 t="s">
        <v>21</v>
      </c>
      <c r="P9041" t="s">
        <v>583</v>
      </c>
      <c r="Q9041" t="s">
        <v>143</v>
      </c>
    </row>
    <row r="9042" spans="1:17" hidden="1" x14ac:dyDescent="0.25">
      <c r="A9042" t="s">
        <v>35395</v>
      </c>
      <c r="B9042" t="s">
        <v>35396</v>
      </c>
      <c r="C9042" s="1" t="str">
        <f t="shared" si="1211"/>
        <v>21:0675</v>
      </c>
      <c r="D9042" s="1" t="str">
        <f t="shared" si="1215"/>
        <v>21:0205</v>
      </c>
      <c r="E9042" t="s">
        <v>35397</v>
      </c>
      <c r="F9042" t="s">
        <v>35398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 t="s">
        <v>21</v>
      </c>
      <c r="P9042" t="s">
        <v>2943</v>
      </c>
      <c r="Q9042" t="s">
        <v>138</v>
      </c>
    </row>
    <row r="9043" spans="1:17" hidden="1" x14ac:dyDescent="0.25">
      <c r="A9043" t="s">
        <v>35399</v>
      </c>
      <c r="B9043" t="s">
        <v>35400</v>
      </c>
      <c r="C9043" s="1" t="str">
        <f t="shared" si="1211"/>
        <v>21:0675</v>
      </c>
      <c r="D9043" s="1" t="str">
        <f t="shared" si="1215"/>
        <v>21:0205</v>
      </c>
      <c r="E9043" t="s">
        <v>35401</v>
      </c>
      <c r="F9043" t="s">
        <v>35402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 t="s">
        <v>21</v>
      </c>
      <c r="P9043" t="s">
        <v>2943</v>
      </c>
      <c r="Q9043" t="s">
        <v>143</v>
      </c>
    </row>
    <row r="9044" spans="1:17" hidden="1" x14ac:dyDescent="0.25">
      <c r="A9044" t="s">
        <v>35403</v>
      </c>
      <c r="B9044" t="s">
        <v>35404</v>
      </c>
      <c r="C9044" s="1" t="str">
        <f t="shared" si="1211"/>
        <v>21:0675</v>
      </c>
      <c r="D9044" s="1" t="str">
        <f>HYPERLINK("http://geochem.nrcan.gc.ca/cdogs/content/svy/svy_e.htm", "")</f>
        <v/>
      </c>
      <c r="G9044" s="1" t="str">
        <f>HYPERLINK("http://geochem.nrcan.gc.ca/cdogs/content/cr_/cr_00082_e.htm", "82")</f>
        <v>82</v>
      </c>
      <c r="J9044" t="s">
        <v>11703</v>
      </c>
      <c r="K9044" t="s">
        <v>11704</v>
      </c>
      <c r="O9044" t="s">
        <v>14840</v>
      </c>
      <c r="P9044" t="s">
        <v>5702</v>
      </c>
      <c r="Q9044" t="s">
        <v>35</v>
      </c>
    </row>
    <row r="9045" spans="1:17" hidden="1" x14ac:dyDescent="0.25">
      <c r="A9045" t="s">
        <v>35405</v>
      </c>
      <c r="B9045" t="s">
        <v>35406</v>
      </c>
      <c r="C9045" s="1" t="str">
        <f t="shared" si="1211"/>
        <v>21:0675</v>
      </c>
      <c r="D9045" s="1" t="str">
        <f t="shared" ref="D9045:D9059" si="1218">HYPERLINK("http://geochem.nrcan.gc.ca/cdogs/content/svy/svy210205_e.htm", "21:0205")</f>
        <v>21:0205</v>
      </c>
      <c r="E9045" t="s">
        <v>35407</v>
      </c>
      <c r="F9045" t="s">
        <v>35408</v>
      </c>
      <c r="H9045">
        <v>63.068802699999999</v>
      </c>
      <c r="I9045">
        <v>-137.8780812</v>
      </c>
      <c r="J9045" s="1" t="str">
        <f t="shared" ref="J9045:J9059" si="1219">HYPERLINK("http://geochem.nrcan.gc.ca/cdogs/content/kwd/kwd020018_e.htm", "Fluid (stream)")</f>
        <v>Fluid (stream)</v>
      </c>
      <c r="K9045" s="1" t="str">
        <f t="shared" ref="K9045:K9059" si="1220">HYPERLINK("http://geochem.nrcan.gc.ca/cdogs/content/kwd/kwd080007_e.htm", "Untreated Water")</f>
        <v>Untreated Water</v>
      </c>
      <c r="O9045" t="s">
        <v>21</v>
      </c>
      <c r="P9045" t="s">
        <v>1515</v>
      </c>
      <c r="Q9045" t="s">
        <v>189</v>
      </c>
    </row>
    <row r="9046" spans="1:17" hidden="1" x14ac:dyDescent="0.25">
      <c r="A9046" t="s">
        <v>35409</v>
      </c>
      <c r="B9046" t="s">
        <v>35410</v>
      </c>
      <c r="C9046" s="1" t="str">
        <f t="shared" si="1211"/>
        <v>21:0675</v>
      </c>
      <c r="D9046" s="1" t="str">
        <f t="shared" si="1218"/>
        <v>21:0205</v>
      </c>
      <c r="E9046" t="s">
        <v>35407</v>
      </c>
      <c r="F9046" t="s">
        <v>35411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 t="s">
        <v>21</v>
      </c>
      <c r="P9046" t="s">
        <v>397</v>
      </c>
      <c r="Q9046" t="s">
        <v>171</v>
      </c>
    </row>
    <row r="9047" spans="1:17" hidden="1" x14ac:dyDescent="0.25">
      <c r="A9047" t="s">
        <v>35412</v>
      </c>
      <c r="B9047" t="s">
        <v>35413</v>
      </c>
      <c r="C9047" s="1" t="str">
        <f t="shared" si="1211"/>
        <v>21:0675</v>
      </c>
      <c r="D9047" s="1" t="str">
        <f t="shared" si="1218"/>
        <v>21:0205</v>
      </c>
      <c r="E9047" t="s">
        <v>35414</v>
      </c>
      <c r="F9047" t="s">
        <v>35415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 t="s">
        <v>21</v>
      </c>
      <c r="P9047" t="s">
        <v>2943</v>
      </c>
      <c r="Q9047" t="s">
        <v>93</v>
      </c>
    </row>
    <row r="9048" spans="1:17" hidden="1" x14ac:dyDescent="0.25">
      <c r="A9048" t="s">
        <v>35416</v>
      </c>
      <c r="B9048" t="s">
        <v>35417</v>
      </c>
      <c r="C9048" s="1" t="str">
        <f t="shared" si="1211"/>
        <v>21:0675</v>
      </c>
      <c r="D9048" s="1" t="str">
        <f t="shared" si="1218"/>
        <v>21:0205</v>
      </c>
      <c r="E9048" t="s">
        <v>35418</v>
      </c>
      <c r="F9048" t="s">
        <v>35419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 t="s">
        <v>21</v>
      </c>
      <c r="P9048" t="s">
        <v>2943</v>
      </c>
      <c r="Q9048" t="s">
        <v>46</v>
      </c>
    </row>
    <row r="9049" spans="1:17" hidden="1" x14ac:dyDescent="0.25">
      <c r="A9049" t="s">
        <v>35420</v>
      </c>
      <c r="B9049" t="s">
        <v>35421</v>
      </c>
      <c r="C9049" s="1" t="str">
        <f t="shared" si="1211"/>
        <v>21:0675</v>
      </c>
      <c r="D9049" s="1" t="str">
        <f t="shared" si="1218"/>
        <v>21:0205</v>
      </c>
      <c r="E9049" t="s">
        <v>35422</v>
      </c>
      <c r="F9049" t="s">
        <v>35423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 t="s">
        <v>21</v>
      </c>
      <c r="P9049" t="s">
        <v>1515</v>
      </c>
      <c r="Q9049" t="s">
        <v>93</v>
      </c>
    </row>
    <row r="9050" spans="1:17" hidden="1" x14ac:dyDescent="0.25">
      <c r="A9050" t="s">
        <v>35424</v>
      </c>
      <c r="B9050" t="s">
        <v>35425</v>
      </c>
      <c r="C9050" s="1" t="str">
        <f t="shared" ref="C9050:C9113" si="1221">HYPERLINK("http://geochem.nrcan.gc.ca/cdogs/content/bdl/bdl210675_e.htm", "21:0675")</f>
        <v>21:0675</v>
      </c>
      <c r="D9050" s="1" t="str">
        <f t="shared" si="1218"/>
        <v>21:0205</v>
      </c>
      <c r="E9050" t="s">
        <v>35426</v>
      </c>
      <c r="F9050" t="s">
        <v>35427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 t="s">
        <v>21</v>
      </c>
      <c r="P9050" t="s">
        <v>2943</v>
      </c>
      <c r="Q9050" t="s">
        <v>149</v>
      </c>
    </row>
    <row r="9051" spans="1:17" hidden="1" x14ac:dyDescent="0.25">
      <c r="A9051" t="s">
        <v>35428</v>
      </c>
      <c r="B9051" t="s">
        <v>35429</v>
      </c>
      <c r="C9051" s="1" t="str">
        <f t="shared" si="1221"/>
        <v>21:0675</v>
      </c>
      <c r="D9051" s="1" t="str">
        <f t="shared" si="1218"/>
        <v>21:0205</v>
      </c>
      <c r="E9051" t="s">
        <v>35430</v>
      </c>
      <c r="F9051" t="s">
        <v>35431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 t="s">
        <v>21</v>
      </c>
      <c r="P9051" t="s">
        <v>397</v>
      </c>
      <c r="Q9051" t="s">
        <v>52</v>
      </c>
    </row>
    <row r="9052" spans="1:17" hidden="1" x14ac:dyDescent="0.25">
      <c r="A9052" t="s">
        <v>35432</v>
      </c>
      <c r="B9052" t="s">
        <v>35433</v>
      </c>
      <c r="C9052" s="1" t="str">
        <f t="shared" si="1221"/>
        <v>21:0675</v>
      </c>
      <c r="D9052" s="1" t="str">
        <f t="shared" si="1218"/>
        <v>21:0205</v>
      </c>
      <c r="E9052" t="s">
        <v>35434</v>
      </c>
      <c r="F9052" t="s">
        <v>35435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 t="s">
        <v>21</v>
      </c>
      <c r="P9052" t="s">
        <v>2212</v>
      </c>
      <c r="Q9052" t="s">
        <v>171</v>
      </c>
    </row>
    <row r="9053" spans="1:17" hidden="1" x14ac:dyDescent="0.25">
      <c r="A9053" t="s">
        <v>35436</v>
      </c>
      <c r="B9053" t="s">
        <v>35437</v>
      </c>
      <c r="C9053" s="1" t="str">
        <f t="shared" si="1221"/>
        <v>21:0675</v>
      </c>
      <c r="D9053" s="1" t="str">
        <f t="shared" si="1218"/>
        <v>21:0205</v>
      </c>
      <c r="E9053" t="s">
        <v>35438</v>
      </c>
      <c r="F9053" t="s">
        <v>35439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 t="s">
        <v>21</v>
      </c>
      <c r="P9053" t="s">
        <v>1515</v>
      </c>
      <c r="Q9053" t="s">
        <v>149</v>
      </c>
    </row>
    <row r="9054" spans="1:17" hidden="1" x14ac:dyDescent="0.25">
      <c r="A9054" t="s">
        <v>35440</v>
      </c>
      <c r="B9054" t="s">
        <v>35441</v>
      </c>
      <c r="C9054" s="1" t="str">
        <f t="shared" si="1221"/>
        <v>21:0675</v>
      </c>
      <c r="D9054" s="1" t="str">
        <f t="shared" si="1218"/>
        <v>21:0205</v>
      </c>
      <c r="E9054" t="s">
        <v>35442</v>
      </c>
      <c r="F9054" t="s">
        <v>35443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 t="s">
        <v>21</v>
      </c>
      <c r="P9054" t="s">
        <v>22</v>
      </c>
      <c r="Q9054" t="s">
        <v>143</v>
      </c>
    </row>
    <row r="9055" spans="1:17" hidden="1" x14ac:dyDescent="0.25">
      <c r="A9055" t="s">
        <v>35444</v>
      </c>
      <c r="B9055" t="s">
        <v>35445</v>
      </c>
      <c r="C9055" s="1" t="str">
        <f t="shared" si="1221"/>
        <v>21:0675</v>
      </c>
      <c r="D9055" s="1" t="str">
        <f t="shared" si="1218"/>
        <v>21:0205</v>
      </c>
      <c r="E9055" t="s">
        <v>35446</v>
      </c>
      <c r="F9055" t="s">
        <v>35447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 t="s">
        <v>21</v>
      </c>
      <c r="P9055" t="s">
        <v>356</v>
      </c>
      <c r="Q9055" t="s">
        <v>3836</v>
      </c>
    </row>
    <row r="9056" spans="1:17" hidden="1" x14ac:dyDescent="0.25">
      <c r="A9056" t="s">
        <v>35448</v>
      </c>
      <c r="B9056" t="s">
        <v>35449</v>
      </c>
      <c r="C9056" s="1" t="str">
        <f t="shared" si="1221"/>
        <v>21:0675</v>
      </c>
      <c r="D9056" s="1" t="str">
        <f t="shared" si="1218"/>
        <v>21:0205</v>
      </c>
      <c r="E9056" t="s">
        <v>35450</v>
      </c>
      <c r="F9056" t="s">
        <v>35451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 t="s">
        <v>21</v>
      </c>
      <c r="P9056" t="s">
        <v>397</v>
      </c>
      <c r="Q9056" t="s">
        <v>215</v>
      </c>
    </row>
    <row r="9057" spans="1:17" hidden="1" x14ac:dyDescent="0.25">
      <c r="A9057" t="s">
        <v>35452</v>
      </c>
      <c r="B9057" t="s">
        <v>35453</v>
      </c>
      <c r="C9057" s="1" t="str">
        <f t="shared" si="1221"/>
        <v>21:0675</v>
      </c>
      <c r="D9057" s="1" t="str">
        <f t="shared" si="1218"/>
        <v>21:0205</v>
      </c>
      <c r="E9057" t="s">
        <v>35454</v>
      </c>
      <c r="F9057" t="s">
        <v>35455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 t="s">
        <v>21</v>
      </c>
      <c r="P9057" t="s">
        <v>2212</v>
      </c>
      <c r="Q9057" t="s">
        <v>88</v>
      </c>
    </row>
    <row r="9058" spans="1:17" hidden="1" x14ac:dyDescent="0.25">
      <c r="A9058" t="s">
        <v>35456</v>
      </c>
      <c r="B9058" t="s">
        <v>35457</v>
      </c>
      <c r="C9058" s="1" t="str">
        <f t="shared" si="1221"/>
        <v>21:0675</v>
      </c>
      <c r="D9058" s="1" t="str">
        <f t="shared" si="1218"/>
        <v>21:0205</v>
      </c>
      <c r="E9058" t="s">
        <v>35458</v>
      </c>
      <c r="F9058" t="s">
        <v>35459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 t="s">
        <v>21</v>
      </c>
      <c r="P9058" t="s">
        <v>583</v>
      </c>
      <c r="Q9058" t="s">
        <v>1528</v>
      </c>
    </row>
    <row r="9059" spans="1:17" hidden="1" x14ac:dyDescent="0.25">
      <c r="A9059" t="s">
        <v>35460</v>
      </c>
      <c r="B9059" t="s">
        <v>35461</v>
      </c>
      <c r="C9059" s="1" t="str">
        <f t="shared" si="1221"/>
        <v>21:0675</v>
      </c>
      <c r="D9059" s="1" t="str">
        <f t="shared" si="1218"/>
        <v>21:0205</v>
      </c>
      <c r="E9059" t="s">
        <v>35462</v>
      </c>
      <c r="F9059" t="s">
        <v>35463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 t="s">
        <v>3032</v>
      </c>
      <c r="P9059" t="s">
        <v>1631</v>
      </c>
      <c r="Q9059" t="s">
        <v>171</v>
      </c>
    </row>
    <row r="9060" spans="1:17" hidden="1" x14ac:dyDescent="0.25">
      <c r="A9060" t="s">
        <v>35464</v>
      </c>
      <c r="B9060" t="s">
        <v>35465</v>
      </c>
      <c r="C9060" s="1" t="str">
        <f t="shared" si="1221"/>
        <v>21:0675</v>
      </c>
      <c r="D9060" s="1" t="str">
        <f>HYPERLINK("http://geochem.nrcan.gc.ca/cdogs/content/svy/svy_e.htm", "")</f>
        <v/>
      </c>
      <c r="G9060" s="1" t="str">
        <f>HYPERLINK("http://geochem.nrcan.gc.ca/cdogs/content/cr_/cr_00081_e.htm", "81")</f>
        <v>81</v>
      </c>
      <c r="J9060" t="s">
        <v>11703</v>
      </c>
      <c r="K9060" t="s">
        <v>11704</v>
      </c>
      <c r="O9060" t="s">
        <v>158</v>
      </c>
      <c r="P9060" t="s">
        <v>1598</v>
      </c>
      <c r="Q9060" t="s">
        <v>398</v>
      </c>
    </row>
    <row r="9061" spans="1:17" hidden="1" x14ac:dyDescent="0.25">
      <c r="A9061" t="s">
        <v>35466</v>
      </c>
      <c r="B9061" t="s">
        <v>35467</v>
      </c>
      <c r="C9061" s="1" t="str">
        <f t="shared" si="1221"/>
        <v>21:0675</v>
      </c>
      <c r="D9061" s="1" t="str">
        <f t="shared" ref="D9061:D9076" si="1222">HYPERLINK("http://geochem.nrcan.gc.ca/cdogs/content/svy/svy210205_e.htm", "21:0205")</f>
        <v>21:0205</v>
      </c>
      <c r="E9061" t="s">
        <v>35468</v>
      </c>
      <c r="F9061" t="s">
        <v>35469</v>
      </c>
      <c r="H9061">
        <v>63.069489300000001</v>
      </c>
      <c r="I9061">
        <v>-137.38172650000001</v>
      </c>
      <c r="J9061" s="1" t="str">
        <f t="shared" ref="J9061:J9076" si="1223">HYPERLINK("http://geochem.nrcan.gc.ca/cdogs/content/kwd/kwd020018_e.htm", "Fluid (stream)")</f>
        <v>Fluid (stream)</v>
      </c>
      <c r="K9061" s="1" t="str">
        <f t="shared" ref="K9061:K9076" si="1224">HYPERLINK("http://geochem.nrcan.gc.ca/cdogs/content/kwd/kwd080007_e.htm", "Untreated Water")</f>
        <v>Untreated Water</v>
      </c>
      <c r="O9061" t="s">
        <v>21</v>
      </c>
      <c r="P9061" t="s">
        <v>2212</v>
      </c>
      <c r="Q9061" t="s">
        <v>143</v>
      </c>
    </row>
    <row r="9062" spans="1:17" hidden="1" x14ac:dyDescent="0.25">
      <c r="A9062" t="s">
        <v>35470</v>
      </c>
      <c r="B9062" t="s">
        <v>35471</v>
      </c>
      <c r="C9062" s="1" t="str">
        <f t="shared" si="1221"/>
        <v>21:0675</v>
      </c>
      <c r="D9062" s="1" t="str">
        <f t="shared" si="1222"/>
        <v>21:0205</v>
      </c>
      <c r="E9062" t="s">
        <v>35472</v>
      </c>
      <c r="F9062" t="s">
        <v>35473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 t="s">
        <v>1818</v>
      </c>
      <c r="P9062" t="s">
        <v>2212</v>
      </c>
      <c r="Q9062" t="s">
        <v>2948</v>
      </c>
    </row>
    <row r="9063" spans="1:17" hidden="1" x14ac:dyDescent="0.25">
      <c r="A9063" t="s">
        <v>35474</v>
      </c>
      <c r="B9063" t="s">
        <v>35475</v>
      </c>
      <c r="C9063" s="1" t="str">
        <f t="shared" si="1221"/>
        <v>21:0675</v>
      </c>
      <c r="D9063" s="1" t="str">
        <f t="shared" si="1222"/>
        <v>21:0205</v>
      </c>
      <c r="E9063" t="s">
        <v>35476</v>
      </c>
      <c r="F9063" t="s">
        <v>35477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 t="s">
        <v>158</v>
      </c>
      <c r="P9063" t="s">
        <v>830</v>
      </c>
      <c r="Q9063" t="s">
        <v>198</v>
      </c>
    </row>
    <row r="9064" spans="1:17" hidden="1" x14ac:dyDescent="0.25">
      <c r="A9064" t="s">
        <v>35478</v>
      </c>
      <c r="B9064" t="s">
        <v>35479</v>
      </c>
      <c r="C9064" s="1" t="str">
        <f t="shared" si="1221"/>
        <v>21:0675</v>
      </c>
      <c r="D9064" s="1" t="str">
        <f t="shared" si="1222"/>
        <v>21:0205</v>
      </c>
      <c r="E9064" t="s">
        <v>35480</v>
      </c>
      <c r="F9064" t="s">
        <v>35481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 t="s">
        <v>21</v>
      </c>
      <c r="P9064" t="s">
        <v>2212</v>
      </c>
      <c r="Q9064" t="s">
        <v>23</v>
      </c>
    </row>
    <row r="9065" spans="1:17" hidden="1" x14ac:dyDescent="0.25">
      <c r="A9065" t="s">
        <v>35482</v>
      </c>
      <c r="B9065" t="s">
        <v>35483</v>
      </c>
      <c r="C9065" s="1" t="str">
        <f t="shared" si="1221"/>
        <v>21:0675</v>
      </c>
      <c r="D9065" s="1" t="str">
        <f t="shared" si="1222"/>
        <v>21:0205</v>
      </c>
      <c r="E9065" t="s">
        <v>35484</v>
      </c>
      <c r="F9065" t="s">
        <v>35485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 t="s">
        <v>64</v>
      </c>
      <c r="P9065" t="s">
        <v>2212</v>
      </c>
      <c r="Q9065" t="s">
        <v>103</v>
      </c>
    </row>
    <row r="9066" spans="1:17" hidden="1" x14ac:dyDescent="0.25">
      <c r="A9066" t="s">
        <v>35486</v>
      </c>
      <c r="B9066" t="s">
        <v>35487</v>
      </c>
      <c r="C9066" s="1" t="str">
        <f t="shared" si="1221"/>
        <v>21:0675</v>
      </c>
      <c r="D9066" s="1" t="str">
        <f t="shared" si="1222"/>
        <v>21:0205</v>
      </c>
      <c r="E9066" t="s">
        <v>35484</v>
      </c>
      <c r="F9066" t="s">
        <v>35488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 t="s">
        <v>244</v>
      </c>
      <c r="P9066" t="s">
        <v>583</v>
      </c>
      <c r="Q9066" t="s">
        <v>23</v>
      </c>
    </row>
    <row r="9067" spans="1:17" hidden="1" x14ac:dyDescent="0.25">
      <c r="A9067" t="s">
        <v>35489</v>
      </c>
      <c r="B9067" t="s">
        <v>35490</v>
      </c>
      <c r="C9067" s="1" t="str">
        <f t="shared" si="1221"/>
        <v>21:0675</v>
      </c>
      <c r="D9067" s="1" t="str">
        <f t="shared" si="1222"/>
        <v>21:0205</v>
      </c>
      <c r="E9067" t="s">
        <v>35491</v>
      </c>
      <c r="F9067" t="s">
        <v>35492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 t="s">
        <v>21</v>
      </c>
      <c r="P9067" t="s">
        <v>583</v>
      </c>
      <c r="Q9067" t="s">
        <v>171</v>
      </c>
    </row>
    <row r="9068" spans="1:17" hidden="1" x14ac:dyDescent="0.25">
      <c r="A9068" t="s">
        <v>35493</v>
      </c>
      <c r="B9068" t="s">
        <v>35494</v>
      </c>
      <c r="C9068" s="1" t="str">
        <f t="shared" si="1221"/>
        <v>21:0675</v>
      </c>
      <c r="D9068" s="1" t="str">
        <f t="shared" si="1222"/>
        <v>21:0205</v>
      </c>
      <c r="E9068" t="s">
        <v>35495</v>
      </c>
      <c r="F9068" t="s">
        <v>35496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 t="s">
        <v>244</v>
      </c>
      <c r="P9068" t="s">
        <v>583</v>
      </c>
      <c r="Q9068" t="s">
        <v>29</v>
      </c>
    </row>
    <row r="9069" spans="1:17" hidden="1" x14ac:dyDescent="0.25">
      <c r="A9069" t="s">
        <v>35497</v>
      </c>
      <c r="B9069" t="s">
        <v>35498</v>
      </c>
      <c r="C9069" s="1" t="str">
        <f t="shared" si="1221"/>
        <v>21:0675</v>
      </c>
      <c r="D9069" s="1" t="str">
        <f t="shared" si="1222"/>
        <v>21:0205</v>
      </c>
      <c r="E9069" t="s">
        <v>35499</v>
      </c>
      <c r="F9069" t="s">
        <v>35500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 t="s">
        <v>3980</v>
      </c>
      <c r="P9069" t="s">
        <v>22</v>
      </c>
      <c r="Q9069" t="s">
        <v>29</v>
      </c>
    </row>
    <row r="9070" spans="1:17" hidden="1" x14ac:dyDescent="0.25">
      <c r="A9070" t="s">
        <v>35501</v>
      </c>
      <c r="B9070" t="s">
        <v>35502</v>
      </c>
      <c r="C9070" s="1" t="str">
        <f t="shared" si="1221"/>
        <v>21:0675</v>
      </c>
      <c r="D9070" s="1" t="str">
        <f t="shared" si="1222"/>
        <v>21:0205</v>
      </c>
      <c r="E9070" t="s">
        <v>35503</v>
      </c>
      <c r="F9070" t="s">
        <v>35504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 t="s">
        <v>512</v>
      </c>
      <c r="P9070" t="s">
        <v>356</v>
      </c>
      <c r="Q9070" t="s">
        <v>29</v>
      </c>
    </row>
    <row r="9071" spans="1:17" hidden="1" x14ac:dyDescent="0.25">
      <c r="A9071" t="s">
        <v>35505</v>
      </c>
      <c r="B9071" t="s">
        <v>35506</v>
      </c>
      <c r="C9071" s="1" t="str">
        <f t="shared" si="1221"/>
        <v>21:0675</v>
      </c>
      <c r="D9071" s="1" t="str">
        <f t="shared" si="1222"/>
        <v>21:0205</v>
      </c>
      <c r="E9071" t="s">
        <v>35507</v>
      </c>
      <c r="F9071" t="s">
        <v>35508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 t="s">
        <v>1597</v>
      </c>
      <c r="P9071" t="s">
        <v>356</v>
      </c>
      <c r="Q9071" t="s">
        <v>35</v>
      </c>
    </row>
    <row r="9072" spans="1:17" hidden="1" x14ac:dyDescent="0.25">
      <c r="A9072" t="s">
        <v>35509</v>
      </c>
      <c r="B9072" t="s">
        <v>35510</v>
      </c>
      <c r="C9072" s="1" t="str">
        <f t="shared" si="1221"/>
        <v>21:0675</v>
      </c>
      <c r="D9072" s="1" t="str">
        <f t="shared" si="1222"/>
        <v>21:0205</v>
      </c>
      <c r="E9072" t="s">
        <v>35511</v>
      </c>
      <c r="F9072" t="s">
        <v>35512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 t="s">
        <v>21</v>
      </c>
      <c r="P9072" t="s">
        <v>22</v>
      </c>
      <c r="Q9072" t="s">
        <v>29</v>
      </c>
    </row>
    <row r="9073" spans="1:17" hidden="1" x14ac:dyDescent="0.25">
      <c r="A9073" t="s">
        <v>35513</v>
      </c>
      <c r="B9073" t="s">
        <v>35514</v>
      </c>
      <c r="C9073" s="1" t="str">
        <f t="shared" si="1221"/>
        <v>21:0675</v>
      </c>
      <c r="D9073" s="1" t="str">
        <f t="shared" si="1222"/>
        <v>21:0205</v>
      </c>
      <c r="E9073" t="s">
        <v>35515</v>
      </c>
      <c r="F9073" t="s">
        <v>35516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 t="s">
        <v>21</v>
      </c>
      <c r="P9073" t="s">
        <v>356</v>
      </c>
      <c r="Q9073" t="s">
        <v>189</v>
      </c>
    </row>
    <row r="9074" spans="1:17" hidden="1" x14ac:dyDescent="0.25">
      <c r="A9074" t="s">
        <v>35517</v>
      </c>
      <c r="B9074" t="s">
        <v>35518</v>
      </c>
      <c r="C9074" s="1" t="str">
        <f t="shared" si="1221"/>
        <v>21:0675</v>
      </c>
      <c r="D9074" s="1" t="str">
        <f t="shared" si="1222"/>
        <v>21:0205</v>
      </c>
      <c r="E9074" t="s">
        <v>35519</v>
      </c>
      <c r="F9074" t="s">
        <v>35520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 t="s">
        <v>21</v>
      </c>
      <c r="P9074" t="s">
        <v>45</v>
      </c>
      <c r="Q9074" t="s">
        <v>23</v>
      </c>
    </row>
    <row r="9075" spans="1:17" hidden="1" x14ac:dyDescent="0.25">
      <c r="A9075" t="s">
        <v>35521</v>
      </c>
      <c r="B9075" t="s">
        <v>35522</v>
      </c>
      <c r="C9075" s="1" t="str">
        <f t="shared" si="1221"/>
        <v>21:0675</v>
      </c>
      <c r="D9075" s="1" t="str">
        <f t="shared" si="1222"/>
        <v>21:0205</v>
      </c>
      <c r="E9075" t="s">
        <v>35523</v>
      </c>
      <c r="F9075" t="s">
        <v>35524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 t="s">
        <v>16522</v>
      </c>
      <c r="P9075" t="s">
        <v>397</v>
      </c>
      <c r="Q9075" t="s">
        <v>59</v>
      </c>
    </row>
    <row r="9076" spans="1:17" hidden="1" x14ac:dyDescent="0.25">
      <c r="A9076" t="s">
        <v>35525</v>
      </c>
      <c r="B9076" t="s">
        <v>35526</v>
      </c>
      <c r="C9076" s="1" t="str">
        <f t="shared" si="1221"/>
        <v>21:0675</v>
      </c>
      <c r="D9076" s="1" t="str">
        <f t="shared" si="1222"/>
        <v>21:0205</v>
      </c>
      <c r="E9076" t="s">
        <v>35527</v>
      </c>
      <c r="F9076" t="s">
        <v>35528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 t="s">
        <v>10345</v>
      </c>
      <c r="P9076" t="s">
        <v>22</v>
      </c>
      <c r="Q9076" t="s">
        <v>46</v>
      </c>
    </row>
    <row r="9077" spans="1:17" hidden="1" x14ac:dyDescent="0.25">
      <c r="A9077" t="s">
        <v>35529</v>
      </c>
      <c r="B9077" t="s">
        <v>35530</v>
      </c>
      <c r="C9077" s="1" t="str">
        <f t="shared" si="1221"/>
        <v>21:0675</v>
      </c>
      <c r="D9077" s="1" t="str">
        <f>HYPERLINK("http://geochem.nrcan.gc.ca/cdogs/content/svy/svy_e.htm", "")</f>
        <v/>
      </c>
      <c r="G9077" s="1" t="str">
        <f>HYPERLINK("http://geochem.nrcan.gc.ca/cdogs/content/cr_/cr_00080_e.htm", "80")</f>
        <v>80</v>
      </c>
      <c r="J9077" t="s">
        <v>11703</v>
      </c>
      <c r="K9077" t="s">
        <v>11704</v>
      </c>
      <c r="O9077" t="s">
        <v>3376</v>
      </c>
      <c r="P9077" t="s">
        <v>397</v>
      </c>
      <c r="Q9077" t="s">
        <v>59</v>
      </c>
    </row>
    <row r="9078" spans="1:17" hidden="1" x14ac:dyDescent="0.25">
      <c r="A9078" t="s">
        <v>35531</v>
      </c>
      <c r="B9078" t="s">
        <v>35532</v>
      </c>
      <c r="C9078" s="1" t="str">
        <f t="shared" si="1221"/>
        <v>21:0675</v>
      </c>
      <c r="D9078" s="1" t="str">
        <f t="shared" ref="D9078:D9100" si="1225">HYPERLINK("http://geochem.nrcan.gc.ca/cdogs/content/svy/svy210205_e.htm", "21:0205")</f>
        <v>21:0205</v>
      </c>
      <c r="E9078" t="s">
        <v>35533</v>
      </c>
      <c r="F9078" t="s">
        <v>35534</v>
      </c>
      <c r="H9078">
        <v>63.099142999999998</v>
      </c>
      <c r="I9078">
        <v>-136.01359840000001</v>
      </c>
      <c r="J9078" s="1" t="str">
        <f t="shared" ref="J9078:J9100" si="1226">HYPERLINK("http://geochem.nrcan.gc.ca/cdogs/content/kwd/kwd020018_e.htm", "Fluid (stream)")</f>
        <v>Fluid (stream)</v>
      </c>
      <c r="K9078" s="1" t="str">
        <f t="shared" ref="K9078:K9100" si="1227">HYPERLINK("http://geochem.nrcan.gc.ca/cdogs/content/kwd/kwd080007_e.htm", "Untreated Water")</f>
        <v>Untreated Water</v>
      </c>
      <c r="O9078" t="s">
        <v>2725</v>
      </c>
      <c r="P9078" t="s">
        <v>2212</v>
      </c>
      <c r="Q9078" t="s">
        <v>29</v>
      </c>
    </row>
    <row r="9079" spans="1:17" hidden="1" x14ac:dyDescent="0.25">
      <c r="A9079" t="s">
        <v>35535</v>
      </c>
      <c r="B9079" t="s">
        <v>35536</v>
      </c>
      <c r="C9079" s="1" t="str">
        <f t="shared" si="1221"/>
        <v>21:0675</v>
      </c>
      <c r="D9079" s="1" t="str">
        <f t="shared" si="1225"/>
        <v>21:0205</v>
      </c>
      <c r="E9079" t="s">
        <v>35537</v>
      </c>
      <c r="F9079" t="s">
        <v>35538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 t="s">
        <v>21</v>
      </c>
      <c r="P9079" t="s">
        <v>22</v>
      </c>
      <c r="Q9079" t="s">
        <v>171</v>
      </c>
    </row>
    <row r="9080" spans="1:17" hidden="1" x14ac:dyDescent="0.25">
      <c r="A9080" t="s">
        <v>35539</v>
      </c>
      <c r="B9080" t="s">
        <v>35540</v>
      </c>
      <c r="C9080" s="1" t="str">
        <f t="shared" si="1221"/>
        <v>21:0675</v>
      </c>
      <c r="D9080" s="1" t="str">
        <f t="shared" si="1225"/>
        <v>21:0205</v>
      </c>
      <c r="E9080" t="s">
        <v>35541</v>
      </c>
      <c r="F9080" t="s">
        <v>35542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 t="s">
        <v>113</v>
      </c>
      <c r="P9080" t="s">
        <v>391</v>
      </c>
      <c r="Q9080" t="s">
        <v>29</v>
      </c>
    </row>
    <row r="9081" spans="1:17" hidden="1" x14ac:dyDescent="0.25">
      <c r="A9081" t="s">
        <v>35543</v>
      </c>
      <c r="B9081" t="s">
        <v>35544</v>
      </c>
      <c r="C9081" s="1" t="str">
        <f t="shared" si="1221"/>
        <v>21:0675</v>
      </c>
      <c r="D9081" s="1" t="str">
        <f t="shared" si="1225"/>
        <v>21:0205</v>
      </c>
      <c r="E9081" t="s">
        <v>35545</v>
      </c>
      <c r="F9081" t="s">
        <v>35546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  <c r="O9081" t="s">
        <v>108</v>
      </c>
      <c r="P9081" t="s">
        <v>108</v>
      </c>
      <c r="Q9081" t="s">
        <v>108</v>
      </c>
    </row>
    <row r="9082" spans="1:17" hidden="1" x14ac:dyDescent="0.25">
      <c r="A9082" t="s">
        <v>35547</v>
      </c>
      <c r="B9082" t="s">
        <v>35548</v>
      </c>
      <c r="C9082" s="1" t="str">
        <f t="shared" si="1221"/>
        <v>21:0675</v>
      </c>
      <c r="D9082" s="1" t="str">
        <f t="shared" si="1225"/>
        <v>21:0205</v>
      </c>
      <c r="E9082" t="s">
        <v>35549</v>
      </c>
      <c r="F9082" t="s">
        <v>35550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 t="s">
        <v>21</v>
      </c>
      <c r="P9082" t="s">
        <v>22</v>
      </c>
      <c r="Q9082" t="s">
        <v>138</v>
      </c>
    </row>
    <row r="9083" spans="1:17" hidden="1" x14ac:dyDescent="0.25">
      <c r="A9083" t="s">
        <v>35551</v>
      </c>
      <c r="B9083" t="s">
        <v>35552</v>
      </c>
      <c r="C9083" s="1" t="str">
        <f t="shared" si="1221"/>
        <v>21:0675</v>
      </c>
      <c r="D9083" s="1" t="str">
        <f t="shared" si="1225"/>
        <v>21:0205</v>
      </c>
      <c r="E9083" t="s">
        <v>35553</v>
      </c>
      <c r="F9083" t="s">
        <v>35554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 t="s">
        <v>21</v>
      </c>
      <c r="P9083" t="s">
        <v>1631</v>
      </c>
      <c r="Q9083" t="s">
        <v>189</v>
      </c>
    </row>
    <row r="9084" spans="1:17" hidden="1" x14ac:dyDescent="0.25">
      <c r="A9084" t="s">
        <v>35555</v>
      </c>
      <c r="B9084" t="s">
        <v>35556</v>
      </c>
      <c r="C9084" s="1" t="str">
        <f t="shared" si="1221"/>
        <v>21:0675</v>
      </c>
      <c r="D9084" s="1" t="str">
        <f t="shared" si="1225"/>
        <v>21:0205</v>
      </c>
      <c r="E9084" t="s">
        <v>35553</v>
      </c>
      <c r="F9084" t="s">
        <v>35557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 t="s">
        <v>21</v>
      </c>
      <c r="P9084" t="s">
        <v>1631</v>
      </c>
      <c r="Q9084" t="s">
        <v>52</v>
      </c>
    </row>
    <row r="9085" spans="1:17" hidden="1" x14ac:dyDescent="0.25">
      <c r="A9085" t="s">
        <v>35558</v>
      </c>
      <c r="B9085" t="s">
        <v>35559</v>
      </c>
      <c r="C9085" s="1" t="str">
        <f t="shared" si="1221"/>
        <v>21:0675</v>
      </c>
      <c r="D9085" s="1" t="str">
        <f t="shared" si="1225"/>
        <v>21:0205</v>
      </c>
      <c r="E9085" t="s">
        <v>35560</v>
      </c>
      <c r="F9085" t="s">
        <v>35561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 t="s">
        <v>21</v>
      </c>
      <c r="P9085" t="s">
        <v>2943</v>
      </c>
      <c r="Q9085" t="s">
        <v>198</v>
      </c>
    </row>
    <row r="9086" spans="1:17" hidden="1" x14ac:dyDescent="0.25">
      <c r="A9086" t="s">
        <v>35562</v>
      </c>
      <c r="B9086" t="s">
        <v>35563</v>
      </c>
      <c r="C9086" s="1" t="str">
        <f t="shared" si="1221"/>
        <v>21:0675</v>
      </c>
      <c r="D9086" s="1" t="str">
        <f t="shared" si="1225"/>
        <v>21:0205</v>
      </c>
      <c r="E9086" t="s">
        <v>35564</v>
      </c>
      <c r="F9086" t="s">
        <v>35565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 t="s">
        <v>21</v>
      </c>
      <c r="P9086" t="s">
        <v>1631</v>
      </c>
      <c r="Q9086" t="s">
        <v>46</v>
      </c>
    </row>
    <row r="9087" spans="1:17" hidden="1" x14ac:dyDescent="0.25">
      <c r="A9087" t="s">
        <v>35566</v>
      </c>
      <c r="B9087" t="s">
        <v>35567</v>
      </c>
      <c r="C9087" s="1" t="str">
        <f t="shared" si="1221"/>
        <v>21:0675</v>
      </c>
      <c r="D9087" s="1" t="str">
        <f t="shared" si="1225"/>
        <v>21:0205</v>
      </c>
      <c r="E9087" t="s">
        <v>35568</v>
      </c>
      <c r="F9087" t="s">
        <v>35569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 t="s">
        <v>8423</v>
      </c>
      <c r="P9087" t="s">
        <v>4455</v>
      </c>
      <c r="Q9087" t="s">
        <v>29</v>
      </c>
    </row>
    <row r="9088" spans="1:17" hidden="1" x14ac:dyDescent="0.25">
      <c r="A9088" t="s">
        <v>35570</v>
      </c>
      <c r="B9088" t="s">
        <v>35571</v>
      </c>
      <c r="C9088" s="1" t="str">
        <f t="shared" si="1221"/>
        <v>21:0675</v>
      </c>
      <c r="D9088" s="1" t="str">
        <f t="shared" si="1225"/>
        <v>21:0205</v>
      </c>
      <c r="E9088" t="s">
        <v>35572</v>
      </c>
      <c r="F9088" t="s">
        <v>35573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 t="s">
        <v>3089</v>
      </c>
      <c r="P9088" t="s">
        <v>11295</v>
      </c>
      <c r="Q9088" t="s">
        <v>23</v>
      </c>
    </row>
    <row r="9089" spans="1:17" hidden="1" x14ac:dyDescent="0.25">
      <c r="A9089" t="s">
        <v>35574</v>
      </c>
      <c r="B9089" t="s">
        <v>35575</v>
      </c>
      <c r="C9089" s="1" t="str">
        <f t="shared" si="1221"/>
        <v>21:0675</v>
      </c>
      <c r="D9089" s="1" t="str">
        <f t="shared" si="1225"/>
        <v>21:0205</v>
      </c>
      <c r="E9089" t="s">
        <v>35576</v>
      </c>
      <c r="F9089" t="s">
        <v>35577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 t="s">
        <v>21219</v>
      </c>
      <c r="P9089" t="s">
        <v>19676</v>
      </c>
      <c r="Q9089" t="s">
        <v>59</v>
      </c>
    </row>
    <row r="9090" spans="1:17" hidden="1" x14ac:dyDescent="0.25">
      <c r="A9090" t="s">
        <v>35578</v>
      </c>
      <c r="B9090" t="s">
        <v>35579</v>
      </c>
      <c r="C9090" s="1" t="str">
        <f t="shared" si="1221"/>
        <v>21:0675</v>
      </c>
      <c r="D9090" s="1" t="str">
        <f t="shared" si="1225"/>
        <v>21:0205</v>
      </c>
      <c r="E9090" t="s">
        <v>35580</v>
      </c>
      <c r="F9090" t="s">
        <v>35581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 t="s">
        <v>15971</v>
      </c>
      <c r="P9090" t="s">
        <v>19676</v>
      </c>
      <c r="Q9090" t="s">
        <v>522</v>
      </c>
    </row>
    <row r="9091" spans="1:17" hidden="1" x14ac:dyDescent="0.25">
      <c r="A9091" t="s">
        <v>35582</v>
      </c>
      <c r="B9091" t="s">
        <v>35583</v>
      </c>
      <c r="C9091" s="1" t="str">
        <f t="shared" si="1221"/>
        <v>21:0675</v>
      </c>
      <c r="D9091" s="1" t="str">
        <f t="shared" si="1225"/>
        <v>21:0205</v>
      </c>
      <c r="E9091" t="s">
        <v>35584</v>
      </c>
      <c r="F9091" t="s">
        <v>35585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 t="s">
        <v>1812</v>
      </c>
      <c r="P9091" t="s">
        <v>556</v>
      </c>
      <c r="Q9091" t="s">
        <v>59</v>
      </c>
    </row>
    <row r="9092" spans="1:17" hidden="1" x14ac:dyDescent="0.25">
      <c r="A9092" t="s">
        <v>35586</v>
      </c>
      <c r="B9092" t="s">
        <v>35587</v>
      </c>
      <c r="C9092" s="1" t="str">
        <f t="shared" si="1221"/>
        <v>21:0675</v>
      </c>
      <c r="D9092" s="1" t="str">
        <f t="shared" si="1225"/>
        <v>21:0205</v>
      </c>
      <c r="E9092" t="s">
        <v>35588</v>
      </c>
      <c r="F9092" t="s">
        <v>35589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 t="s">
        <v>730</v>
      </c>
      <c r="P9092" t="s">
        <v>6863</v>
      </c>
      <c r="Q9092" t="s">
        <v>398</v>
      </c>
    </row>
    <row r="9093" spans="1:17" hidden="1" x14ac:dyDescent="0.25">
      <c r="A9093" t="s">
        <v>35590</v>
      </c>
      <c r="B9093" t="s">
        <v>35591</v>
      </c>
      <c r="C9093" s="1" t="str">
        <f t="shared" si="1221"/>
        <v>21:0675</v>
      </c>
      <c r="D9093" s="1" t="str">
        <f t="shared" si="1225"/>
        <v>21:0205</v>
      </c>
      <c r="E9093" t="s">
        <v>35592</v>
      </c>
      <c r="F9093" t="s">
        <v>35593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 t="s">
        <v>1597</v>
      </c>
      <c r="P9093" t="s">
        <v>2943</v>
      </c>
      <c r="Q9093" t="s">
        <v>198</v>
      </c>
    </row>
    <row r="9094" spans="1:17" hidden="1" x14ac:dyDescent="0.25">
      <c r="A9094" t="s">
        <v>35594</v>
      </c>
      <c r="B9094" t="s">
        <v>35595</v>
      </c>
      <c r="C9094" s="1" t="str">
        <f t="shared" si="1221"/>
        <v>21:0675</v>
      </c>
      <c r="D9094" s="1" t="str">
        <f t="shared" si="1225"/>
        <v>21:0205</v>
      </c>
      <c r="E9094" t="s">
        <v>35596</v>
      </c>
      <c r="F9094" t="s">
        <v>35597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 t="s">
        <v>3590</v>
      </c>
      <c r="P9094" t="s">
        <v>397</v>
      </c>
      <c r="Q9094" t="s">
        <v>198</v>
      </c>
    </row>
    <row r="9095" spans="1:17" hidden="1" x14ac:dyDescent="0.25">
      <c r="A9095" t="s">
        <v>35598</v>
      </c>
      <c r="B9095" t="s">
        <v>35599</v>
      </c>
      <c r="C9095" s="1" t="str">
        <f t="shared" si="1221"/>
        <v>21:0675</v>
      </c>
      <c r="D9095" s="1" t="str">
        <f t="shared" si="1225"/>
        <v>21:0205</v>
      </c>
      <c r="E9095" t="s">
        <v>35600</v>
      </c>
      <c r="F9095" t="s">
        <v>35601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 t="s">
        <v>3651</v>
      </c>
      <c r="P9095" t="s">
        <v>2212</v>
      </c>
      <c r="Q9095" t="s">
        <v>59</v>
      </c>
    </row>
    <row r="9096" spans="1:17" hidden="1" x14ac:dyDescent="0.25">
      <c r="A9096" t="s">
        <v>35602</v>
      </c>
      <c r="B9096" t="s">
        <v>35603</v>
      </c>
      <c r="C9096" s="1" t="str">
        <f t="shared" si="1221"/>
        <v>21:0675</v>
      </c>
      <c r="D9096" s="1" t="str">
        <f t="shared" si="1225"/>
        <v>21:0205</v>
      </c>
      <c r="E9096" t="s">
        <v>35604</v>
      </c>
      <c r="F9096" t="s">
        <v>35605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 t="s">
        <v>6091</v>
      </c>
      <c r="P9096" t="s">
        <v>397</v>
      </c>
      <c r="Q9096" t="s">
        <v>29</v>
      </c>
    </row>
    <row r="9097" spans="1:17" hidden="1" x14ac:dyDescent="0.25">
      <c r="A9097" t="s">
        <v>35606</v>
      </c>
      <c r="B9097" t="s">
        <v>35607</v>
      </c>
      <c r="C9097" s="1" t="str">
        <f t="shared" si="1221"/>
        <v>21:0675</v>
      </c>
      <c r="D9097" s="1" t="str">
        <f t="shared" si="1225"/>
        <v>21:0205</v>
      </c>
      <c r="E9097" t="s">
        <v>35608</v>
      </c>
      <c r="F9097" t="s">
        <v>35609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 t="s">
        <v>21</v>
      </c>
      <c r="P9097" t="s">
        <v>583</v>
      </c>
      <c r="Q9097" t="s">
        <v>93</v>
      </c>
    </row>
    <row r="9098" spans="1:17" hidden="1" x14ac:dyDescent="0.25">
      <c r="A9098" t="s">
        <v>35610</v>
      </c>
      <c r="B9098" t="s">
        <v>35611</v>
      </c>
      <c r="C9098" s="1" t="str">
        <f t="shared" si="1221"/>
        <v>21:0675</v>
      </c>
      <c r="D9098" s="1" t="str">
        <f t="shared" si="1225"/>
        <v>21:0205</v>
      </c>
      <c r="E9098" t="s">
        <v>35612</v>
      </c>
      <c r="F9098" t="s">
        <v>35613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 t="s">
        <v>21</v>
      </c>
      <c r="P9098" t="s">
        <v>583</v>
      </c>
      <c r="Q9098" t="s">
        <v>103</v>
      </c>
    </row>
    <row r="9099" spans="1:17" hidden="1" x14ac:dyDescent="0.25">
      <c r="A9099" t="s">
        <v>35614</v>
      </c>
      <c r="B9099" t="s">
        <v>35615</v>
      </c>
      <c r="C9099" s="1" t="str">
        <f t="shared" si="1221"/>
        <v>21:0675</v>
      </c>
      <c r="D9099" s="1" t="str">
        <f t="shared" si="1225"/>
        <v>21:0205</v>
      </c>
      <c r="E9099" t="s">
        <v>35616</v>
      </c>
      <c r="F9099" t="s">
        <v>35617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 t="s">
        <v>21</v>
      </c>
      <c r="P9099" t="s">
        <v>397</v>
      </c>
      <c r="Q9099" t="s">
        <v>215</v>
      </c>
    </row>
    <row r="9100" spans="1:17" hidden="1" x14ac:dyDescent="0.25">
      <c r="A9100" t="s">
        <v>35618</v>
      </c>
      <c r="B9100" t="s">
        <v>35619</v>
      </c>
      <c r="C9100" s="1" t="str">
        <f t="shared" si="1221"/>
        <v>21:0675</v>
      </c>
      <c r="D9100" s="1" t="str">
        <f t="shared" si="1225"/>
        <v>21:0205</v>
      </c>
      <c r="E9100" t="s">
        <v>35620</v>
      </c>
      <c r="F9100" t="s">
        <v>35621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 t="s">
        <v>21</v>
      </c>
      <c r="P9100" t="s">
        <v>2212</v>
      </c>
      <c r="Q9100" t="s">
        <v>93</v>
      </c>
    </row>
    <row r="9101" spans="1:17" hidden="1" x14ac:dyDescent="0.25">
      <c r="A9101" t="s">
        <v>35622</v>
      </c>
      <c r="B9101" t="s">
        <v>35623</v>
      </c>
      <c r="C9101" s="1" t="str">
        <f t="shared" si="1221"/>
        <v>21:0675</v>
      </c>
      <c r="D9101" s="1" t="str">
        <f>HYPERLINK("http://geochem.nrcan.gc.ca/cdogs/content/svy/svy_e.htm", "")</f>
        <v/>
      </c>
      <c r="G9101" s="1" t="str">
        <f>HYPERLINK("http://geochem.nrcan.gc.ca/cdogs/content/cr_/cr_00081_e.htm", "81")</f>
        <v>81</v>
      </c>
      <c r="J9101" t="s">
        <v>11703</v>
      </c>
      <c r="K9101" t="s">
        <v>11704</v>
      </c>
      <c r="O9101" t="s">
        <v>551</v>
      </c>
      <c r="P9101" t="s">
        <v>1598</v>
      </c>
      <c r="Q9101" t="s">
        <v>398</v>
      </c>
    </row>
    <row r="9102" spans="1:17" hidden="1" x14ac:dyDescent="0.25">
      <c r="A9102" t="s">
        <v>35624</v>
      </c>
      <c r="B9102" t="s">
        <v>35625</v>
      </c>
      <c r="C9102" s="1" t="str">
        <f t="shared" si="1221"/>
        <v>21:0675</v>
      </c>
      <c r="D9102" s="1" t="str">
        <f t="shared" ref="D9102:D9117" si="1228">HYPERLINK("http://geochem.nrcan.gc.ca/cdogs/content/svy/svy210205_e.htm", "21:0205")</f>
        <v>21:0205</v>
      </c>
      <c r="E9102" t="s">
        <v>35626</v>
      </c>
      <c r="F9102" t="s">
        <v>35627</v>
      </c>
      <c r="H9102">
        <v>63.1139358</v>
      </c>
      <c r="I9102">
        <v>-137.23553129999999</v>
      </c>
      <c r="J9102" s="1" t="str">
        <f t="shared" ref="J9102:J9117" si="1229">HYPERLINK("http://geochem.nrcan.gc.ca/cdogs/content/kwd/kwd020018_e.htm", "Fluid (stream)")</f>
        <v>Fluid (stream)</v>
      </c>
      <c r="K9102" s="1" t="str">
        <f t="shared" ref="K9102:K9117" si="1230">HYPERLINK("http://geochem.nrcan.gc.ca/cdogs/content/kwd/kwd080007_e.htm", "Untreated Water")</f>
        <v>Untreated Water</v>
      </c>
      <c r="O9102" t="s">
        <v>21</v>
      </c>
      <c r="P9102" t="s">
        <v>1515</v>
      </c>
      <c r="Q9102" t="s">
        <v>46</v>
      </c>
    </row>
    <row r="9103" spans="1:17" hidden="1" x14ac:dyDescent="0.25">
      <c r="A9103" t="s">
        <v>35628</v>
      </c>
      <c r="B9103" t="s">
        <v>35629</v>
      </c>
      <c r="C9103" s="1" t="str">
        <f t="shared" si="1221"/>
        <v>21:0675</v>
      </c>
      <c r="D9103" s="1" t="str">
        <f t="shared" si="1228"/>
        <v>21:0205</v>
      </c>
      <c r="E9103" t="s">
        <v>35630</v>
      </c>
      <c r="F9103" t="s">
        <v>35631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 t="s">
        <v>21</v>
      </c>
      <c r="P9103" t="s">
        <v>2212</v>
      </c>
      <c r="Q9103" t="s">
        <v>52</v>
      </c>
    </row>
    <row r="9104" spans="1:17" hidden="1" x14ac:dyDescent="0.25">
      <c r="A9104" t="s">
        <v>35632</v>
      </c>
      <c r="B9104" t="s">
        <v>35633</v>
      </c>
      <c r="C9104" s="1" t="str">
        <f t="shared" si="1221"/>
        <v>21:0675</v>
      </c>
      <c r="D9104" s="1" t="str">
        <f t="shared" si="1228"/>
        <v>21:0205</v>
      </c>
      <c r="E9104" t="s">
        <v>35634</v>
      </c>
      <c r="F9104" t="s">
        <v>35635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 t="s">
        <v>21</v>
      </c>
      <c r="P9104" t="s">
        <v>356</v>
      </c>
      <c r="Q9104" t="s">
        <v>2822</v>
      </c>
    </row>
    <row r="9105" spans="1:17" hidden="1" x14ac:dyDescent="0.25">
      <c r="A9105" t="s">
        <v>35636</v>
      </c>
      <c r="B9105" t="s">
        <v>35637</v>
      </c>
      <c r="C9105" s="1" t="str">
        <f t="shared" si="1221"/>
        <v>21:0675</v>
      </c>
      <c r="D9105" s="1" t="str">
        <f t="shared" si="1228"/>
        <v>21:0205</v>
      </c>
      <c r="E9105" t="s">
        <v>35638</v>
      </c>
      <c r="F9105" t="s">
        <v>35639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 t="s">
        <v>588</v>
      </c>
      <c r="P9105" t="s">
        <v>2212</v>
      </c>
      <c r="Q9105" t="s">
        <v>149</v>
      </c>
    </row>
    <row r="9106" spans="1:17" hidden="1" x14ac:dyDescent="0.25">
      <c r="A9106" t="s">
        <v>35640</v>
      </c>
      <c r="B9106" t="s">
        <v>35641</v>
      </c>
      <c r="C9106" s="1" t="str">
        <f t="shared" si="1221"/>
        <v>21:0675</v>
      </c>
      <c r="D9106" s="1" t="str">
        <f t="shared" si="1228"/>
        <v>21:0205</v>
      </c>
      <c r="E9106" t="s">
        <v>35638</v>
      </c>
      <c r="F9106" t="s">
        <v>35642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 t="s">
        <v>225</v>
      </c>
      <c r="P9106" t="s">
        <v>2212</v>
      </c>
      <c r="Q9106" t="s">
        <v>215</v>
      </c>
    </row>
    <row r="9107" spans="1:17" hidden="1" x14ac:dyDescent="0.25">
      <c r="A9107" t="s">
        <v>35643</v>
      </c>
      <c r="B9107" t="s">
        <v>35644</v>
      </c>
      <c r="C9107" s="1" t="str">
        <f t="shared" si="1221"/>
        <v>21:0675</v>
      </c>
      <c r="D9107" s="1" t="str">
        <f t="shared" si="1228"/>
        <v>21:0205</v>
      </c>
      <c r="E9107" t="s">
        <v>35645</v>
      </c>
      <c r="F9107" t="s">
        <v>35646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 t="s">
        <v>680</v>
      </c>
      <c r="P9107" t="s">
        <v>2212</v>
      </c>
      <c r="Q9107" t="s">
        <v>189</v>
      </c>
    </row>
    <row r="9108" spans="1:17" hidden="1" x14ac:dyDescent="0.25">
      <c r="A9108" t="s">
        <v>35647</v>
      </c>
      <c r="B9108" t="s">
        <v>35648</v>
      </c>
      <c r="C9108" s="1" t="str">
        <f t="shared" si="1221"/>
        <v>21:0675</v>
      </c>
      <c r="D9108" s="1" t="str">
        <f t="shared" si="1228"/>
        <v>21:0205</v>
      </c>
      <c r="E9108" t="s">
        <v>35649</v>
      </c>
      <c r="F9108" t="s">
        <v>35650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 t="s">
        <v>21</v>
      </c>
      <c r="P9108" t="s">
        <v>397</v>
      </c>
      <c r="Q9108" t="s">
        <v>215</v>
      </c>
    </row>
    <row r="9109" spans="1:17" hidden="1" x14ac:dyDescent="0.25">
      <c r="A9109" t="s">
        <v>35651</v>
      </c>
      <c r="B9109" t="s">
        <v>35652</v>
      </c>
      <c r="C9109" s="1" t="str">
        <f t="shared" si="1221"/>
        <v>21:0675</v>
      </c>
      <c r="D9109" s="1" t="str">
        <f t="shared" si="1228"/>
        <v>21:0205</v>
      </c>
      <c r="E9109" t="s">
        <v>35653</v>
      </c>
      <c r="F9109" t="s">
        <v>35654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 t="s">
        <v>21</v>
      </c>
      <c r="P9109" t="s">
        <v>391</v>
      </c>
      <c r="Q9109" t="s">
        <v>52</v>
      </c>
    </row>
    <row r="9110" spans="1:17" hidden="1" x14ac:dyDescent="0.25">
      <c r="A9110" t="s">
        <v>35655</v>
      </c>
      <c r="B9110" t="s">
        <v>35656</v>
      </c>
      <c r="C9110" s="1" t="str">
        <f t="shared" si="1221"/>
        <v>21:0675</v>
      </c>
      <c r="D9110" s="1" t="str">
        <f t="shared" si="1228"/>
        <v>21:0205</v>
      </c>
      <c r="E9110" t="s">
        <v>35657</v>
      </c>
      <c r="F9110" t="s">
        <v>35658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 t="s">
        <v>2418</v>
      </c>
      <c r="P9110" t="s">
        <v>1515</v>
      </c>
      <c r="Q9110" t="s">
        <v>149</v>
      </c>
    </row>
    <row r="9111" spans="1:17" hidden="1" x14ac:dyDescent="0.25">
      <c r="A9111" t="s">
        <v>35659</v>
      </c>
      <c r="B9111" t="s">
        <v>35660</v>
      </c>
      <c r="C9111" s="1" t="str">
        <f t="shared" si="1221"/>
        <v>21:0675</v>
      </c>
      <c r="D9111" s="1" t="str">
        <f t="shared" si="1228"/>
        <v>21:0205</v>
      </c>
      <c r="E9111" t="s">
        <v>35661</v>
      </c>
      <c r="F9111" t="s">
        <v>35662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 t="s">
        <v>21</v>
      </c>
      <c r="P9111" t="s">
        <v>2943</v>
      </c>
      <c r="Q9111" t="s">
        <v>46</v>
      </c>
    </row>
    <row r="9112" spans="1:17" hidden="1" x14ac:dyDescent="0.25">
      <c r="A9112" t="s">
        <v>35663</v>
      </c>
      <c r="B9112" t="s">
        <v>35664</v>
      </c>
      <c r="C9112" s="1" t="str">
        <f t="shared" si="1221"/>
        <v>21:0675</v>
      </c>
      <c r="D9112" s="1" t="str">
        <f t="shared" si="1228"/>
        <v>21:0205</v>
      </c>
      <c r="E9112" t="s">
        <v>35665</v>
      </c>
      <c r="F9112" t="s">
        <v>35666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 t="s">
        <v>21</v>
      </c>
      <c r="P9112" t="s">
        <v>658</v>
      </c>
      <c r="Q9112" t="s">
        <v>103</v>
      </c>
    </row>
    <row r="9113" spans="1:17" hidden="1" x14ac:dyDescent="0.25">
      <c r="A9113" t="s">
        <v>35667</v>
      </c>
      <c r="B9113" t="s">
        <v>35668</v>
      </c>
      <c r="C9113" s="1" t="str">
        <f t="shared" si="1221"/>
        <v>21:0675</v>
      </c>
      <c r="D9113" s="1" t="str">
        <f t="shared" si="1228"/>
        <v>21:0205</v>
      </c>
      <c r="E9113" t="s">
        <v>35669</v>
      </c>
      <c r="F9113" t="s">
        <v>35670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 t="s">
        <v>17579</v>
      </c>
      <c r="P9113" t="s">
        <v>636</v>
      </c>
      <c r="Q9113" t="s">
        <v>103</v>
      </c>
    </row>
    <row r="9114" spans="1:17" hidden="1" x14ac:dyDescent="0.25">
      <c r="A9114" t="s">
        <v>35671</v>
      </c>
      <c r="B9114" t="s">
        <v>35672</v>
      </c>
      <c r="C9114" s="1" t="str">
        <f t="shared" ref="C9114:C9177" si="1231">HYPERLINK("http://geochem.nrcan.gc.ca/cdogs/content/bdl/bdl210675_e.htm", "21:0675")</f>
        <v>21:0675</v>
      </c>
      <c r="D9114" s="1" t="str">
        <f t="shared" si="1228"/>
        <v>21:0205</v>
      </c>
      <c r="E9114" t="s">
        <v>35673</v>
      </c>
      <c r="F9114" t="s">
        <v>35674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 t="s">
        <v>3980</v>
      </c>
      <c r="P9114" t="s">
        <v>636</v>
      </c>
      <c r="Q9114" t="s">
        <v>189</v>
      </c>
    </row>
    <row r="9115" spans="1:17" hidden="1" x14ac:dyDescent="0.25">
      <c r="A9115" t="s">
        <v>35675</v>
      </c>
      <c r="B9115" t="s">
        <v>35676</v>
      </c>
      <c r="C9115" s="1" t="str">
        <f t="shared" si="1231"/>
        <v>21:0675</v>
      </c>
      <c r="D9115" s="1" t="str">
        <f t="shared" si="1228"/>
        <v>21:0205</v>
      </c>
      <c r="E9115" t="s">
        <v>35677</v>
      </c>
      <c r="F9115" t="s">
        <v>35678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 t="s">
        <v>370</v>
      </c>
      <c r="P9115" t="s">
        <v>356</v>
      </c>
      <c r="Q9115" t="s">
        <v>2392</v>
      </c>
    </row>
    <row r="9116" spans="1:17" hidden="1" x14ac:dyDescent="0.25">
      <c r="A9116" t="s">
        <v>35679</v>
      </c>
      <c r="B9116" t="s">
        <v>35680</v>
      </c>
      <c r="C9116" s="1" t="str">
        <f t="shared" si="1231"/>
        <v>21:0675</v>
      </c>
      <c r="D9116" s="1" t="str">
        <f t="shared" si="1228"/>
        <v>21:0205</v>
      </c>
      <c r="E9116" t="s">
        <v>35681</v>
      </c>
      <c r="F9116" t="s">
        <v>35682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 t="s">
        <v>113</v>
      </c>
      <c r="P9116" t="s">
        <v>2212</v>
      </c>
      <c r="Q9116" t="s">
        <v>2948</v>
      </c>
    </row>
    <row r="9117" spans="1:17" hidden="1" x14ac:dyDescent="0.25">
      <c r="A9117" t="s">
        <v>35683</v>
      </c>
      <c r="B9117" t="s">
        <v>35684</v>
      </c>
      <c r="C9117" s="1" t="str">
        <f t="shared" si="1231"/>
        <v>21:0675</v>
      </c>
      <c r="D9117" s="1" t="str">
        <f t="shared" si="1228"/>
        <v>21:0205</v>
      </c>
      <c r="E9117" t="s">
        <v>35685</v>
      </c>
      <c r="F9117" t="s">
        <v>35686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 t="s">
        <v>21</v>
      </c>
      <c r="P9117" t="s">
        <v>397</v>
      </c>
      <c r="Q9117" t="s">
        <v>149</v>
      </c>
    </row>
    <row r="9118" spans="1:17" hidden="1" x14ac:dyDescent="0.25">
      <c r="A9118" t="s">
        <v>35687</v>
      </c>
      <c r="B9118" t="s">
        <v>35688</v>
      </c>
      <c r="C9118" s="1" t="str">
        <f t="shared" si="1231"/>
        <v>21:0675</v>
      </c>
      <c r="D9118" s="1" t="str">
        <f>HYPERLINK("http://geochem.nrcan.gc.ca/cdogs/content/svy/svy_e.htm", "")</f>
        <v/>
      </c>
      <c r="G9118" s="1" t="str">
        <f>HYPERLINK("http://geochem.nrcan.gc.ca/cdogs/content/cr_/cr_00082_e.htm", "82")</f>
        <v>82</v>
      </c>
      <c r="J9118" t="s">
        <v>11703</v>
      </c>
      <c r="K9118" t="s">
        <v>11704</v>
      </c>
      <c r="O9118" t="s">
        <v>667</v>
      </c>
      <c r="P9118" t="s">
        <v>5702</v>
      </c>
      <c r="Q9118" t="s">
        <v>23</v>
      </c>
    </row>
    <row r="9119" spans="1:17" hidden="1" x14ac:dyDescent="0.25">
      <c r="A9119" t="s">
        <v>35689</v>
      </c>
      <c r="B9119" t="s">
        <v>35690</v>
      </c>
      <c r="C9119" s="1" t="str">
        <f t="shared" si="1231"/>
        <v>21:0675</v>
      </c>
      <c r="D9119" s="1" t="str">
        <f t="shared" ref="D9119:D9125" si="1232">HYPERLINK("http://geochem.nrcan.gc.ca/cdogs/content/svy/svy210205_e.htm", "21:0205")</f>
        <v>21:0205</v>
      </c>
      <c r="E9119" t="s">
        <v>35691</v>
      </c>
      <c r="F9119" t="s">
        <v>35692</v>
      </c>
      <c r="H9119">
        <v>63.1673835</v>
      </c>
      <c r="I9119">
        <v>-137.66769439999999</v>
      </c>
      <c r="J9119" s="1" t="str">
        <f t="shared" ref="J9119:J9125" si="1233">HYPERLINK("http://geochem.nrcan.gc.ca/cdogs/content/kwd/kwd020018_e.htm", "Fluid (stream)")</f>
        <v>Fluid (stream)</v>
      </c>
      <c r="K9119" s="1" t="str">
        <f t="shared" ref="K9119:K9125" si="1234">HYPERLINK("http://geochem.nrcan.gc.ca/cdogs/content/kwd/kwd080007_e.htm", "Untreated Water")</f>
        <v>Untreated Water</v>
      </c>
      <c r="O9119" t="s">
        <v>21</v>
      </c>
      <c r="P9119" t="s">
        <v>2212</v>
      </c>
      <c r="Q9119" t="s">
        <v>52</v>
      </c>
    </row>
    <row r="9120" spans="1:17" hidden="1" x14ac:dyDescent="0.25">
      <c r="A9120" t="s">
        <v>35693</v>
      </c>
      <c r="B9120" t="s">
        <v>35694</v>
      </c>
      <c r="C9120" s="1" t="str">
        <f t="shared" si="1231"/>
        <v>21:0675</v>
      </c>
      <c r="D9120" s="1" t="str">
        <f t="shared" si="1232"/>
        <v>21:0205</v>
      </c>
      <c r="E9120" t="s">
        <v>35695</v>
      </c>
      <c r="F9120" t="s">
        <v>35696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 t="s">
        <v>21</v>
      </c>
      <c r="P9120" t="s">
        <v>1515</v>
      </c>
      <c r="Q9120" t="s">
        <v>215</v>
      </c>
    </row>
    <row r="9121" spans="1:17" hidden="1" x14ac:dyDescent="0.25">
      <c r="A9121" t="s">
        <v>35697</v>
      </c>
      <c r="B9121" t="s">
        <v>35698</v>
      </c>
      <c r="C9121" s="1" t="str">
        <f t="shared" si="1231"/>
        <v>21:0675</v>
      </c>
      <c r="D9121" s="1" t="str">
        <f t="shared" si="1232"/>
        <v>21:0205</v>
      </c>
      <c r="E9121" t="s">
        <v>35699</v>
      </c>
      <c r="F9121" t="s">
        <v>35700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 t="s">
        <v>21</v>
      </c>
      <c r="P9121" t="s">
        <v>22</v>
      </c>
      <c r="Q9121" t="s">
        <v>71</v>
      </c>
    </row>
    <row r="9122" spans="1:17" hidden="1" x14ac:dyDescent="0.25">
      <c r="A9122" t="s">
        <v>35701</v>
      </c>
      <c r="B9122" t="s">
        <v>35702</v>
      </c>
      <c r="C9122" s="1" t="str">
        <f t="shared" si="1231"/>
        <v>21:0675</v>
      </c>
      <c r="D9122" s="1" t="str">
        <f t="shared" si="1232"/>
        <v>21:0205</v>
      </c>
      <c r="E9122" t="s">
        <v>35703</v>
      </c>
      <c r="F9122" t="s">
        <v>35704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 t="s">
        <v>21</v>
      </c>
      <c r="P9122" t="s">
        <v>2212</v>
      </c>
      <c r="Q9122" t="s">
        <v>88</v>
      </c>
    </row>
    <row r="9123" spans="1:17" hidden="1" x14ac:dyDescent="0.25">
      <c r="A9123" t="s">
        <v>35705</v>
      </c>
      <c r="B9123" t="s">
        <v>35706</v>
      </c>
      <c r="C9123" s="1" t="str">
        <f t="shared" si="1231"/>
        <v>21:0675</v>
      </c>
      <c r="D9123" s="1" t="str">
        <f t="shared" si="1232"/>
        <v>21:0205</v>
      </c>
      <c r="E9123" t="s">
        <v>35707</v>
      </c>
      <c r="F9123" t="s">
        <v>35708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 t="s">
        <v>1247</v>
      </c>
      <c r="P9123" t="s">
        <v>583</v>
      </c>
      <c r="Q9123" t="s">
        <v>52</v>
      </c>
    </row>
    <row r="9124" spans="1:17" hidden="1" x14ac:dyDescent="0.25">
      <c r="A9124" t="s">
        <v>35709</v>
      </c>
      <c r="B9124" t="s">
        <v>35710</v>
      </c>
      <c r="C9124" s="1" t="str">
        <f t="shared" si="1231"/>
        <v>21:0675</v>
      </c>
      <c r="D9124" s="1" t="str">
        <f t="shared" si="1232"/>
        <v>21:0205</v>
      </c>
      <c r="E9124" t="s">
        <v>35707</v>
      </c>
      <c r="F9124" t="s">
        <v>35711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 t="s">
        <v>680</v>
      </c>
      <c r="P9124" t="s">
        <v>2212</v>
      </c>
      <c r="Q9124" t="s">
        <v>52</v>
      </c>
    </row>
    <row r="9125" spans="1:17" hidden="1" x14ac:dyDescent="0.25">
      <c r="A9125" t="s">
        <v>35712</v>
      </c>
      <c r="B9125" t="s">
        <v>35713</v>
      </c>
      <c r="C9125" s="1" t="str">
        <f t="shared" si="1231"/>
        <v>21:0675</v>
      </c>
      <c r="D9125" s="1" t="str">
        <f t="shared" si="1232"/>
        <v>21:0205</v>
      </c>
      <c r="E9125" t="s">
        <v>35714</v>
      </c>
      <c r="F9125" t="s">
        <v>35715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 t="s">
        <v>21</v>
      </c>
      <c r="P9125" t="s">
        <v>356</v>
      </c>
      <c r="Q9125" t="s">
        <v>52</v>
      </c>
    </row>
    <row r="9126" spans="1:17" hidden="1" x14ac:dyDescent="0.25">
      <c r="A9126" t="s">
        <v>35716</v>
      </c>
      <c r="B9126" t="s">
        <v>35717</v>
      </c>
      <c r="C9126" s="1" t="str">
        <f t="shared" si="1231"/>
        <v>21:0675</v>
      </c>
      <c r="D9126" s="1" t="str">
        <f>HYPERLINK("http://geochem.nrcan.gc.ca/cdogs/content/svy/svy_e.htm", "")</f>
        <v/>
      </c>
      <c r="G9126" s="1" t="str">
        <f>HYPERLINK("http://geochem.nrcan.gc.ca/cdogs/content/cr_/cr_00081_e.htm", "81")</f>
        <v>81</v>
      </c>
      <c r="J9126" t="s">
        <v>11703</v>
      </c>
      <c r="K9126" t="s">
        <v>11704</v>
      </c>
      <c r="O9126" t="s">
        <v>311</v>
      </c>
      <c r="P9126" t="s">
        <v>658</v>
      </c>
      <c r="Q9126" t="s">
        <v>398</v>
      </c>
    </row>
    <row r="9127" spans="1:17" hidden="1" x14ac:dyDescent="0.25">
      <c r="A9127" t="s">
        <v>35718</v>
      </c>
      <c r="B9127" t="s">
        <v>35719</v>
      </c>
      <c r="C9127" s="1" t="str">
        <f t="shared" si="1231"/>
        <v>21:0675</v>
      </c>
      <c r="D9127" s="1" t="str">
        <f t="shared" ref="D9127:D9148" si="1235">HYPERLINK("http://geochem.nrcan.gc.ca/cdogs/content/svy/svy210205_e.htm", "21:0205")</f>
        <v>21:0205</v>
      </c>
      <c r="E9127" t="s">
        <v>35720</v>
      </c>
      <c r="F9127" t="s">
        <v>35721</v>
      </c>
      <c r="H9127">
        <v>63.132501499999996</v>
      </c>
      <c r="I9127">
        <v>-137.40415010000001</v>
      </c>
      <c r="J9127" s="1" t="str">
        <f t="shared" ref="J9127:J9148" si="1236">HYPERLINK("http://geochem.nrcan.gc.ca/cdogs/content/kwd/kwd020018_e.htm", "Fluid (stream)")</f>
        <v>Fluid (stream)</v>
      </c>
      <c r="K9127" s="1" t="str">
        <f t="shared" ref="K9127:K9148" si="1237">HYPERLINK("http://geochem.nrcan.gc.ca/cdogs/content/kwd/kwd080007_e.htm", "Untreated Water")</f>
        <v>Untreated Water</v>
      </c>
      <c r="O9127" t="s">
        <v>21</v>
      </c>
      <c r="P9127" t="s">
        <v>583</v>
      </c>
      <c r="Q9127" t="s">
        <v>103</v>
      </c>
    </row>
    <row r="9128" spans="1:17" hidden="1" x14ac:dyDescent="0.25">
      <c r="A9128" t="s">
        <v>35722</v>
      </c>
      <c r="B9128" t="s">
        <v>35723</v>
      </c>
      <c r="C9128" s="1" t="str">
        <f t="shared" si="1231"/>
        <v>21:0675</v>
      </c>
      <c r="D9128" s="1" t="str">
        <f t="shared" si="1235"/>
        <v>21:0205</v>
      </c>
      <c r="E9128" t="s">
        <v>35724</v>
      </c>
      <c r="F9128" t="s">
        <v>35725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 t="s">
        <v>21</v>
      </c>
      <c r="P9128" t="s">
        <v>22</v>
      </c>
      <c r="Q9128" t="s">
        <v>52</v>
      </c>
    </row>
    <row r="9129" spans="1:17" hidden="1" x14ac:dyDescent="0.25">
      <c r="A9129" t="s">
        <v>35726</v>
      </c>
      <c r="B9129" t="s">
        <v>35727</v>
      </c>
      <c r="C9129" s="1" t="str">
        <f t="shared" si="1231"/>
        <v>21:0675</v>
      </c>
      <c r="D9129" s="1" t="str">
        <f t="shared" si="1235"/>
        <v>21:0205</v>
      </c>
      <c r="E9129" t="s">
        <v>35728</v>
      </c>
      <c r="F9129" t="s">
        <v>35729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 t="s">
        <v>21</v>
      </c>
      <c r="P9129" t="s">
        <v>45</v>
      </c>
      <c r="Q9129" t="s">
        <v>2948</v>
      </c>
    </row>
    <row r="9130" spans="1:17" hidden="1" x14ac:dyDescent="0.25">
      <c r="A9130" t="s">
        <v>35730</v>
      </c>
      <c r="B9130" t="s">
        <v>35731</v>
      </c>
      <c r="C9130" s="1" t="str">
        <f t="shared" si="1231"/>
        <v>21:0675</v>
      </c>
      <c r="D9130" s="1" t="str">
        <f t="shared" si="1235"/>
        <v>21:0205</v>
      </c>
      <c r="E9130" t="s">
        <v>35732</v>
      </c>
      <c r="F9130" t="s">
        <v>35733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 t="s">
        <v>2418</v>
      </c>
      <c r="P9130" t="s">
        <v>22</v>
      </c>
      <c r="Q9130" t="s">
        <v>35</v>
      </c>
    </row>
    <row r="9131" spans="1:17" hidden="1" x14ac:dyDescent="0.25">
      <c r="A9131" t="s">
        <v>35734</v>
      </c>
      <c r="B9131" t="s">
        <v>35735</v>
      </c>
      <c r="C9131" s="1" t="str">
        <f t="shared" si="1231"/>
        <v>21:0675</v>
      </c>
      <c r="D9131" s="1" t="str">
        <f t="shared" si="1235"/>
        <v>21:0205</v>
      </c>
      <c r="E9131" t="s">
        <v>35736</v>
      </c>
      <c r="F9131" t="s">
        <v>35737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 t="s">
        <v>21</v>
      </c>
      <c r="P9131" t="s">
        <v>356</v>
      </c>
      <c r="Q9131" t="s">
        <v>29</v>
      </c>
    </row>
    <row r="9132" spans="1:17" hidden="1" x14ac:dyDescent="0.25">
      <c r="A9132" t="s">
        <v>35738</v>
      </c>
      <c r="B9132" t="s">
        <v>35739</v>
      </c>
      <c r="C9132" s="1" t="str">
        <f t="shared" si="1231"/>
        <v>21:0675</v>
      </c>
      <c r="D9132" s="1" t="str">
        <f t="shared" si="1235"/>
        <v>21:0205</v>
      </c>
      <c r="E9132" t="s">
        <v>35740</v>
      </c>
      <c r="F9132" t="s">
        <v>35741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 t="s">
        <v>21</v>
      </c>
      <c r="P9132" t="s">
        <v>356</v>
      </c>
      <c r="Q9132" t="s">
        <v>23</v>
      </c>
    </row>
    <row r="9133" spans="1:17" hidden="1" x14ac:dyDescent="0.25">
      <c r="A9133" t="s">
        <v>35742</v>
      </c>
      <c r="B9133" t="s">
        <v>35743</v>
      </c>
      <c r="C9133" s="1" t="str">
        <f t="shared" si="1231"/>
        <v>21:0675</v>
      </c>
      <c r="D9133" s="1" t="str">
        <f t="shared" si="1235"/>
        <v>21:0205</v>
      </c>
      <c r="E9133" t="s">
        <v>35744</v>
      </c>
      <c r="F9133" t="s">
        <v>35745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 t="s">
        <v>4378</v>
      </c>
      <c r="P9133" t="s">
        <v>356</v>
      </c>
      <c r="Q9133" t="s">
        <v>35</v>
      </c>
    </row>
    <row r="9134" spans="1:17" hidden="1" x14ac:dyDescent="0.25">
      <c r="A9134" t="s">
        <v>35746</v>
      </c>
      <c r="B9134" t="s">
        <v>35747</v>
      </c>
      <c r="C9134" s="1" t="str">
        <f t="shared" si="1231"/>
        <v>21:0675</v>
      </c>
      <c r="D9134" s="1" t="str">
        <f t="shared" si="1235"/>
        <v>21:0205</v>
      </c>
      <c r="E9134" t="s">
        <v>35748</v>
      </c>
      <c r="F9134" t="s">
        <v>35749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 t="s">
        <v>6341</v>
      </c>
      <c r="P9134" t="s">
        <v>2943</v>
      </c>
      <c r="Q9134" t="s">
        <v>59</v>
      </c>
    </row>
    <row r="9135" spans="1:17" hidden="1" x14ac:dyDescent="0.25">
      <c r="A9135" t="s">
        <v>35750</v>
      </c>
      <c r="B9135" t="s">
        <v>35751</v>
      </c>
      <c r="C9135" s="1" t="str">
        <f t="shared" si="1231"/>
        <v>21:0675</v>
      </c>
      <c r="D9135" s="1" t="str">
        <f t="shared" si="1235"/>
        <v>21:0205</v>
      </c>
      <c r="E9135" t="s">
        <v>35752</v>
      </c>
      <c r="F9135" t="s">
        <v>35753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 t="s">
        <v>261</v>
      </c>
      <c r="P9135" t="s">
        <v>397</v>
      </c>
      <c r="Q9135" t="s">
        <v>215</v>
      </c>
    </row>
    <row r="9136" spans="1:17" hidden="1" x14ac:dyDescent="0.25">
      <c r="A9136" t="s">
        <v>35754</v>
      </c>
      <c r="B9136" t="s">
        <v>35755</v>
      </c>
      <c r="C9136" s="1" t="str">
        <f t="shared" si="1231"/>
        <v>21:0675</v>
      </c>
      <c r="D9136" s="1" t="str">
        <f t="shared" si="1235"/>
        <v>21:0205</v>
      </c>
      <c r="E9136" t="s">
        <v>35756</v>
      </c>
      <c r="F9136" t="s">
        <v>35757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 t="s">
        <v>11695</v>
      </c>
      <c r="P9136" t="s">
        <v>397</v>
      </c>
      <c r="Q9136" t="s">
        <v>29</v>
      </c>
    </row>
    <row r="9137" spans="1:17" hidden="1" x14ac:dyDescent="0.25">
      <c r="A9137" t="s">
        <v>35758</v>
      </c>
      <c r="B9137" t="s">
        <v>35759</v>
      </c>
      <c r="C9137" s="1" t="str">
        <f t="shared" si="1231"/>
        <v>21:0675</v>
      </c>
      <c r="D9137" s="1" t="str">
        <f t="shared" si="1235"/>
        <v>21:0205</v>
      </c>
      <c r="E9137" t="s">
        <v>35760</v>
      </c>
      <c r="F9137" t="s">
        <v>35761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 t="s">
        <v>14765</v>
      </c>
      <c r="P9137" t="s">
        <v>4455</v>
      </c>
      <c r="Q9137" t="s">
        <v>46</v>
      </c>
    </row>
    <row r="9138" spans="1:17" hidden="1" x14ac:dyDescent="0.25">
      <c r="A9138" t="s">
        <v>35762</v>
      </c>
      <c r="B9138" t="s">
        <v>35763</v>
      </c>
      <c r="C9138" s="1" t="str">
        <f t="shared" si="1231"/>
        <v>21:0675</v>
      </c>
      <c r="D9138" s="1" t="str">
        <f t="shared" si="1235"/>
        <v>21:0205</v>
      </c>
      <c r="E9138" t="s">
        <v>35764</v>
      </c>
      <c r="F9138" t="s">
        <v>35765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 t="s">
        <v>8030</v>
      </c>
      <c r="P9138" t="s">
        <v>4464</v>
      </c>
      <c r="Q9138" t="s">
        <v>29</v>
      </c>
    </row>
    <row r="9139" spans="1:17" hidden="1" x14ac:dyDescent="0.25">
      <c r="A9139" t="s">
        <v>35766</v>
      </c>
      <c r="B9139" t="s">
        <v>35767</v>
      </c>
      <c r="C9139" s="1" t="str">
        <f t="shared" si="1231"/>
        <v>21:0675</v>
      </c>
      <c r="D9139" s="1" t="str">
        <f t="shared" si="1235"/>
        <v>21:0205</v>
      </c>
      <c r="E9139" t="s">
        <v>35768</v>
      </c>
      <c r="F9139" t="s">
        <v>35769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 t="s">
        <v>3532</v>
      </c>
      <c r="P9139" t="s">
        <v>397</v>
      </c>
      <c r="Q9139" t="s">
        <v>29</v>
      </c>
    </row>
    <row r="9140" spans="1:17" hidden="1" x14ac:dyDescent="0.25">
      <c r="A9140" t="s">
        <v>35770</v>
      </c>
      <c r="B9140" t="s">
        <v>35771</v>
      </c>
      <c r="C9140" s="1" t="str">
        <f t="shared" si="1231"/>
        <v>21:0675</v>
      </c>
      <c r="D9140" s="1" t="str">
        <f t="shared" si="1235"/>
        <v>21:0205</v>
      </c>
      <c r="E9140" t="s">
        <v>35772</v>
      </c>
      <c r="F9140" t="s">
        <v>35773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 t="s">
        <v>59</v>
      </c>
      <c r="P9140" t="s">
        <v>6370</v>
      </c>
      <c r="Q9140" t="s">
        <v>365</v>
      </c>
    </row>
    <row r="9141" spans="1:17" hidden="1" x14ac:dyDescent="0.25">
      <c r="A9141" t="s">
        <v>35774</v>
      </c>
      <c r="B9141" t="s">
        <v>35775</v>
      </c>
      <c r="C9141" s="1" t="str">
        <f t="shared" si="1231"/>
        <v>21:0675</v>
      </c>
      <c r="D9141" s="1" t="str">
        <f t="shared" si="1235"/>
        <v>21:0205</v>
      </c>
      <c r="E9141" t="s">
        <v>35772</v>
      </c>
      <c r="F9141" t="s">
        <v>35776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 t="s">
        <v>16309</v>
      </c>
      <c r="P9141" t="s">
        <v>6673</v>
      </c>
      <c r="Q9141" t="s">
        <v>5130</v>
      </c>
    </row>
    <row r="9142" spans="1:17" hidden="1" x14ac:dyDescent="0.25">
      <c r="A9142" t="s">
        <v>35777</v>
      </c>
      <c r="B9142" t="s">
        <v>35778</v>
      </c>
      <c r="C9142" s="1" t="str">
        <f t="shared" si="1231"/>
        <v>21:0675</v>
      </c>
      <c r="D9142" s="1" t="str">
        <f t="shared" si="1235"/>
        <v>21:0205</v>
      </c>
      <c r="E9142" t="s">
        <v>35779</v>
      </c>
      <c r="F9142" t="s">
        <v>35780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 t="s">
        <v>14250</v>
      </c>
      <c r="P9142" t="s">
        <v>583</v>
      </c>
      <c r="Q9142" t="s">
        <v>103</v>
      </c>
    </row>
    <row r="9143" spans="1:17" hidden="1" x14ac:dyDescent="0.25">
      <c r="A9143" t="s">
        <v>35781</v>
      </c>
      <c r="B9143" t="s">
        <v>35782</v>
      </c>
      <c r="C9143" s="1" t="str">
        <f t="shared" si="1231"/>
        <v>21:0675</v>
      </c>
      <c r="D9143" s="1" t="str">
        <f t="shared" si="1235"/>
        <v>21:0205</v>
      </c>
      <c r="E9143" t="s">
        <v>35783</v>
      </c>
      <c r="F9143" t="s">
        <v>35784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 t="s">
        <v>680</v>
      </c>
      <c r="P9143" t="s">
        <v>356</v>
      </c>
      <c r="Q9143" t="s">
        <v>88</v>
      </c>
    </row>
    <row r="9144" spans="1:17" hidden="1" x14ac:dyDescent="0.25">
      <c r="A9144" t="s">
        <v>35785</v>
      </c>
      <c r="B9144" t="s">
        <v>35786</v>
      </c>
      <c r="C9144" s="1" t="str">
        <f t="shared" si="1231"/>
        <v>21:0675</v>
      </c>
      <c r="D9144" s="1" t="str">
        <f t="shared" si="1235"/>
        <v>21:0205</v>
      </c>
      <c r="E9144" t="s">
        <v>35787</v>
      </c>
      <c r="F9144" t="s">
        <v>35788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 t="s">
        <v>158</v>
      </c>
      <c r="P9144" t="s">
        <v>356</v>
      </c>
      <c r="Q9144" t="s">
        <v>23</v>
      </c>
    </row>
    <row r="9145" spans="1:17" hidden="1" x14ac:dyDescent="0.25">
      <c r="A9145" t="s">
        <v>35789</v>
      </c>
      <c r="B9145" t="s">
        <v>35790</v>
      </c>
      <c r="C9145" s="1" t="str">
        <f t="shared" si="1231"/>
        <v>21:0675</v>
      </c>
      <c r="D9145" s="1" t="str">
        <f t="shared" si="1235"/>
        <v>21:0205</v>
      </c>
      <c r="E9145" t="s">
        <v>35791</v>
      </c>
      <c r="F9145" t="s">
        <v>35792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 t="s">
        <v>5793</v>
      </c>
      <c r="P9145" t="s">
        <v>880</v>
      </c>
      <c r="Q9145" t="s">
        <v>522</v>
      </c>
    </row>
    <row r="9146" spans="1:17" hidden="1" x14ac:dyDescent="0.25">
      <c r="A9146" t="s">
        <v>35793</v>
      </c>
      <c r="B9146" t="s">
        <v>35794</v>
      </c>
      <c r="C9146" s="1" t="str">
        <f t="shared" si="1231"/>
        <v>21:0675</v>
      </c>
      <c r="D9146" s="1" t="str">
        <f t="shared" si="1235"/>
        <v>21:0205</v>
      </c>
      <c r="E9146" t="s">
        <v>35795</v>
      </c>
      <c r="F9146" t="s">
        <v>35796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 t="s">
        <v>21</v>
      </c>
      <c r="P9146" t="s">
        <v>2212</v>
      </c>
      <c r="Q9146" t="s">
        <v>392</v>
      </c>
    </row>
    <row r="9147" spans="1:17" hidden="1" x14ac:dyDescent="0.25">
      <c r="A9147" t="s">
        <v>35797</v>
      </c>
      <c r="B9147" t="s">
        <v>35798</v>
      </c>
      <c r="C9147" s="1" t="str">
        <f t="shared" si="1231"/>
        <v>21:0675</v>
      </c>
      <c r="D9147" s="1" t="str">
        <f t="shared" si="1235"/>
        <v>21:0205</v>
      </c>
      <c r="E9147" t="s">
        <v>35799</v>
      </c>
      <c r="F9147" t="s">
        <v>35800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 t="s">
        <v>582</v>
      </c>
      <c r="P9147" t="s">
        <v>1515</v>
      </c>
      <c r="Q9147" t="s">
        <v>522</v>
      </c>
    </row>
    <row r="9148" spans="1:17" hidden="1" x14ac:dyDescent="0.25">
      <c r="A9148" t="s">
        <v>35801</v>
      </c>
      <c r="B9148" t="s">
        <v>35802</v>
      </c>
      <c r="C9148" s="1" t="str">
        <f t="shared" si="1231"/>
        <v>21:0675</v>
      </c>
      <c r="D9148" s="1" t="str">
        <f t="shared" si="1235"/>
        <v>21:0205</v>
      </c>
      <c r="E9148" t="s">
        <v>35803</v>
      </c>
      <c r="F9148" t="s">
        <v>35804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 t="s">
        <v>3532</v>
      </c>
      <c r="P9148" t="s">
        <v>1631</v>
      </c>
      <c r="Q9148" t="s">
        <v>59</v>
      </c>
    </row>
    <row r="9149" spans="1:17" hidden="1" x14ac:dyDescent="0.25">
      <c r="A9149" t="s">
        <v>35805</v>
      </c>
      <c r="B9149" t="s">
        <v>35806</v>
      </c>
      <c r="C9149" s="1" t="str">
        <f t="shared" si="1231"/>
        <v>21:0675</v>
      </c>
      <c r="D9149" s="1" t="str">
        <f>HYPERLINK("http://geochem.nrcan.gc.ca/cdogs/content/svy/svy_e.htm", "")</f>
        <v/>
      </c>
      <c r="G9149" s="1" t="str">
        <f>HYPERLINK("http://geochem.nrcan.gc.ca/cdogs/content/cr_/cr_00082_e.htm", "82")</f>
        <v>82</v>
      </c>
      <c r="J9149" t="s">
        <v>11703</v>
      </c>
      <c r="K9149" t="s">
        <v>11704</v>
      </c>
      <c r="O9149" t="s">
        <v>3672</v>
      </c>
      <c r="P9149" t="s">
        <v>16918</v>
      </c>
      <c r="Q9149" t="s">
        <v>392</v>
      </c>
    </row>
    <row r="9150" spans="1:17" hidden="1" x14ac:dyDescent="0.25">
      <c r="A9150" t="s">
        <v>35807</v>
      </c>
      <c r="B9150" t="s">
        <v>35808</v>
      </c>
      <c r="C9150" s="1" t="str">
        <f t="shared" si="1231"/>
        <v>21:0675</v>
      </c>
      <c r="D9150" s="1" t="str">
        <f t="shared" ref="D9150:D9176" si="1238">HYPERLINK("http://geochem.nrcan.gc.ca/cdogs/content/svy/svy210205_e.htm", "21:0205")</f>
        <v>21:0205</v>
      </c>
      <c r="E9150" t="s">
        <v>35809</v>
      </c>
      <c r="F9150" t="s">
        <v>35810</v>
      </c>
      <c r="H9150">
        <v>63.093545300000002</v>
      </c>
      <c r="I9150">
        <v>-136.59862050000001</v>
      </c>
      <c r="J9150" s="1" t="str">
        <f t="shared" ref="J9150:J9176" si="1239">HYPERLINK("http://geochem.nrcan.gc.ca/cdogs/content/kwd/kwd020018_e.htm", "Fluid (stream)")</f>
        <v>Fluid (stream)</v>
      </c>
      <c r="K9150" s="1" t="str">
        <f t="shared" ref="K9150:K9176" si="1240">HYPERLINK("http://geochem.nrcan.gc.ca/cdogs/content/kwd/kwd080007_e.htm", "Untreated Water")</f>
        <v>Untreated Water</v>
      </c>
      <c r="O9150" t="s">
        <v>21</v>
      </c>
      <c r="P9150" t="s">
        <v>1515</v>
      </c>
      <c r="Q9150" t="s">
        <v>29</v>
      </c>
    </row>
    <row r="9151" spans="1:17" hidden="1" x14ac:dyDescent="0.25">
      <c r="A9151" t="s">
        <v>35811</v>
      </c>
      <c r="B9151" t="s">
        <v>35812</v>
      </c>
      <c r="C9151" s="1" t="str">
        <f t="shared" si="1231"/>
        <v>21:0675</v>
      </c>
      <c r="D9151" s="1" t="str">
        <f t="shared" si="1238"/>
        <v>21:0205</v>
      </c>
      <c r="E9151" t="s">
        <v>35813</v>
      </c>
      <c r="F9151" t="s">
        <v>35814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 t="s">
        <v>21</v>
      </c>
      <c r="P9151" t="s">
        <v>583</v>
      </c>
      <c r="Q9151" t="s">
        <v>46</v>
      </c>
    </row>
    <row r="9152" spans="1:17" hidden="1" x14ac:dyDescent="0.25">
      <c r="A9152" t="s">
        <v>35815</v>
      </c>
      <c r="B9152" t="s">
        <v>35816</v>
      </c>
      <c r="C9152" s="1" t="str">
        <f t="shared" si="1231"/>
        <v>21:0675</v>
      </c>
      <c r="D9152" s="1" t="str">
        <f t="shared" si="1238"/>
        <v>21:0205</v>
      </c>
      <c r="E9152" t="s">
        <v>35817</v>
      </c>
      <c r="F9152" t="s">
        <v>35818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 t="s">
        <v>21</v>
      </c>
      <c r="P9152" t="s">
        <v>45</v>
      </c>
      <c r="Q9152" t="s">
        <v>88</v>
      </c>
    </row>
    <row r="9153" spans="1:17" hidden="1" x14ac:dyDescent="0.25">
      <c r="A9153" t="s">
        <v>35819</v>
      </c>
      <c r="B9153" t="s">
        <v>35820</v>
      </c>
      <c r="C9153" s="1" t="str">
        <f t="shared" si="1231"/>
        <v>21:0675</v>
      </c>
      <c r="D9153" s="1" t="str">
        <f t="shared" si="1238"/>
        <v>21:0205</v>
      </c>
      <c r="E9153" t="s">
        <v>35821</v>
      </c>
      <c r="F9153" t="s">
        <v>35822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 t="s">
        <v>21</v>
      </c>
      <c r="P9153" t="s">
        <v>830</v>
      </c>
      <c r="Q9153" t="s">
        <v>29</v>
      </c>
    </row>
    <row r="9154" spans="1:17" hidden="1" x14ac:dyDescent="0.25">
      <c r="A9154" t="s">
        <v>35823</v>
      </c>
      <c r="B9154" t="s">
        <v>35824</v>
      </c>
      <c r="C9154" s="1" t="str">
        <f t="shared" si="1231"/>
        <v>21:0675</v>
      </c>
      <c r="D9154" s="1" t="str">
        <f t="shared" si="1238"/>
        <v>21:0205</v>
      </c>
      <c r="E9154" t="s">
        <v>35825</v>
      </c>
      <c r="F9154" t="s">
        <v>35826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 t="s">
        <v>21</v>
      </c>
      <c r="P9154" t="s">
        <v>1515</v>
      </c>
      <c r="Q9154" t="s">
        <v>59</v>
      </c>
    </row>
    <row r="9155" spans="1:17" hidden="1" x14ac:dyDescent="0.25">
      <c r="A9155" t="s">
        <v>35827</v>
      </c>
      <c r="B9155" t="s">
        <v>35828</v>
      </c>
      <c r="C9155" s="1" t="str">
        <f t="shared" si="1231"/>
        <v>21:0675</v>
      </c>
      <c r="D9155" s="1" t="str">
        <f t="shared" si="1238"/>
        <v>21:0205</v>
      </c>
      <c r="E9155" t="s">
        <v>35829</v>
      </c>
      <c r="F9155" t="s">
        <v>35830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 t="s">
        <v>21</v>
      </c>
      <c r="P9155" t="s">
        <v>1515</v>
      </c>
      <c r="Q9155" t="s">
        <v>29</v>
      </c>
    </row>
    <row r="9156" spans="1:17" hidden="1" x14ac:dyDescent="0.25">
      <c r="A9156" t="s">
        <v>35831</v>
      </c>
      <c r="B9156" t="s">
        <v>35832</v>
      </c>
      <c r="C9156" s="1" t="str">
        <f t="shared" si="1231"/>
        <v>21:0675</v>
      </c>
      <c r="D9156" s="1" t="str">
        <f t="shared" si="1238"/>
        <v>21:0205</v>
      </c>
      <c r="E9156" t="s">
        <v>35833</v>
      </c>
      <c r="F9156" t="s">
        <v>35834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 t="s">
        <v>21</v>
      </c>
      <c r="P9156" t="s">
        <v>22</v>
      </c>
      <c r="Q9156" t="s">
        <v>198</v>
      </c>
    </row>
    <row r="9157" spans="1:17" hidden="1" x14ac:dyDescent="0.25">
      <c r="A9157" t="s">
        <v>35835</v>
      </c>
      <c r="B9157" t="s">
        <v>35836</v>
      </c>
      <c r="C9157" s="1" t="str">
        <f t="shared" si="1231"/>
        <v>21:0675</v>
      </c>
      <c r="D9157" s="1" t="str">
        <f t="shared" si="1238"/>
        <v>21:0205</v>
      </c>
      <c r="E9157" t="s">
        <v>35837</v>
      </c>
      <c r="F9157" t="s">
        <v>35838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 t="s">
        <v>2129</v>
      </c>
      <c r="P9157" t="s">
        <v>880</v>
      </c>
      <c r="Q9157" t="s">
        <v>29</v>
      </c>
    </row>
    <row r="9158" spans="1:17" hidden="1" x14ac:dyDescent="0.25">
      <c r="A9158" t="s">
        <v>35839</v>
      </c>
      <c r="B9158" t="s">
        <v>35840</v>
      </c>
      <c r="C9158" s="1" t="str">
        <f t="shared" si="1231"/>
        <v>21:0675</v>
      </c>
      <c r="D9158" s="1" t="str">
        <f t="shared" si="1238"/>
        <v>21:0205</v>
      </c>
      <c r="E9158" t="s">
        <v>35841</v>
      </c>
      <c r="F9158" t="s">
        <v>35842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 t="s">
        <v>21</v>
      </c>
      <c r="P9158" t="s">
        <v>583</v>
      </c>
      <c r="Q9158" t="s">
        <v>215</v>
      </c>
    </row>
    <row r="9159" spans="1:17" hidden="1" x14ac:dyDescent="0.25">
      <c r="A9159" t="s">
        <v>35843</v>
      </c>
      <c r="B9159" t="s">
        <v>35844</v>
      </c>
      <c r="C9159" s="1" t="str">
        <f t="shared" si="1231"/>
        <v>21:0675</v>
      </c>
      <c r="D9159" s="1" t="str">
        <f t="shared" si="1238"/>
        <v>21:0205</v>
      </c>
      <c r="E9159" t="s">
        <v>35845</v>
      </c>
      <c r="F9159" t="s">
        <v>35846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 t="s">
        <v>21</v>
      </c>
      <c r="P9159" t="s">
        <v>397</v>
      </c>
      <c r="Q9159" t="s">
        <v>198</v>
      </c>
    </row>
    <row r="9160" spans="1:17" hidden="1" x14ac:dyDescent="0.25">
      <c r="A9160" t="s">
        <v>35847</v>
      </c>
      <c r="B9160" t="s">
        <v>35848</v>
      </c>
      <c r="C9160" s="1" t="str">
        <f t="shared" si="1231"/>
        <v>21:0675</v>
      </c>
      <c r="D9160" s="1" t="str">
        <f t="shared" si="1238"/>
        <v>21:0205</v>
      </c>
      <c r="E9160" t="s">
        <v>35845</v>
      </c>
      <c r="F9160" t="s">
        <v>35849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 t="s">
        <v>21</v>
      </c>
      <c r="P9160" t="s">
        <v>2943</v>
      </c>
      <c r="Q9160" t="s">
        <v>198</v>
      </c>
    </row>
    <row r="9161" spans="1:17" hidden="1" x14ac:dyDescent="0.25">
      <c r="A9161" t="s">
        <v>35850</v>
      </c>
      <c r="B9161" t="s">
        <v>35851</v>
      </c>
      <c r="C9161" s="1" t="str">
        <f t="shared" si="1231"/>
        <v>21:0675</v>
      </c>
      <c r="D9161" s="1" t="str">
        <f t="shared" si="1238"/>
        <v>21:0205</v>
      </c>
      <c r="E9161" t="s">
        <v>35852</v>
      </c>
      <c r="F9161" t="s">
        <v>35853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 t="s">
        <v>21</v>
      </c>
      <c r="P9161" t="s">
        <v>2212</v>
      </c>
      <c r="Q9161" t="s">
        <v>71</v>
      </c>
    </row>
    <row r="9162" spans="1:17" hidden="1" x14ac:dyDescent="0.25">
      <c r="A9162" t="s">
        <v>35854</v>
      </c>
      <c r="B9162" t="s">
        <v>35855</v>
      </c>
      <c r="C9162" s="1" t="str">
        <f t="shared" si="1231"/>
        <v>21:0675</v>
      </c>
      <c r="D9162" s="1" t="str">
        <f t="shared" si="1238"/>
        <v>21:0205</v>
      </c>
      <c r="E9162" t="s">
        <v>35856</v>
      </c>
      <c r="F9162" t="s">
        <v>35857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 t="s">
        <v>21</v>
      </c>
      <c r="P9162" t="s">
        <v>1515</v>
      </c>
      <c r="Q9162" t="s">
        <v>189</v>
      </c>
    </row>
    <row r="9163" spans="1:17" hidden="1" x14ac:dyDescent="0.25">
      <c r="A9163" t="s">
        <v>35858</v>
      </c>
      <c r="B9163" t="s">
        <v>35859</v>
      </c>
      <c r="C9163" s="1" t="str">
        <f t="shared" si="1231"/>
        <v>21:0675</v>
      </c>
      <c r="D9163" s="1" t="str">
        <f t="shared" si="1238"/>
        <v>21:0205</v>
      </c>
      <c r="E9163" t="s">
        <v>35860</v>
      </c>
      <c r="F9163" t="s">
        <v>35861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 t="s">
        <v>21</v>
      </c>
      <c r="P9163" t="s">
        <v>583</v>
      </c>
      <c r="Q9163" t="s">
        <v>103</v>
      </c>
    </row>
    <row r="9164" spans="1:17" hidden="1" x14ac:dyDescent="0.25">
      <c r="A9164" t="s">
        <v>35862</v>
      </c>
      <c r="B9164" t="s">
        <v>35863</v>
      </c>
      <c r="C9164" s="1" t="str">
        <f t="shared" si="1231"/>
        <v>21:0675</v>
      </c>
      <c r="D9164" s="1" t="str">
        <f t="shared" si="1238"/>
        <v>21:0205</v>
      </c>
      <c r="E9164" t="s">
        <v>35864</v>
      </c>
      <c r="F9164" t="s">
        <v>35865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 t="s">
        <v>21</v>
      </c>
      <c r="P9164" t="s">
        <v>583</v>
      </c>
      <c r="Q9164" t="s">
        <v>149</v>
      </c>
    </row>
    <row r="9165" spans="1:17" hidden="1" x14ac:dyDescent="0.25">
      <c r="A9165" t="s">
        <v>35866</v>
      </c>
      <c r="B9165" t="s">
        <v>35867</v>
      </c>
      <c r="C9165" s="1" t="str">
        <f t="shared" si="1231"/>
        <v>21:0675</v>
      </c>
      <c r="D9165" s="1" t="str">
        <f t="shared" si="1238"/>
        <v>21:0205</v>
      </c>
      <c r="E9165" t="s">
        <v>35868</v>
      </c>
      <c r="F9165" t="s">
        <v>35869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 t="s">
        <v>21</v>
      </c>
      <c r="P9165" t="s">
        <v>583</v>
      </c>
      <c r="Q9165" t="s">
        <v>215</v>
      </c>
    </row>
    <row r="9166" spans="1:17" hidden="1" x14ac:dyDescent="0.25">
      <c r="A9166" t="s">
        <v>35870</v>
      </c>
      <c r="B9166" t="s">
        <v>35871</v>
      </c>
      <c r="C9166" s="1" t="str">
        <f t="shared" si="1231"/>
        <v>21:0675</v>
      </c>
      <c r="D9166" s="1" t="str">
        <f t="shared" si="1238"/>
        <v>21:0205</v>
      </c>
      <c r="E9166" t="s">
        <v>35872</v>
      </c>
      <c r="F9166" t="s">
        <v>35873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 t="s">
        <v>551</v>
      </c>
      <c r="P9166" t="s">
        <v>583</v>
      </c>
      <c r="Q9166" t="s">
        <v>103</v>
      </c>
    </row>
    <row r="9167" spans="1:17" hidden="1" x14ac:dyDescent="0.25">
      <c r="A9167" t="s">
        <v>35874</v>
      </c>
      <c r="B9167" t="s">
        <v>35875</v>
      </c>
      <c r="C9167" s="1" t="str">
        <f t="shared" si="1231"/>
        <v>21:0675</v>
      </c>
      <c r="D9167" s="1" t="str">
        <f t="shared" si="1238"/>
        <v>21:0205</v>
      </c>
      <c r="E9167" t="s">
        <v>35876</v>
      </c>
      <c r="F9167" t="s">
        <v>35877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 t="s">
        <v>3406</v>
      </c>
      <c r="P9167" t="s">
        <v>583</v>
      </c>
      <c r="Q9167" t="s">
        <v>189</v>
      </c>
    </row>
    <row r="9168" spans="1:17" hidden="1" x14ac:dyDescent="0.25">
      <c r="A9168" t="s">
        <v>35878</v>
      </c>
      <c r="B9168" t="s">
        <v>35879</v>
      </c>
      <c r="C9168" s="1" t="str">
        <f t="shared" si="1231"/>
        <v>21:0675</v>
      </c>
      <c r="D9168" s="1" t="str">
        <f t="shared" si="1238"/>
        <v>21:0205</v>
      </c>
      <c r="E9168" t="s">
        <v>35880</v>
      </c>
      <c r="F9168" t="s">
        <v>35881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 t="s">
        <v>1818</v>
      </c>
      <c r="P9168" t="s">
        <v>1515</v>
      </c>
      <c r="Q9168" t="s">
        <v>46</v>
      </c>
    </row>
    <row r="9169" spans="1:17" hidden="1" x14ac:dyDescent="0.25">
      <c r="A9169" t="s">
        <v>35882</v>
      </c>
      <c r="B9169" t="s">
        <v>35883</v>
      </c>
      <c r="C9169" s="1" t="str">
        <f t="shared" si="1231"/>
        <v>21:0675</v>
      </c>
      <c r="D9169" s="1" t="str">
        <f t="shared" si="1238"/>
        <v>21:0205</v>
      </c>
      <c r="E9169" t="s">
        <v>35884</v>
      </c>
      <c r="F9169" t="s">
        <v>35885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 t="s">
        <v>21</v>
      </c>
      <c r="P9169" t="s">
        <v>22</v>
      </c>
      <c r="Q9169" t="s">
        <v>1528</v>
      </c>
    </row>
    <row r="9170" spans="1:17" hidden="1" x14ac:dyDescent="0.25">
      <c r="A9170" t="s">
        <v>35886</v>
      </c>
      <c r="B9170" t="s">
        <v>35887</v>
      </c>
      <c r="C9170" s="1" t="str">
        <f t="shared" si="1231"/>
        <v>21:0675</v>
      </c>
      <c r="D9170" s="1" t="str">
        <f t="shared" si="1238"/>
        <v>21:0205</v>
      </c>
      <c r="E9170" t="s">
        <v>35888</v>
      </c>
      <c r="F9170" t="s">
        <v>35889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 t="s">
        <v>76</v>
      </c>
      <c r="P9170" t="s">
        <v>1631</v>
      </c>
      <c r="Q9170" t="s">
        <v>198</v>
      </c>
    </row>
    <row r="9171" spans="1:17" hidden="1" x14ac:dyDescent="0.25">
      <c r="A9171" t="s">
        <v>35890</v>
      </c>
      <c r="B9171" t="s">
        <v>35891</v>
      </c>
      <c r="C9171" s="1" t="str">
        <f t="shared" si="1231"/>
        <v>21:0675</v>
      </c>
      <c r="D9171" s="1" t="str">
        <f t="shared" si="1238"/>
        <v>21:0205</v>
      </c>
      <c r="E9171" t="s">
        <v>35892</v>
      </c>
      <c r="F9171" t="s">
        <v>35893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 t="s">
        <v>21</v>
      </c>
      <c r="P9171" t="s">
        <v>2212</v>
      </c>
      <c r="Q9171" t="s">
        <v>93</v>
      </c>
    </row>
    <row r="9172" spans="1:17" hidden="1" x14ac:dyDescent="0.25">
      <c r="A9172" t="s">
        <v>35894</v>
      </c>
      <c r="B9172" t="s">
        <v>35895</v>
      </c>
      <c r="C9172" s="1" t="str">
        <f t="shared" si="1231"/>
        <v>21:0675</v>
      </c>
      <c r="D9172" s="1" t="str">
        <f t="shared" si="1238"/>
        <v>21:0205</v>
      </c>
      <c r="E9172" t="s">
        <v>35896</v>
      </c>
      <c r="F9172" t="s">
        <v>35897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 t="s">
        <v>21</v>
      </c>
      <c r="P9172" t="s">
        <v>2943</v>
      </c>
      <c r="Q9172" t="s">
        <v>189</v>
      </c>
    </row>
    <row r="9173" spans="1:17" hidden="1" x14ac:dyDescent="0.25">
      <c r="A9173" t="s">
        <v>35898</v>
      </c>
      <c r="B9173" t="s">
        <v>35899</v>
      </c>
      <c r="C9173" s="1" t="str">
        <f t="shared" si="1231"/>
        <v>21:0675</v>
      </c>
      <c r="D9173" s="1" t="str">
        <f t="shared" si="1238"/>
        <v>21:0205</v>
      </c>
      <c r="E9173" t="s">
        <v>35900</v>
      </c>
      <c r="F9173" t="s">
        <v>35901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 t="s">
        <v>21</v>
      </c>
      <c r="P9173" t="s">
        <v>1515</v>
      </c>
      <c r="Q9173" t="s">
        <v>103</v>
      </c>
    </row>
    <row r="9174" spans="1:17" hidden="1" x14ac:dyDescent="0.25">
      <c r="A9174" t="s">
        <v>35902</v>
      </c>
      <c r="B9174" t="s">
        <v>35903</v>
      </c>
      <c r="C9174" s="1" t="str">
        <f t="shared" si="1231"/>
        <v>21:0675</v>
      </c>
      <c r="D9174" s="1" t="str">
        <f t="shared" si="1238"/>
        <v>21:0205</v>
      </c>
      <c r="E9174" t="s">
        <v>35904</v>
      </c>
      <c r="F9174" t="s">
        <v>35905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 t="s">
        <v>21</v>
      </c>
      <c r="P9174" t="s">
        <v>4464</v>
      </c>
      <c r="Q9174" t="s">
        <v>46</v>
      </c>
    </row>
    <row r="9175" spans="1:17" hidden="1" x14ac:dyDescent="0.25">
      <c r="A9175" t="s">
        <v>35906</v>
      </c>
      <c r="B9175" t="s">
        <v>35907</v>
      </c>
      <c r="C9175" s="1" t="str">
        <f t="shared" si="1231"/>
        <v>21:0675</v>
      </c>
      <c r="D9175" s="1" t="str">
        <f t="shared" si="1238"/>
        <v>21:0205</v>
      </c>
      <c r="E9175" t="s">
        <v>35908</v>
      </c>
      <c r="F9175" t="s">
        <v>35909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 t="s">
        <v>21</v>
      </c>
      <c r="P9175" t="s">
        <v>830</v>
      </c>
      <c r="Q9175" t="s">
        <v>189</v>
      </c>
    </row>
    <row r="9176" spans="1:17" hidden="1" x14ac:dyDescent="0.25">
      <c r="A9176" t="s">
        <v>35910</v>
      </c>
      <c r="B9176" t="s">
        <v>35911</v>
      </c>
      <c r="C9176" s="1" t="str">
        <f t="shared" si="1231"/>
        <v>21:0675</v>
      </c>
      <c r="D9176" s="1" t="str">
        <f t="shared" si="1238"/>
        <v>21:0205</v>
      </c>
      <c r="E9176" t="s">
        <v>35912</v>
      </c>
      <c r="F9176" t="s">
        <v>35913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 t="s">
        <v>64</v>
      </c>
      <c r="P9176" t="s">
        <v>4464</v>
      </c>
      <c r="Q9176" t="s">
        <v>103</v>
      </c>
    </row>
    <row r="9177" spans="1:17" hidden="1" x14ac:dyDescent="0.25">
      <c r="A9177" t="s">
        <v>35914</v>
      </c>
      <c r="B9177" t="s">
        <v>35915</v>
      </c>
      <c r="C9177" s="1" t="str">
        <f t="shared" si="1231"/>
        <v>21:0675</v>
      </c>
      <c r="D9177" s="1" t="str">
        <f>HYPERLINK("http://geochem.nrcan.gc.ca/cdogs/content/svy/svy_e.htm", "")</f>
        <v/>
      </c>
      <c r="G9177" s="1" t="str">
        <f>HYPERLINK("http://geochem.nrcan.gc.ca/cdogs/content/cr_/cr_00082_e.htm", "82")</f>
        <v>82</v>
      </c>
      <c r="J9177" t="s">
        <v>11703</v>
      </c>
      <c r="K9177" t="s">
        <v>11704</v>
      </c>
      <c r="O9177" t="s">
        <v>730</v>
      </c>
      <c r="P9177" t="s">
        <v>5368</v>
      </c>
      <c r="Q9177" t="s">
        <v>35</v>
      </c>
    </row>
    <row r="9178" spans="1:17" hidden="1" x14ac:dyDescent="0.25">
      <c r="A9178" t="s">
        <v>35916</v>
      </c>
      <c r="B9178" t="s">
        <v>35917</v>
      </c>
      <c r="C9178" s="1" t="str">
        <f t="shared" ref="C9178:C9241" si="1241">HYPERLINK("http://geochem.nrcan.gc.ca/cdogs/content/bdl/bdl210675_e.htm", "21:0675")</f>
        <v>21:0675</v>
      </c>
      <c r="D9178" s="1" t="str">
        <f>HYPERLINK("http://geochem.nrcan.gc.ca/cdogs/content/svy/svy210205_e.htm", "21:0205")</f>
        <v>21:0205</v>
      </c>
      <c r="E9178" t="s">
        <v>35918</v>
      </c>
      <c r="F9178" t="s">
        <v>35919</v>
      </c>
      <c r="H9178">
        <v>63.124189399999999</v>
      </c>
      <c r="I9178">
        <v>-136.6767538</v>
      </c>
      <c r="J9178" s="1" t="str">
        <f>HYPERLINK("http://geochem.nrcan.gc.ca/cdogs/content/kwd/kwd020018_e.htm", "Fluid (stream)")</f>
        <v>Fluid (stream)</v>
      </c>
      <c r="K9178" s="1" t="str">
        <f>HYPERLINK("http://geochem.nrcan.gc.ca/cdogs/content/kwd/kwd080007_e.htm", "Untreated Water")</f>
        <v>Untreated Water</v>
      </c>
      <c r="O9178" t="s">
        <v>21</v>
      </c>
      <c r="P9178" t="s">
        <v>3107</v>
      </c>
      <c r="Q9178" t="s">
        <v>52</v>
      </c>
    </row>
    <row r="9179" spans="1:17" hidden="1" x14ac:dyDescent="0.25">
      <c r="A9179" t="s">
        <v>35920</v>
      </c>
      <c r="B9179" t="s">
        <v>35921</v>
      </c>
      <c r="C9179" s="1" t="str">
        <f t="shared" si="1241"/>
        <v>21:0675</v>
      </c>
      <c r="D9179" s="1" t="str">
        <f>HYPERLINK("http://geochem.nrcan.gc.ca/cdogs/content/svy/svy210205_e.htm", "21:0205")</f>
        <v>21:0205</v>
      </c>
      <c r="E9179" t="s">
        <v>35922</v>
      </c>
      <c r="F9179" t="s">
        <v>35923</v>
      </c>
      <c r="H9179">
        <v>63.128861399999998</v>
      </c>
      <c r="I9179">
        <v>-136.67644859999999</v>
      </c>
      <c r="J9179" s="1" t="str">
        <f>HYPERLINK("http://geochem.nrcan.gc.ca/cdogs/content/kwd/kwd020018_e.htm", "Fluid (stream)")</f>
        <v>Fluid (stream)</v>
      </c>
      <c r="K9179" s="1" t="str">
        <f>HYPERLINK("http://geochem.nrcan.gc.ca/cdogs/content/kwd/kwd080007_e.htm", "Untreated Water")</f>
        <v>Untreated Water</v>
      </c>
      <c r="O9179" t="s">
        <v>370</v>
      </c>
      <c r="P9179" t="s">
        <v>1598</v>
      </c>
      <c r="Q9179" t="s">
        <v>29</v>
      </c>
    </row>
    <row r="9180" spans="1:17" hidden="1" x14ac:dyDescent="0.25">
      <c r="A9180" t="s">
        <v>35924</v>
      </c>
      <c r="B9180" t="s">
        <v>35925</v>
      </c>
      <c r="C9180" s="1" t="str">
        <f t="shared" si="1241"/>
        <v>21:0675</v>
      </c>
      <c r="D9180" s="1" t="str">
        <f>HYPERLINK("http://geochem.nrcan.gc.ca/cdogs/content/svy/svy_e.htm", "")</f>
        <v/>
      </c>
      <c r="G9180" s="1" t="str">
        <f>HYPERLINK("http://geochem.nrcan.gc.ca/cdogs/content/cr_/cr_00080_e.htm", "80")</f>
        <v>80</v>
      </c>
      <c r="J9180" t="s">
        <v>11703</v>
      </c>
      <c r="K9180" t="s">
        <v>11704</v>
      </c>
      <c r="O9180" t="s">
        <v>327</v>
      </c>
      <c r="P9180" t="s">
        <v>391</v>
      </c>
      <c r="Q9180" t="s">
        <v>392</v>
      </c>
    </row>
    <row r="9181" spans="1:17" hidden="1" x14ac:dyDescent="0.25">
      <c r="A9181" t="s">
        <v>35926</v>
      </c>
      <c r="B9181" t="s">
        <v>35927</v>
      </c>
      <c r="C9181" s="1" t="str">
        <f t="shared" si="1241"/>
        <v>21:0675</v>
      </c>
      <c r="D9181" s="1" t="str">
        <f t="shared" ref="D9181:D9204" si="1242">HYPERLINK("http://geochem.nrcan.gc.ca/cdogs/content/svy/svy210205_e.htm", "21:0205")</f>
        <v>21:0205</v>
      </c>
      <c r="E9181" t="s">
        <v>35928</v>
      </c>
      <c r="F9181" t="s">
        <v>35929</v>
      </c>
      <c r="H9181">
        <v>63.147252799999997</v>
      </c>
      <c r="I9181">
        <v>-136.6352187</v>
      </c>
      <c r="J9181" s="1" t="str">
        <f t="shared" ref="J9181:J9204" si="1243">HYPERLINK("http://geochem.nrcan.gc.ca/cdogs/content/kwd/kwd020018_e.htm", "Fluid (stream)")</f>
        <v>Fluid (stream)</v>
      </c>
      <c r="K9181" s="1" t="str">
        <f t="shared" ref="K9181:K9204" si="1244">HYPERLINK("http://geochem.nrcan.gc.ca/cdogs/content/kwd/kwd080007_e.htm", "Untreated Water")</f>
        <v>Untreated Water</v>
      </c>
      <c r="O9181" t="s">
        <v>2120</v>
      </c>
      <c r="P9181" t="s">
        <v>658</v>
      </c>
      <c r="Q9181" t="s">
        <v>392</v>
      </c>
    </row>
    <row r="9182" spans="1:17" hidden="1" x14ac:dyDescent="0.25">
      <c r="A9182" t="s">
        <v>35930</v>
      </c>
      <c r="B9182" t="s">
        <v>35931</v>
      </c>
      <c r="C9182" s="1" t="str">
        <f t="shared" si="1241"/>
        <v>21:0675</v>
      </c>
      <c r="D9182" s="1" t="str">
        <f t="shared" si="1242"/>
        <v>21:0205</v>
      </c>
      <c r="E9182" t="s">
        <v>35928</v>
      </c>
      <c r="F9182" t="s">
        <v>35932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 t="s">
        <v>23720</v>
      </c>
      <c r="P9182" t="s">
        <v>658</v>
      </c>
      <c r="Q9182" t="s">
        <v>365</v>
      </c>
    </row>
    <row r="9183" spans="1:17" hidden="1" x14ac:dyDescent="0.25">
      <c r="A9183" t="s">
        <v>35933</v>
      </c>
      <c r="B9183" t="s">
        <v>35934</v>
      </c>
      <c r="C9183" s="1" t="str">
        <f t="shared" si="1241"/>
        <v>21:0675</v>
      </c>
      <c r="D9183" s="1" t="str">
        <f t="shared" si="1242"/>
        <v>21:0205</v>
      </c>
      <c r="E9183" t="s">
        <v>35935</v>
      </c>
      <c r="F9183" t="s">
        <v>35936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 t="s">
        <v>21</v>
      </c>
      <c r="P9183" t="s">
        <v>2943</v>
      </c>
      <c r="Q9183" t="s">
        <v>23</v>
      </c>
    </row>
    <row r="9184" spans="1:17" hidden="1" x14ac:dyDescent="0.25">
      <c r="A9184" t="s">
        <v>35937</v>
      </c>
      <c r="B9184" t="s">
        <v>35938</v>
      </c>
      <c r="C9184" s="1" t="str">
        <f t="shared" si="1241"/>
        <v>21:0675</v>
      </c>
      <c r="D9184" s="1" t="str">
        <f t="shared" si="1242"/>
        <v>21:0205</v>
      </c>
      <c r="E9184" t="s">
        <v>35939</v>
      </c>
      <c r="F9184" t="s">
        <v>35940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 t="s">
        <v>311</v>
      </c>
      <c r="P9184" t="s">
        <v>397</v>
      </c>
      <c r="Q9184" t="s">
        <v>59</v>
      </c>
    </row>
    <row r="9185" spans="1:17" hidden="1" x14ac:dyDescent="0.25">
      <c r="A9185" t="s">
        <v>35941</v>
      </c>
      <c r="B9185" t="s">
        <v>35942</v>
      </c>
      <c r="C9185" s="1" t="str">
        <f t="shared" si="1241"/>
        <v>21:0675</v>
      </c>
      <c r="D9185" s="1" t="str">
        <f t="shared" si="1242"/>
        <v>21:0205</v>
      </c>
      <c r="E9185" t="s">
        <v>35943</v>
      </c>
      <c r="F9185" t="s">
        <v>35944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 t="s">
        <v>21</v>
      </c>
      <c r="P9185" t="s">
        <v>583</v>
      </c>
      <c r="Q9185" t="s">
        <v>29</v>
      </c>
    </row>
    <row r="9186" spans="1:17" hidden="1" x14ac:dyDescent="0.25">
      <c r="A9186" t="s">
        <v>35945</v>
      </c>
      <c r="B9186" t="s">
        <v>35946</v>
      </c>
      <c r="C9186" s="1" t="str">
        <f t="shared" si="1241"/>
        <v>21:0675</v>
      </c>
      <c r="D9186" s="1" t="str">
        <f t="shared" si="1242"/>
        <v>21:0205</v>
      </c>
      <c r="E9186" t="s">
        <v>35947</v>
      </c>
      <c r="F9186" t="s">
        <v>35948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 t="s">
        <v>21</v>
      </c>
      <c r="P9186" t="s">
        <v>583</v>
      </c>
      <c r="Q9186" t="s">
        <v>198</v>
      </c>
    </row>
    <row r="9187" spans="1:17" hidden="1" x14ac:dyDescent="0.25">
      <c r="A9187" t="s">
        <v>35949</v>
      </c>
      <c r="B9187" t="s">
        <v>35950</v>
      </c>
      <c r="C9187" s="1" t="str">
        <f t="shared" si="1241"/>
        <v>21:0675</v>
      </c>
      <c r="D9187" s="1" t="str">
        <f t="shared" si="1242"/>
        <v>21:0205</v>
      </c>
      <c r="E9187" t="s">
        <v>35951</v>
      </c>
      <c r="F9187" t="s">
        <v>35952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 t="s">
        <v>11695</v>
      </c>
      <c r="P9187" t="s">
        <v>397</v>
      </c>
      <c r="Q9187" t="s">
        <v>522</v>
      </c>
    </row>
    <row r="9188" spans="1:17" hidden="1" x14ac:dyDescent="0.25">
      <c r="A9188" t="s">
        <v>35953</v>
      </c>
      <c r="B9188" t="s">
        <v>35954</v>
      </c>
      <c r="C9188" s="1" t="str">
        <f t="shared" si="1241"/>
        <v>21:0675</v>
      </c>
      <c r="D9188" s="1" t="str">
        <f t="shared" si="1242"/>
        <v>21:0205</v>
      </c>
      <c r="E9188" t="s">
        <v>35955</v>
      </c>
      <c r="F9188" t="s">
        <v>35956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 t="s">
        <v>6067</v>
      </c>
      <c r="P9188" t="s">
        <v>1631</v>
      </c>
      <c r="Q9188" t="s">
        <v>398</v>
      </c>
    </row>
    <row r="9189" spans="1:17" hidden="1" x14ac:dyDescent="0.25">
      <c r="A9189" t="s">
        <v>35957</v>
      </c>
      <c r="B9189" t="s">
        <v>35958</v>
      </c>
      <c r="C9189" s="1" t="str">
        <f t="shared" si="1241"/>
        <v>21:0675</v>
      </c>
      <c r="D9189" s="1" t="str">
        <f t="shared" si="1242"/>
        <v>21:0205</v>
      </c>
      <c r="E9189" t="s">
        <v>35959</v>
      </c>
      <c r="F9189" t="s">
        <v>35960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 t="s">
        <v>21</v>
      </c>
      <c r="P9189" t="s">
        <v>391</v>
      </c>
      <c r="Q9189" t="s">
        <v>29</v>
      </c>
    </row>
    <row r="9190" spans="1:17" hidden="1" x14ac:dyDescent="0.25">
      <c r="A9190" t="s">
        <v>35961</v>
      </c>
      <c r="B9190" t="s">
        <v>35962</v>
      </c>
      <c r="C9190" s="1" t="str">
        <f t="shared" si="1241"/>
        <v>21:0675</v>
      </c>
      <c r="D9190" s="1" t="str">
        <f t="shared" si="1242"/>
        <v>21:0205</v>
      </c>
      <c r="E9190" t="s">
        <v>35963</v>
      </c>
      <c r="F9190" t="s">
        <v>35964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 t="s">
        <v>8030</v>
      </c>
      <c r="P9190" t="s">
        <v>658</v>
      </c>
      <c r="Q9190" t="s">
        <v>23</v>
      </c>
    </row>
    <row r="9191" spans="1:17" hidden="1" x14ac:dyDescent="0.25">
      <c r="A9191" t="s">
        <v>35965</v>
      </c>
      <c r="B9191" t="s">
        <v>35966</v>
      </c>
      <c r="C9191" s="1" t="str">
        <f t="shared" si="1241"/>
        <v>21:0675</v>
      </c>
      <c r="D9191" s="1" t="str">
        <f t="shared" si="1242"/>
        <v>21:0205</v>
      </c>
      <c r="E9191" t="s">
        <v>35967</v>
      </c>
      <c r="F9191" t="s">
        <v>35968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 t="s">
        <v>21</v>
      </c>
      <c r="P9191" t="s">
        <v>22</v>
      </c>
      <c r="Q9191" t="s">
        <v>52</v>
      </c>
    </row>
    <row r="9192" spans="1:17" hidden="1" x14ac:dyDescent="0.25">
      <c r="A9192" t="s">
        <v>35969</v>
      </c>
      <c r="B9192" t="s">
        <v>35970</v>
      </c>
      <c r="C9192" s="1" t="str">
        <f t="shared" si="1241"/>
        <v>21:0675</v>
      </c>
      <c r="D9192" s="1" t="str">
        <f t="shared" si="1242"/>
        <v>21:0205</v>
      </c>
      <c r="E9192" t="s">
        <v>35971</v>
      </c>
      <c r="F9192" t="s">
        <v>35972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 t="s">
        <v>138</v>
      </c>
      <c r="P9192" t="s">
        <v>391</v>
      </c>
      <c r="Q9192" t="s">
        <v>398</v>
      </c>
    </row>
    <row r="9193" spans="1:17" hidden="1" x14ac:dyDescent="0.25">
      <c r="A9193" t="s">
        <v>35973</v>
      </c>
      <c r="B9193" t="s">
        <v>35974</v>
      </c>
      <c r="C9193" s="1" t="str">
        <f t="shared" si="1241"/>
        <v>21:0675</v>
      </c>
      <c r="D9193" s="1" t="str">
        <f t="shared" si="1242"/>
        <v>21:0205</v>
      </c>
      <c r="E9193" t="s">
        <v>35975</v>
      </c>
      <c r="F9193" t="s">
        <v>35976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 t="s">
        <v>652</v>
      </c>
      <c r="P9193" t="s">
        <v>631</v>
      </c>
      <c r="Q9193" t="s">
        <v>59</v>
      </c>
    </row>
    <row r="9194" spans="1:17" hidden="1" x14ac:dyDescent="0.25">
      <c r="A9194" t="s">
        <v>35977</v>
      </c>
      <c r="B9194" t="s">
        <v>35978</v>
      </c>
      <c r="C9194" s="1" t="str">
        <f t="shared" si="1241"/>
        <v>21:0675</v>
      </c>
      <c r="D9194" s="1" t="str">
        <f t="shared" si="1242"/>
        <v>21:0205</v>
      </c>
      <c r="E9194" t="s">
        <v>35979</v>
      </c>
      <c r="F9194" t="s">
        <v>35980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 t="s">
        <v>14840</v>
      </c>
      <c r="P9194" t="s">
        <v>4464</v>
      </c>
      <c r="Q9194" t="s">
        <v>59</v>
      </c>
    </row>
    <row r="9195" spans="1:17" hidden="1" x14ac:dyDescent="0.25">
      <c r="A9195" t="s">
        <v>35981</v>
      </c>
      <c r="B9195" t="s">
        <v>35982</v>
      </c>
      <c r="C9195" s="1" t="str">
        <f t="shared" si="1241"/>
        <v>21:0675</v>
      </c>
      <c r="D9195" s="1" t="str">
        <f t="shared" si="1242"/>
        <v>21:0205</v>
      </c>
      <c r="E9195" t="s">
        <v>35983</v>
      </c>
      <c r="F9195" t="s">
        <v>35984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 t="s">
        <v>21</v>
      </c>
      <c r="P9195" t="s">
        <v>880</v>
      </c>
      <c r="Q9195" t="s">
        <v>215</v>
      </c>
    </row>
    <row r="9196" spans="1:17" hidden="1" x14ac:dyDescent="0.25">
      <c r="A9196" t="s">
        <v>35985</v>
      </c>
      <c r="B9196" t="s">
        <v>35986</v>
      </c>
      <c r="C9196" s="1" t="str">
        <f t="shared" si="1241"/>
        <v>21:0675</v>
      </c>
      <c r="D9196" s="1" t="str">
        <f t="shared" si="1242"/>
        <v>21:0205</v>
      </c>
      <c r="E9196" t="s">
        <v>35987</v>
      </c>
      <c r="F9196" t="s">
        <v>35988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 t="s">
        <v>23720</v>
      </c>
      <c r="P9196" t="s">
        <v>658</v>
      </c>
      <c r="Q9196" t="s">
        <v>29</v>
      </c>
    </row>
    <row r="9197" spans="1:17" hidden="1" x14ac:dyDescent="0.25">
      <c r="A9197" t="s">
        <v>35989</v>
      </c>
      <c r="B9197" t="s">
        <v>35990</v>
      </c>
      <c r="C9197" s="1" t="str">
        <f t="shared" si="1241"/>
        <v>21:0675</v>
      </c>
      <c r="D9197" s="1" t="str">
        <f t="shared" si="1242"/>
        <v>21:0205</v>
      </c>
      <c r="E9197" t="s">
        <v>35991</v>
      </c>
      <c r="F9197" t="s">
        <v>35992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 t="s">
        <v>21</v>
      </c>
      <c r="P9197" t="s">
        <v>583</v>
      </c>
      <c r="Q9197" t="s">
        <v>198</v>
      </c>
    </row>
    <row r="9198" spans="1:17" hidden="1" x14ac:dyDescent="0.25">
      <c r="A9198" t="s">
        <v>35993</v>
      </c>
      <c r="B9198" t="s">
        <v>35994</v>
      </c>
      <c r="C9198" s="1" t="str">
        <f t="shared" si="1241"/>
        <v>21:0675</v>
      </c>
      <c r="D9198" s="1" t="str">
        <f t="shared" si="1242"/>
        <v>21:0205</v>
      </c>
      <c r="E9198" t="s">
        <v>35995</v>
      </c>
      <c r="F9198" t="s">
        <v>35996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 t="s">
        <v>220</v>
      </c>
      <c r="P9198" t="s">
        <v>2212</v>
      </c>
      <c r="Q9198" t="s">
        <v>198</v>
      </c>
    </row>
    <row r="9199" spans="1:17" hidden="1" x14ac:dyDescent="0.25">
      <c r="A9199" t="s">
        <v>35997</v>
      </c>
      <c r="B9199" t="s">
        <v>35998</v>
      </c>
      <c r="C9199" s="1" t="str">
        <f t="shared" si="1241"/>
        <v>21:0675</v>
      </c>
      <c r="D9199" s="1" t="str">
        <f t="shared" si="1242"/>
        <v>21:0205</v>
      </c>
      <c r="E9199" t="s">
        <v>35995</v>
      </c>
      <c r="F9199" t="s">
        <v>35999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 t="s">
        <v>21</v>
      </c>
      <c r="P9199" t="s">
        <v>2212</v>
      </c>
      <c r="Q9199" t="s">
        <v>103</v>
      </c>
    </row>
    <row r="9200" spans="1:17" hidden="1" x14ac:dyDescent="0.25">
      <c r="A9200" t="s">
        <v>36000</v>
      </c>
      <c r="B9200" t="s">
        <v>36001</v>
      </c>
      <c r="C9200" s="1" t="str">
        <f t="shared" si="1241"/>
        <v>21:0675</v>
      </c>
      <c r="D9200" s="1" t="str">
        <f t="shared" si="1242"/>
        <v>21:0205</v>
      </c>
      <c r="E9200" t="s">
        <v>36002</v>
      </c>
      <c r="F9200" t="s">
        <v>36003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 t="s">
        <v>225</v>
      </c>
      <c r="P9200" t="s">
        <v>583</v>
      </c>
      <c r="Q9200" t="s">
        <v>198</v>
      </c>
    </row>
    <row r="9201" spans="1:17" hidden="1" x14ac:dyDescent="0.25">
      <c r="A9201" t="s">
        <v>36004</v>
      </c>
      <c r="B9201" t="s">
        <v>36005</v>
      </c>
      <c r="C9201" s="1" t="str">
        <f t="shared" si="1241"/>
        <v>21:0675</v>
      </c>
      <c r="D9201" s="1" t="str">
        <f t="shared" si="1242"/>
        <v>21:0205</v>
      </c>
      <c r="E9201" t="s">
        <v>36006</v>
      </c>
      <c r="F9201" t="s">
        <v>36007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 t="s">
        <v>21</v>
      </c>
      <c r="P9201" t="s">
        <v>22</v>
      </c>
      <c r="Q9201" t="s">
        <v>215</v>
      </c>
    </row>
    <row r="9202" spans="1:17" hidden="1" x14ac:dyDescent="0.25">
      <c r="A9202" t="s">
        <v>36008</v>
      </c>
      <c r="B9202" t="s">
        <v>36009</v>
      </c>
      <c r="C9202" s="1" t="str">
        <f t="shared" si="1241"/>
        <v>21:0675</v>
      </c>
      <c r="D9202" s="1" t="str">
        <f t="shared" si="1242"/>
        <v>21:0205</v>
      </c>
      <c r="E9202" t="s">
        <v>36010</v>
      </c>
      <c r="F9202" t="s">
        <v>36011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 t="s">
        <v>21</v>
      </c>
      <c r="P9202" t="s">
        <v>45</v>
      </c>
      <c r="Q9202" t="s">
        <v>103</v>
      </c>
    </row>
    <row r="9203" spans="1:17" hidden="1" x14ac:dyDescent="0.25">
      <c r="A9203" t="s">
        <v>36012</v>
      </c>
      <c r="B9203" t="s">
        <v>36013</v>
      </c>
      <c r="C9203" s="1" t="str">
        <f t="shared" si="1241"/>
        <v>21:0675</v>
      </c>
      <c r="D9203" s="1" t="str">
        <f t="shared" si="1242"/>
        <v>21:0205</v>
      </c>
      <c r="E9203" t="s">
        <v>36014</v>
      </c>
      <c r="F9203" t="s">
        <v>36015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 t="s">
        <v>21</v>
      </c>
      <c r="P9203" t="s">
        <v>45</v>
      </c>
      <c r="Q9203" t="s">
        <v>149</v>
      </c>
    </row>
    <row r="9204" spans="1:17" hidden="1" x14ac:dyDescent="0.25">
      <c r="A9204" t="s">
        <v>36016</v>
      </c>
      <c r="B9204" t="s">
        <v>36017</v>
      </c>
      <c r="C9204" s="1" t="str">
        <f t="shared" si="1241"/>
        <v>21:0675</v>
      </c>
      <c r="D9204" s="1" t="str">
        <f t="shared" si="1242"/>
        <v>21:0205</v>
      </c>
      <c r="E9204" t="s">
        <v>36018</v>
      </c>
      <c r="F9204" t="s">
        <v>36019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 t="s">
        <v>21</v>
      </c>
      <c r="P9204" t="s">
        <v>45</v>
      </c>
      <c r="Q9204" t="s">
        <v>171</v>
      </c>
    </row>
    <row r="9205" spans="1:17" hidden="1" x14ac:dyDescent="0.25">
      <c r="A9205" t="s">
        <v>36020</v>
      </c>
      <c r="B9205" t="s">
        <v>36021</v>
      </c>
      <c r="C9205" s="1" t="str">
        <f t="shared" si="1241"/>
        <v>21:0675</v>
      </c>
      <c r="D9205" s="1" t="str">
        <f>HYPERLINK("http://geochem.nrcan.gc.ca/cdogs/content/svy/svy_e.htm", "")</f>
        <v/>
      </c>
      <c r="G9205" s="1" t="str">
        <f>HYPERLINK("http://geochem.nrcan.gc.ca/cdogs/content/cr_/cr_00082_e.htm", "82")</f>
        <v>82</v>
      </c>
      <c r="J9205" t="s">
        <v>11703</v>
      </c>
      <c r="K9205" t="s">
        <v>11704</v>
      </c>
      <c r="O9205" t="s">
        <v>730</v>
      </c>
      <c r="P9205" t="s">
        <v>16918</v>
      </c>
      <c r="Q9205" t="s">
        <v>29</v>
      </c>
    </row>
    <row r="9206" spans="1:17" hidden="1" x14ac:dyDescent="0.25">
      <c r="A9206" t="s">
        <v>36022</v>
      </c>
      <c r="B9206" t="s">
        <v>36023</v>
      </c>
      <c r="C9206" s="1" t="str">
        <f t="shared" si="1241"/>
        <v>21:0675</v>
      </c>
      <c r="D9206" s="1" t="str">
        <f t="shared" ref="D9206:D9216" si="1245">HYPERLINK("http://geochem.nrcan.gc.ca/cdogs/content/svy/svy210205_e.htm", "21:0205")</f>
        <v>21:0205</v>
      </c>
      <c r="E9206" t="s">
        <v>36024</v>
      </c>
      <c r="F9206" t="s">
        <v>36025</v>
      </c>
      <c r="H9206">
        <v>63.381705599999997</v>
      </c>
      <c r="I9206">
        <v>-136.23460539999999</v>
      </c>
      <c r="J9206" s="1" t="str">
        <f t="shared" ref="J9206:J9216" si="1246">HYPERLINK("http://geochem.nrcan.gc.ca/cdogs/content/kwd/kwd020018_e.htm", "Fluid (stream)")</f>
        <v>Fluid (stream)</v>
      </c>
      <c r="K9206" s="1" t="str">
        <f t="shared" ref="K9206:K9216" si="1247">HYPERLINK("http://geochem.nrcan.gc.ca/cdogs/content/kwd/kwd080007_e.htm", "Untreated Water")</f>
        <v>Untreated Water</v>
      </c>
      <c r="O9206" t="s">
        <v>108</v>
      </c>
      <c r="P9206" t="s">
        <v>108</v>
      </c>
      <c r="Q9206" t="s">
        <v>108</v>
      </c>
    </row>
    <row r="9207" spans="1:17" hidden="1" x14ac:dyDescent="0.25">
      <c r="A9207" t="s">
        <v>36026</v>
      </c>
      <c r="B9207" t="s">
        <v>36027</v>
      </c>
      <c r="C9207" s="1" t="str">
        <f t="shared" si="1241"/>
        <v>21:0675</v>
      </c>
      <c r="D9207" s="1" t="str">
        <f t="shared" si="1245"/>
        <v>21:0205</v>
      </c>
      <c r="E9207" t="s">
        <v>36028</v>
      </c>
      <c r="F9207" t="s">
        <v>36029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 t="s">
        <v>21</v>
      </c>
      <c r="P9207" t="s">
        <v>356</v>
      </c>
      <c r="Q9207" t="s">
        <v>198</v>
      </c>
    </row>
    <row r="9208" spans="1:17" hidden="1" x14ac:dyDescent="0.25">
      <c r="A9208" t="s">
        <v>36030</v>
      </c>
      <c r="B9208" t="s">
        <v>36031</v>
      </c>
      <c r="C9208" s="1" t="str">
        <f t="shared" si="1241"/>
        <v>21:0675</v>
      </c>
      <c r="D9208" s="1" t="str">
        <f t="shared" si="1245"/>
        <v>21:0205</v>
      </c>
      <c r="E9208" t="s">
        <v>36032</v>
      </c>
      <c r="F9208" t="s">
        <v>36033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 t="s">
        <v>21</v>
      </c>
      <c r="P9208" t="s">
        <v>45</v>
      </c>
      <c r="Q9208" t="s">
        <v>198</v>
      </c>
    </row>
    <row r="9209" spans="1:17" hidden="1" x14ac:dyDescent="0.25">
      <c r="A9209" t="s">
        <v>36034</v>
      </c>
      <c r="B9209" t="s">
        <v>36035</v>
      </c>
      <c r="C9209" s="1" t="str">
        <f t="shared" si="1241"/>
        <v>21:0675</v>
      </c>
      <c r="D9209" s="1" t="str">
        <f t="shared" si="1245"/>
        <v>21:0205</v>
      </c>
      <c r="E9209" t="s">
        <v>36036</v>
      </c>
      <c r="F9209" t="s">
        <v>36037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 t="s">
        <v>21</v>
      </c>
      <c r="P9209" t="s">
        <v>45</v>
      </c>
      <c r="Q9209" t="s">
        <v>46</v>
      </c>
    </row>
    <row r="9210" spans="1:17" hidden="1" x14ac:dyDescent="0.25">
      <c r="A9210" t="s">
        <v>36038</v>
      </c>
      <c r="B9210" t="s">
        <v>36039</v>
      </c>
      <c r="C9210" s="1" t="str">
        <f t="shared" si="1241"/>
        <v>21:0675</v>
      </c>
      <c r="D9210" s="1" t="str">
        <f t="shared" si="1245"/>
        <v>21:0205</v>
      </c>
      <c r="E9210" t="s">
        <v>36040</v>
      </c>
      <c r="F9210" t="s">
        <v>36041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 t="s">
        <v>21</v>
      </c>
      <c r="P9210" t="s">
        <v>583</v>
      </c>
      <c r="Q9210" t="s">
        <v>93</v>
      </c>
    </row>
    <row r="9211" spans="1:17" hidden="1" x14ac:dyDescent="0.25">
      <c r="A9211" t="s">
        <v>36042</v>
      </c>
      <c r="B9211" t="s">
        <v>36043</v>
      </c>
      <c r="C9211" s="1" t="str">
        <f t="shared" si="1241"/>
        <v>21:0675</v>
      </c>
      <c r="D9211" s="1" t="str">
        <f t="shared" si="1245"/>
        <v>21:0205</v>
      </c>
      <c r="E9211" t="s">
        <v>36044</v>
      </c>
      <c r="F9211" t="s">
        <v>36045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 t="s">
        <v>1818</v>
      </c>
      <c r="P9211" t="s">
        <v>636</v>
      </c>
      <c r="Q9211" t="s">
        <v>23</v>
      </c>
    </row>
    <row r="9212" spans="1:17" hidden="1" x14ac:dyDescent="0.25">
      <c r="A9212" t="s">
        <v>36046</v>
      </c>
      <c r="B9212" t="s">
        <v>36047</v>
      </c>
      <c r="C9212" s="1" t="str">
        <f t="shared" si="1241"/>
        <v>21:0675</v>
      </c>
      <c r="D9212" s="1" t="str">
        <f t="shared" si="1245"/>
        <v>21:0205</v>
      </c>
      <c r="E9212" t="s">
        <v>36048</v>
      </c>
      <c r="F9212" t="s">
        <v>36049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 t="s">
        <v>21</v>
      </c>
      <c r="P9212" t="s">
        <v>356</v>
      </c>
      <c r="Q9212" t="s">
        <v>103</v>
      </c>
    </row>
    <row r="9213" spans="1:17" hidden="1" x14ac:dyDescent="0.25">
      <c r="A9213" t="s">
        <v>36050</v>
      </c>
      <c r="B9213" t="s">
        <v>36051</v>
      </c>
      <c r="C9213" s="1" t="str">
        <f t="shared" si="1241"/>
        <v>21:0675</v>
      </c>
      <c r="D9213" s="1" t="str">
        <f t="shared" si="1245"/>
        <v>21:0205</v>
      </c>
      <c r="E9213" t="s">
        <v>36052</v>
      </c>
      <c r="F9213" t="s">
        <v>36053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 t="s">
        <v>21</v>
      </c>
      <c r="P9213" t="s">
        <v>22</v>
      </c>
      <c r="Q9213" t="s">
        <v>88</v>
      </c>
    </row>
    <row r="9214" spans="1:17" hidden="1" x14ac:dyDescent="0.25">
      <c r="A9214" t="s">
        <v>36054</v>
      </c>
      <c r="B9214" t="s">
        <v>36055</v>
      </c>
      <c r="C9214" s="1" t="str">
        <f t="shared" si="1241"/>
        <v>21:0675</v>
      </c>
      <c r="D9214" s="1" t="str">
        <f t="shared" si="1245"/>
        <v>21:0205</v>
      </c>
      <c r="E9214" t="s">
        <v>36056</v>
      </c>
      <c r="F9214" t="s">
        <v>36057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 t="s">
        <v>3590</v>
      </c>
      <c r="P9214" t="s">
        <v>3857</v>
      </c>
      <c r="Q9214" t="s">
        <v>23</v>
      </c>
    </row>
    <row r="9215" spans="1:17" hidden="1" x14ac:dyDescent="0.25">
      <c r="A9215" t="s">
        <v>36058</v>
      </c>
      <c r="B9215" t="s">
        <v>36059</v>
      </c>
      <c r="C9215" s="1" t="str">
        <f t="shared" si="1241"/>
        <v>21:0675</v>
      </c>
      <c r="D9215" s="1" t="str">
        <f t="shared" si="1245"/>
        <v>21:0205</v>
      </c>
      <c r="E9215" t="s">
        <v>36060</v>
      </c>
      <c r="F9215" t="s">
        <v>36061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 t="s">
        <v>311</v>
      </c>
      <c r="P9215" t="s">
        <v>356</v>
      </c>
      <c r="Q9215" t="s">
        <v>46</v>
      </c>
    </row>
    <row r="9216" spans="1:17" hidden="1" x14ac:dyDescent="0.25">
      <c r="A9216" t="s">
        <v>36062</v>
      </c>
      <c r="B9216" t="s">
        <v>36063</v>
      </c>
      <c r="C9216" s="1" t="str">
        <f t="shared" si="1241"/>
        <v>21:0675</v>
      </c>
      <c r="D9216" s="1" t="str">
        <f t="shared" si="1245"/>
        <v>21:0205</v>
      </c>
      <c r="E9216" t="s">
        <v>36064</v>
      </c>
      <c r="F9216" t="s">
        <v>36065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 t="s">
        <v>551</v>
      </c>
      <c r="P9216" t="s">
        <v>356</v>
      </c>
      <c r="Q9216" t="s">
        <v>189</v>
      </c>
    </row>
    <row r="9217" spans="1:17" hidden="1" x14ac:dyDescent="0.25">
      <c r="A9217" t="s">
        <v>36066</v>
      </c>
      <c r="B9217" t="s">
        <v>36067</v>
      </c>
      <c r="C9217" s="1" t="str">
        <f t="shared" si="1241"/>
        <v>21:0675</v>
      </c>
      <c r="D9217" s="1" t="str">
        <f>HYPERLINK("http://geochem.nrcan.gc.ca/cdogs/content/svy/svy_e.htm", "")</f>
        <v/>
      </c>
      <c r="G9217" s="1" t="str">
        <f>HYPERLINK("http://geochem.nrcan.gc.ca/cdogs/content/cr_/cr_00082_e.htm", "82")</f>
        <v>82</v>
      </c>
      <c r="J9217" t="s">
        <v>11703</v>
      </c>
      <c r="K9217" t="s">
        <v>11704</v>
      </c>
      <c r="O9217" t="s">
        <v>730</v>
      </c>
      <c r="P9217" t="s">
        <v>16918</v>
      </c>
      <c r="Q9217" t="s">
        <v>522</v>
      </c>
    </row>
    <row r="9218" spans="1:17" hidden="1" x14ac:dyDescent="0.25">
      <c r="A9218" t="s">
        <v>36068</v>
      </c>
      <c r="B9218" t="s">
        <v>36069</v>
      </c>
      <c r="C9218" s="1" t="str">
        <f t="shared" si="1241"/>
        <v>21:0675</v>
      </c>
      <c r="D9218" s="1" t="str">
        <f t="shared" ref="D9218:D9249" si="1248">HYPERLINK("http://geochem.nrcan.gc.ca/cdogs/content/svy/svy210205_e.htm", "21:0205")</f>
        <v>21:0205</v>
      </c>
      <c r="E9218" t="s">
        <v>36070</v>
      </c>
      <c r="F9218" t="s">
        <v>36071</v>
      </c>
      <c r="H9218">
        <v>63.265431499999998</v>
      </c>
      <c r="I9218">
        <v>-136.20924220000001</v>
      </c>
      <c r="J9218" s="1" t="str">
        <f t="shared" ref="J9218:J9249" si="1249">HYPERLINK("http://geochem.nrcan.gc.ca/cdogs/content/kwd/kwd020018_e.htm", "Fluid (stream)")</f>
        <v>Fluid (stream)</v>
      </c>
      <c r="K9218" s="1" t="str">
        <f t="shared" ref="K9218:K9249" si="1250">HYPERLINK("http://geochem.nrcan.gc.ca/cdogs/content/kwd/kwd080007_e.htm", "Untreated Water")</f>
        <v>Untreated Water</v>
      </c>
      <c r="O9218" t="s">
        <v>7860</v>
      </c>
      <c r="P9218" t="s">
        <v>391</v>
      </c>
      <c r="Q9218" t="s">
        <v>93</v>
      </c>
    </row>
    <row r="9219" spans="1:17" hidden="1" x14ac:dyDescent="0.25">
      <c r="A9219" t="s">
        <v>36072</v>
      </c>
      <c r="B9219" t="s">
        <v>36073</v>
      </c>
      <c r="C9219" s="1" t="str">
        <f t="shared" si="1241"/>
        <v>21:0675</v>
      </c>
      <c r="D9219" s="1" t="str">
        <f t="shared" si="1248"/>
        <v>21:0205</v>
      </c>
      <c r="E9219" t="s">
        <v>36070</v>
      </c>
      <c r="F9219" t="s">
        <v>36074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 t="s">
        <v>6091</v>
      </c>
      <c r="P9219" t="s">
        <v>391</v>
      </c>
      <c r="Q9219" t="s">
        <v>215</v>
      </c>
    </row>
    <row r="9220" spans="1:17" hidden="1" x14ac:dyDescent="0.25">
      <c r="A9220" t="s">
        <v>36075</v>
      </c>
      <c r="B9220" t="s">
        <v>36076</v>
      </c>
      <c r="C9220" s="1" t="str">
        <f t="shared" si="1241"/>
        <v>21:0675</v>
      </c>
      <c r="D9220" s="1" t="str">
        <f t="shared" si="1248"/>
        <v>21:0205</v>
      </c>
      <c r="E9220" t="s">
        <v>36077</v>
      </c>
      <c r="F9220" t="s">
        <v>36078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  <c r="O9220" t="s">
        <v>108</v>
      </c>
      <c r="P9220" t="s">
        <v>108</v>
      </c>
      <c r="Q9220" t="s">
        <v>108</v>
      </c>
    </row>
    <row r="9221" spans="1:17" hidden="1" x14ac:dyDescent="0.25">
      <c r="A9221" t="s">
        <v>36079</v>
      </c>
      <c r="B9221" t="s">
        <v>36080</v>
      </c>
      <c r="C9221" s="1" t="str">
        <f t="shared" si="1241"/>
        <v>21:0675</v>
      </c>
      <c r="D9221" s="1" t="str">
        <f t="shared" si="1248"/>
        <v>21:0205</v>
      </c>
      <c r="E9221" t="s">
        <v>36081</v>
      </c>
      <c r="F9221" t="s">
        <v>36082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 t="s">
        <v>8423</v>
      </c>
      <c r="P9221" t="s">
        <v>397</v>
      </c>
      <c r="Q9221" t="s">
        <v>29</v>
      </c>
    </row>
    <row r="9222" spans="1:17" hidden="1" x14ac:dyDescent="0.25">
      <c r="A9222" t="s">
        <v>36083</v>
      </c>
      <c r="B9222" t="s">
        <v>36084</v>
      </c>
      <c r="C9222" s="1" t="str">
        <f t="shared" si="1241"/>
        <v>21:0675</v>
      </c>
      <c r="D9222" s="1" t="str">
        <f t="shared" si="1248"/>
        <v>21:0205</v>
      </c>
      <c r="E9222" t="s">
        <v>36085</v>
      </c>
      <c r="F9222" t="s">
        <v>36086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 t="s">
        <v>59</v>
      </c>
      <c r="P9222" t="s">
        <v>6834</v>
      </c>
      <c r="Q9222" t="s">
        <v>392</v>
      </c>
    </row>
    <row r="9223" spans="1:17" hidden="1" x14ac:dyDescent="0.25">
      <c r="A9223" t="s">
        <v>36087</v>
      </c>
      <c r="B9223" t="s">
        <v>36088</v>
      </c>
      <c r="C9223" s="1" t="str">
        <f t="shared" si="1241"/>
        <v>21:0675</v>
      </c>
      <c r="D9223" s="1" t="str">
        <f t="shared" si="1248"/>
        <v>21:0205</v>
      </c>
      <c r="E9223" t="s">
        <v>36089</v>
      </c>
      <c r="F9223" t="s">
        <v>36090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 t="s">
        <v>3672</v>
      </c>
      <c r="P9223" t="s">
        <v>1631</v>
      </c>
      <c r="Q9223" t="s">
        <v>35</v>
      </c>
    </row>
    <row r="9224" spans="1:17" hidden="1" x14ac:dyDescent="0.25">
      <c r="A9224" t="s">
        <v>36091</v>
      </c>
      <c r="B9224" t="s">
        <v>36092</v>
      </c>
      <c r="C9224" s="1" t="str">
        <f t="shared" si="1241"/>
        <v>21:0675</v>
      </c>
      <c r="D9224" s="1" t="str">
        <f t="shared" si="1248"/>
        <v>21:0205</v>
      </c>
      <c r="E9224" t="s">
        <v>36093</v>
      </c>
      <c r="F9224" t="s">
        <v>36094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 t="s">
        <v>21</v>
      </c>
      <c r="P9224" t="s">
        <v>583</v>
      </c>
      <c r="Q9224" t="s">
        <v>93</v>
      </c>
    </row>
    <row r="9225" spans="1:17" hidden="1" x14ac:dyDescent="0.25">
      <c r="A9225" t="s">
        <v>36095</v>
      </c>
      <c r="B9225" t="s">
        <v>36096</v>
      </c>
      <c r="C9225" s="1" t="str">
        <f t="shared" si="1241"/>
        <v>21:0675</v>
      </c>
      <c r="D9225" s="1" t="str">
        <f t="shared" si="1248"/>
        <v>21:0205</v>
      </c>
      <c r="E9225" t="s">
        <v>36097</v>
      </c>
      <c r="F9225" t="s">
        <v>36098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 t="s">
        <v>21</v>
      </c>
      <c r="P9225" t="s">
        <v>22</v>
      </c>
      <c r="Q9225" t="s">
        <v>1528</v>
      </c>
    </row>
    <row r="9226" spans="1:17" hidden="1" x14ac:dyDescent="0.25">
      <c r="A9226" t="s">
        <v>36099</v>
      </c>
      <c r="B9226" t="s">
        <v>36100</v>
      </c>
      <c r="C9226" s="1" t="str">
        <f t="shared" si="1241"/>
        <v>21:0675</v>
      </c>
      <c r="D9226" s="1" t="str">
        <f t="shared" si="1248"/>
        <v>21:0205</v>
      </c>
      <c r="E9226" t="s">
        <v>36101</v>
      </c>
      <c r="F9226" t="s">
        <v>36102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 t="s">
        <v>113</v>
      </c>
      <c r="P9226" t="s">
        <v>2212</v>
      </c>
      <c r="Q9226" t="s">
        <v>71</v>
      </c>
    </row>
    <row r="9227" spans="1:17" hidden="1" x14ac:dyDescent="0.25">
      <c r="A9227" t="s">
        <v>36103</v>
      </c>
      <c r="B9227" t="s">
        <v>36104</v>
      </c>
      <c r="C9227" s="1" t="str">
        <f t="shared" si="1241"/>
        <v>21:0675</v>
      </c>
      <c r="D9227" s="1" t="str">
        <f t="shared" si="1248"/>
        <v>21:0205</v>
      </c>
      <c r="E9227" t="s">
        <v>36105</v>
      </c>
      <c r="F9227" t="s">
        <v>36106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 t="s">
        <v>21</v>
      </c>
      <c r="P9227" t="s">
        <v>2212</v>
      </c>
      <c r="Q9227" t="s">
        <v>198</v>
      </c>
    </row>
    <row r="9228" spans="1:17" hidden="1" x14ac:dyDescent="0.25">
      <c r="A9228" t="s">
        <v>36107</v>
      </c>
      <c r="B9228" t="s">
        <v>36108</v>
      </c>
      <c r="C9228" s="1" t="str">
        <f t="shared" si="1241"/>
        <v>21:0675</v>
      </c>
      <c r="D9228" s="1" t="str">
        <f t="shared" si="1248"/>
        <v>21:0205</v>
      </c>
      <c r="E9228" t="s">
        <v>36109</v>
      </c>
      <c r="F9228" t="s">
        <v>36110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 t="s">
        <v>21</v>
      </c>
      <c r="P9228" t="s">
        <v>45</v>
      </c>
      <c r="Q9228" t="s">
        <v>1528</v>
      </c>
    </row>
    <row r="9229" spans="1:17" hidden="1" x14ac:dyDescent="0.25">
      <c r="A9229" t="s">
        <v>36111</v>
      </c>
      <c r="B9229" t="s">
        <v>36112</v>
      </c>
      <c r="C9229" s="1" t="str">
        <f t="shared" si="1241"/>
        <v>21:0675</v>
      </c>
      <c r="D9229" s="1" t="str">
        <f t="shared" si="1248"/>
        <v>21:0205</v>
      </c>
      <c r="E9229" t="s">
        <v>36113</v>
      </c>
      <c r="F9229" t="s">
        <v>36114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  <c r="O9229" t="s">
        <v>108</v>
      </c>
      <c r="P9229" t="s">
        <v>108</v>
      </c>
      <c r="Q9229" t="s">
        <v>108</v>
      </c>
    </row>
    <row r="9230" spans="1:17" hidden="1" x14ac:dyDescent="0.25">
      <c r="A9230" t="s">
        <v>36115</v>
      </c>
      <c r="B9230" t="s">
        <v>36116</v>
      </c>
      <c r="C9230" s="1" t="str">
        <f t="shared" si="1241"/>
        <v>21:0675</v>
      </c>
      <c r="D9230" s="1" t="str">
        <f t="shared" si="1248"/>
        <v>21:0205</v>
      </c>
      <c r="E9230" t="s">
        <v>36117</v>
      </c>
      <c r="F9230" t="s">
        <v>36118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 t="s">
        <v>21</v>
      </c>
      <c r="P9230" t="s">
        <v>583</v>
      </c>
      <c r="Q9230" t="s">
        <v>198</v>
      </c>
    </row>
    <row r="9231" spans="1:17" hidden="1" x14ac:dyDescent="0.25">
      <c r="A9231" t="s">
        <v>36119</v>
      </c>
      <c r="B9231" t="s">
        <v>36120</v>
      </c>
      <c r="C9231" s="1" t="str">
        <f t="shared" si="1241"/>
        <v>21:0675</v>
      </c>
      <c r="D9231" s="1" t="str">
        <f t="shared" si="1248"/>
        <v>21:0205</v>
      </c>
      <c r="E9231" t="s">
        <v>36121</v>
      </c>
      <c r="F9231" t="s">
        <v>36122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 t="s">
        <v>64</v>
      </c>
      <c r="P9231" t="s">
        <v>583</v>
      </c>
      <c r="Q9231" t="s">
        <v>198</v>
      </c>
    </row>
    <row r="9232" spans="1:17" hidden="1" x14ac:dyDescent="0.25">
      <c r="A9232" t="s">
        <v>36123</v>
      </c>
      <c r="B9232" t="s">
        <v>36124</v>
      </c>
      <c r="C9232" s="1" t="str">
        <f t="shared" si="1241"/>
        <v>21:0675</v>
      </c>
      <c r="D9232" s="1" t="str">
        <f t="shared" si="1248"/>
        <v>21:0205</v>
      </c>
      <c r="E9232" t="s">
        <v>36125</v>
      </c>
      <c r="F9232" t="s">
        <v>36126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 t="s">
        <v>23862</v>
      </c>
      <c r="P9232" t="s">
        <v>6378</v>
      </c>
      <c r="Q9232" t="s">
        <v>522</v>
      </c>
    </row>
    <row r="9233" spans="1:17" hidden="1" x14ac:dyDescent="0.25">
      <c r="A9233" t="s">
        <v>36127</v>
      </c>
      <c r="B9233" t="s">
        <v>36128</v>
      </c>
      <c r="C9233" s="1" t="str">
        <f t="shared" si="1241"/>
        <v>21:0675</v>
      </c>
      <c r="D9233" s="1" t="str">
        <f t="shared" si="1248"/>
        <v>21:0205</v>
      </c>
      <c r="E9233" t="s">
        <v>36129</v>
      </c>
      <c r="F9233" t="s">
        <v>36130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 t="s">
        <v>21</v>
      </c>
      <c r="P9233" t="s">
        <v>583</v>
      </c>
      <c r="Q9233" t="s">
        <v>71</v>
      </c>
    </row>
    <row r="9234" spans="1:17" hidden="1" x14ac:dyDescent="0.25">
      <c r="A9234" t="s">
        <v>36131</v>
      </c>
      <c r="B9234" t="s">
        <v>36132</v>
      </c>
      <c r="C9234" s="1" t="str">
        <f t="shared" si="1241"/>
        <v>21:0675</v>
      </c>
      <c r="D9234" s="1" t="str">
        <f t="shared" si="1248"/>
        <v>21:0205</v>
      </c>
      <c r="E9234" t="s">
        <v>36133</v>
      </c>
      <c r="F9234" t="s">
        <v>36134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 t="s">
        <v>21</v>
      </c>
      <c r="P9234" t="s">
        <v>658</v>
      </c>
      <c r="Q9234" t="s">
        <v>198</v>
      </c>
    </row>
    <row r="9235" spans="1:17" hidden="1" x14ac:dyDescent="0.25">
      <c r="A9235" t="s">
        <v>36135</v>
      </c>
      <c r="B9235" t="s">
        <v>36136</v>
      </c>
      <c r="C9235" s="1" t="str">
        <f t="shared" si="1241"/>
        <v>21:0675</v>
      </c>
      <c r="D9235" s="1" t="str">
        <f t="shared" si="1248"/>
        <v>21:0205</v>
      </c>
      <c r="E9235" t="s">
        <v>36137</v>
      </c>
      <c r="F9235" t="s">
        <v>36138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 t="s">
        <v>8423</v>
      </c>
      <c r="P9235" t="s">
        <v>880</v>
      </c>
      <c r="Q9235" t="s">
        <v>29</v>
      </c>
    </row>
    <row r="9236" spans="1:17" hidden="1" x14ac:dyDescent="0.25">
      <c r="A9236" t="s">
        <v>36139</v>
      </c>
      <c r="B9236" t="s">
        <v>36140</v>
      </c>
      <c r="C9236" s="1" t="str">
        <f t="shared" si="1241"/>
        <v>21:0675</v>
      </c>
      <c r="D9236" s="1" t="str">
        <f t="shared" si="1248"/>
        <v>21:0205</v>
      </c>
      <c r="E9236" t="s">
        <v>36137</v>
      </c>
      <c r="F9236" t="s">
        <v>36141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 t="s">
        <v>588</v>
      </c>
      <c r="P9236" t="s">
        <v>880</v>
      </c>
      <c r="Q9236" t="s">
        <v>103</v>
      </c>
    </row>
    <row r="9237" spans="1:17" hidden="1" x14ac:dyDescent="0.25">
      <c r="A9237" t="s">
        <v>36142</v>
      </c>
      <c r="B9237" t="s">
        <v>36143</v>
      </c>
      <c r="C9237" s="1" t="str">
        <f t="shared" si="1241"/>
        <v>21:0675</v>
      </c>
      <c r="D9237" s="1" t="str">
        <f t="shared" si="1248"/>
        <v>21:0205</v>
      </c>
      <c r="E9237" t="s">
        <v>36144</v>
      </c>
      <c r="F9237" t="s">
        <v>36145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 t="s">
        <v>588</v>
      </c>
      <c r="P9237" t="s">
        <v>658</v>
      </c>
      <c r="Q9237" t="s">
        <v>198</v>
      </c>
    </row>
    <row r="9238" spans="1:17" hidden="1" x14ac:dyDescent="0.25">
      <c r="A9238" t="s">
        <v>36146</v>
      </c>
      <c r="B9238" t="s">
        <v>36147</v>
      </c>
      <c r="C9238" s="1" t="str">
        <f t="shared" si="1241"/>
        <v>21:0675</v>
      </c>
      <c r="D9238" s="1" t="str">
        <f t="shared" si="1248"/>
        <v>21:0205</v>
      </c>
      <c r="E9238" t="s">
        <v>36148</v>
      </c>
      <c r="F9238" t="s">
        <v>36149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 t="s">
        <v>21</v>
      </c>
      <c r="P9238" t="s">
        <v>583</v>
      </c>
      <c r="Q9238" t="s">
        <v>138</v>
      </c>
    </row>
    <row r="9239" spans="1:17" hidden="1" x14ac:dyDescent="0.25">
      <c r="A9239" t="s">
        <v>36150</v>
      </c>
      <c r="B9239" t="s">
        <v>36151</v>
      </c>
      <c r="C9239" s="1" t="str">
        <f t="shared" si="1241"/>
        <v>21:0675</v>
      </c>
      <c r="D9239" s="1" t="str">
        <f t="shared" si="1248"/>
        <v>21:0205</v>
      </c>
      <c r="E9239" t="s">
        <v>36152</v>
      </c>
      <c r="F9239" t="s">
        <v>36153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 t="s">
        <v>1771</v>
      </c>
      <c r="P9239" t="s">
        <v>636</v>
      </c>
      <c r="Q9239" t="s">
        <v>46</v>
      </c>
    </row>
    <row r="9240" spans="1:17" hidden="1" x14ac:dyDescent="0.25">
      <c r="A9240" t="s">
        <v>36154</v>
      </c>
      <c r="B9240" t="s">
        <v>36155</v>
      </c>
      <c r="C9240" s="1" t="str">
        <f t="shared" si="1241"/>
        <v>21:0675</v>
      </c>
      <c r="D9240" s="1" t="str">
        <f t="shared" si="1248"/>
        <v>21:0205</v>
      </c>
      <c r="E9240" t="s">
        <v>36156</v>
      </c>
      <c r="F9240" t="s">
        <v>36157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 t="s">
        <v>19624</v>
      </c>
      <c r="P9240" t="s">
        <v>658</v>
      </c>
      <c r="Q9240" t="s">
        <v>198</v>
      </c>
    </row>
    <row r="9241" spans="1:17" hidden="1" x14ac:dyDescent="0.25">
      <c r="A9241" t="s">
        <v>36158</v>
      </c>
      <c r="B9241" t="s">
        <v>36159</v>
      </c>
      <c r="C9241" s="1" t="str">
        <f t="shared" si="1241"/>
        <v>21:0675</v>
      </c>
      <c r="D9241" s="1" t="str">
        <f t="shared" si="1248"/>
        <v>21:0205</v>
      </c>
      <c r="E9241" t="s">
        <v>36160</v>
      </c>
      <c r="F9241" t="s">
        <v>36161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 t="s">
        <v>2120</v>
      </c>
      <c r="P9241" t="s">
        <v>658</v>
      </c>
      <c r="Q9241" t="s">
        <v>35</v>
      </c>
    </row>
    <row r="9242" spans="1:17" hidden="1" x14ac:dyDescent="0.25">
      <c r="A9242" t="s">
        <v>36162</v>
      </c>
      <c r="B9242" t="s">
        <v>36163</v>
      </c>
      <c r="C9242" s="1" t="str">
        <f t="shared" ref="C9242:C9305" si="1251">HYPERLINK("http://geochem.nrcan.gc.ca/cdogs/content/bdl/bdl210675_e.htm", "21:0675")</f>
        <v>21:0675</v>
      </c>
      <c r="D9242" s="1" t="str">
        <f t="shared" si="1248"/>
        <v>21:0205</v>
      </c>
      <c r="E9242" t="s">
        <v>36164</v>
      </c>
      <c r="F9242" t="s">
        <v>36165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 t="s">
        <v>21</v>
      </c>
      <c r="P9242" t="s">
        <v>2943</v>
      </c>
      <c r="Q9242" t="s">
        <v>93</v>
      </c>
    </row>
    <row r="9243" spans="1:17" hidden="1" x14ac:dyDescent="0.25">
      <c r="A9243" t="s">
        <v>36166</v>
      </c>
      <c r="B9243" t="s">
        <v>36167</v>
      </c>
      <c r="C9243" s="1" t="str">
        <f t="shared" si="1251"/>
        <v>21:0675</v>
      </c>
      <c r="D9243" s="1" t="str">
        <f t="shared" si="1248"/>
        <v>21:0205</v>
      </c>
      <c r="E9243" t="s">
        <v>36168</v>
      </c>
      <c r="F9243" t="s">
        <v>36169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 t="s">
        <v>21</v>
      </c>
      <c r="P9243" t="s">
        <v>1515</v>
      </c>
      <c r="Q9243" t="s">
        <v>93</v>
      </c>
    </row>
    <row r="9244" spans="1:17" hidden="1" x14ac:dyDescent="0.25">
      <c r="A9244" t="s">
        <v>36170</v>
      </c>
      <c r="B9244" t="s">
        <v>36171</v>
      </c>
      <c r="C9244" s="1" t="str">
        <f t="shared" si="1251"/>
        <v>21:0675</v>
      </c>
      <c r="D9244" s="1" t="str">
        <f t="shared" si="1248"/>
        <v>21:0205</v>
      </c>
      <c r="E9244" t="s">
        <v>36172</v>
      </c>
      <c r="F9244" t="s">
        <v>36173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  <c r="O9244" t="s">
        <v>108</v>
      </c>
      <c r="P9244" t="s">
        <v>108</v>
      </c>
      <c r="Q9244" t="s">
        <v>108</v>
      </c>
    </row>
    <row r="9245" spans="1:17" hidden="1" x14ac:dyDescent="0.25">
      <c r="A9245" t="s">
        <v>36174</v>
      </c>
      <c r="B9245" t="s">
        <v>36175</v>
      </c>
      <c r="C9245" s="1" t="str">
        <f t="shared" si="1251"/>
        <v>21:0675</v>
      </c>
      <c r="D9245" s="1" t="str">
        <f t="shared" si="1248"/>
        <v>21:0205</v>
      </c>
      <c r="E9245" t="s">
        <v>36176</v>
      </c>
      <c r="F9245" t="s">
        <v>36177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 t="s">
        <v>189</v>
      </c>
      <c r="P9245" t="s">
        <v>658</v>
      </c>
      <c r="Q9245" t="s">
        <v>35</v>
      </c>
    </row>
    <row r="9246" spans="1:17" hidden="1" x14ac:dyDescent="0.25">
      <c r="A9246" t="s">
        <v>36178</v>
      </c>
      <c r="B9246" t="s">
        <v>36179</v>
      </c>
      <c r="C9246" s="1" t="str">
        <f t="shared" si="1251"/>
        <v>21:0675</v>
      </c>
      <c r="D9246" s="1" t="str">
        <f t="shared" si="1248"/>
        <v>21:0205</v>
      </c>
      <c r="E9246" t="s">
        <v>36180</v>
      </c>
      <c r="F9246" t="s">
        <v>36181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 t="s">
        <v>154</v>
      </c>
      <c r="P9246" t="s">
        <v>391</v>
      </c>
      <c r="Q9246" t="s">
        <v>46</v>
      </c>
    </row>
    <row r="9247" spans="1:17" hidden="1" x14ac:dyDescent="0.25">
      <c r="A9247" t="s">
        <v>36182</v>
      </c>
      <c r="B9247" t="s">
        <v>36183</v>
      </c>
      <c r="C9247" s="1" t="str">
        <f t="shared" si="1251"/>
        <v>21:0675</v>
      </c>
      <c r="D9247" s="1" t="str">
        <f t="shared" si="1248"/>
        <v>21:0205</v>
      </c>
      <c r="E9247" t="s">
        <v>36184</v>
      </c>
      <c r="F9247" t="s">
        <v>36185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 t="s">
        <v>21</v>
      </c>
      <c r="P9247" t="s">
        <v>356</v>
      </c>
      <c r="Q9247" t="s">
        <v>52</v>
      </c>
    </row>
    <row r="9248" spans="1:17" hidden="1" x14ac:dyDescent="0.25">
      <c r="A9248" t="s">
        <v>36186</v>
      </c>
      <c r="B9248" t="s">
        <v>36187</v>
      </c>
      <c r="C9248" s="1" t="str">
        <f t="shared" si="1251"/>
        <v>21:0675</v>
      </c>
      <c r="D9248" s="1" t="str">
        <f t="shared" si="1248"/>
        <v>21:0205</v>
      </c>
      <c r="E9248" t="s">
        <v>36188</v>
      </c>
      <c r="F9248" t="s">
        <v>36189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 t="s">
        <v>588</v>
      </c>
      <c r="P9248" t="s">
        <v>356</v>
      </c>
      <c r="Q9248" t="s">
        <v>93</v>
      </c>
    </row>
    <row r="9249" spans="1:17" hidden="1" x14ac:dyDescent="0.25">
      <c r="A9249" t="s">
        <v>36190</v>
      </c>
      <c r="B9249" t="s">
        <v>36191</v>
      </c>
      <c r="C9249" s="1" t="str">
        <f t="shared" si="1251"/>
        <v>21:0675</v>
      </c>
      <c r="D9249" s="1" t="str">
        <f t="shared" si="1248"/>
        <v>21:0205</v>
      </c>
      <c r="E9249" t="s">
        <v>36192</v>
      </c>
      <c r="F9249" t="s">
        <v>36193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 t="s">
        <v>21</v>
      </c>
      <c r="P9249" t="s">
        <v>397</v>
      </c>
      <c r="Q9249" t="s">
        <v>189</v>
      </c>
    </row>
    <row r="9250" spans="1:17" hidden="1" x14ac:dyDescent="0.25">
      <c r="A9250" t="s">
        <v>36194</v>
      </c>
      <c r="B9250" t="s">
        <v>36195</v>
      </c>
      <c r="C9250" s="1" t="str">
        <f t="shared" si="1251"/>
        <v>21:0675</v>
      </c>
      <c r="D9250" s="1" t="str">
        <f>HYPERLINK("http://geochem.nrcan.gc.ca/cdogs/content/svy/svy_e.htm", "")</f>
        <v/>
      </c>
      <c r="G9250" s="1" t="str">
        <f>HYPERLINK("http://geochem.nrcan.gc.ca/cdogs/content/cr_/cr_00080_e.htm", "80")</f>
        <v>80</v>
      </c>
      <c r="J9250" t="s">
        <v>11703</v>
      </c>
      <c r="K9250" t="s">
        <v>11704</v>
      </c>
      <c r="O9250" t="s">
        <v>2120</v>
      </c>
      <c r="P9250" t="s">
        <v>2943</v>
      </c>
      <c r="Q9250" t="s">
        <v>46</v>
      </c>
    </row>
    <row r="9251" spans="1:17" hidden="1" x14ac:dyDescent="0.25">
      <c r="A9251" t="s">
        <v>36196</v>
      </c>
      <c r="B9251" t="s">
        <v>36197</v>
      </c>
      <c r="C9251" s="1" t="str">
        <f t="shared" si="1251"/>
        <v>21:0675</v>
      </c>
      <c r="D9251" s="1" t="str">
        <f t="shared" ref="D9251:D9268" si="1252">HYPERLINK("http://geochem.nrcan.gc.ca/cdogs/content/svy/svy210205_e.htm", "21:0205")</f>
        <v>21:0205</v>
      </c>
      <c r="E9251" t="s">
        <v>36198</v>
      </c>
      <c r="F9251" t="s">
        <v>36199</v>
      </c>
      <c r="H9251">
        <v>63.260655</v>
      </c>
      <c r="I9251">
        <v>-137.70265649999999</v>
      </c>
      <c r="J9251" s="1" t="str">
        <f t="shared" ref="J9251:J9268" si="1253">HYPERLINK("http://geochem.nrcan.gc.ca/cdogs/content/kwd/kwd020018_e.htm", "Fluid (stream)")</f>
        <v>Fluid (stream)</v>
      </c>
      <c r="K9251" s="1" t="str">
        <f t="shared" ref="K9251:K9268" si="1254">HYPERLINK("http://geochem.nrcan.gc.ca/cdogs/content/kwd/kwd080007_e.htm", "Untreated Water")</f>
        <v>Untreated Water</v>
      </c>
      <c r="O9251" t="s">
        <v>21</v>
      </c>
      <c r="P9251" t="s">
        <v>391</v>
      </c>
      <c r="Q9251" t="s">
        <v>71</v>
      </c>
    </row>
    <row r="9252" spans="1:17" hidden="1" x14ac:dyDescent="0.25">
      <c r="A9252" t="s">
        <v>36200</v>
      </c>
      <c r="B9252" t="s">
        <v>36201</v>
      </c>
      <c r="C9252" s="1" t="str">
        <f t="shared" si="1251"/>
        <v>21:0675</v>
      </c>
      <c r="D9252" s="1" t="str">
        <f t="shared" si="1252"/>
        <v>21:0205</v>
      </c>
      <c r="E9252" t="s">
        <v>36202</v>
      </c>
      <c r="F9252" t="s">
        <v>36203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 t="s">
        <v>21</v>
      </c>
      <c r="P9252" t="s">
        <v>2943</v>
      </c>
      <c r="Q9252" t="s">
        <v>189</v>
      </c>
    </row>
    <row r="9253" spans="1:17" hidden="1" x14ac:dyDescent="0.25">
      <c r="A9253" t="s">
        <v>36204</v>
      </c>
      <c r="B9253" t="s">
        <v>36205</v>
      </c>
      <c r="C9253" s="1" t="str">
        <f t="shared" si="1251"/>
        <v>21:0675</v>
      </c>
      <c r="D9253" s="1" t="str">
        <f t="shared" si="1252"/>
        <v>21:0205</v>
      </c>
      <c r="E9253" t="s">
        <v>36206</v>
      </c>
      <c r="F9253" t="s">
        <v>36207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 t="s">
        <v>21</v>
      </c>
      <c r="P9253" t="s">
        <v>1631</v>
      </c>
      <c r="Q9253" t="s">
        <v>46</v>
      </c>
    </row>
    <row r="9254" spans="1:17" hidden="1" x14ac:dyDescent="0.25">
      <c r="A9254" t="s">
        <v>36208</v>
      </c>
      <c r="B9254" t="s">
        <v>36209</v>
      </c>
      <c r="C9254" s="1" t="str">
        <f t="shared" si="1251"/>
        <v>21:0675</v>
      </c>
      <c r="D9254" s="1" t="str">
        <f t="shared" si="1252"/>
        <v>21:0205</v>
      </c>
      <c r="E9254" t="s">
        <v>36210</v>
      </c>
      <c r="F9254" t="s">
        <v>36211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 t="s">
        <v>21</v>
      </c>
      <c r="P9254" t="s">
        <v>356</v>
      </c>
      <c r="Q9254" t="s">
        <v>2948</v>
      </c>
    </row>
    <row r="9255" spans="1:17" hidden="1" x14ac:dyDescent="0.25">
      <c r="A9255" t="s">
        <v>36212</v>
      </c>
      <c r="B9255" t="s">
        <v>36213</v>
      </c>
      <c r="C9255" s="1" t="str">
        <f t="shared" si="1251"/>
        <v>21:0675</v>
      </c>
      <c r="D9255" s="1" t="str">
        <f t="shared" si="1252"/>
        <v>21:0205</v>
      </c>
      <c r="E9255" t="s">
        <v>36210</v>
      </c>
      <c r="F9255" t="s">
        <v>36214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 t="s">
        <v>21</v>
      </c>
      <c r="P9255" t="s">
        <v>356</v>
      </c>
      <c r="Q9255" t="s">
        <v>2392</v>
      </c>
    </row>
    <row r="9256" spans="1:17" hidden="1" x14ac:dyDescent="0.25">
      <c r="A9256" t="s">
        <v>36215</v>
      </c>
      <c r="B9256" t="s">
        <v>36216</v>
      </c>
      <c r="C9256" s="1" t="str">
        <f t="shared" si="1251"/>
        <v>21:0675</v>
      </c>
      <c r="D9256" s="1" t="str">
        <f t="shared" si="1252"/>
        <v>21:0205</v>
      </c>
      <c r="E9256" t="s">
        <v>36217</v>
      </c>
      <c r="F9256" t="s">
        <v>36218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 t="s">
        <v>21</v>
      </c>
      <c r="P9256" t="s">
        <v>2212</v>
      </c>
      <c r="Q9256" t="s">
        <v>52</v>
      </c>
    </row>
    <row r="9257" spans="1:17" hidden="1" x14ac:dyDescent="0.25">
      <c r="A9257" t="s">
        <v>36219</v>
      </c>
      <c r="B9257" t="s">
        <v>36220</v>
      </c>
      <c r="C9257" s="1" t="str">
        <f t="shared" si="1251"/>
        <v>21:0675</v>
      </c>
      <c r="D9257" s="1" t="str">
        <f t="shared" si="1252"/>
        <v>21:0205</v>
      </c>
      <c r="E9257" t="s">
        <v>36221</v>
      </c>
      <c r="F9257" t="s">
        <v>36222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 t="s">
        <v>21</v>
      </c>
      <c r="P9257" t="s">
        <v>22</v>
      </c>
      <c r="Q9257" t="s">
        <v>52</v>
      </c>
    </row>
    <row r="9258" spans="1:17" hidden="1" x14ac:dyDescent="0.25">
      <c r="A9258" t="s">
        <v>36223</v>
      </c>
      <c r="B9258" t="s">
        <v>36224</v>
      </c>
      <c r="C9258" s="1" t="str">
        <f t="shared" si="1251"/>
        <v>21:0675</v>
      </c>
      <c r="D9258" s="1" t="str">
        <f t="shared" si="1252"/>
        <v>21:0205</v>
      </c>
      <c r="E9258" t="s">
        <v>36225</v>
      </c>
      <c r="F9258" t="s">
        <v>36226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 t="s">
        <v>3532</v>
      </c>
      <c r="P9258" t="s">
        <v>583</v>
      </c>
      <c r="Q9258" t="s">
        <v>46</v>
      </c>
    </row>
    <row r="9259" spans="1:17" hidden="1" x14ac:dyDescent="0.25">
      <c r="A9259" t="s">
        <v>36227</v>
      </c>
      <c r="B9259" t="s">
        <v>36228</v>
      </c>
      <c r="C9259" s="1" t="str">
        <f t="shared" si="1251"/>
        <v>21:0675</v>
      </c>
      <c r="D9259" s="1" t="str">
        <f t="shared" si="1252"/>
        <v>21:0205</v>
      </c>
      <c r="E9259" t="s">
        <v>36229</v>
      </c>
      <c r="F9259" t="s">
        <v>36230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 t="s">
        <v>1818</v>
      </c>
      <c r="P9259" t="s">
        <v>356</v>
      </c>
      <c r="Q9259" t="s">
        <v>23</v>
      </c>
    </row>
    <row r="9260" spans="1:17" hidden="1" x14ac:dyDescent="0.25">
      <c r="A9260" t="s">
        <v>36231</v>
      </c>
      <c r="B9260" t="s">
        <v>36232</v>
      </c>
      <c r="C9260" s="1" t="str">
        <f t="shared" si="1251"/>
        <v>21:0675</v>
      </c>
      <c r="D9260" s="1" t="str">
        <f t="shared" si="1252"/>
        <v>21:0205</v>
      </c>
      <c r="E9260" t="s">
        <v>36233</v>
      </c>
      <c r="F9260" t="s">
        <v>36234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 t="s">
        <v>1247</v>
      </c>
      <c r="P9260" t="s">
        <v>356</v>
      </c>
      <c r="Q9260" t="s">
        <v>29</v>
      </c>
    </row>
    <row r="9261" spans="1:17" hidden="1" x14ac:dyDescent="0.25">
      <c r="A9261" t="s">
        <v>36235</v>
      </c>
      <c r="B9261" t="s">
        <v>36236</v>
      </c>
      <c r="C9261" s="1" t="str">
        <f t="shared" si="1251"/>
        <v>21:0675</v>
      </c>
      <c r="D9261" s="1" t="str">
        <f t="shared" si="1252"/>
        <v>21:0205</v>
      </c>
      <c r="E9261" t="s">
        <v>36237</v>
      </c>
      <c r="F9261" t="s">
        <v>36238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  <c r="O9261" t="s">
        <v>108</v>
      </c>
      <c r="P9261" t="s">
        <v>108</v>
      </c>
      <c r="Q9261" t="s">
        <v>108</v>
      </c>
    </row>
    <row r="9262" spans="1:17" hidden="1" x14ac:dyDescent="0.25">
      <c r="A9262" t="s">
        <v>36239</v>
      </c>
      <c r="B9262" t="s">
        <v>36240</v>
      </c>
      <c r="C9262" s="1" t="str">
        <f t="shared" si="1251"/>
        <v>21:0675</v>
      </c>
      <c r="D9262" s="1" t="str">
        <f t="shared" si="1252"/>
        <v>21:0205</v>
      </c>
      <c r="E9262" t="s">
        <v>36241</v>
      </c>
      <c r="F9262" t="s">
        <v>36242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 t="s">
        <v>21</v>
      </c>
      <c r="P9262" t="s">
        <v>356</v>
      </c>
      <c r="Q9262" t="s">
        <v>215</v>
      </c>
    </row>
    <row r="9263" spans="1:17" hidden="1" x14ac:dyDescent="0.25">
      <c r="A9263" t="s">
        <v>36243</v>
      </c>
      <c r="B9263" t="s">
        <v>36244</v>
      </c>
      <c r="C9263" s="1" t="str">
        <f t="shared" si="1251"/>
        <v>21:0675</v>
      </c>
      <c r="D9263" s="1" t="str">
        <f t="shared" si="1252"/>
        <v>21:0205</v>
      </c>
      <c r="E9263" t="s">
        <v>36245</v>
      </c>
      <c r="F9263" t="s">
        <v>36246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 t="s">
        <v>21</v>
      </c>
      <c r="P9263" t="s">
        <v>45</v>
      </c>
      <c r="Q9263" t="s">
        <v>103</v>
      </c>
    </row>
    <row r="9264" spans="1:17" hidden="1" x14ac:dyDescent="0.25">
      <c r="A9264" t="s">
        <v>36247</v>
      </c>
      <c r="B9264" t="s">
        <v>36248</v>
      </c>
      <c r="C9264" s="1" t="str">
        <f t="shared" si="1251"/>
        <v>21:0675</v>
      </c>
      <c r="D9264" s="1" t="str">
        <f t="shared" si="1252"/>
        <v>21:0205</v>
      </c>
      <c r="E9264" t="s">
        <v>36249</v>
      </c>
      <c r="F9264" t="s">
        <v>36250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 t="s">
        <v>220</v>
      </c>
      <c r="P9264" t="s">
        <v>45</v>
      </c>
      <c r="Q9264" t="s">
        <v>71</v>
      </c>
    </row>
    <row r="9265" spans="1:17" hidden="1" x14ac:dyDescent="0.25">
      <c r="A9265" t="s">
        <v>36251</v>
      </c>
      <c r="B9265" t="s">
        <v>36252</v>
      </c>
      <c r="C9265" s="1" t="str">
        <f t="shared" si="1251"/>
        <v>21:0675</v>
      </c>
      <c r="D9265" s="1" t="str">
        <f t="shared" si="1252"/>
        <v>21:0205</v>
      </c>
      <c r="E9265" t="s">
        <v>36253</v>
      </c>
      <c r="F9265" t="s">
        <v>36254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 t="s">
        <v>21</v>
      </c>
      <c r="P9265" t="s">
        <v>87</v>
      </c>
      <c r="Q9265" t="s">
        <v>215</v>
      </c>
    </row>
    <row r="9266" spans="1:17" hidden="1" x14ac:dyDescent="0.25">
      <c r="A9266" t="s">
        <v>36255</v>
      </c>
      <c r="B9266" t="s">
        <v>36256</v>
      </c>
      <c r="C9266" s="1" t="str">
        <f t="shared" si="1251"/>
        <v>21:0675</v>
      </c>
      <c r="D9266" s="1" t="str">
        <f t="shared" si="1252"/>
        <v>21:0205</v>
      </c>
      <c r="E9266" t="s">
        <v>36257</v>
      </c>
      <c r="F9266" t="s">
        <v>36258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 t="s">
        <v>21</v>
      </c>
      <c r="P9266" t="s">
        <v>397</v>
      </c>
      <c r="Q9266" t="s">
        <v>7328</v>
      </c>
    </row>
    <row r="9267" spans="1:17" hidden="1" x14ac:dyDescent="0.25">
      <c r="A9267" t="s">
        <v>36259</v>
      </c>
      <c r="B9267" t="s">
        <v>36260</v>
      </c>
      <c r="C9267" s="1" t="str">
        <f t="shared" si="1251"/>
        <v>21:0675</v>
      </c>
      <c r="D9267" s="1" t="str">
        <f t="shared" si="1252"/>
        <v>21:0205</v>
      </c>
      <c r="E9267" t="s">
        <v>36261</v>
      </c>
      <c r="F9267" t="s">
        <v>36262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 t="s">
        <v>21</v>
      </c>
      <c r="P9267" t="s">
        <v>22</v>
      </c>
      <c r="Q9267" t="s">
        <v>149</v>
      </c>
    </row>
    <row r="9268" spans="1:17" hidden="1" x14ac:dyDescent="0.25">
      <c r="A9268" t="s">
        <v>36263</v>
      </c>
      <c r="B9268" t="s">
        <v>36264</v>
      </c>
      <c r="C9268" s="1" t="str">
        <f t="shared" si="1251"/>
        <v>21:0675</v>
      </c>
      <c r="D9268" s="1" t="str">
        <f t="shared" si="1252"/>
        <v>21:0205</v>
      </c>
      <c r="E9268" t="s">
        <v>36265</v>
      </c>
      <c r="F9268" t="s">
        <v>36266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 t="s">
        <v>21</v>
      </c>
      <c r="P9268" t="s">
        <v>356</v>
      </c>
      <c r="Q9268" t="s">
        <v>52</v>
      </c>
    </row>
    <row r="9269" spans="1:17" hidden="1" x14ac:dyDescent="0.25">
      <c r="A9269" t="s">
        <v>36267</v>
      </c>
      <c r="B9269" t="s">
        <v>36268</v>
      </c>
      <c r="C9269" s="1" t="str">
        <f t="shared" si="1251"/>
        <v>21:0675</v>
      </c>
      <c r="D9269" s="1" t="str">
        <f>HYPERLINK("http://geochem.nrcan.gc.ca/cdogs/content/svy/svy_e.htm", "")</f>
        <v/>
      </c>
      <c r="G9269" s="1" t="str">
        <f>HYPERLINK("http://geochem.nrcan.gc.ca/cdogs/content/cr_/cr_00080_e.htm", "80")</f>
        <v>80</v>
      </c>
      <c r="J9269" t="s">
        <v>11703</v>
      </c>
      <c r="K9269" t="s">
        <v>11704</v>
      </c>
      <c r="O9269" t="s">
        <v>2418</v>
      </c>
      <c r="P9269" t="s">
        <v>1515</v>
      </c>
      <c r="Q9269" t="s">
        <v>103</v>
      </c>
    </row>
    <row r="9270" spans="1:17" hidden="1" x14ac:dyDescent="0.25">
      <c r="A9270" t="s">
        <v>36269</v>
      </c>
      <c r="B9270" t="s">
        <v>36270</v>
      </c>
      <c r="C9270" s="1" t="str">
        <f t="shared" si="1251"/>
        <v>21:0675</v>
      </c>
      <c r="D9270" s="1" t="str">
        <f t="shared" ref="D9270:D9279" si="1255">HYPERLINK("http://geochem.nrcan.gc.ca/cdogs/content/svy/svy210205_e.htm", "21:0205")</f>
        <v>21:0205</v>
      </c>
      <c r="E9270" t="s">
        <v>36271</v>
      </c>
      <c r="F9270" t="s">
        <v>36272</v>
      </c>
      <c r="H9270">
        <v>63.311464399999998</v>
      </c>
      <c r="I9270">
        <v>-136.40307440000001</v>
      </c>
      <c r="J9270" s="1" t="str">
        <f t="shared" ref="J9270:J9279" si="1256">HYPERLINK("http://geochem.nrcan.gc.ca/cdogs/content/kwd/kwd020018_e.htm", "Fluid (stream)")</f>
        <v>Fluid (stream)</v>
      </c>
      <c r="K9270" s="1" t="str">
        <f t="shared" ref="K9270:K9279" si="1257">HYPERLINK("http://geochem.nrcan.gc.ca/cdogs/content/kwd/kwd080007_e.htm", "Untreated Water")</f>
        <v>Untreated Water</v>
      </c>
      <c r="O9270" t="s">
        <v>64</v>
      </c>
      <c r="P9270" t="s">
        <v>2212</v>
      </c>
      <c r="Q9270" t="s">
        <v>71</v>
      </c>
    </row>
    <row r="9271" spans="1:17" hidden="1" x14ac:dyDescent="0.25">
      <c r="A9271" t="s">
        <v>36273</v>
      </c>
      <c r="B9271" t="s">
        <v>36274</v>
      </c>
      <c r="C9271" s="1" t="str">
        <f t="shared" si="1251"/>
        <v>21:0675</v>
      </c>
      <c r="D9271" s="1" t="str">
        <f t="shared" si="1255"/>
        <v>21:0205</v>
      </c>
      <c r="E9271" t="s">
        <v>36275</v>
      </c>
      <c r="F9271" t="s">
        <v>36276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 t="s">
        <v>64</v>
      </c>
      <c r="P9271" t="s">
        <v>2212</v>
      </c>
      <c r="Q9271" t="s">
        <v>46</v>
      </c>
    </row>
    <row r="9272" spans="1:17" hidden="1" x14ac:dyDescent="0.25">
      <c r="A9272" t="s">
        <v>36277</v>
      </c>
      <c r="B9272" t="s">
        <v>36278</v>
      </c>
      <c r="C9272" s="1" t="str">
        <f t="shared" si="1251"/>
        <v>21:0675</v>
      </c>
      <c r="D9272" s="1" t="str">
        <f t="shared" si="1255"/>
        <v>21:0205</v>
      </c>
      <c r="E9272" t="s">
        <v>36279</v>
      </c>
      <c r="F9272" t="s">
        <v>36280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 t="s">
        <v>76</v>
      </c>
      <c r="P9272" t="s">
        <v>2212</v>
      </c>
      <c r="Q9272" t="s">
        <v>198</v>
      </c>
    </row>
    <row r="9273" spans="1:17" hidden="1" x14ac:dyDescent="0.25">
      <c r="A9273" t="s">
        <v>36281</v>
      </c>
      <c r="B9273" t="s">
        <v>36282</v>
      </c>
      <c r="C9273" s="1" t="str">
        <f t="shared" si="1251"/>
        <v>21:0675</v>
      </c>
      <c r="D9273" s="1" t="str">
        <f t="shared" si="1255"/>
        <v>21:0205</v>
      </c>
      <c r="E9273" t="s">
        <v>36283</v>
      </c>
      <c r="F9273" t="s">
        <v>36284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 t="s">
        <v>17101</v>
      </c>
      <c r="P9273" t="s">
        <v>4464</v>
      </c>
      <c r="Q9273" t="s">
        <v>23</v>
      </c>
    </row>
    <row r="9274" spans="1:17" hidden="1" x14ac:dyDescent="0.25">
      <c r="A9274" t="s">
        <v>36285</v>
      </c>
      <c r="B9274" t="s">
        <v>36286</v>
      </c>
      <c r="C9274" s="1" t="str">
        <f t="shared" si="1251"/>
        <v>21:0675</v>
      </c>
      <c r="D9274" s="1" t="str">
        <f t="shared" si="1255"/>
        <v>21:0205</v>
      </c>
      <c r="E9274" t="s">
        <v>36283</v>
      </c>
      <c r="F9274" t="s">
        <v>36287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 t="s">
        <v>2731</v>
      </c>
      <c r="P9274" t="s">
        <v>4455</v>
      </c>
      <c r="Q9274" t="s">
        <v>46</v>
      </c>
    </row>
    <row r="9275" spans="1:17" hidden="1" x14ac:dyDescent="0.25">
      <c r="A9275" t="s">
        <v>36288</v>
      </c>
      <c r="B9275" t="s">
        <v>36289</v>
      </c>
      <c r="C9275" s="1" t="str">
        <f t="shared" si="1251"/>
        <v>21:0675</v>
      </c>
      <c r="D9275" s="1" t="str">
        <f t="shared" si="1255"/>
        <v>21:0205</v>
      </c>
      <c r="E9275" t="s">
        <v>36290</v>
      </c>
      <c r="F9275" t="s">
        <v>36291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  <c r="O9275" t="s">
        <v>108</v>
      </c>
      <c r="P9275" t="s">
        <v>108</v>
      </c>
      <c r="Q9275" t="s">
        <v>108</v>
      </c>
    </row>
    <row r="9276" spans="1:17" hidden="1" x14ac:dyDescent="0.25">
      <c r="A9276" t="s">
        <v>36292</v>
      </c>
      <c r="B9276" t="s">
        <v>36293</v>
      </c>
      <c r="C9276" s="1" t="str">
        <f t="shared" si="1251"/>
        <v>21:0675</v>
      </c>
      <c r="D9276" s="1" t="str">
        <f t="shared" si="1255"/>
        <v>21:0205</v>
      </c>
      <c r="E9276" t="s">
        <v>36294</v>
      </c>
      <c r="F9276" t="s">
        <v>36295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 t="s">
        <v>21</v>
      </c>
      <c r="P9276" t="s">
        <v>556</v>
      </c>
      <c r="Q9276" t="s">
        <v>215</v>
      </c>
    </row>
    <row r="9277" spans="1:17" hidden="1" x14ac:dyDescent="0.25">
      <c r="A9277" t="s">
        <v>36296</v>
      </c>
      <c r="B9277" t="s">
        <v>36297</v>
      </c>
      <c r="C9277" s="1" t="str">
        <f t="shared" si="1251"/>
        <v>21:0675</v>
      </c>
      <c r="D9277" s="1" t="str">
        <f t="shared" si="1255"/>
        <v>21:0205</v>
      </c>
      <c r="E9277" t="s">
        <v>36298</v>
      </c>
      <c r="F9277" t="s">
        <v>36299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 t="s">
        <v>14250</v>
      </c>
      <c r="P9277" t="s">
        <v>391</v>
      </c>
      <c r="Q9277" t="s">
        <v>29</v>
      </c>
    </row>
    <row r="9278" spans="1:17" hidden="1" x14ac:dyDescent="0.25">
      <c r="A9278" t="s">
        <v>36300</v>
      </c>
      <c r="B9278" t="s">
        <v>36301</v>
      </c>
      <c r="C9278" s="1" t="str">
        <f t="shared" si="1251"/>
        <v>21:0675</v>
      </c>
      <c r="D9278" s="1" t="str">
        <f t="shared" si="1255"/>
        <v>21:0205</v>
      </c>
      <c r="E9278" t="s">
        <v>36302</v>
      </c>
      <c r="F9278" t="s">
        <v>36303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 t="s">
        <v>3397</v>
      </c>
      <c r="P9278" t="s">
        <v>391</v>
      </c>
      <c r="Q9278" t="s">
        <v>29</v>
      </c>
    </row>
    <row r="9279" spans="1:17" hidden="1" x14ac:dyDescent="0.25">
      <c r="A9279" t="s">
        <v>36304</v>
      </c>
      <c r="B9279" t="s">
        <v>36305</v>
      </c>
      <c r="C9279" s="1" t="str">
        <f t="shared" si="1251"/>
        <v>21:0675</v>
      </c>
      <c r="D9279" s="1" t="str">
        <f t="shared" si="1255"/>
        <v>21:0205</v>
      </c>
      <c r="E9279" t="s">
        <v>36306</v>
      </c>
      <c r="F9279" t="s">
        <v>36307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 t="s">
        <v>5793</v>
      </c>
      <c r="P9279" t="s">
        <v>2715</v>
      </c>
      <c r="Q9279" t="s">
        <v>35</v>
      </c>
    </row>
    <row r="9280" spans="1:17" hidden="1" x14ac:dyDescent="0.25">
      <c r="A9280" t="s">
        <v>36308</v>
      </c>
      <c r="B9280" t="s">
        <v>36309</v>
      </c>
      <c r="C9280" s="1" t="str">
        <f t="shared" si="1251"/>
        <v>21:0675</v>
      </c>
      <c r="D9280" s="1" t="str">
        <f>HYPERLINK("http://geochem.nrcan.gc.ca/cdogs/content/svy/svy_e.htm", "")</f>
        <v/>
      </c>
      <c r="G9280" s="1" t="str">
        <f>HYPERLINK("http://geochem.nrcan.gc.ca/cdogs/content/cr_/cr_00081_e.htm", "81")</f>
        <v>81</v>
      </c>
      <c r="J9280" t="s">
        <v>11703</v>
      </c>
      <c r="K9280" t="s">
        <v>11704</v>
      </c>
      <c r="O9280" t="s">
        <v>154</v>
      </c>
      <c r="P9280" t="s">
        <v>1598</v>
      </c>
      <c r="Q9280" t="s">
        <v>653</v>
      </c>
    </row>
    <row r="9281" spans="1:17" hidden="1" x14ac:dyDescent="0.25">
      <c r="A9281" t="s">
        <v>36310</v>
      </c>
      <c r="B9281" t="s">
        <v>36311</v>
      </c>
      <c r="C9281" s="1" t="str">
        <f t="shared" si="1251"/>
        <v>21:0675</v>
      </c>
      <c r="D9281" s="1" t="str">
        <f t="shared" ref="D9281:D9309" si="1258">HYPERLINK("http://geochem.nrcan.gc.ca/cdogs/content/svy/svy210205_e.htm", "21:0205")</f>
        <v>21:0205</v>
      </c>
      <c r="E9281" t="s">
        <v>36312</v>
      </c>
      <c r="F9281" t="s">
        <v>36313</v>
      </c>
      <c r="H9281">
        <v>63.157507500000001</v>
      </c>
      <c r="I9281">
        <v>-136.663612</v>
      </c>
      <c r="J9281" s="1" t="str">
        <f t="shared" ref="J9281:J9309" si="1259">HYPERLINK("http://geochem.nrcan.gc.ca/cdogs/content/kwd/kwd020018_e.htm", "Fluid (stream)")</f>
        <v>Fluid (stream)</v>
      </c>
      <c r="K9281" s="1" t="str">
        <f t="shared" ref="K9281:K9309" si="1260">HYPERLINK("http://geochem.nrcan.gc.ca/cdogs/content/kwd/kwd080007_e.htm", "Untreated Water")</f>
        <v>Untreated Water</v>
      </c>
      <c r="O9281" t="s">
        <v>108</v>
      </c>
      <c r="P9281" t="s">
        <v>108</v>
      </c>
      <c r="Q9281" t="s">
        <v>108</v>
      </c>
    </row>
    <row r="9282" spans="1:17" hidden="1" x14ac:dyDescent="0.25">
      <c r="A9282" t="s">
        <v>36314</v>
      </c>
      <c r="B9282" t="s">
        <v>36315</v>
      </c>
      <c r="C9282" s="1" t="str">
        <f t="shared" si="1251"/>
        <v>21:0675</v>
      </c>
      <c r="D9282" s="1" t="str">
        <f t="shared" si="1258"/>
        <v>21:0205</v>
      </c>
      <c r="E9282" t="s">
        <v>36316</v>
      </c>
      <c r="F9282" t="s">
        <v>36317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  <c r="O9282" t="s">
        <v>108</v>
      </c>
      <c r="P9282" t="s">
        <v>108</v>
      </c>
      <c r="Q9282" t="s">
        <v>108</v>
      </c>
    </row>
    <row r="9283" spans="1:17" hidden="1" x14ac:dyDescent="0.25">
      <c r="A9283" t="s">
        <v>36318</v>
      </c>
      <c r="B9283" t="s">
        <v>36319</v>
      </c>
      <c r="C9283" s="1" t="str">
        <f t="shared" si="1251"/>
        <v>21:0675</v>
      </c>
      <c r="D9283" s="1" t="str">
        <f t="shared" si="1258"/>
        <v>21:0205</v>
      </c>
      <c r="E9283" t="s">
        <v>36320</v>
      </c>
      <c r="F9283" t="s">
        <v>36321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 t="s">
        <v>2120</v>
      </c>
      <c r="P9283" t="s">
        <v>397</v>
      </c>
      <c r="Q9283" t="s">
        <v>88</v>
      </c>
    </row>
    <row r="9284" spans="1:17" hidden="1" x14ac:dyDescent="0.25">
      <c r="A9284" t="s">
        <v>36322</v>
      </c>
      <c r="B9284" t="s">
        <v>36323</v>
      </c>
      <c r="C9284" s="1" t="str">
        <f t="shared" si="1251"/>
        <v>21:0675</v>
      </c>
      <c r="D9284" s="1" t="str">
        <f t="shared" si="1258"/>
        <v>21:0205</v>
      </c>
      <c r="E9284" t="s">
        <v>36324</v>
      </c>
      <c r="F9284" t="s">
        <v>36325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 t="s">
        <v>21</v>
      </c>
      <c r="P9284" t="s">
        <v>356</v>
      </c>
      <c r="Q9284" t="s">
        <v>2948</v>
      </c>
    </row>
    <row r="9285" spans="1:17" hidden="1" x14ac:dyDescent="0.25">
      <c r="A9285" t="s">
        <v>36326</v>
      </c>
      <c r="B9285" t="s">
        <v>36327</v>
      </c>
      <c r="C9285" s="1" t="str">
        <f t="shared" si="1251"/>
        <v>21:0675</v>
      </c>
      <c r="D9285" s="1" t="str">
        <f t="shared" si="1258"/>
        <v>21:0205</v>
      </c>
      <c r="E9285" t="s">
        <v>36328</v>
      </c>
      <c r="F9285" t="s">
        <v>36329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 t="s">
        <v>21</v>
      </c>
      <c r="P9285" t="s">
        <v>397</v>
      </c>
      <c r="Q9285" t="s">
        <v>71</v>
      </c>
    </row>
    <row r="9286" spans="1:17" hidden="1" x14ac:dyDescent="0.25">
      <c r="A9286" t="s">
        <v>36330</v>
      </c>
      <c r="B9286" t="s">
        <v>36331</v>
      </c>
      <c r="C9286" s="1" t="str">
        <f t="shared" si="1251"/>
        <v>21:0675</v>
      </c>
      <c r="D9286" s="1" t="str">
        <f t="shared" si="1258"/>
        <v>21:0205</v>
      </c>
      <c r="E9286" t="s">
        <v>36332</v>
      </c>
      <c r="F9286" t="s">
        <v>36333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 t="s">
        <v>21</v>
      </c>
      <c r="P9286" t="s">
        <v>583</v>
      </c>
      <c r="Q9286" t="s">
        <v>189</v>
      </c>
    </row>
    <row r="9287" spans="1:17" hidden="1" x14ac:dyDescent="0.25">
      <c r="A9287" t="s">
        <v>36334</v>
      </c>
      <c r="B9287" t="s">
        <v>36335</v>
      </c>
      <c r="C9287" s="1" t="str">
        <f t="shared" si="1251"/>
        <v>21:0675</v>
      </c>
      <c r="D9287" s="1" t="str">
        <f t="shared" si="1258"/>
        <v>21:0205</v>
      </c>
      <c r="E9287" t="s">
        <v>36336</v>
      </c>
      <c r="F9287" t="s">
        <v>36337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 t="s">
        <v>21</v>
      </c>
      <c r="P9287" t="s">
        <v>636</v>
      </c>
      <c r="Q9287" t="s">
        <v>46</v>
      </c>
    </row>
    <row r="9288" spans="1:17" hidden="1" x14ac:dyDescent="0.25">
      <c r="A9288" t="s">
        <v>36338</v>
      </c>
      <c r="B9288" t="s">
        <v>36339</v>
      </c>
      <c r="C9288" s="1" t="str">
        <f t="shared" si="1251"/>
        <v>21:0675</v>
      </c>
      <c r="D9288" s="1" t="str">
        <f t="shared" si="1258"/>
        <v>21:0205</v>
      </c>
      <c r="E9288" t="s">
        <v>36340</v>
      </c>
      <c r="F9288" t="s">
        <v>36341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 t="s">
        <v>21</v>
      </c>
      <c r="P9288" t="s">
        <v>356</v>
      </c>
      <c r="Q9288" t="s">
        <v>8961</v>
      </c>
    </row>
    <row r="9289" spans="1:17" hidden="1" x14ac:dyDescent="0.25">
      <c r="A9289" t="s">
        <v>36342</v>
      </c>
      <c r="B9289" t="s">
        <v>36343</v>
      </c>
      <c r="C9289" s="1" t="str">
        <f t="shared" si="1251"/>
        <v>21:0675</v>
      </c>
      <c r="D9289" s="1" t="str">
        <f t="shared" si="1258"/>
        <v>21:0205</v>
      </c>
      <c r="E9289" t="s">
        <v>36344</v>
      </c>
      <c r="F9289" t="s">
        <v>36345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 t="s">
        <v>21</v>
      </c>
      <c r="P9289" t="s">
        <v>45</v>
      </c>
      <c r="Q9289" t="s">
        <v>16574</v>
      </c>
    </row>
    <row r="9290" spans="1:17" hidden="1" x14ac:dyDescent="0.25">
      <c r="A9290" t="s">
        <v>36346</v>
      </c>
      <c r="B9290" t="s">
        <v>36347</v>
      </c>
      <c r="C9290" s="1" t="str">
        <f t="shared" si="1251"/>
        <v>21:0675</v>
      </c>
      <c r="D9290" s="1" t="str">
        <f t="shared" si="1258"/>
        <v>21:0205</v>
      </c>
      <c r="E9290" t="s">
        <v>36348</v>
      </c>
      <c r="F9290" t="s">
        <v>36349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 t="s">
        <v>2120</v>
      </c>
      <c r="P9290" t="s">
        <v>2212</v>
      </c>
      <c r="Q9290" t="s">
        <v>198</v>
      </c>
    </row>
    <row r="9291" spans="1:17" hidden="1" x14ac:dyDescent="0.25">
      <c r="A9291" t="s">
        <v>36350</v>
      </c>
      <c r="B9291" t="s">
        <v>36351</v>
      </c>
      <c r="C9291" s="1" t="str">
        <f t="shared" si="1251"/>
        <v>21:0675</v>
      </c>
      <c r="D9291" s="1" t="str">
        <f t="shared" si="1258"/>
        <v>21:0205</v>
      </c>
      <c r="E9291" t="s">
        <v>36352</v>
      </c>
      <c r="F9291" t="s">
        <v>36353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 t="s">
        <v>21</v>
      </c>
      <c r="P9291" t="s">
        <v>45</v>
      </c>
      <c r="Q9291" t="s">
        <v>16574</v>
      </c>
    </row>
    <row r="9292" spans="1:17" hidden="1" x14ac:dyDescent="0.25">
      <c r="A9292" t="s">
        <v>36354</v>
      </c>
      <c r="B9292" t="s">
        <v>36355</v>
      </c>
      <c r="C9292" s="1" t="str">
        <f t="shared" si="1251"/>
        <v>21:0675</v>
      </c>
      <c r="D9292" s="1" t="str">
        <f t="shared" si="1258"/>
        <v>21:0205</v>
      </c>
      <c r="E9292" t="s">
        <v>36356</v>
      </c>
      <c r="F9292" t="s">
        <v>36357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 t="s">
        <v>21</v>
      </c>
      <c r="P9292" t="s">
        <v>45</v>
      </c>
      <c r="Q9292" t="s">
        <v>1528</v>
      </c>
    </row>
    <row r="9293" spans="1:17" hidden="1" x14ac:dyDescent="0.25">
      <c r="A9293" t="s">
        <v>36358</v>
      </c>
      <c r="B9293" t="s">
        <v>36359</v>
      </c>
      <c r="C9293" s="1" t="str">
        <f t="shared" si="1251"/>
        <v>21:0675</v>
      </c>
      <c r="D9293" s="1" t="str">
        <f t="shared" si="1258"/>
        <v>21:0205</v>
      </c>
      <c r="E9293" t="s">
        <v>36356</v>
      </c>
      <c r="F9293" t="s">
        <v>36360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 t="s">
        <v>21</v>
      </c>
      <c r="P9293" t="s">
        <v>45</v>
      </c>
      <c r="Q9293" t="s">
        <v>2948</v>
      </c>
    </row>
    <row r="9294" spans="1:17" hidden="1" x14ac:dyDescent="0.25">
      <c r="A9294" t="s">
        <v>36361</v>
      </c>
      <c r="B9294" t="s">
        <v>36362</v>
      </c>
      <c r="C9294" s="1" t="str">
        <f t="shared" si="1251"/>
        <v>21:0675</v>
      </c>
      <c r="D9294" s="1" t="str">
        <f t="shared" si="1258"/>
        <v>21:0205</v>
      </c>
      <c r="E9294" t="s">
        <v>36363</v>
      </c>
      <c r="F9294" t="s">
        <v>36364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 t="s">
        <v>21</v>
      </c>
      <c r="P9294" t="s">
        <v>45</v>
      </c>
      <c r="Q9294" t="s">
        <v>52</v>
      </c>
    </row>
    <row r="9295" spans="1:17" hidden="1" x14ac:dyDescent="0.25">
      <c r="A9295" t="s">
        <v>36365</v>
      </c>
      <c r="B9295" t="s">
        <v>36366</v>
      </c>
      <c r="C9295" s="1" t="str">
        <f t="shared" si="1251"/>
        <v>21:0675</v>
      </c>
      <c r="D9295" s="1" t="str">
        <f t="shared" si="1258"/>
        <v>21:0205</v>
      </c>
      <c r="E9295" t="s">
        <v>36367</v>
      </c>
      <c r="F9295" t="s">
        <v>36368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 t="s">
        <v>21</v>
      </c>
      <c r="P9295" t="s">
        <v>87</v>
      </c>
      <c r="Q9295" t="s">
        <v>2366</v>
      </c>
    </row>
    <row r="9296" spans="1:17" hidden="1" x14ac:dyDescent="0.25">
      <c r="A9296" t="s">
        <v>36369</v>
      </c>
      <c r="B9296" t="s">
        <v>36370</v>
      </c>
      <c r="C9296" s="1" t="str">
        <f t="shared" si="1251"/>
        <v>21:0675</v>
      </c>
      <c r="D9296" s="1" t="str">
        <f t="shared" si="1258"/>
        <v>21:0205</v>
      </c>
      <c r="E9296" t="s">
        <v>36371</v>
      </c>
      <c r="F9296" t="s">
        <v>36372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 t="s">
        <v>21</v>
      </c>
      <c r="P9296" t="s">
        <v>87</v>
      </c>
      <c r="Q9296" t="s">
        <v>2948</v>
      </c>
    </row>
    <row r="9297" spans="1:17" hidden="1" x14ac:dyDescent="0.25">
      <c r="A9297" t="s">
        <v>36373</v>
      </c>
      <c r="B9297" t="s">
        <v>36374</v>
      </c>
      <c r="C9297" s="1" t="str">
        <f t="shared" si="1251"/>
        <v>21:0675</v>
      </c>
      <c r="D9297" s="1" t="str">
        <f t="shared" si="1258"/>
        <v>21:0205</v>
      </c>
      <c r="E9297" t="s">
        <v>36375</v>
      </c>
      <c r="F9297" t="s">
        <v>36376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 t="s">
        <v>21</v>
      </c>
      <c r="P9297" t="s">
        <v>87</v>
      </c>
      <c r="Q9297" t="s">
        <v>1528</v>
      </c>
    </row>
    <row r="9298" spans="1:17" hidden="1" x14ac:dyDescent="0.25">
      <c r="A9298" t="s">
        <v>36377</v>
      </c>
      <c r="B9298" t="s">
        <v>36378</v>
      </c>
      <c r="C9298" s="1" t="str">
        <f t="shared" si="1251"/>
        <v>21:0675</v>
      </c>
      <c r="D9298" s="1" t="str">
        <f t="shared" si="1258"/>
        <v>21:0205</v>
      </c>
      <c r="E9298" t="s">
        <v>36379</v>
      </c>
      <c r="F9298" t="s">
        <v>36380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 t="s">
        <v>21</v>
      </c>
      <c r="P9298" t="s">
        <v>87</v>
      </c>
      <c r="Q9298" t="s">
        <v>88</v>
      </c>
    </row>
    <row r="9299" spans="1:17" hidden="1" x14ac:dyDescent="0.25">
      <c r="A9299" t="s">
        <v>36381</v>
      </c>
      <c r="B9299" t="s">
        <v>36382</v>
      </c>
      <c r="C9299" s="1" t="str">
        <f t="shared" si="1251"/>
        <v>21:0675</v>
      </c>
      <c r="D9299" s="1" t="str">
        <f t="shared" si="1258"/>
        <v>21:0205</v>
      </c>
      <c r="E9299" t="s">
        <v>36383</v>
      </c>
      <c r="F9299" t="s">
        <v>36384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 t="s">
        <v>21</v>
      </c>
      <c r="P9299" t="s">
        <v>87</v>
      </c>
      <c r="Q9299" t="s">
        <v>103</v>
      </c>
    </row>
    <row r="9300" spans="1:17" hidden="1" x14ac:dyDescent="0.25">
      <c r="A9300" t="s">
        <v>36385</v>
      </c>
      <c r="B9300" t="s">
        <v>36386</v>
      </c>
      <c r="C9300" s="1" t="str">
        <f t="shared" si="1251"/>
        <v>21:0675</v>
      </c>
      <c r="D9300" s="1" t="str">
        <f t="shared" si="1258"/>
        <v>21:0205</v>
      </c>
      <c r="E9300" t="s">
        <v>36387</v>
      </c>
      <c r="F9300" t="s">
        <v>36388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 t="s">
        <v>21</v>
      </c>
      <c r="P9300" t="s">
        <v>87</v>
      </c>
      <c r="Q9300" t="s">
        <v>103</v>
      </c>
    </row>
    <row r="9301" spans="1:17" hidden="1" x14ac:dyDescent="0.25">
      <c r="A9301" t="s">
        <v>36389</v>
      </c>
      <c r="B9301" t="s">
        <v>36390</v>
      </c>
      <c r="C9301" s="1" t="str">
        <f t="shared" si="1251"/>
        <v>21:0675</v>
      </c>
      <c r="D9301" s="1" t="str">
        <f t="shared" si="1258"/>
        <v>21:0205</v>
      </c>
      <c r="E9301" t="s">
        <v>36391</v>
      </c>
      <c r="F9301" t="s">
        <v>36392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 t="s">
        <v>21</v>
      </c>
      <c r="P9301" t="s">
        <v>45</v>
      </c>
      <c r="Q9301" t="s">
        <v>46</v>
      </c>
    </row>
    <row r="9302" spans="1:17" hidden="1" x14ac:dyDescent="0.25">
      <c r="A9302" t="s">
        <v>36393</v>
      </c>
      <c r="B9302" t="s">
        <v>36394</v>
      </c>
      <c r="C9302" s="1" t="str">
        <f t="shared" si="1251"/>
        <v>21:0675</v>
      </c>
      <c r="D9302" s="1" t="str">
        <f t="shared" si="1258"/>
        <v>21:0205</v>
      </c>
      <c r="E9302" t="s">
        <v>36395</v>
      </c>
      <c r="F9302" t="s">
        <v>36396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 t="s">
        <v>21</v>
      </c>
      <c r="P9302" t="s">
        <v>87</v>
      </c>
      <c r="Q9302" t="s">
        <v>93</v>
      </c>
    </row>
    <row r="9303" spans="1:17" hidden="1" x14ac:dyDescent="0.25">
      <c r="A9303" t="s">
        <v>36397</v>
      </c>
      <c r="B9303" t="s">
        <v>36398</v>
      </c>
      <c r="C9303" s="1" t="str">
        <f t="shared" si="1251"/>
        <v>21:0675</v>
      </c>
      <c r="D9303" s="1" t="str">
        <f t="shared" si="1258"/>
        <v>21:0205</v>
      </c>
      <c r="E9303" t="s">
        <v>36399</v>
      </c>
      <c r="F9303" t="s">
        <v>36400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 t="s">
        <v>21</v>
      </c>
      <c r="P9303" t="s">
        <v>583</v>
      </c>
      <c r="Q9303" t="s">
        <v>103</v>
      </c>
    </row>
    <row r="9304" spans="1:17" hidden="1" x14ac:dyDescent="0.25">
      <c r="A9304" t="s">
        <v>36401</v>
      </c>
      <c r="B9304" t="s">
        <v>36402</v>
      </c>
      <c r="C9304" s="1" t="str">
        <f t="shared" si="1251"/>
        <v>21:0675</v>
      </c>
      <c r="D9304" s="1" t="str">
        <f t="shared" si="1258"/>
        <v>21:0205</v>
      </c>
      <c r="E9304" t="s">
        <v>36403</v>
      </c>
      <c r="F9304" t="s">
        <v>36404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 t="s">
        <v>171</v>
      </c>
      <c r="P9304" t="s">
        <v>2212</v>
      </c>
      <c r="Q9304" t="s">
        <v>23</v>
      </c>
    </row>
    <row r="9305" spans="1:17" hidden="1" x14ac:dyDescent="0.25">
      <c r="A9305" t="s">
        <v>36405</v>
      </c>
      <c r="B9305" t="s">
        <v>36406</v>
      </c>
      <c r="C9305" s="1" t="str">
        <f t="shared" si="1251"/>
        <v>21:0675</v>
      </c>
      <c r="D9305" s="1" t="str">
        <f t="shared" si="1258"/>
        <v>21:0205</v>
      </c>
      <c r="E9305" t="s">
        <v>36407</v>
      </c>
      <c r="F9305" t="s">
        <v>36408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 t="s">
        <v>5563</v>
      </c>
      <c r="P9305" t="s">
        <v>356</v>
      </c>
      <c r="Q9305" t="s">
        <v>198</v>
      </c>
    </row>
    <row r="9306" spans="1:17" hidden="1" x14ac:dyDescent="0.25">
      <c r="A9306" t="s">
        <v>36409</v>
      </c>
      <c r="B9306" t="s">
        <v>36410</v>
      </c>
      <c r="C9306" s="1" t="str">
        <f t="shared" ref="C9306:C9369" si="1261">HYPERLINK("http://geochem.nrcan.gc.ca/cdogs/content/bdl/bdl210675_e.htm", "21:0675")</f>
        <v>21:0675</v>
      </c>
      <c r="D9306" s="1" t="str">
        <f t="shared" si="1258"/>
        <v>21:0205</v>
      </c>
      <c r="E9306" t="s">
        <v>36411</v>
      </c>
      <c r="F9306" t="s">
        <v>36412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 t="s">
        <v>21</v>
      </c>
      <c r="P9306" t="s">
        <v>87</v>
      </c>
      <c r="Q9306" t="s">
        <v>71</v>
      </c>
    </row>
    <row r="9307" spans="1:17" hidden="1" x14ac:dyDescent="0.25">
      <c r="A9307" t="s">
        <v>36413</v>
      </c>
      <c r="B9307" t="s">
        <v>36414</v>
      </c>
      <c r="C9307" s="1" t="str">
        <f t="shared" si="1261"/>
        <v>21:0675</v>
      </c>
      <c r="D9307" s="1" t="str">
        <f t="shared" si="1258"/>
        <v>21:0205</v>
      </c>
      <c r="E9307" t="s">
        <v>36415</v>
      </c>
      <c r="F9307" t="s">
        <v>36416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 t="s">
        <v>21</v>
      </c>
      <c r="P9307" t="s">
        <v>45</v>
      </c>
      <c r="Q9307" t="s">
        <v>189</v>
      </c>
    </row>
    <row r="9308" spans="1:17" hidden="1" x14ac:dyDescent="0.25">
      <c r="A9308" t="s">
        <v>36417</v>
      </c>
      <c r="B9308" t="s">
        <v>36418</v>
      </c>
      <c r="C9308" s="1" t="str">
        <f t="shared" si="1261"/>
        <v>21:0675</v>
      </c>
      <c r="D9308" s="1" t="str">
        <f t="shared" si="1258"/>
        <v>21:0205</v>
      </c>
      <c r="E9308" t="s">
        <v>36419</v>
      </c>
      <c r="F9308" t="s">
        <v>36420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 t="s">
        <v>1818</v>
      </c>
      <c r="P9308" t="s">
        <v>22</v>
      </c>
      <c r="Q9308" t="s">
        <v>149</v>
      </c>
    </row>
    <row r="9309" spans="1:17" hidden="1" x14ac:dyDescent="0.25">
      <c r="A9309" t="s">
        <v>36421</v>
      </c>
      <c r="B9309" t="s">
        <v>36422</v>
      </c>
      <c r="C9309" s="1" t="str">
        <f t="shared" si="1261"/>
        <v>21:0675</v>
      </c>
      <c r="D9309" s="1" t="str">
        <f t="shared" si="1258"/>
        <v>21:0205</v>
      </c>
      <c r="E9309" t="s">
        <v>36423</v>
      </c>
      <c r="F9309" t="s">
        <v>36424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 t="s">
        <v>158</v>
      </c>
      <c r="P9309" t="s">
        <v>1515</v>
      </c>
      <c r="Q9309" t="s">
        <v>93</v>
      </c>
    </row>
    <row r="9310" spans="1:17" hidden="1" x14ac:dyDescent="0.25">
      <c r="A9310" t="s">
        <v>36425</v>
      </c>
      <c r="B9310" t="s">
        <v>36426</v>
      </c>
      <c r="C9310" s="1" t="str">
        <f t="shared" si="1261"/>
        <v>21:0675</v>
      </c>
      <c r="D9310" s="1" t="str">
        <f>HYPERLINK("http://geochem.nrcan.gc.ca/cdogs/content/svy/svy_e.htm", "")</f>
        <v/>
      </c>
      <c r="G9310" s="1" t="str">
        <f>HYPERLINK("http://geochem.nrcan.gc.ca/cdogs/content/cr_/cr_00081_e.htm", "81")</f>
        <v>81</v>
      </c>
      <c r="J9310" t="s">
        <v>11703</v>
      </c>
      <c r="K9310" t="s">
        <v>11704</v>
      </c>
      <c r="O9310" t="s">
        <v>370</v>
      </c>
      <c r="P9310" t="s">
        <v>631</v>
      </c>
      <c r="Q9310" t="s">
        <v>398</v>
      </c>
    </row>
    <row r="9311" spans="1:17" hidden="1" x14ac:dyDescent="0.25">
      <c r="A9311" t="s">
        <v>36427</v>
      </c>
      <c r="B9311" t="s">
        <v>36428</v>
      </c>
      <c r="C9311" s="1" t="str">
        <f t="shared" si="1261"/>
        <v>21:0675</v>
      </c>
      <c r="D9311" s="1" t="str">
        <f>HYPERLINK("http://geochem.nrcan.gc.ca/cdogs/content/svy/svy210205_e.htm", "21:0205")</f>
        <v>21:0205</v>
      </c>
      <c r="E9311" t="s">
        <v>36429</v>
      </c>
      <c r="F9311" t="s">
        <v>36430</v>
      </c>
      <c r="H9311">
        <v>63.279460899999997</v>
      </c>
      <c r="I9311">
        <v>-137.220157</v>
      </c>
      <c r="J9311" s="1" t="str">
        <f>HYPERLINK("http://geochem.nrcan.gc.ca/cdogs/content/kwd/kwd020018_e.htm", "Fluid (stream)")</f>
        <v>Fluid (stream)</v>
      </c>
      <c r="K9311" s="1" t="str">
        <f>HYPERLINK("http://geochem.nrcan.gc.ca/cdogs/content/kwd/kwd080007_e.htm", "Untreated Water")</f>
        <v>Untreated Water</v>
      </c>
      <c r="O9311" t="s">
        <v>244</v>
      </c>
      <c r="P9311" t="s">
        <v>397</v>
      </c>
      <c r="Q9311" t="s">
        <v>52</v>
      </c>
    </row>
    <row r="9312" spans="1:17" hidden="1" x14ac:dyDescent="0.25">
      <c r="A9312" t="s">
        <v>36431</v>
      </c>
      <c r="B9312" t="s">
        <v>36432</v>
      </c>
      <c r="C9312" s="1" t="str">
        <f t="shared" si="1261"/>
        <v>21:0675</v>
      </c>
      <c r="D9312" s="1" t="str">
        <f>HYPERLINK("http://geochem.nrcan.gc.ca/cdogs/content/svy/svy210205_e.htm", "21:0205")</f>
        <v>21:0205</v>
      </c>
      <c r="E9312" t="s">
        <v>36429</v>
      </c>
      <c r="F9312" t="s">
        <v>36433</v>
      </c>
      <c r="H9312">
        <v>63.279460899999997</v>
      </c>
      <c r="I9312">
        <v>-137.220157</v>
      </c>
      <c r="J9312" s="1" t="str">
        <f>HYPERLINK("http://geochem.nrcan.gc.ca/cdogs/content/kwd/kwd020018_e.htm", "Fluid (stream)")</f>
        <v>Fluid (stream)</v>
      </c>
      <c r="K9312" s="1" t="str">
        <f>HYPERLINK("http://geochem.nrcan.gc.ca/cdogs/content/kwd/kwd080007_e.htm", "Untreated Water")</f>
        <v>Untreated Water</v>
      </c>
      <c r="O9312" t="s">
        <v>21</v>
      </c>
      <c r="P9312" t="s">
        <v>397</v>
      </c>
      <c r="Q9312" t="s">
        <v>189</v>
      </c>
    </row>
    <row r="9313" spans="1:17" hidden="1" x14ac:dyDescent="0.25">
      <c r="A9313" t="s">
        <v>36434</v>
      </c>
      <c r="B9313" t="s">
        <v>36435</v>
      </c>
      <c r="C9313" s="1" t="str">
        <f t="shared" si="1261"/>
        <v>21:0675</v>
      </c>
      <c r="D9313" s="1" t="str">
        <f>HYPERLINK("http://geochem.nrcan.gc.ca/cdogs/content/svy/svy210205_e.htm", "21:0205")</f>
        <v>21:0205</v>
      </c>
      <c r="E9313" t="s">
        <v>36436</v>
      </c>
      <c r="F9313" t="s">
        <v>36437</v>
      </c>
      <c r="H9313">
        <v>63.324417400000002</v>
      </c>
      <c r="I9313">
        <v>-137.0750658</v>
      </c>
      <c r="J9313" s="1" t="str">
        <f>HYPERLINK("http://geochem.nrcan.gc.ca/cdogs/content/kwd/kwd020018_e.htm", "Fluid (stream)")</f>
        <v>Fluid (stream)</v>
      </c>
      <c r="K9313" s="1" t="str">
        <f>HYPERLINK("http://geochem.nrcan.gc.ca/cdogs/content/kwd/kwd080007_e.htm", "Untreated Water")</f>
        <v>Untreated Water</v>
      </c>
      <c r="O9313" t="s">
        <v>551</v>
      </c>
      <c r="P9313" t="s">
        <v>22</v>
      </c>
      <c r="Q9313" t="s">
        <v>71</v>
      </c>
    </row>
    <row r="9314" spans="1:17" hidden="1" x14ac:dyDescent="0.25">
      <c r="A9314" t="s">
        <v>36438</v>
      </c>
      <c r="B9314" t="s">
        <v>36439</v>
      </c>
      <c r="C9314" s="1" t="str">
        <f t="shared" si="1261"/>
        <v>21:0675</v>
      </c>
      <c r="D9314" s="1" t="str">
        <f>HYPERLINK("http://geochem.nrcan.gc.ca/cdogs/content/svy/svy210205_e.htm", "21:0205")</f>
        <v>21:0205</v>
      </c>
      <c r="E9314" t="s">
        <v>36440</v>
      </c>
      <c r="F9314" t="s">
        <v>36441</v>
      </c>
      <c r="H9314">
        <v>63.337914400000003</v>
      </c>
      <c r="I9314">
        <v>-137.02566709999999</v>
      </c>
      <c r="J9314" s="1" t="str">
        <f>HYPERLINK("http://geochem.nrcan.gc.ca/cdogs/content/kwd/kwd020018_e.htm", "Fluid (stream)")</f>
        <v>Fluid (stream)</v>
      </c>
      <c r="K9314" s="1" t="str">
        <f>HYPERLINK("http://geochem.nrcan.gc.ca/cdogs/content/kwd/kwd080007_e.htm", "Untreated Water")</f>
        <v>Untreated Water</v>
      </c>
      <c r="O9314" t="s">
        <v>2720</v>
      </c>
      <c r="P9314" t="s">
        <v>880</v>
      </c>
      <c r="Q9314" t="s">
        <v>29</v>
      </c>
    </row>
    <row r="9315" spans="1:17" hidden="1" x14ac:dyDescent="0.25">
      <c r="A9315" t="s">
        <v>36442</v>
      </c>
      <c r="B9315" t="s">
        <v>36443</v>
      </c>
      <c r="C9315" s="1" t="str">
        <f t="shared" si="1261"/>
        <v>21:0675</v>
      </c>
      <c r="D9315" s="1" t="str">
        <f>HYPERLINK("http://geochem.nrcan.gc.ca/cdogs/content/svy/svy_e.htm", "")</f>
        <v/>
      </c>
      <c r="G9315" s="1" t="str">
        <f>HYPERLINK("http://geochem.nrcan.gc.ca/cdogs/content/cr_/cr_00082_e.htm", "82")</f>
        <v>82</v>
      </c>
      <c r="J9315" t="s">
        <v>11703</v>
      </c>
      <c r="K9315" t="s">
        <v>11704</v>
      </c>
      <c r="O9315" t="s">
        <v>14840</v>
      </c>
      <c r="P9315" t="s">
        <v>5702</v>
      </c>
      <c r="Q9315" t="s">
        <v>35</v>
      </c>
    </row>
    <row r="9316" spans="1:17" hidden="1" x14ac:dyDescent="0.25">
      <c r="A9316" t="s">
        <v>36444</v>
      </c>
      <c r="B9316" t="s">
        <v>36445</v>
      </c>
      <c r="C9316" s="1" t="str">
        <f t="shared" si="1261"/>
        <v>21:0675</v>
      </c>
      <c r="D9316" s="1" t="str">
        <f t="shared" ref="D9316:D9340" si="1262">HYPERLINK("http://geochem.nrcan.gc.ca/cdogs/content/svy/svy210205_e.htm", "21:0205")</f>
        <v>21:0205</v>
      </c>
      <c r="E9316" t="s">
        <v>36446</v>
      </c>
      <c r="F9316" t="s">
        <v>36447</v>
      </c>
      <c r="H9316">
        <v>63.3986959</v>
      </c>
      <c r="I9316">
        <v>-136.92927570000001</v>
      </c>
      <c r="J9316" s="1" t="str">
        <f t="shared" ref="J9316:J9340" si="1263">HYPERLINK("http://geochem.nrcan.gc.ca/cdogs/content/kwd/kwd020018_e.htm", "Fluid (stream)")</f>
        <v>Fluid (stream)</v>
      </c>
      <c r="K9316" s="1" t="str">
        <f t="shared" ref="K9316:K9340" si="1264">HYPERLINK("http://geochem.nrcan.gc.ca/cdogs/content/kwd/kwd080007_e.htm", "Untreated Water")</f>
        <v>Untreated Water</v>
      </c>
      <c r="O9316" t="s">
        <v>16522</v>
      </c>
      <c r="P9316" t="s">
        <v>7960</v>
      </c>
      <c r="Q9316" t="s">
        <v>29</v>
      </c>
    </row>
    <row r="9317" spans="1:17" hidden="1" x14ac:dyDescent="0.25">
      <c r="A9317" t="s">
        <v>36448</v>
      </c>
      <c r="B9317" t="s">
        <v>36449</v>
      </c>
      <c r="C9317" s="1" t="str">
        <f t="shared" si="1261"/>
        <v>21:0675</v>
      </c>
      <c r="D9317" s="1" t="str">
        <f t="shared" si="1262"/>
        <v>21:0205</v>
      </c>
      <c r="E9317" t="s">
        <v>36450</v>
      </c>
      <c r="F9317" t="s">
        <v>36451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 t="s">
        <v>21</v>
      </c>
      <c r="P9317" t="s">
        <v>2943</v>
      </c>
      <c r="Q9317" t="s">
        <v>59</v>
      </c>
    </row>
    <row r="9318" spans="1:17" hidden="1" x14ac:dyDescent="0.25">
      <c r="A9318" t="s">
        <v>36452</v>
      </c>
      <c r="B9318" t="s">
        <v>36453</v>
      </c>
      <c r="C9318" s="1" t="str">
        <f t="shared" si="1261"/>
        <v>21:0675</v>
      </c>
      <c r="D9318" s="1" t="str">
        <f t="shared" si="1262"/>
        <v>21:0205</v>
      </c>
      <c r="E9318" t="s">
        <v>36454</v>
      </c>
      <c r="F9318" t="s">
        <v>36455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 t="s">
        <v>12324</v>
      </c>
      <c r="P9318" t="s">
        <v>19762</v>
      </c>
      <c r="Q9318" t="s">
        <v>23</v>
      </c>
    </row>
    <row r="9319" spans="1:17" hidden="1" x14ac:dyDescent="0.25">
      <c r="A9319" t="s">
        <v>36456</v>
      </c>
      <c r="B9319" t="s">
        <v>36457</v>
      </c>
      <c r="C9319" s="1" t="str">
        <f t="shared" si="1261"/>
        <v>21:0675</v>
      </c>
      <c r="D9319" s="1" t="str">
        <f t="shared" si="1262"/>
        <v>21:0205</v>
      </c>
      <c r="E9319" t="s">
        <v>36458</v>
      </c>
      <c r="F9319" t="s">
        <v>36459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 t="s">
        <v>10710</v>
      </c>
      <c r="P9319" t="s">
        <v>3569</v>
      </c>
      <c r="Q9319" t="s">
        <v>35</v>
      </c>
    </row>
    <row r="9320" spans="1:17" hidden="1" x14ac:dyDescent="0.25">
      <c r="A9320" t="s">
        <v>36460</v>
      </c>
      <c r="B9320" t="s">
        <v>36461</v>
      </c>
      <c r="C9320" s="1" t="str">
        <f t="shared" si="1261"/>
        <v>21:0675</v>
      </c>
      <c r="D9320" s="1" t="str">
        <f t="shared" si="1262"/>
        <v>21:0205</v>
      </c>
      <c r="E9320" t="s">
        <v>36462</v>
      </c>
      <c r="F9320" t="s">
        <v>36463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 t="s">
        <v>11795</v>
      </c>
      <c r="P9320" t="s">
        <v>830</v>
      </c>
      <c r="Q9320" t="s">
        <v>59</v>
      </c>
    </row>
    <row r="9321" spans="1:17" hidden="1" x14ac:dyDescent="0.25">
      <c r="A9321" t="s">
        <v>36464</v>
      </c>
      <c r="B9321" t="s">
        <v>36465</v>
      </c>
      <c r="C9321" s="1" t="str">
        <f t="shared" si="1261"/>
        <v>21:0675</v>
      </c>
      <c r="D9321" s="1" t="str">
        <f t="shared" si="1262"/>
        <v>21:0205</v>
      </c>
      <c r="E9321" t="s">
        <v>36466</v>
      </c>
      <c r="F9321" t="s">
        <v>36467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 t="s">
        <v>1771</v>
      </c>
      <c r="P9321" t="s">
        <v>397</v>
      </c>
      <c r="Q9321" t="s">
        <v>29</v>
      </c>
    </row>
    <row r="9322" spans="1:17" hidden="1" x14ac:dyDescent="0.25">
      <c r="A9322" t="s">
        <v>36468</v>
      </c>
      <c r="B9322" t="s">
        <v>36469</v>
      </c>
      <c r="C9322" s="1" t="str">
        <f t="shared" si="1261"/>
        <v>21:0675</v>
      </c>
      <c r="D9322" s="1" t="str">
        <f t="shared" si="1262"/>
        <v>21:0205</v>
      </c>
      <c r="E9322" t="s">
        <v>36470</v>
      </c>
      <c r="F9322" t="s">
        <v>36471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 t="s">
        <v>21</v>
      </c>
      <c r="P9322" t="s">
        <v>356</v>
      </c>
      <c r="Q9322" t="s">
        <v>93</v>
      </c>
    </row>
    <row r="9323" spans="1:17" hidden="1" x14ac:dyDescent="0.25">
      <c r="A9323" t="s">
        <v>36472</v>
      </c>
      <c r="B9323" t="s">
        <v>36473</v>
      </c>
      <c r="C9323" s="1" t="str">
        <f t="shared" si="1261"/>
        <v>21:0675</v>
      </c>
      <c r="D9323" s="1" t="str">
        <f t="shared" si="1262"/>
        <v>21:0205</v>
      </c>
      <c r="E9323" t="s">
        <v>36474</v>
      </c>
      <c r="F9323" t="s">
        <v>36475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 t="s">
        <v>21</v>
      </c>
      <c r="P9323" t="s">
        <v>356</v>
      </c>
      <c r="Q9323" t="s">
        <v>198</v>
      </c>
    </row>
    <row r="9324" spans="1:17" hidden="1" x14ac:dyDescent="0.25">
      <c r="A9324" t="s">
        <v>36476</v>
      </c>
      <c r="B9324" t="s">
        <v>36477</v>
      </c>
      <c r="C9324" s="1" t="str">
        <f t="shared" si="1261"/>
        <v>21:0675</v>
      </c>
      <c r="D9324" s="1" t="str">
        <f t="shared" si="1262"/>
        <v>21:0205</v>
      </c>
      <c r="E9324" t="s">
        <v>36478</v>
      </c>
      <c r="F9324" t="s">
        <v>36479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 t="s">
        <v>588</v>
      </c>
      <c r="P9324" t="s">
        <v>2212</v>
      </c>
      <c r="Q9324" t="s">
        <v>71</v>
      </c>
    </row>
    <row r="9325" spans="1:17" hidden="1" x14ac:dyDescent="0.25">
      <c r="A9325" t="s">
        <v>36480</v>
      </c>
      <c r="B9325" t="s">
        <v>36481</v>
      </c>
      <c r="C9325" s="1" t="str">
        <f t="shared" si="1261"/>
        <v>21:0675</v>
      </c>
      <c r="D9325" s="1" t="str">
        <f t="shared" si="1262"/>
        <v>21:0205</v>
      </c>
      <c r="E9325" t="s">
        <v>36482</v>
      </c>
      <c r="F9325" t="s">
        <v>36483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 t="s">
        <v>21</v>
      </c>
      <c r="P9325" t="s">
        <v>583</v>
      </c>
      <c r="Q9325" t="s">
        <v>2366</v>
      </c>
    </row>
    <row r="9326" spans="1:17" hidden="1" x14ac:dyDescent="0.25">
      <c r="A9326" t="s">
        <v>36484</v>
      </c>
      <c r="B9326" t="s">
        <v>36485</v>
      </c>
      <c r="C9326" s="1" t="str">
        <f t="shared" si="1261"/>
        <v>21:0675</v>
      </c>
      <c r="D9326" s="1" t="str">
        <f t="shared" si="1262"/>
        <v>21:0205</v>
      </c>
      <c r="E9326" t="s">
        <v>36486</v>
      </c>
      <c r="F9326" t="s">
        <v>36487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 t="s">
        <v>21</v>
      </c>
      <c r="P9326" t="s">
        <v>45</v>
      </c>
      <c r="Q9326" t="s">
        <v>1528</v>
      </c>
    </row>
    <row r="9327" spans="1:17" hidden="1" x14ac:dyDescent="0.25">
      <c r="A9327" t="s">
        <v>36488</v>
      </c>
      <c r="B9327" t="s">
        <v>36489</v>
      </c>
      <c r="C9327" s="1" t="str">
        <f t="shared" si="1261"/>
        <v>21:0675</v>
      </c>
      <c r="D9327" s="1" t="str">
        <f t="shared" si="1262"/>
        <v>21:0205</v>
      </c>
      <c r="E9327" t="s">
        <v>36490</v>
      </c>
      <c r="F9327" t="s">
        <v>36491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 t="s">
        <v>4378</v>
      </c>
      <c r="P9327" t="s">
        <v>45</v>
      </c>
      <c r="Q9327" t="s">
        <v>46</v>
      </c>
    </row>
    <row r="9328" spans="1:17" hidden="1" x14ac:dyDescent="0.25">
      <c r="A9328" t="s">
        <v>36492</v>
      </c>
      <c r="B9328" t="s">
        <v>36493</v>
      </c>
      <c r="C9328" s="1" t="str">
        <f t="shared" si="1261"/>
        <v>21:0675</v>
      </c>
      <c r="D9328" s="1" t="str">
        <f t="shared" si="1262"/>
        <v>21:0205</v>
      </c>
      <c r="E9328" t="s">
        <v>36494</v>
      </c>
      <c r="F9328" t="s">
        <v>36495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 t="s">
        <v>9521</v>
      </c>
      <c r="P9328" t="s">
        <v>1515</v>
      </c>
      <c r="Q9328" t="s">
        <v>46</v>
      </c>
    </row>
    <row r="9329" spans="1:17" hidden="1" x14ac:dyDescent="0.25">
      <c r="A9329" t="s">
        <v>36496</v>
      </c>
      <c r="B9329" t="s">
        <v>36497</v>
      </c>
      <c r="C9329" s="1" t="str">
        <f t="shared" si="1261"/>
        <v>21:0675</v>
      </c>
      <c r="D9329" s="1" t="str">
        <f t="shared" si="1262"/>
        <v>21:0205</v>
      </c>
      <c r="E9329" t="s">
        <v>36498</v>
      </c>
      <c r="F9329" t="s">
        <v>36499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 t="s">
        <v>21219</v>
      </c>
      <c r="P9329" t="s">
        <v>2212</v>
      </c>
      <c r="Q9329" t="s">
        <v>23</v>
      </c>
    </row>
    <row r="9330" spans="1:17" hidden="1" x14ac:dyDescent="0.25">
      <c r="A9330" t="s">
        <v>36500</v>
      </c>
      <c r="B9330" t="s">
        <v>36501</v>
      </c>
      <c r="C9330" s="1" t="str">
        <f t="shared" si="1261"/>
        <v>21:0675</v>
      </c>
      <c r="D9330" s="1" t="str">
        <f t="shared" si="1262"/>
        <v>21:0205</v>
      </c>
      <c r="E9330" t="s">
        <v>36502</v>
      </c>
      <c r="F9330" t="s">
        <v>36503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 t="s">
        <v>21</v>
      </c>
      <c r="P9330" t="s">
        <v>2212</v>
      </c>
      <c r="Q9330" t="s">
        <v>149</v>
      </c>
    </row>
    <row r="9331" spans="1:17" hidden="1" x14ac:dyDescent="0.25">
      <c r="A9331" t="s">
        <v>36504</v>
      </c>
      <c r="B9331" t="s">
        <v>36505</v>
      </c>
      <c r="C9331" s="1" t="str">
        <f t="shared" si="1261"/>
        <v>21:0675</v>
      </c>
      <c r="D9331" s="1" t="str">
        <f t="shared" si="1262"/>
        <v>21:0205</v>
      </c>
      <c r="E9331" t="s">
        <v>36502</v>
      </c>
      <c r="F9331" t="s">
        <v>36506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 t="s">
        <v>21</v>
      </c>
      <c r="P9331" t="s">
        <v>2212</v>
      </c>
      <c r="Q9331" t="s">
        <v>143</v>
      </c>
    </row>
    <row r="9332" spans="1:17" hidden="1" x14ac:dyDescent="0.25">
      <c r="A9332" t="s">
        <v>36507</v>
      </c>
      <c r="B9332" t="s">
        <v>36508</v>
      </c>
      <c r="C9332" s="1" t="str">
        <f t="shared" si="1261"/>
        <v>21:0675</v>
      </c>
      <c r="D9332" s="1" t="str">
        <f t="shared" si="1262"/>
        <v>21:0205</v>
      </c>
      <c r="E9332" t="s">
        <v>36509</v>
      </c>
      <c r="F9332" t="s">
        <v>36510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 t="s">
        <v>551</v>
      </c>
      <c r="P9332" t="s">
        <v>22</v>
      </c>
      <c r="Q9332" t="s">
        <v>7328</v>
      </c>
    </row>
    <row r="9333" spans="1:17" hidden="1" x14ac:dyDescent="0.25">
      <c r="A9333" t="s">
        <v>36511</v>
      </c>
      <c r="B9333" t="s">
        <v>36512</v>
      </c>
      <c r="C9333" s="1" t="str">
        <f t="shared" si="1261"/>
        <v>21:0675</v>
      </c>
      <c r="D9333" s="1" t="str">
        <f t="shared" si="1262"/>
        <v>21:0205</v>
      </c>
      <c r="E9333" t="s">
        <v>36513</v>
      </c>
      <c r="F9333" t="s">
        <v>36514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  <c r="O9333" t="s">
        <v>108</v>
      </c>
      <c r="P9333" t="s">
        <v>108</v>
      </c>
      <c r="Q9333" t="s">
        <v>108</v>
      </c>
    </row>
    <row r="9334" spans="1:17" hidden="1" x14ac:dyDescent="0.25">
      <c r="A9334" t="s">
        <v>36515</v>
      </c>
      <c r="B9334" t="s">
        <v>36516</v>
      </c>
      <c r="C9334" s="1" t="str">
        <f t="shared" si="1261"/>
        <v>21:0675</v>
      </c>
      <c r="D9334" s="1" t="str">
        <f t="shared" si="1262"/>
        <v>21:0205</v>
      </c>
      <c r="E9334" t="s">
        <v>36517</v>
      </c>
      <c r="F9334" t="s">
        <v>36518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 t="s">
        <v>21</v>
      </c>
      <c r="P9334" t="s">
        <v>45</v>
      </c>
      <c r="Q9334" t="s">
        <v>2948</v>
      </c>
    </row>
    <row r="9335" spans="1:17" hidden="1" x14ac:dyDescent="0.25">
      <c r="A9335" t="s">
        <v>36519</v>
      </c>
      <c r="B9335" t="s">
        <v>36520</v>
      </c>
      <c r="C9335" s="1" t="str">
        <f t="shared" si="1261"/>
        <v>21:0675</v>
      </c>
      <c r="D9335" s="1" t="str">
        <f t="shared" si="1262"/>
        <v>21:0205</v>
      </c>
      <c r="E9335" t="s">
        <v>36521</v>
      </c>
      <c r="F9335" t="s">
        <v>36522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 t="s">
        <v>2418</v>
      </c>
      <c r="P9335" t="s">
        <v>45</v>
      </c>
      <c r="Q9335" t="s">
        <v>52</v>
      </c>
    </row>
    <row r="9336" spans="1:17" hidden="1" x14ac:dyDescent="0.25">
      <c r="A9336" t="s">
        <v>36523</v>
      </c>
      <c r="B9336" t="s">
        <v>36524</v>
      </c>
      <c r="C9336" s="1" t="str">
        <f t="shared" si="1261"/>
        <v>21:0675</v>
      </c>
      <c r="D9336" s="1" t="str">
        <f t="shared" si="1262"/>
        <v>21:0205</v>
      </c>
      <c r="E9336" t="s">
        <v>36525</v>
      </c>
      <c r="F9336" t="s">
        <v>36526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 t="s">
        <v>8284</v>
      </c>
      <c r="P9336" t="s">
        <v>2943</v>
      </c>
      <c r="Q9336" t="s">
        <v>93</v>
      </c>
    </row>
    <row r="9337" spans="1:17" hidden="1" x14ac:dyDescent="0.25">
      <c r="A9337" t="s">
        <v>36527</v>
      </c>
      <c r="B9337" t="s">
        <v>36528</v>
      </c>
      <c r="C9337" s="1" t="str">
        <f t="shared" si="1261"/>
        <v>21:0675</v>
      </c>
      <c r="D9337" s="1" t="str">
        <f t="shared" si="1262"/>
        <v>21:0205</v>
      </c>
      <c r="E9337" t="s">
        <v>36529</v>
      </c>
      <c r="F9337" t="s">
        <v>36530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 t="s">
        <v>21</v>
      </c>
      <c r="P9337" t="s">
        <v>2212</v>
      </c>
      <c r="Q9337" t="s">
        <v>215</v>
      </c>
    </row>
    <row r="9338" spans="1:17" hidden="1" x14ac:dyDescent="0.25">
      <c r="A9338" t="s">
        <v>36531</v>
      </c>
      <c r="B9338" t="s">
        <v>36532</v>
      </c>
      <c r="C9338" s="1" t="str">
        <f t="shared" si="1261"/>
        <v>21:0675</v>
      </c>
      <c r="D9338" s="1" t="str">
        <f t="shared" si="1262"/>
        <v>21:0205</v>
      </c>
      <c r="E9338" t="s">
        <v>36533</v>
      </c>
      <c r="F9338" t="s">
        <v>36534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 t="s">
        <v>630</v>
      </c>
      <c r="P9338" t="s">
        <v>2943</v>
      </c>
      <c r="Q9338" t="s">
        <v>103</v>
      </c>
    </row>
    <row r="9339" spans="1:17" hidden="1" x14ac:dyDescent="0.25">
      <c r="A9339" t="s">
        <v>36535</v>
      </c>
      <c r="B9339" t="s">
        <v>36536</v>
      </c>
      <c r="C9339" s="1" t="str">
        <f t="shared" si="1261"/>
        <v>21:0675</v>
      </c>
      <c r="D9339" s="1" t="str">
        <f t="shared" si="1262"/>
        <v>21:0205</v>
      </c>
      <c r="E9339" t="s">
        <v>36537</v>
      </c>
      <c r="F9339" t="s">
        <v>36538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 t="s">
        <v>24735</v>
      </c>
      <c r="P9339" t="s">
        <v>397</v>
      </c>
      <c r="Q9339" t="s">
        <v>103</v>
      </c>
    </row>
    <row r="9340" spans="1:17" hidden="1" x14ac:dyDescent="0.25">
      <c r="A9340" t="s">
        <v>36539</v>
      </c>
      <c r="B9340" t="s">
        <v>36540</v>
      </c>
      <c r="C9340" s="1" t="str">
        <f t="shared" si="1261"/>
        <v>21:0675</v>
      </c>
      <c r="D9340" s="1" t="str">
        <f t="shared" si="1262"/>
        <v>21:0205</v>
      </c>
      <c r="E9340" t="s">
        <v>36541</v>
      </c>
      <c r="F9340" t="s">
        <v>36542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 t="s">
        <v>2392</v>
      </c>
      <c r="P9340" t="s">
        <v>2212</v>
      </c>
      <c r="Q9340" t="s">
        <v>46</v>
      </c>
    </row>
    <row r="9341" spans="1:17" hidden="1" x14ac:dyDescent="0.25">
      <c r="A9341" t="s">
        <v>36543</v>
      </c>
      <c r="B9341" t="s">
        <v>36544</v>
      </c>
      <c r="C9341" s="1" t="str">
        <f t="shared" si="1261"/>
        <v>21:0675</v>
      </c>
      <c r="D9341" s="1" t="str">
        <f>HYPERLINK("http://geochem.nrcan.gc.ca/cdogs/content/svy/svy_e.htm", "")</f>
        <v/>
      </c>
      <c r="G9341" s="1" t="str">
        <f>HYPERLINK("http://geochem.nrcan.gc.ca/cdogs/content/cr_/cr_00080_e.htm", "80")</f>
        <v>80</v>
      </c>
      <c r="J9341" t="s">
        <v>11703</v>
      </c>
      <c r="K9341" t="s">
        <v>11704</v>
      </c>
      <c r="O9341" t="s">
        <v>23857</v>
      </c>
      <c r="P9341" t="s">
        <v>1515</v>
      </c>
      <c r="Q9341" t="s">
        <v>23</v>
      </c>
    </row>
    <row r="9342" spans="1:17" hidden="1" x14ac:dyDescent="0.25">
      <c r="A9342" t="s">
        <v>36545</v>
      </c>
      <c r="B9342" t="s">
        <v>36546</v>
      </c>
      <c r="C9342" s="1" t="str">
        <f t="shared" si="1261"/>
        <v>21:0675</v>
      </c>
      <c r="D9342" s="1" t="str">
        <f t="shared" ref="D9342:D9360" si="1265">HYPERLINK("http://geochem.nrcan.gc.ca/cdogs/content/svy/svy210205_e.htm", "21:0205")</f>
        <v>21:0205</v>
      </c>
      <c r="E9342" t="s">
        <v>36547</v>
      </c>
      <c r="F9342" t="s">
        <v>36548</v>
      </c>
      <c r="H9342">
        <v>63.3698993</v>
      </c>
      <c r="I9342">
        <v>-137.21439520000001</v>
      </c>
      <c r="J9342" s="1" t="str">
        <f t="shared" ref="J9342:J9360" si="1266">HYPERLINK("http://geochem.nrcan.gc.ca/cdogs/content/kwd/kwd020018_e.htm", "Fluid (stream)")</f>
        <v>Fluid (stream)</v>
      </c>
      <c r="K9342" s="1" t="str">
        <f t="shared" ref="K9342:K9360" si="1267">HYPERLINK("http://geochem.nrcan.gc.ca/cdogs/content/kwd/kwd080007_e.htm", "Untreated Water")</f>
        <v>Untreated Water</v>
      </c>
      <c r="O9342" t="s">
        <v>108</v>
      </c>
      <c r="P9342" t="s">
        <v>108</v>
      </c>
      <c r="Q9342" t="s">
        <v>108</v>
      </c>
    </row>
    <row r="9343" spans="1:17" hidden="1" x14ac:dyDescent="0.25">
      <c r="A9343" t="s">
        <v>36549</v>
      </c>
      <c r="B9343" t="s">
        <v>36550</v>
      </c>
      <c r="C9343" s="1" t="str">
        <f t="shared" si="1261"/>
        <v>21:0675</v>
      </c>
      <c r="D9343" s="1" t="str">
        <f t="shared" si="1265"/>
        <v>21:0205</v>
      </c>
      <c r="E9343" t="s">
        <v>36551</v>
      </c>
      <c r="F9343" t="s">
        <v>36552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 t="s">
        <v>158</v>
      </c>
      <c r="P9343" t="s">
        <v>397</v>
      </c>
      <c r="Q9343" t="s">
        <v>46</v>
      </c>
    </row>
    <row r="9344" spans="1:17" hidden="1" x14ac:dyDescent="0.25">
      <c r="A9344" t="s">
        <v>36553</v>
      </c>
      <c r="B9344" t="s">
        <v>36554</v>
      </c>
      <c r="C9344" s="1" t="str">
        <f t="shared" si="1261"/>
        <v>21:0675</v>
      </c>
      <c r="D9344" s="1" t="str">
        <f t="shared" si="1265"/>
        <v>21:0205</v>
      </c>
      <c r="E9344" t="s">
        <v>36555</v>
      </c>
      <c r="F9344" t="s">
        <v>36556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 t="s">
        <v>10345</v>
      </c>
      <c r="P9344" t="s">
        <v>1515</v>
      </c>
      <c r="Q9344" t="s">
        <v>392</v>
      </c>
    </row>
    <row r="9345" spans="1:17" hidden="1" x14ac:dyDescent="0.25">
      <c r="A9345" t="s">
        <v>36557</v>
      </c>
      <c r="B9345" t="s">
        <v>36558</v>
      </c>
      <c r="C9345" s="1" t="str">
        <f t="shared" si="1261"/>
        <v>21:0675</v>
      </c>
      <c r="D9345" s="1" t="str">
        <f t="shared" si="1265"/>
        <v>21:0205</v>
      </c>
      <c r="E9345" t="s">
        <v>36559</v>
      </c>
      <c r="F9345" t="s">
        <v>36560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 t="s">
        <v>689</v>
      </c>
      <c r="P9345" t="s">
        <v>583</v>
      </c>
      <c r="Q9345" t="s">
        <v>103</v>
      </c>
    </row>
    <row r="9346" spans="1:17" hidden="1" x14ac:dyDescent="0.25">
      <c r="A9346" t="s">
        <v>36561</v>
      </c>
      <c r="B9346" t="s">
        <v>36562</v>
      </c>
      <c r="C9346" s="1" t="str">
        <f t="shared" si="1261"/>
        <v>21:0675</v>
      </c>
      <c r="D9346" s="1" t="str">
        <f t="shared" si="1265"/>
        <v>21:0205</v>
      </c>
      <c r="E9346" t="s">
        <v>36563</v>
      </c>
      <c r="F9346" t="s">
        <v>36564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  <c r="O9346" t="s">
        <v>108</v>
      </c>
      <c r="P9346" t="s">
        <v>108</v>
      </c>
      <c r="Q9346" t="s">
        <v>108</v>
      </c>
    </row>
    <row r="9347" spans="1:17" hidden="1" x14ac:dyDescent="0.25">
      <c r="A9347" t="s">
        <v>36565</v>
      </c>
      <c r="B9347" t="s">
        <v>36566</v>
      </c>
      <c r="C9347" s="1" t="str">
        <f t="shared" si="1261"/>
        <v>21:0675</v>
      </c>
      <c r="D9347" s="1" t="str">
        <f t="shared" si="1265"/>
        <v>21:0205</v>
      </c>
      <c r="E9347" t="s">
        <v>36567</v>
      </c>
      <c r="F9347" t="s">
        <v>36568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 t="s">
        <v>21</v>
      </c>
      <c r="P9347" t="s">
        <v>583</v>
      </c>
      <c r="Q9347" t="s">
        <v>2366</v>
      </c>
    </row>
    <row r="9348" spans="1:17" hidden="1" x14ac:dyDescent="0.25">
      <c r="A9348" t="s">
        <v>36569</v>
      </c>
      <c r="B9348" t="s">
        <v>36570</v>
      </c>
      <c r="C9348" s="1" t="str">
        <f t="shared" si="1261"/>
        <v>21:0675</v>
      </c>
      <c r="D9348" s="1" t="str">
        <f t="shared" si="1265"/>
        <v>21:0205</v>
      </c>
      <c r="E9348" t="s">
        <v>36571</v>
      </c>
      <c r="F9348" t="s">
        <v>36572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 t="s">
        <v>21</v>
      </c>
      <c r="P9348" t="s">
        <v>36573</v>
      </c>
      <c r="Q9348" t="s">
        <v>215</v>
      </c>
    </row>
    <row r="9349" spans="1:17" hidden="1" x14ac:dyDescent="0.25">
      <c r="A9349" t="s">
        <v>36574</v>
      </c>
      <c r="B9349" t="s">
        <v>36575</v>
      </c>
      <c r="C9349" s="1" t="str">
        <f t="shared" si="1261"/>
        <v>21:0675</v>
      </c>
      <c r="D9349" s="1" t="str">
        <f t="shared" si="1265"/>
        <v>21:0205</v>
      </c>
      <c r="E9349" t="s">
        <v>36576</v>
      </c>
      <c r="F9349" t="s">
        <v>36577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 t="s">
        <v>370</v>
      </c>
      <c r="P9349" t="s">
        <v>583</v>
      </c>
      <c r="Q9349" t="s">
        <v>71</v>
      </c>
    </row>
    <row r="9350" spans="1:17" hidden="1" x14ac:dyDescent="0.25">
      <c r="A9350" t="s">
        <v>36578</v>
      </c>
      <c r="B9350" t="s">
        <v>36579</v>
      </c>
      <c r="C9350" s="1" t="str">
        <f t="shared" si="1261"/>
        <v>21:0675</v>
      </c>
      <c r="D9350" s="1" t="str">
        <f t="shared" si="1265"/>
        <v>21:0205</v>
      </c>
      <c r="E9350" t="s">
        <v>36576</v>
      </c>
      <c r="F9350" t="s">
        <v>36580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 t="s">
        <v>1818</v>
      </c>
      <c r="P9350" t="s">
        <v>583</v>
      </c>
      <c r="Q9350" t="s">
        <v>93</v>
      </c>
    </row>
    <row r="9351" spans="1:17" hidden="1" x14ac:dyDescent="0.25">
      <c r="A9351" t="s">
        <v>36581</v>
      </c>
      <c r="B9351" t="s">
        <v>36582</v>
      </c>
      <c r="C9351" s="1" t="str">
        <f t="shared" si="1261"/>
        <v>21:0675</v>
      </c>
      <c r="D9351" s="1" t="str">
        <f t="shared" si="1265"/>
        <v>21:0205</v>
      </c>
      <c r="E9351" t="s">
        <v>36583</v>
      </c>
      <c r="F9351" t="s">
        <v>36584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 t="s">
        <v>21</v>
      </c>
      <c r="P9351" t="s">
        <v>22</v>
      </c>
      <c r="Q9351" t="s">
        <v>171</v>
      </c>
    </row>
    <row r="9352" spans="1:17" hidden="1" x14ac:dyDescent="0.25">
      <c r="A9352" t="s">
        <v>36585</v>
      </c>
      <c r="B9352" t="s">
        <v>36586</v>
      </c>
      <c r="C9352" s="1" t="str">
        <f t="shared" si="1261"/>
        <v>21:0675</v>
      </c>
      <c r="D9352" s="1" t="str">
        <f t="shared" si="1265"/>
        <v>21:0205</v>
      </c>
      <c r="E9352" t="s">
        <v>36587</v>
      </c>
      <c r="F9352" t="s">
        <v>36588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 t="s">
        <v>21</v>
      </c>
      <c r="P9352" t="s">
        <v>45</v>
      </c>
      <c r="Q9352" t="s">
        <v>138</v>
      </c>
    </row>
    <row r="9353" spans="1:17" hidden="1" x14ac:dyDescent="0.25">
      <c r="A9353" t="s">
        <v>36589</v>
      </c>
      <c r="B9353" t="s">
        <v>36590</v>
      </c>
      <c r="C9353" s="1" t="str">
        <f t="shared" si="1261"/>
        <v>21:0675</v>
      </c>
      <c r="D9353" s="1" t="str">
        <f t="shared" si="1265"/>
        <v>21:0205</v>
      </c>
      <c r="E9353" t="s">
        <v>36591</v>
      </c>
      <c r="F9353" t="s">
        <v>36592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 t="s">
        <v>21</v>
      </c>
      <c r="P9353" t="s">
        <v>356</v>
      </c>
      <c r="Q9353" t="s">
        <v>149</v>
      </c>
    </row>
    <row r="9354" spans="1:17" hidden="1" x14ac:dyDescent="0.25">
      <c r="A9354" t="s">
        <v>36593</v>
      </c>
      <c r="B9354" t="s">
        <v>36594</v>
      </c>
      <c r="C9354" s="1" t="str">
        <f t="shared" si="1261"/>
        <v>21:0675</v>
      </c>
      <c r="D9354" s="1" t="str">
        <f t="shared" si="1265"/>
        <v>21:0205</v>
      </c>
      <c r="E9354" t="s">
        <v>36595</v>
      </c>
      <c r="F9354" t="s">
        <v>36596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 t="s">
        <v>21</v>
      </c>
      <c r="P9354" t="s">
        <v>22</v>
      </c>
      <c r="Q9354" t="s">
        <v>2366</v>
      </c>
    </row>
    <row r="9355" spans="1:17" hidden="1" x14ac:dyDescent="0.25">
      <c r="A9355" t="s">
        <v>36597</v>
      </c>
      <c r="B9355" t="s">
        <v>36598</v>
      </c>
      <c r="C9355" s="1" t="str">
        <f t="shared" si="1261"/>
        <v>21:0675</v>
      </c>
      <c r="D9355" s="1" t="str">
        <f t="shared" si="1265"/>
        <v>21:0205</v>
      </c>
      <c r="E9355" t="s">
        <v>36599</v>
      </c>
      <c r="F9355" t="s">
        <v>36600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 t="s">
        <v>667</v>
      </c>
      <c r="P9355" t="s">
        <v>397</v>
      </c>
      <c r="Q9355" t="s">
        <v>71</v>
      </c>
    </row>
    <row r="9356" spans="1:17" hidden="1" x14ac:dyDescent="0.25">
      <c r="A9356" t="s">
        <v>36601</v>
      </c>
      <c r="B9356" t="s">
        <v>36602</v>
      </c>
      <c r="C9356" s="1" t="str">
        <f t="shared" si="1261"/>
        <v>21:0675</v>
      </c>
      <c r="D9356" s="1" t="str">
        <f t="shared" si="1265"/>
        <v>21:0205</v>
      </c>
      <c r="E9356" t="s">
        <v>36603</v>
      </c>
      <c r="F9356" t="s">
        <v>36604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 t="s">
        <v>21</v>
      </c>
      <c r="P9356" t="s">
        <v>2212</v>
      </c>
      <c r="Q9356" t="s">
        <v>189</v>
      </c>
    </row>
    <row r="9357" spans="1:17" hidden="1" x14ac:dyDescent="0.25">
      <c r="A9357" t="s">
        <v>36605</v>
      </c>
      <c r="B9357" t="s">
        <v>36606</v>
      </c>
      <c r="C9357" s="1" t="str">
        <f t="shared" si="1261"/>
        <v>21:0675</v>
      </c>
      <c r="D9357" s="1" t="str">
        <f t="shared" si="1265"/>
        <v>21:0205</v>
      </c>
      <c r="E9357" t="s">
        <v>36607</v>
      </c>
      <c r="F9357" t="s">
        <v>36608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 t="s">
        <v>2120</v>
      </c>
      <c r="P9357" t="s">
        <v>22</v>
      </c>
      <c r="Q9357" t="s">
        <v>52</v>
      </c>
    </row>
    <row r="9358" spans="1:17" hidden="1" x14ac:dyDescent="0.25">
      <c r="A9358" t="s">
        <v>36609</v>
      </c>
      <c r="B9358" t="s">
        <v>36610</v>
      </c>
      <c r="C9358" s="1" t="str">
        <f t="shared" si="1261"/>
        <v>21:0675</v>
      </c>
      <c r="D9358" s="1" t="str">
        <f t="shared" si="1265"/>
        <v>21:0205</v>
      </c>
      <c r="E9358" t="s">
        <v>36611</v>
      </c>
      <c r="F9358" t="s">
        <v>36612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 t="s">
        <v>21</v>
      </c>
      <c r="P9358" t="s">
        <v>356</v>
      </c>
      <c r="Q9358" t="s">
        <v>1528</v>
      </c>
    </row>
    <row r="9359" spans="1:17" hidden="1" x14ac:dyDescent="0.25">
      <c r="A9359" t="s">
        <v>36613</v>
      </c>
      <c r="B9359" t="s">
        <v>36614</v>
      </c>
      <c r="C9359" s="1" t="str">
        <f t="shared" si="1261"/>
        <v>21:0675</v>
      </c>
      <c r="D9359" s="1" t="str">
        <f t="shared" si="1265"/>
        <v>21:0205</v>
      </c>
      <c r="E9359" t="s">
        <v>36615</v>
      </c>
      <c r="F9359" t="s">
        <v>36616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 t="s">
        <v>21</v>
      </c>
      <c r="P9359" t="s">
        <v>22</v>
      </c>
      <c r="Q9359" t="s">
        <v>71</v>
      </c>
    </row>
    <row r="9360" spans="1:17" hidden="1" x14ac:dyDescent="0.25">
      <c r="A9360" t="s">
        <v>36617</v>
      </c>
      <c r="B9360" t="s">
        <v>36618</v>
      </c>
      <c r="C9360" s="1" t="str">
        <f t="shared" si="1261"/>
        <v>21:0675</v>
      </c>
      <c r="D9360" s="1" t="str">
        <f t="shared" si="1265"/>
        <v>21:0205</v>
      </c>
      <c r="E9360" t="s">
        <v>36619</v>
      </c>
      <c r="F9360" t="s">
        <v>36620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 t="s">
        <v>21</v>
      </c>
      <c r="P9360" t="s">
        <v>356</v>
      </c>
      <c r="Q9360" t="s">
        <v>52</v>
      </c>
    </row>
    <row r="9361" spans="1:17" hidden="1" x14ac:dyDescent="0.25">
      <c r="A9361" t="s">
        <v>36621</v>
      </c>
      <c r="B9361" t="s">
        <v>36622</v>
      </c>
      <c r="C9361" s="1" t="str">
        <f t="shared" si="1261"/>
        <v>21:0675</v>
      </c>
      <c r="D9361" s="1" t="str">
        <f>HYPERLINK("http://geochem.nrcan.gc.ca/cdogs/content/svy/svy_e.htm", "")</f>
        <v/>
      </c>
      <c r="G9361" s="1" t="str">
        <f>HYPERLINK("http://geochem.nrcan.gc.ca/cdogs/content/cr_/cr_00082_e.htm", "82")</f>
        <v>82</v>
      </c>
      <c r="J9361" t="s">
        <v>11703</v>
      </c>
      <c r="K9361" t="s">
        <v>11704</v>
      </c>
      <c r="O9361" t="s">
        <v>14840</v>
      </c>
      <c r="P9361" t="s">
        <v>16918</v>
      </c>
      <c r="Q9361" t="s">
        <v>23</v>
      </c>
    </row>
    <row r="9362" spans="1:17" hidden="1" x14ac:dyDescent="0.25">
      <c r="A9362" t="s">
        <v>36623</v>
      </c>
      <c r="B9362" t="s">
        <v>36624</v>
      </c>
      <c r="C9362" s="1" t="str">
        <f t="shared" si="1261"/>
        <v>21:0675</v>
      </c>
      <c r="D9362" s="1" t="str">
        <f t="shared" ref="D9362:D9385" si="1268">HYPERLINK("http://geochem.nrcan.gc.ca/cdogs/content/svy/svy210205_e.htm", "21:0205")</f>
        <v>21:0205</v>
      </c>
      <c r="E9362" t="s">
        <v>36625</v>
      </c>
      <c r="F9362" t="s">
        <v>36626</v>
      </c>
      <c r="H9362">
        <v>63.279088999999999</v>
      </c>
      <c r="I9362">
        <v>-137.04049889999999</v>
      </c>
      <c r="J9362" s="1" t="str">
        <f t="shared" ref="J9362:J9385" si="1269">HYPERLINK("http://geochem.nrcan.gc.ca/cdogs/content/kwd/kwd020018_e.htm", "Fluid (stream)")</f>
        <v>Fluid (stream)</v>
      </c>
      <c r="K9362" s="1" t="str">
        <f t="shared" ref="K9362:K9385" si="1270">HYPERLINK("http://geochem.nrcan.gc.ca/cdogs/content/kwd/kwd080007_e.htm", "Untreated Water")</f>
        <v>Untreated Water</v>
      </c>
      <c r="O9362" t="s">
        <v>2418</v>
      </c>
      <c r="P9362" t="s">
        <v>391</v>
      </c>
      <c r="Q9362" t="s">
        <v>198</v>
      </c>
    </row>
    <row r="9363" spans="1:17" hidden="1" x14ac:dyDescent="0.25">
      <c r="A9363" t="s">
        <v>36627</v>
      </c>
      <c r="B9363" t="s">
        <v>36628</v>
      </c>
      <c r="C9363" s="1" t="str">
        <f t="shared" si="1261"/>
        <v>21:0675</v>
      </c>
      <c r="D9363" s="1" t="str">
        <f t="shared" si="1268"/>
        <v>21:0205</v>
      </c>
      <c r="E9363" t="s">
        <v>36629</v>
      </c>
      <c r="F9363" t="s">
        <v>36630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 t="s">
        <v>14840</v>
      </c>
      <c r="P9363" t="s">
        <v>397</v>
      </c>
      <c r="Q9363" t="s">
        <v>198</v>
      </c>
    </row>
    <row r="9364" spans="1:17" hidden="1" x14ac:dyDescent="0.25">
      <c r="A9364" t="s">
        <v>36631</v>
      </c>
      <c r="B9364" t="s">
        <v>36632</v>
      </c>
      <c r="C9364" s="1" t="str">
        <f t="shared" si="1261"/>
        <v>21:0675</v>
      </c>
      <c r="D9364" s="1" t="str">
        <f t="shared" si="1268"/>
        <v>21:0205</v>
      </c>
      <c r="E9364" t="s">
        <v>36633</v>
      </c>
      <c r="F9364" t="s">
        <v>36634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 t="s">
        <v>5641</v>
      </c>
      <c r="P9364" t="s">
        <v>6834</v>
      </c>
      <c r="Q9364" t="s">
        <v>215</v>
      </c>
    </row>
    <row r="9365" spans="1:17" hidden="1" x14ac:dyDescent="0.25">
      <c r="A9365" t="s">
        <v>36635</v>
      </c>
      <c r="B9365" t="s">
        <v>36636</v>
      </c>
      <c r="C9365" s="1" t="str">
        <f t="shared" si="1261"/>
        <v>21:0675</v>
      </c>
      <c r="D9365" s="1" t="str">
        <f t="shared" si="1268"/>
        <v>21:0205</v>
      </c>
      <c r="E9365" t="s">
        <v>36637</v>
      </c>
      <c r="F9365" t="s">
        <v>36638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 t="s">
        <v>21</v>
      </c>
      <c r="P9365" t="s">
        <v>636</v>
      </c>
      <c r="Q9365" t="s">
        <v>103</v>
      </c>
    </row>
    <row r="9366" spans="1:17" hidden="1" x14ac:dyDescent="0.25">
      <c r="A9366" t="s">
        <v>36639</v>
      </c>
      <c r="B9366" t="s">
        <v>36640</v>
      </c>
      <c r="C9366" s="1" t="str">
        <f t="shared" si="1261"/>
        <v>21:0675</v>
      </c>
      <c r="D9366" s="1" t="str">
        <f t="shared" si="1268"/>
        <v>21:0205</v>
      </c>
      <c r="E9366" t="s">
        <v>36641</v>
      </c>
      <c r="F9366" t="s">
        <v>36642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 t="s">
        <v>36643</v>
      </c>
      <c r="P9366" t="s">
        <v>36644</v>
      </c>
      <c r="Q9366" t="s">
        <v>392</v>
      </c>
    </row>
    <row r="9367" spans="1:17" hidden="1" x14ac:dyDescent="0.25">
      <c r="A9367" t="s">
        <v>36645</v>
      </c>
      <c r="B9367" t="s">
        <v>36646</v>
      </c>
      <c r="C9367" s="1" t="str">
        <f t="shared" si="1261"/>
        <v>21:0675</v>
      </c>
      <c r="D9367" s="1" t="str">
        <f t="shared" si="1268"/>
        <v>21:0205</v>
      </c>
      <c r="E9367" t="s">
        <v>36647</v>
      </c>
      <c r="F9367" t="s">
        <v>36648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  <c r="O9367" t="s">
        <v>108</v>
      </c>
      <c r="P9367" t="s">
        <v>108</v>
      </c>
      <c r="Q9367" t="s">
        <v>108</v>
      </c>
    </row>
    <row r="9368" spans="1:17" hidden="1" x14ac:dyDescent="0.25">
      <c r="A9368" t="s">
        <v>36649</v>
      </c>
      <c r="B9368" t="s">
        <v>36650</v>
      </c>
      <c r="C9368" s="1" t="str">
        <f t="shared" si="1261"/>
        <v>21:0675</v>
      </c>
      <c r="D9368" s="1" t="str">
        <f t="shared" si="1268"/>
        <v>21:0205</v>
      </c>
      <c r="E9368" t="s">
        <v>36651</v>
      </c>
      <c r="F9368" t="s">
        <v>36652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  <c r="O9368" t="s">
        <v>108</v>
      </c>
      <c r="P9368" t="s">
        <v>108</v>
      </c>
      <c r="Q9368" t="s">
        <v>108</v>
      </c>
    </row>
    <row r="9369" spans="1:17" hidden="1" x14ac:dyDescent="0.25">
      <c r="A9369" t="s">
        <v>36653</v>
      </c>
      <c r="B9369" t="s">
        <v>36654</v>
      </c>
      <c r="C9369" s="1" t="str">
        <f t="shared" si="1261"/>
        <v>21:0675</v>
      </c>
      <c r="D9369" s="1" t="str">
        <f t="shared" si="1268"/>
        <v>21:0205</v>
      </c>
      <c r="E9369" t="s">
        <v>36655</v>
      </c>
      <c r="F9369" t="s">
        <v>36656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 t="s">
        <v>36657</v>
      </c>
      <c r="P9369" t="s">
        <v>36658</v>
      </c>
      <c r="Q9369" t="s">
        <v>23</v>
      </c>
    </row>
    <row r="9370" spans="1:17" hidden="1" x14ac:dyDescent="0.25">
      <c r="A9370" t="s">
        <v>36659</v>
      </c>
      <c r="B9370" t="s">
        <v>36660</v>
      </c>
      <c r="C9370" s="1" t="str">
        <f t="shared" ref="C9370:C9433" si="1271">HYPERLINK("http://geochem.nrcan.gc.ca/cdogs/content/bdl/bdl210675_e.htm", "21:0675")</f>
        <v>21:0675</v>
      </c>
      <c r="D9370" s="1" t="str">
        <f t="shared" si="1268"/>
        <v>21:0205</v>
      </c>
      <c r="E9370" t="s">
        <v>36661</v>
      </c>
      <c r="F9370" t="s">
        <v>36662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 t="s">
        <v>21</v>
      </c>
      <c r="P9370" t="s">
        <v>636</v>
      </c>
      <c r="Q9370" t="s">
        <v>189</v>
      </c>
    </row>
    <row r="9371" spans="1:17" hidden="1" x14ac:dyDescent="0.25">
      <c r="A9371" t="s">
        <v>36663</v>
      </c>
      <c r="B9371" t="s">
        <v>36664</v>
      </c>
      <c r="C9371" s="1" t="str">
        <f t="shared" si="1271"/>
        <v>21:0675</v>
      </c>
      <c r="D9371" s="1" t="str">
        <f t="shared" si="1268"/>
        <v>21:0205</v>
      </c>
      <c r="E9371" t="s">
        <v>36661</v>
      </c>
      <c r="F9371" t="s">
        <v>36665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 t="s">
        <v>21</v>
      </c>
      <c r="P9371" t="s">
        <v>636</v>
      </c>
      <c r="Q9371" t="s">
        <v>171</v>
      </c>
    </row>
    <row r="9372" spans="1:17" hidden="1" x14ac:dyDescent="0.25">
      <c r="A9372" t="s">
        <v>36666</v>
      </c>
      <c r="B9372" t="s">
        <v>36667</v>
      </c>
      <c r="C9372" s="1" t="str">
        <f t="shared" si="1271"/>
        <v>21:0675</v>
      </c>
      <c r="D9372" s="1" t="str">
        <f t="shared" si="1268"/>
        <v>21:0205</v>
      </c>
      <c r="E9372" t="s">
        <v>36668</v>
      </c>
      <c r="F9372" t="s">
        <v>36669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 t="s">
        <v>16988</v>
      </c>
      <c r="P9372" t="s">
        <v>556</v>
      </c>
      <c r="Q9372" t="s">
        <v>365</v>
      </c>
    </row>
    <row r="9373" spans="1:17" hidden="1" x14ac:dyDescent="0.25">
      <c r="A9373" t="s">
        <v>36670</v>
      </c>
      <c r="B9373" t="s">
        <v>36671</v>
      </c>
      <c r="C9373" s="1" t="str">
        <f t="shared" si="1271"/>
        <v>21:0675</v>
      </c>
      <c r="D9373" s="1" t="str">
        <f t="shared" si="1268"/>
        <v>21:0205</v>
      </c>
      <c r="E9373" t="s">
        <v>36672</v>
      </c>
      <c r="F9373" t="s">
        <v>36673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 t="s">
        <v>630</v>
      </c>
      <c r="P9373" t="s">
        <v>4455</v>
      </c>
      <c r="Q9373" t="s">
        <v>23</v>
      </c>
    </row>
    <row r="9374" spans="1:17" hidden="1" x14ac:dyDescent="0.25">
      <c r="A9374" t="s">
        <v>36674</v>
      </c>
      <c r="B9374" t="s">
        <v>36675</v>
      </c>
      <c r="C9374" s="1" t="str">
        <f t="shared" si="1271"/>
        <v>21:0675</v>
      </c>
      <c r="D9374" s="1" t="str">
        <f t="shared" si="1268"/>
        <v>21:0205</v>
      </c>
      <c r="E9374" t="s">
        <v>36676</v>
      </c>
      <c r="F9374" t="s">
        <v>36677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 t="s">
        <v>21</v>
      </c>
      <c r="P9374" t="s">
        <v>391</v>
      </c>
      <c r="Q9374" t="s">
        <v>103</v>
      </c>
    </row>
    <row r="9375" spans="1:17" hidden="1" x14ac:dyDescent="0.25">
      <c r="A9375" t="s">
        <v>36678</v>
      </c>
      <c r="B9375" t="s">
        <v>36679</v>
      </c>
      <c r="C9375" s="1" t="str">
        <f t="shared" si="1271"/>
        <v>21:0675</v>
      </c>
      <c r="D9375" s="1" t="str">
        <f t="shared" si="1268"/>
        <v>21:0205</v>
      </c>
      <c r="E9375" t="s">
        <v>36680</v>
      </c>
      <c r="F9375" t="s">
        <v>36681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 t="s">
        <v>21</v>
      </c>
      <c r="P9375" t="s">
        <v>583</v>
      </c>
      <c r="Q9375" t="s">
        <v>93</v>
      </c>
    </row>
    <row r="9376" spans="1:17" hidden="1" x14ac:dyDescent="0.25">
      <c r="A9376" t="s">
        <v>36682</v>
      </c>
      <c r="B9376" t="s">
        <v>36683</v>
      </c>
      <c r="C9376" s="1" t="str">
        <f t="shared" si="1271"/>
        <v>21:0675</v>
      </c>
      <c r="D9376" s="1" t="str">
        <f t="shared" si="1268"/>
        <v>21:0205</v>
      </c>
      <c r="E9376" t="s">
        <v>36684</v>
      </c>
      <c r="F9376" t="s">
        <v>36685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 t="s">
        <v>3672</v>
      </c>
      <c r="P9376" t="s">
        <v>1631</v>
      </c>
      <c r="Q9376" t="s">
        <v>35</v>
      </c>
    </row>
    <row r="9377" spans="1:17" hidden="1" x14ac:dyDescent="0.25">
      <c r="A9377" t="s">
        <v>36686</v>
      </c>
      <c r="B9377" t="s">
        <v>36687</v>
      </c>
      <c r="C9377" s="1" t="str">
        <f t="shared" si="1271"/>
        <v>21:0675</v>
      </c>
      <c r="D9377" s="1" t="str">
        <f t="shared" si="1268"/>
        <v>21:0205</v>
      </c>
      <c r="E9377" t="s">
        <v>36688</v>
      </c>
      <c r="F9377" t="s">
        <v>36689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 t="s">
        <v>21</v>
      </c>
      <c r="P9377" t="s">
        <v>45</v>
      </c>
      <c r="Q9377" t="s">
        <v>16522</v>
      </c>
    </row>
    <row r="9378" spans="1:17" hidden="1" x14ac:dyDescent="0.25">
      <c r="A9378" t="s">
        <v>36690</v>
      </c>
      <c r="B9378" t="s">
        <v>36691</v>
      </c>
      <c r="C9378" s="1" t="str">
        <f t="shared" si="1271"/>
        <v>21:0675</v>
      </c>
      <c r="D9378" s="1" t="str">
        <f t="shared" si="1268"/>
        <v>21:0205</v>
      </c>
      <c r="E9378" t="s">
        <v>36692</v>
      </c>
      <c r="F9378" t="s">
        <v>36693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 t="s">
        <v>21</v>
      </c>
      <c r="P9378" t="s">
        <v>87</v>
      </c>
      <c r="Q9378" t="s">
        <v>8961</v>
      </c>
    </row>
    <row r="9379" spans="1:17" hidden="1" x14ac:dyDescent="0.25">
      <c r="A9379" t="s">
        <v>36694</v>
      </c>
      <c r="B9379" t="s">
        <v>36695</v>
      </c>
      <c r="C9379" s="1" t="str">
        <f t="shared" si="1271"/>
        <v>21:0675</v>
      </c>
      <c r="D9379" s="1" t="str">
        <f t="shared" si="1268"/>
        <v>21:0205</v>
      </c>
      <c r="E9379" t="s">
        <v>36696</v>
      </c>
      <c r="F9379" t="s">
        <v>36697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 t="s">
        <v>21</v>
      </c>
      <c r="P9379" t="s">
        <v>87</v>
      </c>
      <c r="Q9379" t="s">
        <v>88</v>
      </c>
    </row>
    <row r="9380" spans="1:17" hidden="1" x14ac:dyDescent="0.25">
      <c r="A9380" t="s">
        <v>36698</v>
      </c>
      <c r="B9380" t="s">
        <v>36699</v>
      </c>
      <c r="C9380" s="1" t="str">
        <f t="shared" si="1271"/>
        <v>21:0675</v>
      </c>
      <c r="D9380" s="1" t="str">
        <f t="shared" si="1268"/>
        <v>21:0205</v>
      </c>
      <c r="E9380" t="s">
        <v>36700</v>
      </c>
      <c r="F9380" t="s">
        <v>36701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 t="s">
        <v>21</v>
      </c>
      <c r="P9380" t="s">
        <v>87</v>
      </c>
      <c r="Q9380" t="s">
        <v>88</v>
      </c>
    </row>
    <row r="9381" spans="1:17" hidden="1" x14ac:dyDescent="0.25">
      <c r="A9381" t="s">
        <v>36702</v>
      </c>
      <c r="B9381" t="s">
        <v>36703</v>
      </c>
      <c r="C9381" s="1" t="str">
        <f t="shared" si="1271"/>
        <v>21:0675</v>
      </c>
      <c r="D9381" s="1" t="str">
        <f t="shared" si="1268"/>
        <v>21:0205</v>
      </c>
      <c r="E9381" t="s">
        <v>36704</v>
      </c>
      <c r="F9381" t="s">
        <v>36705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 t="s">
        <v>652</v>
      </c>
      <c r="P9381" t="s">
        <v>22</v>
      </c>
      <c r="Q9381" t="s">
        <v>46</v>
      </c>
    </row>
    <row r="9382" spans="1:17" hidden="1" x14ac:dyDescent="0.25">
      <c r="A9382" t="s">
        <v>36706</v>
      </c>
      <c r="B9382" t="s">
        <v>36707</v>
      </c>
      <c r="C9382" s="1" t="str">
        <f t="shared" si="1271"/>
        <v>21:0675</v>
      </c>
      <c r="D9382" s="1" t="str">
        <f t="shared" si="1268"/>
        <v>21:0205</v>
      </c>
      <c r="E9382" t="s">
        <v>36708</v>
      </c>
      <c r="F9382" t="s">
        <v>36709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 t="s">
        <v>21</v>
      </c>
      <c r="P9382" t="s">
        <v>87</v>
      </c>
      <c r="Q9382" t="s">
        <v>143</v>
      </c>
    </row>
    <row r="9383" spans="1:17" hidden="1" x14ac:dyDescent="0.25">
      <c r="A9383" t="s">
        <v>36710</v>
      </c>
      <c r="B9383" t="s">
        <v>36711</v>
      </c>
      <c r="C9383" s="1" t="str">
        <f t="shared" si="1271"/>
        <v>21:0675</v>
      </c>
      <c r="D9383" s="1" t="str">
        <f t="shared" si="1268"/>
        <v>21:0205</v>
      </c>
      <c r="E9383" t="s">
        <v>36712</v>
      </c>
      <c r="F9383" t="s">
        <v>36713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 t="s">
        <v>21</v>
      </c>
      <c r="P9383" t="s">
        <v>87</v>
      </c>
      <c r="Q9383" t="s">
        <v>3836</v>
      </c>
    </row>
    <row r="9384" spans="1:17" hidden="1" x14ac:dyDescent="0.25">
      <c r="A9384" t="s">
        <v>36714</v>
      </c>
      <c r="B9384" t="s">
        <v>36715</v>
      </c>
      <c r="C9384" s="1" t="str">
        <f t="shared" si="1271"/>
        <v>21:0675</v>
      </c>
      <c r="D9384" s="1" t="str">
        <f t="shared" si="1268"/>
        <v>21:0205</v>
      </c>
      <c r="E9384" t="s">
        <v>36716</v>
      </c>
      <c r="F9384" t="s">
        <v>36717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  <c r="O9384" t="s">
        <v>108</v>
      </c>
      <c r="P9384" t="s">
        <v>108</v>
      </c>
      <c r="Q9384" t="s">
        <v>108</v>
      </c>
    </row>
    <row r="9385" spans="1:17" hidden="1" x14ac:dyDescent="0.25">
      <c r="A9385" t="s">
        <v>36718</v>
      </c>
      <c r="B9385" t="s">
        <v>36719</v>
      </c>
      <c r="C9385" s="1" t="str">
        <f t="shared" si="1271"/>
        <v>21:0675</v>
      </c>
      <c r="D9385" s="1" t="str">
        <f t="shared" si="1268"/>
        <v>21:0205</v>
      </c>
      <c r="E9385" t="s">
        <v>36720</v>
      </c>
      <c r="F9385" t="s">
        <v>36721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 t="s">
        <v>3827</v>
      </c>
      <c r="P9385" t="s">
        <v>1515</v>
      </c>
      <c r="Q9385" t="s">
        <v>392</v>
      </c>
    </row>
    <row r="9386" spans="1:17" hidden="1" x14ac:dyDescent="0.25">
      <c r="A9386" t="s">
        <v>36722</v>
      </c>
      <c r="B9386" t="s">
        <v>36723</v>
      </c>
      <c r="C9386" s="1" t="str">
        <f t="shared" si="1271"/>
        <v>21:0675</v>
      </c>
      <c r="D9386" s="1" t="str">
        <f>HYPERLINK("http://geochem.nrcan.gc.ca/cdogs/content/svy/svy_e.htm", "")</f>
        <v/>
      </c>
      <c r="G9386" s="1" t="str">
        <f>HYPERLINK("http://geochem.nrcan.gc.ca/cdogs/content/cr_/cr_00081_e.htm", "81")</f>
        <v>81</v>
      </c>
      <c r="J9386" t="s">
        <v>11703</v>
      </c>
      <c r="K9386" t="s">
        <v>11704</v>
      </c>
      <c r="O9386" t="s">
        <v>588</v>
      </c>
      <c r="P9386" t="s">
        <v>631</v>
      </c>
      <c r="Q9386" t="s">
        <v>398</v>
      </c>
    </row>
    <row r="9387" spans="1:17" hidden="1" x14ac:dyDescent="0.25">
      <c r="A9387" t="s">
        <v>36724</v>
      </c>
      <c r="B9387" t="s">
        <v>36725</v>
      </c>
      <c r="C9387" s="1" t="str">
        <f t="shared" si="1271"/>
        <v>21:0675</v>
      </c>
      <c r="D9387" s="1" t="str">
        <f>HYPERLINK("http://geochem.nrcan.gc.ca/cdogs/content/svy/svy210205_e.htm", "21:0205")</f>
        <v>21:0205</v>
      </c>
      <c r="E9387" t="s">
        <v>36726</v>
      </c>
      <c r="F9387" t="s">
        <v>36727</v>
      </c>
      <c r="H9387">
        <v>63.366739899999999</v>
      </c>
      <c r="I9387">
        <v>-136.81039000000001</v>
      </c>
      <c r="J9387" s="1" t="str">
        <f>HYPERLINK("http://geochem.nrcan.gc.ca/cdogs/content/kwd/kwd020018_e.htm", "Fluid (stream)")</f>
        <v>Fluid (stream)</v>
      </c>
      <c r="K9387" s="1" t="str">
        <f>HYPERLINK("http://geochem.nrcan.gc.ca/cdogs/content/kwd/kwd080007_e.htm", "Untreated Water")</f>
        <v>Untreated Water</v>
      </c>
      <c r="O9387" t="s">
        <v>6124</v>
      </c>
      <c r="P9387" t="s">
        <v>636</v>
      </c>
      <c r="Q9387" t="s">
        <v>522</v>
      </c>
    </row>
    <row r="9388" spans="1:17" hidden="1" x14ac:dyDescent="0.25">
      <c r="A9388" t="s">
        <v>36728</v>
      </c>
      <c r="B9388" t="s">
        <v>36729</v>
      </c>
      <c r="C9388" s="1" t="str">
        <f t="shared" si="1271"/>
        <v>21:0675</v>
      </c>
      <c r="D9388" s="1" t="str">
        <f>HYPERLINK("http://geochem.nrcan.gc.ca/cdogs/content/svy/svy210205_e.htm", "21:0205")</f>
        <v>21:0205</v>
      </c>
      <c r="E9388" t="s">
        <v>36726</v>
      </c>
      <c r="F9388" t="s">
        <v>36730</v>
      </c>
      <c r="H9388">
        <v>63.366739899999999</v>
      </c>
      <c r="I9388">
        <v>-136.81039000000001</v>
      </c>
      <c r="J9388" s="1" t="str">
        <f>HYPERLINK("http://geochem.nrcan.gc.ca/cdogs/content/kwd/kwd020018_e.htm", "Fluid (stream)")</f>
        <v>Fluid (stream)</v>
      </c>
      <c r="K9388" s="1" t="str">
        <f>HYPERLINK("http://geochem.nrcan.gc.ca/cdogs/content/kwd/kwd080007_e.htm", "Untreated Water")</f>
        <v>Untreated Water</v>
      </c>
      <c r="O9388" t="s">
        <v>6124</v>
      </c>
      <c r="P9388" t="s">
        <v>636</v>
      </c>
      <c r="Q9388" t="s">
        <v>392</v>
      </c>
    </row>
    <row r="9389" spans="1:17" hidden="1" x14ac:dyDescent="0.25">
      <c r="A9389" t="s">
        <v>36731</v>
      </c>
      <c r="B9389" t="s">
        <v>36732</v>
      </c>
      <c r="C9389" s="1" t="str">
        <f t="shared" si="1271"/>
        <v>21:0675</v>
      </c>
      <c r="D9389" s="1" t="str">
        <f>HYPERLINK("http://geochem.nrcan.gc.ca/cdogs/content/svy/svy210205_e.htm", "21:0205")</f>
        <v>21:0205</v>
      </c>
      <c r="E9389" t="s">
        <v>36733</v>
      </c>
      <c r="F9389" t="s">
        <v>36734</v>
      </c>
      <c r="H9389">
        <v>63.400841499999999</v>
      </c>
      <c r="I9389">
        <v>-136.63035239999999</v>
      </c>
      <c r="J9389" s="1" t="str">
        <f>HYPERLINK("http://geochem.nrcan.gc.ca/cdogs/content/kwd/kwd020018_e.htm", "Fluid (stream)")</f>
        <v>Fluid (stream)</v>
      </c>
      <c r="K9389" s="1" t="str">
        <f>HYPERLINK("http://geochem.nrcan.gc.ca/cdogs/content/kwd/kwd080007_e.htm", "Untreated Water")</f>
        <v>Untreated Water</v>
      </c>
      <c r="O9389" t="s">
        <v>108</v>
      </c>
      <c r="P9389" t="s">
        <v>108</v>
      </c>
      <c r="Q9389" t="s">
        <v>108</v>
      </c>
    </row>
    <row r="9390" spans="1:17" hidden="1" x14ac:dyDescent="0.25">
      <c r="A9390" t="s">
        <v>36735</v>
      </c>
      <c r="B9390" t="s">
        <v>36736</v>
      </c>
      <c r="C9390" s="1" t="str">
        <f t="shared" si="1271"/>
        <v>21:0675</v>
      </c>
      <c r="D9390" s="1" t="str">
        <f>HYPERLINK("http://geochem.nrcan.gc.ca/cdogs/content/svy/svy210205_e.htm", "21:0205")</f>
        <v>21:0205</v>
      </c>
      <c r="E9390" t="s">
        <v>36737</v>
      </c>
      <c r="F9390" t="s">
        <v>36738</v>
      </c>
      <c r="H9390">
        <v>63.409053900000004</v>
      </c>
      <c r="I9390">
        <v>-136.58181110000001</v>
      </c>
      <c r="J9390" s="1" t="str">
        <f>HYPERLINK("http://geochem.nrcan.gc.ca/cdogs/content/kwd/kwd020018_e.htm", "Fluid (stream)")</f>
        <v>Fluid (stream)</v>
      </c>
      <c r="K9390" s="1" t="str">
        <f>HYPERLINK("http://geochem.nrcan.gc.ca/cdogs/content/kwd/kwd080007_e.htm", "Untreated Water")</f>
        <v>Untreated Water</v>
      </c>
      <c r="O9390" t="s">
        <v>108</v>
      </c>
      <c r="P9390" t="s">
        <v>108</v>
      </c>
      <c r="Q9390" t="s">
        <v>108</v>
      </c>
    </row>
    <row r="9391" spans="1:17" hidden="1" x14ac:dyDescent="0.25">
      <c r="A9391" t="s">
        <v>36739</v>
      </c>
      <c r="B9391" t="s">
        <v>36740</v>
      </c>
      <c r="C9391" s="1" t="str">
        <f t="shared" si="1271"/>
        <v>21:0675</v>
      </c>
      <c r="D9391" s="1" t="str">
        <f>HYPERLINK("http://geochem.nrcan.gc.ca/cdogs/content/svy/svy_e.htm", "")</f>
        <v/>
      </c>
      <c r="G9391" s="1" t="str">
        <f>HYPERLINK("http://geochem.nrcan.gc.ca/cdogs/content/cr_/cr_00082_e.htm", "82")</f>
        <v>82</v>
      </c>
      <c r="J9391" t="s">
        <v>11703</v>
      </c>
      <c r="K9391" t="s">
        <v>11704</v>
      </c>
      <c r="O9391" t="s">
        <v>730</v>
      </c>
      <c r="P9391" t="s">
        <v>16918</v>
      </c>
      <c r="Q9391" t="s">
        <v>392</v>
      </c>
    </row>
    <row r="9392" spans="1:17" hidden="1" x14ac:dyDescent="0.25">
      <c r="A9392" t="s">
        <v>36741</v>
      </c>
      <c r="B9392" t="s">
        <v>36742</v>
      </c>
      <c r="C9392" s="1" t="str">
        <f t="shared" si="1271"/>
        <v>21:0675</v>
      </c>
      <c r="D9392" s="1" t="str">
        <f t="shared" ref="D9392:D9415" si="1272">HYPERLINK("http://geochem.nrcan.gc.ca/cdogs/content/svy/svy210205_e.htm", "21:0205")</f>
        <v>21:0205</v>
      </c>
      <c r="E9392" t="s">
        <v>36743</v>
      </c>
      <c r="F9392" t="s">
        <v>36744</v>
      </c>
      <c r="H9392">
        <v>63.425954699999998</v>
      </c>
      <c r="I9392">
        <v>-136.5276757</v>
      </c>
      <c r="J9392" s="1" t="str">
        <f t="shared" ref="J9392:J9415" si="1273">HYPERLINK("http://geochem.nrcan.gc.ca/cdogs/content/kwd/kwd020018_e.htm", "Fluid (stream)")</f>
        <v>Fluid (stream)</v>
      </c>
      <c r="K9392" s="1" t="str">
        <f t="shared" ref="K9392:K9415" si="1274">HYPERLINK("http://geochem.nrcan.gc.ca/cdogs/content/kwd/kwd080007_e.htm", "Untreated Water")</f>
        <v>Untreated Water</v>
      </c>
      <c r="O9392" t="s">
        <v>108</v>
      </c>
      <c r="P9392" t="s">
        <v>108</v>
      </c>
      <c r="Q9392" t="s">
        <v>108</v>
      </c>
    </row>
    <row r="9393" spans="1:17" hidden="1" x14ac:dyDescent="0.25">
      <c r="A9393" t="s">
        <v>36745</v>
      </c>
      <c r="B9393" t="s">
        <v>36746</v>
      </c>
      <c r="C9393" s="1" t="str">
        <f t="shared" si="1271"/>
        <v>21:0675</v>
      </c>
      <c r="D9393" s="1" t="str">
        <f t="shared" si="1272"/>
        <v>21:0205</v>
      </c>
      <c r="E9393" t="s">
        <v>36747</v>
      </c>
      <c r="F9393" t="s">
        <v>36748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  <c r="O9393" t="s">
        <v>108</v>
      </c>
      <c r="P9393" t="s">
        <v>108</v>
      </c>
      <c r="Q9393" t="s">
        <v>108</v>
      </c>
    </row>
    <row r="9394" spans="1:17" hidden="1" x14ac:dyDescent="0.25">
      <c r="A9394" t="s">
        <v>36749</v>
      </c>
      <c r="B9394" t="s">
        <v>36750</v>
      </c>
      <c r="C9394" s="1" t="str">
        <f t="shared" si="1271"/>
        <v>21:0675</v>
      </c>
      <c r="D9394" s="1" t="str">
        <f t="shared" si="1272"/>
        <v>21:0205</v>
      </c>
      <c r="E9394" t="s">
        <v>36751</v>
      </c>
      <c r="F9394" t="s">
        <v>36752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 t="s">
        <v>2120</v>
      </c>
      <c r="P9394" t="s">
        <v>391</v>
      </c>
      <c r="Q9394" t="s">
        <v>522</v>
      </c>
    </row>
    <row r="9395" spans="1:17" hidden="1" x14ac:dyDescent="0.25">
      <c r="A9395" t="s">
        <v>36753</v>
      </c>
      <c r="B9395" t="s">
        <v>36754</v>
      </c>
      <c r="C9395" s="1" t="str">
        <f t="shared" si="1271"/>
        <v>21:0675</v>
      </c>
      <c r="D9395" s="1" t="str">
        <f t="shared" si="1272"/>
        <v>21:0205</v>
      </c>
      <c r="E9395" t="s">
        <v>36755</v>
      </c>
      <c r="F9395" t="s">
        <v>36756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 t="s">
        <v>2720</v>
      </c>
      <c r="P9395" t="s">
        <v>391</v>
      </c>
      <c r="Q9395" t="s">
        <v>46</v>
      </c>
    </row>
    <row r="9396" spans="1:17" hidden="1" x14ac:dyDescent="0.25">
      <c r="A9396" t="s">
        <v>36757</v>
      </c>
      <c r="B9396" t="s">
        <v>36758</v>
      </c>
      <c r="C9396" s="1" t="str">
        <f t="shared" si="1271"/>
        <v>21:0675</v>
      </c>
      <c r="D9396" s="1" t="str">
        <f t="shared" si="1272"/>
        <v>21:0205</v>
      </c>
      <c r="E9396" t="s">
        <v>36759</v>
      </c>
      <c r="F9396" t="s">
        <v>36760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 t="s">
        <v>158</v>
      </c>
      <c r="P9396" t="s">
        <v>1515</v>
      </c>
      <c r="Q9396" t="s">
        <v>23</v>
      </c>
    </row>
    <row r="9397" spans="1:17" hidden="1" x14ac:dyDescent="0.25">
      <c r="A9397" t="s">
        <v>36761</v>
      </c>
      <c r="B9397" t="s">
        <v>36762</v>
      </c>
      <c r="C9397" s="1" t="str">
        <f t="shared" si="1271"/>
        <v>21:0675</v>
      </c>
      <c r="D9397" s="1" t="str">
        <f t="shared" si="1272"/>
        <v>21:0205</v>
      </c>
      <c r="E9397" t="s">
        <v>36763</v>
      </c>
      <c r="F9397" t="s">
        <v>36764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  <c r="O9397" t="s">
        <v>108</v>
      </c>
      <c r="P9397" t="s">
        <v>108</v>
      </c>
      <c r="Q9397" t="s">
        <v>108</v>
      </c>
    </row>
    <row r="9398" spans="1:17" hidden="1" x14ac:dyDescent="0.25">
      <c r="A9398" t="s">
        <v>36765</v>
      </c>
      <c r="B9398" t="s">
        <v>36766</v>
      </c>
      <c r="C9398" s="1" t="str">
        <f t="shared" si="1271"/>
        <v>21:0675</v>
      </c>
      <c r="D9398" s="1" t="str">
        <f t="shared" si="1272"/>
        <v>21:0205</v>
      </c>
      <c r="E9398" t="s">
        <v>36767</v>
      </c>
      <c r="F9398" t="s">
        <v>36768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 t="s">
        <v>21</v>
      </c>
      <c r="P9398" t="s">
        <v>1515</v>
      </c>
      <c r="Q9398" t="s">
        <v>23</v>
      </c>
    </row>
    <row r="9399" spans="1:17" hidden="1" x14ac:dyDescent="0.25">
      <c r="A9399" t="s">
        <v>36769</v>
      </c>
      <c r="B9399" t="s">
        <v>36770</v>
      </c>
      <c r="C9399" s="1" t="str">
        <f t="shared" si="1271"/>
        <v>21:0675</v>
      </c>
      <c r="D9399" s="1" t="str">
        <f t="shared" si="1272"/>
        <v>21:0205</v>
      </c>
      <c r="E9399" t="s">
        <v>36771</v>
      </c>
      <c r="F9399" t="s">
        <v>36772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 t="s">
        <v>667</v>
      </c>
      <c r="P9399" t="s">
        <v>4455</v>
      </c>
      <c r="Q9399" t="s">
        <v>653</v>
      </c>
    </row>
    <row r="9400" spans="1:17" hidden="1" x14ac:dyDescent="0.25">
      <c r="A9400" t="s">
        <v>36773</v>
      </c>
      <c r="B9400" t="s">
        <v>36774</v>
      </c>
      <c r="C9400" s="1" t="str">
        <f t="shared" si="1271"/>
        <v>21:0675</v>
      </c>
      <c r="D9400" s="1" t="str">
        <f t="shared" si="1272"/>
        <v>21:0205</v>
      </c>
      <c r="E9400" t="s">
        <v>36775</v>
      </c>
      <c r="F9400" t="s">
        <v>36776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 t="s">
        <v>11795</v>
      </c>
      <c r="P9400" t="s">
        <v>631</v>
      </c>
      <c r="Q9400" t="s">
        <v>522</v>
      </c>
    </row>
    <row r="9401" spans="1:17" hidden="1" x14ac:dyDescent="0.25">
      <c r="A9401" t="s">
        <v>36777</v>
      </c>
      <c r="B9401" t="s">
        <v>36778</v>
      </c>
      <c r="C9401" s="1" t="str">
        <f t="shared" si="1271"/>
        <v>21:0675</v>
      </c>
      <c r="D9401" s="1" t="str">
        <f t="shared" si="1272"/>
        <v>21:0205</v>
      </c>
      <c r="E9401" t="s">
        <v>36779</v>
      </c>
      <c r="F9401" t="s">
        <v>36780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 t="s">
        <v>3085</v>
      </c>
      <c r="P9401" t="s">
        <v>3107</v>
      </c>
      <c r="Q9401" t="s">
        <v>522</v>
      </c>
    </row>
    <row r="9402" spans="1:17" hidden="1" x14ac:dyDescent="0.25">
      <c r="A9402" t="s">
        <v>36781</v>
      </c>
      <c r="B9402" t="s">
        <v>36782</v>
      </c>
      <c r="C9402" s="1" t="str">
        <f t="shared" si="1271"/>
        <v>21:0675</v>
      </c>
      <c r="D9402" s="1" t="str">
        <f t="shared" si="1272"/>
        <v>21:0205</v>
      </c>
      <c r="E9402" t="s">
        <v>36783</v>
      </c>
      <c r="F9402" t="s">
        <v>36784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 t="s">
        <v>21</v>
      </c>
      <c r="P9402" t="s">
        <v>4455</v>
      </c>
      <c r="Q9402" t="s">
        <v>198</v>
      </c>
    </row>
    <row r="9403" spans="1:17" hidden="1" x14ac:dyDescent="0.25">
      <c r="A9403" t="s">
        <v>36785</v>
      </c>
      <c r="B9403" t="s">
        <v>36786</v>
      </c>
      <c r="C9403" s="1" t="str">
        <f t="shared" si="1271"/>
        <v>21:0675</v>
      </c>
      <c r="D9403" s="1" t="str">
        <f t="shared" si="1272"/>
        <v>21:0205</v>
      </c>
      <c r="E9403" t="s">
        <v>36787</v>
      </c>
      <c r="F9403" t="s">
        <v>36788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 t="s">
        <v>21</v>
      </c>
      <c r="P9403" t="s">
        <v>583</v>
      </c>
      <c r="Q9403" t="s">
        <v>46</v>
      </c>
    </row>
    <row r="9404" spans="1:17" hidden="1" x14ac:dyDescent="0.25">
      <c r="A9404" t="s">
        <v>36789</v>
      </c>
      <c r="B9404" t="s">
        <v>36790</v>
      </c>
      <c r="C9404" s="1" t="str">
        <f t="shared" si="1271"/>
        <v>21:0675</v>
      </c>
      <c r="D9404" s="1" t="str">
        <f t="shared" si="1272"/>
        <v>21:0205</v>
      </c>
      <c r="E9404" t="s">
        <v>36791</v>
      </c>
      <c r="F9404" t="s">
        <v>36792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 t="s">
        <v>21</v>
      </c>
      <c r="P9404" t="s">
        <v>22</v>
      </c>
      <c r="Q9404" t="s">
        <v>189</v>
      </c>
    </row>
    <row r="9405" spans="1:17" hidden="1" x14ac:dyDescent="0.25">
      <c r="A9405" t="s">
        <v>36793</v>
      </c>
      <c r="B9405" t="s">
        <v>36794</v>
      </c>
      <c r="C9405" s="1" t="str">
        <f t="shared" si="1271"/>
        <v>21:0675</v>
      </c>
      <c r="D9405" s="1" t="str">
        <f t="shared" si="1272"/>
        <v>21:0205</v>
      </c>
      <c r="E9405" t="s">
        <v>36795</v>
      </c>
      <c r="F9405" t="s">
        <v>36796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  <c r="O9405" t="s">
        <v>108</v>
      </c>
      <c r="P9405" t="s">
        <v>108</v>
      </c>
      <c r="Q9405" t="s">
        <v>108</v>
      </c>
    </row>
    <row r="9406" spans="1:17" hidden="1" x14ac:dyDescent="0.25">
      <c r="A9406" t="s">
        <v>36797</v>
      </c>
      <c r="B9406" t="s">
        <v>36798</v>
      </c>
      <c r="C9406" s="1" t="str">
        <f t="shared" si="1271"/>
        <v>21:0675</v>
      </c>
      <c r="D9406" s="1" t="str">
        <f t="shared" si="1272"/>
        <v>21:0205</v>
      </c>
      <c r="E9406" t="s">
        <v>36799</v>
      </c>
      <c r="F9406" t="s">
        <v>36800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 t="s">
        <v>220</v>
      </c>
      <c r="P9406" t="s">
        <v>1515</v>
      </c>
      <c r="Q9406" t="s">
        <v>93</v>
      </c>
    </row>
    <row r="9407" spans="1:17" hidden="1" x14ac:dyDescent="0.25">
      <c r="A9407" t="s">
        <v>36801</v>
      </c>
      <c r="B9407" t="s">
        <v>36802</v>
      </c>
      <c r="C9407" s="1" t="str">
        <f t="shared" si="1271"/>
        <v>21:0675</v>
      </c>
      <c r="D9407" s="1" t="str">
        <f t="shared" si="1272"/>
        <v>21:0205</v>
      </c>
      <c r="E9407" t="s">
        <v>36803</v>
      </c>
      <c r="F9407" t="s">
        <v>36804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 t="s">
        <v>3672</v>
      </c>
      <c r="P9407" t="s">
        <v>636</v>
      </c>
      <c r="Q9407" t="s">
        <v>522</v>
      </c>
    </row>
    <row r="9408" spans="1:17" hidden="1" x14ac:dyDescent="0.25">
      <c r="A9408" t="s">
        <v>36805</v>
      </c>
      <c r="B9408" t="s">
        <v>36806</v>
      </c>
      <c r="C9408" s="1" t="str">
        <f t="shared" si="1271"/>
        <v>21:0675</v>
      </c>
      <c r="D9408" s="1" t="str">
        <f t="shared" si="1272"/>
        <v>21:0205</v>
      </c>
      <c r="E9408" t="s">
        <v>36803</v>
      </c>
      <c r="F9408" t="s">
        <v>36807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 t="s">
        <v>3672</v>
      </c>
      <c r="P9408" t="s">
        <v>636</v>
      </c>
      <c r="Q9408" t="s">
        <v>392</v>
      </c>
    </row>
    <row r="9409" spans="1:17" hidden="1" x14ac:dyDescent="0.25">
      <c r="A9409" t="s">
        <v>36808</v>
      </c>
      <c r="B9409" t="s">
        <v>36809</v>
      </c>
      <c r="C9409" s="1" t="str">
        <f t="shared" si="1271"/>
        <v>21:0675</v>
      </c>
      <c r="D9409" s="1" t="str">
        <f t="shared" si="1272"/>
        <v>21:0205</v>
      </c>
      <c r="E9409" t="s">
        <v>36810</v>
      </c>
      <c r="F9409" t="s">
        <v>36811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  <c r="O9409" t="s">
        <v>108</v>
      </c>
      <c r="P9409" t="s">
        <v>108</v>
      </c>
      <c r="Q9409" t="s">
        <v>108</v>
      </c>
    </row>
    <row r="9410" spans="1:17" hidden="1" x14ac:dyDescent="0.25">
      <c r="A9410" t="s">
        <v>36812</v>
      </c>
      <c r="B9410" t="s">
        <v>36813</v>
      </c>
      <c r="C9410" s="1" t="str">
        <f t="shared" si="1271"/>
        <v>21:0675</v>
      </c>
      <c r="D9410" s="1" t="str">
        <f t="shared" si="1272"/>
        <v>21:0205</v>
      </c>
      <c r="E9410" t="s">
        <v>36814</v>
      </c>
      <c r="F9410" t="s">
        <v>36815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 t="s">
        <v>3065</v>
      </c>
      <c r="P9410" t="s">
        <v>1515</v>
      </c>
      <c r="Q9410" t="s">
        <v>35</v>
      </c>
    </row>
    <row r="9411" spans="1:17" hidden="1" x14ac:dyDescent="0.25">
      <c r="A9411" t="s">
        <v>36816</v>
      </c>
      <c r="B9411" t="s">
        <v>36817</v>
      </c>
      <c r="C9411" s="1" t="str">
        <f t="shared" si="1271"/>
        <v>21:0675</v>
      </c>
      <c r="D9411" s="1" t="str">
        <f t="shared" si="1272"/>
        <v>21:0205</v>
      </c>
      <c r="E9411" t="s">
        <v>36818</v>
      </c>
      <c r="F9411" t="s">
        <v>36819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 t="s">
        <v>21</v>
      </c>
      <c r="P9411" t="s">
        <v>583</v>
      </c>
      <c r="Q9411" t="s">
        <v>103</v>
      </c>
    </row>
    <row r="9412" spans="1:17" hidden="1" x14ac:dyDescent="0.25">
      <c r="A9412" t="s">
        <v>36820</v>
      </c>
      <c r="B9412" t="s">
        <v>36821</v>
      </c>
      <c r="C9412" s="1" t="str">
        <f t="shared" si="1271"/>
        <v>21:0675</v>
      </c>
      <c r="D9412" s="1" t="str">
        <f t="shared" si="1272"/>
        <v>21:0205</v>
      </c>
      <c r="E9412" t="s">
        <v>36822</v>
      </c>
      <c r="F9412" t="s">
        <v>36823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 t="s">
        <v>11695</v>
      </c>
      <c r="P9412" t="s">
        <v>397</v>
      </c>
      <c r="Q9412" t="s">
        <v>522</v>
      </c>
    </row>
    <row r="9413" spans="1:17" hidden="1" x14ac:dyDescent="0.25">
      <c r="A9413" t="s">
        <v>36824</v>
      </c>
      <c r="B9413" t="s">
        <v>36825</v>
      </c>
      <c r="C9413" s="1" t="str">
        <f t="shared" si="1271"/>
        <v>21:0675</v>
      </c>
      <c r="D9413" s="1" t="str">
        <f t="shared" si="1272"/>
        <v>21:0205</v>
      </c>
      <c r="E9413" t="s">
        <v>36826</v>
      </c>
      <c r="F9413" t="s">
        <v>36827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 t="s">
        <v>21</v>
      </c>
      <c r="P9413" t="s">
        <v>356</v>
      </c>
      <c r="Q9413" t="s">
        <v>198</v>
      </c>
    </row>
    <row r="9414" spans="1:17" hidden="1" x14ac:dyDescent="0.25">
      <c r="A9414" t="s">
        <v>36828</v>
      </c>
      <c r="B9414" t="s">
        <v>36829</v>
      </c>
      <c r="C9414" s="1" t="str">
        <f t="shared" si="1271"/>
        <v>21:0675</v>
      </c>
      <c r="D9414" s="1" t="str">
        <f t="shared" si="1272"/>
        <v>21:0205</v>
      </c>
      <c r="E9414" t="s">
        <v>36830</v>
      </c>
      <c r="F9414" t="s">
        <v>36831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 t="s">
        <v>21</v>
      </c>
      <c r="P9414" t="s">
        <v>22</v>
      </c>
      <c r="Q9414" t="s">
        <v>198</v>
      </c>
    </row>
    <row r="9415" spans="1:17" hidden="1" x14ac:dyDescent="0.25">
      <c r="A9415" t="s">
        <v>36832</v>
      </c>
      <c r="B9415" t="s">
        <v>36833</v>
      </c>
      <c r="C9415" s="1" t="str">
        <f t="shared" si="1271"/>
        <v>21:0675</v>
      </c>
      <c r="D9415" s="1" t="str">
        <f t="shared" si="1272"/>
        <v>21:0205</v>
      </c>
      <c r="E9415" t="s">
        <v>36834</v>
      </c>
      <c r="F9415" t="s">
        <v>36835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  <c r="O9415" t="s">
        <v>108</v>
      </c>
      <c r="P9415" t="s">
        <v>108</v>
      </c>
      <c r="Q9415" t="s">
        <v>108</v>
      </c>
    </row>
    <row r="9416" spans="1:17" hidden="1" x14ac:dyDescent="0.25">
      <c r="A9416" t="s">
        <v>36836</v>
      </c>
      <c r="B9416" t="s">
        <v>36837</v>
      </c>
      <c r="C9416" s="1" t="str">
        <f t="shared" si="1271"/>
        <v>21:0675</v>
      </c>
      <c r="D9416" s="1" t="str">
        <f>HYPERLINK("http://geochem.nrcan.gc.ca/cdogs/content/svy/svy_e.htm", "")</f>
        <v/>
      </c>
      <c r="G9416" s="1" t="str">
        <f>HYPERLINK("http://geochem.nrcan.gc.ca/cdogs/content/cr_/cr_00081_e.htm", "81")</f>
        <v>81</v>
      </c>
      <c r="J9416" t="s">
        <v>11703</v>
      </c>
      <c r="K9416" t="s">
        <v>11704</v>
      </c>
      <c r="O9416" t="s">
        <v>370</v>
      </c>
      <c r="P9416" t="s">
        <v>636</v>
      </c>
      <c r="Q9416" t="s">
        <v>365</v>
      </c>
    </row>
    <row r="9417" spans="1:17" hidden="1" x14ac:dyDescent="0.25">
      <c r="A9417" t="s">
        <v>36838</v>
      </c>
      <c r="B9417" t="s">
        <v>36839</v>
      </c>
      <c r="C9417" s="1" t="str">
        <f t="shared" si="1271"/>
        <v>21:0675</v>
      </c>
      <c r="D9417" s="1" t="str">
        <f t="shared" ref="D9417:D9427" si="1275">HYPERLINK("http://geochem.nrcan.gc.ca/cdogs/content/svy/svy210205_e.htm", "21:0205")</f>
        <v>21:0205</v>
      </c>
      <c r="E9417" t="s">
        <v>36840</v>
      </c>
      <c r="F9417" t="s">
        <v>36841</v>
      </c>
      <c r="H9417">
        <v>63.419795700000002</v>
      </c>
      <c r="I9417">
        <v>-136.8183444</v>
      </c>
      <c r="J9417" s="1" t="str">
        <f t="shared" ref="J9417:J9427" si="1276">HYPERLINK("http://geochem.nrcan.gc.ca/cdogs/content/kwd/kwd020018_e.htm", "Fluid (stream)")</f>
        <v>Fluid (stream)</v>
      </c>
      <c r="K9417" s="1" t="str">
        <f t="shared" ref="K9417:K9427" si="1277">HYPERLINK("http://geochem.nrcan.gc.ca/cdogs/content/kwd/kwd080007_e.htm", "Untreated Water")</f>
        <v>Untreated Water</v>
      </c>
      <c r="O9417" t="s">
        <v>9744</v>
      </c>
      <c r="P9417" t="s">
        <v>391</v>
      </c>
      <c r="Q9417" t="s">
        <v>653</v>
      </c>
    </row>
    <row r="9418" spans="1:17" hidden="1" x14ac:dyDescent="0.25">
      <c r="A9418" t="s">
        <v>36842</v>
      </c>
      <c r="B9418" t="s">
        <v>36843</v>
      </c>
      <c r="C9418" s="1" t="str">
        <f t="shared" si="1271"/>
        <v>21:0675</v>
      </c>
      <c r="D9418" s="1" t="str">
        <f t="shared" si="1275"/>
        <v>21:0205</v>
      </c>
      <c r="E9418" t="s">
        <v>36844</v>
      </c>
      <c r="F9418" t="s">
        <v>36845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 t="s">
        <v>10166</v>
      </c>
      <c r="P9418" t="s">
        <v>2212</v>
      </c>
      <c r="Q9418" t="s">
        <v>3475</v>
      </c>
    </row>
    <row r="9419" spans="1:17" hidden="1" x14ac:dyDescent="0.25">
      <c r="A9419" t="s">
        <v>36846</v>
      </c>
      <c r="B9419" t="s">
        <v>36847</v>
      </c>
      <c r="C9419" s="1" t="str">
        <f t="shared" si="1271"/>
        <v>21:0675</v>
      </c>
      <c r="D9419" s="1" t="str">
        <f t="shared" si="1275"/>
        <v>21:0205</v>
      </c>
      <c r="E9419" t="s">
        <v>36848</v>
      </c>
      <c r="F9419" t="s">
        <v>36849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 t="s">
        <v>3980</v>
      </c>
      <c r="P9419" t="s">
        <v>2943</v>
      </c>
      <c r="Q9419" t="s">
        <v>653</v>
      </c>
    </row>
    <row r="9420" spans="1:17" hidden="1" x14ac:dyDescent="0.25">
      <c r="A9420" t="s">
        <v>36850</v>
      </c>
      <c r="B9420" t="s">
        <v>36851</v>
      </c>
      <c r="C9420" s="1" t="str">
        <f t="shared" si="1271"/>
        <v>21:0675</v>
      </c>
      <c r="D9420" s="1" t="str">
        <f t="shared" si="1275"/>
        <v>21:0205</v>
      </c>
      <c r="E9420" t="s">
        <v>36852</v>
      </c>
      <c r="F9420" t="s">
        <v>36853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  <c r="O9420" t="s">
        <v>108</v>
      </c>
      <c r="P9420" t="s">
        <v>108</v>
      </c>
      <c r="Q9420" t="s">
        <v>108</v>
      </c>
    </row>
    <row r="9421" spans="1:17" hidden="1" x14ac:dyDescent="0.25">
      <c r="A9421" t="s">
        <v>36854</v>
      </c>
      <c r="B9421" t="s">
        <v>36855</v>
      </c>
      <c r="C9421" s="1" t="str">
        <f t="shared" si="1271"/>
        <v>21:0675</v>
      </c>
      <c r="D9421" s="1" t="str">
        <f t="shared" si="1275"/>
        <v>21:0205</v>
      </c>
      <c r="E9421" t="s">
        <v>36856</v>
      </c>
      <c r="F9421" t="s">
        <v>36857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 t="s">
        <v>1812</v>
      </c>
      <c r="P9421" t="s">
        <v>1631</v>
      </c>
      <c r="Q9421" t="s">
        <v>23</v>
      </c>
    </row>
    <row r="9422" spans="1:17" hidden="1" x14ac:dyDescent="0.25">
      <c r="A9422" t="s">
        <v>36858</v>
      </c>
      <c r="B9422" t="s">
        <v>36859</v>
      </c>
      <c r="C9422" s="1" t="str">
        <f t="shared" si="1271"/>
        <v>21:0675</v>
      </c>
      <c r="D9422" s="1" t="str">
        <f t="shared" si="1275"/>
        <v>21:0205</v>
      </c>
      <c r="E9422" t="s">
        <v>36860</v>
      </c>
      <c r="F9422" t="s">
        <v>36861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 t="s">
        <v>21219</v>
      </c>
      <c r="P9422" t="s">
        <v>391</v>
      </c>
      <c r="Q9422" t="s">
        <v>3475</v>
      </c>
    </row>
    <row r="9423" spans="1:17" hidden="1" x14ac:dyDescent="0.25">
      <c r="A9423" t="s">
        <v>36862</v>
      </c>
      <c r="B9423" t="s">
        <v>36863</v>
      </c>
      <c r="C9423" s="1" t="str">
        <f t="shared" si="1271"/>
        <v>21:0675</v>
      </c>
      <c r="D9423" s="1" t="str">
        <f t="shared" si="1275"/>
        <v>21:0205</v>
      </c>
      <c r="E9423" t="s">
        <v>36864</v>
      </c>
      <c r="F9423" t="s">
        <v>36865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  <c r="O9423" t="s">
        <v>108</v>
      </c>
      <c r="P9423" t="s">
        <v>108</v>
      </c>
      <c r="Q9423" t="s">
        <v>108</v>
      </c>
    </row>
    <row r="9424" spans="1:17" hidden="1" x14ac:dyDescent="0.25">
      <c r="A9424" t="s">
        <v>36866</v>
      </c>
      <c r="B9424" t="s">
        <v>36867</v>
      </c>
      <c r="C9424" s="1" t="str">
        <f t="shared" si="1271"/>
        <v>21:0675</v>
      </c>
      <c r="D9424" s="1" t="str">
        <f t="shared" si="1275"/>
        <v>21:0205</v>
      </c>
      <c r="E9424" t="s">
        <v>36868</v>
      </c>
      <c r="F9424" t="s">
        <v>36869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  <c r="O9424" t="s">
        <v>108</v>
      </c>
      <c r="P9424" t="s">
        <v>108</v>
      </c>
      <c r="Q9424" t="s">
        <v>108</v>
      </c>
    </row>
    <row r="9425" spans="1:17" hidden="1" x14ac:dyDescent="0.25">
      <c r="A9425" t="s">
        <v>36870</v>
      </c>
      <c r="B9425" t="s">
        <v>36871</v>
      </c>
      <c r="C9425" s="1" t="str">
        <f t="shared" si="1271"/>
        <v>21:0675</v>
      </c>
      <c r="D9425" s="1" t="str">
        <f t="shared" si="1275"/>
        <v>21:0205</v>
      </c>
      <c r="E9425" t="s">
        <v>36872</v>
      </c>
      <c r="F9425" t="s">
        <v>36873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 t="s">
        <v>311</v>
      </c>
      <c r="P9425" t="s">
        <v>4455</v>
      </c>
      <c r="Q9425" t="s">
        <v>522</v>
      </c>
    </row>
    <row r="9426" spans="1:17" hidden="1" x14ac:dyDescent="0.25">
      <c r="A9426" t="s">
        <v>36874</v>
      </c>
      <c r="B9426" t="s">
        <v>36875</v>
      </c>
      <c r="C9426" s="1" t="str">
        <f t="shared" si="1271"/>
        <v>21:0675</v>
      </c>
      <c r="D9426" s="1" t="str">
        <f t="shared" si="1275"/>
        <v>21:0205</v>
      </c>
      <c r="E9426" t="s">
        <v>36872</v>
      </c>
      <c r="F9426" t="s">
        <v>36876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 t="s">
        <v>64</v>
      </c>
      <c r="P9426" t="s">
        <v>4455</v>
      </c>
      <c r="Q9426" t="s">
        <v>29</v>
      </c>
    </row>
    <row r="9427" spans="1:17" hidden="1" x14ac:dyDescent="0.25">
      <c r="A9427" t="s">
        <v>36877</v>
      </c>
      <c r="B9427" t="s">
        <v>36878</v>
      </c>
      <c r="C9427" s="1" t="str">
        <f t="shared" si="1271"/>
        <v>21:0675</v>
      </c>
      <c r="D9427" s="1" t="str">
        <f t="shared" si="1275"/>
        <v>21:0205</v>
      </c>
      <c r="E9427" t="s">
        <v>36879</v>
      </c>
      <c r="F9427" t="s">
        <v>36880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 t="s">
        <v>158</v>
      </c>
      <c r="P9427" t="s">
        <v>1515</v>
      </c>
      <c r="Q9427" t="s">
        <v>35</v>
      </c>
    </row>
    <row r="9428" spans="1:17" hidden="1" x14ac:dyDescent="0.25">
      <c r="A9428" t="s">
        <v>36881</v>
      </c>
      <c r="B9428" t="s">
        <v>36882</v>
      </c>
      <c r="C9428" s="1" t="str">
        <f t="shared" si="1271"/>
        <v>21:0675</v>
      </c>
      <c r="D9428" s="1" t="str">
        <f>HYPERLINK("http://geochem.nrcan.gc.ca/cdogs/content/svy/svy_e.htm", "")</f>
        <v/>
      </c>
      <c r="G9428" s="1" t="str">
        <f>HYPERLINK("http://geochem.nrcan.gc.ca/cdogs/content/cr_/cr_00081_e.htm", "81")</f>
        <v>81</v>
      </c>
      <c r="J9428" t="s">
        <v>11703</v>
      </c>
      <c r="K9428" t="s">
        <v>11704</v>
      </c>
      <c r="O9428" t="s">
        <v>370</v>
      </c>
      <c r="P9428" t="s">
        <v>658</v>
      </c>
      <c r="Q9428" t="s">
        <v>3475</v>
      </c>
    </row>
    <row r="9429" spans="1:17" hidden="1" x14ac:dyDescent="0.25">
      <c r="A9429" t="s">
        <v>36883</v>
      </c>
      <c r="B9429" t="s">
        <v>36884</v>
      </c>
      <c r="C9429" s="1" t="str">
        <f t="shared" si="1271"/>
        <v>21:0675</v>
      </c>
      <c r="D9429" s="1" t="str">
        <f t="shared" ref="D9429:D9443" si="1278">HYPERLINK("http://geochem.nrcan.gc.ca/cdogs/content/svy/svy210205_e.htm", "21:0205")</f>
        <v>21:0205</v>
      </c>
      <c r="E9429" t="s">
        <v>36885</v>
      </c>
      <c r="F9429" t="s">
        <v>36886</v>
      </c>
      <c r="H9429">
        <v>63.559844200000001</v>
      </c>
      <c r="I9429">
        <v>-137.0415222</v>
      </c>
      <c r="J9429" s="1" t="str">
        <f t="shared" ref="J9429:J9450" si="1279">HYPERLINK("http://geochem.nrcan.gc.ca/cdogs/content/kwd/kwd020018_e.htm", "Fluid (stream)")</f>
        <v>Fluid (stream)</v>
      </c>
      <c r="K9429" s="1" t="str">
        <f t="shared" ref="K9429:K9450" si="1280">HYPERLINK("http://geochem.nrcan.gc.ca/cdogs/content/kwd/kwd080007_e.htm", "Untreated Water")</f>
        <v>Untreated Water</v>
      </c>
      <c r="O9429" t="s">
        <v>113</v>
      </c>
      <c r="P9429" t="s">
        <v>583</v>
      </c>
      <c r="Q9429" t="s">
        <v>59</v>
      </c>
    </row>
    <row r="9430" spans="1:17" hidden="1" x14ac:dyDescent="0.25">
      <c r="A9430" t="s">
        <v>36887</v>
      </c>
      <c r="B9430" t="s">
        <v>36888</v>
      </c>
      <c r="C9430" s="1" t="str">
        <f t="shared" si="1271"/>
        <v>21:0675</v>
      </c>
      <c r="D9430" s="1" t="str">
        <f t="shared" si="1278"/>
        <v>21:0205</v>
      </c>
      <c r="E9430" t="s">
        <v>36889</v>
      </c>
      <c r="F9430" t="s">
        <v>36890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 t="s">
        <v>2720</v>
      </c>
      <c r="P9430" t="s">
        <v>8038</v>
      </c>
      <c r="Q9430" t="s">
        <v>29</v>
      </c>
    </row>
    <row r="9431" spans="1:17" hidden="1" x14ac:dyDescent="0.25">
      <c r="A9431" t="s">
        <v>36891</v>
      </c>
      <c r="B9431" t="s">
        <v>36892</v>
      </c>
      <c r="C9431" s="1" t="str">
        <f t="shared" si="1271"/>
        <v>21:0675</v>
      </c>
      <c r="D9431" s="1" t="str">
        <f t="shared" si="1278"/>
        <v>21:0205</v>
      </c>
      <c r="E9431" t="s">
        <v>36893</v>
      </c>
      <c r="F9431" t="s">
        <v>36894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 t="s">
        <v>101</v>
      </c>
      <c r="P9431" t="s">
        <v>2212</v>
      </c>
      <c r="Q9431" t="s">
        <v>59</v>
      </c>
    </row>
    <row r="9432" spans="1:17" hidden="1" x14ac:dyDescent="0.25">
      <c r="A9432" t="s">
        <v>36895</v>
      </c>
      <c r="B9432" t="s">
        <v>36896</v>
      </c>
      <c r="C9432" s="1" t="str">
        <f t="shared" si="1271"/>
        <v>21:0675</v>
      </c>
      <c r="D9432" s="1" t="str">
        <f t="shared" si="1278"/>
        <v>21:0205</v>
      </c>
      <c r="E9432" t="s">
        <v>36897</v>
      </c>
      <c r="F9432" t="s">
        <v>36898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 t="s">
        <v>21</v>
      </c>
      <c r="P9432" t="s">
        <v>1515</v>
      </c>
      <c r="Q9432" t="s">
        <v>71</v>
      </c>
    </row>
    <row r="9433" spans="1:17" hidden="1" x14ac:dyDescent="0.25">
      <c r="A9433" t="s">
        <v>36899</v>
      </c>
      <c r="B9433" t="s">
        <v>36900</v>
      </c>
      <c r="C9433" s="1" t="str">
        <f t="shared" si="1271"/>
        <v>21:0675</v>
      </c>
      <c r="D9433" s="1" t="str">
        <f t="shared" si="1278"/>
        <v>21:0205</v>
      </c>
      <c r="E9433" t="s">
        <v>36901</v>
      </c>
      <c r="F9433" t="s">
        <v>36902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 t="s">
        <v>21</v>
      </c>
      <c r="P9433" t="s">
        <v>583</v>
      </c>
      <c r="Q9433" t="s">
        <v>103</v>
      </c>
    </row>
    <row r="9434" spans="1:17" hidden="1" x14ac:dyDescent="0.25">
      <c r="A9434" t="s">
        <v>36903</v>
      </c>
      <c r="B9434" t="s">
        <v>36904</v>
      </c>
      <c r="C9434" s="1" t="str">
        <f t="shared" ref="C9434:C9443" si="1281">HYPERLINK("http://geochem.nrcan.gc.ca/cdogs/content/bdl/bdl210675_e.htm", "21:0675")</f>
        <v>21:0675</v>
      </c>
      <c r="D9434" s="1" t="str">
        <f t="shared" si="1278"/>
        <v>21:0205</v>
      </c>
      <c r="E9434" t="s">
        <v>36905</v>
      </c>
      <c r="F9434" t="s">
        <v>36906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 t="s">
        <v>21</v>
      </c>
      <c r="P9434" t="s">
        <v>22</v>
      </c>
      <c r="Q9434" t="s">
        <v>71</v>
      </c>
    </row>
    <row r="9435" spans="1:17" hidden="1" x14ac:dyDescent="0.25">
      <c r="A9435" t="s">
        <v>36907</v>
      </c>
      <c r="B9435" t="s">
        <v>36908</v>
      </c>
      <c r="C9435" s="1" t="str">
        <f t="shared" si="1281"/>
        <v>21:0675</v>
      </c>
      <c r="D9435" s="1" t="str">
        <f t="shared" si="1278"/>
        <v>21:0205</v>
      </c>
      <c r="E9435" t="s">
        <v>36909</v>
      </c>
      <c r="F9435" t="s">
        <v>36910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 t="s">
        <v>551</v>
      </c>
      <c r="P9435" t="s">
        <v>631</v>
      </c>
      <c r="Q9435" t="s">
        <v>71</v>
      </c>
    </row>
    <row r="9436" spans="1:17" hidden="1" x14ac:dyDescent="0.25">
      <c r="A9436" t="s">
        <v>36911</v>
      </c>
      <c r="B9436" t="s">
        <v>36912</v>
      </c>
      <c r="C9436" s="1" t="str">
        <f t="shared" si="1281"/>
        <v>21:0675</v>
      </c>
      <c r="D9436" s="1" t="str">
        <f t="shared" si="1278"/>
        <v>21:0205</v>
      </c>
      <c r="E9436" t="s">
        <v>36913</v>
      </c>
      <c r="F9436" t="s">
        <v>36914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 t="s">
        <v>21</v>
      </c>
      <c r="P9436" t="s">
        <v>1515</v>
      </c>
      <c r="Q9436" t="s">
        <v>103</v>
      </c>
    </row>
    <row r="9437" spans="1:17" hidden="1" x14ac:dyDescent="0.25">
      <c r="A9437" t="s">
        <v>36915</v>
      </c>
      <c r="B9437" t="s">
        <v>36916</v>
      </c>
      <c r="C9437" s="1" t="str">
        <f t="shared" si="1281"/>
        <v>21:0675</v>
      </c>
      <c r="D9437" s="1" t="str">
        <f t="shared" si="1278"/>
        <v>21:0205</v>
      </c>
      <c r="E9437" t="s">
        <v>36917</v>
      </c>
      <c r="F9437" t="s">
        <v>36918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 t="s">
        <v>113</v>
      </c>
      <c r="P9437" t="s">
        <v>2212</v>
      </c>
      <c r="Q9437" t="s">
        <v>71</v>
      </c>
    </row>
    <row r="9438" spans="1:17" hidden="1" x14ac:dyDescent="0.25">
      <c r="A9438" t="s">
        <v>36919</v>
      </c>
      <c r="B9438" t="s">
        <v>36920</v>
      </c>
      <c r="C9438" s="1" t="str">
        <f t="shared" si="1281"/>
        <v>21:0675</v>
      </c>
      <c r="D9438" s="1" t="str">
        <f t="shared" si="1278"/>
        <v>21:0205</v>
      </c>
      <c r="E9438" t="s">
        <v>36921</v>
      </c>
      <c r="F9438" t="s">
        <v>36922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 t="s">
        <v>21</v>
      </c>
      <c r="P9438" t="s">
        <v>1515</v>
      </c>
      <c r="Q9438" t="s">
        <v>215</v>
      </c>
    </row>
    <row r="9439" spans="1:17" hidden="1" x14ac:dyDescent="0.25">
      <c r="A9439" t="s">
        <v>36923</v>
      </c>
      <c r="B9439" t="s">
        <v>36924</v>
      </c>
      <c r="C9439" s="1" t="str">
        <f t="shared" si="1281"/>
        <v>21:0675</v>
      </c>
      <c r="D9439" s="1" t="str">
        <f t="shared" si="1278"/>
        <v>21:0205</v>
      </c>
      <c r="E9439" t="s">
        <v>36925</v>
      </c>
      <c r="F9439" t="s">
        <v>36926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 t="s">
        <v>244</v>
      </c>
      <c r="P9439" t="s">
        <v>22</v>
      </c>
      <c r="Q9439" t="s">
        <v>23</v>
      </c>
    </row>
    <row r="9440" spans="1:17" hidden="1" x14ac:dyDescent="0.25">
      <c r="A9440" t="s">
        <v>36927</v>
      </c>
      <c r="B9440" t="s">
        <v>36928</v>
      </c>
      <c r="C9440" s="1" t="str">
        <f t="shared" si="1281"/>
        <v>21:0675</v>
      </c>
      <c r="D9440" s="1" t="str">
        <f t="shared" si="1278"/>
        <v>21:0205</v>
      </c>
      <c r="E9440" t="s">
        <v>36929</v>
      </c>
      <c r="F9440" t="s">
        <v>36930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 t="s">
        <v>593</v>
      </c>
      <c r="P9440" t="s">
        <v>583</v>
      </c>
      <c r="Q9440" t="s">
        <v>103</v>
      </c>
    </row>
    <row r="9441" spans="1:17" hidden="1" x14ac:dyDescent="0.25">
      <c r="A9441" t="s">
        <v>36931</v>
      </c>
      <c r="B9441" t="s">
        <v>36932</v>
      </c>
      <c r="C9441" s="1" t="str">
        <f t="shared" si="1281"/>
        <v>21:0675</v>
      </c>
      <c r="D9441" s="1" t="str">
        <f t="shared" si="1278"/>
        <v>21:0205</v>
      </c>
      <c r="E9441" t="s">
        <v>36933</v>
      </c>
      <c r="F9441" t="s">
        <v>36934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 t="s">
        <v>21</v>
      </c>
      <c r="P9441" t="s">
        <v>22</v>
      </c>
      <c r="Q9441" t="s">
        <v>198</v>
      </c>
    </row>
    <row r="9442" spans="1:17" hidden="1" x14ac:dyDescent="0.25">
      <c r="A9442" t="s">
        <v>36935</v>
      </c>
      <c r="B9442" t="s">
        <v>36936</v>
      </c>
      <c r="C9442" s="1" t="str">
        <f t="shared" si="1281"/>
        <v>21:0675</v>
      </c>
      <c r="D9442" s="1" t="str">
        <f t="shared" si="1278"/>
        <v>21:0205</v>
      </c>
      <c r="E9442" t="s">
        <v>36937</v>
      </c>
      <c r="F9442" t="s">
        <v>36938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 t="s">
        <v>3065</v>
      </c>
      <c r="P9442" t="s">
        <v>2943</v>
      </c>
      <c r="Q9442" t="s">
        <v>35</v>
      </c>
    </row>
    <row r="9443" spans="1:17" hidden="1" x14ac:dyDescent="0.25">
      <c r="A9443" t="s">
        <v>36939</v>
      </c>
      <c r="B9443" t="s">
        <v>36940</v>
      </c>
      <c r="C9443" s="1" t="str">
        <f t="shared" si="1281"/>
        <v>21:0675</v>
      </c>
      <c r="D9443" s="1" t="str">
        <f t="shared" si="1278"/>
        <v>21:0205</v>
      </c>
      <c r="E9443" t="s">
        <v>36941</v>
      </c>
      <c r="F9443" t="s">
        <v>36942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 t="s">
        <v>2379</v>
      </c>
      <c r="P9443" t="s">
        <v>583</v>
      </c>
      <c r="Q9443" t="s">
        <v>522</v>
      </c>
    </row>
    <row r="9444" spans="1:17" hidden="1" x14ac:dyDescent="0.25">
      <c r="A9444" t="s">
        <v>36943</v>
      </c>
      <c r="B9444" t="s">
        <v>36944</v>
      </c>
      <c r="C9444" s="1" t="str">
        <f t="shared" ref="C9444:C9507" si="1282">HYPERLINK("http://geochem.nrcan.gc.ca/cdogs/content/bdl/bdl210687_e.htm", "21:0687")</f>
        <v>21:0687</v>
      </c>
      <c r="D9444" s="1" t="str">
        <f t="shared" ref="D9444:D9450" si="1283">HYPERLINK("http://geochem.nrcan.gc.ca/cdogs/content/svy/svy210206_e.htm", "21:0206")</f>
        <v>21:0206</v>
      </c>
      <c r="E9444" t="s">
        <v>36945</v>
      </c>
      <c r="F9444" t="s">
        <v>36946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 t="s">
        <v>21</v>
      </c>
      <c r="P9444" t="s">
        <v>583</v>
      </c>
      <c r="Q9444" t="s">
        <v>215</v>
      </c>
    </row>
    <row r="9445" spans="1:17" hidden="1" x14ac:dyDescent="0.25">
      <c r="A9445" t="s">
        <v>36947</v>
      </c>
      <c r="B9445" t="s">
        <v>36948</v>
      </c>
      <c r="C9445" s="1" t="str">
        <f t="shared" si="1282"/>
        <v>21:0687</v>
      </c>
      <c r="D9445" s="1" t="str">
        <f t="shared" si="1283"/>
        <v>21:0206</v>
      </c>
      <c r="E9445" t="s">
        <v>36945</v>
      </c>
      <c r="F9445" t="s">
        <v>36949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 t="s">
        <v>21</v>
      </c>
      <c r="P9445" t="s">
        <v>22</v>
      </c>
      <c r="Q9445" t="s">
        <v>215</v>
      </c>
    </row>
    <row r="9446" spans="1:17" hidden="1" x14ac:dyDescent="0.25">
      <c r="A9446" t="s">
        <v>36950</v>
      </c>
      <c r="B9446" t="s">
        <v>36951</v>
      </c>
      <c r="C9446" s="1" t="str">
        <f t="shared" si="1282"/>
        <v>21:0687</v>
      </c>
      <c r="D9446" s="1" t="str">
        <f t="shared" si="1283"/>
        <v>21:0206</v>
      </c>
      <c r="E9446" t="s">
        <v>36952</v>
      </c>
      <c r="F9446" t="s">
        <v>36953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 t="s">
        <v>21</v>
      </c>
      <c r="P9446" t="s">
        <v>22</v>
      </c>
      <c r="Q9446" t="s">
        <v>143</v>
      </c>
    </row>
    <row r="9447" spans="1:17" hidden="1" x14ac:dyDescent="0.25">
      <c r="A9447" t="s">
        <v>36954</v>
      </c>
      <c r="B9447" t="s">
        <v>36955</v>
      </c>
      <c r="C9447" s="1" t="str">
        <f t="shared" si="1282"/>
        <v>21:0687</v>
      </c>
      <c r="D9447" s="1" t="str">
        <f t="shared" si="1283"/>
        <v>21:0206</v>
      </c>
      <c r="E9447" t="s">
        <v>36956</v>
      </c>
      <c r="F9447" t="s">
        <v>36957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 t="s">
        <v>21</v>
      </c>
      <c r="P9447" t="s">
        <v>356</v>
      </c>
      <c r="Q9447" t="s">
        <v>171</v>
      </c>
    </row>
    <row r="9448" spans="1:17" hidden="1" x14ac:dyDescent="0.25">
      <c r="A9448" t="s">
        <v>36958</v>
      </c>
      <c r="B9448" t="s">
        <v>36959</v>
      </c>
      <c r="C9448" s="1" t="str">
        <f t="shared" si="1282"/>
        <v>21:0687</v>
      </c>
      <c r="D9448" s="1" t="str">
        <f t="shared" si="1283"/>
        <v>21:0206</v>
      </c>
      <c r="E9448" t="s">
        <v>36960</v>
      </c>
      <c r="F9448" t="s">
        <v>36961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 t="s">
        <v>21</v>
      </c>
      <c r="P9448" t="s">
        <v>22</v>
      </c>
      <c r="Q9448" t="s">
        <v>88</v>
      </c>
    </row>
    <row r="9449" spans="1:17" hidden="1" x14ac:dyDescent="0.25">
      <c r="A9449" t="s">
        <v>36962</v>
      </c>
      <c r="B9449" t="s">
        <v>36963</v>
      </c>
      <c r="C9449" s="1" t="str">
        <f t="shared" si="1282"/>
        <v>21:0687</v>
      </c>
      <c r="D9449" s="1" t="str">
        <f t="shared" si="1283"/>
        <v>21:0206</v>
      </c>
      <c r="E9449" t="s">
        <v>36964</v>
      </c>
      <c r="F9449" t="s">
        <v>36965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 t="s">
        <v>21</v>
      </c>
      <c r="P9449" t="s">
        <v>356</v>
      </c>
      <c r="Q9449" t="s">
        <v>52</v>
      </c>
    </row>
    <row r="9450" spans="1:17" hidden="1" x14ac:dyDescent="0.25">
      <c r="A9450" t="s">
        <v>36966</v>
      </c>
      <c r="B9450" t="s">
        <v>36967</v>
      </c>
      <c r="C9450" s="1" t="str">
        <f t="shared" si="1282"/>
        <v>21:0687</v>
      </c>
      <c r="D9450" s="1" t="str">
        <f t="shared" si="1283"/>
        <v>21:0206</v>
      </c>
      <c r="E9450" t="s">
        <v>36968</v>
      </c>
      <c r="F9450" t="s">
        <v>36969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 t="s">
        <v>21</v>
      </c>
      <c r="P9450" t="s">
        <v>356</v>
      </c>
      <c r="Q9450" t="s">
        <v>215</v>
      </c>
    </row>
    <row r="9451" spans="1:17" hidden="1" x14ac:dyDescent="0.25">
      <c r="A9451" t="s">
        <v>36970</v>
      </c>
      <c r="B9451" t="s">
        <v>36971</v>
      </c>
      <c r="C9451" s="1" t="str">
        <f t="shared" si="1282"/>
        <v>21:0687</v>
      </c>
      <c r="D9451" s="1" t="str">
        <f>HYPERLINK("http://geochem.nrcan.gc.ca/cdogs/content/svy/svy_e.htm", "")</f>
        <v/>
      </c>
      <c r="G9451" s="1" t="str">
        <f>HYPERLINK("http://geochem.nrcan.gc.ca/cdogs/content/cr_/cr_00086_e.htm", "86")</f>
        <v>86</v>
      </c>
      <c r="J9451" t="s">
        <v>11703</v>
      </c>
      <c r="K9451" t="s">
        <v>11704</v>
      </c>
      <c r="O9451" t="s">
        <v>3027</v>
      </c>
      <c r="P9451" t="s">
        <v>391</v>
      </c>
      <c r="Q9451" t="s">
        <v>103</v>
      </c>
    </row>
    <row r="9452" spans="1:17" hidden="1" x14ac:dyDescent="0.25">
      <c r="A9452" t="s">
        <v>36972</v>
      </c>
      <c r="B9452" t="s">
        <v>36973</v>
      </c>
      <c r="C9452" s="1" t="str">
        <f t="shared" si="1282"/>
        <v>21:0687</v>
      </c>
      <c r="D9452" s="1" t="str">
        <f t="shared" ref="D9452:D9469" si="1284">HYPERLINK("http://geochem.nrcan.gc.ca/cdogs/content/svy/svy210206_e.htm", "21:0206")</f>
        <v>21:0206</v>
      </c>
      <c r="E9452" t="s">
        <v>36974</v>
      </c>
      <c r="F9452" t="s">
        <v>36975</v>
      </c>
      <c r="H9452">
        <v>47.004586099999997</v>
      </c>
      <c r="I9452">
        <v>-67.079671000000005</v>
      </c>
      <c r="J9452" s="1" t="str">
        <f t="shared" ref="J9452:J9469" si="1285">HYPERLINK("http://geochem.nrcan.gc.ca/cdogs/content/kwd/kwd020018_e.htm", "Fluid (stream)")</f>
        <v>Fluid (stream)</v>
      </c>
      <c r="K9452" s="1" t="str">
        <f t="shared" ref="K9452:K9469" si="1286">HYPERLINK("http://geochem.nrcan.gc.ca/cdogs/content/kwd/kwd080007_e.htm", "Untreated Water")</f>
        <v>Untreated Water</v>
      </c>
      <c r="O9452" t="s">
        <v>21</v>
      </c>
      <c r="P9452" t="s">
        <v>356</v>
      </c>
      <c r="Q9452" t="s">
        <v>189</v>
      </c>
    </row>
    <row r="9453" spans="1:17" hidden="1" x14ac:dyDescent="0.25">
      <c r="A9453" t="s">
        <v>36976</v>
      </c>
      <c r="B9453" t="s">
        <v>36977</v>
      </c>
      <c r="C9453" s="1" t="str">
        <f t="shared" si="1282"/>
        <v>21:0687</v>
      </c>
      <c r="D9453" s="1" t="str">
        <f t="shared" si="1284"/>
        <v>21:0206</v>
      </c>
      <c r="E9453" t="s">
        <v>36978</v>
      </c>
      <c r="F9453" t="s">
        <v>36979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 t="s">
        <v>21</v>
      </c>
      <c r="P9453" t="s">
        <v>356</v>
      </c>
      <c r="Q9453" t="s">
        <v>149</v>
      </c>
    </row>
    <row r="9454" spans="1:17" hidden="1" x14ac:dyDescent="0.25">
      <c r="A9454" t="s">
        <v>36980</v>
      </c>
      <c r="B9454" t="s">
        <v>36981</v>
      </c>
      <c r="C9454" s="1" t="str">
        <f t="shared" si="1282"/>
        <v>21:0687</v>
      </c>
      <c r="D9454" s="1" t="str">
        <f t="shared" si="1284"/>
        <v>21:0206</v>
      </c>
      <c r="E9454" t="s">
        <v>36982</v>
      </c>
      <c r="F9454" t="s">
        <v>36983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 t="s">
        <v>21</v>
      </c>
      <c r="P9454" t="s">
        <v>22</v>
      </c>
      <c r="Q9454" t="s">
        <v>171</v>
      </c>
    </row>
    <row r="9455" spans="1:17" hidden="1" x14ac:dyDescent="0.25">
      <c r="A9455" t="s">
        <v>36984</v>
      </c>
      <c r="B9455" t="s">
        <v>36985</v>
      </c>
      <c r="C9455" s="1" t="str">
        <f t="shared" si="1282"/>
        <v>21:0687</v>
      </c>
      <c r="D9455" s="1" t="str">
        <f t="shared" si="1284"/>
        <v>21:0206</v>
      </c>
      <c r="E9455" t="s">
        <v>36986</v>
      </c>
      <c r="F9455" t="s">
        <v>36987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 t="s">
        <v>21</v>
      </c>
      <c r="P9455" t="s">
        <v>356</v>
      </c>
      <c r="Q9455" t="s">
        <v>52</v>
      </c>
    </row>
    <row r="9456" spans="1:17" hidden="1" x14ac:dyDescent="0.25">
      <c r="A9456" t="s">
        <v>36988</v>
      </c>
      <c r="B9456" t="s">
        <v>36989</v>
      </c>
      <c r="C9456" s="1" t="str">
        <f t="shared" si="1282"/>
        <v>21:0687</v>
      </c>
      <c r="D9456" s="1" t="str">
        <f t="shared" si="1284"/>
        <v>21:0206</v>
      </c>
      <c r="E9456" t="s">
        <v>36990</v>
      </c>
      <c r="F9456" t="s">
        <v>36991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 t="s">
        <v>21</v>
      </c>
      <c r="P9456" t="s">
        <v>356</v>
      </c>
      <c r="Q9456" t="s">
        <v>215</v>
      </c>
    </row>
    <row r="9457" spans="1:17" hidden="1" x14ac:dyDescent="0.25">
      <c r="A9457" t="s">
        <v>36992</v>
      </c>
      <c r="B9457" t="s">
        <v>36993</v>
      </c>
      <c r="C9457" s="1" t="str">
        <f t="shared" si="1282"/>
        <v>21:0687</v>
      </c>
      <c r="D9457" s="1" t="str">
        <f t="shared" si="1284"/>
        <v>21:0206</v>
      </c>
      <c r="E9457" t="s">
        <v>36994</v>
      </c>
      <c r="F9457" t="s">
        <v>36995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 t="s">
        <v>21</v>
      </c>
      <c r="P9457" t="s">
        <v>356</v>
      </c>
      <c r="Q9457" t="s">
        <v>215</v>
      </c>
    </row>
    <row r="9458" spans="1:17" hidden="1" x14ac:dyDescent="0.25">
      <c r="A9458" t="s">
        <v>36996</v>
      </c>
      <c r="B9458" t="s">
        <v>36997</v>
      </c>
      <c r="C9458" s="1" t="str">
        <f t="shared" si="1282"/>
        <v>21:0687</v>
      </c>
      <c r="D9458" s="1" t="str">
        <f t="shared" si="1284"/>
        <v>21:0206</v>
      </c>
      <c r="E9458" t="s">
        <v>36998</v>
      </c>
      <c r="F9458" t="s">
        <v>36999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 t="s">
        <v>21</v>
      </c>
      <c r="P9458" t="s">
        <v>356</v>
      </c>
      <c r="Q9458" t="s">
        <v>93</v>
      </c>
    </row>
    <row r="9459" spans="1:17" hidden="1" x14ac:dyDescent="0.25">
      <c r="A9459" t="s">
        <v>37000</v>
      </c>
      <c r="B9459" t="s">
        <v>37001</v>
      </c>
      <c r="C9459" s="1" t="str">
        <f t="shared" si="1282"/>
        <v>21:0687</v>
      </c>
      <c r="D9459" s="1" t="str">
        <f t="shared" si="1284"/>
        <v>21:0206</v>
      </c>
      <c r="E9459" t="s">
        <v>37002</v>
      </c>
      <c r="F9459" t="s">
        <v>37003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 t="s">
        <v>21</v>
      </c>
      <c r="P9459" t="s">
        <v>22</v>
      </c>
      <c r="Q9459" t="s">
        <v>52</v>
      </c>
    </row>
    <row r="9460" spans="1:17" hidden="1" x14ac:dyDescent="0.25">
      <c r="A9460" t="s">
        <v>37004</v>
      </c>
      <c r="B9460" t="s">
        <v>37005</v>
      </c>
      <c r="C9460" s="1" t="str">
        <f t="shared" si="1282"/>
        <v>21:0687</v>
      </c>
      <c r="D9460" s="1" t="str">
        <f t="shared" si="1284"/>
        <v>21:0206</v>
      </c>
      <c r="E9460" t="s">
        <v>37006</v>
      </c>
      <c r="F9460" t="s">
        <v>37007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 t="s">
        <v>21</v>
      </c>
      <c r="P9460" t="s">
        <v>356</v>
      </c>
      <c r="Q9460" t="s">
        <v>215</v>
      </c>
    </row>
    <row r="9461" spans="1:17" hidden="1" x14ac:dyDescent="0.25">
      <c r="A9461" t="s">
        <v>37008</v>
      </c>
      <c r="B9461" t="s">
        <v>37009</v>
      </c>
      <c r="C9461" s="1" t="str">
        <f t="shared" si="1282"/>
        <v>21:0687</v>
      </c>
      <c r="D9461" s="1" t="str">
        <f t="shared" si="1284"/>
        <v>21:0206</v>
      </c>
      <c r="E9461" t="s">
        <v>37010</v>
      </c>
      <c r="F9461" t="s">
        <v>37011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 t="s">
        <v>21</v>
      </c>
      <c r="P9461" t="s">
        <v>45</v>
      </c>
      <c r="Q9461" t="s">
        <v>93</v>
      </c>
    </row>
    <row r="9462" spans="1:17" hidden="1" x14ac:dyDescent="0.25">
      <c r="A9462" t="s">
        <v>37012</v>
      </c>
      <c r="B9462" t="s">
        <v>37013</v>
      </c>
      <c r="C9462" s="1" t="str">
        <f t="shared" si="1282"/>
        <v>21:0687</v>
      </c>
      <c r="D9462" s="1" t="str">
        <f t="shared" si="1284"/>
        <v>21:0206</v>
      </c>
      <c r="E9462" t="s">
        <v>37014</v>
      </c>
      <c r="F9462" t="s">
        <v>37015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 t="s">
        <v>21</v>
      </c>
      <c r="P9462" t="s">
        <v>45</v>
      </c>
      <c r="Q9462" t="s">
        <v>93</v>
      </c>
    </row>
    <row r="9463" spans="1:17" hidden="1" x14ac:dyDescent="0.25">
      <c r="A9463" t="s">
        <v>37016</v>
      </c>
      <c r="B9463" t="s">
        <v>37017</v>
      </c>
      <c r="C9463" s="1" t="str">
        <f t="shared" si="1282"/>
        <v>21:0687</v>
      </c>
      <c r="D9463" s="1" t="str">
        <f t="shared" si="1284"/>
        <v>21:0206</v>
      </c>
      <c r="E9463" t="s">
        <v>37018</v>
      </c>
      <c r="F9463" t="s">
        <v>37019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 t="s">
        <v>21</v>
      </c>
      <c r="P9463" t="s">
        <v>22</v>
      </c>
      <c r="Q9463" t="s">
        <v>93</v>
      </c>
    </row>
    <row r="9464" spans="1:17" hidden="1" x14ac:dyDescent="0.25">
      <c r="A9464" t="s">
        <v>37020</v>
      </c>
      <c r="B9464" t="s">
        <v>37021</v>
      </c>
      <c r="C9464" s="1" t="str">
        <f t="shared" si="1282"/>
        <v>21:0687</v>
      </c>
      <c r="D9464" s="1" t="str">
        <f t="shared" si="1284"/>
        <v>21:0206</v>
      </c>
      <c r="E9464" t="s">
        <v>37022</v>
      </c>
      <c r="F9464" t="s">
        <v>37023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 t="s">
        <v>21</v>
      </c>
      <c r="P9464" t="s">
        <v>356</v>
      </c>
      <c r="Q9464" t="s">
        <v>93</v>
      </c>
    </row>
    <row r="9465" spans="1:17" hidden="1" x14ac:dyDescent="0.25">
      <c r="A9465" t="s">
        <v>37024</v>
      </c>
      <c r="B9465" t="s">
        <v>37025</v>
      </c>
      <c r="C9465" s="1" t="str">
        <f t="shared" si="1282"/>
        <v>21:0687</v>
      </c>
      <c r="D9465" s="1" t="str">
        <f t="shared" si="1284"/>
        <v>21:0206</v>
      </c>
      <c r="E9465" t="s">
        <v>37026</v>
      </c>
      <c r="F9465" t="s">
        <v>37027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 t="s">
        <v>21</v>
      </c>
      <c r="P9465" t="s">
        <v>45</v>
      </c>
      <c r="Q9465" t="s">
        <v>215</v>
      </c>
    </row>
    <row r="9466" spans="1:17" hidden="1" x14ac:dyDescent="0.25">
      <c r="A9466" t="s">
        <v>37028</v>
      </c>
      <c r="B9466" t="s">
        <v>37029</v>
      </c>
      <c r="C9466" s="1" t="str">
        <f t="shared" si="1282"/>
        <v>21:0687</v>
      </c>
      <c r="D9466" s="1" t="str">
        <f t="shared" si="1284"/>
        <v>21:0206</v>
      </c>
      <c r="E9466" t="s">
        <v>37030</v>
      </c>
      <c r="F9466" t="s">
        <v>37031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 t="s">
        <v>21</v>
      </c>
      <c r="P9466" t="s">
        <v>356</v>
      </c>
      <c r="Q9466" t="s">
        <v>215</v>
      </c>
    </row>
    <row r="9467" spans="1:17" hidden="1" x14ac:dyDescent="0.25">
      <c r="A9467" t="s">
        <v>37032</v>
      </c>
      <c r="B9467" t="s">
        <v>37033</v>
      </c>
      <c r="C9467" s="1" t="str">
        <f t="shared" si="1282"/>
        <v>21:0687</v>
      </c>
      <c r="D9467" s="1" t="str">
        <f t="shared" si="1284"/>
        <v>21:0206</v>
      </c>
      <c r="E9467" t="s">
        <v>37034</v>
      </c>
      <c r="F9467" t="s">
        <v>37035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 t="s">
        <v>21</v>
      </c>
      <c r="P9467" t="s">
        <v>45</v>
      </c>
      <c r="Q9467" t="s">
        <v>215</v>
      </c>
    </row>
    <row r="9468" spans="1:17" hidden="1" x14ac:dyDescent="0.25">
      <c r="A9468" t="s">
        <v>37036</v>
      </c>
      <c r="B9468" t="s">
        <v>37037</v>
      </c>
      <c r="C9468" s="1" t="str">
        <f t="shared" si="1282"/>
        <v>21:0687</v>
      </c>
      <c r="D9468" s="1" t="str">
        <f t="shared" si="1284"/>
        <v>21:0206</v>
      </c>
      <c r="E9468" t="s">
        <v>37038</v>
      </c>
      <c r="F9468" t="s">
        <v>37039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 t="s">
        <v>21</v>
      </c>
      <c r="P9468" t="s">
        <v>356</v>
      </c>
      <c r="Q9468" t="s">
        <v>93</v>
      </c>
    </row>
    <row r="9469" spans="1:17" hidden="1" x14ac:dyDescent="0.25">
      <c r="A9469" t="s">
        <v>37040</v>
      </c>
      <c r="B9469" t="s">
        <v>37041</v>
      </c>
      <c r="C9469" s="1" t="str">
        <f t="shared" si="1282"/>
        <v>21:0687</v>
      </c>
      <c r="D9469" s="1" t="str">
        <f t="shared" si="1284"/>
        <v>21:0206</v>
      </c>
      <c r="E9469" t="s">
        <v>37042</v>
      </c>
      <c r="F9469" t="s">
        <v>37043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 t="s">
        <v>21</v>
      </c>
      <c r="P9469" t="s">
        <v>22</v>
      </c>
      <c r="Q9469" t="s">
        <v>93</v>
      </c>
    </row>
    <row r="9470" spans="1:17" hidden="1" x14ac:dyDescent="0.25">
      <c r="A9470" t="s">
        <v>37044</v>
      </c>
      <c r="B9470" t="s">
        <v>37045</v>
      </c>
      <c r="C9470" s="1" t="str">
        <f t="shared" si="1282"/>
        <v>21:0687</v>
      </c>
      <c r="D9470" s="1" t="str">
        <f>HYPERLINK("http://geochem.nrcan.gc.ca/cdogs/content/svy/svy_e.htm", "")</f>
        <v/>
      </c>
      <c r="G9470" s="1" t="str">
        <f>HYPERLINK("http://geochem.nrcan.gc.ca/cdogs/content/cr_/cr_00084_e.htm", "84")</f>
        <v>84</v>
      </c>
      <c r="J9470" t="s">
        <v>11703</v>
      </c>
      <c r="K9470" t="s">
        <v>11704</v>
      </c>
      <c r="O9470" t="s">
        <v>2418</v>
      </c>
      <c r="P9470" t="s">
        <v>22</v>
      </c>
      <c r="Q9470" t="s">
        <v>103</v>
      </c>
    </row>
    <row r="9471" spans="1:17" hidden="1" x14ac:dyDescent="0.25">
      <c r="A9471" t="s">
        <v>37046</v>
      </c>
      <c r="B9471" t="s">
        <v>37047</v>
      </c>
      <c r="C9471" s="1" t="str">
        <f t="shared" si="1282"/>
        <v>21:0687</v>
      </c>
      <c r="D9471" s="1" t="str">
        <f t="shared" ref="D9471:D9494" si="1287">HYPERLINK("http://geochem.nrcan.gc.ca/cdogs/content/svy/svy210206_e.htm", "21:0206")</f>
        <v>21:0206</v>
      </c>
      <c r="E9471" t="s">
        <v>37042</v>
      </c>
      <c r="F9471" t="s">
        <v>37048</v>
      </c>
      <c r="H9471">
        <v>47.080471500000002</v>
      </c>
      <c r="I9471">
        <v>-67.022207499999993</v>
      </c>
      <c r="J9471" s="1" t="str">
        <f t="shared" ref="J9471:J9494" si="1288">HYPERLINK("http://geochem.nrcan.gc.ca/cdogs/content/kwd/kwd020018_e.htm", "Fluid (stream)")</f>
        <v>Fluid (stream)</v>
      </c>
      <c r="K9471" s="1" t="str">
        <f t="shared" ref="K9471:K9494" si="1289">HYPERLINK("http://geochem.nrcan.gc.ca/cdogs/content/kwd/kwd080007_e.htm", "Untreated Water")</f>
        <v>Untreated Water</v>
      </c>
      <c r="O9471" t="s">
        <v>21</v>
      </c>
      <c r="P9471" t="s">
        <v>45</v>
      </c>
      <c r="Q9471" t="s">
        <v>103</v>
      </c>
    </row>
    <row r="9472" spans="1:17" hidden="1" x14ac:dyDescent="0.25">
      <c r="A9472" t="s">
        <v>37049</v>
      </c>
      <c r="B9472" t="s">
        <v>37050</v>
      </c>
      <c r="C9472" s="1" t="str">
        <f t="shared" si="1282"/>
        <v>21:0687</v>
      </c>
      <c r="D9472" s="1" t="str">
        <f t="shared" si="1287"/>
        <v>21:0206</v>
      </c>
      <c r="E9472" t="s">
        <v>37051</v>
      </c>
      <c r="F9472" t="s">
        <v>37052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 t="s">
        <v>21</v>
      </c>
      <c r="P9472" t="s">
        <v>45</v>
      </c>
      <c r="Q9472" t="s">
        <v>71</v>
      </c>
    </row>
    <row r="9473" spans="1:17" hidden="1" x14ac:dyDescent="0.25">
      <c r="A9473" t="s">
        <v>37053</v>
      </c>
      <c r="B9473" t="s">
        <v>37054</v>
      </c>
      <c r="C9473" s="1" t="str">
        <f t="shared" si="1282"/>
        <v>21:0687</v>
      </c>
      <c r="D9473" s="1" t="str">
        <f t="shared" si="1287"/>
        <v>21:0206</v>
      </c>
      <c r="E9473" t="s">
        <v>37055</v>
      </c>
      <c r="F9473" t="s">
        <v>37056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 t="s">
        <v>21</v>
      </c>
      <c r="P9473" t="s">
        <v>22</v>
      </c>
      <c r="Q9473" t="s">
        <v>71</v>
      </c>
    </row>
    <row r="9474" spans="1:17" hidden="1" x14ac:dyDescent="0.25">
      <c r="A9474" t="s">
        <v>37057</v>
      </c>
      <c r="B9474" t="s">
        <v>37058</v>
      </c>
      <c r="C9474" s="1" t="str">
        <f t="shared" si="1282"/>
        <v>21:0687</v>
      </c>
      <c r="D9474" s="1" t="str">
        <f t="shared" si="1287"/>
        <v>21:0206</v>
      </c>
      <c r="E9474" t="s">
        <v>37059</v>
      </c>
      <c r="F9474" t="s">
        <v>37060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 t="s">
        <v>21</v>
      </c>
      <c r="P9474" t="s">
        <v>356</v>
      </c>
      <c r="Q9474" t="s">
        <v>103</v>
      </c>
    </row>
    <row r="9475" spans="1:17" hidden="1" x14ac:dyDescent="0.25">
      <c r="A9475" t="s">
        <v>37061</v>
      </c>
      <c r="B9475" t="s">
        <v>37062</v>
      </c>
      <c r="C9475" s="1" t="str">
        <f t="shared" si="1282"/>
        <v>21:0687</v>
      </c>
      <c r="D9475" s="1" t="str">
        <f t="shared" si="1287"/>
        <v>21:0206</v>
      </c>
      <c r="E9475" t="s">
        <v>37063</v>
      </c>
      <c r="F9475" t="s">
        <v>37064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 t="s">
        <v>21</v>
      </c>
      <c r="P9475" t="s">
        <v>22</v>
      </c>
      <c r="Q9475" t="s">
        <v>71</v>
      </c>
    </row>
    <row r="9476" spans="1:17" hidden="1" x14ac:dyDescent="0.25">
      <c r="A9476" t="s">
        <v>37065</v>
      </c>
      <c r="B9476" t="s">
        <v>37066</v>
      </c>
      <c r="C9476" s="1" t="str">
        <f t="shared" si="1282"/>
        <v>21:0687</v>
      </c>
      <c r="D9476" s="1" t="str">
        <f t="shared" si="1287"/>
        <v>21:0206</v>
      </c>
      <c r="E9476" t="s">
        <v>37067</v>
      </c>
      <c r="F9476" t="s">
        <v>37068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 t="s">
        <v>21</v>
      </c>
      <c r="P9476" t="s">
        <v>356</v>
      </c>
      <c r="Q9476" t="s">
        <v>93</v>
      </c>
    </row>
    <row r="9477" spans="1:17" hidden="1" x14ac:dyDescent="0.25">
      <c r="A9477" t="s">
        <v>37069</v>
      </c>
      <c r="B9477" t="s">
        <v>37070</v>
      </c>
      <c r="C9477" s="1" t="str">
        <f t="shared" si="1282"/>
        <v>21:0687</v>
      </c>
      <c r="D9477" s="1" t="str">
        <f t="shared" si="1287"/>
        <v>21:0206</v>
      </c>
      <c r="E9477" t="s">
        <v>37071</v>
      </c>
      <c r="F9477" t="s">
        <v>37072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 t="s">
        <v>21</v>
      </c>
      <c r="P9477" t="s">
        <v>583</v>
      </c>
      <c r="Q9477" t="s">
        <v>215</v>
      </c>
    </row>
    <row r="9478" spans="1:17" hidden="1" x14ac:dyDescent="0.25">
      <c r="A9478" t="s">
        <v>37073</v>
      </c>
      <c r="B9478" t="s">
        <v>37074</v>
      </c>
      <c r="C9478" s="1" t="str">
        <f t="shared" si="1282"/>
        <v>21:0687</v>
      </c>
      <c r="D9478" s="1" t="str">
        <f t="shared" si="1287"/>
        <v>21:0206</v>
      </c>
      <c r="E9478" t="s">
        <v>37075</v>
      </c>
      <c r="F9478" t="s">
        <v>37076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 t="s">
        <v>21</v>
      </c>
      <c r="P9478" t="s">
        <v>583</v>
      </c>
      <c r="Q9478" t="s">
        <v>215</v>
      </c>
    </row>
    <row r="9479" spans="1:17" hidden="1" x14ac:dyDescent="0.25">
      <c r="A9479" t="s">
        <v>37077</v>
      </c>
      <c r="B9479" t="s">
        <v>37078</v>
      </c>
      <c r="C9479" s="1" t="str">
        <f t="shared" si="1282"/>
        <v>21:0687</v>
      </c>
      <c r="D9479" s="1" t="str">
        <f t="shared" si="1287"/>
        <v>21:0206</v>
      </c>
      <c r="E9479" t="s">
        <v>37079</v>
      </c>
      <c r="F9479" t="s">
        <v>37080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 t="s">
        <v>21</v>
      </c>
      <c r="P9479" t="s">
        <v>22</v>
      </c>
      <c r="Q9479" t="s">
        <v>93</v>
      </c>
    </row>
    <row r="9480" spans="1:17" hidden="1" x14ac:dyDescent="0.25">
      <c r="A9480" t="s">
        <v>37081</v>
      </c>
      <c r="B9480" t="s">
        <v>37082</v>
      </c>
      <c r="C9480" s="1" t="str">
        <f t="shared" si="1282"/>
        <v>21:0687</v>
      </c>
      <c r="D9480" s="1" t="str">
        <f t="shared" si="1287"/>
        <v>21:0206</v>
      </c>
      <c r="E9480" t="s">
        <v>37083</v>
      </c>
      <c r="F9480" t="s">
        <v>37084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 t="s">
        <v>21</v>
      </c>
      <c r="P9480" t="s">
        <v>583</v>
      </c>
      <c r="Q9480" t="s">
        <v>52</v>
      </c>
    </row>
    <row r="9481" spans="1:17" hidden="1" x14ac:dyDescent="0.25">
      <c r="A9481" t="s">
        <v>37085</v>
      </c>
      <c r="B9481" t="s">
        <v>37086</v>
      </c>
      <c r="C9481" s="1" t="str">
        <f t="shared" si="1282"/>
        <v>21:0687</v>
      </c>
      <c r="D9481" s="1" t="str">
        <f t="shared" si="1287"/>
        <v>21:0206</v>
      </c>
      <c r="E9481" t="s">
        <v>37087</v>
      </c>
      <c r="F9481" t="s">
        <v>37088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 t="s">
        <v>21</v>
      </c>
      <c r="P9481" t="s">
        <v>22</v>
      </c>
      <c r="Q9481" t="s">
        <v>52</v>
      </c>
    </row>
    <row r="9482" spans="1:17" hidden="1" x14ac:dyDescent="0.25">
      <c r="A9482" t="s">
        <v>37089</v>
      </c>
      <c r="B9482" t="s">
        <v>37090</v>
      </c>
      <c r="C9482" s="1" t="str">
        <f t="shared" si="1282"/>
        <v>21:0687</v>
      </c>
      <c r="D9482" s="1" t="str">
        <f t="shared" si="1287"/>
        <v>21:0206</v>
      </c>
      <c r="E9482" t="s">
        <v>37091</v>
      </c>
      <c r="F9482" t="s">
        <v>37092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 t="s">
        <v>21</v>
      </c>
      <c r="P9482" t="s">
        <v>583</v>
      </c>
      <c r="Q9482" t="s">
        <v>215</v>
      </c>
    </row>
    <row r="9483" spans="1:17" hidden="1" x14ac:dyDescent="0.25">
      <c r="A9483" t="s">
        <v>37093</v>
      </c>
      <c r="B9483" t="s">
        <v>37094</v>
      </c>
      <c r="C9483" s="1" t="str">
        <f t="shared" si="1282"/>
        <v>21:0687</v>
      </c>
      <c r="D9483" s="1" t="str">
        <f t="shared" si="1287"/>
        <v>21:0206</v>
      </c>
      <c r="E9483" t="s">
        <v>37095</v>
      </c>
      <c r="F9483" t="s">
        <v>37096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 t="s">
        <v>21</v>
      </c>
      <c r="P9483" t="s">
        <v>583</v>
      </c>
      <c r="Q9483" t="s">
        <v>215</v>
      </c>
    </row>
    <row r="9484" spans="1:17" hidden="1" x14ac:dyDescent="0.25">
      <c r="A9484" t="s">
        <v>37097</v>
      </c>
      <c r="B9484" t="s">
        <v>37098</v>
      </c>
      <c r="C9484" s="1" t="str">
        <f t="shared" si="1282"/>
        <v>21:0687</v>
      </c>
      <c r="D9484" s="1" t="str">
        <f t="shared" si="1287"/>
        <v>21:0206</v>
      </c>
      <c r="E9484" t="s">
        <v>37099</v>
      </c>
      <c r="F9484" t="s">
        <v>37100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 t="s">
        <v>21</v>
      </c>
      <c r="P9484" t="s">
        <v>583</v>
      </c>
      <c r="Q9484" t="s">
        <v>93</v>
      </c>
    </row>
    <row r="9485" spans="1:17" hidden="1" x14ac:dyDescent="0.25">
      <c r="A9485" t="s">
        <v>37101</v>
      </c>
      <c r="B9485" t="s">
        <v>37102</v>
      </c>
      <c r="C9485" s="1" t="str">
        <f t="shared" si="1282"/>
        <v>21:0687</v>
      </c>
      <c r="D9485" s="1" t="str">
        <f t="shared" si="1287"/>
        <v>21:0206</v>
      </c>
      <c r="E9485" t="s">
        <v>37103</v>
      </c>
      <c r="F9485" t="s">
        <v>37104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 t="s">
        <v>21</v>
      </c>
      <c r="P9485" t="s">
        <v>356</v>
      </c>
      <c r="Q9485" t="s">
        <v>198</v>
      </c>
    </row>
    <row r="9486" spans="1:17" hidden="1" x14ac:dyDescent="0.25">
      <c r="A9486" t="s">
        <v>37105</v>
      </c>
      <c r="B9486" t="s">
        <v>37106</v>
      </c>
      <c r="C9486" s="1" t="str">
        <f t="shared" si="1282"/>
        <v>21:0687</v>
      </c>
      <c r="D9486" s="1" t="str">
        <f t="shared" si="1287"/>
        <v>21:0206</v>
      </c>
      <c r="E9486" t="s">
        <v>37107</v>
      </c>
      <c r="F9486" t="s">
        <v>37108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 t="s">
        <v>21</v>
      </c>
      <c r="P9486" t="s">
        <v>356</v>
      </c>
      <c r="Q9486" t="s">
        <v>71</v>
      </c>
    </row>
    <row r="9487" spans="1:17" hidden="1" x14ac:dyDescent="0.25">
      <c r="A9487" t="s">
        <v>37109</v>
      </c>
      <c r="B9487" t="s">
        <v>37110</v>
      </c>
      <c r="C9487" s="1" t="str">
        <f t="shared" si="1282"/>
        <v>21:0687</v>
      </c>
      <c r="D9487" s="1" t="str">
        <f t="shared" si="1287"/>
        <v>21:0206</v>
      </c>
      <c r="E9487" t="s">
        <v>37111</v>
      </c>
      <c r="F9487" t="s">
        <v>37112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 t="s">
        <v>21</v>
      </c>
      <c r="P9487" t="s">
        <v>356</v>
      </c>
      <c r="Q9487" t="s">
        <v>103</v>
      </c>
    </row>
    <row r="9488" spans="1:17" hidden="1" x14ac:dyDescent="0.25">
      <c r="A9488" t="s">
        <v>37113</v>
      </c>
      <c r="B9488" t="s">
        <v>37114</v>
      </c>
      <c r="C9488" s="1" t="str">
        <f t="shared" si="1282"/>
        <v>21:0687</v>
      </c>
      <c r="D9488" s="1" t="str">
        <f t="shared" si="1287"/>
        <v>21:0206</v>
      </c>
      <c r="E9488" t="s">
        <v>37115</v>
      </c>
      <c r="F9488" t="s">
        <v>37116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 t="s">
        <v>21</v>
      </c>
      <c r="P9488" t="s">
        <v>356</v>
      </c>
      <c r="Q9488" t="s">
        <v>103</v>
      </c>
    </row>
    <row r="9489" spans="1:17" hidden="1" x14ac:dyDescent="0.25">
      <c r="A9489" t="s">
        <v>37117</v>
      </c>
      <c r="B9489" t="s">
        <v>37118</v>
      </c>
      <c r="C9489" s="1" t="str">
        <f t="shared" si="1282"/>
        <v>21:0687</v>
      </c>
      <c r="D9489" s="1" t="str">
        <f t="shared" si="1287"/>
        <v>21:0206</v>
      </c>
      <c r="E9489" t="s">
        <v>37115</v>
      </c>
      <c r="F9489" t="s">
        <v>37119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 t="s">
        <v>21</v>
      </c>
      <c r="P9489" t="s">
        <v>356</v>
      </c>
      <c r="Q9489" t="s">
        <v>215</v>
      </c>
    </row>
    <row r="9490" spans="1:17" hidden="1" x14ac:dyDescent="0.25">
      <c r="A9490" t="s">
        <v>37120</v>
      </c>
      <c r="B9490" t="s">
        <v>37121</v>
      </c>
      <c r="C9490" s="1" t="str">
        <f t="shared" si="1282"/>
        <v>21:0687</v>
      </c>
      <c r="D9490" s="1" t="str">
        <f t="shared" si="1287"/>
        <v>21:0206</v>
      </c>
      <c r="E9490" t="s">
        <v>37122</v>
      </c>
      <c r="F9490" t="s">
        <v>37123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 t="s">
        <v>21</v>
      </c>
      <c r="P9490" t="s">
        <v>45</v>
      </c>
      <c r="Q9490" t="s">
        <v>215</v>
      </c>
    </row>
    <row r="9491" spans="1:17" hidden="1" x14ac:dyDescent="0.25">
      <c r="A9491" t="s">
        <v>37124</v>
      </c>
      <c r="B9491" t="s">
        <v>37125</v>
      </c>
      <c r="C9491" s="1" t="str">
        <f t="shared" si="1282"/>
        <v>21:0687</v>
      </c>
      <c r="D9491" s="1" t="str">
        <f t="shared" si="1287"/>
        <v>21:0206</v>
      </c>
      <c r="E9491" t="s">
        <v>37126</v>
      </c>
      <c r="F9491" t="s">
        <v>37127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 t="s">
        <v>21</v>
      </c>
      <c r="P9491" t="s">
        <v>45</v>
      </c>
      <c r="Q9491" t="s">
        <v>215</v>
      </c>
    </row>
    <row r="9492" spans="1:17" hidden="1" x14ac:dyDescent="0.25">
      <c r="A9492" t="s">
        <v>37128</v>
      </c>
      <c r="B9492" t="s">
        <v>37129</v>
      </c>
      <c r="C9492" s="1" t="str">
        <f t="shared" si="1282"/>
        <v>21:0687</v>
      </c>
      <c r="D9492" s="1" t="str">
        <f t="shared" si="1287"/>
        <v>21:0206</v>
      </c>
      <c r="E9492" t="s">
        <v>37130</v>
      </c>
      <c r="F9492" t="s">
        <v>37131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 t="s">
        <v>21</v>
      </c>
      <c r="P9492" t="s">
        <v>45</v>
      </c>
      <c r="Q9492" t="s">
        <v>52</v>
      </c>
    </row>
    <row r="9493" spans="1:17" hidden="1" x14ac:dyDescent="0.25">
      <c r="A9493" t="s">
        <v>37132</v>
      </c>
      <c r="B9493" t="s">
        <v>37133</v>
      </c>
      <c r="C9493" s="1" t="str">
        <f t="shared" si="1282"/>
        <v>21:0687</v>
      </c>
      <c r="D9493" s="1" t="str">
        <f t="shared" si="1287"/>
        <v>21:0206</v>
      </c>
      <c r="E9493" t="s">
        <v>37134</v>
      </c>
      <c r="F9493" t="s">
        <v>37135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 t="s">
        <v>21</v>
      </c>
      <c r="P9493" t="s">
        <v>45</v>
      </c>
      <c r="Q9493" t="s">
        <v>52</v>
      </c>
    </row>
    <row r="9494" spans="1:17" hidden="1" x14ac:dyDescent="0.25">
      <c r="A9494" t="s">
        <v>37136</v>
      </c>
      <c r="B9494" t="s">
        <v>37137</v>
      </c>
      <c r="C9494" s="1" t="str">
        <f t="shared" si="1282"/>
        <v>21:0687</v>
      </c>
      <c r="D9494" s="1" t="str">
        <f t="shared" si="1287"/>
        <v>21:0206</v>
      </c>
      <c r="E9494" t="s">
        <v>37138</v>
      </c>
      <c r="F9494" t="s">
        <v>37139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 t="s">
        <v>21</v>
      </c>
      <c r="P9494" t="s">
        <v>45</v>
      </c>
      <c r="Q9494" t="s">
        <v>52</v>
      </c>
    </row>
    <row r="9495" spans="1:17" hidden="1" x14ac:dyDescent="0.25">
      <c r="A9495" t="s">
        <v>37140</v>
      </c>
      <c r="B9495" t="s">
        <v>37141</v>
      </c>
      <c r="C9495" s="1" t="str">
        <f t="shared" si="1282"/>
        <v>21:0687</v>
      </c>
      <c r="D9495" s="1" t="str">
        <f>HYPERLINK("http://geochem.nrcan.gc.ca/cdogs/content/svy/svy_e.htm", "")</f>
        <v/>
      </c>
      <c r="G9495" s="1" t="str">
        <f>HYPERLINK("http://geochem.nrcan.gc.ca/cdogs/content/cr_/cr_00084_e.htm", "84")</f>
        <v>84</v>
      </c>
      <c r="J9495" t="s">
        <v>11703</v>
      </c>
      <c r="K9495" t="s">
        <v>11704</v>
      </c>
      <c r="O9495" t="s">
        <v>680</v>
      </c>
      <c r="P9495" t="s">
        <v>356</v>
      </c>
      <c r="Q9495" t="s">
        <v>103</v>
      </c>
    </row>
    <row r="9496" spans="1:17" hidden="1" x14ac:dyDescent="0.25">
      <c r="A9496" t="s">
        <v>37142</v>
      </c>
      <c r="B9496" t="s">
        <v>37143</v>
      </c>
      <c r="C9496" s="1" t="str">
        <f t="shared" si="1282"/>
        <v>21:0687</v>
      </c>
      <c r="D9496" s="1" t="str">
        <f t="shared" ref="D9496:D9512" si="1290">HYPERLINK("http://geochem.nrcan.gc.ca/cdogs/content/svy/svy210206_e.htm", "21:0206")</f>
        <v>21:0206</v>
      </c>
      <c r="E9496" t="s">
        <v>37144</v>
      </c>
      <c r="F9496" t="s">
        <v>37145</v>
      </c>
      <c r="H9496">
        <v>47.056916200000003</v>
      </c>
      <c r="I9496">
        <v>-67.090907900000005</v>
      </c>
      <c r="J9496" s="1" t="str">
        <f t="shared" ref="J9496:J9512" si="1291">HYPERLINK("http://geochem.nrcan.gc.ca/cdogs/content/kwd/kwd020018_e.htm", "Fluid (stream)")</f>
        <v>Fluid (stream)</v>
      </c>
      <c r="K9496" s="1" t="str">
        <f t="shared" ref="K9496:K9512" si="1292">HYPERLINK("http://geochem.nrcan.gc.ca/cdogs/content/kwd/kwd080007_e.htm", "Untreated Water")</f>
        <v>Untreated Water</v>
      </c>
      <c r="O9496" t="s">
        <v>21</v>
      </c>
      <c r="P9496" t="s">
        <v>87</v>
      </c>
      <c r="Q9496" t="s">
        <v>103</v>
      </c>
    </row>
    <row r="9497" spans="1:17" hidden="1" x14ac:dyDescent="0.25">
      <c r="A9497" t="s">
        <v>37146</v>
      </c>
      <c r="B9497" t="s">
        <v>37147</v>
      </c>
      <c r="C9497" s="1" t="str">
        <f t="shared" si="1282"/>
        <v>21:0687</v>
      </c>
      <c r="D9497" s="1" t="str">
        <f t="shared" si="1290"/>
        <v>21:0206</v>
      </c>
      <c r="E9497" t="s">
        <v>37148</v>
      </c>
      <c r="F9497" t="s">
        <v>37149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 t="s">
        <v>21</v>
      </c>
      <c r="P9497" t="s">
        <v>356</v>
      </c>
      <c r="Q9497" t="s">
        <v>103</v>
      </c>
    </row>
    <row r="9498" spans="1:17" hidden="1" x14ac:dyDescent="0.25">
      <c r="A9498" t="s">
        <v>37150</v>
      </c>
      <c r="B9498" t="s">
        <v>37151</v>
      </c>
      <c r="C9498" s="1" t="str">
        <f t="shared" si="1282"/>
        <v>21:0687</v>
      </c>
      <c r="D9498" s="1" t="str">
        <f t="shared" si="1290"/>
        <v>21:0206</v>
      </c>
      <c r="E9498" t="s">
        <v>37152</v>
      </c>
      <c r="F9498" t="s">
        <v>37153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 t="s">
        <v>21</v>
      </c>
      <c r="P9498" t="s">
        <v>356</v>
      </c>
      <c r="Q9498" t="s">
        <v>93</v>
      </c>
    </row>
    <row r="9499" spans="1:17" hidden="1" x14ac:dyDescent="0.25">
      <c r="A9499" t="s">
        <v>37154</v>
      </c>
      <c r="B9499" t="s">
        <v>37155</v>
      </c>
      <c r="C9499" s="1" t="str">
        <f t="shared" si="1282"/>
        <v>21:0687</v>
      </c>
      <c r="D9499" s="1" t="str">
        <f t="shared" si="1290"/>
        <v>21:0206</v>
      </c>
      <c r="E9499" t="s">
        <v>37156</v>
      </c>
      <c r="F9499" t="s">
        <v>37157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 t="s">
        <v>21</v>
      </c>
      <c r="P9499" t="s">
        <v>356</v>
      </c>
      <c r="Q9499" t="s">
        <v>93</v>
      </c>
    </row>
    <row r="9500" spans="1:17" hidden="1" x14ac:dyDescent="0.25">
      <c r="A9500" t="s">
        <v>37158</v>
      </c>
      <c r="B9500" t="s">
        <v>37159</v>
      </c>
      <c r="C9500" s="1" t="str">
        <f t="shared" si="1282"/>
        <v>21:0687</v>
      </c>
      <c r="D9500" s="1" t="str">
        <f t="shared" si="1290"/>
        <v>21:0206</v>
      </c>
      <c r="E9500" t="s">
        <v>37160</v>
      </c>
      <c r="F9500" t="s">
        <v>37161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 t="s">
        <v>21</v>
      </c>
      <c r="P9500" t="s">
        <v>356</v>
      </c>
      <c r="Q9500" t="s">
        <v>93</v>
      </c>
    </row>
    <row r="9501" spans="1:17" hidden="1" x14ac:dyDescent="0.25">
      <c r="A9501" t="s">
        <v>37162</v>
      </c>
      <c r="B9501" t="s">
        <v>37163</v>
      </c>
      <c r="C9501" s="1" t="str">
        <f t="shared" si="1282"/>
        <v>21:0687</v>
      </c>
      <c r="D9501" s="1" t="str">
        <f t="shared" si="1290"/>
        <v>21:0206</v>
      </c>
      <c r="E9501" t="s">
        <v>37164</v>
      </c>
      <c r="F9501" t="s">
        <v>37165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 t="s">
        <v>21</v>
      </c>
      <c r="P9501" t="s">
        <v>583</v>
      </c>
      <c r="Q9501" t="s">
        <v>215</v>
      </c>
    </row>
    <row r="9502" spans="1:17" hidden="1" x14ac:dyDescent="0.25">
      <c r="A9502" t="s">
        <v>37166</v>
      </c>
      <c r="B9502" t="s">
        <v>37167</v>
      </c>
      <c r="C9502" s="1" t="str">
        <f t="shared" si="1282"/>
        <v>21:0687</v>
      </c>
      <c r="D9502" s="1" t="str">
        <f t="shared" si="1290"/>
        <v>21:0206</v>
      </c>
      <c r="E9502" t="s">
        <v>37168</v>
      </c>
      <c r="F9502" t="s">
        <v>37169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 t="s">
        <v>21</v>
      </c>
      <c r="P9502" t="s">
        <v>583</v>
      </c>
      <c r="Q9502" t="s">
        <v>103</v>
      </c>
    </row>
    <row r="9503" spans="1:17" hidden="1" x14ac:dyDescent="0.25">
      <c r="A9503" t="s">
        <v>37170</v>
      </c>
      <c r="B9503" t="s">
        <v>37171</v>
      </c>
      <c r="C9503" s="1" t="str">
        <f t="shared" si="1282"/>
        <v>21:0687</v>
      </c>
      <c r="D9503" s="1" t="str">
        <f t="shared" si="1290"/>
        <v>21:0206</v>
      </c>
      <c r="E9503" t="s">
        <v>37172</v>
      </c>
      <c r="F9503" t="s">
        <v>37173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 t="s">
        <v>21</v>
      </c>
      <c r="P9503" t="s">
        <v>22</v>
      </c>
      <c r="Q9503" t="s">
        <v>93</v>
      </c>
    </row>
    <row r="9504" spans="1:17" hidden="1" x14ac:dyDescent="0.25">
      <c r="A9504" t="s">
        <v>37174</v>
      </c>
      <c r="B9504" t="s">
        <v>37175</v>
      </c>
      <c r="C9504" s="1" t="str">
        <f t="shared" si="1282"/>
        <v>21:0687</v>
      </c>
      <c r="D9504" s="1" t="str">
        <f t="shared" si="1290"/>
        <v>21:0206</v>
      </c>
      <c r="E9504" t="s">
        <v>37176</v>
      </c>
      <c r="F9504" t="s">
        <v>37177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 t="s">
        <v>21</v>
      </c>
      <c r="P9504" t="s">
        <v>356</v>
      </c>
      <c r="Q9504" t="s">
        <v>215</v>
      </c>
    </row>
    <row r="9505" spans="1:17" hidden="1" x14ac:dyDescent="0.25">
      <c r="A9505" t="s">
        <v>37178</v>
      </c>
      <c r="B9505" t="s">
        <v>37179</v>
      </c>
      <c r="C9505" s="1" t="str">
        <f t="shared" si="1282"/>
        <v>21:0687</v>
      </c>
      <c r="D9505" s="1" t="str">
        <f t="shared" si="1290"/>
        <v>21:0206</v>
      </c>
      <c r="E9505" t="s">
        <v>37180</v>
      </c>
      <c r="F9505" t="s">
        <v>37181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 t="s">
        <v>21</v>
      </c>
      <c r="P9505" t="s">
        <v>356</v>
      </c>
      <c r="Q9505" t="s">
        <v>215</v>
      </c>
    </row>
    <row r="9506" spans="1:17" hidden="1" x14ac:dyDescent="0.25">
      <c r="A9506" t="s">
        <v>37182</v>
      </c>
      <c r="B9506" t="s">
        <v>37183</v>
      </c>
      <c r="C9506" s="1" t="str">
        <f t="shared" si="1282"/>
        <v>21:0687</v>
      </c>
      <c r="D9506" s="1" t="str">
        <f t="shared" si="1290"/>
        <v>21:0206</v>
      </c>
      <c r="E9506" t="s">
        <v>37184</v>
      </c>
      <c r="F9506" t="s">
        <v>37185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 t="s">
        <v>21</v>
      </c>
      <c r="P9506" t="s">
        <v>356</v>
      </c>
      <c r="Q9506" t="s">
        <v>215</v>
      </c>
    </row>
    <row r="9507" spans="1:17" hidden="1" x14ac:dyDescent="0.25">
      <c r="A9507" t="s">
        <v>37186</v>
      </c>
      <c r="B9507" t="s">
        <v>37187</v>
      </c>
      <c r="C9507" s="1" t="str">
        <f t="shared" si="1282"/>
        <v>21:0687</v>
      </c>
      <c r="D9507" s="1" t="str">
        <f t="shared" si="1290"/>
        <v>21:0206</v>
      </c>
      <c r="E9507" t="s">
        <v>37188</v>
      </c>
      <c r="F9507" t="s">
        <v>37189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 t="s">
        <v>21</v>
      </c>
      <c r="P9507" t="s">
        <v>356</v>
      </c>
      <c r="Q9507" t="s">
        <v>103</v>
      </c>
    </row>
    <row r="9508" spans="1:17" hidden="1" x14ac:dyDescent="0.25">
      <c r="A9508" t="s">
        <v>37190</v>
      </c>
      <c r="B9508" t="s">
        <v>37191</v>
      </c>
      <c r="C9508" s="1" t="str">
        <f t="shared" ref="C9508:C9571" si="1293">HYPERLINK("http://geochem.nrcan.gc.ca/cdogs/content/bdl/bdl210687_e.htm", "21:0687")</f>
        <v>21:0687</v>
      </c>
      <c r="D9508" s="1" t="str">
        <f t="shared" si="1290"/>
        <v>21:0206</v>
      </c>
      <c r="E9508" t="s">
        <v>37192</v>
      </c>
      <c r="F9508" t="s">
        <v>37193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 t="s">
        <v>21</v>
      </c>
      <c r="P9508" t="s">
        <v>356</v>
      </c>
      <c r="Q9508" t="s">
        <v>93</v>
      </c>
    </row>
    <row r="9509" spans="1:17" hidden="1" x14ac:dyDescent="0.25">
      <c r="A9509" t="s">
        <v>37194</v>
      </c>
      <c r="B9509" t="s">
        <v>37195</v>
      </c>
      <c r="C9509" s="1" t="str">
        <f t="shared" si="1293"/>
        <v>21:0687</v>
      </c>
      <c r="D9509" s="1" t="str">
        <f t="shared" si="1290"/>
        <v>21:0206</v>
      </c>
      <c r="E9509" t="s">
        <v>37196</v>
      </c>
      <c r="F9509" t="s">
        <v>37197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 t="s">
        <v>21</v>
      </c>
      <c r="P9509" t="s">
        <v>45</v>
      </c>
      <c r="Q9509" t="s">
        <v>215</v>
      </c>
    </row>
    <row r="9510" spans="1:17" hidden="1" x14ac:dyDescent="0.25">
      <c r="A9510" t="s">
        <v>37198</v>
      </c>
      <c r="B9510" t="s">
        <v>37199</v>
      </c>
      <c r="C9510" s="1" t="str">
        <f t="shared" si="1293"/>
        <v>21:0687</v>
      </c>
      <c r="D9510" s="1" t="str">
        <f t="shared" si="1290"/>
        <v>21:0206</v>
      </c>
      <c r="E9510" t="s">
        <v>37200</v>
      </c>
      <c r="F9510" t="s">
        <v>37201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 t="s">
        <v>21</v>
      </c>
      <c r="P9510" t="s">
        <v>356</v>
      </c>
      <c r="Q9510" t="s">
        <v>215</v>
      </c>
    </row>
    <row r="9511" spans="1:17" hidden="1" x14ac:dyDescent="0.25">
      <c r="A9511" t="s">
        <v>37202</v>
      </c>
      <c r="B9511" t="s">
        <v>37203</v>
      </c>
      <c r="C9511" s="1" t="str">
        <f t="shared" si="1293"/>
        <v>21:0687</v>
      </c>
      <c r="D9511" s="1" t="str">
        <f t="shared" si="1290"/>
        <v>21:0206</v>
      </c>
      <c r="E9511" t="s">
        <v>37200</v>
      </c>
      <c r="F9511" t="s">
        <v>37204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 t="s">
        <v>21</v>
      </c>
      <c r="P9511" t="s">
        <v>22</v>
      </c>
      <c r="Q9511" t="s">
        <v>215</v>
      </c>
    </row>
    <row r="9512" spans="1:17" hidden="1" x14ac:dyDescent="0.25">
      <c r="A9512" t="s">
        <v>37205</v>
      </c>
      <c r="B9512" t="s">
        <v>37206</v>
      </c>
      <c r="C9512" s="1" t="str">
        <f t="shared" si="1293"/>
        <v>21:0687</v>
      </c>
      <c r="D9512" s="1" t="str">
        <f t="shared" si="1290"/>
        <v>21:0206</v>
      </c>
      <c r="E9512" t="s">
        <v>37207</v>
      </c>
      <c r="F9512" t="s">
        <v>37208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 t="s">
        <v>21</v>
      </c>
      <c r="P9512" t="s">
        <v>356</v>
      </c>
      <c r="Q9512" t="s">
        <v>93</v>
      </c>
    </row>
    <row r="9513" spans="1:17" hidden="1" x14ac:dyDescent="0.25">
      <c r="A9513" t="s">
        <v>37209</v>
      </c>
      <c r="B9513" t="s">
        <v>37210</v>
      </c>
      <c r="C9513" s="1" t="str">
        <f t="shared" si="1293"/>
        <v>21:0687</v>
      </c>
      <c r="D9513" s="1" t="str">
        <f>HYPERLINK("http://geochem.nrcan.gc.ca/cdogs/content/svy/svy_e.htm", "")</f>
        <v/>
      </c>
      <c r="G9513" s="1" t="str">
        <f>HYPERLINK("http://geochem.nrcan.gc.ca/cdogs/content/cr_/cr_00086_e.htm", "86")</f>
        <v>86</v>
      </c>
      <c r="J9513" t="s">
        <v>11703</v>
      </c>
      <c r="K9513" t="s">
        <v>11704</v>
      </c>
      <c r="O9513" t="s">
        <v>576</v>
      </c>
      <c r="P9513" t="s">
        <v>391</v>
      </c>
      <c r="Q9513" t="s">
        <v>46</v>
      </c>
    </row>
    <row r="9514" spans="1:17" hidden="1" x14ac:dyDescent="0.25">
      <c r="A9514" t="s">
        <v>37211</v>
      </c>
      <c r="B9514" t="s">
        <v>37212</v>
      </c>
      <c r="C9514" s="1" t="str">
        <f t="shared" si="1293"/>
        <v>21:0687</v>
      </c>
      <c r="D9514" s="1" t="str">
        <f t="shared" ref="D9514:D9521" si="1294">HYPERLINK("http://geochem.nrcan.gc.ca/cdogs/content/svy/svy210206_e.htm", "21:0206")</f>
        <v>21:0206</v>
      </c>
      <c r="E9514" t="s">
        <v>37213</v>
      </c>
      <c r="F9514" t="s">
        <v>37214</v>
      </c>
      <c r="H9514">
        <v>47.108505700000002</v>
      </c>
      <c r="I9514">
        <v>-67.054371599999996</v>
      </c>
      <c r="J9514" s="1" t="str">
        <f t="shared" ref="J9514:J9521" si="1295">HYPERLINK("http://geochem.nrcan.gc.ca/cdogs/content/kwd/kwd020018_e.htm", "Fluid (stream)")</f>
        <v>Fluid (stream)</v>
      </c>
      <c r="K9514" s="1" t="str">
        <f t="shared" ref="K9514:K9521" si="1296">HYPERLINK("http://geochem.nrcan.gc.ca/cdogs/content/kwd/kwd080007_e.htm", "Untreated Water")</f>
        <v>Untreated Water</v>
      </c>
      <c r="O9514" t="s">
        <v>108</v>
      </c>
      <c r="P9514" t="s">
        <v>108</v>
      </c>
      <c r="Q9514" t="s">
        <v>108</v>
      </c>
    </row>
    <row r="9515" spans="1:17" hidden="1" x14ac:dyDescent="0.25">
      <c r="A9515" t="s">
        <v>37215</v>
      </c>
      <c r="B9515" t="s">
        <v>37216</v>
      </c>
      <c r="C9515" s="1" t="str">
        <f t="shared" si="1293"/>
        <v>21:0687</v>
      </c>
      <c r="D9515" s="1" t="str">
        <f t="shared" si="1294"/>
        <v>21:0206</v>
      </c>
      <c r="E9515" t="s">
        <v>37217</v>
      </c>
      <c r="F9515" t="s">
        <v>37218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 t="s">
        <v>21</v>
      </c>
      <c r="P9515" t="s">
        <v>22</v>
      </c>
      <c r="Q9515" t="s">
        <v>103</v>
      </c>
    </row>
    <row r="9516" spans="1:17" hidden="1" x14ac:dyDescent="0.25">
      <c r="A9516" t="s">
        <v>37219</v>
      </c>
      <c r="B9516" t="s">
        <v>37220</v>
      </c>
      <c r="C9516" s="1" t="str">
        <f t="shared" si="1293"/>
        <v>21:0687</v>
      </c>
      <c r="D9516" s="1" t="str">
        <f t="shared" si="1294"/>
        <v>21:0206</v>
      </c>
      <c r="E9516" t="s">
        <v>37221</v>
      </c>
      <c r="F9516" t="s">
        <v>37222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 t="s">
        <v>21</v>
      </c>
      <c r="P9516" t="s">
        <v>356</v>
      </c>
      <c r="Q9516" t="s">
        <v>103</v>
      </c>
    </row>
    <row r="9517" spans="1:17" hidden="1" x14ac:dyDescent="0.25">
      <c r="A9517" t="s">
        <v>37223</v>
      </c>
      <c r="B9517" t="s">
        <v>37224</v>
      </c>
      <c r="C9517" s="1" t="str">
        <f t="shared" si="1293"/>
        <v>21:0687</v>
      </c>
      <c r="D9517" s="1" t="str">
        <f t="shared" si="1294"/>
        <v>21:0206</v>
      </c>
      <c r="E9517" t="s">
        <v>37225</v>
      </c>
      <c r="F9517" t="s">
        <v>37226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 t="s">
        <v>21</v>
      </c>
      <c r="P9517" t="s">
        <v>22</v>
      </c>
      <c r="Q9517" t="s">
        <v>103</v>
      </c>
    </row>
    <row r="9518" spans="1:17" hidden="1" x14ac:dyDescent="0.25">
      <c r="A9518" t="s">
        <v>37227</v>
      </c>
      <c r="B9518" t="s">
        <v>37228</v>
      </c>
      <c r="C9518" s="1" t="str">
        <f t="shared" si="1293"/>
        <v>21:0687</v>
      </c>
      <c r="D9518" s="1" t="str">
        <f t="shared" si="1294"/>
        <v>21:0206</v>
      </c>
      <c r="E9518" t="s">
        <v>37229</v>
      </c>
      <c r="F9518" t="s">
        <v>37230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 t="s">
        <v>21</v>
      </c>
      <c r="P9518" t="s">
        <v>45</v>
      </c>
      <c r="Q9518" t="s">
        <v>103</v>
      </c>
    </row>
    <row r="9519" spans="1:17" hidden="1" x14ac:dyDescent="0.25">
      <c r="A9519" t="s">
        <v>37231</v>
      </c>
      <c r="B9519" t="s">
        <v>37232</v>
      </c>
      <c r="C9519" s="1" t="str">
        <f t="shared" si="1293"/>
        <v>21:0687</v>
      </c>
      <c r="D9519" s="1" t="str">
        <f t="shared" si="1294"/>
        <v>21:0206</v>
      </c>
      <c r="E9519" t="s">
        <v>37233</v>
      </c>
      <c r="F9519" t="s">
        <v>37234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 t="s">
        <v>21</v>
      </c>
      <c r="P9519" t="s">
        <v>45</v>
      </c>
      <c r="Q9519" t="s">
        <v>93</v>
      </c>
    </row>
    <row r="9520" spans="1:17" hidden="1" x14ac:dyDescent="0.25">
      <c r="A9520" t="s">
        <v>37235</v>
      </c>
      <c r="B9520" t="s">
        <v>37236</v>
      </c>
      <c r="C9520" s="1" t="str">
        <f t="shared" si="1293"/>
        <v>21:0687</v>
      </c>
      <c r="D9520" s="1" t="str">
        <f t="shared" si="1294"/>
        <v>21:0206</v>
      </c>
      <c r="E9520" t="s">
        <v>37237</v>
      </c>
      <c r="F9520" t="s">
        <v>37238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 t="s">
        <v>21</v>
      </c>
      <c r="P9520" t="s">
        <v>22</v>
      </c>
      <c r="Q9520" t="s">
        <v>93</v>
      </c>
    </row>
    <row r="9521" spans="1:17" hidden="1" x14ac:dyDescent="0.25">
      <c r="A9521" t="s">
        <v>37239</v>
      </c>
      <c r="B9521" t="s">
        <v>37240</v>
      </c>
      <c r="C9521" s="1" t="str">
        <f t="shared" si="1293"/>
        <v>21:0687</v>
      </c>
      <c r="D9521" s="1" t="str">
        <f t="shared" si="1294"/>
        <v>21:0206</v>
      </c>
      <c r="E9521" t="s">
        <v>37241</v>
      </c>
      <c r="F9521" t="s">
        <v>37242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 t="s">
        <v>21</v>
      </c>
      <c r="P9521" t="s">
        <v>356</v>
      </c>
      <c r="Q9521" t="s">
        <v>93</v>
      </c>
    </row>
    <row r="9522" spans="1:17" hidden="1" x14ac:dyDescent="0.25">
      <c r="A9522" t="s">
        <v>37243</v>
      </c>
      <c r="B9522" t="s">
        <v>37244</v>
      </c>
      <c r="C9522" s="1" t="str">
        <f t="shared" si="1293"/>
        <v>21:0687</v>
      </c>
      <c r="D9522" s="1" t="str">
        <f>HYPERLINK("http://geochem.nrcan.gc.ca/cdogs/content/svy/svy_e.htm", "")</f>
        <v/>
      </c>
      <c r="G9522" s="1" t="str">
        <f>HYPERLINK("http://geochem.nrcan.gc.ca/cdogs/content/cr_/cr_00085_e.htm", "85")</f>
        <v>85</v>
      </c>
      <c r="J9522" t="s">
        <v>11703</v>
      </c>
      <c r="K9522" t="s">
        <v>11704</v>
      </c>
      <c r="O9522" t="s">
        <v>2418</v>
      </c>
      <c r="P9522" t="s">
        <v>583</v>
      </c>
      <c r="Q9522" t="s">
        <v>398</v>
      </c>
    </row>
    <row r="9523" spans="1:17" hidden="1" x14ac:dyDescent="0.25">
      <c r="A9523" t="s">
        <v>37245</v>
      </c>
      <c r="B9523" t="s">
        <v>37246</v>
      </c>
      <c r="C9523" s="1" t="str">
        <f t="shared" si="1293"/>
        <v>21:0687</v>
      </c>
      <c r="D9523" s="1" t="str">
        <f t="shared" ref="D9523:D9539" si="1297">HYPERLINK("http://geochem.nrcan.gc.ca/cdogs/content/svy/svy210206_e.htm", "21:0206")</f>
        <v>21:0206</v>
      </c>
      <c r="E9523" t="s">
        <v>37247</v>
      </c>
      <c r="F9523" t="s">
        <v>37248</v>
      </c>
      <c r="H9523">
        <v>47.146441699999997</v>
      </c>
      <c r="I9523">
        <v>-67.044624799999994</v>
      </c>
      <c r="J9523" s="1" t="str">
        <f t="shared" ref="J9523:J9539" si="1298">HYPERLINK("http://geochem.nrcan.gc.ca/cdogs/content/kwd/kwd020018_e.htm", "Fluid (stream)")</f>
        <v>Fluid (stream)</v>
      </c>
      <c r="K9523" s="1" t="str">
        <f t="shared" ref="K9523:K9539" si="1299">HYPERLINK("http://geochem.nrcan.gc.ca/cdogs/content/kwd/kwd080007_e.htm", "Untreated Water")</f>
        <v>Untreated Water</v>
      </c>
      <c r="O9523" t="s">
        <v>21</v>
      </c>
      <c r="P9523" t="s">
        <v>22</v>
      </c>
      <c r="Q9523" t="s">
        <v>46</v>
      </c>
    </row>
    <row r="9524" spans="1:17" hidden="1" x14ac:dyDescent="0.25">
      <c r="A9524" t="s">
        <v>37249</v>
      </c>
      <c r="B9524" t="s">
        <v>37250</v>
      </c>
      <c r="C9524" s="1" t="str">
        <f t="shared" si="1293"/>
        <v>21:0687</v>
      </c>
      <c r="D9524" s="1" t="str">
        <f t="shared" si="1297"/>
        <v>21:0206</v>
      </c>
      <c r="E9524" t="s">
        <v>37251</v>
      </c>
      <c r="F9524" t="s">
        <v>37252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 t="s">
        <v>21</v>
      </c>
      <c r="P9524" t="s">
        <v>356</v>
      </c>
      <c r="Q9524" t="s">
        <v>198</v>
      </c>
    </row>
    <row r="9525" spans="1:17" hidden="1" x14ac:dyDescent="0.25">
      <c r="A9525" t="s">
        <v>37253</v>
      </c>
      <c r="B9525" t="s">
        <v>37254</v>
      </c>
      <c r="C9525" s="1" t="str">
        <f t="shared" si="1293"/>
        <v>21:0687</v>
      </c>
      <c r="D9525" s="1" t="str">
        <f t="shared" si="1297"/>
        <v>21:0206</v>
      </c>
      <c r="E9525" t="s">
        <v>37255</v>
      </c>
      <c r="F9525" t="s">
        <v>37256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 t="s">
        <v>21</v>
      </c>
      <c r="P9525" t="s">
        <v>583</v>
      </c>
      <c r="Q9525" t="s">
        <v>23</v>
      </c>
    </row>
    <row r="9526" spans="1:17" hidden="1" x14ac:dyDescent="0.25">
      <c r="A9526" t="s">
        <v>37257</v>
      </c>
      <c r="B9526" t="s">
        <v>37258</v>
      </c>
      <c r="C9526" s="1" t="str">
        <f t="shared" si="1293"/>
        <v>21:0687</v>
      </c>
      <c r="D9526" s="1" t="str">
        <f t="shared" si="1297"/>
        <v>21:0206</v>
      </c>
      <c r="E9526" t="s">
        <v>37255</v>
      </c>
      <c r="F9526" t="s">
        <v>37259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 t="s">
        <v>21</v>
      </c>
      <c r="P9526" t="s">
        <v>583</v>
      </c>
      <c r="Q9526" t="s">
        <v>23</v>
      </c>
    </row>
    <row r="9527" spans="1:17" hidden="1" x14ac:dyDescent="0.25">
      <c r="A9527" t="s">
        <v>37260</v>
      </c>
      <c r="B9527" t="s">
        <v>37261</v>
      </c>
      <c r="C9527" s="1" t="str">
        <f t="shared" si="1293"/>
        <v>21:0687</v>
      </c>
      <c r="D9527" s="1" t="str">
        <f t="shared" si="1297"/>
        <v>21:0206</v>
      </c>
      <c r="E9527" t="s">
        <v>37262</v>
      </c>
      <c r="F9527" t="s">
        <v>37263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 t="s">
        <v>21</v>
      </c>
      <c r="P9527" t="s">
        <v>22</v>
      </c>
      <c r="Q9527" t="s">
        <v>29</v>
      </c>
    </row>
    <row r="9528" spans="1:17" hidden="1" x14ac:dyDescent="0.25">
      <c r="A9528" t="s">
        <v>37264</v>
      </c>
      <c r="B9528" t="s">
        <v>37265</v>
      </c>
      <c r="C9528" s="1" t="str">
        <f t="shared" si="1293"/>
        <v>21:0687</v>
      </c>
      <c r="D9528" s="1" t="str">
        <f t="shared" si="1297"/>
        <v>21:0206</v>
      </c>
      <c r="E9528" t="s">
        <v>37266</v>
      </c>
      <c r="F9528" t="s">
        <v>37267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 t="s">
        <v>21</v>
      </c>
      <c r="P9528" t="s">
        <v>356</v>
      </c>
      <c r="Q9528" t="s">
        <v>29</v>
      </c>
    </row>
    <row r="9529" spans="1:17" hidden="1" x14ac:dyDescent="0.25">
      <c r="A9529" t="s">
        <v>37268</v>
      </c>
      <c r="B9529" t="s">
        <v>37269</v>
      </c>
      <c r="C9529" s="1" t="str">
        <f t="shared" si="1293"/>
        <v>21:0687</v>
      </c>
      <c r="D9529" s="1" t="str">
        <f t="shared" si="1297"/>
        <v>21:0206</v>
      </c>
      <c r="E9529" t="s">
        <v>37270</v>
      </c>
      <c r="F9529" t="s">
        <v>37271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 t="s">
        <v>21</v>
      </c>
      <c r="P9529" t="s">
        <v>356</v>
      </c>
      <c r="Q9529" t="s">
        <v>29</v>
      </c>
    </row>
    <row r="9530" spans="1:17" hidden="1" x14ac:dyDescent="0.25">
      <c r="A9530" t="s">
        <v>37272</v>
      </c>
      <c r="B9530" t="s">
        <v>37273</v>
      </c>
      <c r="C9530" s="1" t="str">
        <f t="shared" si="1293"/>
        <v>21:0687</v>
      </c>
      <c r="D9530" s="1" t="str">
        <f t="shared" si="1297"/>
        <v>21:0206</v>
      </c>
      <c r="E9530" t="s">
        <v>37274</v>
      </c>
      <c r="F9530" t="s">
        <v>37275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 t="s">
        <v>21</v>
      </c>
      <c r="P9530" t="s">
        <v>583</v>
      </c>
      <c r="Q9530" t="s">
        <v>29</v>
      </c>
    </row>
    <row r="9531" spans="1:17" hidden="1" x14ac:dyDescent="0.25">
      <c r="A9531" t="s">
        <v>37276</v>
      </c>
      <c r="B9531" t="s">
        <v>37277</v>
      </c>
      <c r="C9531" s="1" t="str">
        <f t="shared" si="1293"/>
        <v>21:0687</v>
      </c>
      <c r="D9531" s="1" t="str">
        <f t="shared" si="1297"/>
        <v>21:0206</v>
      </c>
      <c r="E9531" t="s">
        <v>37278</v>
      </c>
      <c r="F9531" t="s">
        <v>37279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 t="s">
        <v>21</v>
      </c>
      <c r="P9531" t="s">
        <v>583</v>
      </c>
      <c r="Q9531" t="s">
        <v>29</v>
      </c>
    </row>
    <row r="9532" spans="1:17" hidden="1" x14ac:dyDescent="0.25">
      <c r="A9532" t="s">
        <v>37280</v>
      </c>
      <c r="B9532" t="s">
        <v>37281</v>
      </c>
      <c r="C9532" s="1" t="str">
        <f t="shared" si="1293"/>
        <v>21:0687</v>
      </c>
      <c r="D9532" s="1" t="str">
        <f t="shared" si="1297"/>
        <v>21:0206</v>
      </c>
      <c r="E9532" t="s">
        <v>37282</v>
      </c>
      <c r="F9532" t="s">
        <v>37283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 t="s">
        <v>21</v>
      </c>
      <c r="P9532" t="s">
        <v>22</v>
      </c>
      <c r="Q9532" t="s">
        <v>29</v>
      </c>
    </row>
    <row r="9533" spans="1:17" hidden="1" x14ac:dyDescent="0.25">
      <c r="A9533" t="s">
        <v>37284</v>
      </c>
      <c r="B9533" t="s">
        <v>37285</v>
      </c>
      <c r="C9533" s="1" t="str">
        <f t="shared" si="1293"/>
        <v>21:0687</v>
      </c>
      <c r="D9533" s="1" t="str">
        <f t="shared" si="1297"/>
        <v>21:0206</v>
      </c>
      <c r="E9533" t="s">
        <v>37286</v>
      </c>
      <c r="F9533" t="s">
        <v>37287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 t="s">
        <v>21</v>
      </c>
      <c r="P9533" t="s">
        <v>22</v>
      </c>
      <c r="Q9533" t="s">
        <v>46</v>
      </c>
    </row>
    <row r="9534" spans="1:17" hidden="1" x14ac:dyDescent="0.25">
      <c r="A9534" t="s">
        <v>37288</v>
      </c>
      <c r="B9534" t="s">
        <v>37289</v>
      </c>
      <c r="C9534" s="1" t="str">
        <f t="shared" si="1293"/>
        <v>21:0687</v>
      </c>
      <c r="D9534" s="1" t="str">
        <f t="shared" si="1297"/>
        <v>21:0206</v>
      </c>
      <c r="E9534" t="s">
        <v>37290</v>
      </c>
      <c r="F9534" t="s">
        <v>37291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 t="s">
        <v>21</v>
      </c>
      <c r="P9534" t="s">
        <v>22</v>
      </c>
      <c r="Q9534" t="s">
        <v>29</v>
      </c>
    </row>
    <row r="9535" spans="1:17" hidden="1" x14ac:dyDescent="0.25">
      <c r="A9535" t="s">
        <v>37292</v>
      </c>
      <c r="B9535" t="s">
        <v>37293</v>
      </c>
      <c r="C9535" s="1" t="str">
        <f t="shared" si="1293"/>
        <v>21:0687</v>
      </c>
      <c r="D9535" s="1" t="str">
        <f t="shared" si="1297"/>
        <v>21:0206</v>
      </c>
      <c r="E9535" t="s">
        <v>37294</v>
      </c>
      <c r="F9535" t="s">
        <v>37295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 t="s">
        <v>21</v>
      </c>
      <c r="P9535" t="s">
        <v>2212</v>
      </c>
      <c r="Q9535" t="s">
        <v>46</v>
      </c>
    </row>
    <row r="9536" spans="1:17" hidden="1" x14ac:dyDescent="0.25">
      <c r="A9536" t="s">
        <v>37296</v>
      </c>
      <c r="B9536" t="s">
        <v>37297</v>
      </c>
      <c r="C9536" s="1" t="str">
        <f t="shared" si="1293"/>
        <v>21:0687</v>
      </c>
      <c r="D9536" s="1" t="str">
        <f t="shared" si="1297"/>
        <v>21:0206</v>
      </c>
      <c r="E9536" t="s">
        <v>37298</v>
      </c>
      <c r="F9536" t="s">
        <v>37299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 t="s">
        <v>21</v>
      </c>
      <c r="P9536" t="s">
        <v>583</v>
      </c>
      <c r="Q9536" t="s">
        <v>93</v>
      </c>
    </row>
    <row r="9537" spans="1:17" hidden="1" x14ac:dyDescent="0.25">
      <c r="A9537" t="s">
        <v>37300</v>
      </c>
      <c r="B9537" t="s">
        <v>37301</v>
      </c>
      <c r="C9537" s="1" t="str">
        <f t="shared" si="1293"/>
        <v>21:0687</v>
      </c>
      <c r="D9537" s="1" t="str">
        <f t="shared" si="1297"/>
        <v>21:0206</v>
      </c>
      <c r="E9537" t="s">
        <v>37302</v>
      </c>
      <c r="F9537" t="s">
        <v>37303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 t="s">
        <v>21</v>
      </c>
      <c r="P9537" t="s">
        <v>22</v>
      </c>
      <c r="Q9537" t="s">
        <v>71</v>
      </c>
    </row>
    <row r="9538" spans="1:17" hidden="1" x14ac:dyDescent="0.25">
      <c r="A9538" t="s">
        <v>37304</v>
      </c>
      <c r="B9538" t="s">
        <v>37305</v>
      </c>
      <c r="C9538" s="1" t="str">
        <f t="shared" si="1293"/>
        <v>21:0687</v>
      </c>
      <c r="D9538" s="1" t="str">
        <f t="shared" si="1297"/>
        <v>21:0206</v>
      </c>
      <c r="E9538" t="s">
        <v>37306</v>
      </c>
      <c r="F9538" t="s">
        <v>37307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 t="s">
        <v>21</v>
      </c>
      <c r="P9538" t="s">
        <v>22</v>
      </c>
      <c r="Q9538" t="s">
        <v>93</v>
      </c>
    </row>
    <row r="9539" spans="1:17" hidden="1" x14ac:dyDescent="0.25">
      <c r="A9539" t="s">
        <v>37308</v>
      </c>
      <c r="B9539" t="s">
        <v>37309</v>
      </c>
      <c r="C9539" s="1" t="str">
        <f t="shared" si="1293"/>
        <v>21:0687</v>
      </c>
      <c r="D9539" s="1" t="str">
        <f t="shared" si="1297"/>
        <v>21:0206</v>
      </c>
      <c r="E9539" t="s">
        <v>37310</v>
      </c>
      <c r="F9539" t="s">
        <v>37311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 t="s">
        <v>21</v>
      </c>
      <c r="P9539" t="s">
        <v>2212</v>
      </c>
      <c r="Q9539" t="s">
        <v>52</v>
      </c>
    </row>
    <row r="9540" spans="1:17" hidden="1" x14ac:dyDescent="0.25">
      <c r="A9540" t="s">
        <v>37312</v>
      </c>
      <c r="B9540" t="s">
        <v>37313</v>
      </c>
      <c r="C9540" s="1" t="str">
        <f t="shared" si="1293"/>
        <v>21:0687</v>
      </c>
      <c r="D9540" s="1" t="str">
        <f>HYPERLINK("http://geochem.nrcan.gc.ca/cdogs/content/svy/svy_e.htm", "")</f>
        <v/>
      </c>
      <c r="G9540" s="1" t="str">
        <f>HYPERLINK("http://geochem.nrcan.gc.ca/cdogs/content/cr_/cr_00084_e.htm", "84")</f>
        <v>84</v>
      </c>
      <c r="J9540" t="s">
        <v>11703</v>
      </c>
      <c r="K9540" t="s">
        <v>11704</v>
      </c>
      <c r="O9540" t="s">
        <v>2120</v>
      </c>
      <c r="P9540" t="s">
        <v>2212</v>
      </c>
      <c r="Q9540" t="s">
        <v>215</v>
      </c>
    </row>
    <row r="9541" spans="1:17" hidden="1" x14ac:dyDescent="0.25">
      <c r="A9541" t="s">
        <v>37314</v>
      </c>
      <c r="B9541" t="s">
        <v>37315</v>
      </c>
      <c r="C9541" s="1" t="str">
        <f t="shared" si="1293"/>
        <v>21:0687</v>
      </c>
      <c r="D9541" s="1" t="str">
        <f t="shared" ref="D9541:D9566" si="1300">HYPERLINK("http://geochem.nrcan.gc.ca/cdogs/content/svy/svy210206_e.htm", "21:0206")</f>
        <v>21:0206</v>
      </c>
      <c r="E9541" t="s">
        <v>37316</v>
      </c>
      <c r="F9541" t="s">
        <v>37317</v>
      </c>
      <c r="H9541">
        <v>47.144225200000001</v>
      </c>
      <c r="I9541">
        <v>-67.1169723</v>
      </c>
      <c r="J9541" s="1" t="str">
        <f t="shared" ref="J9541:J9566" si="1301">HYPERLINK("http://geochem.nrcan.gc.ca/cdogs/content/kwd/kwd020018_e.htm", "Fluid (stream)")</f>
        <v>Fluid (stream)</v>
      </c>
      <c r="K9541" s="1" t="str">
        <f t="shared" ref="K9541:K9566" si="1302">HYPERLINK("http://geochem.nrcan.gc.ca/cdogs/content/kwd/kwd080007_e.htm", "Untreated Water")</f>
        <v>Untreated Water</v>
      </c>
      <c r="O9541" t="s">
        <v>21</v>
      </c>
      <c r="P9541" t="s">
        <v>583</v>
      </c>
      <c r="Q9541" t="s">
        <v>93</v>
      </c>
    </row>
    <row r="9542" spans="1:17" hidden="1" x14ac:dyDescent="0.25">
      <c r="A9542" t="s">
        <v>37318</v>
      </c>
      <c r="B9542" t="s">
        <v>37319</v>
      </c>
      <c r="C9542" s="1" t="str">
        <f t="shared" si="1293"/>
        <v>21:0687</v>
      </c>
      <c r="D9542" s="1" t="str">
        <f t="shared" si="1300"/>
        <v>21:0206</v>
      </c>
      <c r="E9542" t="s">
        <v>37316</v>
      </c>
      <c r="F9542" t="s">
        <v>37320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 t="s">
        <v>21</v>
      </c>
      <c r="P9542" t="s">
        <v>583</v>
      </c>
      <c r="Q9542" t="s">
        <v>215</v>
      </c>
    </row>
    <row r="9543" spans="1:17" hidden="1" x14ac:dyDescent="0.25">
      <c r="A9543" t="s">
        <v>37321</v>
      </c>
      <c r="B9543" t="s">
        <v>37322</v>
      </c>
      <c r="C9543" s="1" t="str">
        <f t="shared" si="1293"/>
        <v>21:0687</v>
      </c>
      <c r="D9543" s="1" t="str">
        <f t="shared" si="1300"/>
        <v>21:0206</v>
      </c>
      <c r="E9543" t="s">
        <v>37323</v>
      </c>
      <c r="F9543" t="s">
        <v>37324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 t="s">
        <v>21</v>
      </c>
      <c r="P9543" t="s">
        <v>22</v>
      </c>
      <c r="Q9543" t="s">
        <v>93</v>
      </c>
    </row>
    <row r="9544" spans="1:17" hidden="1" x14ac:dyDescent="0.25">
      <c r="A9544" t="s">
        <v>37325</v>
      </c>
      <c r="B9544" t="s">
        <v>37326</v>
      </c>
      <c r="C9544" s="1" t="str">
        <f t="shared" si="1293"/>
        <v>21:0687</v>
      </c>
      <c r="D9544" s="1" t="str">
        <f t="shared" si="1300"/>
        <v>21:0206</v>
      </c>
      <c r="E9544" t="s">
        <v>37327</v>
      </c>
      <c r="F9544" t="s">
        <v>37328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 t="s">
        <v>21</v>
      </c>
      <c r="P9544" t="s">
        <v>583</v>
      </c>
      <c r="Q9544" t="s">
        <v>103</v>
      </c>
    </row>
    <row r="9545" spans="1:17" hidden="1" x14ac:dyDescent="0.25">
      <c r="A9545" t="s">
        <v>37329</v>
      </c>
      <c r="B9545" t="s">
        <v>37330</v>
      </c>
      <c r="C9545" s="1" t="str">
        <f t="shared" si="1293"/>
        <v>21:0687</v>
      </c>
      <c r="D9545" s="1" t="str">
        <f t="shared" si="1300"/>
        <v>21:0206</v>
      </c>
      <c r="E9545" t="s">
        <v>37331</v>
      </c>
      <c r="F9545" t="s">
        <v>37332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 t="s">
        <v>21</v>
      </c>
      <c r="P9545" t="s">
        <v>22</v>
      </c>
      <c r="Q9545" t="s">
        <v>103</v>
      </c>
    </row>
    <row r="9546" spans="1:17" hidden="1" x14ac:dyDescent="0.25">
      <c r="A9546" t="s">
        <v>37333</v>
      </c>
      <c r="B9546" t="s">
        <v>37334</v>
      </c>
      <c r="C9546" s="1" t="str">
        <f t="shared" si="1293"/>
        <v>21:0687</v>
      </c>
      <c r="D9546" s="1" t="str">
        <f t="shared" si="1300"/>
        <v>21:0206</v>
      </c>
      <c r="E9546" t="s">
        <v>37335</v>
      </c>
      <c r="F9546" t="s">
        <v>37336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 t="s">
        <v>21</v>
      </c>
      <c r="P9546" t="s">
        <v>22</v>
      </c>
      <c r="Q9546" t="s">
        <v>198</v>
      </c>
    </row>
    <row r="9547" spans="1:17" hidden="1" x14ac:dyDescent="0.25">
      <c r="A9547" t="s">
        <v>37337</v>
      </c>
      <c r="B9547" t="s">
        <v>37338</v>
      </c>
      <c r="C9547" s="1" t="str">
        <f t="shared" si="1293"/>
        <v>21:0687</v>
      </c>
      <c r="D9547" s="1" t="str">
        <f t="shared" si="1300"/>
        <v>21:0206</v>
      </c>
      <c r="E9547" t="s">
        <v>37339</v>
      </c>
      <c r="F9547" t="s">
        <v>37340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 t="s">
        <v>21</v>
      </c>
      <c r="P9547" t="s">
        <v>356</v>
      </c>
      <c r="Q9547" t="s">
        <v>52</v>
      </c>
    </row>
    <row r="9548" spans="1:17" hidden="1" x14ac:dyDescent="0.25">
      <c r="A9548" t="s">
        <v>37341</v>
      </c>
      <c r="B9548" t="s">
        <v>37342</v>
      </c>
      <c r="C9548" s="1" t="str">
        <f t="shared" si="1293"/>
        <v>21:0687</v>
      </c>
      <c r="D9548" s="1" t="str">
        <f t="shared" si="1300"/>
        <v>21:0206</v>
      </c>
      <c r="E9548" t="s">
        <v>37343</v>
      </c>
      <c r="F9548" t="s">
        <v>37344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 t="s">
        <v>21</v>
      </c>
      <c r="P9548" t="s">
        <v>356</v>
      </c>
      <c r="Q9548" t="s">
        <v>215</v>
      </c>
    </row>
    <row r="9549" spans="1:17" hidden="1" x14ac:dyDescent="0.25">
      <c r="A9549" t="s">
        <v>37345</v>
      </c>
      <c r="B9549" t="s">
        <v>37346</v>
      </c>
      <c r="C9549" s="1" t="str">
        <f t="shared" si="1293"/>
        <v>21:0687</v>
      </c>
      <c r="D9549" s="1" t="str">
        <f t="shared" si="1300"/>
        <v>21:0206</v>
      </c>
      <c r="E9549" t="s">
        <v>37347</v>
      </c>
      <c r="F9549" t="s">
        <v>37348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 t="s">
        <v>21</v>
      </c>
      <c r="P9549" t="s">
        <v>45</v>
      </c>
      <c r="Q9549" t="s">
        <v>52</v>
      </c>
    </row>
    <row r="9550" spans="1:17" hidden="1" x14ac:dyDescent="0.25">
      <c r="A9550" t="s">
        <v>37349</v>
      </c>
      <c r="B9550" t="s">
        <v>37350</v>
      </c>
      <c r="C9550" s="1" t="str">
        <f t="shared" si="1293"/>
        <v>21:0687</v>
      </c>
      <c r="D9550" s="1" t="str">
        <f t="shared" si="1300"/>
        <v>21:0206</v>
      </c>
      <c r="E9550" t="s">
        <v>37351</v>
      </c>
      <c r="F9550" t="s">
        <v>37352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 t="s">
        <v>21</v>
      </c>
      <c r="P9550" t="s">
        <v>22</v>
      </c>
      <c r="Q9550" t="s">
        <v>143</v>
      </c>
    </row>
    <row r="9551" spans="1:17" hidden="1" x14ac:dyDescent="0.25">
      <c r="A9551" t="s">
        <v>37353</v>
      </c>
      <c r="B9551" t="s">
        <v>37354</v>
      </c>
      <c r="C9551" s="1" t="str">
        <f t="shared" si="1293"/>
        <v>21:0687</v>
      </c>
      <c r="D9551" s="1" t="str">
        <f t="shared" si="1300"/>
        <v>21:0206</v>
      </c>
      <c r="E9551" t="s">
        <v>37355</v>
      </c>
      <c r="F9551" t="s">
        <v>37356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 t="s">
        <v>21</v>
      </c>
      <c r="P9551" t="s">
        <v>356</v>
      </c>
      <c r="Q9551" t="s">
        <v>149</v>
      </c>
    </row>
    <row r="9552" spans="1:17" hidden="1" x14ac:dyDescent="0.25">
      <c r="A9552" t="s">
        <v>37357</v>
      </c>
      <c r="B9552" t="s">
        <v>37358</v>
      </c>
      <c r="C9552" s="1" t="str">
        <f t="shared" si="1293"/>
        <v>21:0687</v>
      </c>
      <c r="D9552" s="1" t="str">
        <f t="shared" si="1300"/>
        <v>21:0206</v>
      </c>
      <c r="E9552" t="s">
        <v>37359</v>
      </c>
      <c r="F9552" t="s">
        <v>37360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 t="s">
        <v>21</v>
      </c>
      <c r="P9552" t="s">
        <v>356</v>
      </c>
      <c r="Q9552" t="s">
        <v>93</v>
      </c>
    </row>
    <row r="9553" spans="1:17" hidden="1" x14ac:dyDescent="0.25">
      <c r="A9553" t="s">
        <v>37361</v>
      </c>
      <c r="B9553" t="s">
        <v>37362</v>
      </c>
      <c r="C9553" s="1" t="str">
        <f t="shared" si="1293"/>
        <v>21:0687</v>
      </c>
      <c r="D9553" s="1" t="str">
        <f t="shared" si="1300"/>
        <v>21:0206</v>
      </c>
      <c r="E9553" t="s">
        <v>37363</v>
      </c>
      <c r="F9553" t="s">
        <v>37364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 t="s">
        <v>21</v>
      </c>
      <c r="P9553" t="s">
        <v>356</v>
      </c>
      <c r="Q9553" t="s">
        <v>93</v>
      </c>
    </row>
    <row r="9554" spans="1:17" hidden="1" x14ac:dyDescent="0.25">
      <c r="A9554" t="s">
        <v>37365</v>
      </c>
      <c r="B9554" t="s">
        <v>37366</v>
      </c>
      <c r="C9554" s="1" t="str">
        <f t="shared" si="1293"/>
        <v>21:0687</v>
      </c>
      <c r="D9554" s="1" t="str">
        <f t="shared" si="1300"/>
        <v>21:0206</v>
      </c>
      <c r="E9554" t="s">
        <v>37367</v>
      </c>
      <c r="F9554" t="s">
        <v>37368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 t="s">
        <v>21</v>
      </c>
      <c r="P9554" t="s">
        <v>22</v>
      </c>
      <c r="Q9554" t="s">
        <v>93</v>
      </c>
    </row>
    <row r="9555" spans="1:17" hidden="1" x14ac:dyDescent="0.25">
      <c r="A9555" t="s">
        <v>37369</v>
      </c>
      <c r="B9555" t="s">
        <v>37370</v>
      </c>
      <c r="C9555" s="1" t="str">
        <f t="shared" si="1293"/>
        <v>21:0687</v>
      </c>
      <c r="D9555" s="1" t="str">
        <f t="shared" si="1300"/>
        <v>21:0206</v>
      </c>
      <c r="E9555" t="s">
        <v>37371</v>
      </c>
      <c r="F9555" t="s">
        <v>37372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 t="s">
        <v>21</v>
      </c>
      <c r="P9555" t="s">
        <v>356</v>
      </c>
      <c r="Q9555" t="s">
        <v>93</v>
      </c>
    </row>
    <row r="9556" spans="1:17" hidden="1" x14ac:dyDescent="0.25">
      <c r="A9556" t="s">
        <v>37373</v>
      </c>
      <c r="B9556" t="s">
        <v>37374</v>
      </c>
      <c r="C9556" s="1" t="str">
        <f t="shared" si="1293"/>
        <v>21:0687</v>
      </c>
      <c r="D9556" s="1" t="str">
        <f t="shared" si="1300"/>
        <v>21:0206</v>
      </c>
      <c r="E9556" t="s">
        <v>37375</v>
      </c>
      <c r="F9556" t="s">
        <v>37376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 t="s">
        <v>21</v>
      </c>
      <c r="P9556" t="s">
        <v>356</v>
      </c>
      <c r="Q9556" t="s">
        <v>103</v>
      </c>
    </row>
    <row r="9557" spans="1:17" hidden="1" x14ac:dyDescent="0.25">
      <c r="A9557" t="s">
        <v>37377</v>
      </c>
      <c r="B9557" t="s">
        <v>37378</v>
      </c>
      <c r="C9557" s="1" t="str">
        <f t="shared" si="1293"/>
        <v>21:0687</v>
      </c>
      <c r="D9557" s="1" t="str">
        <f t="shared" si="1300"/>
        <v>21:0206</v>
      </c>
      <c r="E9557" t="s">
        <v>37379</v>
      </c>
      <c r="F9557" t="s">
        <v>37380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 t="s">
        <v>154</v>
      </c>
      <c r="P9557" t="s">
        <v>356</v>
      </c>
      <c r="Q9557" t="s">
        <v>198</v>
      </c>
    </row>
    <row r="9558" spans="1:17" hidden="1" x14ac:dyDescent="0.25">
      <c r="A9558" t="s">
        <v>37381</v>
      </c>
      <c r="B9558" t="s">
        <v>37382</v>
      </c>
      <c r="C9558" s="1" t="str">
        <f t="shared" si="1293"/>
        <v>21:0687</v>
      </c>
      <c r="D9558" s="1" t="str">
        <f t="shared" si="1300"/>
        <v>21:0206</v>
      </c>
      <c r="E9558" t="s">
        <v>37383</v>
      </c>
      <c r="F9558" t="s">
        <v>37384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 t="s">
        <v>21</v>
      </c>
      <c r="P9558" t="s">
        <v>356</v>
      </c>
      <c r="Q9558" t="s">
        <v>103</v>
      </c>
    </row>
    <row r="9559" spans="1:17" hidden="1" x14ac:dyDescent="0.25">
      <c r="A9559" t="s">
        <v>37385</v>
      </c>
      <c r="B9559" t="s">
        <v>37386</v>
      </c>
      <c r="C9559" s="1" t="str">
        <f t="shared" si="1293"/>
        <v>21:0687</v>
      </c>
      <c r="D9559" s="1" t="str">
        <f t="shared" si="1300"/>
        <v>21:0206</v>
      </c>
      <c r="E9559" t="s">
        <v>37387</v>
      </c>
      <c r="F9559" t="s">
        <v>37388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 t="s">
        <v>4378</v>
      </c>
      <c r="P9559" t="s">
        <v>22</v>
      </c>
      <c r="Q9559" t="s">
        <v>29</v>
      </c>
    </row>
    <row r="9560" spans="1:17" hidden="1" x14ac:dyDescent="0.25">
      <c r="A9560" t="s">
        <v>37389</v>
      </c>
      <c r="B9560" t="s">
        <v>37390</v>
      </c>
      <c r="C9560" s="1" t="str">
        <f t="shared" si="1293"/>
        <v>21:0687</v>
      </c>
      <c r="D9560" s="1" t="str">
        <f t="shared" si="1300"/>
        <v>21:0206</v>
      </c>
      <c r="E9560" t="s">
        <v>37391</v>
      </c>
      <c r="F9560" t="s">
        <v>37392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 t="s">
        <v>21</v>
      </c>
      <c r="P9560" t="s">
        <v>45</v>
      </c>
      <c r="Q9560" t="s">
        <v>46</v>
      </c>
    </row>
    <row r="9561" spans="1:17" hidden="1" x14ac:dyDescent="0.25">
      <c r="A9561" t="s">
        <v>37393</v>
      </c>
      <c r="B9561" t="s">
        <v>37394</v>
      </c>
      <c r="C9561" s="1" t="str">
        <f t="shared" si="1293"/>
        <v>21:0687</v>
      </c>
      <c r="D9561" s="1" t="str">
        <f t="shared" si="1300"/>
        <v>21:0206</v>
      </c>
      <c r="E9561" t="s">
        <v>37395</v>
      </c>
      <c r="F9561" t="s">
        <v>37396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 t="s">
        <v>21</v>
      </c>
      <c r="P9561" t="s">
        <v>45</v>
      </c>
      <c r="Q9561" t="s">
        <v>46</v>
      </c>
    </row>
    <row r="9562" spans="1:17" hidden="1" x14ac:dyDescent="0.25">
      <c r="A9562" t="s">
        <v>37397</v>
      </c>
      <c r="B9562" t="s">
        <v>37398</v>
      </c>
      <c r="C9562" s="1" t="str">
        <f t="shared" si="1293"/>
        <v>21:0687</v>
      </c>
      <c r="D9562" s="1" t="str">
        <f t="shared" si="1300"/>
        <v>21:0206</v>
      </c>
      <c r="E9562" t="s">
        <v>37399</v>
      </c>
      <c r="F9562" t="s">
        <v>37400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 t="s">
        <v>21</v>
      </c>
      <c r="P9562" t="s">
        <v>356</v>
      </c>
      <c r="Q9562" t="s">
        <v>71</v>
      </c>
    </row>
    <row r="9563" spans="1:17" hidden="1" x14ac:dyDescent="0.25">
      <c r="A9563" t="s">
        <v>37401</v>
      </c>
      <c r="B9563" t="s">
        <v>37402</v>
      </c>
      <c r="C9563" s="1" t="str">
        <f t="shared" si="1293"/>
        <v>21:0687</v>
      </c>
      <c r="D9563" s="1" t="str">
        <f t="shared" si="1300"/>
        <v>21:0206</v>
      </c>
      <c r="E9563" t="s">
        <v>37403</v>
      </c>
      <c r="F9563" t="s">
        <v>37404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 t="s">
        <v>21</v>
      </c>
      <c r="P9563" t="s">
        <v>356</v>
      </c>
      <c r="Q9563" t="s">
        <v>93</v>
      </c>
    </row>
    <row r="9564" spans="1:17" hidden="1" x14ac:dyDescent="0.25">
      <c r="A9564" t="s">
        <v>37405</v>
      </c>
      <c r="B9564" t="s">
        <v>37406</v>
      </c>
      <c r="C9564" s="1" t="str">
        <f t="shared" si="1293"/>
        <v>21:0687</v>
      </c>
      <c r="D9564" s="1" t="str">
        <f t="shared" si="1300"/>
        <v>21:0206</v>
      </c>
      <c r="E9564" t="s">
        <v>37407</v>
      </c>
      <c r="F9564" t="s">
        <v>37408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 t="s">
        <v>21</v>
      </c>
      <c r="P9564" t="s">
        <v>22</v>
      </c>
      <c r="Q9564" t="s">
        <v>93</v>
      </c>
    </row>
    <row r="9565" spans="1:17" hidden="1" x14ac:dyDescent="0.25">
      <c r="A9565" t="s">
        <v>37409</v>
      </c>
      <c r="B9565" t="s">
        <v>37410</v>
      </c>
      <c r="C9565" s="1" t="str">
        <f t="shared" si="1293"/>
        <v>21:0687</v>
      </c>
      <c r="D9565" s="1" t="str">
        <f t="shared" si="1300"/>
        <v>21:0206</v>
      </c>
      <c r="E9565" t="s">
        <v>37411</v>
      </c>
      <c r="F9565" t="s">
        <v>37412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 t="s">
        <v>21</v>
      </c>
      <c r="P9565" t="s">
        <v>22</v>
      </c>
      <c r="Q9565" t="s">
        <v>71</v>
      </c>
    </row>
    <row r="9566" spans="1:17" hidden="1" x14ac:dyDescent="0.25">
      <c r="A9566" t="s">
        <v>37413</v>
      </c>
      <c r="B9566" t="s">
        <v>37414</v>
      </c>
      <c r="C9566" s="1" t="str">
        <f t="shared" si="1293"/>
        <v>21:0687</v>
      </c>
      <c r="D9566" s="1" t="str">
        <f t="shared" si="1300"/>
        <v>21:0206</v>
      </c>
      <c r="E9566" t="s">
        <v>37415</v>
      </c>
      <c r="F9566" t="s">
        <v>37416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 t="s">
        <v>21</v>
      </c>
      <c r="P9566" t="s">
        <v>356</v>
      </c>
      <c r="Q9566" t="s">
        <v>71</v>
      </c>
    </row>
    <row r="9567" spans="1:17" hidden="1" x14ac:dyDescent="0.25">
      <c r="A9567" t="s">
        <v>37417</v>
      </c>
      <c r="B9567" t="s">
        <v>37418</v>
      </c>
      <c r="C9567" s="1" t="str">
        <f t="shared" si="1293"/>
        <v>21:0687</v>
      </c>
      <c r="D9567" s="1" t="str">
        <f>HYPERLINK("http://geochem.nrcan.gc.ca/cdogs/content/svy/svy_e.htm", "")</f>
        <v/>
      </c>
      <c r="G9567" s="1" t="str">
        <f>HYPERLINK("http://geochem.nrcan.gc.ca/cdogs/content/cr_/cr_00084_e.htm", "84")</f>
        <v>84</v>
      </c>
      <c r="J9567" t="s">
        <v>11703</v>
      </c>
      <c r="K9567" t="s">
        <v>11704</v>
      </c>
      <c r="O9567" t="s">
        <v>3376</v>
      </c>
      <c r="P9567" t="s">
        <v>583</v>
      </c>
      <c r="Q9567" t="s">
        <v>198</v>
      </c>
    </row>
    <row r="9568" spans="1:17" hidden="1" x14ac:dyDescent="0.25">
      <c r="A9568" t="s">
        <v>37419</v>
      </c>
      <c r="B9568" t="s">
        <v>37420</v>
      </c>
      <c r="C9568" s="1" t="str">
        <f t="shared" si="1293"/>
        <v>21:0687</v>
      </c>
      <c r="D9568" s="1" t="str">
        <f t="shared" ref="D9568:D9580" si="1303">HYPERLINK("http://geochem.nrcan.gc.ca/cdogs/content/svy/svy210206_e.htm", "21:0206")</f>
        <v>21:0206</v>
      </c>
      <c r="E9568" t="s">
        <v>37421</v>
      </c>
      <c r="F9568" t="s">
        <v>37422</v>
      </c>
      <c r="H9568">
        <v>47.219958900000002</v>
      </c>
      <c r="I9568">
        <v>-67.051762800000006</v>
      </c>
      <c r="J9568" s="1" t="str">
        <f t="shared" ref="J9568:J9580" si="1304">HYPERLINK("http://geochem.nrcan.gc.ca/cdogs/content/kwd/kwd020018_e.htm", "Fluid (stream)")</f>
        <v>Fluid (stream)</v>
      </c>
      <c r="K9568" s="1" t="str">
        <f t="shared" ref="K9568:K9580" si="1305">HYPERLINK("http://geochem.nrcan.gc.ca/cdogs/content/kwd/kwd080007_e.htm", "Untreated Water")</f>
        <v>Untreated Water</v>
      </c>
      <c r="O9568" t="s">
        <v>21</v>
      </c>
      <c r="P9568" t="s">
        <v>22</v>
      </c>
      <c r="Q9568" t="s">
        <v>103</v>
      </c>
    </row>
    <row r="9569" spans="1:17" hidden="1" x14ac:dyDescent="0.25">
      <c r="A9569" t="s">
        <v>37423</v>
      </c>
      <c r="B9569" t="s">
        <v>37424</v>
      </c>
      <c r="C9569" s="1" t="str">
        <f t="shared" si="1293"/>
        <v>21:0687</v>
      </c>
      <c r="D9569" s="1" t="str">
        <f t="shared" si="1303"/>
        <v>21:0206</v>
      </c>
      <c r="E9569" t="s">
        <v>37425</v>
      </c>
      <c r="F9569" t="s">
        <v>37426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 t="s">
        <v>21</v>
      </c>
      <c r="P9569" t="s">
        <v>22</v>
      </c>
      <c r="Q9569" t="s">
        <v>103</v>
      </c>
    </row>
    <row r="9570" spans="1:17" hidden="1" x14ac:dyDescent="0.25">
      <c r="A9570" t="s">
        <v>37427</v>
      </c>
      <c r="B9570" t="s">
        <v>37428</v>
      </c>
      <c r="C9570" s="1" t="str">
        <f t="shared" si="1293"/>
        <v>21:0687</v>
      </c>
      <c r="D9570" s="1" t="str">
        <f t="shared" si="1303"/>
        <v>21:0206</v>
      </c>
      <c r="E9570" t="s">
        <v>37429</v>
      </c>
      <c r="F9570" t="s">
        <v>37430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 t="s">
        <v>21</v>
      </c>
      <c r="P9570" t="s">
        <v>22</v>
      </c>
      <c r="Q9570" t="s">
        <v>103</v>
      </c>
    </row>
    <row r="9571" spans="1:17" hidden="1" x14ac:dyDescent="0.25">
      <c r="A9571" t="s">
        <v>37431</v>
      </c>
      <c r="B9571" t="s">
        <v>37432</v>
      </c>
      <c r="C9571" s="1" t="str">
        <f t="shared" si="1293"/>
        <v>21:0687</v>
      </c>
      <c r="D9571" s="1" t="str">
        <f t="shared" si="1303"/>
        <v>21:0206</v>
      </c>
      <c r="E9571" t="s">
        <v>37433</v>
      </c>
      <c r="F9571" t="s">
        <v>37434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 t="s">
        <v>21</v>
      </c>
      <c r="P9571" t="s">
        <v>356</v>
      </c>
      <c r="Q9571" t="s">
        <v>103</v>
      </c>
    </row>
    <row r="9572" spans="1:17" hidden="1" x14ac:dyDescent="0.25">
      <c r="A9572" t="s">
        <v>37435</v>
      </c>
      <c r="B9572" t="s">
        <v>37436</v>
      </c>
      <c r="C9572" s="1" t="str">
        <f t="shared" ref="C9572:C9635" si="1306">HYPERLINK("http://geochem.nrcan.gc.ca/cdogs/content/bdl/bdl210687_e.htm", "21:0687")</f>
        <v>21:0687</v>
      </c>
      <c r="D9572" s="1" t="str">
        <f t="shared" si="1303"/>
        <v>21:0206</v>
      </c>
      <c r="E9572" t="s">
        <v>37433</v>
      </c>
      <c r="F9572" t="s">
        <v>37437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 t="s">
        <v>21</v>
      </c>
      <c r="P9572" t="s">
        <v>356</v>
      </c>
      <c r="Q9572" t="s">
        <v>198</v>
      </c>
    </row>
    <row r="9573" spans="1:17" hidden="1" x14ac:dyDescent="0.25">
      <c r="A9573" t="s">
        <v>37438</v>
      </c>
      <c r="B9573" t="s">
        <v>37439</v>
      </c>
      <c r="C9573" s="1" t="str">
        <f t="shared" si="1306"/>
        <v>21:0687</v>
      </c>
      <c r="D9573" s="1" t="str">
        <f t="shared" si="1303"/>
        <v>21:0206</v>
      </c>
      <c r="E9573" t="s">
        <v>37440</v>
      </c>
      <c r="F9573" t="s">
        <v>37441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 t="s">
        <v>21</v>
      </c>
      <c r="P9573" t="s">
        <v>45</v>
      </c>
      <c r="Q9573" t="s">
        <v>93</v>
      </c>
    </row>
    <row r="9574" spans="1:17" hidden="1" x14ac:dyDescent="0.25">
      <c r="A9574" t="s">
        <v>37442</v>
      </c>
      <c r="B9574" t="s">
        <v>37443</v>
      </c>
      <c r="C9574" s="1" t="str">
        <f t="shared" si="1306"/>
        <v>21:0687</v>
      </c>
      <c r="D9574" s="1" t="str">
        <f t="shared" si="1303"/>
        <v>21:0206</v>
      </c>
      <c r="E9574" t="s">
        <v>37444</v>
      </c>
      <c r="F9574" t="s">
        <v>37445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 t="s">
        <v>21</v>
      </c>
      <c r="P9574" t="s">
        <v>356</v>
      </c>
      <c r="Q9574" t="s">
        <v>93</v>
      </c>
    </row>
    <row r="9575" spans="1:17" hidden="1" x14ac:dyDescent="0.25">
      <c r="A9575" t="s">
        <v>37446</v>
      </c>
      <c r="B9575" t="s">
        <v>37447</v>
      </c>
      <c r="C9575" s="1" t="str">
        <f t="shared" si="1306"/>
        <v>21:0687</v>
      </c>
      <c r="D9575" s="1" t="str">
        <f t="shared" si="1303"/>
        <v>21:0206</v>
      </c>
      <c r="E9575" t="s">
        <v>37448</v>
      </c>
      <c r="F9575" t="s">
        <v>37449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 t="s">
        <v>21</v>
      </c>
      <c r="P9575" t="s">
        <v>356</v>
      </c>
      <c r="Q9575" t="s">
        <v>215</v>
      </c>
    </row>
    <row r="9576" spans="1:17" hidden="1" x14ac:dyDescent="0.25">
      <c r="A9576" t="s">
        <v>37450</v>
      </c>
      <c r="B9576" t="s">
        <v>37451</v>
      </c>
      <c r="C9576" s="1" t="str">
        <f t="shared" si="1306"/>
        <v>21:0687</v>
      </c>
      <c r="D9576" s="1" t="str">
        <f t="shared" si="1303"/>
        <v>21:0206</v>
      </c>
      <c r="E9576" t="s">
        <v>37452</v>
      </c>
      <c r="F9576" t="s">
        <v>37453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 t="s">
        <v>21</v>
      </c>
      <c r="P9576" t="s">
        <v>356</v>
      </c>
      <c r="Q9576" t="s">
        <v>103</v>
      </c>
    </row>
    <row r="9577" spans="1:17" hidden="1" x14ac:dyDescent="0.25">
      <c r="A9577" t="s">
        <v>37454</v>
      </c>
      <c r="B9577" t="s">
        <v>37455</v>
      </c>
      <c r="C9577" s="1" t="str">
        <f t="shared" si="1306"/>
        <v>21:0687</v>
      </c>
      <c r="D9577" s="1" t="str">
        <f t="shared" si="1303"/>
        <v>21:0206</v>
      </c>
      <c r="E9577" t="s">
        <v>37456</v>
      </c>
      <c r="F9577" t="s">
        <v>37457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 t="s">
        <v>21</v>
      </c>
      <c r="P9577" t="s">
        <v>583</v>
      </c>
      <c r="Q9577" t="s">
        <v>71</v>
      </c>
    </row>
    <row r="9578" spans="1:17" hidden="1" x14ac:dyDescent="0.25">
      <c r="A9578" t="s">
        <v>37458</v>
      </c>
      <c r="B9578" t="s">
        <v>37459</v>
      </c>
      <c r="C9578" s="1" t="str">
        <f t="shared" si="1306"/>
        <v>21:0687</v>
      </c>
      <c r="D9578" s="1" t="str">
        <f t="shared" si="1303"/>
        <v>21:0206</v>
      </c>
      <c r="E9578" t="s">
        <v>37456</v>
      </c>
      <c r="F9578" t="s">
        <v>37460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 t="s">
        <v>21</v>
      </c>
      <c r="P9578" t="s">
        <v>22</v>
      </c>
      <c r="Q9578" t="s">
        <v>103</v>
      </c>
    </row>
    <row r="9579" spans="1:17" hidden="1" x14ac:dyDescent="0.25">
      <c r="A9579" t="s">
        <v>37461</v>
      </c>
      <c r="B9579" t="s">
        <v>37462</v>
      </c>
      <c r="C9579" s="1" t="str">
        <f t="shared" si="1306"/>
        <v>21:0687</v>
      </c>
      <c r="D9579" s="1" t="str">
        <f t="shared" si="1303"/>
        <v>21:0206</v>
      </c>
      <c r="E9579" t="s">
        <v>37463</v>
      </c>
      <c r="F9579" t="s">
        <v>37464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 t="s">
        <v>21</v>
      </c>
      <c r="P9579" t="s">
        <v>22</v>
      </c>
      <c r="Q9579" t="s">
        <v>103</v>
      </c>
    </row>
    <row r="9580" spans="1:17" hidden="1" x14ac:dyDescent="0.25">
      <c r="A9580" t="s">
        <v>37465</v>
      </c>
      <c r="B9580" t="s">
        <v>37466</v>
      </c>
      <c r="C9580" s="1" t="str">
        <f t="shared" si="1306"/>
        <v>21:0687</v>
      </c>
      <c r="D9580" s="1" t="str">
        <f t="shared" si="1303"/>
        <v>21:0206</v>
      </c>
      <c r="E9580" t="s">
        <v>37467</v>
      </c>
      <c r="F9580" t="s">
        <v>37468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 t="s">
        <v>21</v>
      </c>
      <c r="P9580" t="s">
        <v>356</v>
      </c>
      <c r="Q9580" t="s">
        <v>198</v>
      </c>
    </row>
    <row r="9581" spans="1:17" hidden="1" x14ac:dyDescent="0.25">
      <c r="A9581" t="s">
        <v>37469</v>
      </c>
      <c r="B9581" t="s">
        <v>37470</v>
      </c>
      <c r="C9581" s="1" t="str">
        <f t="shared" si="1306"/>
        <v>21:0687</v>
      </c>
      <c r="D9581" s="1" t="str">
        <f>HYPERLINK("http://geochem.nrcan.gc.ca/cdogs/content/svy/svy_e.htm", "")</f>
        <v/>
      </c>
      <c r="G9581" s="1" t="str">
        <f>HYPERLINK("http://geochem.nrcan.gc.ca/cdogs/content/cr_/cr_00085_e.htm", "85")</f>
        <v>85</v>
      </c>
      <c r="J9581" t="s">
        <v>11703</v>
      </c>
      <c r="K9581" t="s">
        <v>11704</v>
      </c>
      <c r="O9581" t="s">
        <v>3376</v>
      </c>
      <c r="P9581" t="s">
        <v>22</v>
      </c>
      <c r="Q9581" t="s">
        <v>365</v>
      </c>
    </row>
    <row r="9582" spans="1:17" hidden="1" x14ac:dyDescent="0.25">
      <c r="A9582" t="s">
        <v>37471</v>
      </c>
      <c r="B9582" t="s">
        <v>37472</v>
      </c>
      <c r="C9582" s="1" t="str">
        <f t="shared" si="1306"/>
        <v>21:0687</v>
      </c>
      <c r="D9582" s="1" t="str">
        <f t="shared" ref="D9582:D9599" si="1307">HYPERLINK("http://geochem.nrcan.gc.ca/cdogs/content/svy/svy210206_e.htm", "21:0206")</f>
        <v>21:0206</v>
      </c>
      <c r="E9582" t="s">
        <v>37473</v>
      </c>
      <c r="F9582" t="s">
        <v>37474</v>
      </c>
      <c r="H9582">
        <v>47.127779199999999</v>
      </c>
      <c r="I9582">
        <v>-67.212713199999996</v>
      </c>
      <c r="J9582" s="1" t="str">
        <f t="shared" ref="J9582:J9599" si="1308">HYPERLINK("http://geochem.nrcan.gc.ca/cdogs/content/kwd/kwd020018_e.htm", "Fluid (stream)")</f>
        <v>Fluid (stream)</v>
      </c>
      <c r="K9582" s="1" t="str">
        <f t="shared" ref="K9582:K9599" si="1309">HYPERLINK("http://geochem.nrcan.gc.ca/cdogs/content/kwd/kwd080007_e.htm", "Untreated Water")</f>
        <v>Untreated Water</v>
      </c>
      <c r="O9582" t="s">
        <v>21</v>
      </c>
      <c r="P9582" t="s">
        <v>22</v>
      </c>
      <c r="Q9582" t="s">
        <v>35</v>
      </c>
    </row>
    <row r="9583" spans="1:17" hidden="1" x14ac:dyDescent="0.25">
      <c r="A9583" t="s">
        <v>37475</v>
      </c>
      <c r="B9583" t="s">
        <v>37476</v>
      </c>
      <c r="C9583" s="1" t="str">
        <f t="shared" si="1306"/>
        <v>21:0687</v>
      </c>
      <c r="D9583" s="1" t="str">
        <f t="shared" si="1307"/>
        <v>21:0206</v>
      </c>
      <c r="E9583" t="s">
        <v>37477</v>
      </c>
      <c r="F9583" t="s">
        <v>37478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  <c r="O9583" t="s">
        <v>108</v>
      </c>
      <c r="P9583" t="s">
        <v>108</v>
      </c>
      <c r="Q9583" t="s">
        <v>108</v>
      </c>
    </row>
    <row r="9584" spans="1:17" hidden="1" x14ac:dyDescent="0.25">
      <c r="A9584" t="s">
        <v>37479</v>
      </c>
      <c r="B9584" t="s">
        <v>37480</v>
      </c>
      <c r="C9584" s="1" t="str">
        <f t="shared" si="1306"/>
        <v>21:0687</v>
      </c>
      <c r="D9584" s="1" t="str">
        <f t="shared" si="1307"/>
        <v>21:0206</v>
      </c>
      <c r="E9584" t="s">
        <v>37481</v>
      </c>
      <c r="F9584" t="s">
        <v>37482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 t="s">
        <v>21</v>
      </c>
      <c r="P9584" t="s">
        <v>583</v>
      </c>
      <c r="Q9584" t="s">
        <v>35</v>
      </c>
    </row>
    <row r="9585" spans="1:17" hidden="1" x14ac:dyDescent="0.25">
      <c r="A9585" t="s">
        <v>37483</v>
      </c>
      <c r="B9585" t="s">
        <v>37484</v>
      </c>
      <c r="C9585" s="1" t="str">
        <f t="shared" si="1306"/>
        <v>21:0687</v>
      </c>
      <c r="D9585" s="1" t="str">
        <f t="shared" si="1307"/>
        <v>21:0206</v>
      </c>
      <c r="E9585" t="s">
        <v>37485</v>
      </c>
      <c r="F9585" t="s">
        <v>37486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 t="s">
        <v>21</v>
      </c>
      <c r="P9585" t="s">
        <v>22</v>
      </c>
      <c r="Q9585" t="s">
        <v>189</v>
      </c>
    </row>
    <row r="9586" spans="1:17" hidden="1" x14ac:dyDescent="0.25">
      <c r="A9586" t="s">
        <v>37487</v>
      </c>
      <c r="B9586" t="s">
        <v>37488</v>
      </c>
      <c r="C9586" s="1" t="str">
        <f t="shared" si="1306"/>
        <v>21:0687</v>
      </c>
      <c r="D9586" s="1" t="str">
        <f t="shared" si="1307"/>
        <v>21:0206</v>
      </c>
      <c r="E9586" t="s">
        <v>37489</v>
      </c>
      <c r="F9586" t="s">
        <v>37490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 t="s">
        <v>21</v>
      </c>
      <c r="P9586" t="s">
        <v>22</v>
      </c>
      <c r="Q9586" t="s">
        <v>93</v>
      </c>
    </row>
    <row r="9587" spans="1:17" hidden="1" x14ac:dyDescent="0.25">
      <c r="A9587" t="s">
        <v>37491</v>
      </c>
      <c r="B9587" t="s">
        <v>37492</v>
      </c>
      <c r="C9587" s="1" t="str">
        <f t="shared" si="1306"/>
        <v>21:0687</v>
      </c>
      <c r="D9587" s="1" t="str">
        <f t="shared" si="1307"/>
        <v>21:0206</v>
      </c>
      <c r="E9587" t="s">
        <v>37493</v>
      </c>
      <c r="F9587" t="s">
        <v>37494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 t="s">
        <v>21</v>
      </c>
      <c r="P9587" t="s">
        <v>22</v>
      </c>
      <c r="Q9587" t="s">
        <v>103</v>
      </c>
    </row>
    <row r="9588" spans="1:17" hidden="1" x14ac:dyDescent="0.25">
      <c r="A9588" t="s">
        <v>37495</v>
      </c>
      <c r="B9588" t="s">
        <v>37496</v>
      </c>
      <c r="C9588" s="1" t="str">
        <f t="shared" si="1306"/>
        <v>21:0687</v>
      </c>
      <c r="D9588" s="1" t="str">
        <f t="shared" si="1307"/>
        <v>21:0206</v>
      </c>
      <c r="E9588" t="s">
        <v>37497</v>
      </c>
      <c r="F9588" t="s">
        <v>37498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 t="s">
        <v>21</v>
      </c>
      <c r="P9588" t="s">
        <v>356</v>
      </c>
      <c r="Q9588" t="s">
        <v>198</v>
      </c>
    </row>
    <row r="9589" spans="1:17" hidden="1" x14ac:dyDescent="0.25">
      <c r="A9589" t="s">
        <v>37499</v>
      </c>
      <c r="B9589" t="s">
        <v>37500</v>
      </c>
      <c r="C9589" s="1" t="str">
        <f t="shared" si="1306"/>
        <v>21:0687</v>
      </c>
      <c r="D9589" s="1" t="str">
        <f t="shared" si="1307"/>
        <v>21:0206</v>
      </c>
      <c r="E9589" t="s">
        <v>37501</v>
      </c>
      <c r="F9589" t="s">
        <v>37502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 t="s">
        <v>21</v>
      </c>
      <c r="P9589" t="s">
        <v>22</v>
      </c>
      <c r="Q9589" t="s">
        <v>46</v>
      </c>
    </row>
    <row r="9590" spans="1:17" hidden="1" x14ac:dyDescent="0.25">
      <c r="A9590" t="s">
        <v>37503</v>
      </c>
      <c r="B9590" t="s">
        <v>37504</v>
      </c>
      <c r="C9590" s="1" t="str">
        <f t="shared" si="1306"/>
        <v>21:0687</v>
      </c>
      <c r="D9590" s="1" t="str">
        <f t="shared" si="1307"/>
        <v>21:0206</v>
      </c>
      <c r="E9590" t="s">
        <v>37505</v>
      </c>
      <c r="F9590" t="s">
        <v>37506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 t="s">
        <v>21</v>
      </c>
      <c r="P9590" t="s">
        <v>356</v>
      </c>
      <c r="Q9590" t="s">
        <v>103</v>
      </c>
    </row>
    <row r="9591" spans="1:17" hidden="1" x14ac:dyDescent="0.25">
      <c r="A9591" t="s">
        <v>37507</v>
      </c>
      <c r="B9591" t="s">
        <v>37508</v>
      </c>
      <c r="C9591" s="1" t="str">
        <f t="shared" si="1306"/>
        <v>21:0687</v>
      </c>
      <c r="D9591" s="1" t="str">
        <f t="shared" si="1307"/>
        <v>21:0206</v>
      </c>
      <c r="E9591" t="s">
        <v>37509</v>
      </c>
      <c r="F9591" t="s">
        <v>37510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 t="s">
        <v>21</v>
      </c>
      <c r="P9591" t="s">
        <v>356</v>
      </c>
      <c r="Q9591" t="s">
        <v>198</v>
      </c>
    </row>
    <row r="9592" spans="1:17" hidden="1" x14ac:dyDescent="0.25">
      <c r="A9592" t="s">
        <v>37511</v>
      </c>
      <c r="B9592" t="s">
        <v>37512</v>
      </c>
      <c r="C9592" s="1" t="str">
        <f t="shared" si="1306"/>
        <v>21:0687</v>
      </c>
      <c r="D9592" s="1" t="str">
        <f t="shared" si="1307"/>
        <v>21:0206</v>
      </c>
      <c r="E9592" t="s">
        <v>37513</v>
      </c>
      <c r="F9592" t="s">
        <v>37514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 t="s">
        <v>21</v>
      </c>
      <c r="P9592" t="s">
        <v>45</v>
      </c>
      <c r="Q9592" t="s">
        <v>46</v>
      </c>
    </row>
    <row r="9593" spans="1:17" hidden="1" x14ac:dyDescent="0.25">
      <c r="A9593" t="s">
        <v>37515</v>
      </c>
      <c r="B9593" t="s">
        <v>37516</v>
      </c>
      <c r="C9593" s="1" t="str">
        <f t="shared" si="1306"/>
        <v>21:0687</v>
      </c>
      <c r="D9593" s="1" t="str">
        <f t="shared" si="1307"/>
        <v>21:0206</v>
      </c>
      <c r="E9593" t="s">
        <v>37517</v>
      </c>
      <c r="F9593" t="s">
        <v>37518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 t="s">
        <v>21</v>
      </c>
      <c r="P9593" t="s">
        <v>45</v>
      </c>
      <c r="Q9593" t="s">
        <v>46</v>
      </c>
    </row>
    <row r="9594" spans="1:17" hidden="1" x14ac:dyDescent="0.25">
      <c r="A9594" t="s">
        <v>37519</v>
      </c>
      <c r="B9594" t="s">
        <v>37520</v>
      </c>
      <c r="C9594" s="1" t="str">
        <f t="shared" si="1306"/>
        <v>21:0687</v>
      </c>
      <c r="D9594" s="1" t="str">
        <f t="shared" si="1307"/>
        <v>21:0206</v>
      </c>
      <c r="E9594" t="s">
        <v>37521</v>
      </c>
      <c r="F9594" t="s">
        <v>37522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 t="s">
        <v>21</v>
      </c>
      <c r="P9594" t="s">
        <v>22</v>
      </c>
      <c r="Q9594" t="s">
        <v>103</v>
      </c>
    </row>
    <row r="9595" spans="1:17" hidden="1" x14ac:dyDescent="0.25">
      <c r="A9595" t="s">
        <v>37523</v>
      </c>
      <c r="B9595" t="s">
        <v>37524</v>
      </c>
      <c r="C9595" s="1" t="str">
        <f t="shared" si="1306"/>
        <v>21:0687</v>
      </c>
      <c r="D9595" s="1" t="str">
        <f t="shared" si="1307"/>
        <v>21:0206</v>
      </c>
      <c r="E9595" t="s">
        <v>37525</v>
      </c>
      <c r="F9595" t="s">
        <v>37526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 t="s">
        <v>21</v>
      </c>
      <c r="P9595" t="s">
        <v>356</v>
      </c>
      <c r="Q9595" t="s">
        <v>93</v>
      </c>
    </row>
    <row r="9596" spans="1:17" hidden="1" x14ac:dyDescent="0.25">
      <c r="A9596" t="s">
        <v>37527</v>
      </c>
      <c r="B9596" t="s">
        <v>37528</v>
      </c>
      <c r="C9596" s="1" t="str">
        <f t="shared" si="1306"/>
        <v>21:0687</v>
      </c>
      <c r="D9596" s="1" t="str">
        <f t="shared" si="1307"/>
        <v>21:0206</v>
      </c>
      <c r="E9596" t="s">
        <v>37529</v>
      </c>
      <c r="F9596" t="s">
        <v>37530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 t="s">
        <v>21</v>
      </c>
      <c r="P9596" t="s">
        <v>22</v>
      </c>
      <c r="Q9596" t="s">
        <v>93</v>
      </c>
    </row>
    <row r="9597" spans="1:17" hidden="1" x14ac:dyDescent="0.25">
      <c r="A9597" t="s">
        <v>37531</v>
      </c>
      <c r="B9597" t="s">
        <v>37532</v>
      </c>
      <c r="C9597" s="1" t="str">
        <f t="shared" si="1306"/>
        <v>21:0687</v>
      </c>
      <c r="D9597" s="1" t="str">
        <f t="shared" si="1307"/>
        <v>21:0206</v>
      </c>
      <c r="E9597" t="s">
        <v>37533</v>
      </c>
      <c r="F9597" t="s">
        <v>37534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 t="s">
        <v>21</v>
      </c>
      <c r="P9597" t="s">
        <v>356</v>
      </c>
      <c r="Q9597" t="s">
        <v>71</v>
      </c>
    </row>
    <row r="9598" spans="1:17" hidden="1" x14ac:dyDescent="0.25">
      <c r="A9598" t="s">
        <v>37535</v>
      </c>
      <c r="B9598" t="s">
        <v>37536</v>
      </c>
      <c r="C9598" s="1" t="str">
        <f t="shared" si="1306"/>
        <v>21:0687</v>
      </c>
      <c r="D9598" s="1" t="str">
        <f t="shared" si="1307"/>
        <v>21:0206</v>
      </c>
      <c r="E9598" t="s">
        <v>37537</v>
      </c>
      <c r="F9598" t="s">
        <v>37538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 t="s">
        <v>21</v>
      </c>
      <c r="P9598" t="s">
        <v>22</v>
      </c>
      <c r="Q9598" t="s">
        <v>103</v>
      </c>
    </row>
    <row r="9599" spans="1:17" hidden="1" x14ac:dyDescent="0.25">
      <c r="A9599" t="s">
        <v>37539</v>
      </c>
      <c r="B9599" t="s">
        <v>37540</v>
      </c>
      <c r="C9599" s="1" t="str">
        <f t="shared" si="1306"/>
        <v>21:0687</v>
      </c>
      <c r="D9599" s="1" t="str">
        <f t="shared" si="1307"/>
        <v>21:0206</v>
      </c>
      <c r="E9599" t="s">
        <v>37541</v>
      </c>
      <c r="F9599" t="s">
        <v>37542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 t="s">
        <v>21</v>
      </c>
      <c r="P9599" t="s">
        <v>356</v>
      </c>
      <c r="Q9599" t="s">
        <v>198</v>
      </c>
    </row>
    <row r="9600" spans="1:17" hidden="1" x14ac:dyDescent="0.25">
      <c r="A9600" t="s">
        <v>37543</v>
      </c>
      <c r="B9600" t="s">
        <v>37544</v>
      </c>
      <c r="C9600" s="1" t="str">
        <f t="shared" si="1306"/>
        <v>21:0687</v>
      </c>
      <c r="D9600" s="1" t="str">
        <f>HYPERLINK("http://geochem.nrcan.gc.ca/cdogs/content/svy/svy_e.htm", "")</f>
        <v/>
      </c>
      <c r="G9600" s="1" t="str">
        <f>HYPERLINK("http://geochem.nrcan.gc.ca/cdogs/content/cr_/cr_00085_e.htm", "85")</f>
        <v>85</v>
      </c>
      <c r="J9600" t="s">
        <v>11703</v>
      </c>
      <c r="K9600" t="s">
        <v>11704</v>
      </c>
      <c r="O9600" t="s">
        <v>2120</v>
      </c>
      <c r="P9600" t="s">
        <v>2212</v>
      </c>
      <c r="Q9600" t="s">
        <v>398</v>
      </c>
    </row>
    <row r="9601" spans="1:17" hidden="1" x14ac:dyDescent="0.25">
      <c r="A9601" t="s">
        <v>37545</v>
      </c>
      <c r="B9601" t="s">
        <v>37546</v>
      </c>
      <c r="C9601" s="1" t="str">
        <f t="shared" si="1306"/>
        <v>21:0687</v>
      </c>
      <c r="D9601" s="1" t="str">
        <f t="shared" ref="D9601:D9621" si="1310">HYPERLINK("http://geochem.nrcan.gc.ca/cdogs/content/svy/svy210206_e.htm", "21:0206")</f>
        <v>21:0206</v>
      </c>
      <c r="E9601" t="s">
        <v>37547</v>
      </c>
      <c r="F9601" t="s">
        <v>37548</v>
      </c>
      <c r="H9601">
        <v>47.0857247</v>
      </c>
      <c r="I9601">
        <v>-67.186821699999996</v>
      </c>
      <c r="J9601" s="1" t="str">
        <f t="shared" ref="J9601:J9621" si="1311">HYPERLINK("http://geochem.nrcan.gc.ca/cdogs/content/kwd/kwd020018_e.htm", "Fluid (stream)")</f>
        <v>Fluid (stream)</v>
      </c>
      <c r="K9601" s="1" t="str">
        <f t="shared" ref="K9601:K9621" si="1312">HYPERLINK("http://geochem.nrcan.gc.ca/cdogs/content/kwd/kwd080007_e.htm", "Untreated Water")</f>
        <v>Untreated Water</v>
      </c>
      <c r="O9601" t="s">
        <v>21</v>
      </c>
      <c r="P9601" t="s">
        <v>356</v>
      </c>
      <c r="Q9601" t="s">
        <v>392</v>
      </c>
    </row>
    <row r="9602" spans="1:17" hidden="1" x14ac:dyDescent="0.25">
      <c r="A9602" t="s">
        <v>37549</v>
      </c>
      <c r="B9602" t="s">
        <v>37550</v>
      </c>
      <c r="C9602" s="1" t="str">
        <f t="shared" si="1306"/>
        <v>21:0687</v>
      </c>
      <c r="D9602" s="1" t="str">
        <f t="shared" si="1310"/>
        <v>21:0206</v>
      </c>
      <c r="E9602" t="s">
        <v>37551</v>
      </c>
      <c r="F9602" t="s">
        <v>37552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 t="s">
        <v>21</v>
      </c>
      <c r="P9602" t="s">
        <v>22</v>
      </c>
      <c r="Q9602" t="s">
        <v>29</v>
      </c>
    </row>
    <row r="9603" spans="1:17" hidden="1" x14ac:dyDescent="0.25">
      <c r="A9603" t="s">
        <v>37553</v>
      </c>
      <c r="B9603" t="s">
        <v>37554</v>
      </c>
      <c r="C9603" s="1" t="str">
        <f t="shared" si="1306"/>
        <v>21:0687</v>
      </c>
      <c r="D9603" s="1" t="str">
        <f t="shared" si="1310"/>
        <v>21:0206</v>
      </c>
      <c r="E9603" t="s">
        <v>37555</v>
      </c>
      <c r="F9603" t="s">
        <v>37556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 t="s">
        <v>21</v>
      </c>
      <c r="P9603" t="s">
        <v>22</v>
      </c>
      <c r="Q9603" t="s">
        <v>46</v>
      </c>
    </row>
    <row r="9604" spans="1:17" hidden="1" x14ac:dyDescent="0.25">
      <c r="A9604" t="s">
        <v>37557</v>
      </c>
      <c r="B9604" t="s">
        <v>37558</v>
      </c>
      <c r="C9604" s="1" t="str">
        <f t="shared" si="1306"/>
        <v>21:0687</v>
      </c>
      <c r="D9604" s="1" t="str">
        <f t="shared" si="1310"/>
        <v>21:0206</v>
      </c>
      <c r="E9604" t="s">
        <v>37555</v>
      </c>
      <c r="F9604" t="s">
        <v>37559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 t="s">
        <v>21</v>
      </c>
      <c r="P9604" t="s">
        <v>22</v>
      </c>
      <c r="Q9604" t="s">
        <v>103</v>
      </c>
    </row>
    <row r="9605" spans="1:17" hidden="1" x14ac:dyDescent="0.25">
      <c r="A9605" t="s">
        <v>37560</v>
      </c>
      <c r="B9605" t="s">
        <v>37561</v>
      </c>
      <c r="C9605" s="1" t="str">
        <f t="shared" si="1306"/>
        <v>21:0687</v>
      </c>
      <c r="D9605" s="1" t="str">
        <f t="shared" si="1310"/>
        <v>21:0206</v>
      </c>
      <c r="E9605" t="s">
        <v>37562</v>
      </c>
      <c r="F9605" t="s">
        <v>37563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 t="s">
        <v>21</v>
      </c>
      <c r="P9605" t="s">
        <v>22</v>
      </c>
      <c r="Q9605" t="s">
        <v>103</v>
      </c>
    </row>
    <row r="9606" spans="1:17" hidden="1" x14ac:dyDescent="0.25">
      <c r="A9606" t="s">
        <v>37564</v>
      </c>
      <c r="B9606" t="s">
        <v>37565</v>
      </c>
      <c r="C9606" s="1" t="str">
        <f t="shared" si="1306"/>
        <v>21:0687</v>
      </c>
      <c r="D9606" s="1" t="str">
        <f t="shared" si="1310"/>
        <v>21:0206</v>
      </c>
      <c r="E9606" t="s">
        <v>37566</v>
      </c>
      <c r="F9606" t="s">
        <v>37567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 t="s">
        <v>21</v>
      </c>
      <c r="P9606" t="s">
        <v>356</v>
      </c>
      <c r="Q9606" t="s">
        <v>103</v>
      </c>
    </row>
    <row r="9607" spans="1:17" hidden="1" x14ac:dyDescent="0.25">
      <c r="A9607" t="s">
        <v>37568</v>
      </c>
      <c r="B9607" t="s">
        <v>37569</v>
      </c>
      <c r="C9607" s="1" t="str">
        <f t="shared" si="1306"/>
        <v>21:0687</v>
      </c>
      <c r="D9607" s="1" t="str">
        <f t="shared" si="1310"/>
        <v>21:0206</v>
      </c>
      <c r="E9607" t="s">
        <v>37570</v>
      </c>
      <c r="F9607" t="s">
        <v>37571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 t="s">
        <v>21</v>
      </c>
      <c r="P9607" t="s">
        <v>22</v>
      </c>
      <c r="Q9607" t="s">
        <v>198</v>
      </c>
    </row>
    <row r="9608" spans="1:17" hidden="1" x14ac:dyDescent="0.25">
      <c r="A9608" t="s">
        <v>37572</v>
      </c>
      <c r="B9608" t="s">
        <v>37573</v>
      </c>
      <c r="C9608" s="1" t="str">
        <f t="shared" si="1306"/>
        <v>21:0687</v>
      </c>
      <c r="D9608" s="1" t="str">
        <f t="shared" si="1310"/>
        <v>21:0206</v>
      </c>
      <c r="E9608" t="s">
        <v>37574</v>
      </c>
      <c r="F9608" t="s">
        <v>37575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 t="s">
        <v>21</v>
      </c>
      <c r="P9608" t="s">
        <v>583</v>
      </c>
      <c r="Q9608" t="s">
        <v>46</v>
      </c>
    </row>
    <row r="9609" spans="1:17" hidden="1" x14ac:dyDescent="0.25">
      <c r="A9609" t="s">
        <v>37576</v>
      </c>
      <c r="B9609" t="s">
        <v>37577</v>
      </c>
      <c r="C9609" s="1" t="str">
        <f t="shared" si="1306"/>
        <v>21:0687</v>
      </c>
      <c r="D9609" s="1" t="str">
        <f t="shared" si="1310"/>
        <v>21:0206</v>
      </c>
      <c r="E9609" t="s">
        <v>37578</v>
      </c>
      <c r="F9609" t="s">
        <v>37579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 t="s">
        <v>21</v>
      </c>
      <c r="P9609" t="s">
        <v>583</v>
      </c>
      <c r="Q9609" t="s">
        <v>23</v>
      </c>
    </row>
    <row r="9610" spans="1:17" hidden="1" x14ac:dyDescent="0.25">
      <c r="A9610" t="s">
        <v>37580</v>
      </c>
      <c r="B9610" t="s">
        <v>37581</v>
      </c>
      <c r="C9610" s="1" t="str">
        <f t="shared" si="1306"/>
        <v>21:0687</v>
      </c>
      <c r="D9610" s="1" t="str">
        <f t="shared" si="1310"/>
        <v>21:0206</v>
      </c>
      <c r="E9610" t="s">
        <v>37582</v>
      </c>
      <c r="F9610" t="s">
        <v>37583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 t="s">
        <v>21</v>
      </c>
      <c r="P9610" t="s">
        <v>22</v>
      </c>
      <c r="Q9610" t="s">
        <v>29</v>
      </c>
    </row>
    <row r="9611" spans="1:17" hidden="1" x14ac:dyDescent="0.25">
      <c r="A9611" t="s">
        <v>37584</v>
      </c>
      <c r="B9611" t="s">
        <v>37585</v>
      </c>
      <c r="C9611" s="1" t="str">
        <f t="shared" si="1306"/>
        <v>21:0687</v>
      </c>
      <c r="D9611" s="1" t="str">
        <f t="shared" si="1310"/>
        <v>21:0206</v>
      </c>
      <c r="E9611" t="s">
        <v>37586</v>
      </c>
      <c r="F9611" t="s">
        <v>37587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 t="s">
        <v>21</v>
      </c>
      <c r="P9611" t="s">
        <v>22</v>
      </c>
      <c r="Q9611" t="s">
        <v>46</v>
      </c>
    </row>
    <row r="9612" spans="1:17" hidden="1" x14ac:dyDescent="0.25">
      <c r="A9612" t="s">
        <v>37588</v>
      </c>
      <c r="B9612" t="s">
        <v>37589</v>
      </c>
      <c r="C9612" s="1" t="str">
        <f t="shared" si="1306"/>
        <v>21:0687</v>
      </c>
      <c r="D9612" s="1" t="str">
        <f t="shared" si="1310"/>
        <v>21:0206</v>
      </c>
      <c r="E9612" t="s">
        <v>37590</v>
      </c>
      <c r="F9612" t="s">
        <v>37591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 t="s">
        <v>1771</v>
      </c>
      <c r="P9612" t="s">
        <v>22</v>
      </c>
      <c r="Q9612" t="s">
        <v>29</v>
      </c>
    </row>
    <row r="9613" spans="1:17" hidden="1" x14ac:dyDescent="0.25">
      <c r="A9613" t="s">
        <v>37592</v>
      </c>
      <c r="B9613" t="s">
        <v>37593</v>
      </c>
      <c r="C9613" s="1" t="str">
        <f t="shared" si="1306"/>
        <v>21:0687</v>
      </c>
      <c r="D9613" s="1" t="str">
        <f t="shared" si="1310"/>
        <v>21:0206</v>
      </c>
      <c r="E9613" t="s">
        <v>37594</v>
      </c>
      <c r="F9613" t="s">
        <v>37595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 t="s">
        <v>21</v>
      </c>
      <c r="P9613" t="s">
        <v>22</v>
      </c>
      <c r="Q9613" t="s">
        <v>29</v>
      </c>
    </row>
    <row r="9614" spans="1:17" hidden="1" x14ac:dyDescent="0.25">
      <c r="A9614" t="s">
        <v>37596</v>
      </c>
      <c r="B9614" t="s">
        <v>37597</v>
      </c>
      <c r="C9614" s="1" t="str">
        <f t="shared" si="1306"/>
        <v>21:0687</v>
      </c>
      <c r="D9614" s="1" t="str">
        <f t="shared" si="1310"/>
        <v>21:0206</v>
      </c>
      <c r="E9614" t="s">
        <v>37598</v>
      </c>
      <c r="F9614" t="s">
        <v>37599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 t="s">
        <v>21</v>
      </c>
      <c r="P9614" t="s">
        <v>22</v>
      </c>
      <c r="Q9614" t="s">
        <v>29</v>
      </c>
    </row>
    <row r="9615" spans="1:17" hidden="1" x14ac:dyDescent="0.25">
      <c r="A9615" t="s">
        <v>37600</v>
      </c>
      <c r="B9615" t="s">
        <v>37601</v>
      </c>
      <c r="C9615" s="1" t="str">
        <f t="shared" si="1306"/>
        <v>21:0687</v>
      </c>
      <c r="D9615" s="1" t="str">
        <f t="shared" si="1310"/>
        <v>21:0206</v>
      </c>
      <c r="E9615" t="s">
        <v>37602</v>
      </c>
      <c r="F9615" t="s">
        <v>37603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 t="s">
        <v>21</v>
      </c>
      <c r="P9615" t="s">
        <v>583</v>
      </c>
      <c r="Q9615" t="s">
        <v>93</v>
      </c>
    </row>
    <row r="9616" spans="1:17" hidden="1" x14ac:dyDescent="0.25">
      <c r="A9616" t="s">
        <v>37604</v>
      </c>
      <c r="B9616" t="s">
        <v>37605</v>
      </c>
      <c r="C9616" s="1" t="str">
        <f t="shared" si="1306"/>
        <v>21:0687</v>
      </c>
      <c r="D9616" s="1" t="str">
        <f t="shared" si="1310"/>
        <v>21:0206</v>
      </c>
      <c r="E9616" t="s">
        <v>37606</v>
      </c>
      <c r="F9616" t="s">
        <v>37607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 t="s">
        <v>21</v>
      </c>
      <c r="P9616" t="s">
        <v>22</v>
      </c>
      <c r="Q9616" t="s">
        <v>93</v>
      </c>
    </row>
    <row r="9617" spans="1:17" hidden="1" x14ac:dyDescent="0.25">
      <c r="A9617" t="s">
        <v>37608</v>
      </c>
      <c r="B9617" t="s">
        <v>37609</v>
      </c>
      <c r="C9617" s="1" t="str">
        <f t="shared" si="1306"/>
        <v>21:0687</v>
      </c>
      <c r="D9617" s="1" t="str">
        <f t="shared" si="1310"/>
        <v>21:0206</v>
      </c>
      <c r="E9617" t="s">
        <v>37610</v>
      </c>
      <c r="F9617" t="s">
        <v>37611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 t="s">
        <v>21</v>
      </c>
      <c r="P9617" t="s">
        <v>583</v>
      </c>
      <c r="Q9617" t="s">
        <v>103</v>
      </c>
    </row>
    <row r="9618" spans="1:17" hidden="1" x14ac:dyDescent="0.25">
      <c r="A9618" t="s">
        <v>37612</v>
      </c>
      <c r="B9618" t="s">
        <v>37613</v>
      </c>
      <c r="C9618" s="1" t="str">
        <f t="shared" si="1306"/>
        <v>21:0687</v>
      </c>
      <c r="D9618" s="1" t="str">
        <f t="shared" si="1310"/>
        <v>21:0206</v>
      </c>
      <c r="E9618" t="s">
        <v>37614</v>
      </c>
      <c r="F9618" t="s">
        <v>37615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 t="s">
        <v>21</v>
      </c>
      <c r="P9618" t="s">
        <v>22</v>
      </c>
      <c r="Q9618" t="s">
        <v>23</v>
      </c>
    </row>
    <row r="9619" spans="1:17" hidden="1" x14ac:dyDescent="0.25">
      <c r="A9619" t="s">
        <v>37616</v>
      </c>
      <c r="B9619" t="s">
        <v>37617</v>
      </c>
      <c r="C9619" s="1" t="str">
        <f t="shared" si="1306"/>
        <v>21:0687</v>
      </c>
      <c r="D9619" s="1" t="str">
        <f t="shared" si="1310"/>
        <v>21:0206</v>
      </c>
      <c r="E9619" t="s">
        <v>37614</v>
      </c>
      <c r="F9619" t="s">
        <v>37618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 t="s">
        <v>21</v>
      </c>
      <c r="P9619" t="s">
        <v>356</v>
      </c>
      <c r="Q9619" t="s">
        <v>29</v>
      </c>
    </row>
    <row r="9620" spans="1:17" hidden="1" x14ac:dyDescent="0.25">
      <c r="A9620" t="s">
        <v>37619</v>
      </c>
      <c r="B9620" t="s">
        <v>37620</v>
      </c>
      <c r="C9620" s="1" t="str">
        <f t="shared" si="1306"/>
        <v>21:0687</v>
      </c>
      <c r="D9620" s="1" t="str">
        <f t="shared" si="1310"/>
        <v>21:0206</v>
      </c>
      <c r="E9620" t="s">
        <v>37621</v>
      </c>
      <c r="F9620" t="s">
        <v>37622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 t="s">
        <v>576</v>
      </c>
      <c r="P9620" t="s">
        <v>356</v>
      </c>
      <c r="Q9620" t="s">
        <v>23</v>
      </c>
    </row>
    <row r="9621" spans="1:17" hidden="1" x14ac:dyDescent="0.25">
      <c r="A9621" t="s">
        <v>37623</v>
      </c>
      <c r="B9621" t="s">
        <v>37624</v>
      </c>
      <c r="C9621" s="1" t="str">
        <f t="shared" si="1306"/>
        <v>21:0687</v>
      </c>
      <c r="D9621" s="1" t="str">
        <f t="shared" si="1310"/>
        <v>21:0206</v>
      </c>
      <c r="E9621" t="s">
        <v>37625</v>
      </c>
      <c r="F9621" t="s">
        <v>37626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 t="s">
        <v>576</v>
      </c>
      <c r="P9621" t="s">
        <v>356</v>
      </c>
      <c r="Q9621" t="s">
        <v>35</v>
      </c>
    </row>
    <row r="9622" spans="1:17" hidden="1" x14ac:dyDescent="0.25">
      <c r="A9622" t="s">
        <v>37627</v>
      </c>
      <c r="B9622" t="s">
        <v>37628</v>
      </c>
      <c r="C9622" s="1" t="str">
        <f t="shared" si="1306"/>
        <v>21:0687</v>
      </c>
      <c r="D9622" s="1" t="str">
        <f>HYPERLINK("http://geochem.nrcan.gc.ca/cdogs/content/svy/svy_e.htm", "")</f>
        <v/>
      </c>
      <c r="G9622" s="1" t="str">
        <f>HYPERLINK("http://geochem.nrcan.gc.ca/cdogs/content/cr_/cr_00086_e.htm", "86")</f>
        <v>86</v>
      </c>
      <c r="J9622" t="s">
        <v>11703</v>
      </c>
      <c r="K9622" t="s">
        <v>11704</v>
      </c>
      <c r="O9622" t="s">
        <v>576</v>
      </c>
      <c r="P9622" t="s">
        <v>391</v>
      </c>
      <c r="Q9622" t="s">
        <v>35</v>
      </c>
    </row>
    <row r="9623" spans="1:17" hidden="1" x14ac:dyDescent="0.25">
      <c r="A9623" t="s">
        <v>37629</v>
      </c>
      <c r="B9623" t="s">
        <v>37630</v>
      </c>
      <c r="C9623" s="1" t="str">
        <f t="shared" si="1306"/>
        <v>21:0687</v>
      </c>
      <c r="D9623" s="1" t="str">
        <f t="shared" ref="D9623:D9642" si="1313">HYPERLINK("http://geochem.nrcan.gc.ca/cdogs/content/svy/svy210206_e.htm", "21:0206")</f>
        <v>21:0206</v>
      </c>
      <c r="E9623" t="s">
        <v>37631</v>
      </c>
      <c r="F9623" t="s">
        <v>37632</v>
      </c>
      <c r="H9623">
        <v>47.0379316</v>
      </c>
      <c r="I9623">
        <v>-67.2748189</v>
      </c>
      <c r="J9623" s="1" t="str">
        <f t="shared" ref="J9623:J9642" si="1314">HYPERLINK("http://geochem.nrcan.gc.ca/cdogs/content/kwd/kwd020018_e.htm", "Fluid (stream)")</f>
        <v>Fluid (stream)</v>
      </c>
      <c r="K9623" s="1" t="str">
        <f t="shared" ref="K9623:K9642" si="1315">HYPERLINK("http://geochem.nrcan.gc.ca/cdogs/content/kwd/kwd080007_e.htm", "Untreated Water")</f>
        <v>Untreated Water</v>
      </c>
      <c r="O9623" t="s">
        <v>327</v>
      </c>
      <c r="P9623" t="s">
        <v>583</v>
      </c>
      <c r="Q9623" t="s">
        <v>59</v>
      </c>
    </row>
    <row r="9624" spans="1:17" hidden="1" x14ac:dyDescent="0.25">
      <c r="A9624" t="s">
        <v>37633</v>
      </c>
      <c r="B9624" t="s">
        <v>37634</v>
      </c>
      <c r="C9624" s="1" t="str">
        <f t="shared" si="1306"/>
        <v>21:0687</v>
      </c>
      <c r="D9624" s="1" t="str">
        <f t="shared" si="1313"/>
        <v>21:0206</v>
      </c>
      <c r="E9624" t="s">
        <v>37635</v>
      </c>
      <c r="F9624" t="s">
        <v>37636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 t="s">
        <v>21</v>
      </c>
      <c r="P9624" t="s">
        <v>22</v>
      </c>
      <c r="Q9624" t="s">
        <v>46</v>
      </c>
    </row>
    <row r="9625" spans="1:17" hidden="1" x14ac:dyDescent="0.25">
      <c r="A9625" t="s">
        <v>37637</v>
      </c>
      <c r="B9625" t="s">
        <v>37638</v>
      </c>
      <c r="C9625" s="1" t="str">
        <f t="shared" si="1306"/>
        <v>21:0687</v>
      </c>
      <c r="D9625" s="1" t="str">
        <f t="shared" si="1313"/>
        <v>21:0206</v>
      </c>
      <c r="E9625" t="s">
        <v>37639</v>
      </c>
      <c r="F9625" t="s">
        <v>37640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 t="s">
        <v>21</v>
      </c>
      <c r="P9625" t="s">
        <v>356</v>
      </c>
      <c r="Q9625" t="s">
        <v>46</v>
      </c>
    </row>
    <row r="9626" spans="1:17" hidden="1" x14ac:dyDescent="0.25">
      <c r="A9626" t="s">
        <v>37641</v>
      </c>
      <c r="B9626" t="s">
        <v>37642</v>
      </c>
      <c r="C9626" s="1" t="str">
        <f t="shared" si="1306"/>
        <v>21:0687</v>
      </c>
      <c r="D9626" s="1" t="str">
        <f t="shared" si="1313"/>
        <v>21:0206</v>
      </c>
      <c r="E9626" t="s">
        <v>37643</v>
      </c>
      <c r="F9626" t="s">
        <v>37644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 t="s">
        <v>21</v>
      </c>
      <c r="P9626" t="s">
        <v>22</v>
      </c>
      <c r="Q9626" t="s">
        <v>46</v>
      </c>
    </row>
    <row r="9627" spans="1:17" hidden="1" x14ac:dyDescent="0.25">
      <c r="A9627" t="s">
        <v>37645</v>
      </c>
      <c r="B9627" t="s">
        <v>37646</v>
      </c>
      <c r="C9627" s="1" t="str">
        <f t="shared" si="1306"/>
        <v>21:0687</v>
      </c>
      <c r="D9627" s="1" t="str">
        <f t="shared" si="1313"/>
        <v>21:0206</v>
      </c>
      <c r="E9627" t="s">
        <v>37647</v>
      </c>
      <c r="F9627" t="s">
        <v>37648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 t="s">
        <v>21</v>
      </c>
      <c r="P9627" t="s">
        <v>583</v>
      </c>
      <c r="Q9627" t="s">
        <v>198</v>
      </c>
    </row>
    <row r="9628" spans="1:17" hidden="1" x14ac:dyDescent="0.25">
      <c r="A9628" t="s">
        <v>37649</v>
      </c>
      <c r="B9628" t="s">
        <v>37650</v>
      </c>
      <c r="C9628" s="1" t="str">
        <f t="shared" si="1306"/>
        <v>21:0687</v>
      </c>
      <c r="D9628" s="1" t="str">
        <f t="shared" si="1313"/>
        <v>21:0206</v>
      </c>
      <c r="E9628" t="s">
        <v>37651</v>
      </c>
      <c r="F9628" t="s">
        <v>37652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 t="s">
        <v>21</v>
      </c>
      <c r="P9628" t="s">
        <v>22</v>
      </c>
      <c r="Q9628" t="s">
        <v>198</v>
      </c>
    </row>
    <row r="9629" spans="1:17" hidden="1" x14ac:dyDescent="0.25">
      <c r="A9629" t="s">
        <v>37653</v>
      </c>
      <c r="B9629" t="s">
        <v>37654</v>
      </c>
      <c r="C9629" s="1" t="str">
        <f t="shared" si="1306"/>
        <v>21:0687</v>
      </c>
      <c r="D9629" s="1" t="str">
        <f t="shared" si="1313"/>
        <v>21:0206</v>
      </c>
      <c r="E9629" t="s">
        <v>37655</v>
      </c>
      <c r="F9629" t="s">
        <v>37656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 t="s">
        <v>21</v>
      </c>
      <c r="P9629" t="s">
        <v>22</v>
      </c>
      <c r="Q9629" t="s">
        <v>46</v>
      </c>
    </row>
    <row r="9630" spans="1:17" hidden="1" x14ac:dyDescent="0.25">
      <c r="A9630" t="s">
        <v>37657</v>
      </c>
      <c r="B9630" t="s">
        <v>37658</v>
      </c>
      <c r="C9630" s="1" t="str">
        <f t="shared" si="1306"/>
        <v>21:0687</v>
      </c>
      <c r="D9630" s="1" t="str">
        <f t="shared" si="1313"/>
        <v>21:0206</v>
      </c>
      <c r="E9630" t="s">
        <v>37659</v>
      </c>
      <c r="F9630" t="s">
        <v>37660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 t="s">
        <v>21</v>
      </c>
      <c r="P9630" t="s">
        <v>356</v>
      </c>
      <c r="Q9630" t="s">
        <v>46</v>
      </c>
    </row>
    <row r="9631" spans="1:17" hidden="1" x14ac:dyDescent="0.25">
      <c r="A9631" t="s">
        <v>37661</v>
      </c>
      <c r="B9631" t="s">
        <v>37662</v>
      </c>
      <c r="C9631" s="1" t="str">
        <f t="shared" si="1306"/>
        <v>21:0687</v>
      </c>
      <c r="D9631" s="1" t="str">
        <f t="shared" si="1313"/>
        <v>21:0206</v>
      </c>
      <c r="E9631" t="s">
        <v>37663</v>
      </c>
      <c r="F9631" t="s">
        <v>37664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 t="s">
        <v>21</v>
      </c>
      <c r="P9631" t="s">
        <v>356</v>
      </c>
      <c r="Q9631" t="s">
        <v>46</v>
      </c>
    </row>
    <row r="9632" spans="1:17" hidden="1" x14ac:dyDescent="0.25">
      <c r="A9632" t="s">
        <v>37665</v>
      </c>
      <c r="B9632" t="s">
        <v>37666</v>
      </c>
      <c r="C9632" s="1" t="str">
        <f t="shared" si="1306"/>
        <v>21:0687</v>
      </c>
      <c r="D9632" s="1" t="str">
        <f t="shared" si="1313"/>
        <v>21:0206</v>
      </c>
      <c r="E9632" t="s">
        <v>37667</v>
      </c>
      <c r="F9632" t="s">
        <v>37668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 t="s">
        <v>21</v>
      </c>
      <c r="P9632" t="s">
        <v>22</v>
      </c>
      <c r="Q9632" t="s">
        <v>29</v>
      </c>
    </row>
    <row r="9633" spans="1:17" hidden="1" x14ac:dyDescent="0.25">
      <c r="A9633" t="s">
        <v>37669</v>
      </c>
      <c r="B9633" t="s">
        <v>37670</v>
      </c>
      <c r="C9633" s="1" t="str">
        <f t="shared" si="1306"/>
        <v>21:0687</v>
      </c>
      <c r="D9633" s="1" t="str">
        <f t="shared" si="1313"/>
        <v>21:0206</v>
      </c>
      <c r="E9633" t="s">
        <v>37671</v>
      </c>
      <c r="F9633" t="s">
        <v>37672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 t="s">
        <v>21</v>
      </c>
      <c r="P9633" t="s">
        <v>356</v>
      </c>
      <c r="Q9633" t="s">
        <v>23</v>
      </c>
    </row>
    <row r="9634" spans="1:17" hidden="1" x14ac:dyDescent="0.25">
      <c r="A9634" t="s">
        <v>37673</v>
      </c>
      <c r="B9634" t="s">
        <v>37674</v>
      </c>
      <c r="C9634" s="1" t="str">
        <f t="shared" si="1306"/>
        <v>21:0687</v>
      </c>
      <c r="D9634" s="1" t="str">
        <f t="shared" si="1313"/>
        <v>21:0206</v>
      </c>
      <c r="E9634" t="s">
        <v>37675</v>
      </c>
      <c r="F9634" t="s">
        <v>37676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 t="s">
        <v>21</v>
      </c>
      <c r="P9634" t="s">
        <v>22</v>
      </c>
      <c r="Q9634" t="s">
        <v>103</v>
      </c>
    </row>
    <row r="9635" spans="1:17" hidden="1" x14ac:dyDescent="0.25">
      <c r="A9635" t="s">
        <v>37677</v>
      </c>
      <c r="B9635" t="s">
        <v>37678</v>
      </c>
      <c r="C9635" s="1" t="str">
        <f t="shared" si="1306"/>
        <v>21:0687</v>
      </c>
      <c r="D9635" s="1" t="str">
        <f t="shared" si="1313"/>
        <v>21:0206</v>
      </c>
      <c r="E9635" t="s">
        <v>37679</v>
      </c>
      <c r="F9635" t="s">
        <v>37680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 t="s">
        <v>21</v>
      </c>
      <c r="P9635" t="s">
        <v>22</v>
      </c>
      <c r="Q9635" t="s">
        <v>103</v>
      </c>
    </row>
    <row r="9636" spans="1:17" hidden="1" x14ac:dyDescent="0.25">
      <c r="A9636" t="s">
        <v>37681</v>
      </c>
      <c r="B9636" t="s">
        <v>37682</v>
      </c>
      <c r="C9636" s="1" t="str">
        <f t="shared" ref="C9636:C9699" si="1316">HYPERLINK("http://geochem.nrcan.gc.ca/cdogs/content/bdl/bdl210687_e.htm", "21:0687")</f>
        <v>21:0687</v>
      </c>
      <c r="D9636" s="1" t="str">
        <f t="shared" si="1313"/>
        <v>21:0206</v>
      </c>
      <c r="E9636" t="s">
        <v>37683</v>
      </c>
      <c r="F9636" t="s">
        <v>37684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 t="s">
        <v>21</v>
      </c>
      <c r="P9636" t="s">
        <v>22</v>
      </c>
      <c r="Q9636" t="s">
        <v>198</v>
      </c>
    </row>
    <row r="9637" spans="1:17" hidden="1" x14ac:dyDescent="0.25">
      <c r="A9637" t="s">
        <v>37685</v>
      </c>
      <c r="B9637" t="s">
        <v>37686</v>
      </c>
      <c r="C9637" s="1" t="str">
        <f t="shared" si="1316"/>
        <v>21:0687</v>
      </c>
      <c r="D9637" s="1" t="str">
        <f t="shared" si="1313"/>
        <v>21:0206</v>
      </c>
      <c r="E9637" t="s">
        <v>37687</v>
      </c>
      <c r="F9637" t="s">
        <v>37688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 t="s">
        <v>21</v>
      </c>
      <c r="P9637" t="s">
        <v>22</v>
      </c>
      <c r="Q9637" t="s">
        <v>46</v>
      </c>
    </row>
    <row r="9638" spans="1:17" hidden="1" x14ac:dyDescent="0.25">
      <c r="A9638" t="s">
        <v>37689</v>
      </c>
      <c r="B9638" t="s">
        <v>37690</v>
      </c>
      <c r="C9638" s="1" t="str">
        <f t="shared" si="1316"/>
        <v>21:0687</v>
      </c>
      <c r="D9638" s="1" t="str">
        <f t="shared" si="1313"/>
        <v>21:0206</v>
      </c>
      <c r="E9638" t="s">
        <v>37687</v>
      </c>
      <c r="F9638" t="s">
        <v>37691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 t="s">
        <v>21</v>
      </c>
      <c r="P9638" t="s">
        <v>356</v>
      </c>
      <c r="Q9638" t="s">
        <v>198</v>
      </c>
    </row>
    <row r="9639" spans="1:17" hidden="1" x14ac:dyDescent="0.25">
      <c r="A9639" t="s">
        <v>37692</v>
      </c>
      <c r="B9639" t="s">
        <v>37693</v>
      </c>
      <c r="C9639" s="1" t="str">
        <f t="shared" si="1316"/>
        <v>21:0687</v>
      </c>
      <c r="D9639" s="1" t="str">
        <f t="shared" si="1313"/>
        <v>21:0206</v>
      </c>
      <c r="E9639" t="s">
        <v>37694</v>
      </c>
      <c r="F9639" t="s">
        <v>37695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 t="s">
        <v>21</v>
      </c>
      <c r="P9639" t="s">
        <v>22</v>
      </c>
      <c r="Q9639" t="s">
        <v>198</v>
      </c>
    </row>
    <row r="9640" spans="1:17" hidden="1" x14ac:dyDescent="0.25">
      <c r="A9640" t="s">
        <v>37696</v>
      </c>
      <c r="B9640" t="s">
        <v>37697</v>
      </c>
      <c r="C9640" s="1" t="str">
        <f t="shared" si="1316"/>
        <v>21:0687</v>
      </c>
      <c r="D9640" s="1" t="str">
        <f t="shared" si="1313"/>
        <v>21:0206</v>
      </c>
      <c r="E9640" t="s">
        <v>37698</v>
      </c>
      <c r="F9640" t="s">
        <v>37699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 t="s">
        <v>21</v>
      </c>
      <c r="P9640" t="s">
        <v>22</v>
      </c>
      <c r="Q9640" t="s">
        <v>149</v>
      </c>
    </row>
    <row r="9641" spans="1:17" hidden="1" x14ac:dyDescent="0.25">
      <c r="A9641" t="s">
        <v>37700</v>
      </c>
      <c r="B9641" t="s">
        <v>37701</v>
      </c>
      <c r="C9641" s="1" t="str">
        <f t="shared" si="1316"/>
        <v>21:0687</v>
      </c>
      <c r="D9641" s="1" t="str">
        <f t="shared" si="1313"/>
        <v>21:0206</v>
      </c>
      <c r="E9641" t="s">
        <v>37702</v>
      </c>
      <c r="F9641" t="s">
        <v>37703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 t="s">
        <v>21</v>
      </c>
      <c r="P9641" t="s">
        <v>22</v>
      </c>
      <c r="Q9641" t="s">
        <v>215</v>
      </c>
    </row>
    <row r="9642" spans="1:17" hidden="1" x14ac:dyDescent="0.25">
      <c r="A9642" t="s">
        <v>37704</v>
      </c>
      <c r="B9642" t="s">
        <v>37705</v>
      </c>
      <c r="C9642" s="1" t="str">
        <f t="shared" si="1316"/>
        <v>21:0687</v>
      </c>
      <c r="D9642" s="1" t="str">
        <f t="shared" si="1313"/>
        <v>21:0206</v>
      </c>
      <c r="E9642" t="s">
        <v>37706</v>
      </c>
      <c r="F9642" t="s">
        <v>37707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 t="s">
        <v>21</v>
      </c>
      <c r="P9642" t="s">
        <v>22</v>
      </c>
      <c r="Q9642" t="s">
        <v>103</v>
      </c>
    </row>
    <row r="9643" spans="1:17" hidden="1" x14ac:dyDescent="0.25">
      <c r="A9643" t="s">
        <v>37708</v>
      </c>
      <c r="B9643" t="s">
        <v>37709</v>
      </c>
      <c r="C9643" s="1" t="str">
        <f t="shared" si="1316"/>
        <v>21:0687</v>
      </c>
      <c r="D9643" s="1" t="str">
        <f>HYPERLINK("http://geochem.nrcan.gc.ca/cdogs/content/svy/svy_e.htm", "")</f>
        <v/>
      </c>
      <c r="G9643" s="1" t="str">
        <f>HYPERLINK("http://geochem.nrcan.gc.ca/cdogs/content/cr_/cr_00086_e.htm", "86")</f>
        <v>86</v>
      </c>
      <c r="J9643" t="s">
        <v>11703</v>
      </c>
      <c r="K9643" t="s">
        <v>11704</v>
      </c>
      <c r="O9643" t="s">
        <v>2883</v>
      </c>
      <c r="P9643" t="s">
        <v>391</v>
      </c>
      <c r="Q9643" t="s">
        <v>103</v>
      </c>
    </row>
    <row r="9644" spans="1:17" hidden="1" x14ac:dyDescent="0.25">
      <c r="A9644" t="s">
        <v>37710</v>
      </c>
      <c r="B9644" t="s">
        <v>37711</v>
      </c>
      <c r="C9644" s="1" t="str">
        <f t="shared" si="1316"/>
        <v>21:0687</v>
      </c>
      <c r="D9644" s="1" t="str">
        <f t="shared" ref="D9644:D9668" si="1317">HYPERLINK("http://geochem.nrcan.gc.ca/cdogs/content/svy/svy210206_e.htm", "21:0206")</f>
        <v>21:0206</v>
      </c>
      <c r="E9644" t="s">
        <v>37712</v>
      </c>
      <c r="F9644" t="s">
        <v>37713</v>
      </c>
      <c r="H9644">
        <v>47.1054745</v>
      </c>
      <c r="I9644">
        <v>-67.153952200000006</v>
      </c>
      <c r="J9644" s="1" t="str">
        <f t="shared" ref="J9644:J9668" si="1318">HYPERLINK("http://geochem.nrcan.gc.ca/cdogs/content/kwd/kwd020018_e.htm", "Fluid (stream)")</f>
        <v>Fluid (stream)</v>
      </c>
      <c r="K9644" s="1" t="str">
        <f t="shared" ref="K9644:K9668" si="1319">HYPERLINK("http://geochem.nrcan.gc.ca/cdogs/content/kwd/kwd080007_e.htm", "Untreated Water")</f>
        <v>Untreated Water</v>
      </c>
      <c r="O9644" t="s">
        <v>21</v>
      </c>
      <c r="P9644" t="s">
        <v>583</v>
      </c>
      <c r="Q9644" t="s">
        <v>198</v>
      </c>
    </row>
    <row r="9645" spans="1:17" hidden="1" x14ac:dyDescent="0.25">
      <c r="A9645" t="s">
        <v>37714</v>
      </c>
      <c r="B9645" t="s">
        <v>37715</v>
      </c>
      <c r="C9645" s="1" t="str">
        <f t="shared" si="1316"/>
        <v>21:0687</v>
      </c>
      <c r="D9645" s="1" t="str">
        <f t="shared" si="1317"/>
        <v>21:0206</v>
      </c>
      <c r="E9645" t="s">
        <v>37716</v>
      </c>
      <c r="F9645" t="s">
        <v>37717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 t="s">
        <v>21</v>
      </c>
      <c r="P9645" t="s">
        <v>583</v>
      </c>
      <c r="Q9645" t="s">
        <v>103</v>
      </c>
    </row>
    <row r="9646" spans="1:17" hidden="1" x14ac:dyDescent="0.25">
      <c r="A9646" t="s">
        <v>37718</v>
      </c>
      <c r="B9646" t="s">
        <v>37719</v>
      </c>
      <c r="C9646" s="1" t="str">
        <f t="shared" si="1316"/>
        <v>21:0687</v>
      </c>
      <c r="D9646" s="1" t="str">
        <f t="shared" si="1317"/>
        <v>21:0206</v>
      </c>
      <c r="E9646" t="s">
        <v>37720</v>
      </c>
      <c r="F9646" t="s">
        <v>37721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 t="s">
        <v>21</v>
      </c>
      <c r="P9646" t="s">
        <v>583</v>
      </c>
      <c r="Q9646" t="s">
        <v>103</v>
      </c>
    </row>
    <row r="9647" spans="1:17" hidden="1" x14ac:dyDescent="0.25">
      <c r="A9647" t="s">
        <v>37722</v>
      </c>
      <c r="B9647" t="s">
        <v>37723</v>
      </c>
      <c r="C9647" s="1" t="str">
        <f t="shared" si="1316"/>
        <v>21:0687</v>
      </c>
      <c r="D9647" s="1" t="str">
        <f t="shared" si="1317"/>
        <v>21:0206</v>
      </c>
      <c r="E9647" t="s">
        <v>37724</v>
      </c>
      <c r="F9647" t="s">
        <v>37725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 t="s">
        <v>21</v>
      </c>
      <c r="P9647" t="s">
        <v>22</v>
      </c>
      <c r="Q9647" t="s">
        <v>103</v>
      </c>
    </row>
    <row r="9648" spans="1:17" hidden="1" x14ac:dyDescent="0.25">
      <c r="A9648" t="s">
        <v>37726</v>
      </c>
      <c r="B9648" t="s">
        <v>37727</v>
      </c>
      <c r="C9648" s="1" t="str">
        <f t="shared" si="1316"/>
        <v>21:0687</v>
      </c>
      <c r="D9648" s="1" t="str">
        <f t="shared" si="1317"/>
        <v>21:0206</v>
      </c>
      <c r="E9648" t="s">
        <v>37728</v>
      </c>
      <c r="F9648" t="s">
        <v>37729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 t="s">
        <v>21</v>
      </c>
      <c r="P9648" t="s">
        <v>22</v>
      </c>
      <c r="Q9648" t="s">
        <v>103</v>
      </c>
    </row>
    <row r="9649" spans="1:17" hidden="1" x14ac:dyDescent="0.25">
      <c r="A9649" t="s">
        <v>37730</v>
      </c>
      <c r="B9649" t="s">
        <v>37731</v>
      </c>
      <c r="C9649" s="1" t="str">
        <f t="shared" si="1316"/>
        <v>21:0687</v>
      </c>
      <c r="D9649" s="1" t="str">
        <f t="shared" si="1317"/>
        <v>21:0206</v>
      </c>
      <c r="E9649" t="s">
        <v>37732</v>
      </c>
      <c r="F9649" t="s">
        <v>37733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 t="s">
        <v>21</v>
      </c>
      <c r="P9649" t="s">
        <v>356</v>
      </c>
      <c r="Q9649" t="s">
        <v>103</v>
      </c>
    </row>
    <row r="9650" spans="1:17" hidden="1" x14ac:dyDescent="0.25">
      <c r="A9650" t="s">
        <v>37734</v>
      </c>
      <c r="B9650" t="s">
        <v>37735</v>
      </c>
      <c r="C9650" s="1" t="str">
        <f t="shared" si="1316"/>
        <v>21:0687</v>
      </c>
      <c r="D9650" s="1" t="str">
        <f t="shared" si="1317"/>
        <v>21:0206</v>
      </c>
      <c r="E9650" t="s">
        <v>37736</v>
      </c>
      <c r="F9650" t="s">
        <v>37737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 t="s">
        <v>21</v>
      </c>
      <c r="P9650" t="s">
        <v>356</v>
      </c>
      <c r="Q9650" t="s">
        <v>103</v>
      </c>
    </row>
    <row r="9651" spans="1:17" hidden="1" x14ac:dyDescent="0.25">
      <c r="A9651" t="s">
        <v>37738</v>
      </c>
      <c r="B9651" t="s">
        <v>37739</v>
      </c>
      <c r="C9651" s="1" t="str">
        <f t="shared" si="1316"/>
        <v>21:0687</v>
      </c>
      <c r="D9651" s="1" t="str">
        <f t="shared" si="1317"/>
        <v>21:0206</v>
      </c>
      <c r="E9651" t="s">
        <v>37740</v>
      </c>
      <c r="F9651" t="s">
        <v>37741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 t="s">
        <v>21</v>
      </c>
      <c r="P9651" t="s">
        <v>22</v>
      </c>
      <c r="Q9651" t="s">
        <v>71</v>
      </c>
    </row>
    <row r="9652" spans="1:17" hidden="1" x14ac:dyDescent="0.25">
      <c r="A9652" t="s">
        <v>37742</v>
      </c>
      <c r="B9652" t="s">
        <v>37743</v>
      </c>
      <c r="C9652" s="1" t="str">
        <f t="shared" si="1316"/>
        <v>21:0687</v>
      </c>
      <c r="D9652" s="1" t="str">
        <f t="shared" si="1317"/>
        <v>21:0206</v>
      </c>
      <c r="E9652" t="s">
        <v>37744</v>
      </c>
      <c r="F9652" t="s">
        <v>37745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 t="s">
        <v>21</v>
      </c>
      <c r="P9652" t="s">
        <v>356</v>
      </c>
      <c r="Q9652" t="s">
        <v>93</v>
      </c>
    </row>
    <row r="9653" spans="1:17" hidden="1" x14ac:dyDescent="0.25">
      <c r="A9653" t="s">
        <v>37746</v>
      </c>
      <c r="B9653" t="s">
        <v>37747</v>
      </c>
      <c r="C9653" s="1" t="str">
        <f t="shared" si="1316"/>
        <v>21:0687</v>
      </c>
      <c r="D9653" s="1" t="str">
        <f t="shared" si="1317"/>
        <v>21:0206</v>
      </c>
      <c r="E9653" t="s">
        <v>37748</v>
      </c>
      <c r="F9653" t="s">
        <v>37749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 t="s">
        <v>21</v>
      </c>
      <c r="P9653" t="s">
        <v>22</v>
      </c>
      <c r="Q9653" t="s">
        <v>93</v>
      </c>
    </row>
    <row r="9654" spans="1:17" hidden="1" x14ac:dyDescent="0.25">
      <c r="A9654" t="s">
        <v>37750</v>
      </c>
      <c r="B9654" t="s">
        <v>37751</v>
      </c>
      <c r="C9654" s="1" t="str">
        <f t="shared" si="1316"/>
        <v>21:0687</v>
      </c>
      <c r="D9654" s="1" t="str">
        <f t="shared" si="1317"/>
        <v>21:0206</v>
      </c>
      <c r="E9654" t="s">
        <v>37752</v>
      </c>
      <c r="F9654" t="s">
        <v>37753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 t="s">
        <v>113</v>
      </c>
      <c r="P9654" t="s">
        <v>22</v>
      </c>
      <c r="Q9654" t="s">
        <v>71</v>
      </c>
    </row>
    <row r="9655" spans="1:17" hidden="1" x14ac:dyDescent="0.25">
      <c r="A9655" t="s">
        <v>37754</v>
      </c>
      <c r="B9655" t="s">
        <v>37755</v>
      </c>
      <c r="C9655" s="1" t="str">
        <f t="shared" si="1316"/>
        <v>21:0687</v>
      </c>
      <c r="D9655" s="1" t="str">
        <f t="shared" si="1317"/>
        <v>21:0206</v>
      </c>
      <c r="E9655" t="s">
        <v>37756</v>
      </c>
      <c r="F9655" t="s">
        <v>37757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 t="s">
        <v>21</v>
      </c>
      <c r="P9655" t="s">
        <v>356</v>
      </c>
      <c r="Q9655" t="s">
        <v>93</v>
      </c>
    </row>
    <row r="9656" spans="1:17" hidden="1" x14ac:dyDescent="0.25">
      <c r="A9656" t="s">
        <v>37758</v>
      </c>
      <c r="B9656" t="s">
        <v>37759</v>
      </c>
      <c r="C9656" s="1" t="str">
        <f t="shared" si="1316"/>
        <v>21:0687</v>
      </c>
      <c r="D9656" s="1" t="str">
        <f t="shared" si="1317"/>
        <v>21:0206</v>
      </c>
      <c r="E9656" t="s">
        <v>37760</v>
      </c>
      <c r="F9656" t="s">
        <v>37761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 t="s">
        <v>21</v>
      </c>
      <c r="P9656" t="s">
        <v>356</v>
      </c>
      <c r="Q9656" t="s">
        <v>88</v>
      </c>
    </row>
    <row r="9657" spans="1:17" hidden="1" x14ac:dyDescent="0.25">
      <c r="A9657" t="s">
        <v>37762</v>
      </c>
      <c r="B9657" t="s">
        <v>37763</v>
      </c>
      <c r="C9657" s="1" t="str">
        <f t="shared" si="1316"/>
        <v>21:0687</v>
      </c>
      <c r="D9657" s="1" t="str">
        <f t="shared" si="1317"/>
        <v>21:0206</v>
      </c>
      <c r="E9657" t="s">
        <v>37764</v>
      </c>
      <c r="F9657" t="s">
        <v>37765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 t="s">
        <v>21</v>
      </c>
      <c r="P9657" t="s">
        <v>356</v>
      </c>
      <c r="Q9657" t="s">
        <v>189</v>
      </c>
    </row>
    <row r="9658" spans="1:17" hidden="1" x14ac:dyDescent="0.25">
      <c r="A9658" t="s">
        <v>37766</v>
      </c>
      <c r="B9658" t="s">
        <v>37767</v>
      </c>
      <c r="C9658" s="1" t="str">
        <f t="shared" si="1316"/>
        <v>21:0687</v>
      </c>
      <c r="D9658" s="1" t="str">
        <f t="shared" si="1317"/>
        <v>21:0206</v>
      </c>
      <c r="E9658" t="s">
        <v>37768</v>
      </c>
      <c r="F9658" t="s">
        <v>37769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 t="s">
        <v>21</v>
      </c>
      <c r="P9658" t="s">
        <v>45</v>
      </c>
      <c r="Q9658" t="s">
        <v>171</v>
      </c>
    </row>
    <row r="9659" spans="1:17" hidden="1" x14ac:dyDescent="0.25">
      <c r="A9659" t="s">
        <v>37770</v>
      </c>
      <c r="B9659" t="s">
        <v>37771</v>
      </c>
      <c r="C9659" s="1" t="str">
        <f t="shared" si="1316"/>
        <v>21:0687</v>
      </c>
      <c r="D9659" s="1" t="str">
        <f t="shared" si="1317"/>
        <v>21:0206</v>
      </c>
      <c r="E9659" t="s">
        <v>37772</v>
      </c>
      <c r="F9659" t="s">
        <v>37773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 t="s">
        <v>21</v>
      </c>
      <c r="P9659" t="s">
        <v>45</v>
      </c>
      <c r="Q9659" t="s">
        <v>215</v>
      </c>
    </row>
    <row r="9660" spans="1:17" hidden="1" x14ac:dyDescent="0.25">
      <c r="A9660" t="s">
        <v>37774</v>
      </c>
      <c r="B9660" t="s">
        <v>37775</v>
      </c>
      <c r="C9660" s="1" t="str">
        <f t="shared" si="1316"/>
        <v>21:0687</v>
      </c>
      <c r="D9660" s="1" t="str">
        <f t="shared" si="1317"/>
        <v>21:0206</v>
      </c>
      <c r="E9660" t="s">
        <v>37772</v>
      </c>
      <c r="F9660" t="s">
        <v>37776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 t="s">
        <v>21</v>
      </c>
      <c r="P9660" t="s">
        <v>356</v>
      </c>
      <c r="Q9660" t="s">
        <v>93</v>
      </c>
    </row>
    <row r="9661" spans="1:17" hidden="1" x14ac:dyDescent="0.25">
      <c r="A9661" t="s">
        <v>37777</v>
      </c>
      <c r="B9661" t="s">
        <v>37778</v>
      </c>
      <c r="C9661" s="1" t="str">
        <f t="shared" si="1316"/>
        <v>21:0687</v>
      </c>
      <c r="D9661" s="1" t="str">
        <f t="shared" si="1317"/>
        <v>21:0206</v>
      </c>
      <c r="E9661" t="s">
        <v>37779</v>
      </c>
      <c r="F9661" t="s">
        <v>37780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 t="s">
        <v>21</v>
      </c>
      <c r="P9661" t="s">
        <v>356</v>
      </c>
      <c r="Q9661" t="s">
        <v>198</v>
      </c>
    </row>
    <row r="9662" spans="1:17" hidden="1" x14ac:dyDescent="0.25">
      <c r="A9662" t="s">
        <v>37781</v>
      </c>
      <c r="B9662" t="s">
        <v>37782</v>
      </c>
      <c r="C9662" s="1" t="str">
        <f t="shared" si="1316"/>
        <v>21:0687</v>
      </c>
      <c r="D9662" s="1" t="str">
        <f t="shared" si="1317"/>
        <v>21:0206</v>
      </c>
      <c r="E9662" t="s">
        <v>37783</v>
      </c>
      <c r="F9662" t="s">
        <v>37784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 t="s">
        <v>21</v>
      </c>
      <c r="P9662" t="s">
        <v>45</v>
      </c>
      <c r="Q9662" t="s">
        <v>198</v>
      </c>
    </row>
    <row r="9663" spans="1:17" hidden="1" x14ac:dyDescent="0.25">
      <c r="A9663" t="s">
        <v>37785</v>
      </c>
      <c r="B9663" t="s">
        <v>37786</v>
      </c>
      <c r="C9663" s="1" t="str">
        <f t="shared" si="1316"/>
        <v>21:0687</v>
      </c>
      <c r="D9663" s="1" t="str">
        <f t="shared" si="1317"/>
        <v>21:0206</v>
      </c>
      <c r="E9663" t="s">
        <v>37787</v>
      </c>
      <c r="F9663" t="s">
        <v>37788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 t="s">
        <v>21</v>
      </c>
      <c r="P9663" t="s">
        <v>45</v>
      </c>
      <c r="Q9663" t="s">
        <v>198</v>
      </c>
    </row>
    <row r="9664" spans="1:17" hidden="1" x14ac:dyDescent="0.25">
      <c r="A9664" t="s">
        <v>37789</v>
      </c>
      <c r="B9664" t="s">
        <v>37790</v>
      </c>
      <c r="C9664" s="1" t="str">
        <f t="shared" si="1316"/>
        <v>21:0687</v>
      </c>
      <c r="D9664" s="1" t="str">
        <f t="shared" si="1317"/>
        <v>21:0206</v>
      </c>
      <c r="E9664" t="s">
        <v>37791</v>
      </c>
      <c r="F9664" t="s">
        <v>37792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 t="s">
        <v>21</v>
      </c>
      <c r="P9664" t="s">
        <v>356</v>
      </c>
      <c r="Q9664" t="s">
        <v>198</v>
      </c>
    </row>
    <row r="9665" spans="1:17" hidden="1" x14ac:dyDescent="0.25">
      <c r="A9665" t="s">
        <v>37793</v>
      </c>
      <c r="B9665" t="s">
        <v>37794</v>
      </c>
      <c r="C9665" s="1" t="str">
        <f t="shared" si="1316"/>
        <v>21:0687</v>
      </c>
      <c r="D9665" s="1" t="str">
        <f t="shared" si="1317"/>
        <v>21:0206</v>
      </c>
      <c r="E9665" t="s">
        <v>37795</v>
      </c>
      <c r="F9665" t="s">
        <v>37796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 t="s">
        <v>21</v>
      </c>
      <c r="P9665" t="s">
        <v>22</v>
      </c>
      <c r="Q9665" t="s">
        <v>46</v>
      </c>
    </row>
    <row r="9666" spans="1:17" hidden="1" x14ac:dyDescent="0.25">
      <c r="A9666" t="s">
        <v>37797</v>
      </c>
      <c r="B9666" t="s">
        <v>37798</v>
      </c>
      <c r="C9666" s="1" t="str">
        <f t="shared" si="1316"/>
        <v>21:0687</v>
      </c>
      <c r="D9666" s="1" t="str">
        <f t="shared" si="1317"/>
        <v>21:0206</v>
      </c>
      <c r="E9666" t="s">
        <v>37799</v>
      </c>
      <c r="F9666" t="s">
        <v>37800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 t="s">
        <v>21</v>
      </c>
      <c r="P9666" t="s">
        <v>356</v>
      </c>
      <c r="Q9666" t="s">
        <v>23</v>
      </c>
    </row>
    <row r="9667" spans="1:17" hidden="1" x14ac:dyDescent="0.25">
      <c r="A9667" t="s">
        <v>37801</v>
      </c>
      <c r="B9667" t="s">
        <v>37802</v>
      </c>
      <c r="C9667" s="1" t="str">
        <f t="shared" si="1316"/>
        <v>21:0687</v>
      </c>
      <c r="D9667" s="1" t="str">
        <f t="shared" si="1317"/>
        <v>21:0206</v>
      </c>
      <c r="E9667" t="s">
        <v>37803</v>
      </c>
      <c r="F9667" t="s">
        <v>37804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 t="s">
        <v>21</v>
      </c>
      <c r="P9667" t="s">
        <v>356</v>
      </c>
      <c r="Q9667" t="s">
        <v>46</v>
      </c>
    </row>
    <row r="9668" spans="1:17" hidden="1" x14ac:dyDescent="0.25">
      <c r="A9668" t="s">
        <v>37805</v>
      </c>
      <c r="B9668" t="s">
        <v>37806</v>
      </c>
      <c r="C9668" s="1" t="str">
        <f t="shared" si="1316"/>
        <v>21:0687</v>
      </c>
      <c r="D9668" s="1" t="str">
        <f t="shared" si="1317"/>
        <v>21:0206</v>
      </c>
      <c r="E9668" t="s">
        <v>37807</v>
      </c>
      <c r="F9668" t="s">
        <v>37808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 t="s">
        <v>21</v>
      </c>
      <c r="P9668" t="s">
        <v>356</v>
      </c>
      <c r="Q9668" t="s">
        <v>198</v>
      </c>
    </row>
    <row r="9669" spans="1:17" hidden="1" x14ac:dyDescent="0.25">
      <c r="A9669" t="s">
        <v>37809</v>
      </c>
      <c r="B9669" t="s">
        <v>37810</v>
      </c>
      <c r="C9669" s="1" t="str">
        <f t="shared" si="1316"/>
        <v>21:0687</v>
      </c>
      <c r="D9669" s="1" t="str">
        <f>HYPERLINK("http://geochem.nrcan.gc.ca/cdogs/content/svy/svy_e.htm", "")</f>
        <v/>
      </c>
      <c r="G9669" s="1" t="str">
        <f>HYPERLINK("http://geochem.nrcan.gc.ca/cdogs/content/cr_/cr_00086_e.htm", "86")</f>
        <v>86</v>
      </c>
      <c r="J9669" t="s">
        <v>11703</v>
      </c>
      <c r="K9669" t="s">
        <v>11704</v>
      </c>
      <c r="O9669" t="s">
        <v>3397</v>
      </c>
      <c r="P9669" t="s">
        <v>1631</v>
      </c>
      <c r="Q9669" t="s">
        <v>46</v>
      </c>
    </row>
    <row r="9670" spans="1:17" hidden="1" x14ac:dyDescent="0.25">
      <c r="A9670" t="s">
        <v>37811</v>
      </c>
      <c r="B9670" t="s">
        <v>37812</v>
      </c>
      <c r="C9670" s="1" t="str">
        <f t="shared" si="1316"/>
        <v>21:0687</v>
      </c>
      <c r="D9670" s="1" t="str">
        <f t="shared" ref="D9670:D9688" si="1320">HYPERLINK("http://geochem.nrcan.gc.ca/cdogs/content/svy/svy210206_e.htm", "21:0206")</f>
        <v>21:0206</v>
      </c>
      <c r="E9670" t="s">
        <v>37813</v>
      </c>
      <c r="F9670" t="s">
        <v>37814</v>
      </c>
      <c r="H9670">
        <v>47.090976499999996</v>
      </c>
      <c r="I9670">
        <v>-67.254936599999994</v>
      </c>
      <c r="J9670" s="1" t="str">
        <f t="shared" ref="J9670:J9688" si="1321">HYPERLINK("http://geochem.nrcan.gc.ca/cdogs/content/kwd/kwd020018_e.htm", "Fluid (stream)")</f>
        <v>Fluid (stream)</v>
      </c>
      <c r="K9670" s="1" t="str">
        <f t="shared" ref="K9670:K9688" si="1322">HYPERLINK("http://geochem.nrcan.gc.ca/cdogs/content/kwd/kwd080007_e.htm", "Untreated Water")</f>
        <v>Untreated Water</v>
      </c>
      <c r="O9670" t="s">
        <v>21</v>
      </c>
      <c r="P9670" t="s">
        <v>22</v>
      </c>
      <c r="Q9670" t="s">
        <v>46</v>
      </c>
    </row>
    <row r="9671" spans="1:17" hidden="1" x14ac:dyDescent="0.25">
      <c r="A9671" t="s">
        <v>37815</v>
      </c>
      <c r="B9671" t="s">
        <v>37816</v>
      </c>
      <c r="C9671" s="1" t="str">
        <f t="shared" si="1316"/>
        <v>21:0687</v>
      </c>
      <c r="D9671" s="1" t="str">
        <f t="shared" si="1320"/>
        <v>21:0206</v>
      </c>
      <c r="E9671" t="s">
        <v>37817</v>
      </c>
      <c r="F9671" t="s">
        <v>37818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 t="s">
        <v>21</v>
      </c>
      <c r="P9671" t="s">
        <v>22</v>
      </c>
      <c r="Q9671" t="s">
        <v>29</v>
      </c>
    </row>
    <row r="9672" spans="1:17" hidden="1" x14ac:dyDescent="0.25">
      <c r="A9672" t="s">
        <v>37819</v>
      </c>
      <c r="B9672" t="s">
        <v>37820</v>
      </c>
      <c r="C9672" s="1" t="str">
        <f t="shared" si="1316"/>
        <v>21:0687</v>
      </c>
      <c r="D9672" s="1" t="str">
        <f t="shared" si="1320"/>
        <v>21:0206</v>
      </c>
      <c r="E9672" t="s">
        <v>37821</v>
      </c>
      <c r="F9672" t="s">
        <v>37822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 t="s">
        <v>21</v>
      </c>
      <c r="P9672" t="s">
        <v>397</v>
      </c>
      <c r="Q9672" t="s">
        <v>29</v>
      </c>
    </row>
    <row r="9673" spans="1:17" hidden="1" x14ac:dyDescent="0.25">
      <c r="A9673" t="s">
        <v>37823</v>
      </c>
      <c r="B9673" t="s">
        <v>37824</v>
      </c>
      <c r="C9673" s="1" t="str">
        <f t="shared" si="1316"/>
        <v>21:0687</v>
      </c>
      <c r="D9673" s="1" t="str">
        <f t="shared" si="1320"/>
        <v>21:0206</v>
      </c>
      <c r="E9673" t="s">
        <v>37821</v>
      </c>
      <c r="F9673" t="s">
        <v>37825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 t="s">
        <v>21</v>
      </c>
      <c r="P9673" t="s">
        <v>397</v>
      </c>
      <c r="Q9673" t="s">
        <v>23</v>
      </c>
    </row>
    <row r="9674" spans="1:17" hidden="1" x14ac:dyDescent="0.25">
      <c r="A9674" t="s">
        <v>37826</v>
      </c>
      <c r="B9674" t="s">
        <v>37827</v>
      </c>
      <c r="C9674" s="1" t="str">
        <f t="shared" si="1316"/>
        <v>21:0687</v>
      </c>
      <c r="D9674" s="1" t="str">
        <f t="shared" si="1320"/>
        <v>21:0206</v>
      </c>
      <c r="E9674" t="s">
        <v>37828</v>
      </c>
      <c r="F9674" t="s">
        <v>37829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  <c r="O9674" t="s">
        <v>108</v>
      </c>
      <c r="P9674" t="s">
        <v>108</v>
      </c>
      <c r="Q9674" t="s">
        <v>108</v>
      </c>
    </row>
    <row r="9675" spans="1:17" hidden="1" x14ac:dyDescent="0.25">
      <c r="A9675" t="s">
        <v>37830</v>
      </c>
      <c r="B9675" t="s">
        <v>37831</v>
      </c>
      <c r="C9675" s="1" t="str">
        <f t="shared" si="1316"/>
        <v>21:0687</v>
      </c>
      <c r="D9675" s="1" t="str">
        <f t="shared" si="1320"/>
        <v>21:0206</v>
      </c>
      <c r="E9675" t="s">
        <v>37832</v>
      </c>
      <c r="F9675" t="s">
        <v>37833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 t="s">
        <v>21</v>
      </c>
      <c r="P9675" t="s">
        <v>356</v>
      </c>
      <c r="Q9675" t="s">
        <v>198</v>
      </c>
    </row>
    <row r="9676" spans="1:17" hidden="1" x14ac:dyDescent="0.25">
      <c r="A9676" t="s">
        <v>37834</v>
      </c>
      <c r="B9676" t="s">
        <v>37835</v>
      </c>
      <c r="C9676" s="1" t="str">
        <f t="shared" si="1316"/>
        <v>21:0687</v>
      </c>
      <c r="D9676" s="1" t="str">
        <f t="shared" si="1320"/>
        <v>21:0206</v>
      </c>
      <c r="E9676" t="s">
        <v>37836</v>
      </c>
      <c r="F9676" t="s">
        <v>37837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 t="s">
        <v>21</v>
      </c>
      <c r="P9676" t="s">
        <v>356</v>
      </c>
      <c r="Q9676" t="s">
        <v>93</v>
      </c>
    </row>
    <row r="9677" spans="1:17" hidden="1" x14ac:dyDescent="0.25">
      <c r="A9677" t="s">
        <v>37838</v>
      </c>
      <c r="B9677" t="s">
        <v>37839</v>
      </c>
      <c r="C9677" s="1" t="str">
        <f t="shared" si="1316"/>
        <v>21:0687</v>
      </c>
      <c r="D9677" s="1" t="str">
        <f t="shared" si="1320"/>
        <v>21:0206</v>
      </c>
      <c r="E9677" t="s">
        <v>37840</v>
      </c>
      <c r="F9677" t="s">
        <v>37841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 t="s">
        <v>21</v>
      </c>
      <c r="P9677" t="s">
        <v>45</v>
      </c>
      <c r="Q9677" t="s">
        <v>93</v>
      </c>
    </row>
    <row r="9678" spans="1:17" hidden="1" x14ac:dyDescent="0.25">
      <c r="A9678" t="s">
        <v>37842</v>
      </c>
      <c r="B9678" t="s">
        <v>37843</v>
      </c>
      <c r="C9678" s="1" t="str">
        <f t="shared" si="1316"/>
        <v>21:0687</v>
      </c>
      <c r="D9678" s="1" t="str">
        <f t="shared" si="1320"/>
        <v>21:0206</v>
      </c>
      <c r="E9678" t="s">
        <v>37844</v>
      </c>
      <c r="F9678" t="s">
        <v>37845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 t="s">
        <v>21</v>
      </c>
      <c r="P9678" t="s">
        <v>45</v>
      </c>
      <c r="Q9678" t="s">
        <v>93</v>
      </c>
    </row>
    <row r="9679" spans="1:17" hidden="1" x14ac:dyDescent="0.25">
      <c r="A9679" t="s">
        <v>37846</v>
      </c>
      <c r="B9679" t="s">
        <v>37847</v>
      </c>
      <c r="C9679" s="1" t="str">
        <f t="shared" si="1316"/>
        <v>21:0687</v>
      </c>
      <c r="D9679" s="1" t="str">
        <f t="shared" si="1320"/>
        <v>21:0206</v>
      </c>
      <c r="E9679" t="s">
        <v>37848</v>
      </c>
      <c r="F9679" t="s">
        <v>37849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 t="s">
        <v>21</v>
      </c>
      <c r="P9679" t="s">
        <v>45</v>
      </c>
      <c r="Q9679" t="s">
        <v>52</v>
      </c>
    </row>
    <row r="9680" spans="1:17" hidden="1" x14ac:dyDescent="0.25">
      <c r="A9680" t="s">
        <v>37850</v>
      </c>
      <c r="B9680" t="s">
        <v>37851</v>
      </c>
      <c r="C9680" s="1" t="str">
        <f t="shared" si="1316"/>
        <v>21:0687</v>
      </c>
      <c r="D9680" s="1" t="str">
        <f t="shared" si="1320"/>
        <v>21:0206</v>
      </c>
      <c r="E9680" t="s">
        <v>37852</v>
      </c>
      <c r="F9680" t="s">
        <v>37853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 t="s">
        <v>21</v>
      </c>
      <c r="P9680" t="s">
        <v>356</v>
      </c>
      <c r="Q9680" t="s">
        <v>215</v>
      </c>
    </row>
    <row r="9681" spans="1:17" hidden="1" x14ac:dyDescent="0.25">
      <c r="A9681" t="s">
        <v>37854</v>
      </c>
      <c r="B9681" t="s">
        <v>37855</v>
      </c>
      <c r="C9681" s="1" t="str">
        <f t="shared" si="1316"/>
        <v>21:0687</v>
      </c>
      <c r="D9681" s="1" t="str">
        <f t="shared" si="1320"/>
        <v>21:0206</v>
      </c>
      <c r="E9681" t="s">
        <v>37856</v>
      </c>
      <c r="F9681" t="s">
        <v>37857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 t="s">
        <v>21</v>
      </c>
      <c r="P9681" t="s">
        <v>356</v>
      </c>
      <c r="Q9681" t="s">
        <v>93</v>
      </c>
    </row>
    <row r="9682" spans="1:17" hidden="1" x14ac:dyDescent="0.25">
      <c r="A9682" t="s">
        <v>37858</v>
      </c>
      <c r="B9682" t="s">
        <v>37859</v>
      </c>
      <c r="C9682" s="1" t="str">
        <f t="shared" si="1316"/>
        <v>21:0687</v>
      </c>
      <c r="D9682" s="1" t="str">
        <f t="shared" si="1320"/>
        <v>21:0206</v>
      </c>
      <c r="E9682" t="s">
        <v>37860</v>
      </c>
      <c r="F9682" t="s">
        <v>37861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 t="s">
        <v>21</v>
      </c>
      <c r="P9682" t="s">
        <v>356</v>
      </c>
      <c r="Q9682" t="s">
        <v>93</v>
      </c>
    </row>
    <row r="9683" spans="1:17" hidden="1" x14ac:dyDescent="0.25">
      <c r="A9683" t="s">
        <v>37862</v>
      </c>
      <c r="B9683" t="s">
        <v>37863</v>
      </c>
      <c r="C9683" s="1" t="str">
        <f t="shared" si="1316"/>
        <v>21:0687</v>
      </c>
      <c r="D9683" s="1" t="str">
        <f t="shared" si="1320"/>
        <v>21:0206</v>
      </c>
      <c r="E9683" t="s">
        <v>37864</v>
      </c>
      <c r="F9683" t="s">
        <v>37865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 t="s">
        <v>21</v>
      </c>
      <c r="P9683" t="s">
        <v>22</v>
      </c>
      <c r="Q9683" t="s">
        <v>93</v>
      </c>
    </row>
    <row r="9684" spans="1:17" hidden="1" x14ac:dyDescent="0.25">
      <c r="A9684" t="s">
        <v>37866</v>
      </c>
      <c r="B9684" t="s">
        <v>37867</v>
      </c>
      <c r="C9684" s="1" t="str">
        <f t="shared" si="1316"/>
        <v>21:0687</v>
      </c>
      <c r="D9684" s="1" t="str">
        <f t="shared" si="1320"/>
        <v>21:0206</v>
      </c>
      <c r="E9684" t="s">
        <v>37868</v>
      </c>
      <c r="F9684" t="s">
        <v>37869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 t="s">
        <v>21</v>
      </c>
      <c r="P9684" t="s">
        <v>356</v>
      </c>
      <c r="Q9684" t="s">
        <v>71</v>
      </c>
    </row>
    <row r="9685" spans="1:17" hidden="1" x14ac:dyDescent="0.25">
      <c r="A9685" t="s">
        <v>37870</v>
      </c>
      <c r="B9685" t="s">
        <v>37871</v>
      </c>
      <c r="C9685" s="1" t="str">
        <f t="shared" si="1316"/>
        <v>21:0687</v>
      </c>
      <c r="D9685" s="1" t="str">
        <f t="shared" si="1320"/>
        <v>21:0206</v>
      </c>
      <c r="E9685" t="s">
        <v>37872</v>
      </c>
      <c r="F9685" t="s">
        <v>37873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 t="s">
        <v>21</v>
      </c>
      <c r="P9685" t="s">
        <v>22</v>
      </c>
      <c r="Q9685" t="s">
        <v>103</v>
      </c>
    </row>
    <row r="9686" spans="1:17" hidden="1" x14ac:dyDescent="0.25">
      <c r="A9686" t="s">
        <v>37874</v>
      </c>
      <c r="B9686" t="s">
        <v>37875</v>
      </c>
      <c r="C9686" s="1" t="str">
        <f t="shared" si="1316"/>
        <v>21:0687</v>
      </c>
      <c r="D9686" s="1" t="str">
        <f t="shared" si="1320"/>
        <v>21:0206</v>
      </c>
      <c r="E9686" t="s">
        <v>37876</v>
      </c>
      <c r="F9686" t="s">
        <v>37877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 t="s">
        <v>21</v>
      </c>
      <c r="P9686" t="s">
        <v>22</v>
      </c>
      <c r="Q9686" t="s">
        <v>46</v>
      </c>
    </row>
    <row r="9687" spans="1:17" hidden="1" x14ac:dyDescent="0.25">
      <c r="A9687" t="s">
        <v>37878</v>
      </c>
      <c r="B9687" t="s">
        <v>37879</v>
      </c>
      <c r="C9687" s="1" t="str">
        <f t="shared" si="1316"/>
        <v>21:0687</v>
      </c>
      <c r="D9687" s="1" t="str">
        <f t="shared" si="1320"/>
        <v>21:0206</v>
      </c>
      <c r="E9687" t="s">
        <v>37880</v>
      </c>
      <c r="F9687" t="s">
        <v>37881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 t="s">
        <v>21</v>
      </c>
      <c r="P9687" t="s">
        <v>391</v>
      </c>
      <c r="Q9687" t="s">
        <v>198</v>
      </c>
    </row>
    <row r="9688" spans="1:17" hidden="1" x14ac:dyDescent="0.25">
      <c r="A9688" t="s">
        <v>37882</v>
      </c>
      <c r="B9688" t="s">
        <v>37883</v>
      </c>
      <c r="C9688" s="1" t="str">
        <f t="shared" si="1316"/>
        <v>21:0687</v>
      </c>
      <c r="D9688" s="1" t="str">
        <f t="shared" si="1320"/>
        <v>21:0206</v>
      </c>
      <c r="E9688" t="s">
        <v>37884</v>
      </c>
      <c r="F9688" t="s">
        <v>37885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 t="s">
        <v>21</v>
      </c>
      <c r="P9688" t="s">
        <v>1631</v>
      </c>
      <c r="Q9688" t="s">
        <v>198</v>
      </c>
    </row>
    <row r="9689" spans="1:17" hidden="1" x14ac:dyDescent="0.25">
      <c r="A9689" t="s">
        <v>37886</v>
      </c>
      <c r="B9689" t="s">
        <v>37887</v>
      </c>
      <c r="C9689" s="1" t="str">
        <f t="shared" si="1316"/>
        <v>21:0687</v>
      </c>
      <c r="D9689" s="1" t="str">
        <f>HYPERLINK("http://geochem.nrcan.gc.ca/cdogs/content/svy/svy_e.htm", "")</f>
        <v/>
      </c>
      <c r="G9689" s="1" t="str">
        <f>HYPERLINK("http://geochem.nrcan.gc.ca/cdogs/content/cr_/cr_00086_e.htm", "86")</f>
        <v>86</v>
      </c>
      <c r="J9689" t="s">
        <v>11703</v>
      </c>
      <c r="K9689" t="s">
        <v>11704</v>
      </c>
      <c r="O9689" t="s">
        <v>15971</v>
      </c>
      <c r="P9689" t="s">
        <v>1598</v>
      </c>
      <c r="Q9689" t="s">
        <v>198</v>
      </c>
    </row>
    <row r="9690" spans="1:17" hidden="1" x14ac:dyDescent="0.25">
      <c r="A9690" t="s">
        <v>37888</v>
      </c>
      <c r="B9690" t="s">
        <v>37889</v>
      </c>
      <c r="C9690" s="1" t="str">
        <f t="shared" si="1316"/>
        <v>21:0687</v>
      </c>
      <c r="D9690" s="1" t="str">
        <f t="shared" ref="D9690:D9704" si="1323">HYPERLINK("http://geochem.nrcan.gc.ca/cdogs/content/svy/svy210206_e.htm", "21:0206")</f>
        <v>21:0206</v>
      </c>
      <c r="E9690" t="s">
        <v>37890</v>
      </c>
      <c r="F9690" t="s">
        <v>37891</v>
      </c>
      <c r="H9690">
        <v>47.009664800000003</v>
      </c>
      <c r="I9690">
        <v>-67.206856000000002</v>
      </c>
      <c r="J9690" s="1" t="str">
        <f t="shared" ref="J9690:J9704" si="1324">HYPERLINK("http://geochem.nrcan.gc.ca/cdogs/content/kwd/kwd020018_e.htm", "Fluid (stream)")</f>
        <v>Fluid (stream)</v>
      </c>
      <c r="K9690" s="1" t="str">
        <f t="shared" ref="K9690:K9704" si="1325">HYPERLINK("http://geochem.nrcan.gc.ca/cdogs/content/kwd/kwd080007_e.htm", "Untreated Water")</f>
        <v>Untreated Water</v>
      </c>
      <c r="O9690" t="s">
        <v>21</v>
      </c>
      <c r="P9690" t="s">
        <v>22</v>
      </c>
      <c r="Q9690" t="s">
        <v>46</v>
      </c>
    </row>
    <row r="9691" spans="1:17" hidden="1" x14ac:dyDescent="0.25">
      <c r="A9691" t="s">
        <v>37892</v>
      </c>
      <c r="B9691" t="s">
        <v>37893</v>
      </c>
      <c r="C9691" s="1" t="str">
        <f t="shared" si="1316"/>
        <v>21:0687</v>
      </c>
      <c r="D9691" s="1" t="str">
        <f t="shared" si="1323"/>
        <v>21:0206</v>
      </c>
      <c r="E9691" t="s">
        <v>37894</v>
      </c>
      <c r="F9691" t="s">
        <v>37895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 t="s">
        <v>21</v>
      </c>
      <c r="P9691" t="s">
        <v>583</v>
      </c>
      <c r="Q9691" t="s">
        <v>71</v>
      </c>
    </row>
    <row r="9692" spans="1:17" hidden="1" x14ac:dyDescent="0.25">
      <c r="A9692" t="s">
        <v>37896</v>
      </c>
      <c r="B9692" t="s">
        <v>37897</v>
      </c>
      <c r="C9692" s="1" t="str">
        <f t="shared" si="1316"/>
        <v>21:0687</v>
      </c>
      <c r="D9692" s="1" t="str">
        <f t="shared" si="1323"/>
        <v>21:0206</v>
      </c>
      <c r="E9692" t="s">
        <v>37898</v>
      </c>
      <c r="F9692" t="s">
        <v>37899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O9692" t="s">
        <v>108</v>
      </c>
      <c r="P9692" t="s">
        <v>22</v>
      </c>
      <c r="Q9692" t="s">
        <v>103</v>
      </c>
    </row>
    <row r="9693" spans="1:17" hidden="1" x14ac:dyDescent="0.25">
      <c r="A9693" t="s">
        <v>37900</v>
      </c>
      <c r="B9693" t="s">
        <v>37901</v>
      </c>
      <c r="C9693" s="1" t="str">
        <f t="shared" si="1316"/>
        <v>21:0687</v>
      </c>
      <c r="D9693" s="1" t="str">
        <f t="shared" si="1323"/>
        <v>21:0206</v>
      </c>
      <c r="E9693" t="s">
        <v>37902</v>
      </c>
      <c r="F9693" t="s">
        <v>37903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 t="s">
        <v>21</v>
      </c>
      <c r="P9693" t="s">
        <v>108</v>
      </c>
      <c r="Q9693" t="s">
        <v>108</v>
      </c>
    </row>
    <row r="9694" spans="1:17" hidden="1" x14ac:dyDescent="0.25">
      <c r="A9694" t="s">
        <v>37904</v>
      </c>
      <c r="B9694" t="s">
        <v>37905</v>
      </c>
      <c r="C9694" s="1" t="str">
        <f t="shared" si="1316"/>
        <v>21:0687</v>
      </c>
      <c r="D9694" s="1" t="str">
        <f t="shared" si="1323"/>
        <v>21:0206</v>
      </c>
      <c r="E9694" t="s">
        <v>37906</v>
      </c>
      <c r="F9694" t="s">
        <v>37907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 t="s">
        <v>21</v>
      </c>
      <c r="P9694" t="s">
        <v>356</v>
      </c>
      <c r="Q9694" t="s">
        <v>103</v>
      </c>
    </row>
    <row r="9695" spans="1:17" hidden="1" x14ac:dyDescent="0.25">
      <c r="A9695" t="s">
        <v>37908</v>
      </c>
      <c r="B9695" t="s">
        <v>37909</v>
      </c>
      <c r="C9695" s="1" t="str">
        <f t="shared" si="1316"/>
        <v>21:0687</v>
      </c>
      <c r="D9695" s="1" t="str">
        <f t="shared" si="1323"/>
        <v>21:0206</v>
      </c>
      <c r="E9695" t="s">
        <v>37910</v>
      </c>
      <c r="F9695" t="s">
        <v>37911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 t="s">
        <v>21</v>
      </c>
      <c r="P9695" t="s">
        <v>356</v>
      </c>
      <c r="Q9695" t="s">
        <v>103</v>
      </c>
    </row>
    <row r="9696" spans="1:17" hidden="1" x14ac:dyDescent="0.25">
      <c r="A9696" t="s">
        <v>37912</v>
      </c>
      <c r="B9696" t="s">
        <v>37913</v>
      </c>
      <c r="C9696" s="1" t="str">
        <f t="shared" si="1316"/>
        <v>21:0687</v>
      </c>
      <c r="D9696" s="1" t="str">
        <f t="shared" si="1323"/>
        <v>21:0206</v>
      </c>
      <c r="E9696" t="s">
        <v>37914</v>
      </c>
      <c r="F9696" t="s">
        <v>37915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 t="s">
        <v>21</v>
      </c>
      <c r="P9696" t="s">
        <v>356</v>
      </c>
      <c r="Q9696" t="s">
        <v>198</v>
      </c>
    </row>
    <row r="9697" spans="1:17" hidden="1" x14ac:dyDescent="0.25">
      <c r="A9697" t="s">
        <v>37916</v>
      </c>
      <c r="B9697" t="s">
        <v>37917</v>
      </c>
      <c r="C9697" s="1" t="str">
        <f t="shared" si="1316"/>
        <v>21:0687</v>
      </c>
      <c r="D9697" s="1" t="str">
        <f t="shared" si="1323"/>
        <v>21:0206</v>
      </c>
      <c r="E9697" t="s">
        <v>37918</v>
      </c>
      <c r="F9697" t="s">
        <v>37919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 t="s">
        <v>21</v>
      </c>
      <c r="P9697" t="s">
        <v>356</v>
      </c>
      <c r="Q9697" t="s">
        <v>103</v>
      </c>
    </row>
    <row r="9698" spans="1:17" hidden="1" x14ac:dyDescent="0.25">
      <c r="A9698" t="s">
        <v>37920</v>
      </c>
      <c r="B9698" t="s">
        <v>37921</v>
      </c>
      <c r="C9698" s="1" t="str">
        <f t="shared" si="1316"/>
        <v>21:0687</v>
      </c>
      <c r="D9698" s="1" t="str">
        <f t="shared" si="1323"/>
        <v>21:0206</v>
      </c>
      <c r="E9698" t="s">
        <v>37922</v>
      </c>
      <c r="F9698" t="s">
        <v>37923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 t="s">
        <v>21</v>
      </c>
      <c r="P9698" t="s">
        <v>356</v>
      </c>
      <c r="Q9698" t="s">
        <v>103</v>
      </c>
    </row>
    <row r="9699" spans="1:17" hidden="1" x14ac:dyDescent="0.25">
      <c r="A9699" t="s">
        <v>37924</v>
      </c>
      <c r="B9699" t="s">
        <v>37925</v>
      </c>
      <c r="C9699" s="1" t="str">
        <f t="shared" si="1316"/>
        <v>21:0687</v>
      </c>
      <c r="D9699" s="1" t="str">
        <f t="shared" si="1323"/>
        <v>21:0206</v>
      </c>
      <c r="E9699" t="s">
        <v>37926</v>
      </c>
      <c r="F9699" t="s">
        <v>37927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 t="s">
        <v>21</v>
      </c>
      <c r="P9699" t="s">
        <v>45</v>
      </c>
      <c r="Q9699" t="s">
        <v>103</v>
      </c>
    </row>
    <row r="9700" spans="1:17" hidden="1" x14ac:dyDescent="0.25">
      <c r="A9700" t="s">
        <v>37928</v>
      </c>
      <c r="B9700" t="s">
        <v>37929</v>
      </c>
      <c r="C9700" s="1" t="str">
        <f t="shared" ref="C9700:C9763" si="1326">HYPERLINK("http://geochem.nrcan.gc.ca/cdogs/content/bdl/bdl210687_e.htm", "21:0687")</f>
        <v>21:0687</v>
      </c>
      <c r="D9700" s="1" t="str">
        <f t="shared" si="1323"/>
        <v>21:0206</v>
      </c>
      <c r="E9700" t="s">
        <v>37930</v>
      </c>
      <c r="F9700" t="s">
        <v>37931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 t="s">
        <v>21</v>
      </c>
      <c r="P9700" t="s">
        <v>22</v>
      </c>
      <c r="Q9700" t="s">
        <v>103</v>
      </c>
    </row>
    <row r="9701" spans="1:17" hidden="1" x14ac:dyDescent="0.25">
      <c r="A9701" t="s">
        <v>37932</v>
      </c>
      <c r="B9701" t="s">
        <v>37933</v>
      </c>
      <c r="C9701" s="1" t="str">
        <f t="shared" si="1326"/>
        <v>21:0687</v>
      </c>
      <c r="D9701" s="1" t="str">
        <f t="shared" si="1323"/>
        <v>21:0206</v>
      </c>
      <c r="E9701" t="s">
        <v>37934</v>
      </c>
      <c r="F9701" t="s">
        <v>37935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 t="s">
        <v>21</v>
      </c>
      <c r="P9701" t="s">
        <v>22</v>
      </c>
      <c r="Q9701" t="s">
        <v>198</v>
      </c>
    </row>
    <row r="9702" spans="1:17" hidden="1" x14ac:dyDescent="0.25">
      <c r="A9702" t="s">
        <v>37936</v>
      </c>
      <c r="B9702" t="s">
        <v>37937</v>
      </c>
      <c r="C9702" s="1" t="str">
        <f t="shared" si="1326"/>
        <v>21:0687</v>
      </c>
      <c r="D9702" s="1" t="str">
        <f t="shared" si="1323"/>
        <v>21:0206</v>
      </c>
      <c r="E9702" t="s">
        <v>37934</v>
      </c>
      <c r="F9702" t="s">
        <v>37938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 t="s">
        <v>21</v>
      </c>
      <c r="P9702" t="s">
        <v>356</v>
      </c>
      <c r="Q9702" t="s">
        <v>198</v>
      </c>
    </row>
    <row r="9703" spans="1:17" hidden="1" x14ac:dyDescent="0.25">
      <c r="A9703" t="s">
        <v>37939</v>
      </c>
      <c r="B9703" t="s">
        <v>37940</v>
      </c>
      <c r="C9703" s="1" t="str">
        <f t="shared" si="1326"/>
        <v>21:0687</v>
      </c>
      <c r="D9703" s="1" t="str">
        <f t="shared" si="1323"/>
        <v>21:0206</v>
      </c>
      <c r="E9703" t="s">
        <v>37941</v>
      </c>
      <c r="F9703" t="s">
        <v>37942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 t="s">
        <v>21</v>
      </c>
      <c r="P9703" t="s">
        <v>356</v>
      </c>
      <c r="Q9703" t="s">
        <v>198</v>
      </c>
    </row>
    <row r="9704" spans="1:17" hidden="1" x14ac:dyDescent="0.25">
      <c r="A9704" t="s">
        <v>37943</v>
      </c>
      <c r="B9704" t="s">
        <v>37944</v>
      </c>
      <c r="C9704" s="1" t="str">
        <f t="shared" si="1326"/>
        <v>21:0687</v>
      </c>
      <c r="D9704" s="1" t="str">
        <f t="shared" si="1323"/>
        <v>21:0206</v>
      </c>
      <c r="E9704" t="s">
        <v>37945</v>
      </c>
      <c r="F9704" t="s">
        <v>37946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 t="s">
        <v>21</v>
      </c>
      <c r="P9704" t="s">
        <v>45</v>
      </c>
      <c r="Q9704" t="s">
        <v>103</v>
      </c>
    </row>
    <row r="9705" spans="1:17" hidden="1" x14ac:dyDescent="0.25">
      <c r="A9705" t="s">
        <v>37947</v>
      </c>
      <c r="B9705" t="s">
        <v>37948</v>
      </c>
      <c r="C9705" s="1" t="str">
        <f t="shared" si="1326"/>
        <v>21:0687</v>
      </c>
      <c r="D9705" s="1" t="str">
        <f>HYPERLINK("http://geochem.nrcan.gc.ca/cdogs/content/svy/svy_e.htm", "")</f>
        <v/>
      </c>
      <c r="G9705" s="1" t="str">
        <f>HYPERLINK("http://geochem.nrcan.gc.ca/cdogs/content/cr_/cr_00086_e.htm", "86")</f>
        <v>86</v>
      </c>
      <c r="J9705" t="s">
        <v>11703</v>
      </c>
      <c r="K9705" t="s">
        <v>11704</v>
      </c>
      <c r="O9705" t="s">
        <v>593</v>
      </c>
      <c r="P9705" t="s">
        <v>1631</v>
      </c>
      <c r="Q9705" t="s">
        <v>198</v>
      </c>
    </row>
    <row r="9706" spans="1:17" hidden="1" x14ac:dyDescent="0.25">
      <c r="A9706" t="s">
        <v>37949</v>
      </c>
      <c r="B9706" t="s">
        <v>37950</v>
      </c>
      <c r="C9706" s="1" t="str">
        <f t="shared" si="1326"/>
        <v>21:0687</v>
      </c>
      <c r="D9706" s="1" t="str">
        <f t="shared" ref="D9706:D9712" si="1327">HYPERLINK("http://geochem.nrcan.gc.ca/cdogs/content/svy/svy210206_e.htm", "21:0206")</f>
        <v>21:0206</v>
      </c>
      <c r="E9706" t="s">
        <v>37951</v>
      </c>
      <c r="F9706" t="s">
        <v>37952</v>
      </c>
      <c r="H9706">
        <v>47.068362299999997</v>
      </c>
      <c r="I9706">
        <v>-67.288944099999995</v>
      </c>
      <c r="J9706" s="1" t="str">
        <f t="shared" ref="J9706:J9712" si="1328">HYPERLINK("http://geochem.nrcan.gc.ca/cdogs/content/kwd/kwd020018_e.htm", "Fluid (stream)")</f>
        <v>Fluid (stream)</v>
      </c>
      <c r="K9706" s="1" t="str">
        <f t="shared" ref="K9706:K9712" si="1329">HYPERLINK("http://geochem.nrcan.gc.ca/cdogs/content/kwd/kwd080007_e.htm", "Untreated Water")</f>
        <v>Untreated Water</v>
      </c>
      <c r="O9706" t="s">
        <v>21</v>
      </c>
      <c r="P9706" t="s">
        <v>2212</v>
      </c>
      <c r="Q9706" t="s">
        <v>23</v>
      </c>
    </row>
    <row r="9707" spans="1:17" hidden="1" x14ac:dyDescent="0.25">
      <c r="A9707" t="s">
        <v>37953</v>
      </c>
      <c r="B9707" t="s">
        <v>37954</v>
      </c>
      <c r="C9707" s="1" t="str">
        <f t="shared" si="1326"/>
        <v>21:0687</v>
      </c>
      <c r="D9707" s="1" t="str">
        <f t="shared" si="1327"/>
        <v>21:0206</v>
      </c>
      <c r="E9707" t="s">
        <v>37955</v>
      </c>
      <c r="F9707" t="s">
        <v>37956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 t="s">
        <v>21</v>
      </c>
      <c r="P9707" t="s">
        <v>22</v>
      </c>
      <c r="Q9707" t="s">
        <v>23</v>
      </c>
    </row>
    <row r="9708" spans="1:17" hidden="1" x14ac:dyDescent="0.25">
      <c r="A9708" t="s">
        <v>37957</v>
      </c>
      <c r="B9708" t="s">
        <v>37958</v>
      </c>
      <c r="C9708" s="1" t="str">
        <f t="shared" si="1326"/>
        <v>21:0687</v>
      </c>
      <c r="D9708" s="1" t="str">
        <f t="shared" si="1327"/>
        <v>21:0206</v>
      </c>
      <c r="E9708" t="s">
        <v>37959</v>
      </c>
      <c r="F9708" t="s">
        <v>37960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 t="s">
        <v>21</v>
      </c>
      <c r="P9708" t="s">
        <v>356</v>
      </c>
      <c r="Q9708" t="s">
        <v>23</v>
      </c>
    </row>
    <row r="9709" spans="1:17" hidden="1" x14ac:dyDescent="0.25">
      <c r="A9709" t="s">
        <v>37961</v>
      </c>
      <c r="B9709" t="s">
        <v>37962</v>
      </c>
      <c r="C9709" s="1" t="str">
        <f t="shared" si="1326"/>
        <v>21:0687</v>
      </c>
      <c r="D9709" s="1" t="str">
        <f t="shared" si="1327"/>
        <v>21:0206</v>
      </c>
      <c r="E9709" t="s">
        <v>37963</v>
      </c>
      <c r="F9709" t="s">
        <v>37964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 t="s">
        <v>21</v>
      </c>
      <c r="P9709" t="s">
        <v>356</v>
      </c>
      <c r="Q9709" t="s">
        <v>46</v>
      </c>
    </row>
    <row r="9710" spans="1:17" hidden="1" x14ac:dyDescent="0.25">
      <c r="A9710" t="s">
        <v>37965</v>
      </c>
      <c r="B9710" t="s">
        <v>37966</v>
      </c>
      <c r="C9710" s="1" t="str">
        <f t="shared" si="1326"/>
        <v>21:0687</v>
      </c>
      <c r="D9710" s="1" t="str">
        <f t="shared" si="1327"/>
        <v>21:0206</v>
      </c>
      <c r="E9710" t="s">
        <v>37967</v>
      </c>
      <c r="F9710" t="s">
        <v>37968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 t="s">
        <v>21</v>
      </c>
      <c r="P9710" t="s">
        <v>356</v>
      </c>
      <c r="Q9710" t="s">
        <v>71</v>
      </c>
    </row>
    <row r="9711" spans="1:17" hidden="1" x14ac:dyDescent="0.25">
      <c r="A9711" t="s">
        <v>37969</v>
      </c>
      <c r="B9711" t="s">
        <v>37970</v>
      </c>
      <c r="C9711" s="1" t="str">
        <f t="shared" si="1326"/>
        <v>21:0687</v>
      </c>
      <c r="D9711" s="1" t="str">
        <f t="shared" si="1327"/>
        <v>21:0206</v>
      </c>
      <c r="E9711" t="s">
        <v>37971</v>
      </c>
      <c r="F9711" t="s">
        <v>37972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 t="s">
        <v>21</v>
      </c>
      <c r="P9711" t="s">
        <v>45</v>
      </c>
      <c r="Q9711" t="s">
        <v>71</v>
      </c>
    </row>
    <row r="9712" spans="1:17" hidden="1" x14ac:dyDescent="0.25">
      <c r="A9712" t="s">
        <v>37973</v>
      </c>
      <c r="B9712" t="s">
        <v>37974</v>
      </c>
      <c r="C9712" s="1" t="str">
        <f t="shared" si="1326"/>
        <v>21:0687</v>
      </c>
      <c r="D9712" s="1" t="str">
        <f t="shared" si="1327"/>
        <v>21:0206</v>
      </c>
      <c r="E9712" t="s">
        <v>37975</v>
      </c>
      <c r="F9712" t="s">
        <v>37976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 t="s">
        <v>21</v>
      </c>
      <c r="P9712" t="s">
        <v>45</v>
      </c>
      <c r="Q9712" t="s">
        <v>103</v>
      </c>
    </row>
    <row r="9713" spans="1:17" hidden="1" x14ac:dyDescent="0.25">
      <c r="A9713" t="s">
        <v>37977</v>
      </c>
      <c r="B9713" t="s">
        <v>37978</v>
      </c>
      <c r="C9713" s="1" t="str">
        <f t="shared" si="1326"/>
        <v>21:0687</v>
      </c>
      <c r="D9713" s="1" t="str">
        <f>HYPERLINK("http://geochem.nrcan.gc.ca/cdogs/content/svy/svy_e.htm", "")</f>
        <v/>
      </c>
      <c r="G9713" s="1" t="str">
        <f>HYPERLINK("http://geochem.nrcan.gc.ca/cdogs/content/cr_/cr_00084_e.htm", "84")</f>
        <v>84</v>
      </c>
      <c r="J9713" t="s">
        <v>11703</v>
      </c>
      <c r="K9713" t="s">
        <v>11704</v>
      </c>
      <c r="O9713" t="s">
        <v>2418</v>
      </c>
      <c r="P9713" t="s">
        <v>22</v>
      </c>
      <c r="Q9713" t="s">
        <v>29</v>
      </c>
    </row>
    <row r="9714" spans="1:17" hidden="1" x14ac:dyDescent="0.25">
      <c r="A9714" t="s">
        <v>37979</v>
      </c>
      <c r="B9714" t="s">
        <v>37980</v>
      </c>
      <c r="C9714" s="1" t="str">
        <f t="shared" si="1326"/>
        <v>21:0687</v>
      </c>
      <c r="D9714" s="1" t="str">
        <f t="shared" ref="D9714:D9741" si="1330">HYPERLINK("http://geochem.nrcan.gc.ca/cdogs/content/svy/svy210206_e.htm", "21:0206")</f>
        <v>21:0206</v>
      </c>
      <c r="E9714" t="s">
        <v>37981</v>
      </c>
      <c r="F9714" t="s">
        <v>37982</v>
      </c>
      <c r="H9714">
        <v>47.115515000000002</v>
      </c>
      <c r="I9714">
        <v>-67.148226399999999</v>
      </c>
      <c r="J9714" s="1" t="str">
        <f t="shared" ref="J9714:J9741" si="1331">HYPERLINK("http://geochem.nrcan.gc.ca/cdogs/content/kwd/kwd020018_e.htm", "Fluid (stream)")</f>
        <v>Fluid (stream)</v>
      </c>
      <c r="K9714" s="1" t="str">
        <f t="shared" ref="K9714:K9741" si="1332">HYPERLINK("http://geochem.nrcan.gc.ca/cdogs/content/kwd/kwd080007_e.htm", "Untreated Water")</f>
        <v>Untreated Water</v>
      </c>
      <c r="O9714" t="s">
        <v>21</v>
      </c>
      <c r="P9714" t="s">
        <v>45</v>
      </c>
      <c r="Q9714" t="s">
        <v>215</v>
      </c>
    </row>
    <row r="9715" spans="1:17" hidden="1" x14ac:dyDescent="0.25">
      <c r="A9715" t="s">
        <v>37983</v>
      </c>
      <c r="B9715" t="s">
        <v>37984</v>
      </c>
      <c r="C9715" s="1" t="str">
        <f t="shared" si="1326"/>
        <v>21:0687</v>
      </c>
      <c r="D9715" s="1" t="str">
        <f t="shared" si="1330"/>
        <v>21:0206</v>
      </c>
      <c r="E9715" t="s">
        <v>37985</v>
      </c>
      <c r="F9715" t="s">
        <v>37986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 t="s">
        <v>21</v>
      </c>
      <c r="P9715" t="s">
        <v>356</v>
      </c>
      <c r="Q9715" t="s">
        <v>71</v>
      </c>
    </row>
    <row r="9716" spans="1:17" hidden="1" x14ac:dyDescent="0.25">
      <c r="A9716" t="s">
        <v>37987</v>
      </c>
      <c r="B9716" t="s">
        <v>37988</v>
      </c>
      <c r="C9716" s="1" t="str">
        <f t="shared" si="1326"/>
        <v>21:0687</v>
      </c>
      <c r="D9716" s="1" t="str">
        <f t="shared" si="1330"/>
        <v>21:0206</v>
      </c>
      <c r="E9716" t="s">
        <v>37989</v>
      </c>
      <c r="F9716" t="s">
        <v>37990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 t="s">
        <v>21</v>
      </c>
      <c r="P9716" t="s">
        <v>356</v>
      </c>
      <c r="Q9716" t="s">
        <v>149</v>
      </c>
    </row>
    <row r="9717" spans="1:17" hidden="1" x14ac:dyDescent="0.25">
      <c r="A9717" t="s">
        <v>37991</v>
      </c>
      <c r="B9717" t="s">
        <v>37992</v>
      </c>
      <c r="C9717" s="1" t="str">
        <f t="shared" si="1326"/>
        <v>21:0687</v>
      </c>
      <c r="D9717" s="1" t="str">
        <f t="shared" si="1330"/>
        <v>21:0206</v>
      </c>
      <c r="E9717" t="s">
        <v>37993</v>
      </c>
      <c r="F9717" t="s">
        <v>37994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 t="s">
        <v>21</v>
      </c>
      <c r="P9717" t="s">
        <v>356</v>
      </c>
      <c r="Q9717" t="s">
        <v>52</v>
      </c>
    </row>
    <row r="9718" spans="1:17" hidden="1" x14ac:dyDescent="0.25">
      <c r="A9718" t="s">
        <v>37995</v>
      </c>
      <c r="B9718" t="s">
        <v>37996</v>
      </c>
      <c r="C9718" s="1" t="str">
        <f t="shared" si="1326"/>
        <v>21:0687</v>
      </c>
      <c r="D9718" s="1" t="str">
        <f t="shared" si="1330"/>
        <v>21:0206</v>
      </c>
      <c r="E9718" t="s">
        <v>37997</v>
      </c>
      <c r="F9718" t="s">
        <v>37998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 t="s">
        <v>21</v>
      </c>
      <c r="P9718" t="s">
        <v>356</v>
      </c>
      <c r="Q9718" t="s">
        <v>93</v>
      </c>
    </row>
    <row r="9719" spans="1:17" hidden="1" x14ac:dyDescent="0.25">
      <c r="A9719" t="s">
        <v>37999</v>
      </c>
      <c r="B9719" t="s">
        <v>38000</v>
      </c>
      <c r="C9719" s="1" t="str">
        <f t="shared" si="1326"/>
        <v>21:0687</v>
      </c>
      <c r="D9719" s="1" t="str">
        <f t="shared" si="1330"/>
        <v>21:0206</v>
      </c>
      <c r="E9719" t="s">
        <v>37997</v>
      </c>
      <c r="F9719" t="s">
        <v>38001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 t="s">
        <v>21</v>
      </c>
      <c r="P9719" t="s">
        <v>356</v>
      </c>
      <c r="Q9719" t="s">
        <v>71</v>
      </c>
    </row>
    <row r="9720" spans="1:17" hidden="1" x14ac:dyDescent="0.25">
      <c r="A9720" t="s">
        <v>38002</v>
      </c>
      <c r="B9720" t="s">
        <v>38003</v>
      </c>
      <c r="C9720" s="1" t="str">
        <f t="shared" si="1326"/>
        <v>21:0687</v>
      </c>
      <c r="D9720" s="1" t="str">
        <f t="shared" si="1330"/>
        <v>21:0206</v>
      </c>
      <c r="E9720" t="s">
        <v>38004</v>
      </c>
      <c r="F9720" t="s">
        <v>38005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 t="s">
        <v>21</v>
      </c>
      <c r="P9720" t="s">
        <v>22</v>
      </c>
      <c r="Q9720" t="s">
        <v>71</v>
      </c>
    </row>
    <row r="9721" spans="1:17" hidden="1" x14ac:dyDescent="0.25">
      <c r="A9721" t="s">
        <v>38006</v>
      </c>
      <c r="B9721" t="s">
        <v>38007</v>
      </c>
      <c r="C9721" s="1" t="str">
        <f t="shared" si="1326"/>
        <v>21:0687</v>
      </c>
      <c r="D9721" s="1" t="str">
        <f t="shared" si="1330"/>
        <v>21:0206</v>
      </c>
      <c r="E9721" t="s">
        <v>38008</v>
      </c>
      <c r="F9721" t="s">
        <v>38009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 t="s">
        <v>21</v>
      </c>
      <c r="P9721" t="s">
        <v>22</v>
      </c>
      <c r="Q9721" t="s">
        <v>93</v>
      </c>
    </row>
    <row r="9722" spans="1:17" hidden="1" x14ac:dyDescent="0.25">
      <c r="A9722" t="s">
        <v>38010</v>
      </c>
      <c r="B9722" t="s">
        <v>38011</v>
      </c>
      <c r="C9722" s="1" t="str">
        <f t="shared" si="1326"/>
        <v>21:0687</v>
      </c>
      <c r="D9722" s="1" t="str">
        <f t="shared" si="1330"/>
        <v>21:0206</v>
      </c>
      <c r="E9722" t="s">
        <v>38012</v>
      </c>
      <c r="F9722" t="s">
        <v>38013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 t="s">
        <v>21</v>
      </c>
      <c r="P9722" t="s">
        <v>356</v>
      </c>
      <c r="Q9722" t="s">
        <v>171</v>
      </c>
    </row>
    <row r="9723" spans="1:17" hidden="1" x14ac:dyDescent="0.25">
      <c r="A9723" t="s">
        <v>38014</v>
      </c>
      <c r="B9723" t="s">
        <v>38015</v>
      </c>
      <c r="C9723" s="1" t="str">
        <f t="shared" si="1326"/>
        <v>21:0687</v>
      </c>
      <c r="D9723" s="1" t="str">
        <f t="shared" si="1330"/>
        <v>21:0206</v>
      </c>
      <c r="E9723" t="s">
        <v>38016</v>
      </c>
      <c r="F9723" t="s">
        <v>38017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 t="s">
        <v>21</v>
      </c>
      <c r="P9723" t="s">
        <v>45</v>
      </c>
      <c r="Q9723" t="s">
        <v>7328</v>
      </c>
    </row>
    <row r="9724" spans="1:17" hidden="1" x14ac:dyDescent="0.25">
      <c r="A9724" t="s">
        <v>38018</v>
      </c>
      <c r="B9724" t="s">
        <v>38019</v>
      </c>
      <c r="C9724" s="1" t="str">
        <f t="shared" si="1326"/>
        <v>21:0687</v>
      </c>
      <c r="D9724" s="1" t="str">
        <f t="shared" si="1330"/>
        <v>21:0206</v>
      </c>
      <c r="E9724" t="s">
        <v>38020</v>
      </c>
      <c r="F9724" t="s">
        <v>38021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 t="s">
        <v>21</v>
      </c>
      <c r="P9724" t="s">
        <v>356</v>
      </c>
      <c r="Q9724" t="s">
        <v>189</v>
      </c>
    </row>
    <row r="9725" spans="1:17" hidden="1" x14ac:dyDescent="0.25">
      <c r="A9725" t="s">
        <v>38022</v>
      </c>
      <c r="B9725" t="s">
        <v>38023</v>
      </c>
      <c r="C9725" s="1" t="str">
        <f t="shared" si="1326"/>
        <v>21:0687</v>
      </c>
      <c r="D9725" s="1" t="str">
        <f t="shared" si="1330"/>
        <v>21:0206</v>
      </c>
      <c r="E9725" t="s">
        <v>38024</v>
      </c>
      <c r="F9725" t="s">
        <v>38025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 t="s">
        <v>21</v>
      </c>
      <c r="P9725" t="s">
        <v>22</v>
      </c>
      <c r="Q9725" t="s">
        <v>88</v>
      </c>
    </row>
    <row r="9726" spans="1:17" hidden="1" x14ac:dyDescent="0.25">
      <c r="A9726" t="s">
        <v>38026</v>
      </c>
      <c r="B9726" t="s">
        <v>38027</v>
      </c>
      <c r="C9726" s="1" t="str">
        <f t="shared" si="1326"/>
        <v>21:0687</v>
      </c>
      <c r="D9726" s="1" t="str">
        <f t="shared" si="1330"/>
        <v>21:0206</v>
      </c>
      <c r="E9726" t="s">
        <v>38028</v>
      </c>
      <c r="F9726" t="s">
        <v>38029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 t="s">
        <v>21</v>
      </c>
      <c r="P9726" t="s">
        <v>356</v>
      </c>
      <c r="Q9726" t="s">
        <v>189</v>
      </c>
    </row>
    <row r="9727" spans="1:17" hidden="1" x14ac:dyDescent="0.25">
      <c r="A9727" t="s">
        <v>38030</v>
      </c>
      <c r="B9727" t="s">
        <v>38031</v>
      </c>
      <c r="C9727" s="1" t="str">
        <f t="shared" si="1326"/>
        <v>21:0687</v>
      </c>
      <c r="D9727" s="1" t="str">
        <f t="shared" si="1330"/>
        <v>21:0206</v>
      </c>
      <c r="E9727" t="s">
        <v>38032</v>
      </c>
      <c r="F9727" t="s">
        <v>38033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 t="s">
        <v>21</v>
      </c>
      <c r="P9727" t="s">
        <v>356</v>
      </c>
      <c r="Q9727" t="s">
        <v>71</v>
      </c>
    </row>
    <row r="9728" spans="1:17" hidden="1" x14ac:dyDescent="0.25">
      <c r="A9728" t="s">
        <v>38034</v>
      </c>
      <c r="B9728" t="s">
        <v>38035</v>
      </c>
      <c r="C9728" s="1" t="str">
        <f t="shared" si="1326"/>
        <v>21:0687</v>
      </c>
      <c r="D9728" s="1" t="str">
        <f t="shared" si="1330"/>
        <v>21:0206</v>
      </c>
      <c r="E9728" t="s">
        <v>38036</v>
      </c>
      <c r="F9728" t="s">
        <v>38037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 t="s">
        <v>21</v>
      </c>
      <c r="P9728" t="s">
        <v>356</v>
      </c>
      <c r="Q9728" t="s">
        <v>103</v>
      </c>
    </row>
    <row r="9729" spans="1:17" hidden="1" x14ac:dyDescent="0.25">
      <c r="A9729" t="s">
        <v>38038</v>
      </c>
      <c r="B9729" t="s">
        <v>38039</v>
      </c>
      <c r="C9729" s="1" t="str">
        <f t="shared" si="1326"/>
        <v>21:0687</v>
      </c>
      <c r="D9729" s="1" t="str">
        <f t="shared" si="1330"/>
        <v>21:0206</v>
      </c>
      <c r="E9729" t="s">
        <v>38040</v>
      </c>
      <c r="F9729" t="s">
        <v>38041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 t="s">
        <v>21</v>
      </c>
      <c r="P9729" t="s">
        <v>22</v>
      </c>
      <c r="Q9729" t="s">
        <v>198</v>
      </c>
    </row>
    <row r="9730" spans="1:17" hidden="1" x14ac:dyDescent="0.25">
      <c r="A9730" t="s">
        <v>38042</v>
      </c>
      <c r="B9730" t="s">
        <v>38043</v>
      </c>
      <c r="C9730" s="1" t="str">
        <f t="shared" si="1326"/>
        <v>21:0687</v>
      </c>
      <c r="D9730" s="1" t="str">
        <f t="shared" si="1330"/>
        <v>21:0206</v>
      </c>
      <c r="E9730" t="s">
        <v>38044</v>
      </c>
      <c r="F9730" t="s">
        <v>38045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 t="s">
        <v>21</v>
      </c>
      <c r="P9730" t="s">
        <v>356</v>
      </c>
      <c r="Q9730" t="s">
        <v>46</v>
      </c>
    </row>
    <row r="9731" spans="1:17" hidden="1" x14ac:dyDescent="0.25">
      <c r="A9731" t="s">
        <v>38046</v>
      </c>
      <c r="B9731" t="s">
        <v>38047</v>
      </c>
      <c r="C9731" s="1" t="str">
        <f t="shared" si="1326"/>
        <v>21:0687</v>
      </c>
      <c r="D9731" s="1" t="str">
        <f t="shared" si="1330"/>
        <v>21:0206</v>
      </c>
      <c r="E9731" t="s">
        <v>38048</v>
      </c>
      <c r="F9731" t="s">
        <v>38049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 t="s">
        <v>21</v>
      </c>
      <c r="P9731" t="s">
        <v>356</v>
      </c>
      <c r="Q9731" t="s">
        <v>103</v>
      </c>
    </row>
    <row r="9732" spans="1:17" hidden="1" x14ac:dyDescent="0.25">
      <c r="A9732" t="s">
        <v>38050</v>
      </c>
      <c r="B9732" t="s">
        <v>38051</v>
      </c>
      <c r="C9732" s="1" t="str">
        <f t="shared" si="1326"/>
        <v>21:0687</v>
      </c>
      <c r="D9732" s="1" t="str">
        <f t="shared" si="1330"/>
        <v>21:0206</v>
      </c>
      <c r="E9732" t="s">
        <v>38052</v>
      </c>
      <c r="F9732" t="s">
        <v>38053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 t="s">
        <v>21</v>
      </c>
      <c r="P9732" t="s">
        <v>356</v>
      </c>
      <c r="Q9732" t="s">
        <v>46</v>
      </c>
    </row>
    <row r="9733" spans="1:17" hidden="1" x14ac:dyDescent="0.25">
      <c r="A9733" t="s">
        <v>38054</v>
      </c>
      <c r="B9733" t="s">
        <v>38055</v>
      </c>
      <c r="C9733" s="1" t="str">
        <f t="shared" si="1326"/>
        <v>21:0687</v>
      </c>
      <c r="D9733" s="1" t="str">
        <f t="shared" si="1330"/>
        <v>21:0206</v>
      </c>
      <c r="E9733" t="s">
        <v>38056</v>
      </c>
      <c r="F9733" t="s">
        <v>38057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 t="s">
        <v>21</v>
      </c>
      <c r="P9733" t="s">
        <v>356</v>
      </c>
      <c r="Q9733" t="s">
        <v>46</v>
      </c>
    </row>
    <row r="9734" spans="1:17" hidden="1" x14ac:dyDescent="0.25">
      <c r="A9734" t="s">
        <v>38058</v>
      </c>
      <c r="B9734" t="s">
        <v>38059</v>
      </c>
      <c r="C9734" s="1" t="str">
        <f t="shared" si="1326"/>
        <v>21:0687</v>
      </c>
      <c r="D9734" s="1" t="str">
        <f t="shared" si="1330"/>
        <v>21:0206</v>
      </c>
      <c r="E9734" t="s">
        <v>38056</v>
      </c>
      <c r="F9734" t="s">
        <v>38060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 t="s">
        <v>21</v>
      </c>
      <c r="P9734" t="s">
        <v>22</v>
      </c>
      <c r="Q9734" t="s">
        <v>29</v>
      </c>
    </row>
    <row r="9735" spans="1:17" hidden="1" x14ac:dyDescent="0.25">
      <c r="A9735" t="s">
        <v>38061</v>
      </c>
      <c r="B9735" t="s">
        <v>38062</v>
      </c>
      <c r="C9735" s="1" t="str">
        <f t="shared" si="1326"/>
        <v>21:0687</v>
      </c>
      <c r="D9735" s="1" t="str">
        <f t="shared" si="1330"/>
        <v>21:0206</v>
      </c>
      <c r="E9735" t="s">
        <v>38063</v>
      </c>
      <c r="F9735" t="s">
        <v>38064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 t="s">
        <v>21</v>
      </c>
      <c r="P9735" t="s">
        <v>356</v>
      </c>
      <c r="Q9735" t="s">
        <v>29</v>
      </c>
    </row>
    <row r="9736" spans="1:17" hidden="1" x14ac:dyDescent="0.25">
      <c r="A9736" t="s">
        <v>38065</v>
      </c>
      <c r="B9736" t="s">
        <v>38066</v>
      </c>
      <c r="C9736" s="1" t="str">
        <f t="shared" si="1326"/>
        <v>21:0687</v>
      </c>
      <c r="D9736" s="1" t="str">
        <f t="shared" si="1330"/>
        <v>21:0206</v>
      </c>
      <c r="E9736" t="s">
        <v>38067</v>
      </c>
      <c r="F9736" t="s">
        <v>38068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 t="s">
        <v>21</v>
      </c>
      <c r="P9736" t="s">
        <v>356</v>
      </c>
      <c r="Q9736" t="s">
        <v>29</v>
      </c>
    </row>
    <row r="9737" spans="1:17" hidden="1" x14ac:dyDescent="0.25">
      <c r="A9737" t="s">
        <v>38069</v>
      </c>
      <c r="B9737" t="s">
        <v>38070</v>
      </c>
      <c r="C9737" s="1" t="str">
        <f t="shared" si="1326"/>
        <v>21:0687</v>
      </c>
      <c r="D9737" s="1" t="str">
        <f t="shared" si="1330"/>
        <v>21:0206</v>
      </c>
      <c r="E9737" t="s">
        <v>38071</v>
      </c>
      <c r="F9737" t="s">
        <v>38072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 t="s">
        <v>21</v>
      </c>
      <c r="P9737" t="s">
        <v>356</v>
      </c>
      <c r="Q9737" t="s">
        <v>46</v>
      </c>
    </row>
    <row r="9738" spans="1:17" hidden="1" x14ac:dyDescent="0.25">
      <c r="A9738" t="s">
        <v>38073</v>
      </c>
      <c r="B9738" t="s">
        <v>38074</v>
      </c>
      <c r="C9738" s="1" t="str">
        <f t="shared" si="1326"/>
        <v>21:0687</v>
      </c>
      <c r="D9738" s="1" t="str">
        <f t="shared" si="1330"/>
        <v>21:0206</v>
      </c>
      <c r="E9738" t="s">
        <v>38075</v>
      </c>
      <c r="F9738" t="s">
        <v>38076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 t="s">
        <v>21</v>
      </c>
      <c r="P9738" t="s">
        <v>356</v>
      </c>
      <c r="Q9738" t="s">
        <v>103</v>
      </c>
    </row>
    <row r="9739" spans="1:17" hidden="1" x14ac:dyDescent="0.25">
      <c r="A9739" t="s">
        <v>38077</v>
      </c>
      <c r="B9739" t="s">
        <v>38078</v>
      </c>
      <c r="C9739" s="1" t="str">
        <f t="shared" si="1326"/>
        <v>21:0687</v>
      </c>
      <c r="D9739" s="1" t="str">
        <f t="shared" si="1330"/>
        <v>21:0206</v>
      </c>
      <c r="E9739" t="s">
        <v>38079</v>
      </c>
      <c r="F9739" t="s">
        <v>38080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 t="s">
        <v>21</v>
      </c>
      <c r="P9739" t="s">
        <v>22</v>
      </c>
      <c r="Q9739" t="s">
        <v>46</v>
      </c>
    </row>
    <row r="9740" spans="1:17" hidden="1" x14ac:dyDescent="0.25">
      <c r="A9740" t="s">
        <v>38081</v>
      </c>
      <c r="B9740" t="s">
        <v>38082</v>
      </c>
      <c r="C9740" s="1" t="str">
        <f t="shared" si="1326"/>
        <v>21:0687</v>
      </c>
      <c r="D9740" s="1" t="str">
        <f t="shared" si="1330"/>
        <v>21:0206</v>
      </c>
      <c r="E9740" t="s">
        <v>38083</v>
      </c>
      <c r="F9740" t="s">
        <v>38084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 t="s">
        <v>21</v>
      </c>
      <c r="P9740" t="s">
        <v>22</v>
      </c>
      <c r="Q9740" t="s">
        <v>29</v>
      </c>
    </row>
    <row r="9741" spans="1:17" hidden="1" x14ac:dyDescent="0.25">
      <c r="A9741" t="s">
        <v>38085</v>
      </c>
      <c r="B9741" t="s">
        <v>38086</v>
      </c>
      <c r="C9741" s="1" t="str">
        <f t="shared" si="1326"/>
        <v>21:0687</v>
      </c>
      <c r="D9741" s="1" t="str">
        <f t="shared" si="1330"/>
        <v>21:0206</v>
      </c>
      <c r="E9741" t="s">
        <v>38087</v>
      </c>
      <c r="F9741" t="s">
        <v>38088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 t="s">
        <v>21</v>
      </c>
      <c r="P9741" t="s">
        <v>22</v>
      </c>
      <c r="Q9741" t="s">
        <v>29</v>
      </c>
    </row>
    <row r="9742" spans="1:17" hidden="1" x14ac:dyDescent="0.25">
      <c r="A9742" t="s">
        <v>38089</v>
      </c>
      <c r="B9742" t="s">
        <v>38090</v>
      </c>
      <c r="C9742" s="1" t="str">
        <f t="shared" si="1326"/>
        <v>21:0687</v>
      </c>
      <c r="D9742" s="1" t="str">
        <f>HYPERLINK("http://geochem.nrcan.gc.ca/cdogs/content/svy/svy_e.htm", "")</f>
        <v/>
      </c>
      <c r="G9742" s="1" t="str">
        <f>HYPERLINK("http://geochem.nrcan.gc.ca/cdogs/content/cr_/cr_00084_e.htm", "84")</f>
        <v>84</v>
      </c>
      <c r="J9742" t="s">
        <v>11703</v>
      </c>
      <c r="K9742" t="s">
        <v>11704</v>
      </c>
      <c r="O9742" t="s">
        <v>2120</v>
      </c>
      <c r="P9742" t="s">
        <v>583</v>
      </c>
      <c r="Q9742" t="s">
        <v>23</v>
      </c>
    </row>
    <row r="9743" spans="1:17" hidden="1" x14ac:dyDescent="0.25">
      <c r="A9743" t="s">
        <v>38091</v>
      </c>
      <c r="B9743" t="s">
        <v>38092</v>
      </c>
      <c r="C9743" s="1" t="str">
        <f t="shared" si="1326"/>
        <v>21:0687</v>
      </c>
      <c r="D9743" s="1" t="str">
        <f t="shared" ref="D9743:D9748" si="1333">HYPERLINK("http://geochem.nrcan.gc.ca/cdogs/content/svy/svy210206_e.htm", "21:0206")</f>
        <v>21:0206</v>
      </c>
      <c r="E9743" t="s">
        <v>38093</v>
      </c>
      <c r="F9743" t="s">
        <v>38094</v>
      </c>
      <c r="H9743">
        <v>47.205551</v>
      </c>
      <c r="I9743">
        <v>-67.226224799999997</v>
      </c>
      <c r="J9743" s="1" t="str">
        <f t="shared" ref="J9743:J9748" si="1334">HYPERLINK("http://geochem.nrcan.gc.ca/cdogs/content/kwd/kwd020018_e.htm", "Fluid (stream)")</f>
        <v>Fluid (stream)</v>
      </c>
      <c r="K9743" s="1" t="str">
        <f t="shared" ref="K9743:K9748" si="1335">HYPERLINK("http://geochem.nrcan.gc.ca/cdogs/content/kwd/kwd080007_e.htm", "Untreated Water")</f>
        <v>Untreated Water</v>
      </c>
      <c r="O9743" t="s">
        <v>21</v>
      </c>
      <c r="P9743" t="s">
        <v>22</v>
      </c>
      <c r="Q9743" t="s">
        <v>29</v>
      </c>
    </row>
    <row r="9744" spans="1:17" hidden="1" x14ac:dyDescent="0.25">
      <c r="A9744" t="s">
        <v>38095</v>
      </c>
      <c r="B9744" t="s">
        <v>38096</v>
      </c>
      <c r="C9744" s="1" t="str">
        <f t="shared" si="1326"/>
        <v>21:0687</v>
      </c>
      <c r="D9744" s="1" t="str">
        <f t="shared" si="1333"/>
        <v>21:0206</v>
      </c>
      <c r="E9744" t="s">
        <v>38097</v>
      </c>
      <c r="F9744" t="s">
        <v>38098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 t="s">
        <v>21</v>
      </c>
      <c r="P9744" t="s">
        <v>583</v>
      </c>
      <c r="Q9744" t="s">
        <v>46</v>
      </c>
    </row>
    <row r="9745" spans="1:17" hidden="1" x14ac:dyDescent="0.25">
      <c r="A9745" t="s">
        <v>38099</v>
      </c>
      <c r="B9745" t="s">
        <v>38100</v>
      </c>
      <c r="C9745" s="1" t="str">
        <f t="shared" si="1326"/>
        <v>21:0687</v>
      </c>
      <c r="D9745" s="1" t="str">
        <f t="shared" si="1333"/>
        <v>21:0206</v>
      </c>
      <c r="E9745" t="s">
        <v>38101</v>
      </c>
      <c r="F9745" t="s">
        <v>38102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 t="s">
        <v>21</v>
      </c>
      <c r="P9745" t="s">
        <v>22</v>
      </c>
      <c r="Q9745" t="s">
        <v>103</v>
      </c>
    </row>
    <row r="9746" spans="1:17" hidden="1" x14ac:dyDescent="0.25">
      <c r="A9746" t="s">
        <v>38103</v>
      </c>
      <c r="B9746" t="s">
        <v>38104</v>
      </c>
      <c r="C9746" s="1" t="str">
        <f t="shared" si="1326"/>
        <v>21:0687</v>
      </c>
      <c r="D9746" s="1" t="str">
        <f t="shared" si="1333"/>
        <v>21:0206</v>
      </c>
      <c r="E9746" t="s">
        <v>38105</v>
      </c>
      <c r="F9746" t="s">
        <v>38106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 t="s">
        <v>21</v>
      </c>
      <c r="P9746" t="s">
        <v>22</v>
      </c>
      <c r="Q9746" t="s">
        <v>46</v>
      </c>
    </row>
    <row r="9747" spans="1:17" hidden="1" x14ac:dyDescent="0.25">
      <c r="A9747" t="s">
        <v>38107</v>
      </c>
      <c r="B9747" t="s">
        <v>38108</v>
      </c>
      <c r="C9747" s="1" t="str">
        <f t="shared" si="1326"/>
        <v>21:0687</v>
      </c>
      <c r="D9747" s="1" t="str">
        <f t="shared" si="1333"/>
        <v>21:0206</v>
      </c>
      <c r="E9747" t="s">
        <v>38109</v>
      </c>
      <c r="F9747" t="s">
        <v>38110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 t="s">
        <v>21</v>
      </c>
      <c r="P9747" t="s">
        <v>22</v>
      </c>
      <c r="Q9747" t="s">
        <v>46</v>
      </c>
    </row>
    <row r="9748" spans="1:17" hidden="1" x14ac:dyDescent="0.25">
      <c r="A9748" t="s">
        <v>38111</v>
      </c>
      <c r="B9748" t="s">
        <v>38112</v>
      </c>
      <c r="C9748" s="1" t="str">
        <f t="shared" si="1326"/>
        <v>21:0687</v>
      </c>
      <c r="D9748" s="1" t="str">
        <f t="shared" si="1333"/>
        <v>21:0206</v>
      </c>
      <c r="E9748" t="s">
        <v>38113</v>
      </c>
      <c r="F9748" t="s">
        <v>38114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 t="s">
        <v>21</v>
      </c>
      <c r="P9748" t="s">
        <v>22</v>
      </c>
      <c r="Q9748" t="s">
        <v>23</v>
      </c>
    </row>
    <row r="9749" spans="1:17" hidden="1" x14ac:dyDescent="0.25">
      <c r="A9749" t="s">
        <v>38115</v>
      </c>
      <c r="B9749" t="s">
        <v>38116</v>
      </c>
      <c r="C9749" s="1" t="str">
        <f t="shared" si="1326"/>
        <v>21:0687</v>
      </c>
      <c r="D9749" s="1" t="str">
        <f>HYPERLINK("http://geochem.nrcan.gc.ca/cdogs/content/svy/svy_e.htm", "")</f>
        <v/>
      </c>
      <c r="G9749" s="1" t="str">
        <f>HYPERLINK("http://geochem.nrcan.gc.ca/cdogs/content/cr_/cr_00085_e.htm", "85")</f>
        <v>85</v>
      </c>
      <c r="J9749" t="s">
        <v>11703</v>
      </c>
      <c r="K9749" t="s">
        <v>11704</v>
      </c>
      <c r="O9749" t="s">
        <v>3376</v>
      </c>
      <c r="P9749" t="s">
        <v>583</v>
      </c>
      <c r="Q9749" t="s">
        <v>5130</v>
      </c>
    </row>
    <row r="9750" spans="1:17" hidden="1" x14ac:dyDescent="0.25">
      <c r="A9750" t="s">
        <v>38117</v>
      </c>
      <c r="B9750" t="s">
        <v>38118</v>
      </c>
      <c r="C9750" s="1" t="str">
        <f t="shared" si="1326"/>
        <v>21:0687</v>
      </c>
      <c r="D9750" s="1" t="str">
        <f t="shared" ref="D9750:D9766" si="1336">HYPERLINK("http://geochem.nrcan.gc.ca/cdogs/content/svy/svy210206_e.htm", "21:0206")</f>
        <v>21:0206</v>
      </c>
      <c r="E9750" t="s">
        <v>38119</v>
      </c>
      <c r="F9750" t="s">
        <v>38120</v>
      </c>
      <c r="H9750">
        <v>47.110704800000001</v>
      </c>
      <c r="I9750">
        <v>-67.481205799999998</v>
      </c>
      <c r="J9750" s="1" t="str">
        <f t="shared" ref="J9750:J9772" si="1337">HYPERLINK("http://geochem.nrcan.gc.ca/cdogs/content/kwd/kwd020018_e.htm", "Fluid (stream)")</f>
        <v>Fluid (stream)</v>
      </c>
      <c r="K9750" s="1" t="str">
        <f t="shared" ref="K9750:K9772" si="1338">HYPERLINK("http://geochem.nrcan.gc.ca/cdogs/content/kwd/kwd080007_e.htm", "Untreated Water")</f>
        <v>Untreated Water</v>
      </c>
      <c r="O9750" t="s">
        <v>21</v>
      </c>
      <c r="P9750" t="s">
        <v>2212</v>
      </c>
      <c r="Q9750" t="s">
        <v>392</v>
      </c>
    </row>
    <row r="9751" spans="1:17" hidden="1" x14ac:dyDescent="0.25">
      <c r="A9751" t="s">
        <v>38121</v>
      </c>
      <c r="B9751" t="s">
        <v>38122</v>
      </c>
      <c r="C9751" s="1" t="str">
        <f t="shared" si="1326"/>
        <v>21:0687</v>
      </c>
      <c r="D9751" s="1" t="str">
        <f t="shared" si="1336"/>
        <v>21:0206</v>
      </c>
      <c r="E9751" t="s">
        <v>38123</v>
      </c>
      <c r="F9751" t="s">
        <v>38124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 t="s">
        <v>21</v>
      </c>
      <c r="P9751" t="s">
        <v>22</v>
      </c>
      <c r="Q9751" t="s">
        <v>35</v>
      </c>
    </row>
    <row r="9752" spans="1:17" hidden="1" x14ac:dyDescent="0.25">
      <c r="A9752" t="s">
        <v>38125</v>
      </c>
      <c r="B9752" t="s">
        <v>38126</v>
      </c>
      <c r="C9752" s="1" t="str">
        <f t="shared" si="1326"/>
        <v>21:0687</v>
      </c>
      <c r="D9752" s="1" t="str">
        <f t="shared" si="1336"/>
        <v>21:0206</v>
      </c>
      <c r="E9752" t="s">
        <v>38127</v>
      </c>
      <c r="F9752" t="s">
        <v>38128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 t="s">
        <v>21</v>
      </c>
      <c r="P9752" t="s">
        <v>45</v>
      </c>
      <c r="Q9752" t="s">
        <v>392</v>
      </c>
    </row>
    <row r="9753" spans="1:17" hidden="1" x14ac:dyDescent="0.25">
      <c r="A9753" t="s">
        <v>38129</v>
      </c>
      <c r="B9753" t="s">
        <v>38130</v>
      </c>
      <c r="C9753" s="1" t="str">
        <f t="shared" si="1326"/>
        <v>21:0687</v>
      </c>
      <c r="D9753" s="1" t="str">
        <f t="shared" si="1336"/>
        <v>21:0206</v>
      </c>
      <c r="E9753" t="s">
        <v>38131</v>
      </c>
      <c r="F9753" t="s">
        <v>38132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 t="s">
        <v>370</v>
      </c>
      <c r="P9753" t="s">
        <v>22</v>
      </c>
      <c r="Q9753" t="s">
        <v>522</v>
      </c>
    </row>
    <row r="9754" spans="1:17" hidden="1" x14ac:dyDescent="0.25">
      <c r="A9754" t="s">
        <v>38133</v>
      </c>
      <c r="B9754" t="s">
        <v>38134</v>
      </c>
      <c r="C9754" s="1" t="str">
        <f t="shared" si="1326"/>
        <v>21:0687</v>
      </c>
      <c r="D9754" s="1" t="str">
        <f t="shared" si="1336"/>
        <v>21:0206</v>
      </c>
      <c r="E9754" t="s">
        <v>38135</v>
      </c>
      <c r="F9754" t="s">
        <v>38136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 t="s">
        <v>21</v>
      </c>
      <c r="P9754" t="s">
        <v>22</v>
      </c>
      <c r="Q9754" t="s">
        <v>23</v>
      </c>
    </row>
    <row r="9755" spans="1:17" hidden="1" x14ac:dyDescent="0.25">
      <c r="A9755" t="s">
        <v>38137</v>
      </c>
      <c r="B9755" t="s">
        <v>38138</v>
      </c>
      <c r="C9755" s="1" t="str">
        <f t="shared" si="1326"/>
        <v>21:0687</v>
      </c>
      <c r="D9755" s="1" t="str">
        <f t="shared" si="1336"/>
        <v>21:0206</v>
      </c>
      <c r="E9755" t="s">
        <v>38139</v>
      </c>
      <c r="F9755" t="s">
        <v>38140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 t="s">
        <v>21</v>
      </c>
      <c r="P9755" t="s">
        <v>22</v>
      </c>
      <c r="Q9755" t="s">
        <v>29</v>
      </c>
    </row>
    <row r="9756" spans="1:17" hidden="1" x14ac:dyDescent="0.25">
      <c r="A9756" t="s">
        <v>38141</v>
      </c>
      <c r="B9756" t="s">
        <v>38142</v>
      </c>
      <c r="C9756" s="1" t="str">
        <f t="shared" si="1326"/>
        <v>21:0687</v>
      </c>
      <c r="D9756" s="1" t="str">
        <f t="shared" si="1336"/>
        <v>21:0206</v>
      </c>
      <c r="E9756" t="s">
        <v>38143</v>
      </c>
      <c r="F9756" t="s">
        <v>38144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 t="s">
        <v>21</v>
      </c>
      <c r="P9756" t="s">
        <v>22</v>
      </c>
      <c r="Q9756" t="s">
        <v>23</v>
      </c>
    </row>
    <row r="9757" spans="1:17" hidden="1" x14ac:dyDescent="0.25">
      <c r="A9757" t="s">
        <v>38145</v>
      </c>
      <c r="B9757" t="s">
        <v>38146</v>
      </c>
      <c r="C9757" s="1" t="str">
        <f t="shared" si="1326"/>
        <v>21:0687</v>
      </c>
      <c r="D9757" s="1" t="str">
        <f t="shared" si="1336"/>
        <v>21:0206</v>
      </c>
      <c r="E9757" t="s">
        <v>38147</v>
      </c>
      <c r="F9757" t="s">
        <v>38148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 t="s">
        <v>21</v>
      </c>
      <c r="P9757" t="s">
        <v>356</v>
      </c>
      <c r="Q9757" t="s">
        <v>23</v>
      </c>
    </row>
    <row r="9758" spans="1:17" hidden="1" x14ac:dyDescent="0.25">
      <c r="A9758" t="s">
        <v>38149</v>
      </c>
      <c r="B9758" t="s">
        <v>38150</v>
      </c>
      <c r="C9758" s="1" t="str">
        <f t="shared" si="1326"/>
        <v>21:0687</v>
      </c>
      <c r="D9758" s="1" t="str">
        <f t="shared" si="1336"/>
        <v>21:0206</v>
      </c>
      <c r="E9758" t="s">
        <v>38151</v>
      </c>
      <c r="F9758" t="s">
        <v>38152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 t="s">
        <v>21</v>
      </c>
      <c r="P9758" t="s">
        <v>356</v>
      </c>
      <c r="Q9758" t="s">
        <v>29</v>
      </c>
    </row>
    <row r="9759" spans="1:17" hidden="1" x14ac:dyDescent="0.25">
      <c r="A9759" t="s">
        <v>38153</v>
      </c>
      <c r="B9759" t="s">
        <v>38154</v>
      </c>
      <c r="C9759" s="1" t="str">
        <f t="shared" si="1326"/>
        <v>21:0687</v>
      </c>
      <c r="D9759" s="1" t="str">
        <f t="shared" si="1336"/>
        <v>21:0206</v>
      </c>
      <c r="E9759" t="s">
        <v>38155</v>
      </c>
      <c r="F9759" t="s">
        <v>38156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 t="s">
        <v>21</v>
      </c>
      <c r="P9759" t="s">
        <v>356</v>
      </c>
      <c r="Q9759" t="s">
        <v>29</v>
      </c>
    </row>
    <row r="9760" spans="1:17" hidden="1" x14ac:dyDescent="0.25">
      <c r="A9760" t="s">
        <v>38157</v>
      </c>
      <c r="B9760" t="s">
        <v>38158</v>
      </c>
      <c r="C9760" s="1" t="str">
        <f t="shared" si="1326"/>
        <v>21:0687</v>
      </c>
      <c r="D9760" s="1" t="str">
        <f t="shared" si="1336"/>
        <v>21:0206</v>
      </c>
      <c r="E9760" t="s">
        <v>38159</v>
      </c>
      <c r="F9760" t="s">
        <v>38160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 t="s">
        <v>21</v>
      </c>
      <c r="P9760" t="s">
        <v>45</v>
      </c>
      <c r="Q9760" t="s">
        <v>46</v>
      </c>
    </row>
    <row r="9761" spans="1:17" hidden="1" x14ac:dyDescent="0.25">
      <c r="A9761" t="s">
        <v>38161</v>
      </c>
      <c r="B9761" t="s">
        <v>38162</v>
      </c>
      <c r="C9761" s="1" t="str">
        <f t="shared" si="1326"/>
        <v>21:0687</v>
      </c>
      <c r="D9761" s="1" t="str">
        <f t="shared" si="1336"/>
        <v>21:0206</v>
      </c>
      <c r="E9761" t="s">
        <v>38159</v>
      </c>
      <c r="F9761" t="s">
        <v>38163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 t="s">
        <v>21</v>
      </c>
      <c r="P9761" t="s">
        <v>45</v>
      </c>
      <c r="Q9761" t="s">
        <v>46</v>
      </c>
    </row>
    <row r="9762" spans="1:17" hidden="1" x14ac:dyDescent="0.25">
      <c r="A9762" t="s">
        <v>38164</v>
      </c>
      <c r="B9762" t="s">
        <v>38165</v>
      </c>
      <c r="C9762" s="1" t="str">
        <f t="shared" si="1326"/>
        <v>21:0687</v>
      </c>
      <c r="D9762" s="1" t="str">
        <f t="shared" si="1336"/>
        <v>21:0206</v>
      </c>
      <c r="E9762" t="s">
        <v>38166</v>
      </c>
      <c r="F9762" t="s">
        <v>38167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 t="s">
        <v>21</v>
      </c>
      <c r="P9762" t="s">
        <v>22</v>
      </c>
      <c r="Q9762" t="s">
        <v>198</v>
      </c>
    </row>
    <row r="9763" spans="1:17" hidden="1" x14ac:dyDescent="0.25">
      <c r="A9763" t="s">
        <v>38168</v>
      </c>
      <c r="B9763" t="s">
        <v>38169</v>
      </c>
      <c r="C9763" s="1" t="str">
        <f t="shared" si="1326"/>
        <v>21:0687</v>
      </c>
      <c r="D9763" s="1" t="str">
        <f t="shared" si="1336"/>
        <v>21:0206</v>
      </c>
      <c r="E9763" t="s">
        <v>38170</v>
      </c>
      <c r="F9763" t="s">
        <v>38171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 t="s">
        <v>2120</v>
      </c>
      <c r="P9763" t="s">
        <v>22</v>
      </c>
      <c r="Q9763" t="s">
        <v>46</v>
      </c>
    </row>
    <row r="9764" spans="1:17" hidden="1" x14ac:dyDescent="0.25">
      <c r="A9764" t="s">
        <v>38172</v>
      </c>
      <c r="B9764" t="s">
        <v>38173</v>
      </c>
      <c r="C9764" s="1" t="str">
        <f t="shared" ref="C9764:C9827" si="1339">HYPERLINK("http://geochem.nrcan.gc.ca/cdogs/content/bdl/bdl210687_e.htm", "21:0687")</f>
        <v>21:0687</v>
      </c>
      <c r="D9764" s="1" t="str">
        <f t="shared" si="1336"/>
        <v>21:0206</v>
      </c>
      <c r="E9764" t="s">
        <v>38174</v>
      </c>
      <c r="F9764" t="s">
        <v>38175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 t="s">
        <v>21</v>
      </c>
      <c r="P9764" t="s">
        <v>356</v>
      </c>
      <c r="Q9764" t="s">
        <v>29</v>
      </c>
    </row>
    <row r="9765" spans="1:17" hidden="1" x14ac:dyDescent="0.25">
      <c r="A9765" t="s">
        <v>38176</v>
      </c>
      <c r="B9765" t="s">
        <v>38177</v>
      </c>
      <c r="C9765" s="1" t="str">
        <f t="shared" si="1339"/>
        <v>21:0687</v>
      </c>
      <c r="D9765" s="1" t="str">
        <f t="shared" si="1336"/>
        <v>21:0206</v>
      </c>
      <c r="E9765" t="s">
        <v>38178</v>
      </c>
      <c r="F9765" t="s">
        <v>38179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 t="s">
        <v>21</v>
      </c>
      <c r="P9765" t="s">
        <v>356</v>
      </c>
      <c r="Q9765" t="s">
        <v>198</v>
      </c>
    </row>
    <row r="9766" spans="1:17" hidden="1" x14ac:dyDescent="0.25">
      <c r="A9766" t="s">
        <v>38180</v>
      </c>
      <c r="B9766" t="s">
        <v>38181</v>
      </c>
      <c r="C9766" s="1" t="str">
        <f t="shared" si="1339"/>
        <v>21:0687</v>
      </c>
      <c r="D9766" s="1" t="str">
        <f t="shared" si="1336"/>
        <v>21:0206</v>
      </c>
      <c r="E9766" t="s">
        <v>38182</v>
      </c>
      <c r="F9766" t="s">
        <v>38183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 t="s">
        <v>21</v>
      </c>
      <c r="P9766" t="s">
        <v>45</v>
      </c>
      <c r="Q9766" t="s">
        <v>198</v>
      </c>
    </row>
    <row r="9767" spans="1:17" hidden="1" x14ac:dyDescent="0.25">
      <c r="A9767" t="s">
        <v>38184</v>
      </c>
      <c r="B9767" t="s">
        <v>38185</v>
      </c>
      <c r="C9767" s="1" t="str">
        <f t="shared" si="1339"/>
        <v>21:0687</v>
      </c>
      <c r="D9767" s="1" t="str">
        <f t="shared" ref="D9767:D9772" si="1340">HYPERLINK("http://geochem.nrcan.gc.ca/cdogs/content/svy/svy210207_e.htm", "21:0207")</f>
        <v>21:0207</v>
      </c>
      <c r="E9767" t="s">
        <v>38186</v>
      </c>
      <c r="F9767" t="s">
        <v>38187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 t="s">
        <v>21</v>
      </c>
      <c r="P9767" t="s">
        <v>1515</v>
      </c>
      <c r="Q9767" t="s">
        <v>215</v>
      </c>
    </row>
    <row r="9768" spans="1:17" hidden="1" x14ac:dyDescent="0.25">
      <c r="A9768" t="s">
        <v>38188</v>
      </c>
      <c r="B9768" t="s">
        <v>38189</v>
      </c>
      <c r="C9768" s="1" t="str">
        <f t="shared" si="1339"/>
        <v>21:0687</v>
      </c>
      <c r="D9768" s="1" t="str">
        <f t="shared" si="1340"/>
        <v>21:0207</v>
      </c>
      <c r="E9768" t="s">
        <v>38190</v>
      </c>
      <c r="F9768" t="s">
        <v>38191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 t="s">
        <v>21</v>
      </c>
      <c r="P9768" t="s">
        <v>583</v>
      </c>
      <c r="Q9768" t="s">
        <v>143</v>
      </c>
    </row>
    <row r="9769" spans="1:17" hidden="1" x14ac:dyDescent="0.25">
      <c r="A9769" t="s">
        <v>38192</v>
      </c>
      <c r="B9769" t="s">
        <v>38193</v>
      </c>
      <c r="C9769" s="1" t="str">
        <f t="shared" si="1339"/>
        <v>21:0687</v>
      </c>
      <c r="D9769" s="1" t="str">
        <f t="shared" si="1340"/>
        <v>21:0207</v>
      </c>
      <c r="E9769" t="s">
        <v>38194</v>
      </c>
      <c r="F9769" t="s">
        <v>38195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 t="s">
        <v>21</v>
      </c>
      <c r="P9769" t="s">
        <v>22</v>
      </c>
      <c r="Q9769" t="s">
        <v>16574</v>
      </c>
    </row>
    <row r="9770" spans="1:17" hidden="1" x14ac:dyDescent="0.25">
      <c r="A9770" t="s">
        <v>38196</v>
      </c>
      <c r="B9770" t="s">
        <v>38197</v>
      </c>
      <c r="C9770" s="1" t="str">
        <f t="shared" si="1339"/>
        <v>21:0687</v>
      </c>
      <c r="D9770" s="1" t="str">
        <f t="shared" si="1340"/>
        <v>21:0207</v>
      </c>
      <c r="E9770" t="s">
        <v>38198</v>
      </c>
      <c r="F9770" t="s">
        <v>38199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 t="s">
        <v>21</v>
      </c>
      <c r="P9770" t="s">
        <v>22</v>
      </c>
      <c r="Q9770" t="s">
        <v>16522</v>
      </c>
    </row>
    <row r="9771" spans="1:17" hidden="1" x14ac:dyDescent="0.25">
      <c r="A9771" t="s">
        <v>38200</v>
      </c>
      <c r="B9771" t="s">
        <v>38201</v>
      </c>
      <c r="C9771" s="1" t="str">
        <f t="shared" si="1339"/>
        <v>21:0687</v>
      </c>
      <c r="D9771" s="1" t="str">
        <f t="shared" si="1340"/>
        <v>21:0207</v>
      </c>
      <c r="E9771" t="s">
        <v>38202</v>
      </c>
      <c r="F9771" t="s">
        <v>38203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 t="s">
        <v>21</v>
      </c>
      <c r="P9771" t="s">
        <v>22</v>
      </c>
      <c r="Q9771" t="s">
        <v>1528</v>
      </c>
    </row>
    <row r="9772" spans="1:17" hidden="1" x14ac:dyDescent="0.25">
      <c r="A9772" t="s">
        <v>38204</v>
      </c>
      <c r="B9772" t="s">
        <v>38205</v>
      </c>
      <c r="C9772" s="1" t="str">
        <f t="shared" si="1339"/>
        <v>21:0687</v>
      </c>
      <c r="D9772" s="1" t="str">
        <f t="shared" si="1340"/>
        <v>21:0207</v>
      </c>
      <c r="E9772" t="s">
        <v>38206</v>
      </c>
      <c r="F9772" t="s">
        <v>38207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 t="s">
        <v>21</v>
      </c>
      <c r="P9772" t="s">
        <v>583</v>
      </c>
      <c r="Q9772" t="s">
        <v>8961</v>
      </c>
    </row>
    <row r="9773" spans="1:17" hidden="1" x14ac:dyDescent="0.25">
      <c r="A9773" t="s">
        <v>38208</v>
      </c>
      <c r="B9773" t="s">
        <v>38209</v>
      </c>
      <c r="C9773" s="1" t="str">
        <f t="shared" si="1339"/>
        <v>21:0687</v>
      </c>
      <c r="D9773" s="1" t="str">
        <f>HYPERLINK("http://geochem.nrcan.gc.ca/cdogs/content/svy/svy_e.htm", "")</f>
        <v/>
      </c>
      <c r="G9773" s="1" t="str">
        <f>HYPERLINK("http://geochem.nrcan.gc.ca/cdogs/content/cr_/cr_00084_e.htm", "84")</f>
        <v>84</v>
      </c>
      <c r="J9773" t="s">
        <v>11703</v>
      </c>
      <c r="K9773" t="s">
        <v>11704</v>
      </c>
      <c r="O9773" t="s">
        <v>2418</v>
      </c>
      <c r="P9773" t="s">
        <v>2212</v>
      </c>
      <c r="Q9773" t="s">
        <v>23</v>
      </c>
    </row>
    <row r="9774" spans="1:17" hidden="1" x14ac:dyDescent="0.25">
      <c r="A9774" t="s">
        <v>38210</v>
      </c>
      <c r="B9774" t="s">
        <v>38211</v>
      </c>
      <c r="C9774" s="1" t="str">
        <f t="shared" si="1339"/>
        <v>21:0687</v>
      </c>
      <c r="D9774" s="1" t="str">
        <f t="shared" ref="D9774:D9787" si="1341">HYPERLINK("http://geochem.nrcan.gc.ca/cdogs/content/svy/svy210207_e.htm", "21:0207")</f>
        <v>21:0207</v>
      </c>
      <c r="E9774" t="s">
        <v>38212</v>
      </c>
      <c r="F9774" t="s">
        <v>38213</v>
      </c>
      <c r="H9774">
        <v>47.012665900000002</v>
      </c>
      <c r="I9774">
        <v>-66.0735162</v>
      </c>
      <c r="J9774" s="1" t="str">
        <f t="shared" ref="J9774:J9787" si="1342">HYPERLINK("http://geochem.nrcan.gc.ca/cdogs/content/kwd/kwd020018_e.htm", "Fluid (stream)")</f>
        <v>Fluid (stream)</v>
      </c>
      <c r="K9774" s="1" t="str">
        <f t="shared" ref="K9774:K9787" si="1343">HYPERLINK("http://geochem.nrcan.gc.ca/cdogs/content/kwd/kwd080007_e.htm", "Untreated Water")</f>
        <v>Untreated Water</v>
      </c>
      <c r="O9774" t="s">
        <v>21</v>
      </c>
      <c r="P9774" t="s">
        <v>583</v>
      </c>
      <c r="Q9774" t="s">
        <v>143</v>
      </c>
    </row>
    <row r="9775" spans="1:17" hidden="1" x14ac:dyDescent="0.25">
      <c r="A9775" t="s">
        <v>38214</v>
      </c>
      <c r="B9775" t="s">
        <v>38215</v>
      </c>
      <c r="C9775" s="1" t="str">
        <f t="shared" si="1339"/>
        <v>21:0687</v>
      </c>
      <c r="D9775" s="1" t="str">
        <f t="shared" si="1341"/>
        <v>21:0207</v>
      </c>
      <c r="E9775" t="s">
        <v>38216</v>
      </c>
      <c r="F9775" t="s">
        <v>38217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 t="s">
        <v>21</v>
      </c>
      <c r="P9775" t="s">
        <v>583</v>
      </c>
      <c r="Q9775" t="s">
        <v>143</v>
      </c>
    </row>
    <row r="9776" spans="1:17" hidden="1" x14ac:dyDescent="0.25">
      <c r="A9776" t="s">
        <v>38218</v>
      </c>
      <c r="B9776" t="s">
        <v>38219</v>
      </c>
      <c r="C9776" s="1" t="str">
        <f t="shared" si="1339"/>
        <v>21:0687</v>
      </c>
      <c r="D9776" s="1" t="str">
        <f t="shared" si="1341"/>
        <v>21:0207</v>
      </c>
      <c r="E9776" t="s">
        <v>38220</v>
      </c>
      <c r="F9776" t="s">
        <v>38221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 t="s">
        <v>21</v>
      </c>
      <c r="P9776" t="s">
        <v>2212</v>
      </c>
      <c r="Q9776" t="s">
        <v>1528</v>
      </c>
    </row>
    <row r="9777" spans="1:17" hidden="1" x14ac:dyDescent="0.25">
      <c r="A9777" t="s">
        <v>38222</v>
      </c>
      <c r="B9777" t="s">
        <v>38223</v>
      </c>
      <c r="C9777" s="1" t="str">
        <f t="shared" si="1339"/>
        <v>21:0687</v>
      </c>
      <c r="D9777" s="1" t="str">
        <f t="shared" si="1341"/>
        <v>21:0207</v>
      </c>
      <c r="E9777" t="s">
        <v>38220</v>
      </c>
      <c r="F9777" t="s">
        <v>38224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 t="s">
        <v>21</v>
      </c>
      <c r="P9777" t="s">
        <v>2212</v>
      </c>
      <c r="Q9777" t="s">
        <v>138</v>
      </c>
    </row>
    <row r="9778" spans="1:17" hidden="1" x14ac:dyDescent="0.25">
      <c r="A9778" t="s">
        <v>38225</v>
      </c>
      <c r="B9778" t="s">
        <v>38226</v>
      </c>
      <c r="C9778" s="1" t="str">
        <f t="shared" si="1339"/>
        <v>21:0687</v>
      </c>
      <c r="D9778" s="1" t="str">
        <f t="shared" si="1341"/>
        <v>21:0207</v>
      </c>
      <c r="E9778" t="s">
        <v>38227</v>
      </c>
      <c r="F9778" t="s">
        <v>38228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 t="s">
        <v>21</v>
      </c>
      <c r="P9778" t="s">
        <v>2212</v>
      </c>
      <c r="Q9778" t="s">
        <v>138</v>
      </c>
    </row>
    <row r="9779" spans="1:17" hidden="1" x14ac:dyDescent="0.25">
      <c r="A9779" t="s">
        <v>38229</v>
      </c>
      <c r="B9779" t="s">
        <v>38230</v>
      </c>
      <c r="C9779" s="1" t="str">
        <f t="shared" si="1339"/>
        <v>21:0687</v>
      </c>
      <c r="D9779" s="1" t="str">
        <f t="shared" si="1341"/>
        <v>21:0207</v>
      </c>
      <c r="E9779" t="s">
        <v>38231</v>
      </c>
      <c r="F9779" t="s">
        <v>38232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 t="s">
        <v>21</v>
      </c>
      <c r="P9779" t="s">
        <v>397</v>
      </c>
      <c r="Q9779" t="s">
        <v>138</v>
      </c>
    </row>
    <row r="9780" spans="1:17" hidden="1" x14ac:dyDescent="0.25">
      <c r="A9780" t="s">
        <v>38233</v>
      </c>
      <c r="B9780" t="s">
        <v>38234</v>
      </c>
      <c r="C9780" s="1" t="str">
        <f t="shared" si="1339"/>
        <v>21:0687</v>
      </c>
      <c r="D9780" s="1" t="str">
        <f t="shared" si="1341"/>
        <v>21:0207</v>
      </c>
      <c r="E9780" t="s">
        <v>38235</v>
      </c>
      <c r="F9780" t="s">
        <v>38236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 t="s">
        <v>21</v>
      </c>
      <c r="P9780" t="s">
        <v>583</v>
      </c>
      <c r="Q9780" t="s">
        <v>88</v>
      </c>
    </row>
    <row r="9781" spans="1:17" hidden="1" x14ac:dyDescent="0.25">
      <c r="A9781" t="s">
        <v>38237</v>
      </c>
      <c r="B9781" t="s">
        <v>38238</v>
      </c>
      <c r="C9781" s="1" t="str">
        <f t="shared" si="1339"/>
        <v>21:0687</v>
      </c>
      <c r="D9781" s="1" t="str">
        <f t="shared" si="1341"/>
        <v>21:0207</v>
      </c>
      <c r="E9781" t="s">
        <v>38239</v>
      </c>
      <c r="F9781" t="s">
        <v>38240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 t="s">
        <v>21</v>
      </c>
      <c r="P9781" t="s">
        <v>2212</v>
      </c>
      <c r="Q9781" t="s">
        <v>2366</v>
      </c>
    </row>
    <row r="9782" spans="1:17" hidden="1" x14ac:dyDescent="0.25">
      <c r="A9782" t="s">
        <v>38241</v>
      </c>
      <c r="B9782" t="s">
        <v>38242</v>
      </c>
      <c r="C9782" s="1" t="str">
        <f t="shared" si="1339"/>
        <v>21:0687</v>
      </c>
      <c r="D9782" s="1" t="str">
        <f t="shared" si="1341"/>
        <v>21:0207</v>
      </c>
      <c r="E9782" t="s">
        <v>38243</v>
      </c>
      <c r="F9782" t="s">
        <v>38244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 t="s">
        <v>21</v>
      </c>
      <c r="P9782" t="s">
        <v>2212</v>
      </c>
      <c r="Q9782" t="s">
        <v>2366</v>
      </c>
    </row>
    <row r="9783" spans="1:17" hidden="1" x14ac:dyDescent="0.25">
      <c r="A9783" t="s">
        <v>38245</v>
      </c>
      <c r="B9783" t="s">
        <v>38246</v>
      </c>
      <c r="C9783" s="1" t="str">
        <f t="shared" si="1339"/>
        <v>21:0687</v>
      </c>
      <c r="D9783" s="1" t="str">
        <f t="shared" si="1341"/>
        <v>21:0207</v>
      </c>
      <c r="E9783" t="s">
        <v>38247</v>
      </c>
      <c r="F9783" t="s">
        <v>38248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 t="s">
        <v>21</v>
      </c>
      <c r="P9783" t="s">
        <v>583</v>
      </c>
      <c r="Q9783" t="s">
        <v>2366</v>
      </c>
    </row>
    <row r="9784" spans="1:17" hidden="1" x14ac:dyDescent="0.25">
      <c r="A9784" t="s">
        <v>38249</v>
      </c>
      <c r="B9784" t="s">
        <v>38250</v>
      </c>
      <c r="C9784" s="1" t="str">
        <f t="shared" si="1339"/>
        <v>21:0687</v>
      </c>
      <c r="D9784" s="1" t="str">
        <f t="shared" si="1341"/>
        <v>21:0207</v>
      </c>
      <c r="E9784" t="s">
        <v>38251</v>
      </c>
      <c r="F9784" t="s">
        <v>38252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 t="s">
        <v>21</v>
      </c>
      <c r="P9784" t="s">
        <v>22</v>
      </c>
      <c r="Q9784" t="s">
        <v>138</v>
      </c>
    </row>
    <row r="9785" spans="1:17" hidden="1" x14ac:dyDescent="0.25">
      <c r="A9785" t="s">
        <v>38253</v>
      </c>
      <c r="B9785" t="s">
        <v>38254</v>
      </c>
      <c r="C9785" s="1" t="str">
        <f t="shared" si="1339"/>
        <v>21:0687</v>
      </c>
      <c r="D9785" s="1" t="str">
        <f t="shared" si="1341"/>
        <v>21:0207</v>
      </c>
      <c r="E9785" t="s">
        <v>38255</v>
      </c>
      <c r="F9785" t="s">
        <v>38256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 t="s">
        <v>21</v>
      </c>
      <c r="P9785" t="s">
        <v>22</v>
      </c>
      <c r="Q9785" t="s">
        <v>138</v>
      </c>
    </row>
    <row r="9786" spans="1:17" hidden="1" x14ac:dyDescent="0.25">
      <c r="A9786" t="s">
        <v>38257</v>
      </c>
      <c r="B9786" t="s">
        <v>38258</v>
      </c>
      <c r="C9786" s="1" t="str">
        <f t="shared" si="1339"/>
        <v>21:0687</v>
      </c>
      <c r="D9786" s="1" t="str">
        <f t="shared" si="1341"/>
        <v>21:0207</v>
      </c>
      <c r="E9786" t="s">
        <v>38259</v>
      </c>
      <c r="F9786" t="s">
        <v>38260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 t="s">
        <v>21</v>
      </c>
      <c r="P9786" t="s">
        <v>2212</v>
      </c>
      <c r="Q9786" t="s">
        <v>189</v>
      </c>
    </row>
    <row r="9787" spans="1:17" hidden="1" x14ac:dyDescent="0.25">
      <c r="A9787" t="s">
        <v>38261</v>
      </c>
      <c r="B9787" t="s">
        <v>38262</v>
      </c>
      <c r="C9787" s="1" t="str">
        <f t="shared" si="1339"/>
        <v>21:0687</v>
      </c>
      <c r="D9787" s="1" t="str">
        <f t="shared" si="1341"/>
        <v>21:0207</v>
      </c>
      <c r="E9787" t="s">
        <v>38263</v>
      </c>
      <c r="F9787" t="s">
        <v>38264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 t="s">
        <v>21</v>
      </c>
      <c r="P9787" t="s">
        <v>583</v>
      </c>
      <c r="Q9787" t="s">
        <v>189</v>
      </c>
    </row>
    <row r="9788" spans="1:17" hidden="1" x14ac:dyDescent="0.25">
      <c r="A9788" t="s">
        <v>38265</v>
      </c>
      <c r="B9788" t="s">
        <v>38266</v>
      </c>
      <c r="C9788" s="1" t="str">
        <f t="shared" si="1339"/>
        <v>21:0687</v>
      </c>
      <c r="D9788" s="1" t="str">
        <f>HYPERLINK("http://geochem.nrcan.gc.ca/cdogs/content/svy/svy_e.htm", "")</f>
        <v/>
      </c>
      <c r="G9788" s="1" t="str">
        <f>HYPERLINK("http://geochem.nrcan.gc.ca/cdogs/content/cr_/cr_00085_e.htm", "85")</f>
        <v>85</v>
      </c>
      <c r="J9788" t="s">
        <v>11703</v>
      </c>
      <c r="K9788" t="s">
        <v>11704</v>
      </c>
      <c r="O9788" t="s">
        <v>2120</v>
      </c>
      <c r="P9788" t="s">
        <v>2212</v>
      </c>
      <c r="Q9788" t="s">
        <v>522</v>
      </c>
    </row>
    <row r="9789" spans="1:17" hidden="1" x14ac:dyDescent="0.25">
      <c r="A9789" t="s">
        <v>38267</v>
      </c>
      <c r="B9789" t="s">
        <v>38268</v>
      </c>
      <c r="C9789" s="1" t="str">
        <f t="shared" si="1339"/>
        <v>21:0687</v>
      </c>
      <c r="D9789" s="1" t="str">
        <f t="shared" ref="D9789:D9822" si="1344">HYPERLINK("http://geochem.nrcan.gc.ca/cdogs/content/svy/svy210207_e.htm", "21:0207")</f>
        <v>21:0207</v>
      </c>
      <c r="E9789" t="s">
        <v>38269</v>
      </c>
      <c r="F9789" t="s">
        <v>38270</v>
      </c>
      <c r="H9789">
        <v>47.0614895</v>
      </c>
      <c r="I9789">
        <v>-66.020889800000006</v>
      </c>
      <c r="J9789" s="1" t="str">
        <f t="shared" ref="J9789:J9822" si="1345">HYPERLINK("http://geochem.nrcan.gc.ca/cdogs/content/kwd/kwd020018_e.htm", "Fluid (stream)")</f>
        <v>Fluid (stream)</v>
      </c>
      <c r="K9789" s="1" t="str">
        <f t="shared" ref="K9789:K9822" si="1346">HYPERLINK("http://geochem.nrcan.gc.ca/cdogs/content/kwd/kwd080007_e.htm", "Untreated Water")</f>
        <v>Untreated Water</v>
      </c>
      <c r="O9789" t="s">
        <v>21</v>
      </c>
      <c r="P9789" t="s">
        <v>583</v>
      </c>
      <c r="Q9789" t="s">
        <v>16492</v>
      </c>
    </row>
    <row r="9790" spans="1:17" hidden="1" x14ac:dyDescent="0.25">
      <c r="A9790" t="s">
        <v>38271</v>
      </c>
      <c r="B9790" t="s">
        <v>38272</v>
      </c>
      <c r="C9790" s="1" t="str">
        <f t="shared" si="1339"/>
        <v>21:0687</v>
      </c>
      <c r="D9790" s="1" t="str">
        <f t="shared" si="1344"/>
        <v>21:0207</v>
      </c>
      <c r="E9790" t="s">
        <v>38273</v>
      </c>
      <c r="F9790" t="s">
        <v>38274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 t="s">
        <v>21</v>
      </c>
      <c r="P9790" t="s">
        <v>356</v>
      </c>
      <c r="Q9790" t="s">
        <v>16497</v>
      </c>
    </row>
    <row r="9791" spans="1:17" hidden="1" x14ac:dyDescent="0.25">
      <c r="A9791" t="s">
        <v>38275</v>
      </c>
      <c r="B9791" t="s">
        <v>38276</v>
      </c>
      <c r="C9791" s="1" t="str">
        <f t="shared" si="1339"/>
        <v>21:0687</v>
      </c>
      <c r="D9791" s="1" t="str">
        <f t="shared" si="1344"/>
        <v>21:0207</v>
      </c>
      <c r="E9791" t="s">
        <v>38277</v>
      </c>
      <c r="F9791" t="s">
        <v>38278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 t="s">
        <v>21</v>
      </c>
      <c r="P9791" t="s">
        <v>22</v>
      </c>
      <c r="Q9791" t="s">
        <v>171</v>
      </c>
    </row>
    <row r="9792" spans="1:17" hidden="1" x14ac:dyDescent="0.25">
      <c r="A9792" t="s">
        <v>38279</v>
      </c>
      <c r="B9792" t="s">
        <v>38280</v>
      </c>
      <c r="C9792" s="1" t="str">
        <f t="shared" si="1339"/>
        <v>21:0687</v>
      </c>
      <c r="D9792" s="1" t="str">
        <f t="shared" si="1344"/>
        <v>21:0207</v>
      </c>
      <c r="E9792" t="s">
        <v>38281</v>
      </c>
      <c r="F9792" t="s">
        <v>38282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 t="s">
        <v>21</v>
      </c>
      <c r="P9792" t="s">
        <v>22</v>
      </c>
      <c r="Q9792" t="s">
        <v>138</v>
      </c>
    </row>
    <row r="9793" spans="1:17" hidden="1" x14ac:dyDescent="0.25">
      <c r="A9793" t="s">
        <v>38283</v>
      </c>
      <c r="B9793" t="s">
        <v>38284</v>
      </c>
      <c r="C9793" s="1" t="str">
        <f t="shared" si="1339"/>
        <v>21:0687</v>
      </c>
      <c r="D9793" s="1" t="str">
        <f t="shared" si="1344"/>
        <v>21:0207</v>
      </c>
      <c r="E9793" t="s">
        <v>38281</v>
      </c>
      <c r="F9793" t="s">
        <v>38285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 t="s">
        <v>21</v>
      </c>
      <c r="P9793" t="s">
        <v>583</v>
      </c>
      <c r="Q9793" t="s">
        <v>2366</v>
      </c>
    </row>
    <row r="9794" spans="1:17" hidden="1" x14ac:dyDescent="0.25">
      <c r="A9794" t="s">
        <v>38286</v>
      </c>
      <c r="B9794" t="s">
        <v>38287</v>
      </c>
      <c r="C9794" s="1" t="str">
        <f t="shared" si="1339"/>
        <v>21:0687</v>
      </c>
      <c r="D9794" s="1" t="str">
        <f t="shared" si="1344"/>
        <v>21:0207</v>
      </c>
      <c r="E9794" t="s">
        <v>38288</v>
      </c>
      <c r="F9794" t="s">
        <v>38289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 t="s">
        <v>21</v>
      </c>
      <c r="P9794" t="s">
        <v>583</v>
      </c>
      <c r="Q9794" t="s">
        <v>88</v>
      </c>
    </row>
    <row r="9795" spans="1:17" hidden="1" x14ac:dyDescent="0.25">
      <c r="A9795" t="s">
        <v>38290</v>
      </c>
      <c r="B9795" t="s">
        <v>38291</v>
      </c>
      <c r="C9795" s="1" t="str">
        <f t="shared" si="1339"/>
        <v>21:0687</v>
      </c>
      <c r="D9795" s="1" t="str">
        <f t="shared" si="1344"/>
        <v>21:0207</v>
      </c>
      <c r="E9795" t="s">
        <v>38292</v>
      </c>
      <c r="F9795" t="s">
        <v>38293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 t="s">
        <v>21</v>
      </c>
      <c r="P9795" t="s">
        <v>2212</v>
      </c>
      <c r="Q9795" t="s">
        <v>143</v>
      </c>
    </row>
    <row r="9796" spans="1:17" hidden="1" x14ac:dyDescent="0.25">
      <c r="A9796" t="s">
        <v>38294</v>
      </c>
      <c r="B9796" t="s">
        <v>38295</v>
      </c>
      <c r="C9796" s="1" t="str">
        <f t="shared" si="1339"/>
        <v>21:0687</v>
      </c>
      <c r="D9796" s="1" t="str">
        <f t="shared" si="1344"/>
        <v>21:0207</v>
      </c>
      <c r="E9796" t="s">
        <v>38296</v>
      </c>
      <c r="F9796" t="s">
        <v>38297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 t="s">
        <v>21</v>
      </c>
      <c r="P9796" t="s">
        <v>583</v>
      </c>
      <c r="Q9796" t="s">
        <v>171</v>
      </c>
    </row>
    <row r="9797" spans="1:17" hidden="1" x14ac:dyDescent="0.25">
      <c r="A9797" t="s">
        <v>38298</v>
      </c>
      <c r="B9797" t="s">
        <v>38299</v>
      </c>
      <c r="C9797" s="1" t="str">
        <f t="shared" si="1339"/>
        <v>21:0687</v>
      </c>
      <c r="D9797" s="1" t="str">
        <f t="shared" si="1344"/>
        <v>21:0207</v>
      </c>
      <c r="E9797" t="s">
        <v>38300</v>
      </c>
      <c r="F9797" t="s">
        <v>38301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 t="s">
        <v>21</v>
      </c>
      <c r="P9797" t="s">
        <v>356</v>
      </c>
      <c r="Q9797" t="s">
        <v>138</v>
      </c>
    </row>
    <row r="9798" spans="1:17" hidden="1" x14ac:dyDescent="0.25">
      <c r="A9798" t="s">
        <v>38302</v>
      </c>
      <c r="B9798" t="s">
        <v>38303</v>
      </c>
      <c r="C9798" s="1" t="str">
        <f t="shared" si="1339"/>
        <v>21:0687</v>
      </c>
      <c r="D9798" s="1" t="str">
        <f t="shared" si="1344"/>
        <v>21:0207</v>
      </c>
      <c r="E9798" t="s">
        <v>38304</v>
      </c>
      <c r="F9798" t="s">
        <v>38305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 t="s">
        <v>21</v>
      </c>
      <c r="P9798" t="s">
        <v>356</v>
      </c>
      <c r="Q9798" t="s">
        <v>138</v>
      </c>
    </row>
    <row r="9799" spans="1:17" hidden="1" x14ac:dyDescent="0.25">
      <c r="A9799" t="s">
        <v>38306</v>
      </c>
      <c r="B9799" t="s">
        <v>38307</v>
      </c>
      <c r="C9799" s="1" t="str">
        <f t="shared" si="1339"/>
        <v>21:0687</v>
      </c>
      <c r="D9799" s="1" t="str">
        <f t="shared" si="1344"/>
        <v>21:0207</v>
      </c>
      <c r="E9799" t="s">
        <v>38308</v>
      </c>
      <c r="F9799" t="s">
        <v>38309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 t="s">
        <v>21</v>
      </c>
      <c r="P9799" t="s">
        <v>22</v>
      </c>
      <c r="Q9799" t="s">
        <v>171</v>
      </c>
    </row>
    <row r="9800" spans="1:17" hidden="1" x14ac:dyDescent="0.25">
      <c r="A9800" t="s">
        <v>38310</v>
      </c>
      <c r="B9800" t="s">
        <v>38311</v>
      </c>
      <c r="C9800" s="1" t="str">
        <f t="shared" si="1339"/>
        <v>21:0687</v>
      </c>
      <c r="D9800" s="1" t="str">
        <f t="shared" si="1344"/>
        <v>21:0207</v>
      </c>
      <c r="E9800" t="s">
        <v>38312</v>
      </c>
      <c r="F9800" t="s">
        <v>38313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 t="s">
        <v>21</v>
      </c>
      <c r="P9800" t="s">
        <v>583</v>
      </c>
      <c r="Q9800" t="s">
        <v>88</v>
      </c>
    </row>
    <row r="9801" spans="1:17" hidden="1" x14ac:dyDescent="0.25">
      <c r="A9801" t="s">
        <v>38314</v>
      </c>
      <c r="B9801" t="s">
        <v>38315</v>
      </c>
      <c r="C9801" s="1" t="str">
        <f t="shared" si="1339"/>
        <v>21:0687</v>
      </c>
      <c r="D9801" s="1" t="str">
        <f t="shared" si="1344"/>
        <v>21:0207</v>
      </c>
      <c r="E9801" t="s">
        <v>38316</v>
      </c>
      <c r="F9801" t="s">
        <v>38317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 t="s">
        <v>21</v>
      </c>
      <c r="P9801" t="s">
        <v>22</v>
      </c>
      <c r="Q9801" t="s">
        <v>149</v>
      </c>
    </row>
    <row r="9802" spans="1:17" hidden="1" x14ac:dyDescent="0.25">
      <c r="A9802" t="s">
        <v>38318</v>
      </c>
      <c r="B9802" t="s">
        <v>38319</v>
      </c>
      <c r="C9802" s="1" t="str">
        <f t="shared" si="1339"/>
        <v>21:0687</v>
      </c>
      <c r="D9802" s="1" t="str">
        <f t="shared" si="1344"/>
        <v>21:0207</v>
      </c>
      <c r="E9802" t="s">
        <v>38320</v>
      </c>
      <c r="F9802" t="s">
        <v>38321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 t="s">
        <v>21</v>
      </c>
      <c r="P9802" t="s">
        <v>22</v>
      </c>
      <c r="Q9802" t="s">
        <v>149</v>
      </c>
    </row>
    <row r="9803" spans="1:17" hidden="1" x14ac:dyDescent="0.25">
      <c r="A9803" t="s">
        <v>38322</v>
      </c>
      <c r="B9803" t="s">
        <v>38323</v>
      </c>
      <c r="C9803" s="1" t="str">
        <f t="shared" si="1339"/>
        <v>21:0687</v>
      </c>
      <c r="D9803" s="1" t="str">
        <f t="shared" si="1344"/>
        <v>21:0207</v>
      </c>
      <c r="E9803" t="s">
        <v>38324</v>
      </c>
      <c r="F9803" t="s">
        <v>38325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 t="s">
        <v>21</v>
      </c>
      <c r="P9803" t="s">
        <v>22</v>
      </c>
      <c r="Q9803" t="s">
        <v>2948</v>
      </c>
    </row>
    <row r="9804" spans="1:17" hidden="1" x14ac:dyDescent="0.25">
      <c r="A9804" t="s">
        <v>38326</v>
      </c>
      <c r="B9804" t="s">
        <v>38327</v>
      </c>
      <c r="C9804" s="1" t="str">
        <f t="shared" si="1339"/>
        <v>21:0687</v>
      </c>
      <c r="D9804" s="1" t="str">
        <f t="shared" si="1344"/>
        <v>21:0207</v>
      </c>
      <c r="E9804" t="s">
        <v>38328</v>
      </c>
      <c r="F9804" t="s">
        <v>38329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 t="s">
        <v>21</v>
      </c>
      <c r="P9804" t="s">
        <v>22</v>
      </c>
      <c r="Q9804" t="s">
        <v>2948</v>
      </c>
    </row>
    <row r="9805" spans="1:17" hidden="1" x14ac:dyDescent="0.25">
      <c r="A9805" t="s">
        <v>38330</v>
      </c>
      <c r="B9805" t="s">
        <v>38331</v>
      </c>
      <c r="C9805" s="1" t="str">
        <f t="shared" si="1339"/>
        <v>21:0687</v>
      </c>
      <c r="D9805" s="1" t="str">
        <f t="shared" si="1344"/>
        <v>21:0207</v>
      </c>
      <c r="E9805" t="s">
        <v>38332</v>
      </c>
      <c r="F9805" t="s">
        <v>38333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 t="s">
        <v>21</v>
      </c>
      <c r="P9805" t="s">
        <v>22</v>
      </c>
      <c r="Q9805" t="s">
        <v>143</v>
      </c>
    </row>
    <row r="9806" spans="1:17" hidden="1" x14ac:dyDescent="0.25">
      <c r="A9806" t="s">
        <v>38334</v>
      </c>
      <c r="B9806" t="s">
        <v>38335</v>
      </c>
      <c r="C9806" s="1" t="str">
        <f t="shared" si="1339"/>
        <v>21:0687</v>
      </c>
      <c r="D9806" s="1" t="str">
        <f t="shared" si="1344"/>
        <v>21:0207</v>
      </c>
      <c r="E9806" t="s">
        <v>38336</v>
      </c>
      <c r="F9806" t="s">
        <v>38337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 t="s">
        <v>21</v>
      </c>
      <c r="P9806" t="s">
        <v>22</v>
      </c>
      <c r="Q9806" t="s">
        <v>2366</v>
      </c>
    </row>
    <row r="9807" spans="1:17" hidden="1" x14ac:dyDescent="0.25">
      <c r="A9807" t="s">
        <v>38338</v>
      </c>
      <c r="B9807" t="s">
        <v>38339</v>
      </c>
      <c r="C9807" s="1" t="str">
        <f t="shared" si="1339"/>
        <v>21:0687</v>
      </c>
      <c r="D9807" s="1" t="str">
        <f t="shared" si="1344"/>
        <v>21:0207</v>
      </c>
      <c r="E9807" t="s">
        <v>38340</v>
      </c>
      <c r="F9807" t="s">
        <v>38341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 t="s">
        <v>21</v>
      </c>
      <c r="P9807" t="s">
        <v>356</v>
      </c>
      <c r="Q9807" t="s">
        <v>171</v>
      </c>
    </row>
    <row r="9808" spans="1:17" hidden="1" x14ac:dyDescent="0.25">
      <c r="A9808" t="s">
        <v>38342</v>
      </c>
      <c r="B9808" t="s">
        <v>38343</v>
      </c>
      <c r="C9808" s="1" t="str">
        <f t="shared" si="1339"/>
        <v>21:0687</v>
      </c>
      <c r="D9808" s="1" t="str">
        <f t="shared" si="1344"/>
        <v>21:0207</v>
      </c>
      <c r="E9808" t="s">
        <v>38344</v>
      </c>
      <c r="F9808" t="s">
        <v>38345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 t="s">
        <v>21</v>
      </c>
      <c r="P9808" t="s">
        <v>356</v>
      </c>
      <c r="Q9808" t="s">
        <v>88</v>
      </c>
    </row>
    <row r="9809" spans="1:17" hidden="1" x14ac:dyDescent="0.25">
      <c r="A9809" t="s">
        <v>38346</v>
      </c>
      <c r="B9809" t="s">
        <v>38347</v>
      </c>
      <c r="C9809" s="1" t="str">
        <f t="shared" si="1339"/>
        <v>21:0687</v>
      </c>
      <c r="D9809" s="1" t="str">
        <f t="shared" si="1344"/>
        <v>21:0207</v>
      </c>
      <c r="E9809" t="s">
        <v>38344</v>
      </c>
      <c r="F9809" t="s">
        <v>38348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 t="s">
        <v>21</v>
      </c>
      <c r="P9809" t="s">
        <v>356</v>
      </c>
      <c r="Q9809" t="s">
        <v>88</v>
      </c>
    </row>
    <row r="9810" spans="1:17" hidden="1" x14ac:dyDescent="0.25">
      <c r="A9810" t="s">
        <v>38349</v>
      </c>
      <c r="B9810" t="s">
        <v>38350</v>
      </c>
      <c r="C9810" s="1" t="str">
        <f t="shared" si="1339"/>
        <v>21:0687</v>
      </c>
      <c r="D9810" s="1" t="str">
        <f t="shared" si="1344"/>
        <v>21:0207</v>
      </c>
      <c r="E9810" t="s">
        <v>38351</v>
      </c>
      <c r="F9810" t="s">
        <v>38352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 t="s">
        <v>21</v>
      </c>
      <c r="P9810" t="s">
        <v>583</v>
      </c>
      <c r="Q9810" t="s">
        <v>149</v>
      </c>
    </row>
    <row r="9811" spans="1:17" hidden="1" x14ac:dyDescent="0.25">
      <c r="A9811" t="s">
        <v>38353</v>
      </c>
      <c r="B9811" t="s">
        <v>38354</v>
      </c>
      <c r="C9811" s="1" t="str">
        <f t="shared" si="1339"/>
        <v>21:0687</v>
      </c>
      <c r="D9811" s="1" t="str">
        <f t="shared" si="1344"/>
        <v>21:0207</v>
      </c>
      <c r="E9811" t="s">
        <v>38355</v>
      </c>
      <c r="F9811" t="s">
        <v>38356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 t="s">
        <v>21</v>
      </c>
      <c r="P9811" t="s">
        <v>22</v>
      </c>
      <c r="Q9811" t="s">
        <v>52</v>
      </c>
    </row>
    <row r="9812" spans="1:17" hidden="1" x14ac:dyDescent="0.25">
      <c r="A9812" t="s">
        <v>38357</v>
      </c>
      <c r="B9812" t="s">
        <v>38358</v>
      </c>
      <c r="C9812" s="1" t="str">
        <f t="shared" si="1339"/>
        <v>21:0687</v>
      </c>
      <c r="D9812" s="1" t="str">
        <f t="shared" si="1344"/>
        <v>21:0207</v>
      </c>
      <c r="E9812" t="s">
        <v>38359</v>
      </c>
      <c r="F9812" t="s">
        <v>38360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 t="s">
        <v>21</v>
      </c>
      <c r="P9812" t="s">
        <v>22</v>
      </c>
      <c r="Q9812" t="s">
        <v>8961</v>
      </c>
    </row>
    <row r="9813" spans="1:17" hidden="1" x14ac:dyDescent="0.25">
      <c r="A9813" t="s">
        <v>38361</v>
      </c>
      <c r="B9813" t="s">
        <v>38362</v>
      </c>
      <c r="C9813" s="1" t="str">
        <f t="shared" si="1339"/>
        <v>21:0687</v>
      </c>
      <c r="D9813" s="1" t="str">
        <f t="shared" si="1344"/>
        <v>21:0207</v>
      </c>
      <c r="E9813" t="s">
        <v>38363</v>
      </c>
      <c r="F9813" t="s">
        <v>38364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 t="s">
        <v>21</v>
      </c>
      <c r="P9813" t="s">
        <v>22</v>
      </c>
      <c r="Q9813" t="s">
        <v>1528</v>
      </c>
    </row>
    <row r="9814" spans="1:17" hidden="1" x14ac:dyDescent="0.25">
      <c r="A9814" t="s">
        <v>38365</v>
      </c>
      <c r="B9814" t="s">
        <v>38366</v>
      </c>
      <c r="C9814" s="1" t="str">
        <f t="shared" si="1339"/>
        <v>21:0687</v>
      </c>
      <c r="D9814" s="1" t="str">
        <f t="shared" si="1344"/>
        <v>21:0207</v>
      </c>
      <c r="E9814" t="s">
        <v>38367</v>
      </c>
      <c r="F9814" t="s">
        <v>38368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 t="s">
        <v>21</v>
      </c>
      <c r="P9814" t="s">
        <v>583</v>
      </c>
      <c r="Q9814" t="s">
        <v>215</v>
      </c>
    </row>
    <row r="9815" spans="1:17" hidden="1" x14ac:dyDescent="0.25">
      <c r="A9815" t="s">
        <v>38369</v>
      </c>
      <c r="B9815" t="s">
        <v>38370</v>
      </c>
      <c r="C9815" s="1" t="str">
        <f t="shared" si="1339"/>
        <v>21:0687</v>
      </c>
      <c r="D9815" s="1" t="str">
        <f t="shared" si="1344"/>
        <v>21:0207</v>
      </c>
      <c r="E9815" t="s">
        <v>38371</v>
      </c>
      <c r="F9815" t="s">
        <v>38372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 t="s">
        <v>21</v>
      </c>
      <c r="P9815" t="s">
        <v>583</v>
      </c>
      <c r="Q9815" t="s">
        <v>171</v>
      </c>
    </row>
    <row r="9816" spans="1:17" hidden="1" x14ac:dyDescent="0.25">
      <c r="A9816" t="s">
        <v>38373</v>
      </c>
      <c r="B9816" t="s">
        <v>38374</v>
      </c>
      <c r="C9816" s="1" t="str">
        <f t="shared" si="1339"/>
        <v>21:0687</v>
      </c>
      <c r="D9816" s="1" t="str">
        <f t="shared" si="1344"/>
        <v>21:0207</v>
      </c>
      <c r="E9816" t="s">
        <v>38375</v>
      </c>
      <c r="F9816" t="s">
        <v>38376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 t="s">
        <v>21</v>
      </c>
      <c r="P9816" t="s">
        <v>22</v>
      </c>
      <c r="Q9816" t="s">
        <v>52</v>
      </c>
    </row>
    <row r="9817" spans="1:17" hidden="1" x14ac:dyDescent="0.25">
      <c r="A9817" t="s">
        <v>38377</v>
      </c>
      <c r="B9817" t="s">
        <v>38378</v>
      </c>
      <c r="C9817" s="1" t="str">
        <f t="shared" si="1339"/>
        <v>21:0687</v>
      </c>
      <c r="D9817" s="1" t="str">
        <f t="shared" si="1344"/>
        <v>21:0207</v>
      </c>
      <c r="E9817" t="s">
        <v>38379</v>
      </c>
      <c r="F9817" t="s">
        <v>38380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 t="s">
        <v>21</v>
      </c>
      <c r="P9817" t="s">
        <v>22</v>
      </c>
      <c r="Q9817" t="s">
        <v>1528</v>
      </c>
    </row>
    <row r="9818" spans="1:17" hidden="1" x14ac:dyDescent="0.25">
      <c r="A9818" t="s">
        <v>38381</v>
      </c>
      <c r="B9818" t="s">
        <v>38382</v>
      </c>
      <c r="C9818" s="1" t="str">
        <f t="shared" si="1339"/>
        <v>21:0687</v>
      </c>
      <c r="D9818" s="1" t="str">
        <f t="shared" si="1344"/>
        <v>21:0207</v>
      </c>
      <c r="E9818" t="s">
        <v>38383</v>
      </c>
      <c r="F9818" t="s">
        <v>38384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 t="s">
        <v>21</v>
      </c>
      <c r="P9818" t="s">
        <v>22</v>
      </c>
      <c r="Q9818" t="s">
        <v>2392</v>
      </c>
    </row>
    <row r="9819" spans="1:17" hidden="1" x14ac:dyDescent="0.25">
      <c r="A9819" t="s">
        <v>38385</v>
      </c>
      <c r="B9819" t="s">
        <v>38386</v>
      </c>
      <c r="C9819" s="1" t="str">
        <f t="shared" si="1339"/>
        <v>21:0687</v>
      </c>
      <c r="D9819" s="1" t="str">
        <f t="shared" si="1344"/>
        <v>21:0207</v>
      </c>
      <c r="E9819" t="s">
        <v>38387</v>
      </c>
      <c r="F9819" t="s">
        <v>38388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 t="s">
        <v>21</v>
      </c>
      <c r="P9819" t="s">
        <v>356</v>
      </c>
      <c r="Q9819" t="s">
        <v>138</v>
      </c>
    </row>
    <row r="9820" spans="1:17" hidden="1" x14ac:dyDescent="0.25">
      <c r="A9820" t="s">
        <v>38389</v>
      </c>
      <c r="B9820" t="s">
        <v>38390</v>
      </c>
      <c r="C9820" s="1" t="str">
        <f t="shared" si="1339"/>
        <v>21:0687</v>
      </c>
      <c r="D9820" s="1" t="str">
        <f t="shared" si="1344"/>
        <v>21:0207</v>
      </c>
      <c r="E9820" t="s">
        <v>38391</v>
      </c>
      <c r="F9820" t="s">
        <v>38392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 t="s">
        <v>21</v>
      </c>
      <c r="P9820" t="s">
        <v>22</v>
      </c>
      <c r="Q9820" t="s">
        <v>189</v>
      </c>
    </row>
    <row r="9821" spans="1:17" hidden="1" x14ac:dyDescent="0.25">
      <c r="A9821" t="s">
        <v>38393</v>
      </c>
      <c r="B9821" t="s">
        <v>38394</v>
      </c>
      <c r="C9821" s="1" t="str">
        <f t="shared" si="1339"/>
        <v>21:0687</v>
      </c>
      <c r="D9821" s="1" t="str">
        <f t="shared" si="1344"/>
        <v>21:0207</v>
      </c>
      <c r="E9821" t="s">
        <v>38395</v>
      </c>
      <c r="F9821" t="s">
        <v>38396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 t="s">
        <v>21</v>
      </c>
      <c r="P9821" t="s">
        <v>356</v>
      </c>
      <c r="Q9821" t="s">
        <v>138</v>
      </c>
    </row>
    <row r="9822" spans="1:17" hidden="1" x14ac:dyDescent="0.25">
      <c r="A9822" t="s">
        <v>38397</v>
      </c>
      <c r="B9822" t="s">
        <v>38398</v>
      </c>
      <c r="C9822" s="1" t="str">
        <f t="shared" si="1339"/>
        <v>21:0687</v>
      </c>
      <c r="D9822" s="1" t="str">
        <f t="shared" si="1344"/>
        <v>21:0207</v>
      </c>
      <c r="E9822" t="s">
        <v>38399</v>
      </c>
      <c r="F9822" t="s">
        <v>38400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 t="s">
        <v>21</v>
      </c>
      <c r="P9822" t="s">
        <v>356</v>
      </c>
      <c r="Q9822" t="s">
        <v>149</v>
      </c>
    </row>
    <row r="9823" spans="1:17" hidden="1" x14ac:dyDescent="0.25">
      <c r="A9823" t="s">
        <v>38401</v>
      </c>
      <c r="B9823" t="s">
        <v>38402</v>
      </c>
      <c r="C9823" s="1" t="str">
        <f t="shared" si="1339"/>
        <v>21:0687</v>
      </c>
      <c r="D9823" s="1" t="str">
        <f>HYPERLINK("http://geochem.nrcan.gc.ca/cdogs/content/svy/svy_e.htm", "")</f>
        <v/>
      </c>
      <c r="G9823" s="1" t="str">
        <f>HYPERLINK("http://geochem.nrcan.gc.ca/cdogs/content/cr_/cr_00085_e.htm", "85")</f>
        <v>85</v>
      </c>
      <c r="J9823" t="s">
        <v>11703</v>
      </c>
      <c r="K9823" t="s">
        <v>11704</v>
      </c>
      <c r="O9823" t="s">
        <v>652</v>
      </c>
      <c r="P9823" t="s">
        <v>22</v>
      </c>
      <c r="Q9823" t="s">
        <v>59</v>
      </c>
    </row>
    <row r="9824" spans="1:17" hidden="1" x14ac:dyDescent="0.25">
      <c r="A9824" t="s">
        <v>38403</v>
      </c>
      <c r="B9824" t="s">
        <v>38404</v>
      </c>
      <c r="C9824" s="1" t="str">
        <f t="shared" si="1339"/>
        <v>21:0687</v>
      </c>
      <c r="D9824" s="1" t="str">
        <f t="shared" ref="D9824:D9832" si="1347">HYPERLINK("http://geochem.nrcan.gc.ca/cdogs/content/svy/svy210207_e.htm", "21:0207")</f>
        <v>21:0207</v>
      </c>
      <c r="E9824" t="s">
        <v>38405</v>
      </c>
      <c r="F9824" t="s">
        <v>38406</v>
      </c>
      <c r="H9824">
        <v>47.0992271</v>
      </c>
      <c r="I9824">
        <v>-66.239628100000004</v>
      </c>
      <c r="J9824" s="1" t="str">
        <f t="shared" ref="J9824:J9832" si="1348">HYPERLINK("http://geochem.nrcan.gc.ca/cdogs/content/kwd/kwd020018_e.htm", "Fluid (stream)")</f>
        <v>Fluid (stream)</v>
      </c>
      <c r="K9824" s="1" t="str">
        <f t="shared" ref="K9824:K9832" si="1349">HYPERLINK("http://geochem.nrcan.gc.ca/cdogs/content/kwd/kwd080007_e.htm", "Untreated Water")</f>
        <v>Untreated Water</v>
      </c>
      <c r="O9824" t="s">
        <v>21</v>
      </c>
      <c r="P9824" t="s">
        <v>356</v>
      </c>
      <c r="Q9824" t="s">
        <v>2822</v>
      </c>
    </row>
    <row r="9825" spans="1:17" hidden="1" x14ac:dyDescent="0.25">
      <c r="A9825" t="s">
        <v>38407</v>
      </c>
      <c r="B9825" t="s">
        <v>38408</v>
      </c>
      <c r="C9825" s="1" t="str">
        <f t="shared" si="1339"/>
        <v>21:0687</v>
      </c>
      <c r="D9825" s="1" t="str">
        <f t="shared" si="1347"/>
        <v>21:0207</v>
      </c>
      <c r="E9825" t="s">
        <v>38409</v>
      </c>
      <c r="F9825" t="s">
        <v>38410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 t="s">
        <v>21</v>
      </c>
      <c r="P9825" t="s">
        <v>45</v>
      </c>
      <c r="Q9825" t="s">
        <v>138</v>
      </c>
    </row>
    <row r="9826" spans="1:17" hidden="1" x14ac:dyDescent="0.25">
      <c r="A9826" t="s">
        <v>38411</v>
      </c>
      <c r="B9826" t="s">
        <v>38412</v>
      </c>
      <c r="C9826" s="1" t="str">
        <f t="shared" si="1339"/>
        <v>21:0687</v>
      </c>
      <c r="D9826" s="1" t="str">
        <f t="shared" si="1347"/>
        <v>21:0207</v>
      </c>
      <c r="E9826" t="s">
        <v>38413</v>
      </c>
      <c r="F9826" t="s">
        <v>38414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 t="s">
        <v>21</v>
      </c>
      <c r="P9826" t="s">
        <v>45</v>
      </c>
      <c r="Q9826" t="s">
        <v>171</v>
      </c>
    </row>
    <row r="9827" spans="1:17" hidden="1" x14ac:dyDescent="0.25">
      <c r="A9827" t="s">
        <v>38415</v>
      </c>
      <c r="B9827" t="s">
        <v>38416</v>
      </c>
      <c r="C9827" s="1" t="str">
        <f t="shared" si="1339"/>
        <v>21:0687</v>
      </c>
      <c r="D9827" s="1" t="str">
        <f t="shared" si="1347"/>
        <v>21:0207</v>
      </c>
      <c r="E9827" t="s">
        <v>38417</v>
      </c>
      <c r="F9827" t="s">
        <v>38418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 t="s">
        <v>2120</v>
      </c>
      <c r="P9827" t="s">
        <v>356</v>
      </c>
      <c r="Q9827" t="s">
        <v>189</v>
      </c>
    </row>
    <row r="9828" spans="1:17" hidden="1" x14ac:dyDescent="0.25">
      <c r="A9828" t="s">
        <v>38419</v>
      </c>
      <c r="B9828" t="s">
        <v>38420</v>
      </c>
      <c r="C9828" s="1" t="str">
        <f t="shared" ref="C9828:C9891" si="1350">HYPERLINK("http://geochem.nrcan.gc.ca/cdogs/content/bdl/bdl210687_e.htm", "21:0687")</f>
        <v>21:0687</v>
      </c>
      <c r="D9828" s="1" t="str">
        <f t="shared" si="1347"/>
        <v>21:0207</v>
      </c>
      <c r="E9828" t="s">
        <v>38421</v>
      </c>
      <c r="F9828" t="s">
        <v>38422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 t="s">
        <v>21</v>
      </c>
      <c r="P9828" t="s">
        <v>45</v>
      </c>
      <c r="Q9828" t="s">
        <v>52</v>
      </c>
    </row>
    <row r="9829" spans="1:17" hidden="1" x14ac:dyDescent="0.25">
      <c r="A9829" t="s">
        <v>38423</v>
      </c>
      <c r="B9829" t="s">
        <v>38424</v>
      </c>
      <c r="C9829" s="1" t="str">
        <f t="shared" si="1350"/>
        <v>21:0687</v>
      </c>
      <c r="D9829" s="1" t="str">
        <f t="shared" si="1347"/>
        <v>21:0207</v>
      </c>
      <c r="E9829" t="s">
        <v>38425</v>
      </c>
      <c r="F9829" t="s">
        <v>38426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 t="s">
        <v>21</v>
      </c>
      <c r="P9829" t="s">
        <v>22</v>
      </c>
      <c r="Q9829" t="s">
        <v>215</v>
      </c>
    </row>
    <row r="9830" spans="1:17" hidden="1" x14ac:dyDescent="0.25">
      <c r="A9830" t="s">
        <v>38427</v>
      </c>
      <c r="B9830" t="s">
        <v>38428</v>
      </c>
      <c r="C9830" s="1" t="str">
        <f t="shared" si="1350"/>
        <v>21:0687</v>
      </c>
      <c r="D9830" s="1" t="str">
        <f t="shared" si="1347"/>
        <v>21:0207</v>
      </c>
      <c r="E9830" t="s">
        <v>38429</v>
      </c>
      <c r="F9830" t="s">
        <v>38430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 t="s">
        <v>21</v>
      </c>
      <c r="P9830" t="s">
        <v>356</v>
      </c>
      <c r="Q9830" t="s">
        <v>189</v>
      </c>
    </row>
    <row r="9831" spans="1:17" hidden="1" x14ac:dyDescent="0.25">
      <c r="A9831" t="s">
        <v>38431</v>
      </c>
      <c r="B9831" t="s">
        <v>38432</v>
      </c>
      <c r="C9831" s="1" t="str">
        <f t="shared" si="1350"/>
        <v>21:0687</v>
      </c>
      <c r="D9831" s="1" t="str">
        <f t="shared" si="1347"/>
        <v>21:0207</v>
      </c>
      <c r="E9831" t="s">
        <v>38433</v>
      </c>
      <c r="F9831" t="s">
        <v>38434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 t="s">
        <v>21</v>
      </c>
      <c r="P9831" t="s">
        <v>356</v>
      </c>
      <c r="Q9831" t="s">
        <v>189</v>
      </c>
    </row>
    <row r="9832" spans="1:17" hidden="1" x14ac:dyDescent="0.25">
      <c r="A9832" t="s">
        <v>38435</v>
      </c>
      <c r="B9832" t="s">
        <v>38436</v>
      </c>
      <c r="C9832" s="1" t="str">
        <f t="shared" si="1350"/>
        <v>21:0687</v>
      </c>
      <c r="D9832" s="1" t="str">
        <f t="shared" si="1347"/>
        <v>21:0207</v>
      </c>
      <c r="E9832" t="s">
        <v>38437</v>
      </c>
      <c r="F9832" t="s">
        <v>38438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 t="s">
        <v>21</v>
      </c>
      <c r="P9832" t="s">
        <v>356</v>
      </c>
      <c r="Q9832" t="s">
        <v>189</v>
      </c>
    </row>
    <row r="9833" spans="1:17" hidden="1" x14ac:dyDescent="0.25">
      <c r="A9833" t="s">
        <v>38439</v>
      </c>
      <c r="B9833" t="s">
        <v>38440</v>
      </c>
      <c r="C9833" s="1" t="str">
        <f t="shared" si="1350"/>
        <v>21:0687</v>
      </c>
      <c r="D9833" s="1" t="str">
        <f>HYPERLINK("http://geochem.nrcan.gc.ca/cdogs/content/svy/svy_e.htm", "")</f>
        <v/>
      </c>
      <c r="G9833" s="1" t="str">
        <f>HYPERLINK("http://geochem.nrcan.gc.ca/cdogs/content/cr_/cr_00084_e.htm", "84")</f>
        <v>84</v>
      </c>
      <c r="J9833" t="s">
        <v>11703</v>
      </c>
      <c r="K9833" t="s">
        <v>11704</v>
      </c>
      <c r="O9833" t="s">
        <v>680</v>
      </c>
      <c r="P9833" t="s">
        <v>22</v>
      </c>
      <c r="Q9833" t="s">
        <v>46</v>
      </c>
    </row>
    <row r="9834" spans="1:17" hidden="1" x14ac:dyDescent="0.25">
      <c r="A9834" t="s">
        <v>38441</v>
      </c>
      <c r="B9834" t="s">
        <v>38442</v>
      </c>
      <c r="C9834" s="1" t="str">
        <f t="shared" si="1350"/>
        <v>21:0687</v>
      </c>
      <c r="D9834" s="1" t="str">
        <f t="shared" ref="D9834:D9843" si="1351">HYPERLINK("http://geochem.nrcan.gc.ca/cdogs/content/svy/svy210207_e.htm", "21:0207")</f>
        <v>21:0207</v>
      </c>
      <c r="E9834" t="s">
        <v>38443</v>
      </c>
      <c r="F9834" t="s">
        <v>38444</v>
      </c>
      <c r="H9834">
        <v>47.0689481</v>
      </c>
      <c r="I9834">
        <v>-66.2027188</v>
      </c>
      <c r="J9834" s="1" t="str">
        <f t="shared" ref="J9834:J9848" si="1352">HYPERLINK("http://geochem.nrcan.gc.ca/cdogs/content/kwd/kwd020018_e.htm", "Fluid (stream)")</f>
        <v>Fluid (stream)</v>
      </c>
      <c r="K9834" s="1" t="str">
        <f t="shared" ref="K9834:K9848" si="1353">HYPERLINK("http://geochem.nrcan.gc.ca/cdogs/content/kwd/kwd080007_e.htm", "Untreated Water")</f>
        <v>Untreated Water</v>
      </c>
      <c r="O9834" t="s">
        <v>21</v>
      </c>
      <c r="P9834" t="s">
        <v>356</v>
      </c>
      <c r="Q9834" t="s">
        <v>198</v>
      </c>
    </row>
    <row r="9835" spans="1:17" hidden="1" x14ac:dyDescent="0.25">
      <c r="A9835" t="s">
        <v>38445</v>
      </c>
      <c r="B9835" t="s">
        <v>38446</v>
      </c>
      <c r="C9835" s="1" t="str">
        <f t="shared" si="1350"/>
        <v>21:0687</v>
      </c>
      <c r="D9835" s="1" t="str">
        <f t="shared" si="1351"/>
        <v>21:0207</v>
      </c>
      <c r="E9835" t="s">
        <v>38447</v>
      </c>
      <c r="F9835" t="s">
        <v>38448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 t="s">
        <v>21</v>
      </c>
      <c r="P9835" t="s">
        <v>356</v>
      </c>
      <c r="Q9835" t="s">
        <v>103</v>
      </c>
    </row>
    <row r="9836" spans="1:17" hidden="1" x14ac:dyDescent="0.25">
      <c r="A9836" t="s">
        <v>38449</v>
      </c>
      <c r="B9836" t="s">
        <v>38450</v>
      </c>
      <c r="C9836" s="1" t="str">
        <f t="shared" si="1350"/>
        <v>21:0687</v>
      </c>
      <c r="D9836" s="1" t="str">
        <f t="shared" si="1351"/>
        <v>21:0207</v>
      </c>
      <c r="E9836" t="s">
        <v>38451</v>
      </c>
      <c r="F9836" t="s">
        <v>38452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 t="s">
        <v>21</v>
      </c>
      <c r="P9836" t="s">
        <v>356</v>
      </c>
      <c r="Q9836" t="s">
        <v>189</v>
      </c>
    </row>
    <row r="9837" spans="1:17" hidden="1" x14ac:dyDescent="0.25">
      <c r="A9837" t="s">
        <v>38453</v>
      </c>
      <c r="B9837" t="s">
        <v>38454</v>
      </c>
      <c r="C9837" s="1" t="str">
        <f t="shared" si="1350"/>
        <v>21:0687</v>
      </c>
      <c r="D9837" s="1" t="str">
        <f t="shared" si="1351"/>
        <v>21:0207</v>
      </c>
      <c r="E9837" t="s">
        <v>38451</v>
      </c>
      <c r="F9837" t="s">
        <v>38455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 t="s">
        <v>21</v>
      </c>
      <c r="P9837" t="s">
        <v>22</v>
      </c>
      <c r="Q9837" t="s">
        <v>149</v>
      </c>
    </row>
    <row r="9838" spans="1:17" hidden="1" x14ac:dyDescent="0.25">
      <c r="A9838" t="s">
        <v>38456</v>
      </c>
      <c r="B9838" t="s">
        <v>38457</v>
      </c>
      <c r="C9838" s="1" t="str">
        <f t="shared" si="1350"/>
        <v>21:0687</v>
      </c>
      <c r="D9838" s="1" t="str">
        <f t="shared" si="1351"/>
        <v>21:0207</v>
      </c>
      <c r="E9838" t="s">
        <v>38458</v>
      </c>
      <c r="F9838" t="s">
        <v>38459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 t="s">
        <v>21</v>
      </c>
      <c r="P9838" t="s">
        <v>356</v>
      </c>
      <c r="Q9838" t="s">
        <v>171</v>
      </c>
    </row>
    <row r="9839" spans="1:17" hidden="1" x14ac:dyDescent="0.25">
      <c r="A9839" t="s">
        <v>38460</v>
      </c>
      <c r="B9839" t="s">
        <v>38461</v>
      </c>
      <c r="C9839" s="1" t="str">
        <f t="shared" si="1350"/>
        <v>21:0687</v>
      </c>
      <c r="D9839" s="1" t="str">
        <f t="shared" si="1351"/>
        <v>21:0207</v>
      </c>
      <c r="E9839" t="s">
        <v>38462</v>
      </c>
      <c r="F9839" t="s">
        <v>38463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 t="s">
        <v>21</v>
      </c>
      <c r="P9839" t="s">
        <v>583</v>
      </c>
      <c r="Q9839" t="s">
        <v>88</v>
      </c>
    </row>
    <row r="9840" spans="1:17" hidden="1" x14ac:dyDescent="0.25">
      <c r="A9840" t="s">
        <v>38464</v>
      </c>
      <c r="B9840" t="s">
        <v>38465</v>
      </c>
      <c r="C9840" s="1" t="str">
        <f t="shared" si="1350"/>
        <v>21:0687</v>
      </c>
      <c r="D9840" s="1" t="str">
        <f t="shared" si="1351"/>
        <v>21:0207</v>
      </c>
      <c r="E9840" t="s">
        <v>38466</v>
      </c>
      <c r="F9840" t="s">
        <v>38467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 t="s">
        <v>21</v>
      </c>
      <c r="P9840" t="s">
        <v>22</v>
      </c>
      <c r="Q9840" t="s">
        <v>189</v>
      </c>
    </row>
    <row r="9841" spans="1:17" hidden="1" x14ac:dyDescent="0.25">
      <c r="A9841" t="s">
        <v>38468</v>
      </c>
      <c r="B9841" t="s">
        <v>38469</v>
      </c>
      <c r="C9841" s="1" t="str">
        <f t="shared" si="1350"/>
        <v>21:0687</v>
      </c>
      <c r="D9841" s="1" t="str">
        <f t="shared" si="1351"/>
        <v>21:0207</v>
      </c>
      <c r="E9841" t="s">
        <v>38470</v>
      </c>
      <c r="F9841" t="s">
        <v>38471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 t="s">
        <v>21</v>
      </c>
      <c r="P9841" t="s">
        <v>356</v>
      </c>
      <c r="Q9841" t="s">
        <v>52</v>
      </c>
    </row>
    <row r="9842" spans="1:17" hidden="1" x14ac:dyDescent="0.25">
      <c r="A9842" t="s">
        <v>38472</v>
      </c>
      <c r="B9842" t="s">
        <v>38473</v>
      </c>
      <c r="C9842" s="1" t="str">
        <f t="shared" si="1350"/>
        <v>21:0687</v>
      </c>
      <c r="D9842" s="1" t="str">
        <f t="shared" si="1351"/>
        <v>21:0207</v>
      </c>
      <c r="E9842" t="s">
        <v>38474</v>
      </c>
      <c r="F9842" t="s">
        <v>38475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 t="s">
        <v>21</v>
      </c>
      <c r="P9842" t="s">
        <v>356</v>
      </c>
      <c r="Q9842" t="s">
        <v>52</v>
      </c>
    </row>
    <row r="9843" spans="1:17" hidden="1" x14ac:dyDescent="0.25">
      <c r="A9843" t="s">
        <v>38476</v>
      </c>
      <c r="B9843" t="s">
        <v>38477</v>
      </c>
      <c r="C9843" s="1" t="str">
        <f t="shared" si="1350"/>
        <v>21:0687</v>
      </c>
      <c r="D9843" s="1" t="str">
        <f t="shared" si="1351"/>
        <v>21:0207</v>
      </c>
      <c r="E9843" t="s">
        <v>38478</v>
      </c>
      <c r="F9843" t="s">
        <v>38479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 t="s">
        <v>21</v>
      </c>
      <c r="P9843" t="s">
        <v>22</v>
      </c>
      <c r="Q9843" t="s">
        <v>52</v>
      </c>
    </row>
    <row r="9844" spans="1:17" hidden="1" x14ac:dyDescent="0.25">
      <c r="A9844" t="s">
        <v>38480</v>
      </c>
      <c r="B9844" t="s">
        <v>38481</v>
      </c>
      <c r="C9844" s="1" t="str">
        <f t="shared" si="1350"/>
        <v>21:0687</v>
      </c>
      <c r="D9844" s="1" t="str">
        <f>HYPERLINK("http://geochem.nrcan.gc.ca/cdogs/content/svy/svy210208_e.htm", "21:0208")</f>
        <v>21:0208</v>
      </c>
      <c r="E9844" t="s">
        <v>38482</v>
      </c>
      <c r="F9844" t="s">
        <v>38483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 t="s">
        <v>21</v>
      </c>
      <c r="P9844" t="s">
        <v>22</v>
      </c>
      <c r="Q9844" t="s">
        <v>93</v>
      </c>
    </row>
    <row r="9845" spans="1:17" hidden="1" x14ac:dyDescent="0.25">
      <c r="A9845" t="s">
        <v>38484</v>
      </c>
      <c r="B9845" t="s">
        <v>38485</v>
      </c>
      <c r="C9845" s="1" t="str">
        <f t="shared" si="1350"/>
        <v>21:0687</v>
      </c>
      <c r="D9845" s="1" t="str">
        <f>HYPERLINK("http://geochem.nrcan.gc.ca/cdogs/content/svy/svy210208_e.htm", "21:0208")</f>
        <v>21:0208</v>
      </c>
      <c r="E9845" t="s">
        <v>38486</v>
      </c>
      <c r="F9845" t="s">
        <v>38487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 t="s">
        <v>21</v>
      </c>
      <c r="P9845" t="s">
        <v>22</v>
      </c>
      <c r="Q9845" t="s">
        <v>103</v>
      </c>
    </row>
    <row r="9846" spans="1:17" hidden="1" x14ac:dyDescent="0.25">
      <c r="A9846" t="s">
        <v>38488</v>
      </c>
      <c r="B9846" t="s">
        <v>38489</v>
      </c>
      <c r="C9846" s="1" t="str">
        <f t="shared" si="1350"/>
        <v>21:0687</v>
      </c>
      <c r="D9846" s="1" t="str">
        <f>HYPERLINK("http://geochem.nrcan.gc.ca/cdogs/content/svy/svy210208_e.htm", "21:0208")</f>
        <v>21:0208</v>
      </c>
      <c r="E9846" t="s">
        <v>38490</v>
      </c>
      <c r="F9846" t="s">
        <v>38491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 t="s">
        <v>21</v>
      </c>
      <c r="P9846" t="s">
        <v>22</v>
      </c>
      <c r="Q9846" t="s">
        <v>2366</v>
      </c>
    </row>
    <row r="9847" spans="1:17" hidden="1" x14ac:dyDescent="0.25">
      <c r="A9847" t="s">
        <v>38492</v>
      </c>
      <c r="B9847" t="s">
        <v>38493</v>
      </c>
      <c r="C9847" s="1" t="str">
        <f t="shared" si="1350"/>
        <v>21:0687</v>
      </c>
      <c r="D9847" s="1" t="str">
        <f>HYPERLINK("http://geochem.nrcan.gc.ca/cdogs/content/svy/svy210208_e.htm", "21:0208")</f>
        <v>21:0208</v>
      </c>
      <c r="E9847" t="s">
        <v>38494</v>
      </c>
      <c r="F9847" t="s">
        <v>38495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 t="s">
        <v>21</v>
      </c>
      <c r="P9847" t="s">
        <v>22</v>
      </c>
      <c r="Q9847" t="s">
        <v>149</v>
      </c>
    </row>
    <row r="9848" spans="1:17" hidden="1" x14ac:dyDescent="0.25">
      <c r="A9848" t="s">
        <v>38496</v>
      </c>
      <c r="B9848" t="s">
        <v>38497</v>
      </c>
      <c r="C9848" s="1" t="str">
        <f t="shared" si="1350"/>
        <v>21:0687</v>
      </c>
      <c r="D9848" s="1" t="str">
        <f>HYPERLINK("http://geochem.nrcan.gc.ca/cdogs/content/svy/svy210208_e.htm", "21:0208")</f>
        <v>21:0208</v>
      </c>
      <c r="E9848" t="s">
        <v>38498</v>
      </c>
      <c r="F9848" t="s">
        <v>38499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 t="s">
        <v>21</v>
      </c>
      <c r="P9848" t="s">
        <v>22</v>
      </c>
      <c r="Q9848" t="s">
        <v>149</v>
      </c>
    </row>
    <row r="9849" spans="1:17" hidden="1" x14ac:dyDescent="0.25">
      <c r="A9849" t="s">
        <v>38500</v>
      </c>
      <c r="B9849" t="s">
        <v>38501</v>
      </c>
      <c r="C9849" s="1" t="str">
        <f t="shared" si="1350"/>
        <v>21:0687</v>
      </c>
      <c r="D9849" s="1" t="str">
        <f>HYPERLINK("http://geochem.nrcan.gc.ca/cdogs/content/svy/svy_e.htm", "")</f>
        <v/>
      </c>
      <c r="G9849" s="1" t="str">
        <f>HYPERLINK("http://geochem.nrcan.gc.ca/cdogs/content/cr_/cr_00084_e.htm", "84")</f>
        <v>84</v>
      </c>
      <c r="J9849" t="s">
        <v>11703</v>
      </c>
      <c r="K9849" t="s">
        <v>11704</v>
      </c>
      <c r="O9849" t="s">
        <v>57</v>
      </c>
      <c r="P9849" t="s">
        <v>583</v>
      </c>
      <c r="Q9849" t="s">
        <v>215</v>
      </c>
    </row>
    <row r="9850" spans="1:17" hidden="1" x14ac:dyDescent="0.25">
      <c r="A9850" t="s">
        <v>38502</v>
      </c>
      <c r="B9850" t="s">
        <v>38503</v>
      </c>
      <c r="C9850" s="1" t="str">
        <f t="shared" si="1350"/>
        <v>21:0687</v>
      </c>
      <c r="D9850" s="1" t="str">
        <f t="shared" ref="D9850:D9877" si="1354">HYPERLINK("http://geochem.nrcan.gc.ca/cdogs/content/svy/svy210208_e.htm", "21:0208")</f>
        <v>21:0208</v>
      </c>
      <c r="E9850" t="s">
        <v>38504</v>
      </c>
      <c r="F9850" t="s">
        <v>38505</v>
      </c>
      <c r="H9850">
        <v>47.302874099999997</v>
      </c>
      <c r="I9850">
        <v>-66.068080300000005</v>
      </c>
      <c r="J9850" s="1" t="str">
        <f t="shared" ref="J9850:J9877" si="1355">HYPERLINK("http://geochem.nrcan.gc.ca/cdogs/content/kwd/kwd020018_e.htm", "Fluid (stream)")</f>
        <v>Fluid (stream)</v>
      </c>
      <c r="K9850" s="1" t="str">
        <f t="shared" ref="K9850:K9877" si="1356">HYPERLINK("http://geochem.nrcan.gc.ca/cdogs/content/kwd/kwd080007_e.htm", "Untreated Water")</f>
        <v>Untreated Water</v>
      </c>
      <c r="O9850" t="s">
        <v>21</v>
      </c>
      <c r="P9850" t="s">
        <v>22</v>
      </c>
      <c r="Q9850" t="s">
        <v>215</v>
      </c>
    </row>
    <row r="9851" spans="1:17" hidden="1" x14ac:dyDescent="0.25">
      <c r="A9851" t="s">
        <v>38506</v>
      </c>
      <c r="B9851" t="s">
        <v>38507</v>
      </c>
      <c r="C9851" s="1" t="str">
        <f t="shared" si="1350"/>
        <v>21:0687</v>
      </c>
      <c r="D9851" s="1" t="str">
        <f t="shared" si="1354"/>
        <v>21:0208</v>
      </c>
      <c r="E9851" t="s">
        <v>38508</v>
      </c>
      <c r="F9851" t="s">
        <v>38509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 t="s">
        <v>21</v>
      </c>
      <c r="P9851" t="s">
        <v>22</v>
      </c>
      <c r="Q9851" t="s">
        <v>189</v>
      </c>
    </row>
    <row r="9852" spans="1:17" hidden="1" x14ac:dyDescent="0.25">
      <c r="A9852" t="s">
        <v>38510</v>
      </c>
      <c r="B9852" t="s">
        <v>38511</v>
      </c>
      <c r="C9852" s="1" t="str">
        <f t="shared" si="1350"/>
        <v>21:0687</v>
      </c>
      <c r="D9852" s="1" t="str">
        <f t="shared" si="1354"/>
        <v>21:0208</v>
      </c>
      <c r="E9852" t="s">
        <v>38512</v>
      </c>
      <c r="F9852" t="s">
        <v>38513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 t="s">
        <v>21</v>
      </c>
      <c r="P9852" t="s">
        <v>356</v>
      </c>
      <c r="Q9852" t="s">
        <v>23857</v>
      </c>
    </row>
    <row r="9853" spans="1:17" hidden="1" x14ac:dyDescent="0.25">
      <c r="A9853" t="s">
        <v>38514</v>
      </c>
      <c r="B9853" t="s">
        <v>38515</v>
      </c>
      <c r="C9853" s="1" t="str">
        <f t="shared" si="1350"/>
        <v>21:0687</v>
      </c>
      <c r="D9853" s="1" t="str">
        <f t="shared" si="1354"/>
        <v>21:0208</v>
      </c>
      <c r="E9853" t="s">
        <v>38516</v>
      </c>
      <c r="F9853" t="s">
        <v>38517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 t="s">
        <v>21</v>
      </c>
      <c r="P9853" t="s">
        <v>8038</v>
      </c>
      <c r="Q9853" t="s">
        <v>6067</v>
      </c>
    </row>
    <row r="9854" spans="1:17" hidden="1" x14ac:dyDescent="0.25">
      <c r="A9854" t="s">
        <v>38518</v>
      </c>
      <c r="B9854" t="s">
        <v>38519</v>
      </c>
      <c r="C9854" s="1" t="str">
        <f t="shared" si="1350"/>
        <v>21:0687</v>
      </c>
      <c r="D9854" s="1" t="str">
        <f t="shared" si="1354"/>
        <v>21:0208</v>
      </c>
      <c r="E9854" t="s">
        <v>38520</v>
      </c>
      <c r="F9854" t="s">
        <v>38521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 t="s">
        <v>38522</v>
      </c>
      <c r="P9854" t="s">
        <v>583</v>
      </c>
      <c r="Q9854" t="s">
        <v>10145</v>
      </c>
    </row>
    <row r="9855" spans="1:17" hidden="1" x14ac:dyDescent="0.25">
      <c r="A9855" t="s">
        <v>38523</v>
      </c>
      <c r="B9855" t="s">
        <v>38524</v>
      </c>
      <c r="C9855" s="1" t="str">
        <f t="shared" si="1350"/>
        <v>21:0687</v>
      </c>
      <c r="D9855" s="1" t="str">
        <f t="shared" si="1354"/>
        <v>21:0208</v>
      </c>
      <c r="E9855" t="s">
        <v>38525</v>
      </c>
      <c r="F9855" t="s">
        <v>38526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 t="s">
        <v>311</v>
      </c>
      <c r="P9855" t="s">
        <v>22</v>
      </c>
      <c r="Q9855" t="s">
        <v>138</v>
      </c>
    </row>
    <row r="9856" spans="1:17" hidden="1" x14ac:dyDescent="0.25">
      <c r="A9856" t="s">
        <v>38527</v>
      </c>
      <c r="B9856" t="s">
        <v>38528</v>
      </c>
      <c r="C9856" s="1" t="str">
        <f t="shared" si="1350"/>
        <v>21:0687</v>
      </c>
      <c r="D9856" s="1" t="str">
        <f t="shared" si="1354"/>
        <v>21:0208</v>
      </c>
      <c r="E9856" t="s">
        <v>38525</v>
      </c>
      <c r="F9856" t="s">
        <v>38529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 t="s">
        <v>57</v>
      </c>
      <c r="P9856" t="s">
        <v>583</v>
      </c>
      <c r="Q9856" t="s">
        <v>143</v>
      </c>
    </row>
    <row r="9857" spans="1:17" hidden="1" x14ac:dyDescent="0.25">
      <c r="A9857" t="s">
        <v>38530</v>
      </c>
      <c r="B9857" t="s">
        <v>38531</v>
      </c>
      <c r="C9857" s="1" t="str">
        <f t="shared" si="1350"/>
        <v>21:0687</v>
      </c>
      <c r="D9857" s="1" t="str">
        <f t="shared" si="1354"/>
        <v>21:0208</v>
      </c>
      <c r="E9857" t="s">
        <v>38532</v>
      </c>
      <c r="F9857" t="s">
        <v>38533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 t="s">
        <v>21</v>
      </c>
      <c r="P9857" t="s">
        <v>583</v>
      </c>
      <c r="Q9857" t="s">
        <v>2822</v>
      </c>
    </row>
    <row r="9858" spans="1:17" hidden="1" x14ac:dyDescent="0.25">
      <c r="A9858" t="s">
        <v>38534</v>
      </c>
      <c r="B9858" t="s">
        <v>38535</v>
      </c>
      <c r="C9858" s="1" t="str">
        <f t="shared" si="1350"/>
        <v>21:0687</v>
      </c>
      <c r="D9858" s="1" t="str">
        <f t="shared" si="1354"/>
        <v>21:0208</v>
      </c>
      <c r="E9858" t="s">
        <v>38536</v>
      </c>
      <c r="F9858" t="s">
        <v>38537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 t="s">
        <v>21</v>
      </c>
      <c r="P9858" t="s">
        <v>583</v>
      </c>
      <c r="Q9858" t="s">
        <v>138</v>
      </c>
    </row>
    <row r="9859" spans="1:17" hidden="1" x14ac:dyDescent="0.25">
      <c r="A9859" t="s">
        <v>38538</v>
      </c>
      <c r="B9859" t="s">
        <v>38539</v>
      </c>
      <c r="C9859" s="1" t="str">
        <f t="shared" si="1350"/>
        <v>21:0687</v>
      </c>
      <c r="D9859" s="1" t="str">
        <f t="shared" si="1354"/>
        <v>21:0208</v>
      </c>
      <c r="E9859" t="s">
        <v>38540</v>
      </c>
      <c r="F9859" t="s">
        <v>38541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 t="s">
        <v>38542</v>
      </c>
      <c r="P9859" t="s">
        <v>658</v>
      </c>
      <c r="Q9859" t="s">
        <v>143</v>
      </c>
    </row>
    <row r="9860" spans="1:17" hidden="1" x14ac:dyDescent="0.25">
      <c r="A9860" t="s">
        <v>38543</v>
      </c>
      <c r="B9860" t="s">
        <v>38544</v>
      </c>
      <c r="C9860" s="1" t="str">
        <f t="shared" si="1350"/>
        <v>21:0687</v>
      </c>
      <c r="D9860" s="1" t="str">
        <f t="shared" si="1354"/>
        <v>21:0208</v>
      </c>
      <c r="E9860" t="s">
        <v>38545</v>
      </c>
      <c r="F9860" t="s">
        <v>38546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 t="s">
        <v>2418</v>
      </c>
      <c r="P9860" t="s">
        <v>391</v>
      </c>
      <c r="Q9860" t="s">
        <v>16492</v>
      </c>
    </row>
    <row r="9861" spans="1:17" hidden="1" x14ac:dyDescent="0.25">
      <c r="A9861" t="s">
        <v>38547</v>
      </c>
      <c r="B9861" t="s">
        <v>38548</v>
      </c>
      <c r="C9861" s="1" t="str">
        <f t="shared" si="1350"/>
        <v>21:0687</v>
      </c>
      <c r="D9861" s="1" t="str">
        <f t="shared" si="1354"/>
        <v>21:0208</v>
      </c>
      <c r="E9861" t="s">
        <v>38549</v>
      </c>
      <c r="F9861" t="s">
        <v>38550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 t="s">
        <v>17246</v>
      </c>
      <c r="P9861" t="s">
        <v>631</v>
      </c>
      <c r="Q9861" t="s">
        <v>2366</v>
      </c>
    </row>
    <row r="9862" spans="1:17" hidden="1" x14ac:dyDescent="0.25">
      <c r="A9862" t="s">
        <v>38551</v>
      </c>
      <c r="B9862" t="s">
        <v>38552</v>
      </c>
      <c r="C9862" s="1" t="str">
        <f t="shared" si="1350"/>
        <v>21:0687</v>
      </c>
      <c r="D9862" s="1" t="str">
        <f t="shared" si="1354"/>
        <v>21:0208</v>
      </c>
      <c r="E9862" t="s">
        <v>38553</v>
      </c>
      <c r="F9862" t="s">
        <v>38554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 t="s">
        <v>21</v>
      </c>
      <c r="P9862" t="s">
        <v>22</v>
      </c>
      <c r="Q9862" t="s">
        <v>215</v>
      </c>
    </row>
    <row r="9863" spans="1:17" hidden="1" x14ac:dyDescent="0.25">
      <c r="A9863" t="s">
        <v>38555</v>
      </c>
      <c r="B9863" t="s">
        <v>38556</v>
      </c>
      <c r="C9863" s="1" t="str">
        <f t="shared" si="1350"/>
        <v>21:0687</v>
      </c>
      <c r="D9863" s="1" t="str">
        <f t="shared" si="1354"/>
        <v>21:0208</v>
      </c>
      <c r="E9863" t="s">
        <v>38557</v>
      </c>
      <c r="F9863" t="s">
        <v>38558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 t="s">
        <v>21</v>
      </c>
      <c r="P9863" t="s">
        <v>22</v>
      </c>
      <c r="Q9863" t="s">
        <v>52</v>
      </c>
    </row>
    <row r="9864" spans="1:17" hidden="1" x14ac:dyDescent="0.25">
      <c r="A9864" t="s">
        <v>38559</v>
      </c>
      <c r="B9864" t="s">
        <v>38560</v>
      </c>
      <c r="C9864" s="1" t="str">
        <f t="shared" si="1350"/>
        <v>21:0687</v>
      </c>
      <c r="D9864" s="1" t="str">
        <f t="shared" si="1354"/>
        <v>21:0208</v>
      </c>
      <c r="E9864" t="s">
        <v>38561</v>
      </c>
      <c r="F9864" t="s">
        <v>38562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 t="s">
        <v>21</v>
      </c>
      <c r="P9864" t="s">
        <v>356</v>
      </c>
      <c r="Q9864" t="s">
        <v>215</v>
      </c>
    </row>
    <row r="9865" spans="1:17" hidden="1" x14ac:dyDescent="0.25">
      <c r="A9865" t="s">
        <v>38563</v>
      </c>
      <c r="B9865" t="s">
        <v>38564</v>
      </c>
      <c r="C9865" s="1" t="str">
        <f t="shared" si="1350"/>
        <v>21:0687</v>
      </c>
      <c r="D9865" s="1" t="str">
        <f t="shared" si="1354"/>
        <v>21:0208</v>
      </c>
      <c r="E9865" t="s">
        <v>38561</v>
      </c>
      <c r="F9865" t="s">
        <v>38565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 t="s">
        <v>21</v>
      </c>
      <c r="P9865" t="s">
        <v>356</v>
      </c>
      <c r="Q9865" t="s">
        <v>215</v>
      </c>
    </row>
    <row r="9866" spans="1:17" hidden="1" x14ac:dyDescent="0.25">
      <c r="A9866" t="s">
        <v>38566</v>
      </c>
      <c r="B9866" t="s">
        <v>38567</v>
      </c>
      <c r="C9866" s="1" t="str">
        <f t="shared" si="1350"/>
        <v>21:0687</v>
      </c>
      <c r="D9866" s="1" t="str">
        <f t="shared" si="1354"/>
        <v>21:0208</v>
      </c>
      <c r="E9866" t="s">
        <v>38568</v>
      </c>
      <c r="F9866" t="s">
        <v>38569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 t="s">
        <v>21</v>
      </c>
      <c r="P9866" t="s">
        <v>356</v>
      </c>
      <c r="Q9866" t="s">
        <v>189</v>
      </c>
    </row>
    <row r="9867" spans="1:17" hidden="1" x14ac:dyDescent="0.25">
      <c r="A9867" t="s">
        <v>38570</v>
      </c>
      <c r="B9867" t="s">
        <v>38571</v>
      </c>
      <c r="C9867" s="1" t="str">
        <f t="shared" si="1350"/>
        <v>21:0687</v>
      </c>
      <c r="D9867" s="1" t="str">
        <f t="shared" si="1354"/>
        <v>21:0208</v>
      </c>
      <c r="E9867" t="s">
        <v>38572</v>
      </c>
      <c r="F9867" t="s">
        <v>38573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 t="s">
        <v>21</v>
      </c>
      <c r="P9867" t="s">
        <v>356</v>
      </c>
      <c r="Q9867" t="s">
        <v>149</v>
      </c>
    </row>
    <row r="9868" spans="1:17" hidden="1" x14ac:dyDescent="0.25">
      <c r="A9868" t="s">
        <v>38574</v>
      </c>
      <c r="B9868" t="s">
        <v>38575</v>
      </c>
      <c r="C9868" s="1" t="str">
        <f t="shared" si="1350"/>
        <v>21:0687</v>
      </c>
      <c r="D9868" s="1" t="str">
        <f t="shared" si="1354"/>
        <v>21:0208</v>
      </c>
      <c r="E9868" t="s">
        <v>38576</v>
      </c>
      <c r="F9868" t="s">
        <v>38577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 t="s">
        <v>21</v>
      </c>
      <c r="P9868" t="s">
        <v>45</v>
      </c>
      <c r="Q9868" t="s">
        <v>88</v>
      </c>
    </row>
    <row r="9869" spans="1:17" hidden="1" x14ac:dyDescent="0.25">
      <c r="A9869" t="s">
        <v>38578</v>
      </c>
      <c r="B9869" t="s">
        <v>38579</v>
      </c>
      <c r="C9869" s="1" t="str">
        <f t="shared" si="1350"/>
        <v>21:0687</v>
      </c>
      <c r="D9869" s="1" t="str">
        <f t="shared" si="1354"/>
        <v>21:0208</v>
      </c>
      <c r="E9869" t="s">
        <v>38580</v>
      </c>
      <c r="F9869" t="s">
        <v>38581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 t="s">
        <v>21</v>
      </c>
      <c r="P9869" t="s">
        <v>45</v>
      </c>
      <c r="Q9869" t="s">
        <v>149</v>
      </c>
    </row>
    <row r="9870" spans="1:17" hidden="1" x14ac:dyDescent="0.25">
      <c r="A9870" t="s">
        <v>38582</v>
      </c>
      <c r="B9870" t="s">
        <v>38583</v>
      </c>
      <c r="C9870" s="1" t="str">
        <f t="shared" si="1350"/>
        <v>21:0687</v>
      </c>
      <c r="D9870" s="1" t="str">
        <f t="shared" si="1354"/>
        <v>21:0208</v>
      </c>
      <c r="E9870" t="s">
        <v>38584</v>
      </c>
      <c r="F9870" t="s">
        <v>38585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 t="s">
        <v>21</v>
      </c>
      <c r="P9870" t="s">
        <v>45</v>
      </c>
      <c r="Q9870" t="s">
        <v>189</v>
      </c>
    </row>
    <row r="9871" spans="1:17" hidden="1" x14ac:dyDescent="0.25">
      <c r="A9871" t="s">
        <v>38586</v>
      </c>
      <c r="B9871" t="s">
        <v>38587</v>
      </c>
      <c r="C9871" s="1" t="str">
        <f t="shared" si="1350"/>
        <v>21:0687</v>
      </c>
      <c r="D9871" s="1" t="str">
        <f t="shared" si="1354"/>
        <v>21:0208</v>
      </c>
      <c r="E9871" t="s">
        <v>38588</v>
      </c>
      <c r="F9871" t="s">
        <v>38589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 t="s">
        <v>21</v>
      </c>
      <c r="P9871" t="s">
        <v>22</v>
      </c>
      <c r="Q9871" t="s">
        <v>215</v>
      </c>
    </row>
    <row r="9872" spans="1:17" hidden="1" x14ac:dyDescent="0.25">
      <c r="A9872" t="s">
        <v>38590</v>
      </c>
      <c r="B9872" t="s">
        <v>38591</v>
      </c>
      <c r="C9872" s="1" t="str">
        <f t="shared" si="1350"/>
        <v>21:0687</v>
      </c>
      <c r="D9872" s="1" t="str">
        <f t="shared" si="1354"/>
        <v>21:0208</v>
      </c>
      <c r="E9872" t="s">
        <v>38592</v>
      </c>
      <c r="F9872" t="s">
        <v>38593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 t="s">
        <v>21</v>
      </c>
      <c r="P9872" t="s">
        <v>22</v>
      </c>
      <c r="Q9872" t="s">
        <v>93</v>
      </c>
    </row>
    <row r="9873" spans="1:17" hidden="1" x14ac:dyDescent="0.25">
      <c r="A9873" t="s">
        <v>38594</v>
      </c>
      <c r="B9873" t="s">
        <v>38595</v>
      </c>
      <c r="C9873" s="1" t="str">
        <f t="shared" si="1350"/>
        <v>21:0687</v>
      </c>
      <c r="D9873" s="1" t="str">
        <f t="shared" si="1354"/>
        <v>21:0208</v>
      </c>
      <c r="E9873" t="s">
        <v>38596</v>
      </c>
      <c r="F9873" t="s">
        <v>38597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 t="s">
        <v>21</v>
      </c>
      <c r="P9873" t="s">
        <v>22</v>
      </c>
      <c r="Q9873" t="s">
        <v>93</v>
      </c>
    </row>
    <row r="9874" spans="1:17" hidden="1" x14ac:dyDescent="0.25">
      <c r="A9874" t="s">
        <v>38598</v>
      </c>
      <c r="B9874" t="s">
        <v>38599</v>
      </c>
      <c r="C9874" s="1" t="str">
        <f t="shared" si="1350"/>
        <v>21:0687</v>
      </c>
      <c r="D9874" s="1" t="str">
        <f t="shared" si="1354"/>
        <v>21:0208</v>
      </c>
      <c r="E9874" t="s">
        <v>38600</v>
      </c>
      <c r="F9874" t="s">
        <v>38601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 t="s">
        <v>21</v>
      </c>
      <c r="P9874" t="s">
        <v>356</v>
      </c>
      <c r="Q9874" t="s">
        <v>93</v>
      </c>
    </row>
    <row r="9875" spans="1:17" hidden="1" x14ac:dyDescent="0.25">
      <c r="A9875" t="s">
        <v>38602</v>
      </c>
      <c r="B9875" t="s">
        <v>38603</v>
      </c>
      <c r="C9875" s="1" t="str">
        <f t="shared" si="1350"/>
        <v>21:0687</v>
      </c>
      <c r="D9875" s="1" t="str">
        <f t="shared" si="1354"/>
        <v>21:0208</v>
      </c>
      <c r="E9875" t="s">
        <v>38604</v>
      </c>
      <c r="F9875" t="s">
        <v>38605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 t="s">
        <v>21</v>
      </c>
      <c r="P9875" t="s">
        <v>356</v>
      </c>
      <c r="Q9875" t="s">
        <v>215</v>
      </c>
    </row>
    <row r="9876" spans="1:17" hidden="1" x14ac:dyDescent="0.25">
      <c r="A9876" t="s">
        <v>38606</v>
      </c>
      <c r="B9876" t="s">
        <v>38607</v>
      </c>
      <c r="C9876" s="1" t="str">
        <f t="shared" si="1350"/>
        <v>21:0687</v>
      </c>
      <c r="D9876" s="1" t="str">
        <f t="shared" si="1354"/>
        <v>21:0208</v>
      </c>
      <c r="E9876" t="s">
        <v>38608</v>
      </c>
      <c r="F9876" t="s">
        <v>38609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 t="s">
        <v>21</v>
      </c>
      <c r="P9876" t="s">
        <v>22</v>
      </c>
      <c r="Q9876" t="s">
        <v>215</v>
      </c>
    </row>
    <row r="9877" spans="1:17" hidden="1" x14ac:dyDescent="0.25">
      <c r="A9877" t="s">
        <v>38610</v>
      </c>
      <c r="B9877" t="s">
        <v>38611</v>
      </c>
      <c r="C9877" s="1" t="str">
        <f t="shared" si="1350"/>
        <v>21:0687</v>
      </c>
      <c r="D9877" s="1" t="str">
        <f t="shared" si="1354"/>
        <v>21:0208</v>
      </c>
      <c r="E9877" t="s">
        <v>38612</v>
      </c>
      <c r="F9877" t="s">
        <v>38613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 t="s">
        <v>21</v>
      </c>
      <c r="P9877" t="s">
        <v>22</v>
      </c>
      <c r="Q9877" t="s">
        <v>215</v>
      </c>
    </row>
    <row r="9878" spans="1:17" hidden="1" x14ac:dyDescent="0.25">
      <c r="A9878" t="s">
        <v>38614</v>
      </c>
      <c r="B9878" t="s">
        <v>38615</v>
      </c>
      <c r="C9878" s="1" t="str">
        <f t="shared" si="1350"/>
        <v>21:0687</v>
      </c>
      <c r="D9878" s="1" t="str">
        <f>HYPERLINK("http://geochem.nrcan.gc.ca/cdogs/content/svy/svy_e.htm", "")</f>
        <v/>
      </c>
      <c r="G9878" s="1" t="str">
        <f>HYPERLINK("http://geochem.nrcan.gc.ca/cdogs/content/cr_/cr_00085_e.htm", "85")</f>
        <v>85</v>
      </c>
      <c r="J9878" t="s">
        <v>11703</v>
      </c>
      <c r="K9878" t="s">
        <v>11704</v>
      </c>
      <c r="O9878" t="s">
        <v>652</v>
      </c>
      <c r="P9878" t="s">
        <v>583</v>
      </c>
      <c r="Q9878" t="s">
        <v>522</v>
      </c>
    </row>
    <row r="9879" spans="1:17" hidden="1" x14ac:dyDescent="0.25">
      <c r="A9879" t="s">
        <v>38616</v>
      </c>
      <c r="B9879" t="s">
        <v>38617</v>
      </c>
      <c r="C9879" s="1" t="str">
        <f t="shared" si="1350"/>
        <v>21:0687</v>
      </c>
      <c r="D9879" s="1" t="str">
        <f>HYPERLINK("http://geochem.nrcan.gc.ca/cdogs/content/svy/svy210208_e.htm", "21:0208")</f>
        <v>21:0208</v>
      </c>
      <c r="E9879" t="s">
        <v>38618</v>
      </c>
      <c r="F9879" t="s">
        <v>38619</v>
      </c>
      <c r="H9879">
        <v>47.371917099999997</v>
      </c>
      <c r="I9879">
        <v>-66.015171199999997</v>
      </c>
      <c r="J9879" s="1" t="str">
        <f>HYPERLINK("http://geochem.nrcan.gc.ca/cdogs/content/kwd/kwd020018_e.htm", "Fluid (stream)")</f>
        <v>Fluid (stream)</v>
      </c>
      <c r="K9879" s="1" t="str">
        <f>HYPERLINK("http://geochem.nrcan.gc.ca/cdogs/content/kwd/kwd080007_e.htm", "Untreated Water")</f>
        <v>Untreated Water</v>
      </c>
      <c r="O9879" t="s">
        <v>21</v>
      </c>
      <c r="P9879" t="s">
        <v>22</v>
      </c>
      <c r="Q9879" t="s">
        <v>522</v>
      </c>
    </row>
    <row r="9880" spans="1:17" hidden="1" x14ac:dyDescent="0.25">
      <c r="A9880" t="s">
        <v>38620</v>
      </c>
      <c r="B9880" t="s">
        <v>38621</v>
      </c>
      <c r="C9880" s="1" t="str">
        <f t="shared" si="1350"/>
        <v>21:0687</v>
      </c>
      <c r="D9880" s="1" t="str">
        <f>HYPERLINK("http://geochem.nrcan.gc.ca/cdogs/content/svy/svy210208_e.htm", "21:0208")</f>
        <v>21:0208</v>
      </c>
      <c r="E9880" t="s">
        <v>38622</v>
      </c>
      <c r="F9880" t="s">
        <v>38623</v>
      </c>
      <c r="H9880">
        <v>47.325879899999997</v>
      </c>
      <c r="I9880">
        <v>-66.072100500000005</v>
      </c>
      <c r="J9880" s="1" t="str">
        <f>HYPERLINK("http://geochem.nrcan.gc.ca/cdogs/content/kwd/kwd020018_e.htm", "Fluid (stream)")</f>
        <v>Fluid (stream)</v>
      </c>
      <c r="K9880" s="1" t="str">
        <f>HYPERLINK("http://geochem.nrcan.gc.ca/cdogs/content/kwd/kwd080007_e.htm", "Untreated Water")</f>
        <v>Untreated Water</v>
      </c>
      <c r="O9880" t="s">
        <v>21</v>
      </c>
      <c r="P9880" t="s">
        <v>356</v>
      </c>
      <c r="Q9880" t="s">
        <v>46</v>
      </c>
    </row>
    <row r="9881" spans="1:17" hidden="1" x14ac:dyDescent="0.25">
      <c r="A9881" t="s">
        <v>38624</v>
      </c>
      <c r="B9881" t="s">
        <v>38625</v>
      </c>
      <c r="C9881" s="1" t="str">
        <f t="shared" si="1350"/>
        <v>21:0687</v>
      </c>
      <c r="D9881" s="1" t="str">
        <f>HYPERLINK("http://geochem.nrcan.gc.ca/cdogs/content/svy/svy210208_e.htm", "21:0208")</f>
        <v>21:0208</v>
      </c>
      <c r="E9881" t="s">
        <v>38626</v>
      </c>
      <c r="F9881" t="s">
        <v>38627</v>
      </c>
      <c r="H9881">
        <v>47.322281199999999</v>
      </c>
      <c r="I9881">
        <v>-66.091212100000007</v>
      </c>
      <c r="J9881" s="1" t="str">
        <f>HYPERLINK("http://geochem.nrcan.gc.ca/cdogs/content/kwd/kwd020018_e.htm", "Fluid (stream)")</f>
        <v>Fluid (stream)</v>
      </c>
      <c r="K9881" s="1" t="str">
        <f>HYPERLINK("http://geochem.nrcan.gc.ca/cdogs/content/kwd/kwd080007_e.htm", "Untreated Water")</f>
        <v>Untreated Water</v>
      </c>
      <c r="O9881" t="s">
        <v>21</v>
      </c>
      <c r="P9881" t="s">
        <v>583</v>
      </c>
      <c r="Q9881" t="s">
        <v>189</v>
      </c>
    </row>
    <row r="9882" spans="1:17" hidden="1" x14ac:dyDescent="0.25">
      <c r="A9882" t="s">
        <v>38628</v>
      </c>
      <c r="B9882" t="s">
        <v>38629</v>
      </c>
      <c r="C9882" s="1" t="str">
        <f t="shared" si="1350"/>
        <v>21:0687</v>
      </c>
      <c r="D9882" s="1" t="str">
        <f>HYPERLINK("http://geochem.nrcan.gc.ca/cdogs/content/svy/svy210208_e.htm", "21:0208")</f>
        <v>21:0208</v>
      </c>
      <c r="E9882" t="s">
        <v>38626</v>
      </c>
      <c r="F9882" t="s">
        <v>38630</v>
      </c>
      <c r="H9882">
        <v>47.322281199999999</v>
      </c>
      <c r="I9882">
        <v>-66.091212100000007</v>
      </c>
      <c r="J9882" s="1" t="str">
        <f>HYPERLINK("http://geochem.nrcan.gc.ca/cdogs/content/kwd/kwd020018_e.htm", "Fluid (stream)")</f>
        <v>Fluid (stream)</v>
      </c>
      <c r="K9882" s="1" t="str">
        <f>HYPERLINK("http://geochem.nrcan.gc.ca/cdogs/content/kwd/kwd080007_e.htm", "Untreated Water")</f>
        <v>Untreated Water</v>
      </c>
      <c r="O9882" t="s">
        <v>21</v>
      </c>
      <c r="P9882" t="s">
        <v>22</v>
      </c>
      <c r="Q9882" t="s">
        <v>189</v>
      </c>
    </row>
    <row r="9883" spans="1:17" hidden="1" x14ac:dyDescent="0.25">
      <c r="A9883" t="s">
        <v>38631</v>
      </c>
      <c r="B9883" t="s">
        <v>38632</v>
      </c>
      <c r="C9883" s="1" t="str">
        <f t="shared" si="1350"/>
        <v>21:0687</v>
      </c>
      <c r="D9883" s="1" t="str">
        <f>HYPERLINK("http://geochem.nrcan.gc.ca/cdogs/content/svy/svy_e.htm", "")</f>
        <v/>
      </c>
      <c r="G9883" s="1" t="str">
        <f>HYPERLINK("http://geochem.nrcan.gc.ca/cdogs/content/cr_/cr_00085_e.htm", "85")</f>
        <v>85</v>
      </c>
      <c r="J9883" t="s">
        <v>11703</v>
      </c>
      <c r="K9883" t="s">
        <v>11704</v>
      </c>
      <c r="O9883" t="s">
        <v>57</v>
      </c>
      <c r="P9883" t="s">
        <v>583</v>
      </c>
      <c r="Q9883" t="s">
        <v>653</v>
      </c>
    </row>
    <row r="9884" spans="1:17" hidden="1" x14ac:dyDescent="0.25">
      <c r="A9884" t="s">
        <v>38633</v>
      </c>
      <c r="B9884" t="s">
        <v>38634</v>
      </c>
      <c r="C9884" s="1" t="str">
        <f t="shared" si="1350"/>
        <v>21:0687</v>
      </c>
      <c r="D9884" s="1" t="str">
        <f t="shared" ref="D9884:D9906" si="1357">HYPERLINK("http://geochem.nrcan.gc.ca/cdogs/content/svy/svy210208_e.htm", "21:0208")</f>
        <v>21:0208</v>
      </c>
      <c r="E9884" t="s">
        <v>38635</v>
      </c>
      <c r="F9884" t="s">
        <v>38636</v>
      </c>
      <c r="H9884">
        <v>47.317278399999999</v>
      </c>
      <c r="I9884">
        <v>-66.1065203</v>
      </c>
      <c r="J9884" s="1" t="str">
        <f t="shared" ref="J9884:J9906" si="1358">HYPERLINK("http://geochem.nrcan.gc.ca/cdogs/content/kwd/kwd020018_e.htm", "Fluid (stream)")</f>
        <v>Fluid (stream)</v>
      </c>
      <c r="K9884" s="1" t="str">
        <f t="shared" ref="K9884:K9906" si="1359">HYPERLINK("http://geochem.nrcan.gc.ca/cdogs/content/kwd/kwd080007_e.htm", "Untreated Water")</f>
        <v>Untreated Water</v>
      </c>
      <c r="O9884" t="s">
        <v>21</v>
      </c>
      <c r="P9884" t="s">
        <v>22</v>
      </c>
      <c r="Q9884" t="s">
        <v>59</v>
      </c>
    </row>
    <row r="9885" spans="1:17" hidden="1" x14ac:dyDescent="0.25">
      <c r="A9885" t="s">
        <v>38637</v>
      </c>
      <c r="B9885" t="s">
        <v>38638</v>
      </c>
      <c r="C9885" s="1" t="str">
        <f t="shared" si="1350"/>
        <v>21:0687</v>
      </c>
      <c r="D9885" s="1" t="str">
        <f t="shared" si="1357"/>
        <v>21:0208</v>
      </c>
      <c r="E9885" t="s">
        <v>38639</v>
      </c>
      <c r="F9885" t="s">
        <v>38640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 t="s">
        <v>21</v>
      </c>
      <c r="P9885" t="s">
        <v>583</v>
      </c>
      <c r="Q9885" t="s">
        <v>215</v>
      </c>
    </row>
    <row r="9886" spans="1:17" hidden="1" x14ac:dyDescent="0.25">
      <c r="A9886" t="s">
        <v>38641</v>
      </c>
      <c r="B9886" t="s">
        <v>38642</v>
      </c>
      <c r="C9886" s="1" t="str">
        <f t="shared" si="1350"/>
        <v>21:0687</v>
      </c>
      <c r="D9886" s="1" t="str">
        <f t="shared" si="1357"/>
        <v>21:0208</v>
      </c>
      <c r="E9886" t="s">
        <v>38643</v>
      </c>
      <c r="F9886" t="s">
        <v>38644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 t="s">
        <v>21</v>
      </c>
      <c r="P9886" t="s">
        <v>22</v>
      </c>
      <c r="Q9886" t="s">
        <v>52</v>
      </c>
    </row>
    <row r="9887" spans="1:17" hidden="1" x14ac:dyDescent="0.25">
      <c r="A9887" t="s">
        <v>38645</v>
      </c>
      <c r="B9887" t="s">
        <v>38646</v>
      </c>
      <c r="C9887" s="1" t="str">
        <f t="shared" si="1350"/>
        <v>21:0687</v>
      </c>
      <c r="D9887" s="1" t="str">
        <f t="shared" si="1357"/>
        <v>21:0208</v>
      </c>
      <c r="E9887" t="s">
        <v>38647</v>
      </c>
      <c r="F9887" t="s">
        <v>38648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 t="s">
        <v>21</v>
      </c>
      <c r="P9887" t="s">
        <v>356</v>
      </c>
      <c r="Q9887" t="s">
        <v>52</v>
      </c>
    </row>
    <row r="9888" spans="1:17" hidden="1" x14ac:dyDescent="0.25">
      <c r="A9888" t="s">
        <v>38649</v>
      </c>
      <c r="B9888" t="s">
        <v>38650</v>
      </c>
      <c r="C9888" s="1" t="str">
        <f t="shared" si="1350"/>
        <v>21:0687</v>
      </c>
      <c r="D9888" s="1" t="str">
        <f t="shared" si="1357"/>
        <v>21:0208</v>
      </c>
      <c r="E9888" t="s">
        <v>38651</v>
      </c>
      <c r="F9888" t="s">
        <v>38652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 t="s">
        <v>21</v>
      </c>
      <c r="P9888" t="s">
        <v>356</v>
      </c>
      <c r="Q9888" t="s">
        <v>215</v>
      </c>
    </row>
    <row r="9889" spans="1:17" hidden="1" x14ac:dyDescent="0.25">
      <c r="A9889" t="s">
        <v>38653</v>
      </c>
      <c r="B9889" t="s">
        <v>38654</v>
      </c>
      <c r="C9889" s="1" t="str">
        <f t="shared" si="1350"/>
        <v>21:0687</v>
      </c>
      <c r="D9889" s="1" t="str">
        <f t="shared" si="1357"/>
        <v>21:0208</v>
      </c>
      <c r="E9889" t="s">
        <v>38655</v>
      </c>
      <c r="F9889" t="s">
        <v>38656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 t="s">
        <v>21</v>
      </c>
      <c r="P9889" t="s">
        <v>356</v>
      </c>
      <c r="Q9889" t="s">
        <v>93</v>
      </c>
    </row>
    <row r="9890" spans="1:17" hidden="1" x14ac:dyDescent="0.25">
      <c r="A9890" t="s">
        <v>38657</v>
      </c>
      <c r="B9890" t="s">
        <v>38658</v>
      </c>
      <c r="C9890" s="1" t="str">
        <f t="shared" si="1350"/>
        <v>21:0687</v>
      </c>
      <c r="D9890" s="1" t="str">
        <f t="shared" si="1357"/>
        <v>21:0208</v>
      </c>
      <c r="E9890" t="s">
        <v>38659</v>
      </c>
      <c r="F9890" t="s">
        <v>38660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 t="s">
        <v>21</v>
      </c>
      <c r="P9890" t="s">
        <v>45</v>
      </c>
      <c r="Q9890" t="s">
        <v>215</v>
      </c>
    </row>
    <row r="9891" spans="1:17" hidden="1" x14ac:dyDescent="0.25">
      <c r="A9891" t="s">
        <v>38661</v>
      </c>
      <c r="B9891" t="s">
        <v>38662</v>
      </c>
      <c r="C9891" s="1" t="str">
        <f t="shared" si="1350"/>
        <v>21:0687</v>
      </c>
      <c r="D9891" s="1" t="str">
        <f t="shared" si="1357"/>
        <v>21:0208</v>
      </c>
      <c r="E9891" t="s">
        <v>38663</v>
      </c>
      <c r="F9891" t="s">
        <v>38664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  <c r="O9891" t="s">
        <v>108</v>
      </c>
      <c r="P9891" t="s">
        <v>108</v>
      </c>
      <c r="Q9891" t="s">
        <v>108</v>
      </c>
    </row>
    <row r="9892" spans="1:17" hidden="1" x14ac:dyDescent="0.25">
      <c r="A9892" t="s">
        <v>38665</v>
      </c>
      <c r="B9892" t="s">
        <v>38666</v>
      </c>
      <c r="C9892" s="1" t="str">
        <f t="shared" ref="C9892:C9955" si="1360">HYPERLINK("http://geochem.nrcan.gc.ca/cdogs/content/bdl/bdl210687_e.htm", "21:0687")</f>
        <v>21:0687</v>
      </c>
      <c r="D9892" s="1" t="str">
        <f t="shared" si="1357"/>
        <v>21:0208</v>
      </c>
      <c r="E9892" t="s">
        <v>38667</v>
      </c>
      <c r="F9892" t="s">
        <v>38668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 t="s">
        <v>21</v>
      </c>
      <c r="P9892" t="s">
        <v>356</v>
      </c>
      <c r="Q9892" t="s">
        <v>198</v>
      </c>
    </row>
    <row r="9893" spans="1:17" hidden="1" x14ac:dyDescent="0.25">
      <c r="A9893" t="s">
        <v>38669</v>
      </c>
      <c r="B9893" t="s">
        <v>38670</v>
      </c>
      <c r="C9893" s="1" t="str">
        <f t="shared" si="1360"/>
        <v>21:0687</v>
      </c>
      <c r="D9893" s="1" t="str">
        <f t="shared" si="1357"/>
        <v>21:0208</v>
      </c>
      <c r="E9893" t="s">
        <v>38671</v>
      </c>
      <c r="F9893" t="s">
        <v>38672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 t="s">
        <v>21</v>
      </c>
      <c r="P9893" t="s">
        <v>356</v>
      </c>
      <c r="Q9893" t="s">
        <v>103</v>
      </c>
    </row>
    <row r="9894" spans="1:17" hidden="1" x14ac:dyDescent="0.25">
      <c r="A9894" t="s">
        <v>38673</v>
      </c>
      <c r="B9894" t="s">
        <v>38674</v>
      </c>
      <c r="C9894" s="1" t="str">
        <f t="shared" si="1360"/>
        <v>21:0687</v>
      </c>
      <c r="D9894" s="1" t="str">
        <f t="shared" si="1357"/>
        <v>21:0208</v>
      </c>
      <c r="E9894" t="s">
        <v>38675</v>
      </c>
      <c r="F9894" t="s">
        <v>38676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 t="s">
        <v>21</v>
      </c>
      <c r="P9894" t="s">
        <v>356</v>
      </c>
      <c r="Q9894" t="s">
        <v>215</v>
      </c>
    </row>
    <row r="9895" spans="1:17" hidden="1" x14ac:dyDescent="0.25">
      <c r="A9895" t="s">
        <v>38677</v>
      </c>
      <c r="B9895" t="s">
        <v>38678</v>
      </c>
      <c r="C9895" s="1" t="str">
        <f t="shared" si="1360"/>
        <v>21:0687</v>
      </c>
      <c r="D9895" s="1" t="str">
        <f t="shared" si="1357"/>
        <v>21:0208</v>
      </c>
      <c r="E9895" t="s">
        <v>38679</v>
      </c>
      <c r="F9895" t="s">
        <v>38680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 t="s">
        <v>21</v>
      </c>
      <c r="P9895" t="s">
        <v>22</v>
      </c>
      <c r="Q9895" t="s">
        <v>215</v>
      </c>
    </row>
    <row r="9896" spans="1:17" hidden="1" x14ac:dyDescent="0.25">
      <c r="A9896" t="s">
        <v>38681</v>
      </c>
      <c r="B9896" t="s">
        <v>38682</v>
      </c>
      <c r="C9896" s="1" t="str">
        <f t="shared" si="1360"/>
        <v>21:0687</v>
      </c>
      <c r="D9896" s="1" t="str">
        <f t="shared" si="1357"/>
        <v>21:0208</v>
      </c>
      <c r="E9896" t="s">
        <v>38683</v>
      </c>
      <c r="F9896" t="s">
        <v>38684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 t="s">
        <v>21</v>
      </c>
      <c r="P9896" t="s">
        <v>356</v>
      </c>
      <c r="Q9896" t="s">
        <v>88</v>
      </c>
    </row>
    <row r="9897" spans="1:17" hidden="1" x14ac:dyDescent="0.25">
      <c r="A9897" t="s">
        <v>38685</v>
      </c>
      <c r="B9897" t="s">
        <v>38686</v>
      </c>
      <c r="C9897" s="1" t="str">
        <f t="shared" si="1360"/>
        <v>21:0687</v>
      </c>
      <c r="D9897" s="1" t="str">
        <f t="shared" si="1357"/>
        <v>21:0208</v>
      </c>
      <c r="E9897" t="s">
        <v>38687</v>
      </c>
      <c r="F9897" t="s">
        <v>38688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 t="s">
        <v>21</v>
      </c>
      <c r="P9897" t="s">
        <v>22</v>
      </c>
      <c r="Q9897" t="s">
        <v>52</v>
      </c>
    </row>
    <row r="9898" spans="1:17" hidden="1" x14ac:dyDescent="0.25">
      <c r="A9898" t="s">
        <v>38689</v>
      </c>
      <c r="B9898" t="s">
        <v>38690</v>
      </c>
      <c r="C9898" s="1" t="str">
        <f t="shared" si="1360"/>
        <v>21:0687</v>
      </c>
      <c r="D9898" s="1" t="str">
        <f t="shared" si="1357"/>
        <v>21:0208</v>
      </c>
      <c r="E9898" t="s">
        <v>38691</v>
      </c>
      <c r="F9898" t="s">
        <v>38692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 t="s">
        <v>21</v>
      </c>
      <c r="P9898" t="s">
        <v>45</v>
      </c>
      <c r="Q9898" t="s">
        <v>215</v>
      </c>
    </row>
    <row r="9899" spans="1:17" hidden="1" x14ac:dyDescent="0.25">
      <c r="A9899" t="s">
        <v>38693</v>
      </c>
      <c r="B9899" t="s">
        <v>38694</v>
      </c>
      <c r="C9899" s="1" t="str">
        <f t="shared" si="1360"/>
        <v>21:0687</v>
      </c>
      <c r="D9899" s="1" t="str">
        <f t="shared" si="1357"/>
        <v>21:0208</v>
      </c>
      <c r="E9899" t="s">
        <v>38695</v>
      </c>
      <c r="F9899" t="s">
        <v>38696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 t="s">
        <v>21</v>
      </c>
      <c r="P9899" t="s">
        <v>45</v>
      </c>
      <c r="Q9899" t="s">
        <v>215</v>
      </c>
    </row>
    <row r="9900" spans="1:17" hidden="1" x14ac:dyDescent="0.25">
      <c r="A9900" t="s">
        <v>38697</v>
      </c>
      <c r="B9900" t="s">
        <v>38698</v>
      </c>
      <c r="C9900" s="1" t="str">
        <f t="shared" si="1360"/>
        <v>21:0687</v>
      </c>
      <c r="D9900" s="1" t="str">
        <f t="shared" si="1357"/>
        <v>21:0208</v>
      </c>
      <c r="E9900" t="s">
        <v>38699</v>
      </c>
      <c r="F9900" t="s">
        <v>38700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 t="s">
        <v>21</v>
      </c>
      <c r="P9900" t="s">
        <v>22</v>
      </c>
      <c r="Q9900" t="s">
        <v>52</v>
      </c>
    </row>
    <row r="9901" spans="1:17" hidden="1" x14ac:dyDescent="0.25">
      <c r="A9901" t="s">
        <v>38701</v>
      </c>
      <c r="B9901" t="s">
        <v>38702</v>
      </c>
      <c r="C9901" s="1" t="str">
        <f t="shared" si="1360"/>
        <v>21:0687</v>
      </c>
      <c r="D9901" s="1" t="str">
        <f t="shared" si="1357"/>
        <v>21:0208</v>
      </c>
      <c r="E9901" t="s">
        <v>38699</v>
      </c>
      <c r="F9901" t="s">
        <v>38703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 t="s">
        <v>21</v>
      </c>
      <c r="P9901" t="s">
        <v>356</v>
      </c>
      <c r="Q9901" t="s">
        <v>215</v>
      </c>
    </row>
    <row r="9902" spans="1:17" hidden="1" x14ac:dyDescent="0.25">
      <c r="A9902" t="s">
        <v>38704</v>
      </c>
      <c r="B9902" t="s">
        <v>38705</v>
      </c>
      <c r="C9902" s="1" t="str">
        <f t="shared" si="1360"/>
        <v>21:0687</v>
      </c>
      <c r="D9902" s="1" t="str">
        <f t="shared" si="1357"/>
        <v>21:0208</v>
      </c>
      <c r="E9902" t="s">
        <v>38706</v>
      </c>
      <c r="F9902" t="s">
        <v>38707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 t="s">
        <v>21</v>
      </c>
      <c r="P9902" t="s">
        <v>45</v>
      </c>
      <c r="Q9902" t="s">
        <v>1528</v>
      </c>
    </row>
    <row r="9903" spans="1:17" hidden="1" x14ac:dyDescent="0.25">
      <c r="A9903" t="s">
        <v>38708</v>
      </c>
      <c r="B9903" t="s">
        <v>38709</v>
      </c>
      <c r="C9903" s="1" t="str">
        <f t="shared" si="1360"/>
        <v>21:0687</v>
      </c>
      <c r="D9903" s="1" t="str">
        <f t="shared" si="1357"/>
        <v>21:0208</v>
      </c>
      <c r="E9903" t="s">
        <v>38710</v>
      </c>
      <c r="F9903" t="s">
        <v>38711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 t="s">
        <v>21</v>
      </c>
      <c r="P9903" t="s">
        <v>45</v>
      </c>
      <c r="Q9903" t="s">
        <v>215</v>
      </c>
    </row>
    <row r="9904" spans="1:17" hidden="1" x14ac:dyDescent="0.25">
      <c r="A9904" t="s">
        <v>38712</v>
      </c>
      <c r="B9904" t="s">
        <v>38713</v>
      </c>
      <c r="C9904" s="1" t="str">
        <f t="shared" si="1360"/>
        <v>21:0687</v>
      </c>
      <c r="D9904" s="1" t="str">
        <f t="shared" si="1357"/>
        <v>21:0208</v>
      </c>
      <c r="E9904" t="s">
        <v>38714</v>
      </c>
      <c r="F9904" t="s">
        <v>38715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 t="s">
        <v>21</v>
      </c>
      <c r="P9904" t="s">
        <v>356</v>
      </c>
      <c r="Q9904" t="s">
        <v>52</v>
      </c>
    </row>
    <row r="9905" spans="1:17" hidden="1" x14ac:dyDescent="0.25">
      <c r="A9905" t="s">
        <v>38716</v>
      </c>
      <c r="B9905" t="s">
        <v>38717</v>
      </c>
      <c r="C9905" s="1" t="str">
        <f t="shared" si="1360"/>
        <v>21:0687</v>
      </c>
      <c r="D9905" s="1" t="str">
        <f t="shared" si="1357"/>
        <v>21:0208</v>
      </c>
      <c r="E9905" t="s">
        <v>38718</v>
      </c>
      <c r="F9905" t="s">
        <v>38719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 t="s">
        <v>21</v>
      </c>
      <c r="P9905" t="s">
        <v>45</v>
      </c>
      <c r="Q9905" t="s">
        <v>215</v>
      </c>
    </row>
    <row r="9906" spans="1:17" hidden="1" x14ac:dyDescent="0.25">
      <c r="A9906" t="s">
        <v>38720</v>
      </c>
      <c r="B9906" t="s">
        <v>38721</v>
      </c>
      <c r="C9906" s="1" t="str">
        <f t="shared" si="1360"/>
        <v>21:0687</v>
      </c>
      <c r="D9906" s="1" t="str">
        <f t="shared" si="1357"/>
        <v>21:0208</v>
      </c>
      <c r="E9906" t="s">
        <v>38722</v>
      </c>
      <c r="F9906" t="s">
        <v>38723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 t="s">
        <v>21</v>
      </c>
      <c r="P9906" t="s">
        <v>45</v>
      </c>
      <c r="Q9906" t="s">
        <v>93</v>
      </c>
    </row>
    <row r="9907" spans="1:17" hidden="1" x14ac:dyDescent="0.25">
      <c r="A9907" t="s">
        <v>38724</v>
      </c>
      <c r="B9907" t="s">
        <v>38725</v>
      </c>
      <c r="C9907" s="1" t="str">
        <f t="shared" si="1360"/>
        <v>21:0687</v>
      </c>
      <c r="D9907" s="1" t="str">
        <f>HYPERLINK("http://geochem.nrcan.gc.ca/cdogs/content/svy/svy_e.htm", "")</f>
        <v/>
      </c>
      <c r="G9907" s="1" t="str">
        <f>HYPERLINK("http://geochem.nrcan.gc.ca/cdogs/content/cr_/cr_00085_e.htm", "85")</f>
        <v>85</v>
      </c>
      <c r="J9907" t="s">
        <v>11703</v>
      </c>
      <c r="K9907" t="s">
        <v>11704</v>
      </c>
      <c r="O9907" t="s">
        <v>327</v>
      </c>
      <c r="P9907" t="s">
        <v>583</v>
      </c>
      <c r="Q9907" t="s">
        <v>653</v>
      </c>
    </row>
    <row r="9908" spans="1:17" hidden="1" x14ac:dyDescent="0.25">
      <c r="A9908" t="s">
        <v>38726</v>
      </c>
      <c r="B9908" t="s">
        <v>38727</v>
      </c>
      <c r="C9908" s="1" t="str">
        <f t="shared" si="1360"/>
        <v>21:0687</v>
      </c>
      <c r="D9908" s="1" t="str">
        <f t="shared" ref="D9908:D9936" si="1361">HYPERLINK("http://geochem.nrcan.gc.ca/cdogs/content/svy/svy210208_e.htm", "21:0208")</f>
        <v>21:0208</v>
      </c>
      <c r="E9908" t="s">
        <v>38728</v>
      </c>
      <c r="F9908" t="s">
        <v>38729</v>
      </c>
      <c r="H9908">
        <v>47.321565300000003</v>
      </c>
      <c r="I9908">
        <v>-66.166040300000006</v>
      </c>
      <c r="J9908" s="1" t="str">
        <f t="shared" ref="J9908:J9936" si="1362">HYPERLINK("http://geochem.nrcan.gc.ca/cdogs/content/kwd/kwd020018_e.htm", "Fluid (stream)")</f>
        <v>Fluid (stream)</v>
      </c>
      <c r="K9908" s="1" t="str">
        <f t="shared" ref="K9908:K9936" si="1363">HYPERLINK("http://geochem.nrcan.gc.ca/cdogs/content/kwd/kwd080007_e.htm", "Untreated Water")</f>
        <v>Untreated Water</v>
      </c>
      <c r="O9908" t="s">
        <v>21</v>
      </c>
      <c r="P9908" t="s">
        <v>22</v>
      </c>
      <c r="Q9908" t="s">
        <v>93</v>
      </c>
    </row>
    <row r="9909" spans="1:17" hidden="1" x14ac:dyDescent="0.25">
      <c r="A9909" t="s">
        <v>38730</v>
      </c>
      <c r="B9909" t="s">
        <v>38731</v>
      </c>
      <c r="C9909" s="1" t="str">
        <f t="shared" si="1360"/>
        <v>21:0687</v>
      </c>
      <c r="D9909" s="1" t="str">
        <f t="shared" si="1361"/>
        <v>21:0208</v>
      </c>
      <c r="E9909" t="s">
        <v>38732</v>
      </c>
      <c r="F9909" t="s">
        <v>38733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 t="s">
        <v>21</v>
      </c>
      <c r="P9909" t="s">
        <v>45</v>
      </c>
      <c r="Q9909" t="s">
        <v>93</v>
      </c>
    </row>
    <row r="9910" spans="1:17" hidden="1" x14ac:dyDescent="0.25">
      <c r="A9910" t="s">
        <v>38734</v>
      </c>
      <c r="B9910" t="s">
        <v>38735</v>
      </c>
      <c r="C9910" s="1" t="str">
        <f t="shared" si="1360"/>
        <v>21:0687</v>
      </c>
      <c r="D9910" s="1" t="str">
        <f t="shared" si="1361"/>
        <v>21:0208</v>
      </c>
      <c r="E9910" t="s">
        <v>38736</v>
      </c>
      <c r="F9910" t="s">
        <v>38737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 t="s">
        <v>21</v>
      </c>
      <c r="P9910" t="s">
        <v>45</v>
      </c>
      <c r="Q9910" t="s">
        <v>215</v>
      </c>
    </row>
    <row r="9911" spans="1:17" hidden="1" x14ac:dyDescent="0.25">
      <c r="A9911" t="s">
        <v>38738</v>
      </c>
      <c r="B9911" t="s">
        <v>38739</v>
      </c>
      <c r="C9911" s="1" t="str">
        <f t="shared" si="1360"/>
        <v>21:0687</v>
      </c>
      <c r="D9911" s="1" t="str">
        <f t="shared" si="1361"/>
        <v>21:0208</v>
      </c>
      <c r="E9911" t="s">
        <v>38740</v>
      </c>
      <c r="F9911" t="s">
        <v>38741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 t="s">
        <v>21</v>
      </c>
      <c r="P9911" t="s">
        <v>45</v>
      </c>
      <c r="Q9911" t="s">
        <v>189</v>
      </c>
    </row>
    <row r="9912" spans="1:17" hidden="1" x14ac:dyDescent="0.25">
      <c r="A9912" t="s">
        <v>38742</v>
      </c>
      <c r="B9912" t="s">
        <v>38743</v>
      </c>
      <c r="C9912" s="1" t="str">
        <f t="shared" si="1360"/>
        <v>21:0687</v>
      </c>
      <c r="D9912" s="1" t="str">
        <f t="shared" si="1361"/>
        <v>21:0208</v>
      </c>
      <c r="E9912" t="s">
        <v>38744</v>
      </c>
      <c r="F9912" t="s">
        <v>38745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 t="s">
        <v>21</v>
      </c>
      <c r="P9912" t="s">
        <v>45</v>
      </c>
      <c r="Q9912" t="s">
        <v>52</v>
      </c>
    </row>
    <row r="9913" spans="1:17" hidden="1" x14ac:dyDescent="0.25">
      <c r="A9913" t="s">
        <v>38746</v>
      </c>
      <c r="B9913" t="s">
        <v>38747</v>
      </c>
      <c r="C9913" s="1" t="str">
        <f t="shared" si="1360"/>
        <v>21:0687</v>
      </c>
      <c r="D9913" s="1" t="str">
        <f t="shared" si="1361"/>
        <v>21:0208</v>
      </c>
      <c r="E9913" t="s">
        <v>38748</v>
      </c>
      <c r="F9913" t="s">
        <v>38749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 t="s">
        <v>21</v>
      </c>
      <c r="P9913" t="s">
        <v>356</v>
      </c>
      <c r="Q9913" t="s">
        <v>71</v>
      </c>
    </row>
    <row r="9914" spans="1:17" hidden="1" x14ac:dyDescent="0.25">
      <c r="A9914" t="s">
        <v>38750</v>
      </c>
      <c r="B9914" t="s">
        <v>38751</v>
      </c>
      <c r="C9914" s="1" t="str">
        <f t="shared" si="1360"/>
        <v>21:0687</v>
      </c>
      <c r="D9914" s="1" t="str">
        <f t="shared" si="1361"/>
        <v>21:0208</v>
      </c>
      <c r="E9914" t="s">
        <v>38752</v>
      </c>
      <c r="F9914" t="s">
        <v>38753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 t="s">
        <v>21</v>
      </c>
      <c r="P9914" t="s">
        <v>356</v>
      </c>
      <c r="Q9914" t="s">
        <v>189</v>
      </c>
    </row>
    <row r="9915" spans="1:17" hidden="1" x14ac:dyDescent="0.25">
      <c r="A9915" t="s">
        <v>38754</v>
      </c>
      <c r="B9915" t="s">
        <v>38755</v>
      </c>
      <c r="C9915" s="1" t="str">
        <f t="shared" si="1360"/>
        <v>21:0687</v>
      </c>
      <c r="D9915" s="1" t="str">
        <f t="shared" si="1361"/>
        <v>21:0208</v>
      </c>
      <c r="E9915" t="s">
        <v>38756</v>
      </c>
      <c r="F9915" t="s">
        <v>38757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 t="s">
        <v>21</v>
      </c>
      <c r="P9915" t="s">
        <v>22</v>
      </c>
      <c r="Q9915" t="s">
        <v>215</v>
      </c>
    </row>
    <row r="9916" spans="1:17" hidden="1" x14ac:dyDescent="0.25">
      <c r="A9916" t="s">
        <v>38758</v>
      </c>
      <c r="B9916" t="s">
        <v>38759</v>
      </c>
      <c r="C9916" s="1" t="str">
        <f t="shared" si="1360"/>
        <v>21:0687</v>
      </c>
      <c r="D9916" s="1" t="str">
        <f t="shared" si="1361"/>
        <v>21:0208</v>
      </c>
      <c r="E9916" t="s">
        <v>38760</v>
      </c>
      <c r="F9916" t="s">
        <v>38761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 t="s">
        <v>21</v>
      </c>
      <c r="P9916" t="s">
        <v>356</v>
      </c>
      <c r="Q9916" t="s">
        <v>215</v>
      </c>
    </row>
    <row r="9917" spans="1:17" hidden="1" x14ac:dyDescent="0.25">
      <c r="A9917" t="s">
        <v>38762</v>
      </c>
      <c r="B9917" t="s">
        <v>38763</v>
      </c>
      <c r="C9917" s="1" t="str">
        <f t="shared" si="1360"/>
        <v>21:0687</v>
      </c>
      <c r="D9917" s="1" t="str">
        <f t="shared" si="1361"/>
        <v>21:0208</v>
      </c>
      <c r="E9917" t="s">
        <v>38764</v>
      </c>
      <c r="F9917" t="s">
        <v>38765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 t="s">
        <v>21</v>
      </c>
      <c r="P9917" t="s">
        <v>356</v>
      </c>
      <c r="Q9917" t="s">
        <v>93</v>
      </c>
    </row>
    <row r="9918" spans="1:17" hidden="1" x14ac:dyDescent="0.25">
      <c r="A9918" t="s">
        <v>38766</v>
      </c>
      <c r="B9918" t="s">
        <v>38767</v>
      </c>
      <c r="C9918" s="1" t="str">
        <f t="shared" si="1360"/>
        <v>21:0687</v>
      </c>
      <c r="D9918" s="1" t="str">
        <f t="shared" si="1361"/>
        <v>21:0208</v>
      </c>
      <c r="E9918" t="s">
        <v>38768</v>
      </c>
      <c r="F9918" t="s">
        <v>38769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 t="s">
        <v>21</v>
      </c>
      <c r="P9918" t="s">
        <v>45</v>
      </c>
      <c r="Q9918" t="s">
        <v>93</v>
      </c>
    </row>
    <row r="9919" spans="1:17" hidden="1" x14ac:dyDescent="0.25">
      <c r="A9919" t="s">
        <v>38770</v>
      </c>
      <c r="B9919" t="s">
        <v>38771</v>
      </c>
      <c r="C9919" s="1" t="str">
        <f t="shared" si="1360"/>
        <v>21:0687</v>
      </c>
      <c r="D9919" s="1" t="str">
        <f t="shared" si="1361"/>
        <v>21:0208</v>
      </c>
      <c r="E9919" t="s">
        <v>38772</v>
      </c>
      <c r="F9919" t="s">
        <v>38773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 t="s">
        <v>21</v>
      </c>
      <c r="P9919" t="s">
        <v>583</v>
      </c>
      <c r="Q9919" t="s">
        <v>215</v>
      </c>
    </row>
    <row r="9920" spans="1:17" hidden="1" x14ac:dyDescent="0.25">
      <c r="A9920" t="s">
        <v>38774</v>
      </c>
      <c r="B9920" t="s">
        <v>38775</v>
      </c>
      <c r="C9920" s="1" t="str">
        <f t="shared" si="1360"/>
        <v>21:0687</v>
      </c>
      <c r="D9920" s="1" t="str">
        <f t="shared" si="1361"/>
        <v>21:0208</v>
      </c>
      <c r="E9920" t="s">
        <v>38776</v>
      </c>
      <c r="F9920" t="s">
        <v>38777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 t="s">
        <v>21</v>
      </c>
      <c r="P9920" t="s">
        <v>22</v>
      </c>
      <c r="Q9920" t="s">
        <v>215</v>
      </c>
    </row>
    <row r="9921" spans="1:17" hidden="1" x14ac:dyDescent="0.25">
      <c r="A9921" t="s">
        <v>38778</v>
      </c>
      <c r="B9921" t="s">
        <v>38779</v>
      </c>
      <c r="C9921" s="1" t="str">
        <f t="shared" si="1360"/>
        <v>21:0687</v>
      </c>
      <c r="D9921" s="1" t="str">
        <f t="shared" si="1361"/>
        <v>21:0208</v>
      </c>
      <c r="E9921" t="s">
        <v>38780</v>
      </c>
      <c r="F9921" t="s">
        <v>38781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 t="s">
        <v>21</v>
      </c>
      <c r="P9921" t="s">
        <v>22</v>
      </c>
      <c r="Q9921" t="s">
        <v>143</v>
      </c>
    </row>
    <row r="9922" spans="1:17" hidden="1" x14ac:dyDescent="0.25">
      <c r="A9922" t="s">
        <v>38782</v>
      </c>
      <c r="B9922" t="s">
        <v>38783</v>
      </c>
      <c r="C9922" s="1" t="str">
        <f t="shared" si="1360"/>
        <v>21:0687</v>
      </c>
      <c r="D9922" s="1" t="str">
        <f t="shared" si="1361"/>
        <v>21:0208</v>
      </c>
      <c r="E9922" t="s">
        <v>38784</v>
      </c>
      <c r="F9922" t="s">
        <v>38785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 t="s">
        <v>21</v>
      </c>
      <c r="P9922" t="s">
        <v>22</v>
      </c>
      <c r="Q9922" t="s">
        <v>189</v>
      </c>
    </row>
    <row r="9923" spans="1:17" hidden="1" x14ac:dyDescent="0.25">
      <c r="A9923" t="s">
        <v>38786</v>
      </c>
      <c r="B9923" t="s">
        <v>38787</v>
      </c>
      <c r="C9923" s="1" t="str">
        <f t="shared" si="1360"/>
        <v>21:0687</v>
      </c>
      <c r="D9923" s="1" t="str">
        <f t="shared" si="1361"/>
        <v>21:0208</v>
      </c>
      <c r="E9923" t="s">
        <v>38788</v>
      </c>
      <c r="F9923" t="s">
        <v>38789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 t="s">
        <v>21</v>
      </c>
      <c r="P9923" t="s">
        <v>356</v>
      </c>
      <c r="Q9923" t="s">
        <v>189</v>
      </c>
    </row>
    <row r="9924" spans="1:17" hidden="1" x14ac:dyDescent="0.25">
      <c r="A9924" t="s">
        <v>38790</v>
      </c>
      <c r="B9924" t="s">
        <v>38791</v>
      </c>
      <c r="C9924" s="1" t="str">
        <f t="shared" si="1360"/>
        <v>21:0687</v>
      </c>
      <c r="D9924" s="1" t="str">
        <f t="shared" si="1361"/>
        <v>21:0208</v>
      </c>
      <c r="E9924" t="s">
        <v>38792</v>
      </c>
      <c r="F9924" t="s">
        <v>38793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 t="s">
        <v>21</v>
      </c>
      <c r="P9924" t="s">
        <v>22</v>
      </c>
      <c r="Q9924" t="s">
        <v>215</v>
      </c>
    </row>
    <row r="9925" spans="1:17" hidden="1" x14ac:dyDescent="0.25">
      <c r="A9925" t="s">
        <v>38794</v>
      </c>
      <c r="B9925" t="s">
        <v>38795</v>
      </c>
      <c r="C9925" s="1" t="str">
        <f t="shared" si="1360"/>
        <v>21:0687</v>
      </c>
      <c r="D9925" s="1" t="str">
        <f t="shared" si="1361"/>
        <v>21:0208</v>
      </c>
      <c r="E9925" t="s">
        <v>38796</v>
      </c>
      <c r="F9925" t="s">
        <v>38797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 t="s">
        <v>113</v>
      </c>
      <c r="P9925" t="s">
        <v>583</v>
      </c>
      <c r="Q9925" t="s">
        <v>93</v>
      </c>
    </row>
    <row r="9926" spans="1:17" hidden="1" x14ac:dyDescent="0.25">
      <c r="A9926" t="s">
        <v>38798</v>
      </c>
      <c r="B9926" t="s">
        <v>38799</v>
      </c>
      <c r="C9926" s="1" t="str">
        <f t="shared" si="1360"/>
        <v>21:0687</v>
      </c>
      <c r="D9926" s="1" t="str">
        <f t="shared" si="1361"/>
        <v>21:0208</v>
      </c>
      <c r="E9926" t="s">
        <v>38800</v>
      </c>
      <c r="F9926" t="s">
        <v>38801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 t="s">
        <v>21</v>
      </c>
      <c r="P9926" t="s">
        <v>356</v>
      </c>
      <c r="Q9926" t="s">
        <v>52</v>
      </c>
    </row>
    <row r="9927" spans="1:17" hidden="1" x14ac:dyDescent="0.25">
      <c r="A9927" t="s">
        <v>38802</v>
      </c>
      <c r="B9927" t="s">
        <v>38803</v>
      </c>
      <c r="C9927" s="1" t="str">
        <f t="shared" si="1360"/>
        <v>21:0687</v>
      </c>
      <c r="D9927" s="1" t="str">
        <f t="shared" si="1361"/>
        <v>21:0208</v>
      </c>
      <c r="E9927" t="s">
        <v>38804</v>
      </c>
      <c r="F9927" t="s">
        <v>38805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 t="s">
        <v>21</v>
      </c>
      <c r="P9927" t="s">
        <v>583</v>
      </c>
      <c r="Q9927" t="s">
        <v>93</v>
      </c>
    </row>
    <row r="9928" spans="1:17" hidden="1" x14ac:dyDescent="0.25">
      <c r="A9928" t="s">
        <v>38806</v>
      </c>
      <c r="B9928" t="s">
        <v>38807</v>
      </c>
      <c r="C9928" s="1" t="str">
        <f t="shared" si="1360"/>
        <v>21:0687</v>
      </c>
      <c r="D9928" s="1" t="str">
        <f t="shared" si="1361"/>
        <v>21:0208</v>
      </c>
      <c r="E9928" t="s">
        <v>38808</v>
      </c>
      <c r="F9928" t="s">
        <v>38809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 t="s">
        <v>21</v>
      </c>
      <c r="P9928" t="s">
        <v>22</v>
      </c>
      <c r="Q9928" t="s">
        <v>93</v>
      </c>
    </row>
    <row r="9929" spans="1:17" hidden="1" x14ac:dyDescent="0.25">
      <c r="A9929" t="s">
        <v>38810</v>
      </c>
      <c r="B9929" t="s">
        <v>38811</v>
      </c>
      <c r="C9929" s="1" t="str">
        <f t="shared" si="1360"/>
        <v>21:0687</v>
      </c>
      <c r="D9929" s="1" t="str">
        <f t="shared" si="1361"/>
        <v>21:0208</v>
      </c>
      <c r="E9929" t="s">
        <v>38812</v>
      </c>
      <c r="F9929" t="s">
        <v>38813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 t="s">
        <v>21</v>
      </c>
      <c r="P9929" t="s">
        <v>356</v>
      </c>
      <c r="Q9929" t="s">
        <v>71</v>
      </c>
    </row>
    <row r="9930" spans="1:17" hidden="1" x14ac:dyDescent="0.25">
      <c r="A9930" t="s">
        <v>38814</v>
      </c>
      <c r="B9930" t="s">
        <v>38815</v>
      </c>
      <c r="C9930" s="1" t="str">
        <f t="shared" si="1360"/>
        <v>21:0687</v>
      </c>
      <c r="D9930" s="1" t="str">
        <f t="shared" si="1361"/>
        <v>21:0208</v>
      </c>
      <c r="E9930" t="s">
        <v>38816</v>
      </c>
      <c r="F9930" t="s">
        <v>38817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 t="s">
        <v>21</v>
      </c>
      <c r="P9930" t="s">
        <v>583</v>
      </c>
      <c r="Q9930" t="s">
        <v>71</v>
      </c>
    </row>
    <row r="9931" spans="1:17" hidden="1" x14ac:dyDescent="0.25">
      <c r="A9931" t="s">
        <v>38818</v>
      </c>
      <c r="B9931" t="s">
        <v>38819</v>
      </c>
      <c r="C9931" s="1" t="str">
        <f t="shared" si="1360"/>
        <v>21:0687</v>
      </c>
      <c r="D9931" s="1" t="str">
        <f t="shared" si="1361"/>
        <v>21:0208</v>
      </c>
      <c r="E9931" t="s">
        <v>38820</v>
      </c>
      <c r="F9931" t="s">
        <v>38821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 t="s">
        <v>21</v>
      </c>
      <c r="P9931" t="s">
        <v>658</v>
      </c>
      <c r="Q9931" t="s">
        <v>16492</v>
      </c>
    </row>
    <row r="9932" spans="1:17" hidden="1" x14ac:dyDescent="0.25">
      <c r="A9932" t="s">
        <v>38822</v>
      </c>
      <c r="B9932" t="s">
        <v>38823</v>
      </c>
      <c r="C9932" s="1" t="str">
        <f t="shared" si="1360"/>
        <v>21:0687</v>
      </c>
      <c r="D9932" s="1" t="str">
        <f t="shared" si="1361"/>
        <v>21:0208</v>
      </c>
      <c r="E9932" t="s">
        <v>38824</v>
      </c>
      <c r="F9932" t="s">
        <v>38825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 t="s">
        <v>21</v>
      </c>
      <c r="P9932" t="s">
        <v>636</v>
      </c>
      <c r="Q9932" t="s">
        <v>2401</v>
      </c>
    </row>
    <row r="9933" spans="1:17" hidden="1" x14ac:dyDescent="0.25">
      <c r="A9933" t="s">
        <v>38826</v>
      </c>
      <c r="B9933" t="s">
        <v>38827</v>
      </c>
      <c r="C9933" s="1" t="str">
        <f t="shared" si="1360"/>
        <v>21:0687</v>
      </c>
      <c r="D9933" s="1" t="str">
        <f t="shared" si="1361"/>
        <v>21:0208</v>
      </c>
      <c r="E9933" t="s">
        <v>38828</v>
      </c>
      <c r="F9933" t="s">
        <v>38829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 t="s">
        <v>21</v>
      </c>
      <c r="P9933" t="s">
        <v>583</v>
      </c>
      <c r="Q9933" t="s">
        <v>52</v>
      </c>
    </row>
    <row r="9934" spans="1:17" hidden="1" x14ac:dyDescent="0.25">
      <c r="A9934" t="s">
        <v>38830</v>
      </c>
      <c r="B9934" t="s">
        <v>38831</v>
      </c>
      <c r="C9934" s="1" t="str">
        <f t="shared" si="1360"/>
        <v>21:0687</v>
      </c>
      <c r="D9934" s="1" t="str">
        <f t="shared" si="1361"/>
        <v>21:0208</v>
      </c>
      <c r="E9934" t="s">
        <v>38832</v>
      </c>
      <c r="F9934" t="s">
        <v>38833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 t="s">
        <v>21</v>
      </c>
      <c r="P9934" t="s">
        <v>356</v>
      </c>
      <c r="Q9934" t="s">
        <v>71</v>
      </c>
    </row>
    <row r="9935" spans="1:17" hidden="1" x14ac:dyDescent="0.25">
      <c r="A9935" t="s">
        <v>38834</v>
      </c>
      <c r="B9935" t="s">
        <v>38835</v>
      </c>
      <c r="C9935" s="1" t="str">
        <f t="shared" si="1360"/>
        <v>21:0687</v>
      </c>
      <c r="D9935" s="1" t="str">
        <f t="shared" si="1361"/>
        <v>21:0208</v>
      </c>
      <c r="E9935" t="s">
        <v>38832</v>
      </c>
      <c r="F9935" t="s">
        <v>38836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 t="s">
        <v>21</v>
      </c>
      <c r="P9935" t="s">
        <v>356</v>
      </c>
      <c r="Q9935" t="s">
        <v>215</v>
      </c>
    </row>
    <row r="9936" spans="1:17" hidden="1" x14ac:dyDescent="0.25">
      <c r="A9936" t="s">
        <v>38837</v>
      </c>
      <c r="B9936" t="s">
        <v>38838</v>
      </c>
      <c r="C9936" s="1" t="str">
        <f t="shared" si="1360"/>
        <v>21:0687</v>
      </c>
      <c r="D9936" s="1" t="str">
        <f t="shared" si="1361"/>
        <v>21:0208</v>
      </c>
      <c r="E9936" t="s">
        <v>38839</v>
      </c>
      <c r="F9936" t="s">
        <v>38840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 t="s">
        <v>21</v>
      </c>
      <c r="P9936" t="s">
        <v>356</v>
      </c>
      <c r="Q9936" t="s">
        <v>71</v>
      </c>
    </row>
    <row r="9937" spans="1:17" hidden="1" x14ac:dyDescent="0.25">
      <c r="A9937" t="s">
        <v>38841</v>
      </c>
      <c r="B9937" t="s">
        <v>38842</v>
      </c>
      <c r="C9937" s="1" t="str">
        <f t="shared" si="1360"/>
        <v>21:0687</v>
      </c>
      <c r="D9937" s="1" t="str">
        <f>HYPERLINK("http://geochem.nrcan.gc.ca/cdogs/content/svy/svy_e.htm", "")</f>
        <v/>
      </c>
      <c r="G9937" s="1" t="str">
        <f>HYPERLINK("http://geochem.nrcan.gc.ca/cdogs/content/cr_/cr_00086_e.htm", "86")</f>
        <v>86</v>
      </c>
      <c r="J9937" t="s">
        <v>11703</v>
      </c>
      <c r="K9937" t="s">
        <v>11704</v>
      </c>
      <c r="O9937" t="s">
        <v>10345</v>
      </c>
      <c r="P9937" t="s">
        <v>391</v>
      </c>
      <c r="Q9937" t="s">
        <v>198</v>
      </c>
    </row>
    <row r="9938" spans="1:17" hidden="1" x14ac:dyDescent="0.25">
      <c r="A9938" t="s">
        <v>38843</v>
      </c>
      <c r="B9938" t="s">
        <v>38844</v>
      </c>
      <c r="C9938" s="1" t="str">
        <f t="shared" si="1360"/>
        <v>21:0687</v>
      </c>
      <c r="D9938" s="1" t="str">
        <f t="shared" ref="D9938:D9943" si="1364">HYPERLINK("http://geochem.nrcan.gc.ca/cdogs/content/svy/svy210208_e.htm", "21:0208")</f>
        <v>21:0208</v>
      </c>
      <c r="E9938" t="s">
        <v>38845</v>
      </c>
      <c r="F9938" t="s">
        <v>38846</v>
      </c>
      <c r="H9938">
        <v>47.252394099999997</v>
      </c>
      <c r="I9938">
        <v>-66.096564799999996</v>
      </c>
      <c r="J9938" s="1" t="str">
        <f t="shared" ref="J9938:J9943" si="1365">HYPERLINK("http://geochem.nrcan.gc.ca/cdogs/content/kwd/kwd020018_e.htm", "Fluid (stream)")</f>
        <v>Fluid (stream)</v>
      </c>
      <c r="K9938" s="1" t="str">
        <f t="shared" ref="K9938:K9943" si="1366">HYPERLINK("http://geochem.nrcan.gc.ca/cdogs/content/kwd/kwd080007_e.htm", "Untreated Water")</f>
        <v>Untreated Water</v>
      </c>
      <c r="O9938" t="s">
        <v>21</v>
      </c>
      <c r="P9938" t="s">
        <v>22</v>
      </c>
      <c r="Q9938" t="s">
        <v>71</v>
      </c>
    </row>
    <row r="9939" spans="1:17" hidden="1" x14ac:dyDescent="0.25">
      <c r="A9939" t="s">
        <v>38847</v>
      </c>
      <c r="B9939" t="s">
        <v>38848</v>
      </c>
      <c r="C9939" s="1" t="str">
        <f t="shared" si="1360"/>
        <v>21:0687</v>
      </c>
      <c r="D9939" s="1" t="str">
        <f t="shared" si="1364"/>
        <v>21:0208</v>
      </c>
      <c r="E9939" t="s">
        <v>38845</v>
      </c>
      <c r="F9939" t="s">
        <v>38849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 t="s">
        <v>21</v>
      </c>
      <c r="P9939" t="s">
        <v>45</v>
      </c>
      <c r="Q9939" t="s">
        <v>71</v>
      </c>
    </row>
    <row r="9940" spans="1:17" hidden="1" x14ac:dyDescent="0.25">
      <c r="A9940" t="s">
        <v>38850</v>
      </c>
      <c r="B9940" t="s">
        <v>38851</v>
      </c>
      <c r="C9940" s="1" t="str">
        <f t="shared" si="1360"/>
        <v>21:0687</v>
      </c>
      <c r="D9940" s="1" t="str">
        <f t="shared" si="1364"/>
        <v>21:0208</v>
      </c>
      <c r="E9940" t="s">
        <v>38852</v>
      </c>
      <c r="F9940" t="s">
        <v>38853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 t="s">
        <v>21</v>
      </c>
      <c r="P9940" t="s">
        <v>22</v>
      </c>
      <c r="Q9940" t="s">
        <v>71</v>
      </c>
    </row>
    <row r="9941" spans="1:17" hidden="1" x14ac:dyDescent="0.25">
      <c r="A9941" t="s">
        <v>38854</v>
      </c>
      <c r="B9941" t="s">
        <v>38855</v>
      </c>
      <c r="C9941" s="1" t="str">
        <f t="shared" si="1360"/>
        <v>21:0687</v>
      </c>
      <c r="D9941" s="1" t="str">
        <f t="shared" si="1364"/>
        <v>21:0208</v>
      </c>
      <c r="E9941" t="s">
        <v>38856</v>
      </c>
      <c r="F9941" t="s">
        <v>38857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 t="s">
        <v>23720</v>
      </c>
      <c r="P9941" t="s">
        <v>1588</v>
      </c>
      <c r="Q9941" t="s">
        <v>38858</v>
      </c>
    </row>
    <row r="9942" spans="1:17" hidden="1" x14ac:dyDescent="0.25">
      <c r="A9942" t="s">
        <v>38859</v>
      </c>
      <c r="B9942" t="s">
        <v>38860</v>
      </c>
      <c r="C9942" s="1" t="str">
        <f t="shared" si="1360"/>
        <v>21:0687</v>
      </c>
      <c r="D9942" s="1" t="str">
        <f t="shared" si="1364"/>
        <v>21:0208</v>
      </c>
      <c r="E9942" t="s">
        <v>38861</v>
      </c>
      <c r="F9942" t="s">
        <v>38862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 t="s">
        <v>21</v>
      </c>
      <c r="P9942" t="s">
        <v>397</v>
      </c>
      <c r="Q9942" t="s">
        <v>16497</v>
      </c>
    </row>
    <row r="9943" spans="1:17" hidden="1" x14ac:dyDescent="0.25">
      <c r="A9943" t="s">
        <v>38863</v>
      </c>
      <c r="B9943" t="s">
        <v>38864</v>
      </c>
      <c r="C9943" s="1" t="str">
        <f t="shared" si="1360"/>
        <v>21:0687</v>
      </c>
      <c r="D9943" s="1" t="str">
        <f t="shared" si="1364"/>
        <v>21:0208</v>
      </c>
      <c r="E9943" t="s">
        <v>38865</v>
      </c>
      <c r="F9943" t="s">
        <v>38866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 t="s">
        <v>21</v>
      </c>
      <c r="P9943" t="s">
        <v>22</v>
      </c>
      <c r="Q9943" t="s">
        <v>143</v>
      </c>
    </row>
    <row r="9944" spans="1:17" hidden="1" x14ac:dyDescent="0.25">
      <c r="A9944" t="s">
        <v>38867</v>
      </c>
      <c r="B9944" t="s">
        <v>38868</v>
      </c>
      <c r="C9944" s="1" t="str">
        <f t="shared" si="1360"/>
        <v>21:0687</v>
      </c>
      <c r="D9944" s="1" t="str">
        <f>HYPERLINK("http://geochem.nrcan.gc.ca/cdogs/content/svy/svy_e.htm", "")</f>
        <v/>
      </c>
      <c r="G9944" s="1" t="str">
        <f>HYPERLINK("http://geochem.nrcan.gc.ca/cdogs/content/cr_/cr_00084_e.htm", "84")</f>
        <v>84</v>
      </c>
      <c r="J9944" t="s">
        <v>11703</v>
      </c>
      <c r="K9944" t="s">
        <v>11704</v>
      </c>
      <c r="O9944" t="s">
        <v>652</v>
      </c>
      <c r="P9944" t="s">
        <v>583</v>
      </c>
      <c r="Q9944" t="s">
        <v>103</v>
      </c>
    </row>
    <row r="9945" spans="1:17" hidden="1" x14ac:dyDescent="0.25">
      <c r="A9945" t="s">
        <v>38869</v>
      </c>
      <c r="B9945" t="s">
        <v>38870</v>
      </c>
      <c r="C9945" s="1" t="str">
        <f t="shared" si="1360"/>
        <v>21:0687</v>
      </c>
      <c r="D9945" s="1" t="str">
        <f t="shared" ref="D9945:D9969" si="1367">HYPERLINK("http://geochem.nrcan.gc.ca/cdogs/content/svy/svy210208_e.htm", "21:0208")</f>
        <v>21:0208</v>
      </c>
      <c r="E9945" t="s">
        <v>38871</v>
      </c>
      <c r="F9945" t="s">
        <v>38872</v>
      </c>
      <c r="H9945">
        <v>47.269739399999999</v>
      </c>
      <c r="I9945">
        <v>-66.1066687</v>
      </c>
      <c r="J9945" s="1" t="str">
        <f t="shared" ref="J9945:J9969" si="1368">HYPERLINK("http://geochem.nrcan.gc.ca/cdogs/content/kwd/kwd020018_e.htm", "Fluid (stream)")</f>
        <v>Fluid (stream)</v>
      </c>
      <c r="K9945" s="1" t="str">
        <f t="shared" ref="K9945:K9969" si="1369">HYPERLINK("http://geochem.nrcan.gc.ca/cdogs/content/kwd/kwd080007_e.htm", "Untreated Water")</f>
        <v>Untreated Water</v>
      </c>
      <c r="O9945" t="s">
        <v>21</v>
      </c>
      <c r="P9945" t="s">
        <v>356</v>
      </c>
      <c r="Q9945" t="s">
        <v>52</v>
      </c>
    </row>
    <row r="9946" spans="1:17" hidden="1" x14ac:dyDescent="0.25">
      <c r="A9946" t="s">
        <v>38873</v>
      </c>
      <c r="B9946" t="s">
        <v>38874</v>
      </c>
      <c r="C9946" s="1" t="str">
        <f t="shared" si="1360"/>
        <v>21:0687</v>
      </c>
      <c r="D9946" s="1" t="str">
        <f t="shared" si="1367"/>
        <v>21:0208</v>
      </c>
      <c r="E9946" t="s">
        <v>38875</v>
      </c>
      <c r="F9946" t="s">
        <v>38876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 t="s">
        <v>21</v>
      </c>
      <c r="P9946" t="s">
        <v>356</v>
      </c>
      <c r="Q9946" t="s">
        <v>52</v>
      </c>
    </row>
    <row r="9947" spans="1:17" hidden="1" x14ac:dyDescent="0.25">
      <c r="A9947" t="s">
        <v>38877</v>
      </c>
      <c r="B9947" t="s">
        <v>38878</v>
      </c>
      <c r="C9947" s="1" t="str">
        <f t="shared" si="1360"/>
        <v>21:0687</v>
      </c>
      <c r="D9947" s="1" t="str">
        <f t="shared" si="1367"/>
        <v>21:0208</v>
      </c>
      <c r="E9947" t="s">
        <v>38879</v>
      </c>
      <c r="F9947" t="s">
        <v>38880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 t="s">
        <v>21</v>
      </c>
      <c r="P9947" t="s">
        <v>45</v>
      </c>
      <c r="Q9947" t="s">
        <v>52</v>
      </c>
    </row>
    <row r="9948" spans="1:17" hidden="1" x14ac:dyDescent="0.25">
      <c r="A9948" t="s">
        <v>38881</v>
      </c>
      <c r="B9948" t="s">
        <v>38882</v>
      </c>
      <c r="C9948" s="1" t="str">
        <f t="shared" si="1360"/>
        <v>21:0687</v>
      </c>
      <c r="D9948" s="1" t="str">
        <f t="shared" si="1367"/>
        <v>21:0208</v>
      </c>
      <c r="E9948" t="s">
        <v>38883</v>
      </c>
      <c r="F9948" t="s">
        <v>38884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 t="s">
        <v>21</v>
      </c>
      <c r="P9948" t="s">
        <v>356</v>
      </c>
      <c r="Q9948" t="s">
        <v>189</v>
      </c>
    </row>
    <row r="9949" spans="1:17" hidden="1" x14ac:dyDescent="0.25">
      <c r="A9949" t="s">
        <v>38885</v>
      </c>
      <c r="B9949" t="s">
        <v>38886</v>
      </c>
      <c r="C9949" s="1" t="str">
        <f t="shared" si="1360"/>
        <v>21:0687</v>
      </c>
      <c r="D9949" s="1" t="str">
        <f t="shared" si="1367"/>
        <v>21:0208</v>
      </c>
      <c r="E9949" t="s">
        <v>38887</v>
      </c>
      <c r="F9949" t="s">
        <v>38888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 t="s">
        <v>21</v>
      </c>
      <c r="P9949" t="s">
        <v>356</v>
      </c>
      <c r="Q9949" t="s">
        <v>189</v>
      </c>
    </row>
    <row r="9950" spans="1:17" hidden="1" x14ac:dyDescent="0.25">
      <c r="A9950" t="s">
        <v>38889</v>
      </c>
      <c r="B9950" t="s">
        <v>38890</v>
      </c>
      <c r="C9950" s="1" t="str">
        <f t="shared" si="1360"/>
        <v>21:0687</v>
      </c>
      <c r="D9950" s="1" t="str">
        <f t="shared" si="1367"/>
        <v>21:0208</v>
      </c>
      <c r="E9950" t="s">
        <v>38891</v>
      </c>
      <c r="F9950" t="s">
        <v>38892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 t="s">
        <v>21</v>
      </c>
      <c r="P9950" t="s">
        <v>356</v>
      </c>
      <c r="Q9950" t="s">
        <v>2401</v>
      </c>
    </row>
    <row r="9951" spans="1:17" hidden="1" x14ac:dyDescent="0.25">
      <c r="A9951" t="s">
        <v>38893</v>
      </c>
      <c r="B9951" t="s">
        <v>38894</v>
      </c>
      <c r="C9951" s="1" t="str">
        <f t="shared" si="1360"/>
        <v>21:0687</v>
      </c>
      <c r="D9951" s="1" t="str">
        <f t="shared" si="1367"/>
        <v>21:0208</v>
      </c>
      <c r="E9951" t="s">
        <v>38895</v>
      </c>
      <c r="F9951" t="s">
        <v>38896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 t="s">
        <v>21</v>
      </c>
      <c r="P9951" t="s">
        <v>45</v>
      </c>
      <c r="Q9951" t="s">
        <v>149</v>
      </c>
    </row>
    <row r="9952" spans="1:17" hidden="1" x14ac:dyDescent="0.25">
      <c r="A9952" t="s">
        <v>38897</v>
      </c>
      <c r="B9952" t="s">
        <v>38898</v>
      </c>
      <c r="C9952" s="1" t="str">
        <f t="shared" si="1360"/>
        <v>21:0687</v>
      </c>
      <c r="D9952" s="1" t="str">
        <f t="shared" si="1367"/>
        <v>21:0208</v>
      </c>
      <c r="E9952" t="s">
        <v>38899</v>
      </c>
      <c r="F9952" t="s">
        <v>38900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 t="s">
        <v>21</v>
      </c>
      <c r="P9952" t="s">
        <v>356</v>
      </c>
      <c r="Q9952" t="s">
        <v>149</v>
      </c>
    </row>
    <row r="9953" spans="1:17" hidden="1" x14ac:dyDescent="0.25">
      <c r="A9953" t="s">
        <v>38901</v>
      </c>
      <c r="B9953" t="s">
        <v>38902</v>
      </c>
      <c r="C9953" s="1" t="str">
        <f t="shared" si="1360"/>
        <v>21:0687</v>
      </c>
      <c r="D9953" s="1" t="str">
        <f t="shared" si="1367"/>
        <v>21:0208</v>
      </c>
      <c r="E9953" t="s">
        <v>38903</v>
      </c>
      <c r="F9953" t="s">
        <v>38904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 t="s">
        <v>21</v>
      </c>
      <c r="P9953" t="s">
        <v>22</v>
      </c>
      <c r="Q9953" t="s">
        <v>189</v>
      </c>
    </row>
    <row r="9954" spans="1:17" hidden="1" x14ac:dyDescent="0.25">
      <c r="A9954" t="s">
        <v>38905</v>
      </c>
      <c r="B9954" t="s">
        <v>38906</v>
      </c>
      <c r="C9954" s="1" t="str">
        <f t="shared" si="1360"/>
        <v>21:0687</v>
      </c>
      <c r="D9954" s="1" t="str">
        <f t="shared" si="1367"/>
        <v>21:0208</v>
      </c>
      <c r="E9954" t="s">
        <v>38907</v>
      </c>
      <c r="F9954" t="s">
        <v>38908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 t="s">
        <v>21</v>
      </c>
      <c r="P9954" t="s">
        <v>356</v>
      </c>
      <c r="Q9954" t="s">
        <v>189</v>
      </c>
    </row>
    <row r="9955" spans="1:17" hidden="1" x14ac:dyDescent="0.25">
      <c r="A9955" t="s">
        <v>38909</v>
      </c>
      <c r="B9955" t="s">
        <v>38910</v>
      </c>
      <c r="C9955" s="1" t="str">
        <f t="shared" si="1360"/>
        <v>21:0687</v>
      </c>
      <c r="D9955" s="1" t="str">
        <f t="shared" si="1367"/>
        <v>21:0208</v>
      </c>
      <c r="E9955" t="s">
        <v>38911</v>
      </c>
      <c r="F9955" t="s">
        <v>38912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 t="s">
        <v>21</v>
      </c>
      <c r="P9955" t="s">
        <v>22</v>
      </c>
      <c r="Q9955" t="s">
        <v>149</v>
      </c>
    </row>
    <row r="9956" spans="1:17" hidden="1" x14ac:dyDescent="0.25">
      <c r="A9956" t="s">
        <v>38913</v>
      </c>
      <c r="B9956" t="s">
        <v>38914</v>
      </c>
      <c r="C9956" s="1" t="str">
        <f t="shared" ref="C9956:C10019" si="1370">HYPERLINK("http://geochem.nrcan.gc.ca/cdogs/content/bdl/bdl210687_e.htm", "21:0687")</f>
        <v>21:0687</v>
      </c>
      <c r="D9956" s="1" t="str">
        <f t="shared" si="1367"/>
        <v>21:0208</v>
      </c>
      <c r="E9956" t="s">
        <v>38915</v>
      </c>
      <c r="F9956" t="s">
        <v>38916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 t="s">
        <v>21</v>
      </c>
      <c r="P9956" t="s">
        <v>45</v>
      </c>
      <c r="Q9956" t="s">
        <v>88</v>
      </c>
    </row>
    <row r="9957" spans="1:17" hidden="1" x14ac:dyDescent="0.25">
      <c r="A9957" t="s">
        <v>38917</v>
      </c>
      <c r="B9957" t="s">
        <v>38918</v>
      </c>
      <c r="C9957" s="1" t="str">
        <f t="shared" si="1370"/>
        <v>21:0687</v>
      </c>
      <c r="D9957" s="1" t="str">
        <f t="shared" si="1367"/>
        <v>21:0208</v>
      </c>
      <c r="E9957" t="s">
        <v>38919</v>
      </c>
      <c r="F9957" t="s">
        <v>38920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 t="s">
        <v>21</v>
      </c>
      <c r="P9957" t="s">
        <v>45</v>
      </c>
      <c r="Q9957" t="s">
        <v>2366</v>
      </c>
    </row>
    <row r="9958" spans="1:17" hidden="1" x14ac:dyDescent="0.25">
      <c r="A9958" t="s">
        <v>38921</v>
      </c>
      <c r="B9958" t="s">
        <v>38922</v>
      </c>
      <c r="C9958" s="1" t="str">
        <f t="shared" si="1370"/>
        <v>21:0687</v>
      </c>
      <c r="D9958" s="1" t="str">
        <f t="shared" si="1367"/>
        <v>21:0208</v>
      </c>
      <c r="E9958" t="s">
        <v>38923</v>
      </c>
      <c r="F9958" t="s">
        <v>38924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 t="s">
        <v>21</v>
      </c>
      <c r="P9958" t="s">
        <v>45</v>
      </c>
      <c r="Q9958" t="s">
        <v>88</v>
      </c>
    </row>
    <row r="9959" spans="1:17" hidden="1" x14ac:dyDescent="0.25">
      <c r="A9959" t="s">
        <v>38925</v>
      </c>
      <c r="B9959" t="s">
        <v>38926</v>
      </c>
      <c r="C9959" s="1" t="str">
        <f t="shared" si="1370"/>
        <v>21:0687</v>
      </c>
      <c r="D9959" s="1" t="str">
        <f t="shared" si="1367"/>
        <v>21:0208</v>
      </c>
      <c r="E9959" t="s">
        <v>38927</v>
      </c>
      <c r="F9959" t="s">
        <v>38928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 t="s">
        <v>21</v>
      </c>
      <c r="P9959" t="s">
        <v>45</v>
      </c>
      <c r="Q9959" t="s">
        <v>189</v>
      </c>
    </row>
    <row r="9960" spans="1:17" hidden="1" x14ac:dyDescent="0.25">
      <c r="A9960" t="s">
        <v>38929</v>
      </c>
      <c r="B9960" t="s">
        <v>38930</v>
      </c>
      <c r="C9960" s="1" t="str">
        <f t="shared" si="1370"/>
        <v>21:0687</v>
      </c>
      <c r="D9960" s="1" t="str">
        <f t="shared" si="1367"/>
        <v>21:0208</v>
      </c>
      <c r="E9960" t="s">
        <v>38931</v>
      </c>
      <c r="F9960" t="s">
        <v>38932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 t="s">
        <v>21</v>
      </c>
      <c r="P9960" t="s">
        <v>356</v>
      </c>
      <c r="Q9960" t="s">
        <v>189</v>
      </c>
    </row>
    <row r="9961" spans="1:17" hidden="1" x14ac:dyDescent="0.25">
      <c r="A9961" t="s">
        <v>38933</v>
      </c>
      <c r="B9961" t="s">
        <v>38934</v>
      </c>
      <c r="C9961" s="1" t="str">
        <f t="shared" si="1370"/>
        <v>21:0687</v>
      </c>
      <c r="D9961" s="1" t="str">
        <f t="shared" si="1367"/>
        <v>21:0208</v>
      </c>
      <c r="E9961" t="s">
        <v>38935</v>
      </c>
      <c r="F9961" t="s">
        <v>38936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 t="s">
        <v>21</v>
      </c>
      <c r="P9961" t="s">
        <v>356</v>
      </c>
      <c r="Q9961" t="s">
        <v>149</v>
      </c>
    </row>
    <row r="9962" spans="1:17" hidden="1" x14ac:dyDescent="0.25">
      <c r="A9962" t="s">
        <v>38937</v>
      </c>
      <c r="B9962" t="s">
        <v>38938</v>
      </c>
      <c r="C9962" s="1" t="str">
        <f t="shared" si="1370"/>
        <v>21:0687</v>
      </c>
      <c r="D9962" s="1" t="str">
        <f t="shared" si="1367"/>
        <v>21:0208</v>
      </c>
      <c r="E9962" t="s">
        <v>38939</v>
      </c>
      <c r="F9962" t="s">
        <v>38940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 t="s">
        <v>21</v>
      </c>
      <c r="P9962" t="s">
        <v>356</v>
      </c>
      <c r="Q9962" t="s">
        <v>189</v>
      </c>
    </row>
    <row r="9963" spans="1:17" hidden="1" x14ac:dyDescent="0.25">
      <c r="A9963" t="s">
        <v>38941</v>
      </c>
      <c r="B9963" t="s">
        <v>38942</v>
      </c>
      <c r="C9963" s="1" t="str">
        <f t="shared" si="1370"/>
        <v>21:0687</v>
      </c>
      <c r="D9963" s="1" t="str">
        <f t="shared" si="1367"/>
        <v>21:0208</v>
      </c>
      <c r="E9963" t="s">
        <v>38943</v>
      </c>
      <c r="F9963" t="s">
        <v>38944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 t="s">
        <v>21</v>
      </c>
      <c r="P9963" t="s">
        <v>45</v>
      </c>
      <c r="Q9963" t="s">
        <v>46</v>
      </c>
    </row>
    <row r="9964" spans="1:17" hidden="1" x14ac:dyDescent="0.25">
      <c r="A9964" t="s">
        <v>38945</v>
      </c>
      <c r="B9964" t="s">
        <v>38946</v>
      </c>
      <c r="C9964" s="1" t="str">
        <f t="shared" si="1370"/>
        <v>21:0687</v>
      </c>
      <c r="D9964" s="1" t="str">
        <f t="shared" si="1367"/>
        <v>21:0208</v>
      </c>
      <c r="E9964" t="s">
        <v>38947</v>
      </c>
      <c r="F9964" t="s">
        <v>38948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 t="s">
        <v>21</v>
      </c>
      <c r="P9964" t="s">
        <v>356</v>
      </c>
      <c r="Q9964" t="s">
        <v>103</v>
      </c>
    </row>
    <row r="9965" spans="1:17" hidden="1" x14ac:dyDescent="0.25">
      <c r="A9965" t="s">
        <v>38949</v>
      </c>
      <c r="B9965" t="s">
        <v>38950</v>
      </c>
      <c r="C9965" s="1" t="str">
        <f t="shared" si="1370"/>
        <v>21:0687</v>
      </c>
      <c r="D9965" s="1" t="str">
        <f t="shared" si="1367"/>
        <v>21:0208</v>
      </c>
      <c r="E9965" t="s">
        <v>38951</v>
      </c>
      <c r="F9965" t="s">
        <v>38952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 t="s">
        <v>21</v>
      </c>
      <c r="P9965" t="s">
        <v>45</v>
      </c>
      <c r="Q9965" t="s">
        <v>198</v>
      </c>
    </row>
    <row r="9966" spans="1:17" hidden="1" x14ac:dyDescent="0.25">
      <c r="A9966" t="s">
        <v>38953</v>
      </c>
      <c r="B9966" t="s">
        <v>38954</v>
      </c>
      <c r="C9966" s="1" t="str">
        <f t="shared" si="1370"/>
        <v>21:0687</v>
      </c>
      <c r="D9966" s="1" t="str">
        <f t="shared" si="1367"/>
        <v>21:0208</v>
      </c>
      <c r="E9966" t="s">
        <v>38955</v>
      </c>
      <c r="F9966" t="s">
        <v>38956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 t="s">
        <v>21</v>
      </c>
      <c r="P9966" t="s">
        <v>45</v>
      </c>
      <c r="Q9966" t="s">
        <v>46</v>
      </c>
    </row>
    <row r="9967" spans="1:17" hidden="1" x14ac:dyDescent="0.25">
      <c r="A9967" t="s">
        <v>38957</v>
      </c>
      <c r="B9967" t="s">
        <v>38958</v>
      </c>
      <c r="C9967" s="1" t="str">
        <f t="shared" si="1370"/>
        <v>21:0687</v>
      </c>
      <c r="D9967" s="1" t="str">
        <f t="shared" si="1367"/>
        <v>21:0208</v>
      </c>
      <c r="E9967" t="s">
        <v>38959</v>
      </c>
      <c r="F9967" t="s">
        <v>38960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 t="s">
        <v>21</v>
      </c>
      <c r="P9967" t="s">
        <v>45</v>
      </c>
      <c r="Q9967" t="s">
        <v>198</v>
      </c>
    </row>
    <row r="9968" spans="1:17" hidden="1" x14ac:dyDescent="0.25">
      <c r="A9968" t="s">
        <v>38961</v>
      </c>
      <c r="B9968" t="s">
        <v>38962</v>
      </c>
      <c r="C9968" s="1" t="str">
        <f t="shared" si="1370"/>
        <v>21:0687</v>
      </c>
      <c r="D9968" s="1" t="str">
        <f t="shared" si="1367"/>
        <v>21:0208</v>
      </c>
      <c r="E9968" t="s">
        <v>38963</v>
      </c>
      <c r="F9968" t="s">
        <v>38964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 t="s">
        <v>21</v>
      </c>
      <c r="P9968" t="s">
        <v>356</v>
      </c>
      <c r="Q9968" t="s">
        <v>103</v>
      </c>
    </row>
    <row r="9969" spans="1:17" hidden="1" x14ac:dyDescent="0.25">
      <c r="A9969" t="s">
        <v>38965</v>
      </c>
      <c r="B9969" t="s">
        <v>38966</v>
      </c>
      <c r="C9969" s="1" t="str">
        <f t="shared" si="1370"/>
        <v>21:0687</v>
      </c>
      <c r="D9969" s="1" t="str">
        <f t="shared" si="1367"/>
        <v>21:0208</v>
      </c>
      <c r="E9969" t="s">
        <v>38963</v>
      </c>
      <c r="F9969" t="s">
        <v>38967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 t="s">
        <v>21</v>
      </c>
      <c r="P9969" t="s">
        <v>356</v>
      </c>
      <c r="Q9969" t="s">
        <v>198</v>
      </c>
    </row>
    <row r="9970" spans="1:17" hidden="1" x14ac:dyDescent="0.25">
      <c r="A9970" t="s">
        <v>38968</v>
      </c>
      <c r="B9970" t="s">
        <v>38969</v>
      </c>
      <c r="C9970" s="1" t="str">
        <f t="shared" si="1370"/>
        <v>21:0687</v>
      </c>
      <c r="D9970" s="1" t="str">
        <f>HYPERLINK("http://geochem.nrcan.gc.ca/cdogs/content/svy/svy_e.htm", "")</f>
        <v/>
      </c>
      <c r="G9970" s="1" t="str">
        <f>HYPERLINK("http://geochem.nrcan.gc.ca/cdogs/content/cr_/cr_00085_e.htm", "85")</f>
        <v>85</v>
      </c>
      <c r="J9970" t="s">
        <v>11703</v>
      </c>
      <c r="K9970" t="s">
        <v>11704</v>
      </c>
      <c r="O9970" t="s">
        <v>3376</v>
      </c>
      <c r="P9970" t="s">
        <v>583</v>
      </c>
      <c r="Q9970" t="s">
        <v>4049</v>
      </c>
    </row>
    <row r="9971" spans="1:17" hidden="1" x14ac:dyDescent="0.25">
      <c r="A9971" t="s">
        <v>38970</v>
      </c>
      <c r="B9971" t="s">
        <v>38971</v>
      </c>
      <c r="C9971" s="1" t="str">
        <f t="shared" si="1370"/>
        <v>21:0687</v>
      </c>
      <c r="D9971" s="1" t="str">
        <f>HYPERLINK("http://geochem.nrcan.gc.ca/cdogs/content/svy/svy210208_e.htm", "21:0208")</f>
        <v>21:0208</v>
      </c>
      <c r="E9971" t="s">
        <v>38972</v>
      </c>
      <c r="F9971" t="s">
        <v>38973</v>
      </c>
      <c r="H9971">
        <v>47.2673536</v>
      </c>
      <c r="I9971">
        <v>-66.0078654</v>
      </c>
      <c r="J9971" s="1" t="str">
        <f t="shared" ref="J9971:J9976" si="1371">HYPERLINK("http://geochem.nrcan.gc.ca/cdogs/content/kwd/kwd020018_e.htm", "Fluid (stream)")</f>
        <v>Fluid (stream)</v>
      </c>
      <c r="K9971" s="1" t="str">
        <f t="shared" ref="K9971:K9976" si="1372">HYPERLINK("http://geochem.nrcan.gc.ca/cdogs/content/kwd/kwd080007_e.htm", "Untreated Water")</f>
        <v>Untreated Water</v>
      </c>
      <c r="O9971" t="s">
        <v>21</v>
      </c>
      <c r="P9971" t="s">
        <v>45</v>
      </c>
      <c r="Q9971" t="s">
        <v>35</v>
      </c>
    </row>
    <row r="9972" spans="1:17" hidden="1" x14ac:dyDescent="0.25">
      <c r="A9972" t="s">
        <v>38974</v>
      </c>
      <c r="B9972" t="s">
        <v>38975</v>
      </c>
      <c r="C9972" s="1" t="str">
        <f t="shared" si="1370"/>
        <v>21:0687</v>
      </c>
      <c r="D9972" s="1" t="str">
        <f>HYPERLINK("http://geochem.nrcan.gc.ca/cdogs/content/svy/svy210208_e.htm", "21:0208")</f>
        <v>21:0208</v>
      </c>
      <c r="E9972" t="s">
        <v>38976</v>
      </c>
      <c r="F9972" t="s">
        <v>38977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 t="s">
        <v>21</v>
      </c>
      <c r="P9972" t="s">
        <v>45</v>
      </c>
      <c r="Q9972" t="s">
        <v>29</v>
      </c>
    </row>
    <row r="9973" spans="1:17" hidden="1" x14ac:dyDescent="0.25">
      <c r="A9973" t="s">
        <v>38978</v>
      </c>
      <c r="B9973" t="s">
        <v>38979</v>
      </c>
      <c r="C9973" s="1" t="str">
        <f t="shared" si="1370"/>
        <v>21:0687</v>
      </c>
      <c r="D9973" s="1" t="str">
        <f>HYPERLINK("http://geochem.nrcan.gc.ca/cdogs/content/svy/svy210208_e.htm", "21:0208")</f>
        <v>21:0208</v>
      </c>
      <c r="E9973" t="s">
        <v>38980</v>
      </c>
      <c r="F9973" t="s">
        <v>38981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  <c r="O9973" t="s">
        <v>108</v>
      </c>
      <c r="P9973" t="s">
        <v>108</v>
      </c>
      <c r="Q9973" t="s">
        <v>108</v>
      </c>
    </row>
    <row r="9974" spans="1:17" hidden="1" x14ac:dyDescent="0.25">
      <c r="A9974" t="s">
        <v>38982</v>
      </c>
      <c r="B9974" t="s">
        <v>38983</v>
      </c>
      <c r="C9974" s="1" t="str">
        <f t="shared" si="1370"/>
        <v>21:0687</v>
      </c>
      <c r="D9974" s="1" t="str">
        <f>HYPERLINK("http://geochem.nrcan.gc.ca/cdogs/content/svy/svy210208_e.htm", "21:0208")</f>
        <v>21:0208</v>
      </c>
      <c r="E9974" t="s">
        <v>38984</v>
      </c>
      <c r="F9974" t="s">
        <v>38985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 t="s">
        <v>21</v>
      </c>
      <c r="P9974" t="s">
        <v>356</v>
      </c>
      <c r="Q9974" t="s">
        <v>46</v>
      </c>
    </row>
    <row r="9975" spans="1:17" hidden="1" x14ac:dyDescent="0.25">
      <c r="A9975" t="s">
        <v>38986</v>
      </c>
      <c r="B9975" t="s">
        <v>38987</v>
      </c>
      <c r="C9975" s="1" t="str">
        <f t="shared" si="1370"/>
        <v>21:0687</v>
      </c>
      <c r="D9975" s="1" t="str">
        <f>HYPERLINK("http://geochem.nrcan.gc.ca/cdogs/content/svy/svy210208_e.htm", "21:0208")</f>
        <v>21:0208</v>
      </c>
      <c r="E9975" t="s">
        <v>38988</v>
      </c>
      <c r="F9975" t="s">
        <v>38989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 t="s">
        <v>21</v>
      </c>
      <c r="P9975" t="s">
        <v>45</v>
      </c>
      <c r="Q9975" t="s">
        <v>103</v>
      </c>
    </row>
    <row r="9976" spans="1:17" hidden="1" x14ac:dyDescent="0.25">
      <c r="A9976" t="s">
        <v>38990</v>
      </c>
      <c r="B9976" t="s">
        <v>38991</v>
      </c>
      <c r="C9976" s="1" t="str">
        <f t="shared" si="1370"/>
        <v>21:0687</v>
      </c>
      <c r="D9976" s="1" t="str">
        <f>HYPERLINK("http://geochem.nrcan.gc.ca/cdogs/content/svy/svy210207_e.htm", "21:0207")</f>
        <v>21:0207</v>
      </c>
      <c r="E9976" t="s">
        <v>38992</v>
      </c>
      <c r="F9976" t="s">
        <v>38993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 t="s">
        <v>21</v>
      </c>
      <c r="P9976" t="s">
        <v>45</v>
      </c>
      <c r="Q9976" t="s">
        <v>149</v>
      </c>
    </row>
    <row r="9977" spans="1:17" hidden="1" x14ac:dyDescent="0.25">
      <c r="A9977" t="s">
        <v>38994</v>
      </c>
      <c r="B9977" t="s">
        <v>38995</v>
      </c>
      <c r="C9977" s="1" t="str">
        <f t="shared" si="1370"/>
        <v>21:0687</v>
      </c>
      <c r="D9977" s="1" t="str">
        <f>HYPERLINK("http://geochem.nrcan.gc.ca/cdogs/content/svy/svy_e.htm", "")</f>
        <v/>
      </c>
      <c r="G9977" s="1" t="str">
        <f>HYPERLINK("http://geochem.nrcan.gc.ca/cdogs/content/cr_/cr_00085_e.htm", "85")</f>
        <v>85</v>
      </c>
      <c r="J9977" t="s">
        <v>11703</v>
      </c>
      <c r="K9977" t="s">
        <v>11704</v>
      </c>
      <c r="O9977" t="s">
        <v>652</v>
      </c>
      <c r="P9977" t="s">
        <v>583</v>
      </c>
      <c r="Q9977" t="s">
        <v>5130</v>
      </c>
    </row>
    <row r="9978" spans="1:17" hidden="1" x14ac:dyDescent="0.25">
      <c r="A9978" t="s">
        <v>38996</v>
      </c>
      <c r="B9978" t="s">
        <v>38997</v>
      </c>
      <c r="C9978" s="1" t="str">
        <f t="shared" si="1370"/>
        <v>21:0687</v>
      </c>
      <c r="D9978" s="1" t="str">
        <f t="shared" ref="D9978:D9997" si="1373">HYPERLINK("http://geochem.nrcan.gc.ca/cdogs/content/svy/svy210207_e.htm", "21:0207")</f>
        <v>21:0207</v>
      </c>
      <c r="E9978" t="s">
        <v>38998</v>
      </c>
      <c r="F9978" t="s">
        <v>38999</v>
      </c>
      <c r="H9978">
        <v>47.137798199999999</v>
      </c>
      <c r="I9978">
        <v>-66.210290599999993</v>
      </c>
      <c r="J9978" s="1" t="str">
        <f t="shared" ref="J9978:J9997" si="1374">HYPERLINK("http://geochem.nrcan.gc.ca/cdogs/content/kwd/kwd020018_e.htm", "Fluid (stream)")</f>
        <v>Fluid (stream)</v>
      </c>
      <c r="K9978" s="1" t="str">
        <f t="shared" ref="K9978:K9997" si="1375">HYPERLINK("http://geochem.nrcan.gc.ca/cdogs/content/kwd/kwd080007_e.htm", "Untreated Water")</f>
        <v>Untreated Water</v>
      </c>
      <c r="O9978" t="s">
        <v>21</v>
      </c>
      <c r="P9978" t="s">
        <v>356</v>
      </c>
      <c r="Q9978" t="s">
        <v>392</v>
      </c>
    </row>
    <row r="9979" spans="1:17" hidden="1" x14ac:dyDescent="0.25">
      <c r="A9979" t="s">
        <v>39000</v>
      </c>
      <c r="B9979" t="s">
        <v>39001</v>
      </c>
      <c r="C9979" s="1" t="str">
        <f t="shared" si="1370"/>
        <v>21:0687</v>
      </c>
      <c r="D9979" s="1" t="str">
        <f t="shared" si="1373"/>
        <v>21:0207</v>
      </c>
      <c r="E9979" t="s">
        <v>39002</v>
      </c>
      <c r="F9979" t="s">
        <v>39003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 t="s">
        <v>21</v>
      </c>
      <c r="P9979" t="s">
        <v>45</v>
      </c>
      <c r="Q9979" t="s">
        <v>23</v>
      </c>
    </row>
    <row r="9980" spans="1:17" hidden="1" x14ac:dyDescent="0.25">
      <c r="A9980" t="s">
        <v>39004</v>
      </c>
      <c r="B9980" t="s">
        <v>39005</v>
      </c>
      <c r="C9980" s="1" t="str">
        <f t="shared" si="1370"/>
        <v>21:0687</v>
      </c>
      <c r="D9980" s="1" t="str">
        <f t="shared" si="1373"/>
        <v>21:0207</v>
      </c>
      <c r="E9980" t="s">
        <v>39006</v>
      </c>
      <c r="F9980" t="s">
        <v>39007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 t="s">
        <v>21</v>
      </c>
      <c r="P9980" t="s">
        <v>45</v>
      </c>
      <c r="Q9980" t="s">
        <v>59</v>
      </c>
    </row>
    <row r="9981" spans="1:17" hidden="1" x14ac:dyDescent="0.25">
      <c r="A9981" t="s">
        <v>39008</v>
      </c>
      <c r="B9981" t="s">
        <v>39009</v>
      </c>
      <c r="C9981" s="1" t="str">
        <f t="shared" si="1370"/>
        <v>21:0687</v>
      </c>
      <c r="D9981" s="1" t="str">
        <f t="shared" si="1373"/>
        <v>21:0207</v>
      </c>
      <c r="E9981" t="s">
        <v>39010</v>
      </c>
      <c r="F9981" t="s">
        <v>39011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 t="s">
        <v>21</v>
      </c>
      <c r="P9981" t="s">
        <v>45</v>
      </c>
      <c r="Q9981" t="s">
        <v>103</v>
      </c>
    </row>
    <row r="9982" spans="1:17" hidden="1" x14ac:dyDescent="0.25">
      <c r="A9982" t="s">
        <v>39012</v>
      </c>
      <c r="B9982" t="s">
        <v>39013</v>
      </c>
      <c r="C9982" s="1" t="str">
        <f t="shared" si="1370"/>
        <v>21:0687</v>
      </c>
      <c r="D9982" s="1" t="str">
        <f t="shared" si="1373"/>
        <v>21:0207</v>
      </c>
      <c r="E9982" t="s">
        <v>39014</v>
      </c>
      <c r="F9982" t="s">
        <v>39015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 t="s">
        <v>21</v>
      </c>
      <c r="P9982" t="s">
        <v>356</v>
      </c>
      <c r="Q9982" t="s">
        <v>93</v>
      </c>
    </row>
    <row r="9983" spans="1:17" hidden="1" x14ac:dyDescent="0.25">
      <c r="A9983" t="s">
        <v>39016</v>
      </c>
      <c r="B9983" t="s">
        <v>39017</v>
      </c>
      <c r="C9983" s="1" t="str">
        <f t="shared" si="1370"/>
        <v>21:0687</v>
      </c>
      <c r="D9983" s="1" t="str">
        <f t="shared" si="1373"/>
        <v>21:0207</v>
      </c>
      <c r="E9983" t="s">
        <v>39018</v>
      </c>
      <c r="F9983" t="s">
        <v>39019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 t="s">
        <v>21</v>
      </c>
      <c r="P9983" t="s">
        <v>45</v>
      </c>
      <c r="Q9983" t="s">
        <v>2392</v>
      </c>
    </row>
    <row r="9984" spans="1:17" hidden="1" x14ac:dyDescent="0.25">
      <c r="A9984" t="s">
        <v>39020</v>
      </c>
      <c r="B9984" t="s">
        <v>39021</v>
      </c>
      <c r="C9984" s="1" t="str">
        <f t="shared" si="1370"/>
        <v>21:0687</v>
      </c>
      <c r="D9984" s="1" t="str">
        <f t="shared" si="1373"/>
        <v>21:0207</v>
      </c>
      <c r="E9984" t="s">
        <v>39018</v>
      </c>
      <c r="F9984" t="s">
        <v>39022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 t="s">
        <v>21</v>
      </c>
      <c r="P9984" t="s">
        <v>45</v>
      </c>
      <c r="Q9984" t="s">
        <v>2392</v>
      </c>
    </row>
    <row r="9985" spans="1:17" hidden="1" x14ac:dyDescent="0.25">
      <c r="A9985" t="s">
        <v>39023</v>
      </c>
      <c r="B9985" t="s">
        <v>39024</v>
      </c>
      <c r="C9985" s="1" t="str">
        <f t="shared" si="1370"/>
        <v>21:0687</v>
      </c>
      <c r="D9985" s="1" t="str">
        <f t="shared" si="1373"/>
        <v>21:0207</v>
      </c>
      <c r="E9985" t="s">
        <v>39025</v>
      </c>
      <c r="F9985" t="s">
        <v>39026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 t="s">
        <v>21</v>
      </c>
      <c r="P9985" t="s">
        <v>45</v>
      </c>
      <c r="Q9985" t="s">
        <v>189</v>
      </c>
    </row>
    <row r="9986" spans="1:17" hidden="1" x14ac:dyDescent="0.25">
      <c r="A9986" t="s">
        <v>39027</v>
      </c>
      <c r="B9986" t="s">
        <v>39028</v>
      </c>
      <c r="C9986" s="1" t="str">
        <f t="shared" si="1370"/>
        <v>21:0687</v>
      </c>
      <c r="D9986" s="1" t="str">
        <f t="shared" si="1373"/>
        <v>21:0207</v>
      </c>
      <c r="E9986" t="s">
        <v>39029</v>
      </c>
      <c r="F9986" t="s">
        <v>39030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 t="s">
        <v>21</v>
      </c>
      <c r="P9986" t="s">
        <v>45</v>
      </c>
      <c r="Q9986" t="s">
        <v>215</v>
      </c>
    </row>
    <row r="9987" spans="1:17" hidden="1" x14ac:dyDescent="0.25">
      <c r="A9987" t="s">
        <v>39031</v>
      </c>
      <c r="B9987" t="s">
        <v>39032</v>
      </c>
      <c r="C9987" s="1" t="str">
        <f t="shared" si="1370"/>
        <v>21:0687</v>
      </c>
      <c r="D9987" s="1" t="str">
        <f t="shared" si="1373"/>
        <v>21:0207</v>
      </c>
      <c r="E9987" t="s">
        <v>39033</v>
      </c>
      <c r="F9987" t="s">
        <v>39034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 t="s">
        <v>21</v>
      </c>
      <c r="P9987" t="s">
        <v>45</v>
      </c>
      <c r="Q9987" t="s">
        <v>215</v>
      </c>
    </row>
    <row r="9988" spans="1:17" hidden="1" x14ac:dyDescent="0.25">
      <c r="A9988" t="s">
        <v>39035</v>
      </c>
      <c r="B9988" t="s">
        <v>39036</v>
      </c>
      <c r="C9988" s="1" t="str">
        <f t="shared" si="1370"/>
        <v>21:0687</v>
      </c>
      <c r="D9988" s="1" t="str">
        <f t="shared" si="1373"/>
        <v>21:0207</v>
      </c>
      <c r="E9988" t="s">
        <v>39037</v>
      </c>
      <c r="F9988" t="s">
        <v>39038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 t="s">
        <v>21</v>
      </c>
      <c r="P9988" t="s">
        <v>356</v>
      </c>
      <c r="Q9988" t="s">
        <v>149</v>
      </c>
    </row>
    <row r="9989" spans="1:17" hidden="1" x14ac:dyDescent="0.25">
      <c r="A9989" t="s">
        <v>39039</v>
      </c>
      <c r="B9989" t="s">
        <v>39040</v>
      </c>
      <c r="C9989" s="1" t="str">
        <f t="shared" si="1370"/>
        <v>21:0687</v>
      </c>
      <c r="D9989" s="1" t="str">
        <f t="shared" si="1373"/>
        <v>21:0207</v>
      </c>
      <c r="E9989" t="s">
        <v>39041</v>
      </c>
      <c r="F9989" t="s">
        <v>39042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 t="s">
        <v>21</v>
      </c>
      <c r="P9989" t="s">
        <v>45</v>
      </c>
      <c r="Q9989" t="s">
        <v>88</v>
      </c>
    </row>
    <row r="9990" spans="1:17" hidden="1" x14ac:dyDescent="0.25">
      <c r="A9990" t="s">
        <v>39043</v>
      </c>
      <c r="B9990" t="s">
        <v>39044</v>
      </c>
      <c r="C9990" s="1" t="str">
        <f t="shared" si="1370"/>
        <v>21:0687</v>
      </c>
      <c r="D9990" s="1" t="str">
        <f t="shared" si="1373"/>
        <v>21:0207</v>
      </c>
      <c r="E9990" t="s">
        <v>39045</v>
      </c>
      <c r="F9990" t="s">
        <v>39046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 t="s">
        <v>21</v>
      </c>
      <c r="P9990" t="s">
        <v>356</v>
      </c>
      <c r="Q9990" t="s">
        <v>52</v>
      </c>
    </row>
    <row r="9991" spans="1:17" hidden="1" x14ac:dyDescent="0.25">
      <c r="A9991" t="s">
        <v>39047</v>
      </c>
      <c r="B9991" t="s">
        <v>39048</v>
      </c>
      <c r="C9991" s="1" t="str">
        <f t="shared" si="1370"/>
        <v>21:0687</v>
      </c>
      <c r="D9991" s="1" t="str">
        <f t="shared" si="1373"/>
        <v>21:0207</v>
      </c>
      <c r="E9991" t="s">
        <v>39049</v>
      </c>
      <c r="F9991" t="s">
        <v>39050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 t="s">
        <v>21</v>
      </c>
      <c r="P9991" t="s">
        <v>356</v>
      </c>
      <c r="Q9991" t="s">
        <v>215</v>
      </c>
    </row>
    <row r="9992" spans="1:17" hidden="1" x14ac:dyDescent="0.25">
      <c r="A9992" t="s">
        <v>39051</v>
      </c>
      <c r="B9992" t="s">
        <v>39052</v>
      </c>
      <c r="C9992" s="1" t="str">
        <f t="shared" si="1370"/>
        <v>21:0687</v>
      </c>
      <c r="D9992" s="1" t="str">
        <f t="shared" si="1373"/>
        <v>21:0207</v>
      </c>
      <c r="E9992" t="s">
        <v>39053</v>
      </c>
      <c r="F9992" t="s">
        <v>39054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 t="s">
        <v>2129</v>
      </c>
      <c r="P9992" t="s">
        <v>356</v>
      </c>
      <c r="Q9992" t="s">
        <v>103</v>
      </c>
    </row>
    <row r="9993" spans="1:17" hidden="1" x14ac:dyDescent="0.25">
      <c r="A9993" t="s">
        <v>39055</v>
      </c>
      <c r="B9993" t="s">
        <v>39056</v>
      </c>
      <c r="C9993" s="1" t="str">
        <f t="shared" si="1370"/>
        <v>21:0687</v>
      </c>
      <c r="D9993" s="1" t="str">
        <f t="shared" si="1373"/>
        <v>21:0207</v>
      </c>
      <c r="E9993" t="s">
        <v>39057</v>
      </c>
      <c r="F9993" t="s">
        <v>39058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 t="s">
        <v>21</v>
      </c>
      <c r="P9993" t="s">
        <v>45</v>
      </c>
      <c r="Q9993" t="s">
        <v>46</v>
      </c>
    </row>
    <row r="9994" spans="1:17" hidden="1" x14ac:dyDescent="0.25">
      <c r="A9994" t="s">
        <v>39059</v>
      </c>
      <c r="B9994" t="s">
        <v>39060</v>
      </c>
      <c r="C9994" s="1" t="str">
        <f t="shared" si="1370"/>
        <v>21:0687</v>
      </c>
      <c r="D9994" s="1" t="str">
        <f t="shared" si="1373"/>
        <v>21:0207</v>
      </c>
      <c r="E9994" t="s">
        <v>39061</v>
      </c>
      <c r="F9994" t="s">
        <v>39062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 t="s">
        <v>21</v>
      </c>
      <c r="P9994" t="s">
        <v>45</v>
      </c>
      <c r="Q9994" t="s">
        <v>46</v>
      </c>
    </row>
    <row r="9995" spans="1:17" hidden="1" x14ac:dyDescent="0.25">
      <c r="A9995" t="s">
        <v>39063</v>
      </c>
      <c r="B9995" t="s">
        <v>39064</v>
      </c>
      <c r="C9995" s="1" t="str">
        <f t="shared" si="1370"/>
        <v>21:0687</v>
      </c>
      <c r="D9995" s="1" t="str">
        <f t="shared" si="1373"/>
        <v>21:0207</v>
      </c>
      <c r="E9995" t="s">
        <v>39065</v>
      </c>
      <c r="F9995" t="s">
        <v>39066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 t="s">
        <v>21</v>
      </c>
      <c r="P9995" t="s">
        <v>45</v>
      </c>
      <c r="Q9995" t="s">
        <v>23</v>
      </c>
    </row>
    <row r="9996" spans="1:17" hidden="1" x14ac:dyDescent="0.25">
      <c r="A9996" t="s">
        <v>39067</v>
      </c>
      <c r="B9996" t="s">
        <v>39068</v>
      </c>
      <c r="C9996" s="1" t="str">
        <f t="shared" si="1370"/>
        <v>21:0687</v>
      </c>
      <c r="D9996" s="1" t="str">
        <f t="shared" si="1373"/>
        <v>21:0207</v>
      </c>
      <c r="E9996" t="s">
        <v>39069</v>
      </c>
      <c r="F9996" t="s">
        <v>39070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 t="s">
        <v>21</v>
      </c>
      <c r="P9996" t="s">
        <v>45</v>
      </c>
      <c r="Q9996" t="s">
        <v>46</v>
      </c>
    </row>
    <row r="9997" spans="1:17" hidden="1" x14ac:dyDescent="0.25">
      <c r="A9997" t="s">
        <v>39071</v>
      </c>
      <c r="B9997" t="s">
        <v>39072</v>
      </c>
      <c r="C9997" s="1" t="str">
        <f t="shared" si="1370"/>
        <v>21:0687</v>
      </c>
      <c r="D9997" s="1" t="str">
        <f t="shared" si="1373"/>
        <v>21:0207</v>
      </c>
      <c r="E9997" t="s">
        <v>39073</v>
      </c>
      <c r="F9997" t="s">
        <v>39074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 t="s">
        <v>21</v>
      </c>
      <c r="P9997" t="s">
        <v>356</v>
      </c>
      <c r="Q9997" t="s">
        <v>103</v>
      </c>
    </row>
    <row r="9998" spans="1:17" hidden="1" x14ac:dyDescent="0.25">
      <c r="A9998" t="s">
        <v>39075</v>
      </c>
      <c r="B9998" t="s">
        <v>39076</v>
      </c>
      <c r="C9998" s="1" t="str">
        <f t="shared" si="1370"/>
        <v>21:0687</v>
      </c>
      <c r="D9998" s="1" t="str">
        <f>HYPERLINK("http://geochem.nrcan.gc.ca/cdogs/content/svy/svy_e.htm", "")</f>
        <v/>
      </c>
      <c r="G9998" s="1" t="str">
        <f>HYPERLINK("http://geochem.nrcan.gc.ca/cdogs/content/cr_/cr_00085_e.htm", "85")</f>
        <v>85</v>
      </c>
      <c r="J9998" t="s">
        <v>11703</v>
      </c>
      <c r="K9998" t="s">
        <v>11704</v>
      </c>
      <c r="O9998" t="s">
        <v>3376</v>
      </c>
      <c r="P9998" t="s">
        <v>583</v>
      </c>
      <c r="Q9998" t="s">
        <v>5130</v>
      </c>
    </row>
    <row r="9999" spans="1:17" hidden="1" x14ac:dyDescent="0.25">
      <c r="A9999" t="s">
        <v>39077</v>
      </c>
      <c r="B9999" t="s">
        <v>39078</v>
      </c>
      <c r="C9999" s="1" t="str">
        <f t="shared" si="1370"/>
        <v>21:0687</v>
      </c>
      <c r="D9999" s="1" t="str">
        <f t="shared" ref="D9999:D10015" si="1376">HYPERLINK("http://geochem.nrcan.gc.ca/cdogs/content/svy/svy210207_e.htm", "21:0207")</f>
        <v>21:0207</v>
      </c>
      <c r="E9999" t="s">
        <v>39079</v>
      </c>
      <c r="F9999" t="s">
        <v>39080</v>
      </c>
      <c r="H9999">
        <v>47.189050399999999</v>
      </c>
      <c r="I9999">
        <v>-66.234455299999993</v>
      </c>
      <c r="J9999" s="1" t="str">
        <f t="shared" ref="J9999:J10015" si="1377">HYPERLINK("http://geochem.nrcan.gc.ca/cdogs/content/kwd/kwd020018_e.htm", "Fluid (stream)")</f>
        <v>Fluid (stream)</v>
      </c>
      <c r="K9999" s="1" t="str">
        <f t="shared" ref="K9999:K10015" si="1378">HYPERLINK("http://geochem.nrcan.gc.ca/cdogs/content/kwd/kwd080007_e.htm", "Untreated Water")</f>
        <v>Untreated Water</v>
      </c>
      <c r="O9999" t="s">
        <v>680</v>
      </c>
      <c r="P9999" t="s">
        <v>356</v>
      </c>
      <c r="Q9999" t="s">
        <v>35</v>
      </c>
    </row>
    <row r="10000" spans="1:17" hidden="1" x14ac:dyDescent="0.25">
      <c r="A10000" t="s">
        <v>39081</v>
      </c>
      <c r="B10000" t="s">
        <v>39082</v>
      </c>
      <c r="C10000" s="1" t="str">
        <f t="shared" si="1370"/>
        <v>21:0687</v>
      </c>
      <c r="D10000" s="1" t="str">
        <f t="shared" si="1376"/>
        <v>21:0207</v>
      </c>
      <c r="E10000" t="s">
        <v>39083</v>
      </c>
      <c r="F10000" t="s">
        <v>39084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 t="s">
        <v>21</v>
      </c>
      <c r="P10000" t="s">
        <v>356</v>
      </c>
      <c r="Q10000" t="s">
        <v>35</v>
      </c>
    </row>
    <row r="10001" spans="1:17" hidden="1" x14ac:dyDescent="0.25">
      <c r="A10001" t="s">
        <v>39085</v>
      </c>
      <c r="B10001" t="s">
        <v>39086</v>
      </c>
      <c r="C10001" s="1" t="str">
        <f t="shared" si="1370"/>
        <v>21:0687</v>
      </c>
      <c r="D10001" s="1" t="str">
        <f t="shared" si="1376"/>
        <v>21:0207</v>
      </c>
      <c r="E10001" t="s">
        <v>39087</v>
      </c>
      <c r="F10001" t="s">
        <v>39088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 t="s">
        <v>21</v>
      </c>
      <c r="P10001" t="s">
        <v>45</v>
      </c>
      <c r="Q10001" t="s">
        <v>46</v>
      </c>
    </row>
    <row r="10002" spans="1:17" hidden="1" x14ac:dyDescent="0.25">
      <c r="A10002" t="s">
        <v>39089</v>
      </c>
      <c r="B10002" t="s">
        <v>39090</v>
      </c>
      <c r="C10002" s="1" t="str">
        <f t="shared" si="1370"/>
        <v>21:0687</v>
      </c>
      <c r="D10002" s="1" t="str">
        <f t="shared" si="1376"/>
        <v>21:0207</v>
      </c>
      <c r="E10002" t="s">
        <v>39087</v>
      </c>
      <c r="F10002" t="s">
        <v>39091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 t="s">
        <v>21</v>
      </c>
      <c r="P10002" t="s">
        <v>45</v>
      </c>
      <c r="Q10002" t="s">
        <v>198</v>
      </c>
    </row>
    <row r="10003" spans="1:17" hidden="1" x14ac:dyDescent="0.25">
      <c r="A10003" t="s">
        <v>39092</v>
      </c>
      <c r="B10003" t="s">
        <v>39093</v>
      </c>
      <c r="C10003" s="1" t="str">
        <f t="shared" si="1370"/>
        <v>21:0687</v>
      </c>
      <c r="D10003" s="1" t="str">
        <f t="shared" si="1376"/>
        <v>21:0207</v>
      </c>
      <c r="E10003" t="s">
        <v>39094</v>
      </c>
      <c r="F10003" t="s">
        <v>39095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 t="s">
        <v>21</v>
      </c>
      <c r="P10003" t="s">
        <v>45</v>
      </c>
      <c r="Q10003" t="s">
        <v>103</v>
      </c>
    </row>
    <row r="10004" spans="1:17" hidden="1" x14ac:dyDescent="0.25">
      <c r="A10004" t="s">
        <v>39096</v>
      </c>
      <c r="B10004" t="s">
        <v>39097</v>
      </c>
      <c r="C10004" s="1" t="str">
        <f t="shared" si="1370"/>
        <v>21:0687</v>
      </c>
      <c r="D10004" s="1" t="str">
        <f t="shared" si="1376"/>
        <v>21:0207</v>
      </c>
      <c r="E10004" t="s">
        <v>39098</v>
      </c>
      <c r="F10004" t="s">
        <v>39099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 t="s">
        <v>21</v>
      </c>
      <c r="P10004" t="s">
        <v>45</v>
      </c>
      <c r="Q10004" t="s">
        <v>215</v>
      </c>
    </row>
    <row r="10005" spans="1:17" hidden="1" x14ac:dyDescent="0.25">
      <c r="A10005" t="s">
        <v>39100</v>
      </c>
      <c r="B10005" t="s">
        <v>39101</v>
      </c>
      <c r="C10005" s="1" t="str">
        <f t="shared" si="1370"/>
        <v>21:0687</v>
      </c>
      <c r="D10005" s="1" t="str">
        <f t="shared" si="1376"/>
        <v>21:0207</v>
      </c>
      <c r="E10005" t="s">
        <v>39102</v>
      </c>
      <c r="F10005" t="s">
        <v>39103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 t="s">
        <v>21</v>
      </c>
      <c r="P10005" t="s">
        <v>356</v>
      </c>
      <c r="Q10005" t="s">
        <v>46</v>
      </c>
    </row>
    <row r="10006" spans="1:17" hidden="1" x14ac:dyDescent="0.25">
      <c r="A10006" t="s">
        <v>39104</v>
      </c>
      <c r="B10006" t="s">
        <v>39105</v>
      </c>
      <c r="C10006" s="1" t="str">
        <f t="shared" si="1370"/>
        <v>21:0687</v>
      </c>
      <c r="D10006" s="1" t="str">
        <f t="shared" si="1376"/>
        <v>21:0207</v>
      </c>
      <c r="E10006" t="s">
        <v>39106</v>
      </c>
      <c r="F10006" t="s">
        <v>39107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 t="s">
        <v>21</v>
      </c>
      <c r="P10006" t="s">
        <v>45</v>
      </c>
      <c r="Q10006" t="s">
        <v>29</v>
      </c>
    </row>
    <row r="10007" spans="1:17" hidden="1" x14ac:dyDescent="0.25">
      <c r="A10007" t="s">
        <v>39108</v>
      </c>
      <c r="B10007" t="s">
        <v>39109</v>
      </c>
      <c r="C10007" s="1" t="str">
        <f t="shared" si="1370"/>
        <v>21:0687</v>
      </c>
      <c r="D10007" s="1" t="str">
        <f t="shared" si="1376"/>
        <v>21:0207</v>
      </c>
      <c r="E10007" t="s">
        <v>39110</v>
      </c>
      <c r="F10007" t="s">
        <v>39111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 t="s">
        <v>730</v>
      </c>
      <c r="P10007" t="s">
        <v>356</v>
      </c>
      <c r="Q10007" t="s">
        <v>103</v>
      </c>
    </row>
    <row r="10008" spans="1:17" hidden="1" x14ac:dyDescent="0.25">
      <c r="A10008" t="s">
        <v>39112</v>
      </c>
      <c r="B10008" t="s">
        <v>39113</v>
      </c>
      <c r="C10008" s="1" t="str">
        <f t="shared" si="1370"/>
        <v>21:0687</v>
      </c>
      <c r="D10008" s="1" t="str">
        <f t="shared" si="1376"/>
        <v>21:0207</v>
      </c>
      <c r="E10008" t="s">
        <v>39114</v>
      </c>
      <c r="F10008" t="s">
        <v>39115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 t="s">
        <v>21</v>
      </c>
      <c r="P10008" t="s">
        <v>356</v>
      </c>
      <c r="Q10008" t="s">
        <v>35</v>
      </c>
    </row>
    <row r="10009" spans="1:17" hidden="1" x14ac:dyDescent="0.25">
      <c r="A10009" t="s">
        <v>39116</v>
      </c>
      <c r="B10009" t="s">
        <v>39117</v>
      </c>
      <c r="C10009" s="1" t="str">
        <f t="shared" si="1370"/>
        <v>21:0687</v>
      </c>
      <c r="D10009" s="1" t="str">
        <f t="shared" si="1376"/>
        <v>21:0207</v>
      </c>
      <c r="E10009" t="s">
        <v>39118</v>
      </c>
      <c r="F10009" t="s">
        <v>39119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 t="s">
        <v>21</v>
      </c>
      <c r="P10009" t="s">
        <v>45</v>
      </c>
      <c r="Q10009" t="s">
        <v>52</v>
      </c>
    </row>
    <row r="10010" spans="1:17" hidden="1" x14ac:dyDescent="0.25">
      <c r="A10010" t="s">
        <v>39120</v>
      </c>
      <c r="B10010" t="s">
        <v>39121</v>
      </c>
      <c r="C10010" s="1" t="str">
        <f t="shared" si="1370"/>
        <v>21:0687</v>
      </c>
      <c r="D10010" s="1" t="str">
        <f t="shared" si="1376"/>
        <v>21:0207</v>
      </c>
      <c r="E10010" t="s">
        <v>39122</v>
      </c>
      <c r="F10010" t="s">
        <v>39123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 t="s">
        <v>21</v>
      </c>
      <c r="P10010" t="s">
        <v>45</v>
      </c>
      <c r="Q10010" t="s">
        <v>46</v>
      </c>
    </row>
    <row r="10011" spans="1:17" hidden="1" x14ac:dyDescent="0.25">
      <c r="A10011" t="s">
        <v>39124</v>
      </c>
      <c r="B10011" t="s">
        <v>39125</v>
      </c>
      <c r="C10011" s="1" t="str">
        <f t="shared" si="1370"/>
        <v>21:0687</v>
      </c>
      <c r="D10011" s="1" t="str">
        <f t="shared" si="1376"/>
        <v>21:0207</v>
      </c>
      <c r="E10011" t="s">
        <v>39126</v>
      </c>
      <c r="F10011" t="s">
        <v>39127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 t="s">
        <v>21</v>
      </c>
      <c r="P10011" t="s">
        <v>45</v>
      </c>
      <c r="Q10011" t="s">
        <v>103</v>
      </c>
    </row>
    <row r="10012" spans="1:17" hidden="1" x14ac:dyDescent="0.25">
      <c r="A10012" t="s">
        <v>39128</v>
      </c>
      <c r="B10012" t="s">
        <v>39129</v>
      </c>
      <c r="C10012" s="1" t="str">
        <f t="shared" si="1370"/>
        <v>21:0687</v>
      </c>
      <c r="D10012" s="1" t="str">
        <f t="shared" si="1376"/>
        <v>21:0207</v>
      </c>
      <c r="E10012" t="s">
        <v>39130</v>
      </c>
      <c r="F10012" t="s">
        <v>39131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 t="s">
        <v>21</v>
      </c>
      <c r="P10012" t="s">
        <v>356</v>
      </c>
      <c r="Q10012" t="s">
        <v>215</v>
      </c>
    </row>
    <row r="10013" spans="1:17" hidden="1" x14ac:dyDescent="0.25">
      <c r="A10013" t="s">
        <v>39132</v>
      </c>
      <c r="B10013" t="s">
        <v>39133</v>
      </c>
      <c r="C10013" s="1" t="str">
        <f t="shared" si="1370"/>
        <v>21:0687</v>
      </c>
      <c r="D10013" s="1" t="str">
        <f t="shared" si="1376"/>
        <v>21:0207</v>
      </c>
      <c r="E10013" t="s">
        <v>39134</v>
      </c>
      <c r="F10013" t="s">
        <v>39135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 t="s">
        <v>21</v>
      </c>
      <c r="P10013" t="s">
        <v>356</v>
      </c>
      <c r="Q10013" t="s">
        <v>93</v>
      </c>
    </row>
    <row r="10014" spans="1:17" hidden="1" x14ac:dyDescent="0.25">
      <c r="A10014" t="s">
        <v>39136</v>
      </c>
      <c r="B10014" t="s">
        <v>39137</v>
      </c>
      <c r="C10014" s="1" t="str">
        <f t="shared" si="1370"/>
        <v>21:0687</v>
      </c>
      <c r="D10014" s="1" t="str">
        <f t="shared" si="1376"/>
        <v>21:0207</v>
      </c>
      <c r="E10014" t="s">
        <v>39138</v>
      </c>
      <c r="F10014" t="s">
        <v>39139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 t="s">
        <v>21</v>
      </c>
      <c r="P10014" t="s">
        <v>45</v>
      </c>
      <c r="Q10014" t="s">
        <v>103</v>
      </c>
    </row>
    <row r="10015" spans="1:17" hidden="1" x14ac:dyDescent="0.25">
      <c r="A10015" t="s">
        <v>39140</v>
      </c>
      <c r="B10015" t="s">
        <v>39141</v>
      </c>
      <c r="C10015" s="1" t="str">
        <f t="shared" si="1370"/>
        <v>21:0687</v>
      </c>
      <c r="D10015" s="1" t="str">
        <f t="shared" si="1376"/>
        <v>21:0207</v>
      </c>
      <c r="E10015" t="s">
        <v>39142</v>
      </c>
      <c r="F10015" t="s">
        <v>39143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 t="s">
        <v>21</v>
      </c>
      <c r="P10015" t="s">
        <v>45</v>
      </c>
      <c r="Q10015" t="s">
        <v>93</v>
      </c>
    </row>
    <row r="10016" spans="1:17" hidden="1" x14ac:dyDescent="0.25">
      <c r="A10016" t="s">
        <v>39144</v>
      </c>
      <c r="B10016" t="s">
        <v>39145</v>
      </c>
      <c r="C10016" s="1" t="str">
        <f t="shared" si="1370"/>
        <v>21:0687</v>
      </c>
      <c r="D10016" s="1" t="str">
        <f>HYPERLINK("http://geochem.nrcan.gc.ca/cdogs/content/svy/svy_e.htm", "")</f>
        <v/>
      </c>
      <c r="G10016" s="1" t="str">
        <f>HYPERLINK("http://geochem.nrcan.gc.ca/cdogs/content/cr_/cr_00084_e.htm", "84")</f>
        <v>84</v>
      </c>
      <c r="J10016" t="s">
        <v>11703</v>
      </c>
      <c r="K10016" t="s">
        <v>11704</v>
      </c>
      <c r="O10016" t="s">
        <v>652</v>
      </c>
      <c r="P10016" t="s">
        <v>583</v>
      </c>
      <c r="Q10016" t="s">
        <v>23</v>
      </c>
    </row>
    <row r="10017" spans="1:17" hidden="1" x14ac:dyDescent="0.25">
      <c r="A10017" t="s">
        <v>39146</v>
      </c>
      <c r="B10017" t="s">
        <v>39147</v>
      </c>
      <c r="C10017" s="1" t="str">
        <f t="shared" si="1370"/>
        <v>21:0687</v>
      </c>
      <c r="D10017" s="1" t="str">
        <f t="shared" ref="D10017:D10040" si="1379">HYPERLINK("http://geochem.nrcan.gc.ca/cdogs/content/svy/svy210207_e.htm", "21:0207")</f>
        <v>21:0207</v>
      </c>
      <c r="E10017" t="s">
        <v>39148</v>
      </c>
      <c r="F10017" t="s">
        <v>39149</v>
      </c>
      <c r="H10017">
        <v>47.1083997</v>
      </c>
      <c r="I10017">
        <v>-66.233011000000005</v>
      </c>
      <c r="J10017" s="1" t="str">
        <f t="shared" ref="J10017:J10040" si="1380">HYPERLINK("http://geochem.nrcan.gc.ca/cdogs/content/kwd/kwd020018_e.htm", "Fluid (stream)")</f>
        <v>Fluid (stream)</v>
      </c>
      <c r="K10017" s="1" t="str">
        <f t="shared" ref="K10017:K10040" si="1381">HYPERLINK("http://geochem.nrcan.gc.ca/cdogs/content/kwd/kwd080007_e.htm", "Untreated Water")</f>
        <v>Untreated Water</v>
      </c>
      <c r="O10017" t="s">
        <v>21</v>
      </c>
      <c r="P10017" t="s">
        <v>45</v>
      </c>
      <c r="Q10017" t="s">
        <v>71</v>
      </c>
    </row>
    <row r="10018" spans="1:17" hidden="1" x14ac:dyDescent="0.25">
      <c r="A10018" t="s">
        <v>39150</v>
      </c>
      <c r="B10018" t="s">
        <v>39151</v>
      </c>
      <c r="C10018" s="1" t="str">
        <f t="shared" si="1370"/>
        <v>21:0687</v>
      </c>
      <c r="D10018" s="1" t="str">
        <f t="shared" si="1379"/>
        <v>21:0207</v>
      </c>
      <c r="E10018" t="s">
        <v>39148</v>
      </c>
      <c r="F10018" t="s">
        <v>39152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 t="s">
        <v>21</v>
      </c>
      <c r="P10018" t="s">
        <v>45</v>
      </c>
      <c r="Q10018" t="s">
        <v>93</v>
      </c>
    </row>
    <row r="10019" spans="1:17" hidden="1" x14ac:dyDescent="0.25">
      <c r="A10019" t="s">
        <v>39153</v>
      </c>
      <c r="B10019" t="s">
        <v>39154</v>
      </c>
      <c r="C10019" s="1" t="str">
        <f t="shared" si="1370"/>
        <v>21:0687</v>
      </c>
      <c r="D10019" s="1" t="str">
        <f t="shared" si="1379"/>
        <v>21:0207</v>
      </c>
      <c r="E10019" t="s">
        <v>39155</v>
      </c>
      <c r="F10019" t="s">
        <v>39156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 t="s">
        <v>21</v>
      </c>
      <c r="P10019" t="s">
        <v>22</v>
      </c>
      <c r="Q10019" t="s">
        <v>93</v>
      </c>
    </row>
    <row r="10020" spans="1:17" hidden="1" x14ac:dyDescent="0.25">
      <c r="A10020" t="s">
        <v>39157</v>
      </c>
      <c r="B10020" t="s">
        <v>39158</v>
      </c>
      <c r="C10020" s="1" t="str">
        <f t="shared" ref="C10020:C10083" si="1382">HYPERLINK("http://geochem.nrcan.gc.ca/cdogs/content/bdl/bdl210687_e.htm", "21:0687")</f>
        <v>21:0687</v>
      </c>
      <c r="D10020" s="1" t="str">
        <f t="shared" si="1379"/>
        <v>21:0207</v>
      </c>
      <c r="E10020" t="s">
        <v>39159</v>
      </c>
      <c r="F10020" t="s">
        <v>39160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 t="s">
        <v>21</v>
      </c>
      <c r="P10020" t="s">
        <v>356</v>
      </c>
      <c r="Q10020" t="s">
        <v>215</v>
      </c>
    </row>
    <row r="10021" spans="1:17" hidden="1" x14ac:dyDescent="0.25">
      <c r="A10021" t="s">
        <v>39161</v>
      </c>
      <c r="B10021" t="s">
        <v>39162</v>
      </c>
      <c r="C10021" s="1" t="str">
        <f t="shared" si="1382"/>
        <v>21:0687</v>
      </c>
      <c r="D10021" s="1" t="str">
        <f t="shared" si="1379"/>
        <v>21:0207</v>
      </c>
      <c r="E10021" t="s">
        <v>39163</v>
      </c>
      <c r="F10021" t="s">
        <v>39164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 t="s">
        <v>21</v>
      </c>
      <c r="P10021" t="s">
        <v>356</v>
      </c>
      <c r="Q10021" t="s">
        <v>189</v>
      </c>
    </row>
    <row r="10022" spans="1:17" hidden="1" x14ac:dyDescent="0.25">
      <c r="A10022" t="s">
        <v>39165</v>
      </c>
      <c r="B10022" t="s">
        <v>39166</v>
      </c>
      <c r="C10022" s="1" t="str">
        <f t="shared" si="1382"/>
        <v>21:0687</v>
      </c>
      <c r="D10022" s="1" t="str">
        <f t="shared" si="1379"/>
        <v>21:0207</v>
      </c>
      <c r="E10022" t="s">
        <v>39167</v>
      </c>
      <c r="F10022" t="s">
        <v>39168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 t="s">
        <v>21</v>
      </c>
      <c r="P10022" t="s">
        <v>356</v>
      </c>
      <c r="Q10022" t="s">
        <v>93</v>
      </c>
    </row>
    <row r="10023" spans="1:17" hidden="1" x14ac:dyDescent="0.25">
      <c r="A10023" t="s">
        <v>39169</v>
      </c>
      <c r="B10023" t="s">
        <v>39170</v>
      </c>
      <c r="C10023" s="1" t="str">
        <f t="shared" si="1382"/>
        <v>21:0687</v>
      </c>
      <c r="D10023" s="1" t="str">
        <f t="shared" si="1379"/>
        <v>21:0207</v>
      </c>
      <c r="E10023" t="s">
        <v>39171</v>
      </c>
      <c r="F10023" t="s">
        <v>39172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 t="s">
        <v>21</v>
      </c>
      <c r="P10023" t="s">
        <v>356</v>
      </c>
      <c r="Q10023" t="s">
        <v>93</v>
      </c>
    </row>
    <row r="10024" spans="1:17" hidden="1" x14ac:dyDescent="0.25">
      <c r="A10024" t="s">
        <v>39173</v>
      </c>
      <c r="B10024" t="s">
        <v>39174</v>
      </c>
      <c r="C10024" s="1" t="str">
        <f t="shared" si="1382"/>
        <v>21:0687</v>
      </c>
      <c r="D10024" s="1" t="str">
        <f t="shared" si="1379"/>
        <v>21:0207</v>
      </c>
      <c r="E10024" t="s">
        <v>39175</v>
      </c>
      <c r="F10024" t="s">
        <v>39176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 t="s">
        <v>21</v>
      </c>
      <c r="P10024" t="s">
        <v>45</v>
      </c>
      <c r="Q10024" t="s">
        <v>52</v>
      </c>
    </row>
    <row r="10025" spans="1:17" hidden="1" x14ac:dyDescent="0.25">
      <c r="A10025" t="s">
        <v>39177</v>
      </c>
      <c r="B10025" t="s">
        <v>39178</v>
      </c>
      <c r="C10025" s="1" t="str">
        <f t="shared" si="1382"/>
        <v>21:0687</v>
      </c>
      <c r="D10025" s="1" t="str">
        <f t="shared" si="1379"/>
        <v>21:0207</v>
      </c>
      <c r="E10025" t="s">
        <v>39179</v>
      </c>
      <c r="F10025" t="s">
        <v>39180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 t="s">
        <v>21</v>
      </c>
      <c r="P10025" t="s">
        <v>22</v>
      </c>
      <c r="Q10025" t="s">
        <v>71</v>
      </c>
    </row>
    <row r="10026" spans="1:17" hidden="1" x14ac:dyDescent="0.25">
      <c r="A10026" t="s">
        <v>39181</v>
      </c>
      <c r="B10026" t="s">
        <v>39182</v>
      </c>
      <c r="C10026" s="1" t="str">
        <f t="shared" si="1382"/>
        <v>21:0687</v>
      </c>
      <c r="D10026" s="1" t="str">
        <f t="shared" si="1379"/>
        <v>21:0207</v>
      </c>
      <c r="E10026" t="s">
        <v>39183</v>
      </c>
      <c r="F10026" t="s">
        <v>39184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 t="s">
        <v>21</v>
      </c>
      <c r="P10026" t="s">
        <v>45</v>
      </c>
      <c r="Q10026" t="s">
        <v>52</v>
      </c>
    </row>
    <row r="10027" spans="1:17" hidden="1" x14ac:dyDescent="0.25">
      <c r="A10027" t="s">
        <v>39185</v>
      </c>
      <c r="B10027" t="s">
        <v>39186</v>
      </c>
      <c r="C10027" s="1" t="str">
        <f t="shared" si="1382"/>
        <v>21:0687</v>
      </c>
      <c r="D10027" s="1" t="str">
        <f t="shared" si="1379"/>
        <v>21:0207</v>
      </c>
      <c r="E10027" t="s">
        <v>39187</v>
      </c>
      <c r="F10027" t="s">
        <v>39188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 t="s">
        <v>21</v>
      </c>
      <c r="P10027" t="s">
        <v>45</v>
      </c>
      <c r="Q10027" t="s">
        <v>149</v>
      </c>
    </row>
    <row r="10028" spans="1:17" hidden="1" x14ac:dyDescent="0.25">
      <c r="A10028" t="s">
        <v>39189</v>
      </c>
      <c r="B10028" t="s">
        <v>39190</v>
      </c>
      <c r="C10028" s="1" t="str">
        <f t="shared" si="1382"/>
        <v>21:0687</v>
      </c>
      <c r="D10028" s="1" t="str">
        <f t="shared" si="1379"/>
        <v>21:0207</v>
      </c>
      <c r="E10028" t="s">
        <v>39191</v>
      </c>
      <c r="F10028" t="s">
        <v>39192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 t="s">
        <v>21</v>
      </c>
      <c r="P10028" t="s">
        <v>45</v>
      </c>
      <c r="Q10028" t="s">
        <v>1528</v>
      </c>
    </row>
    <row r="10029" spans="1:17" hidden="1" x14ac:dyDescent="0.25">
      <c r="A10029" t="s">
        <v>39193</v>
      </c>
      <c r="B10029" t="s">
        <v>39194</v>
      </c>
      <c r="C10029" s="1" t="str">
        <f t="shared" si="1382"/>
        <v>21:0687</v>
      </c>
      <c r="D10029" s="1" t="str">
        <f t="shared" si="1379"/>
        <v>21:0207</v>
      </c>
      <c r="E10029" t="s">
        <v>39195</v>
      </c>
      <c r="F10029" t="s">
        <v>39196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 t="s">
        <v>21</v>
      </c>
      <c r="P10029" t="s">
        <v>45</v>
      </c>
      <c r="Q10029" t="s">
        <v>149</v>
      </c>
    </row>
    <row r="10030" spans="1:17" hidden="1" x14ac:dyDescent="0.25">
      <c r="A10030" t="s">
        <v>39197</v>
      </c>
      <c r="B10030" t="s">
        <v>39198</v>
      </c>
      <c r="C10030" s="1" t="str">
        <f t="shared" si="1382"/>
        <v>21:0687</v>
      </c>
      <c r="D10030" s="1" t="str">
        <f t="shared" si="1379"/>
        <v>21:0207</v>
      </c>
      <c r="E10030" t="s">
        <v>39199</v>
      </c>
      <c r="F10030" t="s">
        <v>39200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 t="s">
        <v>21</v>
      </c>
      <c r="P10030" t="s">
        <v>356</v>
      </c>
      <c r="Q10030" t="s">
        <v>149</v>
      </c>
    </row>
    <row r="10031" spans="1:17" hidden="1" x14ac:dyDescent="0.25">
      <c r="A10031" t="s">
        <v>39201</v>
      </c>
      <c r="B10031" t="s">
        <v>39202</v>
      </c>
      <c r="C10031" s="1" t="str">
        <f t="shared" si="1382"/>
        <v>21:0687</v>
      </c>
      <c r="D10031" s="1" t="str">
        <f t="shared" si="1379"/>
        <v>21:0207</v>
      </c>
      <c r="E10031" t="s">
        <v>39203</v>
      </c>
      <c r="F10031" t="s">
        <v>39204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 t="s">
        <v>21</v>
      </c>
      <c r="P10031" t="s">
        <v>45</v>
      </c>
      <c r="Q10031" t="s">
        <v>149</v>
      </c>
    </row>
    <row r="10032" spans="1:17" hidden="1" x14ac:dyDescent="0.25">
      <c r="A10032" t="s">
        <v>39205</v>
      </c>
      <c r="B10032" t="s">
        <v>39206</v>
      </c>
      <c r="C10032" s="1" t="str">
        <f t="shared" si="1382"/>
        <v>21:0687</v>
      </c>
      <c r="D10032" s="1" t="str">
        <f t="shared" si="1379"/>
        <v>21:0207</v>
      </c>
      <c r="E10032" t="s">
        <v>39207</v>
      </c>
      <c r="F10032" t="s">
        <v>39208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 t="s">
        <v>21</v>
      </c>
      <c r="P10032" t="s">
        <v>45</v>
      </c>
      <c r="Q10032" t="s">
        <v>2366</v>
      </c>
    </row>
    <row r="10033" spans="1:17" hidden="1" x14ac:dyDescent="0.25">
      <c r="A10033" t="s">
        <v>39209</v>
      </c>
      <c r="B10033" t="s">
        <v>39210</v>
      </c>
      <c r="C10033" s="1" t="str">
        <f t="shared" si="1382"/>
        <v>21:0687</v>
      </c>
      <c r="D10033" s="1" t="str">
        <f t="shared" si="1379"/>
        <v>21:0207</v>
      </c>
      <c r="E10033" t="s">
        <v>39211</v>
      </c>
      <c r="F10033" t="s">
        <v>39212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 t="s">
        <v>21</v>
      </c>
      <c r="P10033" t="s">
        <v>356</v>
      </c>
      <c r="Q10033" t="s">
        <v>215</v>
      </c>
    </row>
    <row r="10034" spans="1:17" hidden="1" x14ac:dyDescent="0.25">
      <c r="A10034" t="s">
        <v>39213</v>
      </c>
      <c r="B10034" t="s">
        <v>39214</v>
      </c>
      <c r="C10034" s="1" t="str">
        <f t="shared" si="1382"/>
        <v>21:0687</v>
      </c>
      <c r="D10034" s="1" t="str">
        <f t="shared" si="1379"/>
        <v>21:0207</v>
      </c>
      <c r="E10034" t="s">
        <v>39215</v>
      </c>
      <c r="F10034" t="s">
        <v>39216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 t="s">
        <v>21</v>
      </c>
      <c r="P10034" t="s">
        <v>45</v>
      </c>
      <c r="Q10034" t="s">
        <v>215</v>
      </c>
    </row>
    <row r="10035" spans="1:17" hidden="1" x14ac:dyDescent="0.25">
      <c r="A10035" t="s">
        <v>39217</v>
      </c>
      <c r="B10035" t="s">
        <v>39218</v>
      </c>
      <c r="C10035" s="1" t="str">
        <f t="shared" si="1382"/>
        <v>21:0687</v>
      </c>
      <c r="D10035" s="1" t="str">
        <f t="shared" si="1379"/>
        <v>21:0207</v>
      </c>
      <c r="E10035" t="s">
        <v>39215</v>
      </c>
      <c r="F10035" t="s">
        <v>39219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 t="s">
        <v>21</v>
      </c>
      <c r="P10035" t="s">
        <v>45</v>
      </c>
      <c r="Q10035" t="s">
        <v>52</v>
      </c>
    </row>
    <row r="10036" spans="1:17" hidden="1" x14ac:dyDescent="0.25">
      <c r="A10036" t="s">
        <v>39220</v>
      </c>
      <c r="B10036" t="s">
        <v>39221</v>
      </c>
      <c r="C10036" s="1" t="str">
        <f t="shared" si="1382"/>
        <v>21:0687</v>
      </c>
      <c r="D10036" s="1" t="str">
        <f t="shared" si="1379"/>
        <v>21:0207</v>
      </c>
      <c r="E10036" t="s">
        <v>39222</v>
      </c>
      <c r="F10036" t="s">
        <v>39223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 t="s">
        <v>21</v>
      </c>
      <c r="P10036" t="s">
        <v>45</v>
      </c>
      <c r="Q10036" t="s">
        <v>198</v>
      </c>
    </row>
    <row r="10037" spans="1:17" hidden="1" x14ac:dyDescent="0.25">
      <c r="A10037" t="s">
        <v>39224</v>
      </c>
      <c r="B10037" t="s">
        <v>39225</v>
      </c>
      <c r="C10037" s="1" t="str">
        <f t="shared" si="1382"/>
        <v>21:0687</v>
      </c>
      <c r="D10037" s="1" t="str">
        <f t="shared" si="1379"/>
        <v>21:0207</v>
      </c>
      <c r="E10037" t="s">
        <v>39226</v>
      </c>
      <c r="F10037" t="s">
        <v>39227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 t="s">
        <v>21</v>
      </c>
      <c r="P10037" t="s">
        <v>356</v>
      </c>
      <c r="Q10037" t="s">
        <v>198</v>
      </c>
    </row>
    <row r="10038" spans="1:17" hidden="1" x14ac:dyDescent="0.25">
      <c r="A10038" t="s">
        <v>39228</v>
      </c>
      <c r="B10038" t="s">
        <v>39229</v>
      </c>
      <c r="C10038" s="1" t="str">
        <f t="shared" si="1382"/>
        <v>21:0687</v>
      </c>
      <c r="D10038" s="1" t="str">
        <f t="shared" si="1379"/>
        <v>21:0207</v>
      </c>
      <c r="E10038" t="s">
        <v>39230</v>
      </c>
      <c r="F10038" t="s">
        <v>39231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 t="s">
        <v>21</v>
      </c>
      <c r="P10038" t="s">
        <v>45</v>
      </c>
      <c r="Q10038" t="s">
        <v>103</v>
      </c>
    </row>
    <row r="10039" spans="1:17" hidden="1" x14ac:dyDescent="0.25">
      <c r="A10039" t="s">
        <v>39232</v>
      </c>
      <c r="B10039" t="s">
        <v>39233</v>
      </c>
      <c r="C10039" s="1" t="str">
        <f t="shared" si="1382"/>
        <v>21:0687</v>
      </c>
      <c r="D10039" s="1" t="str">
        <f t="shared" si="1379"/>
        <v>21:0207</v>
      </c>
      <c r="E10039" t="s">
        <v>39234</v>
      </c>
      <c r="F10039" t="s">
        <v>39235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 t="s">
        <v>21</v>
      </c>
      <c r="P10039" t="s">
        <v>45</v>
      </c>
      <c r="Q10039" t="s">
        <v>103</v>
      </c>
    </row>
    <row r="10040" spans="1:17" hidden="1" x14ac:dyDescent="0.25">
      <c r="A10040" t="s">
        <v>39236</v>
      </c>
      <c r="B10040" t="s">
        <v>39237</v>
      </c>
      <c r="C10040" s="1" t="str">
        <f t="shared" si="1382"/>
        <v>21:0687</v>
      </c>
      <c r="D10040" s="1" t="str">
        <f t="shared" si="1379"/>
        <v>21:0207</v>
      </c>
      <c r="E10040" t="s">
        <v>39238</v>
      </c>
      <c r="F10040" t="s">
        <v>39239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 t="s">
        <v>21</v>
      </c>
      <c r="P10040" t="s">
        <v>45</v>
      </c>
      <c r="Q10040" t="s">
        <v>103</v>
      </c>
    </row>
    <row r="10041" spans="1:17" hidden="1" x14ac:dyDescent="0.25">
      <c r="A10041" t="s">
        <v>39240</v>
      </c>
      <c r="B10041" t="s">
        <v>39241</v>
      </c>
      <c r="C10041" s="1" t="str">
        <f t="shared" si="1382"/>
        <v>21:0687</v>
      </c>
      <c r="D10041" s="1" t="str">
        <f>HYPERLINK("http://geochem.nrcan.gc.ca/cdogs/content/svy/svy_e.htm", "")</f>
        <v/>
      </c>
      <c r="G10041" s="1" t="str">
        <f>HYPERLINK("http://geochem.nrcan.gc.ca/cdogs/content/cr_/cr_00085_e.htm", "85")</f>
        <v>85</v>
      </c>
      <c r="J10041" t="s">
        <v>11703</v>
      </c>
      <c r="K10041" t="s">
        <v>11704</v>
      </c>
      <c r="O10041" t="s">
        <v>652</v>
      </c>
      <c r="P10041" t="s">
        <v>583</v>
      </c>
      <c r="Q10041" t="s">
        <v>398</v>
      </c>
    </row>
    <row r="10042" spans="1:17" hidden="1" x14ac:dyDescent="0.25">
      <c r="A10042" t="s">
        <v>39242</v>
      </c>
      <c r="B10042" t="s">
        <v>39243</v>
      </c>
      <c r="C10042" s="1" t="str">
        <f t="shared" si="1382"/>
        <v>21:0687</v>
      </c>
      <c r="D10042" s="1" t="str">
        <f t="shared" ref="D10042:D10065" si="1383">HYPERLINK("http://geochem.nrcan.gc.ca/cdogs/content/svy/svy210207_e.htm", "21:0207")</f>
        <v>21:0207</v>
      </c>
      <c r="E10042" t="s">
        <v>39244</v>
      </c>
      <c r="F10042" t="s">
        <v>39245</v>
      </c>
      <c r="H10042">
        <v>47.222889100000003</v>
      </c>
      <c r="I10042">
        <v>-66.196763599999997</v>
      </c>
      <c r="J10042" s="1" t="str">
        <f t="shared" ref="J10042:J10065" si="1384">HYPERLINK("http://geochem.nrcan.gc.ca/cdogs/content/kwd/kwd020018_e.htm", "Fluid (stream)")</f>
        <v>Fluid (stream)</v>
      </c>
      <c r="K10042" s="1" t="str">
        <f t="shared" ref="K10042:K10065" si="1385">HYPERLINK("http://geochem.nrcan.gc.ca/cdogs/content/kwd/kwd080007_e.htm", "Untreated Water")</f>
        <v>Untreated Water</v>
      </c>
      <c r="O10042" t="s">
        <v>225</v>
      </c>
      <c r="P10042" t="s">
        <v>2212</v>
      </c>
      <c r="Q10042" t="s">
        <v>522</v>
      </c>
    </row>
    <row r="10043" spans="1:17" hidden="1" x14ac:dyDescent="0.25">
      <c r="A10043" t="s">
        <v>39246</v>
      </c>
      <c r="B10043" t="s">
        <v>39247</v>
      </c>
      <c r="C10043" s="1" t="str">
        <f t="shared" si="1382"/>
        <v>21:0687</v>
      </c>
      <c r="D10043" s="1" t="str">
        <f t="shared" si="1383"/>
        <v>21:0207</v>
      </c>
      <c r="E10043" t="s">
        <v>39248</v>
      </c>
      <c r="F10043" t="s">
        <v>39249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 t="s">
        <v>21</v>
      </c>
      <c r="P10043" t="s">
        <v>356</v>
      </c>
      <c r="Q10043" t="s">
        <v>23</v>
      </c>
    </row>
    <row r="10044" spans="1:17" hidden="1" x14ac:dyDescent="0.25">
      <c r="A10044" t="s">
        <v>39250</v>
      </c>
      <c r="B10044" t="s">
        <v>39251</v>
      </c>
      <c r="C10044" s="1" t="str">
        <f t="shared" si="1382"/>
        <v>21:0687</v>
      </c>
      <c r="D10044" s="1" t="str">
        <f t="shared" si="1383"/>
        <v>21:0207</v>
      </c>
      <c r="E10044" t="s">
        <v>39252</v>
      </c>
      <c r="F10044" t="s">
        <v>39253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 t="s">
        <v>1818</v>
      </c>
      <c r="P10044" t="s">
        <v>356</v>
      </c>
      <c r="Q10044" t="s">
        <v>198</v>
      </c>
    </row>
    <row r="10045" spans="1:17" hidden="1" x14ac:dyDescent="0.25">
      <c r="A10045" t="s">
        <v>39254</v>
      </c>
      <c r="B10045" t="s">
        <v>39255</v>
      </c>
      <c r="C10045" s="1" t="str">
        <f t="shared" si="1382"/>
        <v>21:0687</v>
      </c>
      <c r="D10045" s="1" t="str">
        <f t="shared" si="1383"/>
        <v>21:0207</v>
      </c>
      <c r="E10045" t="s">
        <v>39256</v>
      </c>
      <c r="F10045" t="s">
        <v>39257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 t="s">
        <v>21</v>
      </c>
      <c r="P10045" t="s">
        <v>45</v>
      </c>
      <c r="Q10045" t="s">
        <v>215</v>
      </c>
    </row>
    <row r="10046" spans="1:17" hidden="1" x14ac:dyDescent="0.25">
      <c r="A10046" t="s">
        <v>39258</v>
      </c>
      <c r="B10046" t="s">
        <v>39259</v>
      </c>
      <c r="C10046" s="1" t="str">
        <f t="shared" si="1382"/>
        <v>21:0687</v>
      </c>
      <c r="D10046" s="1" t="str">
        <f t="shared" si="1383"/>
        <v>21:0207</v>
      </c>
      <c r="E10046" t="s">
        <v>39260</v>
      </c>
      <c r="F10046" t="s">
        <v>39261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 t="s">
        <v>21</v>
      </c>
      <c r="P10046" t="s">
        <v>45</v>
      </c>
      <c r="Q10046" t="s">
        <v>71</v>
      </c>
    </row>
    <row r="10047" spans="1:17" hidden="1" x14ac:dyDescent="0.25">
      <c r="A10047" t="s">
        <v>39262</v>
      </c>
      <c r="B10047" t="s">
        <v>39263</v>
      </c>
      <c r="C10047" s="1" t="str">
        <f t="shared" si="1382"/>
        <v>21:0687</v>
      </c>
      <c r="D10047" s="1" t="str">
        <f t="shared" si="1383"/>
        <v>21:0207</v>
      </c>
      <c r="E10047" t="s">
        <v>39264</v>
      </c>
      <c r="F10047" t="s">
        <v>39265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 t="s">
        <v>21</v>
      </c>
      <c r="P10047" t="s">
        <v>45</v>
      </c>
      <c r="Q10047" t="s">
        <v>215</v>
      </c>
    </row>
    <row r="10048" spans="1:17" hidden="1" x14ac:dyDescent="0.25">
      <c r="A10048" t="s">
        <v>39266</v>
      </c>
      <c r="B10048" t="s">
        <v>39267</v>
      </c>
      <c r="C10048" s="1" t="str">
        <f t="shared" si="1382"/>
        <v>21:0687</v>
      </c>
      <c r="D10048" s="1" t="str">
        <f t="shared" si="1383"/>
        <v>21:0207</v>
      </c>
      <c r="E10048" t="s">
        <v>39268</v>
      </c>
      <c r="F10048" t="s">
        <v>39269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 t="s">
        <v>21</v>
      </c>
      <c r="P10048" t="s">
        <v>45</v>
      </c>
      <c r="Q10048" t="s">
        <v>215</v>
      </c>
    </row>
    <row r="10049" spans="1:17" hidden="1" x14ac:dyDescent="0.25">
      <c r="A10049" t="s">
        <v>39270</v>
      </c>
      <c r="B10049" t="s">
        <v>39271</v>
      </c>
      <c r="C10049" s="1" t="str">
        <f t="shared" si="1382"/>
        <v>21:0687</v>
      </c>
      <c r="D10049" s="1" t="str">
        <f t="shared" si="1383"/>
        <v>21:0207</v>
      </c>
      <c r="E10049" t="s">
        <v>39272</v>
      </c>
      <c r="F10049" t="s">
        <v>39273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 t="s">
        <v>21</v>
      </c>
      <c r="P10049" t="s">
        <v>356</v>
      </c>
      <c r="Q10049" t="s">
        <v>189</v>
      </c>
    </row>
    <row r="10050" spans="1:17" hidden="1" x14ac:dyDescent="0.25">
      <c r="A10050" t="s">
        <v>39274</v>
      </c>
      <c r="B10050" t="s">
        <v>39275</v>
      </c>
      <c r="C10050" s="1" t="str">
        <f t="shared" si="1382"/>
        <v>21:0687</v>
      </c>
      <c r="D10050" s="1" t="str">
        <f t="shared" si="1383"/>
        <v>21:0207</v>
      </c>
      <c r="E10050" t="s">
        <v>39276</v>
      </c>
      <c r="F10050" t="s">
        <v>39277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 t="s">
        <v>21</v>
      </c>
      <c r="P10050" t="s">
        <v>45</v>
      </c>
      <c r="Q10050" t="s">
        <v>138</v>
      </c>
    </row>
    <row r="10051" spans="1:17" hidden="1" x14ac:dyDescent="0.25">
      <c r="A10051" t="s">
        <v>39278</v>
      </c>
      <c r="B10051" t="s">
        <v>39279</v>
      </c>
      <c r="C10051" s="1" t="str">
        <f t="shared" si="1382"/>
        <v>21:0687</v>
      </c>
      <c r="D10051" s="1" t="str">
        <f t="shared" si="1383"/>
        <v>21:0207</v>
      </c>
      <c r="E10051" t="s">
        <v>39280</v>
      </c>
      <c r="F10051" t="s">
        <v>39281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 t="s">
        <v>21</v>
      </c>
      <c r="P10051" t="s">
        <v>356</v>
      </c>
      <c r="Q10051" t="s">
        <v>171</v>
      </c>
    </row>
    <row r="10052" spans="1:17" hidden="1" x14ac:dyDescent="0.25">
      <c r="A10052" t="s">
        <v>39282</v>
      </c>
      <c r="B10052" t="s">
        <v>39283</v>
      </c>
      <c r="C10052" s="1" t="str">
        <f t="shared" si="1382"/>
        <v>21:0687</v>
      </c>
      <c r="D10052" s="1" t="str">
        <f t="shared" si="1383"/>
        <v>21:0207</v>
      </c>
      <c r="E10052" t="s">
        <v>39284</v>
      </c>
      <c r="F10052" t="s">
        <v>39285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 t="s">
        <v>21</v>
      </c>
      <c r="P10052" t="s">
        <v>45</v>
      </c>
      <c r="Q10052" t="s">
        <v>189</v>
      </c>
    </row>
    <row r="10053" spans="1:17" hidden="1" x14ac:dyDescent="0.25">
      <c r="A10053" t="s">
        <v>39286</v>
      </c>
      <c r="B10053" t="s">
        <v>39287</v>
      </c>
      <c r="C10053" s="1" t="str">
        <f t="shared" si="1382"/>
        <v>21:0687</v>
      </c>
      <c r="D10053" s="1" t="str">
        <f t="shared" si="1383"/>
        <v>21:0207</v>
      </c>
      <c r="E10053" t="s">
        <v>39284</v>
      </c>
      <c r="F10053" t="s">
        <v>39288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 t="s">
        <v>21</v>
      </c>
      <c r="P10053" t="s">
        <v>45</v>
      </c>
      <c r="Q10053" t="s">
        <v>189</v>
      </c>
    </row>
    <row r="10054" spans="1:17" hidden="1" x14ac:dyDescent="0.25">
      <c r="A10054" t="s">
        <v>39289</v>
      </c>
      <c r="B10054" t="s">
        <v>39290</v>
      </c>
      <c r="C10054" s="1" t="str">
        <f t="shared" si="1382"/>
        <v>21:0687</v>
      </c>
      <c r="D10054" s="1" t="str">
        <f t="shared" si="1383"/>
        <v>21:0207</v>
      </c>
      <c r="E10054" t="s">
        <v>39291</v>
      </c>
      <c r="F10054" t="s">
        <v>39292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 t="s">
        <v>21</v>
      </c>
      <c r="P10054" t="s">
        <v>356</v>
      </c>
      <c r="Q10054" t="s">
        <v>215</v>
      </c>
    </row>
    <row r="10055" spans="1:17" hidden="1" x14ac:dyDescent="0.25">
      <c r="A10055" t="s">
        <v>39293</v>
      </c>
      <c r="B10055" t="s">
        <v>39294</v>
      </c>
      <c r="C10055" s="1" t="str">
        <f t="shared" si="1382"/>
        <v>21:0687</v>
      </c>
      <c r="D10055" s="1" t="str">
        <f t="shared" si="1383"/>
        <v>21:0207</v>
      </c>
      <c r="E10055" t="s">
        <v>39295</v>
      </c>
      <c r="F10055" t="s">
        <v>39296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 t="s">
        <v>21</v>
      </c>
      <c r="P10055" t="s">
        <v>45</v>
      </c>
      <c r="Q10055" t="s">
        <v>215</v>
      </c>
    </row>
    <row r="10056" spans="1:17" hidden="1" x14ac:dyDescent="0.25">
      <c r="A10056" t="s">
        <v>39297</v>
      </c>
      <c r="B10056" t="s">
        <v>39298</v>
      </c>
      <c r="C10056" s="1" t="str">
        <f t="shared" si="1382"/>
        <v>21:0687</v>
      </c>
      <c r="D10056" s="1" t="str">
        <f t="shared" si="1383"/>
        <v>21:0207</v>
      </c>
      <c r="E10056" t="s">
        <v>39299</v>
      </c>
      <c r="F10056" t="s">
        <v>39300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 t="s">
        <v>21</v>
      </c>
      <c r="P10056" t="s">
        <v>45</v>
      </c>
      <c r="Q10056" t="s">
        <v>143</v>
      </c>
    </row>
    <row r="10057" spans="1:17" hidden="1" x14ac:dyDescent="0.25">
      <c r="A10057" t="s">
        <v>39301</v>
      </c>
      <c r="B10057" t="s">
        <v>39302</v>
      </c>
      <c r="C10057" s="1" t="str">
        <f t="shared" si="1382"/>
        <v>21:0687</v>
      </c>
      <c r="D10057" s="1" t="str">
        <f t="shared" si="1383"/>
        <v>21:0207</v>
      </c>
      <c r="E10057" t="s">
        <v>39303</v>
      </c>
      <c r="F10057" t="s">
        <v>39304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 t="s">
        <v>21</v>
      </c>
      <c r="P10057" t="s">
        <v>356</v>
      </c>
      <c r="Q10057" t="s">
        <v>52</v>
      </c>
    </row>
    <row r="10058" spans="1:17" hidden="1" x14ac:dyDescent="0.25">
      <c r="A10058" t="s">
        <v>39305</v>
      </c>
      <c r="B10058" t="s">
        <v>39306</v>
      </c>
      <c r="C10058" s="1" t="str">
        <f t="shared" si="1382"/>
        <v>21:0687</v>
      </c>
      <c r="D10058" s="1" t="str">
        <f t="shared" si="1383"/>
        <v>21:0207</v>
      </c>
      <c r="E10058" t="s">
        <v>39307</v>
      </c>
      <c r="F10058" t="s">
        <v>39308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 t="s">
        <v>21</v>
      </c>
      <c r="P10058" t="s">
        <v>356</v>
      </c>
      <c r="Q10058" t="s">
        <v>189</v>
      </c>
    </row>
    <row r="10059" spans="1:17" hidden="1" x14ac:dyDescent="0.25">
      <c r="A10059" t="s">
        <v>39309</v>
      </c>
      <c r="B10059" t="s">
        <v>39310</v>
      </c>
      <c r="C10059" s="1" t="str">
        <f t="shared" si="1382"/>
        <v>21:0687</v>
      </c>
      <c r="D10059" s="1" t="str">
        <f t="shared" si="1383"/>
        <v>21:0207</v>
      </c>
      <c r="E10059" t="s">
        <v>39311</v>
      </c>
      <c r="F10059" t="s">
        <v>39312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 t="s">
        <v>21</v>
      </c>
      <c r="P10059" t="s">
        <v>45</v>
      </c>
      <c r="Q10059" t="s">
        <v>2948</v>
      </c>
    </row>
    <row r="10060" spans="1:17" hidden="1" x14ac:dyDescent="0.25">
      <c r="A10060" t="s">
        <v>39313</v>
      </c>
      <c r="B10060" t="s">
        <v>39314</v>
      </c>
      <c r="C10060" s="1" t="str">
        <f t="shared" si="1382"/>
        <v>21:0687</v>
      </c>
      <c r="D10060" s="1" t="str">
        <f t="shared" si="1383"/>
        <v>21:0207</v>
      </c>
      <c r="E10060" t="s">
        <v>39315</v>
      </c>
      <c r="F10060" t="s">
        <v>39316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 t="s">
        <v>21</v>
      </c>
      <c r="P10060" t="s">
        <v>356</v>
      </c>
      <c r="Q10060" t="s">
        <v>2948</v>
      </c>
    </row>
    <row r="10061" spans="1:17" hidden="1" x14ac:dyDescent="0.25">
      <c r="A10061" t="s">
        <v>39317</v>
      </c>
      <c r="B10061" t="s">
        <v>39318</v>
      </c>
      <c r="C10061" s="1" t="str">
        <f t="shared" si="1382"/>
        <v>21:0687</v>
      </c>
      <c r="D10061" s="1" t="str">
        <f t="shared" si="1383"/>
        <v>21:0207</v>
      </c>
      <c r="E10061" t="s">
        <v>39319</v>
      </c>
      <c r="F10061" t="s">
        <v>39320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 t="s">
        <v>64</v>
      </c>
      <c r="P10061" t="s">
        <v>45</v>
      </c>
      <c r="Q10061" t="s">
        <v>2366</v>
      </c>
    </row>
    <row r="10062" spans="1:17" hidden="1" x14ac:dyDescent="0.25">
      <c r="A10062" t="s">
        <v>39321</v>
      </c>
      <c r="B10062" t="s">
        <v>39322</v>
      </c>
      <c r="C10062" s="1" t="str">
        <f t="shared" si="1382"/>
        <v>21:0687</v>
      </c>
      <c r="D10062" s="1" t="str">
        <f t="shared" si="1383"/>
        <v>21:0207</v>
      </c>
      <c r="E10062" t="s">
        <v>39323</v>
      </c>
      <c r="F10062" t="s">
        <v>39324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 t="s">
        <v>21</v>
      </c>
      <c r="P10062" t="s">
        <v>356</v>
      </c>
      <c r="Q10062" t="s">
        <v>143</v>
      </c>
    </row>
    <row r="10063" spans="1:17" hidden="1" x14ac:dyDescent="0.25">
      <c r="A10063" t="s">
        <v>39325</v>
      </c>
      <c r="B10063" t="s">
        <v>39326</v>
      </c>
      <c r="C10063" s="1" t="str">
        <f t="shared" si="1382"/>
        <v>21:0687</v>
      </c>
      <c r="D10063" s="1" t="str">
        <f t="shared" si="1383"/>
        <v>21:0207</v>
      </c>
      <c r="E10063" t="s">
        <v>39327</v>
      </c>
      <c r="F10063" t="s">
        <v>39328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 t="s">
        <v>21</v>
      </c>
      <c r="P10063" t="s">
        <v>356</v>
      </c>
      <c r="Q10063" t="s">
        <v>149</v>
      </c>
    </row>
    <row r="10064" spans="1:17" hidden="1" x14ac:dyDescent="0.25">
      <c r="A10064" t="s">
        <v>39329</v>
      </c>
      <c r="B10064" t="s">
        <v>39330</v>
      </c>
      <c r="C10064" s="1" t="str">
        <f t="shared" si="1382"/>
        <v>21:0687</v>
      </c>
      <c r="D10064" s="1" t="str">
        <f t="shared" si="1383"/>
        <v>21:0207</v>
      </c>
      <c r="E10064" t="s">
        <v>39331</v>
      </c>
      <c r="F10064" t="s">
        <v>39332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 t="s">
        <v>21</v>
      </c>
      <c r="P10064" t="s">
        <v>45</v>
      </c>
      <c r="Q10064" t="s">
        <v>2822</v>
      </c>
    </row>
    <row r="10065" spans="1:17" hidden="1" x14ac:dyDescent="0.25">
      <c r="A10065" t="s">
        <v>39333</v>
      </c>
      <c r="B10065" t="s">
        <v>39334</v>
      </c>
      <c r="C10065" s="1" t="str">
        <f t="shared" si="1382"/>
        <v>21:0687</v>
      </c>
      <c r="D10065" s="1" t="str">
        <f t="shared" si="1383"/>
        <v>21:0207</v>
      </c>
      <c r="E10065" t="s">
        <v>39335</v>
      </c>
      <c r="F10065" t="s">
        <v>39336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 t="s">
        <v>21</v>
      </c>
      <c r="P10065" t="s">
        <v>356</v>
      </c>
      <c r="Q10065" t="s">
        <v>171</v>
      </c>
    </row>
    <row r="10066" spans="1:17" hidden="1" x14ac:dyDescent="0.25">
      <c r="A10066" t="s">
        <v>39337</v>
      </c>
      <c r="B10066" t="s">
        <v>39338</v>
      </c>
      <c r="C10066" s="1" t="str">
        <f t="shared" si="1382"/>
        <v>21:0687</v>
      </c>
      <c r="D10066" s="1" t="str">
        <f>HYPERLINK("http://geochem.nrcan.gc.ca/cdogs/content/svy/svy_e.htm", "")</f>
        <v/>
      </c>
      <c r="G10066" s="1" t="str">
        <f>HYPERLINK("http://geochem.nrcan.gc.ca/cdogs/content/cr_/cr_00085_e.htm", "85")</f>
        <v>85</v>
      </c>
      <c r="J10066" t="s">
        <v>11703</v>
      </c>
      <c r="K10066" t="s">
        <v>11704</v>
      </c>
      <c r="O10066" t="s">
        <v>57</v>
      </c>
      <c r="P10066" t="s">
        <v>583</v>
      </c>
      <c r="Q10066" t="s">
        <v>398</v>
      </c>
    </row>
    <row r="10067" spans="1:17" hidden="1" x14ac:dyDescent="0.25">
      <c r="A10067" t="s">
        <v>39339</v>
      </c>
      <c r="B10067" t="s">
        <v>39340</v>
      </c>
      <c r="C10067" s="1" t="str">
        <f t="shared" si="1382"/>
        <v>21:0687</v>
      </c>
      <c r="D10067" s="1" t="str">
        <f t="shared" ref="D10067:D10087" si="1386">HYPERLINK("http://geochem.nrcan.gc.ca/cdogs/content/svy/svy210207_e.htm", "21:0207")</f>
        <v>21:0207</v>
      </c>
      <c r="E10067" t="s">
        <v>39341</v>
      </c>
      <c r="F10067" t="s">
        <v>39342</v>
      </c>
      <c r="H10067">
        <v>47.150269000000002</v>
      </c>
      <c r="I10067">
        <v>-66.077085699999998</v>
      </c>
      <c r="J10067" s="1" t="str">
        <f t="shared" ref="J10067:J10087" si="1387">HYPERLINK("http://geochem.nrcan.gc.ca/cdogs/content/kwd/kwd020018_e.htm", "Fluid (stream)")</f>
        <v>Fluid (stream)</v>
      </c>
      <c r="K10067" s="1" t="str">
        <f t="shared" ref="K10067:K10087" si="1388">HYPERLINK("http://geochem.nrcan.gc.ca/cdogs/content/kwd/kwd080007_e.htm", "Untreated Water")</f>
        <v>Untreated Water</v>
      </c>
      <c r="O10067" t="s">
        <v>21</v>
      </c>
      <c r="P10067" t="s">
        <v>45</v>
      </c>
      <c r="Q10067" t="s">
        <v>2366</v>
      </c>
    </row>
    <row r="10068" spans="1:17" hidden="1" x14ac:dyDescent="0.25">
      <c r="A10068" t="s">
        <v>39343</v>
      </c>
      <c r="B10068" t="s">
        <v>39344</v>
      </c>
      <c r="C10068" s="1" t="str">
        <f t="shared" si="1382"/>
        <v>21:0687</v>
      </c>
      <c r="D10068" s="1" t="str">
        <f t="shared" si="1386"/>
        <v>21:0207</v>
      </c>
      <c r="E10068" t="s">
        <v>39345</v>
      </c>
      <c r="F10068" t="s">
        <v>39346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 t="s">
        <v>21</v>
      </c>
      <c r="P10068" t="s">
        <v>45</v>
      </c>
      <c r="Q10068" t="s">
        <v>2392</v>
      </c>
    </row>
    <row r="10069" spans="1:17" hidden="1" x14ac:dyDescent="0.25">
      <c r="A10069" t="s">
        <v>39347</v>
      </c>
      <c r="B10069" t="s">
        <v>39348</v>
      </c>
      <c r="C10069" s="1" t="str">
        <f t="shared" si="1382"/>
        <v>21:0687</v>
      </c>
      <c r="D10069" s="1" t="str">
        <f t="shared" si="1386"/>
        <v>21:0207</v>
      </c>
      <c r="E10069" t="s">
        <v>39349</v>
      </c>
      <c r="F10069" t="s">
        <v>39350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 t="s">
        <v>21</v>
      </c>
      <c r="P10069" t="s">
        <v>45</v>
      </c>
      <c r="Q10069" t="s">
        <v>149</v>
      </c>
    </row>
    <row r="10070" spans="1:17" hidden="1" x14ac:dyDescent="0.25">
      <c r="A10070" t="s">
        <v>39351</v>
      </c>
      <c r="B10070" t="s">
        <v>39352</v>
      </c>
      <c r="C10070" s="1" t="str">
        <f t="shared" si="1382"/>
        <v>21:0687</v>
      </c>
      <c r="D10070" s="1" t="str">
        <f t="shared" si="1386"/>
        <v>21:0207</v>
      </c>
      <c r="E10070" t="s">
        <v>39353</v>
      </c>
      <c r="F10070" t="s">
        <v>39354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 t="s">
        <v>21</v>
      </c>
      <c r="P10070" t="s">
        <v>45</v>
      </c>
      <c r="Q10070" t="s">
        <v>71</v>
      </c>
    </row>
    <row r="10071" spans="1:17" hidden="1" x14ac:dyDescent="0.25">
      <c r="A10071" t="s">
        <v>39355</v>
      </c>
      <c r="B10071" t="s">
        <v>39356</v>
      </c>
      <c r="C10071" s="1" t="str">
        <f t="shared" si="1382"/>
        <v>21:0687</v>
      </c>
      <c r="D10071" s="1" t="str">
        <f t="shared" si="1386"/>
        <v>21:0207</v>
      </c>
      <c r="E10071" t="s">
        <v>39357</v>
      </c>
      <c r="F10071" t="s">
        <v>39358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 t="s">
        <v>21</v>
      </c>
      <c r="P10071" t="s">
        <v>356</v>
      </c>
      <c r="Q10071" t="s">
        <v>149</v>
      </c>
    </row>
    <row r="10072" spans="1:17" hidden="1" x14ac:dyDescent="0.25">
      <c r="A10072" t="s">
        <v>39359</v>
      </c>
      <c r="B10072" t="s">
        <v>39360</v>
      </c>
      <c r="C10072" s="1" t="str">
        <f t="shared" si="1382"/>
        <v>21:0687</v>
      </c>
      <c r="D10072" s="1" t="str">
        <f t="shared" si="1386"/>
        <v>21:0207</v>
      </c>
      <c r="E10072" t="s">
        <v>39361</v>
      </c>
      <c r="F10072" t="s">
        <v>39362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 t="s">
        <v>21</v>
      </c>
      <c r="P10072" t="s">
        <v>45</v>
      </c>
      <c r="Q10072" t="s">
        <v>198</v>
      </c>
    </row>
    <row r="10073" spans="1:17" hidden="1" x14ac:dyDescent="0.25">
      <c r="A10073" t="s">
        <v>39363</v>
      </c>
      <c r="B10073" t="s">
        <v>39364</v>
      </c>
      <c r="C10073" s="1" t="str">
        <f t="shared" si="1382"/>
        <v>21:0687</v>
      </c>
      <c r="D10073" s="1" t="str">
        <f t="shared" si="1386"/>
        <v>21:0207</v>
      </c>
      <c r="E10073" t="s">
        <v>39365</v>
      </c>
      <c r="F10073" t="s">
        <v>39366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 t="s">
        <v>21</v>
      </c>
      <c r="P10073" t="s">
        <v>45</v>
      </c>
      <c r="Q10073" t="s">
        <v>71</v>
      </c>
    </row>
    <row r="10074" spans="1:17" hidden="1" x14ac:dyDescent="0.25">
      <c r="A10074" t="s">
        <v>39367</v>
      </c>
      <c r="B10074" t="s">
        <v>39368</v>
      </c>
      <c r="C10074" s="1" t="str">
        <f t="shared" si="1382"/>
        <v>21:0687</v>
      </c>
      <c r="D10074" s="1" t="str">
        <f t="shared" si="1386"/>
        <v>21:0207</v>
      </c>
      <c r="E10074" t="s">
        <v>39369</v>
      </c>
      <c r="F10074" t="s">
        <v>39370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 t="s">
        <v>21</v>
      </c>
      <c r="P10074" t="s">
        <v>45</v>
      </c>
      <c r="Q10074" t="s">
        <v>88</v>
      </c>
    </row>
    <row r="10075" spans="1:17" hidden="1" x14ac:dyDescent="0.25">
      <c r="A10075" t="s">
        <v>39371</v>
      </c>
      <c r="B10075" t="s">
        <v>39372</v>
      </c>
      <c r="C10075" s="1" t="str">
        <f t="shared" si="1382"/>
        <v>21:0687</v>
      </c>
      <c r="D10075" s="1" t="str">
        <f t="shared" si="1386"/>
        <v>21:0207</v>
      </c>
      <c r="E10075" t="s">
        <v>39369</v>
      </c>
      <c r="F10075" t="s">
        <v>39373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 t="s">
        <v>21</v>
      </c>
      <c r="P10075" t="s">
        <v>356</v>
      </c>
      <c r="Q10075" t="s">
        <v>171</v>
      </c>
    </row>
    <row r="10076" spans="1:17" hidden="1" x14ac:dyDescent="0.25">
      <c r="A10076" t="s">
        <v>39374</v>
      </c>
      <c r="B10076" t="s">
        <v>39375</v>
      </c>
      <c r="C10076" s="1" t="str">
        <f t="shared" si="1382"/>
        <v>21:0687</v>
      </c>
      <c r="D10076" s="1" t="str">
        <f t="shared" si="1386"/>
        <v>21:0207</v>
      </c>
      <c r="E10076" t="s">
        <v>39376</v>
      </c>
      <c r="F10076" t="s">
        <v>39377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 t="s">
        <v>21</v>
      </c>
      <c r="P10076" t="s">
        <v>45</v>
      </c>
      <c r="Q10076" t="s">
        <v>71</v>
      </c>
    </row>
    <row r="10077" spans="1:17" hidden="1" x14ac:dyDescent="0.25">
      <c r="A10077" t="s">
        <v>39378</v>
      </c>
      <c r="B10077" t="s">
        <v>39379</v>
      </c>
      <c r="C10077" s="1" t="str">
        <f t="shared" si="1382"/>
        <v>21:0687</v>
      </c>
      <c r="D10077" s="1" t="str">
        <f t="shared" si="1386"/>
        <v>21:0207</v>
      </c>
      <c r="E10077" t="s">
        <v>39380</v>
      </c>
      <c r="F10077" t="s">
        <v>39381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 t="s">
        <v>21</v>
      </c>
      <c r="P10077" t="s">
        <v>45</v>
      </c>
      <c r="Q10077" t="s">
        <v>103</v>
      </c>
    </row>
    <row r="10078" spans="1:17" hidden="1" x14ac:dyDescent="0.25">
      <c r="A10078" t="s">
        <v>39382</v>
      </c>
      <c r="B10078" t="s">
        <v>39383</v>
      </c>
      <c r="C10078" s="1" t="str">
        <f t="shared" si="1382"/>
        <v>21:0687</v>
      </c>
      <c r="D10078" s="1" t="str">
        <f t="shared" si="1386"/>
        <v>21:0207</v>
      </c>
      <c r="E10078" t="s">
        <v>39384</v>
      </c>
      <c r="F10078" t="s">
        <v>39385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 t="s">
        <v>21</v>
      </c>
      <c r="P10078" t="s">
        <v>356</v>
      </c>
      <c r="Q10078" t="s">
        <v>171</v>
      </c>
    </row>
    <row r="10079" spans="1:17" hidden="1" x14ac:dyDescent="0.25">
      <c r="A10079" t="s">
        <v>39386</v>
      </c>
      <c r="B10079" t="s">
        <v>39387</v>
      </c>
      <c r="C10079" s="1" t="str">
        <f t="shared" si="1382"/>
        <v>21:0687</v>
      </c>
      <c r="D10079" s="1" t="str">
        <f t="shared" si="1386"/>
        <v>21:0207</v>
      </c>
      <c r="E10079" t="s">
        <v>39388</v>
      </c>
      <c r="F10079" t="s">
        <v>39389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 t="s">
        <v>21</v>
      </c>
      <c r="P10079" t="s">
        <v>45</v>
      </c>
      <c r="Q10079" t="s">
        <v>138</v>
      </c>
    </row>
    <row r="10080" spans="1:17" hidden="1" x14ac:dyDescent="0.25">
      <c r="A10080" t="s">
        <v>39390</v>
      </c>
      <c r="B10080" t="s">
        <v>39391</v>
      </c>
      <c r="C10080" s="1" t="str">
        <f t="shared" si="1382"/>
        <v>21:0687</v>
      </c>
      <c r="D10080" s="1" t="str">
        <f t="shared" si="1386"/>
        <v>21:0207</v>
      </c>
      <c r="E10080" t="s">
        <v>39392</v>
      </c>
      <c r="F10080" t="s">
        <v>39393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 t="s">
        <v>154</v>
      </c>
      <c r="P10080" t="s">
        <v>356</v>
      </c>
      <c r="Q10080" t="s">
        <v>2366</v>
      </c>
    </row>
    <row r="10081" spans="1:17" hidden="1" x14ac:dyDescent="0.25">
      <c r="A10081" t="s">
        <v>39394</v>
      </c>
      <c r="B10081" t="s">
        <v>39395</v>
      </c>
      <c r="C10081" s="1" t="str">
        <f t="shared" si="1382"/>
        <v>21:0687</v>
      </c>
      <c r="D10081" s="1" t="str">
        <f t="shared" si="1386"/>
        <v>21:0207</v>
      </c>
      <c r="E10081" t="s">
        <v>39396</v>
      </c>
      <c r="F10081" t="s">
        <v>39397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 t="s">
        <v>21</v>
      </c>
      <c r="P10081" t="s">
        <v>45</v>
      </c>
      <c r="Q10081" t="s">
        <v>2366</v>
      </c>
    </row>
    <row r="10082" spans="1:17" hidden="1" x14ac:dyDescent="0.25">
      <c r="A10082" t="s">
        <v>39398</v>
      </c>
      <c r="B10082" t="s">
        <v>39399</v>
      </c>
      <c r="C10082" s="1" t="str">
        <f t="shared" si="1382"/>
        <v>21:0687</v>
      </c>
      <c r="D10082" s="1" t="str">
        <f t="shared" si="1386"/>
        <v>21:0207</v>
      </c>
      <c r="E10082" t="s">
        <v>39400</v>
      </c>
      <c r="F10082" t="s">
        <v>39401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 t="s">
        <v>21</v>
      </c>
      <c r="P10082" t="s">
        <v>45</v>
      </c>
      <c r="Q10082" t="s">
        <v>2392</v>
      </c>
    </row>
    <row r="10083" spans="1:17" hidden="1" x14ac:dyDescent="0.25">
      <c r="A10083" t="s">
        <v>39402</v>
      </c>
      <c r="B10083" t="s">
        <v>39403</v>
      </c>
      <c r="C10083" s="1" t="str">
        <f t="shared" si="1382"/>
        <v>21:0687</v>
      </c>
      <c r="D10083" s="1" t="str">
        <f t="shared" si="1386"/>
        <v>21:0207</v>
      </c>
      <c r="E10083" t="s">
        <v>39404</v>
      </c>
      <c r="F10083" t="s">
        <v>39405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 t="s">
        <v>21</v>
      </c>
      <c r="P10083" t="s">
        <v>45</v>
      </c>
      <c r="Q10083" t="s">
        <v>2366</v>
      </c>
    </row>
    <row r="10084" spans="1:17" hidden="1" x14ac:dyDescent="0.25">
      <c r="A10084" t="s">
        <v>39406</v>
      </c>
      <c r="B10084" t="s">
        <v>39407</v>
      </c>
      <c r="C10084" s="1" t="str">
        <f t="shared" ref="C10084:C10147" si="1389">HYPERLINK("http://geochem.nrcan.gc.ca/cdogs/content/bdl/bdl210687_e.htm", "21:0687")</f>
        <v>21:0687</v>
      </c>
      <c r="D10084" s="1" t="str">
        <f t="shared" si="1386"/>
        <v>21:0207</v>
      </c>
      <c r="E10084" t="s">
        <v>39408</v>
      </c>
      <c r="F10084" t="s">
        <v>39409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 t="s">
        <v>21</v>
      </c>
      <c r="P10084" t="s">
        <v>356</v>
      </c>
      <c r="Q10084" t="s">
        <v>88</v>
      </c>
    </row>
    <row r="10085" spans="1:17" hidden="1" x14ac:dyDescent="0.25">
      <c r="A10085" t="s">
        <v>39410</v>
      </c>
      <c r="B10085" t="s">
        <v>39411</v>
      </c>
      <c r="C10085" s="1" t="str">
        <f t="shared" si="1389"/>
        <v>21:0687</v>
      </c>
      <c r="D10085" s="1" t="str">
        <f t="shared" si="1386"/>
        <v>21:0207</v>
      </c>
      <c r="E10085" t="s">
        <v>39412</v>
      </c>
      <c r="F10085" t="s">
        <v>39413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 t="s">
        <v>21</v>
      </c>
      <c r="P10085" t="s">
        <v>45</v>
      </c>
      <c r="Q10085" t="s">
        <v>189</v>
      </c>
    </row>
    <row r="10086" spans="1:17" hidden="1" x14ac:dyDescent="0.25">
      <c r="A10086" t="s">
        <v>39414</v>
      </c>
      <c r="B10086" t="s">
        <v>39415</v>
      </c>
      <c r="C10086" s="1" t="str">
        <f t="shared" si="1389"/>
        <v>21:0687</v>
      </c>
      <c r="D10086" s="1" t="str">
        <f t="shared" si="1386"/>
        <v>21:0207</v>
      </c>
      <c r="E10086" t="s">
        <v>39416</v>
      </c>
      <c r="F10086" t="s">
        <v>39417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 t="s">
        <v>21</v>
      </c>
      <c r="P10086" t="s">
        <v>356</v>
      </c>
      <c r="Q10086" t="s">
        <v>52</v>
      </c>
    </row>
    <row r="10087" spans="1:17" hidden="1" x14ac:dyDescent="0.25">
      <c r="A10087" t="s">
        <v>39418</v>
      </c>
      <c r="B10087" t="s">
        <v>39419</v>
      </c>
      <c r="C10087" s="1" t="str">
        <f t="shared" si="1389"/>
        <v>21:0687</v>
      </c>
      <c r="D10087" s="1" t="str">
        <f t="shared" si="1386"/>
        <v>21:0207</v>
      </c>
      <c r="E10087" t="s">
        <v>39420</v>
      </c>
      <c r="F10087" t="s">
        <v>39421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 t="s">
        <v>21</v>
      </c>
      <c r="P10087" t="s">
        <v>45</v>
      </c>
      <c r="Q10087" t="s">
        <v>149</v>
      </c>
    </row>
    <row r="10088" spans="1:17" hidden="1" x14ac:dyDescent="0.25">
      <c r="A10088" t="s">
        <v>39422</v>
      </c>
      <c r="B10088" t="s">
        <v>39423</v>
      </c>
      <c r="C10088" s="1" t="str">
        <f t="shared" si="1389"/>
        <v>21:0687</v>
      </c>
      <c r="D10088" s="1" t="str">
        <f>HYPERLINK("http://geochem.nrcan.gc.ca/cdogs/content/svy/svy_e.htm", "")</f>
        <v/>
      </c>
      <c r="G10088" s="1" t="str">
        <f>HYPERLINK("http://geochem.nrcan.gc.ca/cdogs/content/cr_/cr_00085_e.htm", "85")</f>
        <v>85</v>
      </c>
      <c r="J10088" t="s">
        <v>11703</v>
      </c>
      <c r="K10088" t="s">
        <v>11704</v>
      </c>
      <c r="O10088" t="s">
        <v>3376</v>
      </c>
      <c r="P10088" t="s">
        <v>583</v>
      </c>
      <c r="Q10088" t="s">
        <v>365</v>
      </c>
    </row>
    <row r="10089" spans="1:17" hidden="1" x14ac:dyDescent="0.25">
      <c r="A10089" t="s">
        <v>39424</v>
      </c>
      <c r="B10089" t="s">
        <v>39425</v>
      </c>
      <c r="C10089" s="1" t="str">
        <f t="shared" si="1389"/>
        <v>21:0687</v>
      </c>
      <c r="D10089" s="1" t="str">
        <f t="shared" ref="D10089:D10101" si="1390">HYPERLINK("http://geochem.nrcan.gc.ca/cdogs/content/svy/svy210207_e.htm", "21:0207")</f>
        <v>21:0207</v>
      </c>
      <c r="E10089" t="s">
        <v>39426</v>
      </c>
      <c r="F10089" t="s">
        <v>39427</v>
      </c>
      <c r="H10089">
        <v>47.218493600000002</v>
      </c>
      <c r="I10089">
        <v>-66.0392686</v>
      </c>
      <c r="J10089" s="1" t="str">
        <f t="shared" ref="J10089:J10101" si="1391">HYPERLINK("http://geochem.nrcan.gc.ca/cdogs/content/kwd/kwd020018_e.htm", "Fluid (stream)")</f>
        <v>Fluid (stream)</v>
      </c>
      <c r="K10089" s="1" t="str">
        <f t="shared" ref="K10089:K10101" si="1392">HYPERLINK("http://geochem.nrcan.gc.ca/cdogs/content/kwd/kwd080007_e.htm", "Untreated Water")</f>
        <v>Untreated Water</v>
      </c>
      <c r="O10089" t="s">
        <v>21</v>
      </c>
      <c r="P10089" t="s">
        <v>45</v>
      </c>
      <c r="Q10089" t="s">
        <v>35</v>
      </c>
    </row>
    <row r="10090" spans="1:17" hidden="1" x14ac:dyDescent="0.25">
      <c r="A10090" t="s">
        <v>39428</v>
      </c>
      <c r="B10090" t="s">
        <v>39429</v>
      </c>
      <c r="C10090" s="1" t="str">
        <f t="shared" si="1389"/>
        <v>21:0687</v>
      </c>
      <c r="D10090" s="1" t="str">
        <f t="shared" si="1390"/>
        <v>21:0207</v>
      </c>
      <c r="E10090" t="s">
        <v>39430</v>
      </c>
      <c r="F10090" t="s">
        <v>39431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 t="s">
        <v>21</v>
      </c>
      <c r="P10090" t="s">
        <v>45</v>
      </c>
      <c r="Q10090" t="s">
        <v>198</v>
      </c>
    </row>
    <row r="10091" spans="1:17" hidden="1" x14ac:dyDescent="0.25">
      <c r="A10091" t="s">
        <v>39432</v>
      </c>
      <c r="B10091" t="s">
        <v>39433</v>
      </c>
      <c r="C10091" s="1" t="str">
        <f t="shared" si="1389"/>
        <v>21:0687</v>
      </c>
      <c r="D10091" s="1" t="str">
        <f t="shared" si="1390"/>
        <v>21:0207</v>
      </c>
      <c r="E10091" t="s">
        <v>39430</v>
      </c>
      <c r="F10091" t="s">
        <v>39434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 t="s">
        <v>21</v>
      </c>
      <c r="P10091" t="s">
        <v>45</v>
      </c>
      <c r="Q10091" t="s">
        <v>103</v>
      </c>
    </row>
    <row r="10092" spans="1:17" hidden="1" x14ac:dyDescent="0.25">
      <c r="A10092" t="s">
        <v>39435</v>
      </c>
      <c r="B10092" t="s">
        <v>39436</v>
      </c>
      <c r="C10092" s="1" t="str">
        <f t="shared" si="1389"/>
        <v>21:0687</v>
      </c>
      <c r="D10092" s="1" t="str">
        <f t="shared" si="1390"/>
        <v>21:0207</v>
      </c>
      <c r="E10092" t="s">
        <v>39437</v>
      </c>
      <c r="F10092" t="s">
        <v>39438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 t="s">
        <v>21</v>
      </c>
      <c r="P10092" t="s">
        <v>45</v>
      </c>
      <c r="Q10092" t="s">
        <v>71</v>
      </c>
    </row>
    <row r="10093" spans="1:17" hidden="1" x14ac:dyDescent="0.25">
      <c r="A10093" t="s">
        <v>39439</v>
      </c>
      <c r="B10093" t="s">
        <v>39440</v>
      </c>
      <c r="C10093" s="1" t="str">
        <f t="shared" si="1389"/>
        <v>21:0687</v>
      </c>
      <c r="D10093" s="1" t="str">
        <f t="shared" si="1390"/>
        <v>21:0207</v>
      </c>
      <c r="E10093" t="s">
        <v>39441</v>
      </c>
      <c r="F10093" t="s">
        <v>39442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 t="s">
        <v>21</v>
      </c>
      <c r="P10093" t="s">
        <v>45</v>
      </c>
      <c r="Q10093" t="s">
        <v>198</v>
      </c>
    </row>
    <row r="10094" spans="1:17" hidden="1" x14ac:dyDescent="0.25">
      <c r="A10094" t="s">
        <v>39443</v>
      </c>
      <c r="B10094" t="s">
        <v>39444</v>
      </c>
      <c r="C10094" s="1" t="str">
        <f t="shared" si="1389"/>
        <v>21:0687</v>
      </c>
      <c r="D10094" s="1" t="str">
        <f t="shared" si="1390"/>
        <v>21:0207</v>
      </c>
      <c r="E10094" t="s">
        <v>39445</v>
      </c>
      <c r="F10094" t="s">
        <v>39446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 t="s">
        <v>21</v>
      </c>
      <c r="P10094" t="s">
        <v>45</v>
      </c>
      <c r="Q10094" t="s">
        <v>71</v>
      </c>
    </row>
    <row r="10095" spans="1:17" hidden="1" x14ac:dyDescent="0.25">
      <c r="A10095" t="s">
        <v>39447</v>
      </c>
      <c r="B10095" t="s">
        <v>39448</v>
      </c>
      <c r="C10095" s="1" t="str">
        <f t="shared" si="1389"/>
        <v>21:0687</v>
      </c>
      <c r="D10095" s="1" t="str">
        <f t="shared" si="1390"/>
        <v>21:0207</v>
      </c>
      <c r="E10095" t="s">
        <v>39449</v>
      </c>
      <c r="F10095" t="s">
        <v>39450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 t="s">
        <v>21</v>
      </c>
      <c r="P10095" t="s">
        <v>87</v>
      </c>
      <c r="Q10095" t="s">
        <v>46</v>
      </c>
    </row>
    <row r="10096" spans="1:17" hidden="1" x14ac:dyDescent="0.25">
      <c r="A10096" t="s">
        <v>39451</v>
      </c>
      <c r="B10096" t="s">
        <v>39452</v>
      </c>
      <c r="C10096" s="1" t="str">
        <f t="shared" si="1389"/>
        <v>21:0687</v>
      </c>
      <c r="D10096" s="1" t="str">
        <f t="shared" si="1390"/>
        <v>21:0207</v>
      </c>
      <c r="E10096" t="s">
        <v>39453</v>
      </c>
      <c r="F10096" t="s">
        <v>39454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 t="s">
        <v>21</v>
      </c>
      <c r="P10096" t="s">
        <v>87</v>
      </c>
      <c r="Q10096" t="s">
        <v>198</v>
      </c>
    </row>
    <row r="10097" spans="1:17" hidden="1" x14ac:dyDescent="0.25">
      <c r="A10097" t="s">
        <v>39455</v>
      </c>
      <c r="B10097" t="s">
        <v>39456</v>
      </c>
      <c r="C10097" s="1" t="str">
        <f t="shared" si="1389"/>
        <v>21:0687</v>
      </c>
      <c r="D10097" s="1" t="str">
        <f t="shared" si="1390"/>
        <v>21:0207</v>
      </c>
      <c r="E10097" t="s">
        <v>39457</v>
      </c>
      <c r="F10097" t="s">
        <v>39458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 t="s">
        <v>21</v>
      </c>
      <c r="P10097" t="s">
        <v>45</v>
      </c>
      <c r="Q10097" t="s">
        <v>93</v>
      </c>
    </row>
    <row r="10098" spans="1:17" hidden="1" x14ac:dyDescent="0.25">
      <c r="A10098" t="s">
        <v>39459</v>
      </c>
      <c r="B10098" t="s">
        <v>39460</v>
      </c>
      <c r="C10098" s="1" t="str">
        <f t="shared" si="1389"/>
        <v>21:0687</v>
      </c>
      <c r="D10098" s="1" t="str">
        <f t="shared" si="1390"/>
        <v>21:0207</v>
      </c>
      <c r="E10098" t="s">
        <v>39461</v>
      </c>
      <c r="F10098" t="s">
        <v>39462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 t="s">
        <v>21</v>
      </c>
      <c r="P10098" t="s">
        <v>356</v>
      </c>
      <c r="Q10098" t="s">
        <v>71</v>
      </c>
    </row>
    <row r="10099" spans="1:17" hidden="1" x14ac:dyDescent="0.25">
      <c r="A10099" t="s">
        <v>39463</v>
      </c>
      <c r="B10099" t="s">
        <v>39464</v>
      </c>
      <c r="C10099" s="1" t="str">
        <f t="shared" si="1389"/>
        <v>21:0687</v>
      </c>
      <c r="D10099" s="1" t="str">
        <f t="shared" si="1390"/>
        <v>21:0207</v>
      </c>
      <c r="E10099" t="s">
        <v>39465</v>
      </c>
      <c r="F10099" t="s">
        <v>39466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 t="s">
        <v>21</v>
      </c>
      <c r="P10099" t="s">
        <v>45</v>
      </c>
      <c r="Q10099" t="s">
        <v>71</v>
      </c>
    </row>
    <row r="10100" spans="1:17" hidden="1" x14ac:dyDescent="0.25">
      <c r="A10100" t="s">
        <v>39467</v>
      </c>
      <c r="B10100" t="s">
        <v>39468</v>
      </c>
      <c r="C10100" s="1" t="str">
        <f t="shared" si="1389"/>
        <v>21:0687</v>
      </c>
      <c r="D10100" s="1" t="str">
        <f t="shared" si="1390"/>
        <v>21:0207</v>
      </c>
      <c r="E10100" t="s">
        <v>39469</v>
      </c>
      <c r="F10100" t="s">
        <v>39470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 t="s">
        <v>21</v>
      </c>
      <c r="P10100" t="s">
        <v>356</v>
      </c>
      <c r="Q10100" t="s">
        <v>52</v>
      </c>
    </row>
    <row r="10101" spans="1:17" hidden="1" x14ac:dyDescent="0.25">
      <c r="A10101" t="s">
        <v>39471</v>
      </c>
      <c r="B10101" t="s">
        <v>39472</v>
      </c>
      <c r="C10101" s="1" t="str">
        <f t="shared" si="1389"/>
        <v>21:0687</v>
      </c>
      <c r="D10101" s="1" t="str">
        <f t="shared" si="1390"/>
        <v>21:0207</v>
      </c>
      <c r="E10101" t="s">
        <v>39473</v>
      </c>
      <c r="F10101" t="s">
        <v>39474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 t="s">
        <v>21</v>
      </c>
      <c r="P10101" t="s">
        <v>87</v>
      </c>
      <c r="Q10101" t="s">
        <v>171</v>
      </c>
    </row>
    <row r="10102" spans="1:17" hidden="1" x14ac:dyDescent="0.25">
      <c r="A10102" t="s">
        <v>39475</v>
      </c>
      <c r="B10102" t="s">
        <v>39476</v>
      </c>
      <c r="C10102" s="1" t="str">
        <f t="shared" si="1389"/>
        <v>21:0687</v>
      </c>
      <c r="D10102" s="1" t="str">
        <f>HYPERLINK("http://geochem.nrcan.gc.ca/cdogs/content/svy/svy_e.htm", "")</f>
        <v/>
      </c>
      <c r="G10102" s="1" t="str">
        <f>HYPERLINK("http://geochem.nrcan.gc.ca/cdogs/content/cr_/cr_00085_e.htm", "85")</f>
        <v>85</v>
      </c>
      <c r="J10102" t="s">
        <v>11703</v>
      </c>
      <c r="K10102" t="s">
        <v>11704</v>
      </c>
      <c r="O10102" t="s">
        <v>3376</v>
      </c>
      <c r="P10102" t="s">
        <v>583</v>
      </c>
      <c r="Q10102" t="s">
        <v>5130</v>
      </c>
    </row>
    <row r="10103" spans="1:17" hidden="1" x14ac:dyDescent="0.25">
      <c r="A10103" t="s">
        <v>39477</v>
      </c>
      <c r="B10103" t="s">
        <v>39478</v>
      </c>
      <c r="C10103" s="1" t="str">
        <f t="shared" si="1389"/>
        <v>21:0687</v>
      </c>
      <c r="D10103" s="1" t="str">
        <f>HYPERLINK("http://geochem.nrcan.gc.ca/cdogs/content/svy/svy210207_e.htm", "21:0207")</f>
        <v>21:0207</v>
      </c>
      <c r="E10103" t="s">
        <v>39479</v>
      </c>
      <c r="F10103" t="s">
        <v>39480</v>
      </c>
      <c r="H10103">
        <v>47.247080099999998</v>
      </c>
      <c r="I10103">
        <v>-66.117406399999993</v>
      </c>
      <c r="J10103" s="1" t="str">
        <f t="shared" ref="J10103:J10114" si="1393">HYPERLINK("http://geochem.nrcan.gc.ca/cdogs/content/kwd/kwd020018_e.htm", "Fluid (stream)")</f>
        <v>Fluid (stream)</v>
      </c>
      <c r="K10103" s="1" t="str">
        <f t="shared" ref="K10103:K10114" si="1394">HYPERLINK("http://geochem.nrcan.gc.ca/cdogs/content/kwd/kwd080007_e.htm", "Untreated Water")</f>
        <v>Untreated Water</v>
      </c>
      <c r="O10103" t="s">
        <v>21</v>
      </c>
      <c r="P10103" t="s">
        <v>45</v>
      </c>
      <c r="Q10103" t="s">
        <v>52</v>
      </c>
    </row>
    <row r="10104" spans="1:17" hidden="1" x14ac:dyDescent="0.25">
      <c r="A10104" t="s">
        <v>39481</v>
      </c>
      <c r="B10104" t="s">
        <v>39482</v>
      </c>
      <c r="C10104" s="1" t="str">
        <f t="shared" si="1389"/>
        <v>21:0687</v>
      </c>
      <c r="D10104" s="1" t="str">
        <f>HYPERLINK("http://geochem.nrcan.gc.ca/cdogs/content/svy/svy210207_e.htm", "21:0207")</f>
        <v>21:0207</v>
      </c>
      <c r="E10104" t="s">
        <v>39483</v>
      </c>
      <c r="F10104" t="s">
        <v>39484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 t="s">
        <v>21</v>
      </c>
      <c r="P10104" t="s">
        <v>87</v>
      </c>
      <c r="Q10104" t="s">
        <v>52</v>
      </c>
    </row>
    <row r="10105" spans="1:17" hidden="1" x14ac:dyDescent="0.25">
      <c r="A10105" t="s">
        <v>39485</v>
      </c>
      <c r="B10105" t="s">
        <v>39486</v>
      </c>
      <c r="C10105" s="1" t="str">
        <f t="shared" si="1389"/>
        <v>21:0687</v>
      </c>
      <c r="D10105" s="1" t="str">
        <f>HYPERLINK("http://geochem.nrcan.gc.ca/cdogs/content/svy/svy210207_e.htm", "21:0207")</f>
        <v>21:0207</v>
      </c>
      <c r="E10105" t="s">
        <v>39487</v>
      </c>
      <c r="F10105" t="s">
        <v>39488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 t="s">
        <v>21</v>
      </c>
      <c r="P10105" t="s">
        <v>45</v>
      </c>
      <c r="Q10105" t="s">
        <v>88</v>
      </c>
    </row>
    <row r="10106" spans="1:17" hidden="1" x14ac:dyDescent="0.25">
      <c r="A10106" t="s">
        <v>39489</v>
      </c>
      <c r="B10106" t="s">
        <v>39490</v>
      </c>
      <c r="C10106" s="1" t="str">
        <f t="shared" si="1389"/>
        <v>21:0687</v>
      </c>
      <c r="D10106" s="1" t="str">
        <f>HYPERLINK("http://geochem.nrcan.gc.ca/cdogs/content/svy/svy210207_e.htm", "21:0207")</f>
        <v>21:0207</v>
      </c>
      <c r="E10106" t="s">
        <v>39491</v>
      </c>
      <c r="F10106" t="s">
        <v>39492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 t="s">
        <v>21</v>
      </c>
      <c r="P10106" t="s">
        <v>87</v>
      </c>
      <c r="Q10106" t="s">
        <v>138</v>
      </c>
    </row>
    <row r="10107" spans="1:17" hidden="1" x14ac:dyDescent="0.25">
      <c r="A10107" t="s">
        <v>39493</v>
      </c>
      <c r="B10107" t="s">
        <v>39494</v>
      </c>
      <c r="C10107" s="1" t="str">
        <f t="shared" si="1389"/>
        <v>21:0687</v>
      </c>
      <c r="D10107" s="1" t="str">
        <f>HYPERLINK("http://geochem.nrcan.gc.ca/cdogs/content/svy/svy210207_e.htm", "21:0207")</f>
        <v>21:0207</v>
      </c>
      <c r="E10107" t="s">
        <v>39495</v>
      </c>
      <c r="F10107" t="s">
        <v>39496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 t="s">
        <v>21</v>
      </c>
      <c r="P10107" t="s">
        <v>22</v>
      </c>
      <c r="Q10107" t="s">
        <v>149</v>
      </c>
    </row>
    <row r="10108" spans="1:17" hidden="1" x14ac:dyDescent="0.25">
      <c r="A10108" t="s">
        <v>39497</v>
      </c>
      <c r="B10108" t="s">
        <v>39498</v>
      </c>
      <c r="C10108" s="1" t="str">
        <f t="shared" si="1389"/>
        <v>21:0687</v>
      </c>
      <c r="D10108" s="1" t="str">
        <f>HYPERLINK("http://geochem.nrcan.gc.ca/cdogs/content/svy/svy210208_e.htm", "21:0208")</f>
        <v>21:0208</v>
      </c>
      <c r="E10108" t="s">
        <v>39499</v>
      </c>
      <c r="F10108" t="s">
        <v>39500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 t="s">
        <v>21</v>
      </c>
      <c r="P10108" t="s">
        <v>87</v>
      </c>
      <c r="Q10108" t="s">
        <v>138</v>
      </c>
    </row>
    <row r="10109" spans="1:17" hidden="1" x14ac:dyDescent="0.25">
      <c r="A10109" t="s">
        <v>39501</v>
      </c>
      <c r="B10109" t="s">
        <v>39502</v>
      </c>
      <c r="C10109" s="1" t="str">
        <f t="shared" si="1389"/>
        <v>21:0687</v>
      </c>
      <c r="D10109" s="1" t="str">
        <f t="shared" ref="D10109:D10114" si="1395">HYPERLINK("http://geochem.nrcan.gc.ca/cdogs/content/svy/svy210207_e.htm", "21:0207")</f>
        <v>21:0207</v>
      </c>
      <c r="E10109" t="s">
        <v>39503</v>
      </c>
      <c r="F10109" t="s">
        <v>39504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 t="s">
        <v>21</v>
      </c>
      <c r="P10109" t="s">
        <v>22</v>
      </c>
      <c r="Q10109" t="s">
        <v>149</v>
      </c>
    </row>
    <row r="10110" spans="1:17" hidden="1" x14ac:dyDescent="0.25">
      <c r="A10110" t="s">
        <v>39505</v>
      </c>
      <c r="B10110" t="s">
        <v>39506</v>
      </c>
      <c r="C10110" s="1" t="str">
        <f t="shared" si="1389"/>
        <v>21:0687</v>
      </c>
      <c r="D10110" s="1" t="str">
        <f t="shared" si="1395"/>
        <v>21:0207</v>
      </c>
      <c r="E10110" t="s">
        <v>39507</v>
      </c>
      <c r="F10110" t="s">
        <v>39508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 t="s">
        <v>21</v>
      </c>
      <c r="P10110" t="s">
        <v>45</v>
      </c>
      <c r="Q10110" t="s">
        <v>52</v>
      </c>
    </row>
    <row r="10111" spans="1:17" hidden="1" x14ac:dyDescent="0.25">
      <c r="A10111" t="s">
        <v>39509</v>
      </c>
      <c r="B10111" t="s">
        <v>39510</v>
      </c>
      <c r="C10111" s="1" t="str">
        <f t="shared" si="1389"/>
        <v>21:0687</v>
      </c>
      <c r="D10111" s="1" t="str">
        <f t="shared" si="1395"/>
        <v>21:0207</v>
      </c>
      <c r="E10111" t="s">
        <v>39511</v>
      </c>
      <c r="F10111" t="s">
        <v>39512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 t="s">
        <v>21</v>
      </c>
      <c r="P10111" t="s">
        <v>45</v>
      </c>
      <c r="Q10111" t="s">
        <v>52</v>
      </c>
    </row>
    <row r="10112" spans="1:17" hidden="1" x14ac:dyDescent="0.25">
      <c r="A10112" t="s">
        <v>39513</v>
      </c>
      <c r="B10112" t="s">
        <v>39514</v>
      </c>
      <c r="C10112" s="1" t="str">
        <f t="shared" si="1389"/>
        <v>21:0687</v>
      </c>
      <c r="D10112" s="1" t="str">
        <f t="shared" si="1395"/>
        <v>21:0207</v>
      </c>
      <c r="E10112" t="s">
        <v>39511</v>
      </c>
      <c r="F10112" t="s">
        <v>39515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 t="s">
        <v>21</v>
      </c>
      <c r="P10112" t="s">
        <v>45</v>
      </c>
      <c r="Q10112" t="s">
        <v>52</v>
      </c>
    </row>
    <row r="10113" spans="1:17" hidden="1" x14ac:dyDescent="0.25">
      <c r="A10113" t="s">
        <v>39516</v>
      </c>
      <c r="B10113" t="s">
        <v>39517</v>
      </c>
      <c r="C10113" s="1" t="str">
        <f t="shared" si="1389"/>
        <v>21:0687</v>
      </c>
      <c r="D10113" s="1" t="str">
        <f t="shared" si="1395"/>
        <v>21:0207</v>
      </c>
      <c r="E10113" t="s">
        <v>39518</v>
      </c>
      <c r="F10113" t="s">
        <v>39519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 t="s">
        <v>21</v>
      </c>
      <c r="P10113" t="s">
        <v>87</v>
      </c>
      <c r="Q10113" t="s">
        <v>46</v>
      </c>
    </row>
    <row r="10114" spans="1:17" hidden="1" x14ac:dyDescent="0.25">
      <c r="A10114" t="s">
        <v>39520</v>
      </c>
      <c r="B10114" t="s">
        <v>39521</v>
      </c>
      <c r="C10114" s="1" t="str">
        <f t="shared" si="1389"/>
        <v>21:0687</v>
      </c>
      <c r="D10114" s="1" t="str">
        <f t="shared" si="1395"/>
        <v>21:0207</v>
      </c>
      <c r="E10114" t="s">
        <v>39522</v>
      </c>
      <c r="F10114" t="s">
        <v>39523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 t="s">
        <v>21</v>
      </c>
      <c r="P10114" t="s">
        <v>87</v>
      </c>
      <c r="Q10114" t="s">
        <v>198</v>
      </c>
    </row>
    <row r="10115" spans="1:17" hidden="1" x14ac:dyDescent="0.25">
      <c r="A10115" t="s">
        <v>39524</v>
      </c>
      <c r="B10115" t="s">
        <v>39525</v>
      </c>
      <c r="C10115" s="1" t="str">
        <f t="shared" si="1389"/>
        <v>21:0687</v>
      </c>
      <c r="D10115" s="1" t="str">
        <f>HYPERLINK("http://geochem.nrcan.gc.ca/cdogs/content/svy/svy_e.htm", "")</f>
        <v/>
      </c>
      <c r="G10115" s="1" t="str">
        <f>HYPERLINK("http://geochem.nrcan.gc.ca/cdogs/content/cr_/cr_00085_e.htm", "85")</f>
        <v>85</v>
      </c>
      <c r="J10115" t="s">
        <v>11703</v>
      </c>
      <c r="K10115" t="s">
        <v>11704</v>
      </c>
      <c r="O10115" t="s">
        <v>2379</v>
      </c>
      <c r="P10115" t="s">
        <v>583</v>
      </c>
      <c r="Q10115" t="s">
        <v>5130</v>
      </c>
    </row>
    <row r="10116" spans="1:17" hidden="1" x14ac:dyDescent="0.25">
      <c r="A10116" t="s">
        <v>39526</v>
      </c>
      <c r="B10116" t="s">
        <v>39527</v>
      </c>
      <c r="C10116" s="1" t="str">
        <f t="shared" si="1389"/>
        <v>21:0687</v>
      </c>
      <c r="D10116" s="1" t="str">
        <f>HYPERLINK("http://geochem.nrcan.gc.ca/cdogs/content/svy/svy210207_e.htm", "21:0207")</f>
        <v>21:0207</v>
      </c>
      <c r="E10116" t="s">
        <v>39528</v>
      </c>
      <c r="F10116" t="s">
        <v>39529</v>
      </c>
      <c r="H10116">
        <v>47.202731</v>
      </c>
      <c r="I10116">
        <v>-66.034217600000005</v>
      </c>
      <c r="J10116" s="1" t="str">
        <f t="shared" ref="J10116:J10142" si="1396">HYPERLINK("http://geochem.nrcan.gc.ca/cdogs/content/kwd/kwd020018_e.htm", "Fluid (stream)")</f>
        <v>Fluid (stream)</v>
      </c>
      <c r="K10116" s="1" t="str">
        <f t="shared" ref="K10116:K10142" si="1397">HYPERLINK("http://geochem.nrcan.gc.ca/cdogs/content/kwd/kwd080007_e.htm", "Untreated Water")</f>
        <v>Untreated Water</v>
      </c>
      <c r="O10116" t="s">
        <v>21</v>
      </c>
      <c r="P10116" t="s">
        <v>45</v>
      </c>
      <c r="Q10116" t="s">
        <v>59</v>
      </c>
    </row>
    <row r="10117" spans="1:17" hidden="1" x14ac:dyDescent="0.25">
      <c r="A10117" t="s">
        <v>39530</v>
      </c>
      <c r="B10117" t="s">
        <v>39531</v>
      </c>
      <c r="C10117" s="1" t="str">
        <f t="shared" si="1389"/>
        <v>21:0687</v>
      </c>
      <c r="D10117" s="1" t="str">
        <f>HYPERLINK("http://geochem.nrcan.gc.ca/cdogs/content/svy/svy210207_e.htm", "21:0207")</f>
        <v>21:0207</v>
      </c>
      <c r="E10117" t="s">
        <v>39532</v>
      </c>
      <c r="F10117" t="s">
        <v>39533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 t="s">
        <v>21</v>
      </c>
      <c r="P10117" t="s">
        <v>45</v>
      </c>
      <c r="Q10117" t="s">
        <v>71</v>
      </c>
    </row>
    <row r="10118" spans="1:17" hidden="1" x14ac:dyDescent="0.25">
      <c r="A10118" t="s">
        <v>39534</v>
      </c>
      <c r="B10118" t="s">
        <v>39535</v>
      </c>
      <c r="C10118" s="1" t="str">
        <f t="shared" si="1389"/>
        <v>21:0687</v>
      </c>
      <c r="D10118" s="1" t="str">
        <f>HYPERLINK("http://geochem.nrcan.gc.ca/cdogs/content/svy/svy210207_e.htm", "21:0207")</f>
        <v>21:0207</v>
      </c>
      <c r="E10118" t="s">
        <v>39536</v>
      </c>
      <c r="F10118" t="s">
        <v>39537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 t="s">
        <v>21</v>
      </c>
      <c r="P10118" t="s">
        <v>356</v>
      </c>
      <c r="Q10118" t="s">
        <v>93</v>
      </c>
    </row>
    <row r="10119" spans="1:17" hidden="1" x14ac:dyDescent="0.25">
      <c r="A10119" t="s">
        <v>39538</v>
      </c>
      <c r="B10119" t="s">
        <v>39539</v>
      </c>
      <c r="C10119" s="1" t="str">
        <f t="shared" si="1389"/>
        <v>21:0687</v>
      </c>
      <c r="D10119" s="1" t="str">
        <f>HYPERLINK("http://geochem.nrcan.gc.ca/cdogs/content/svy/svy210207_e.htm", "21:0207")</f>
        <v>21:0207</v>
      </c>
      <c r="E10119" t="s">
        <v>39540</v>
      </c>
      <c r="F10119" t="s">
        <v>39541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 t="s">
        <v>21</v>
      </c>
      <c r="P10119" t="s">
        <v>45</v>
      </c>
      <c r="Q10119" t="s">
        <v>93</v>
      </c>
    </row>
    <row r="10120" spans="1:17" hidden="1" x14ac:dyDescent="0.25">
      <c r="A10120" t="s">
        <v>39542</v>
      </c>
      <c r="B10120" t="s">
        <v>39543</v>
      </c>
      <c r="C10120" s="1" t="str">
        <f t="shared" si="1389"/>
        <v>21:0687</v>
      </c>
      <c r="D10120" s="1" t="str">
        <f>HYPERLINK("http://geochem.nrcan.gc.ca/cdogs/content/svy/svy210207_e.htm", "21:0207")</f>
        <v>21:0207</v>
      </c>
      <c r="E10120" t="s">
        <v>39544</v>
      </c>
      <c r="F10120" t="s">
        <v>39545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 t="s">
        <v>21</v>
      </c>
      <c r="P10120" t="s">
        <v>45</v>
      </c>
      <c r="Q10120" t="s">
        <v>93</v>
      </c>
    </row>
    <row r="10121" spans="1:17" hidden="1" x14ac:dyDescent="0.25">
      <c r="A10121" t="s">
        <v>39546</v>
      </c>
      <c r="B10121" t="s">
        <v>39547</v>
      </c>
      <c r="C10121" s="1" t="str">
        <f t="shared" si="1389"/>
        <v>21:0687</v>
      </c>
      <c r="D10121" s="1" t="str">
        <f t="shared" ref="D10121:D10142" si="1398">HYPERLINK("http://geochem.nrcan.gc.ca/cdogs/content/svy/svy210208_e.htm", "21:0208")</f>
        <v>21:0208</v>
      </c>
      <c r="E10121" t="s">
        <v>39548</v>
      </c>
      <c r="F10121" t="s">
        <v>39549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 t="s">
        <v>21</v>
      </c>
      <c r="P10121" t="s">
        <v>45</v>
      </c>
      <c r="Q10121" t="s">
        <v>23</v>
      </c>
    </row>
    <row r="10122" spans="1:17" hidden="1" x14ac:dyDescent="0.25">
      <c r="A10122" t="s">
        <v>39550</v>
      </c>
      <c r="B10122" t="s">
        <v>39551</v>
      </c>
      <c r="C10122" s="1" t="str">
        <f t="shared" si="1389"/>
        <v>21:0687</v>
      </c>
      <c r="D10122" s="1" t="str">
        <f t="shared" si="1398"/>
        <v>21:0208</v>
      </c>
      <c r="E10122" t="s">
        <v>39552</v>
      </c>
      <c r="F10122" t="s">
        <v>39553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 t="s">
        <v>21</v>
      </c>
      <c r="P10122" t="s">
        <v>45</v>
      </c>
      <c r="Q10122" t="s">
        <v>46</v>
      </c>
    </row>
    <row r="10123" spans="1:17" hidden="1" x14ac:dyDescent="0.25">
      <c r="A10123" t="s">
        <v>39554</v>
      </c>
      <c r="B10123" t="s">
        <v>39555</v>
      </c>
      <c r="C10123" s="1" t="str">
        <f t="shared" si="1389"/>
        <v>21:0687</v>
      </c>
      <c r="D10123" s="1" t="str">
        <f t="shared" si="1398"/>
        <v>21:0208</v>
      </c>
      <c r="E10123" t="s">
        <v>39556</v>
      </c>
      <c r="F10123" t="s">
        <v>39557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 t="s">
        <v>21</v>
      </c>
      <c r="P10123" t="s">
        <v>356</v>
      </c>
      <c r="Q10123" t="s">
        <v>198</v>
      </c>
    </row>
    <row r="10124" spans="1:17" hidden="1" x14ac:dyDescent="0.25">
      <c r="A10124" t="s">
        <v>39558</v>
      </c>
      <c r="B10124" t="s">
        <v>39559</v>
      </c>
      <c r="C10124" s="1" t="str">
        <f t="shared" si="1389"/>
        <v>21:0687</v>
      </c>
      <c r="D10124" s="1" t="str">
        <f t="shared" si="1398"/>
        <v>21:0208</v>
      </c>
      <c r="E10124" t="s">
        <v>39560</v>
      </c>
      <c r="F10124" t="s">
        <v>39561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 t="s">
        <v>21</v>
      </c>
      <c r="P10124" t="s">
        <v>87</v>
      </c>
      <c r="Q10124" t="s">
        <v>46</v>
      </c>
    </row>
    <row r="10125" spans="1:17" hidden="1" x14ac:dyDescent="0.25">
      <c r="A10125" t="s">
        <v>39562</v>
      </c>
      <c r="B10125" t="s">
        <v>39563</v>
      </c>
      <c r="C10125" s="1" t="str">
        <f t="shared" si="1389"/>
        <v>21:0687</v>
      </c>
      <c r="D10125" s="1" t="str">
        <f t="shared" si="1398"/>
        <v>21:0208</v>
      </c>
      <c r="E10125" t="s">
        <v>39564</v>
      </c>
      <c r="F10125" t="s">
        <v>39565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 t="s">
        <v>21</v>
      </c>
      <c r="P10125" t="s">
        <v>22</v>
      </c>
      <c r="Q10125" t="s">
        <v>198</v>
      </c>
    </row>
    <row r="10126" spans="1:17" hidden="1" x14ac:dyDescent="0.25">
      <c r="A10126" t="s">
        <v>39566</v>
      </c>
      <c r="B10126" t="s">
        <v>39567</v>
      </c>
      <c r="C10126" s="1" t="str">
        <f t="shared" si="1389"/>
        <v>21:0687</v>
      </c>
      <c r="D10126" s="1" t="str">
        <f t="shared" si="1398"/>
        <v>21:0208</v>
      </c>
      <c r="E10126" t="s">
        <v>39568</v>
      </c>
      <c r="F10126" t="s">
        <v>39569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 t="s">
        <v>21</v>
      </c>
      <c r="P10126" t="s">
        <v>583</v>
      </c>
      <c r="Q10126" t="s">
        <v>103</v>
      </c>
    </row>
    <row r="10127" spans="1:17" hidden="1" x14ac:dyDescent="0.25">
      <c r="A10127" t="s">
        <v>39570</v>
      </c>
      <c r="B10127" t="s">
        <v>39571</v>
      </c>
      <c r="C10127" s="1" t="str">
        <f t="shared" si="1389"/>
        <v>21:0687</v>
      </c>
      <c r="D10127" s="1" t="str">
        <f t="shared" si="1398"/>
        <v>21:0208</v>
      </c>
      <c r="E10127" t="s">
        <v>39572</v>
      </c>
      <c r="F10127" t="s">
        <v>39573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 t="s">
        <v>21</v>
      </c>
      <c r="P10127" t="s">
        <v>356</v>
      </c>
      <c r="Q10127" t="s">
        <v>103</v>
      </c>
    </row>
    <row r="10128" spans="1:17" hidden="1" x14ac:dyDescent="0.25">
      <c r="A10128" t="s">
        <v>39574</v>
      </c>
      <c r="B10128" t="s">
        <v>39575</v>
      </c>
      <c r="C10128" s="1" t="str">
        <f t="shared" si="1389"/>
        <v>21:0687</v>
      </c>
      <c r="D10128" s="1" t="str">
        <f t="shared" si="1398"/>
        <v>21:0208</v>
      </c>
      <c r="E10128" t="s">
        <v>39576</v>
      </c>
      <c r="F10128" t="s">
        <v>39577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 t="s">
        <v>21</v>
      </c>
      <c r="P10128" t="s">
        <v>356</v>
      </c>
      <c r="Q10128" t="s">
        <v>29</v>
      </c>
    </row>
    <row r="10129" spans="1:17" hidden="1" x14ac:dyDescent="0.25">
      <c r="A10129" t="s">
        <v>39578</v>
      </c>
      <c r="B10129" t="s">
        <v>39579</v>
      </c>
      <c r="C10129" s="1" t="str">
        <f t="shared" si="1389"/>
        <v>21:0687</v>
      </c>
      <c r="D10129" s="1" t="str">
        <f t="shared" si="1398"/>
        <v>21:0208</v>
      </c>
      <c r="E10129" t="s">
        <v>39580</v>
      </c>
      <c r="F10129" t="s">
        <v>39581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 t="s">
        <v>21</v>
      </c>
      <c r="P10129" t="s">
        <v>356</v>
      </c>
      <c r="Q10129" t="s">
        <v>46</v>
      </c>
    </row>
    <row r="10130" spans="1:17" hidden="1" x14ac:dyDescent="0.25">
      <c r="A10130" t="s">
        <v>39582</v>
      </c>
      <c r="B10130" t="s">
        <v>39583</v>
      </c>
      <c r="C10130" s="1" t="str">
        <f t="shared" si="1389"/>
        <v>21:0687</v>
      </c>
      <c r="D10130" s="1" t="str">
        <f t="shared" si="1398"/>
        <v>21:0208</v>
      </c>
      <c r="E10130" t="s">
        <v>39584</v>
      </c>
      <c r="F10130" t="s">
        <v>39585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 t="s">
        <v>21</v>
      </c>
      <c r="P10130" t="s">
        <v>87</v>
      </c>
      <c r="Q10130" t="s">
        <v>103</v>
      </c>
    </row>
    <row r="10131" spans="1:17" hidden="1" x14ac:dyDescent="0.25">
      <c r="A10131" t="s">
        <v>39586</v>
      </c>
      <c r="B10131" t="s">
        <v>39587</v>
      </c>
      <c r="C10131" s="1" t="str">
        <f t="shared" si="1389"/>
        <v>21:0687</v>
      </c>
      <c r="D10131" s="1" t="str">
        <f t="shared" si="1398"/>
        <v>21:0208</v>
      </c>
      <c r="E10131" t="s">
        <v>39584</v>
      </c>
      <c r="F10131" t="s">
        <v>39588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 t="s">
        <v>21</v>
      </c>
      <c r="P10131" t="s">
        <v>87</v>
      </c>
      <c r="Q10131" t="s">
        <v>71</v>
      </c>
    </row>
    <row r="10132" spans="1:17" hidden="1" x14ac:dyDescent="0.25">
      <c r="A10132" t="s">
        <v>39589</v>
      </c>
      <c r="B10132" t="s">
        <v>39590</v>
      </c>
      <c r="C10132" s="1" t="str">
        <f t="shared" si="1389"/>
        <v>21:0687</v>
      </c>
      <c r="D10132" s="1" t="str">
        <f t="shared" si="1398"/>
        <v>21:0208</v>
      </c>
      <c r="E10132" t="s">
        <v>39591</v>
      </c>
      <c r="F10132" t="s">
        <v>39592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 t="s">
        <v>21</v>
      </c>
      <c r="P10132" t="s">
        <v>87</v>
      </c>
      <c r="Q10132" t="s">
        <v>46</v>
      </c>
    </row>
    <row r="10133" spans="1:17" hidden="1" x14ac:dyDescent="0.25">
      <c r="A10133" t="s">
        <v>39593</v>
      </c>
      <c r="B10133" t="s">
        <v>39594</v>
      </c>
      <c r="C10133" s="1" t="str">
        <f t="shared" si="1389"/>
        <v>21:0687</v>
      </c>
      <c r="D10133" s="1" t="str">
        <f t="shared" si="1398"/>
        <v>21:0208</v>
      </c>
      <c r="E10133" t="s">
        <v>39595</v>
      </c>
      <c r="F10133" t="s">
        <v>39596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 t="s">
        <v>21</v>
      </c>
      <c r="P10133" t="s">
        <v>45</v>
      </c>
      <c r="Q10133" t="s">
        <v>59</v>
      </c>
    </row>
    <row r="10134" spans="1:17" hidden="1" x14ac:dyDescent="0.25">
      <c r="A10134" t="s">
        <v>39597</v>
      </c>
      <c r="B10134" t="s">
        <v>39598</v>
      </c>
      <c r="C10134" s="1" t="str">
        <f t="shared" si="1389"/>
        <v>21:0687</v>
      </c>
      <c r="D10134" s="1" t="str">
        <f t="shared" si="1398"/>
        <v>21:0208</v>
      </c>
      <c r="E10134" t="s">
        <v>39599</v>
      </c>
      <c r="F10134" t="s">
        <v>39600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 t="s">
        <v>21</v>
      </c>
      <c r="P10134" t="s">
        <v>45</v>
      </c>
      <c r="Q10134" t="s">
        <v>59</v>
      </c>
    </row>
    <row r="10135" spans="1:17" hidden="1" x14ac:dyDescent="0.25">
      <c r="A10135" t="s">
        <v>39601</v>
      </c>
      <c r="B10135" t="s">
        <v>39602</v>
      </c>
      <c r="C10135" s="1" t="str">
        <f t="shared" si="1389"/>
        <v>21:0687</v>
      </c>
      <c r="D10135" s="1" t="str">
        <f t="shared" si="1398"/>
        <v>21:0208</v>
      </c>
      <c r="E10135" t="s">
        <v>39603</v>
      </c>
      <c r="F10135" t="s">
        <v>39604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 t="s">
        <v>21</v>
      </c>
      <c r="P10135" t="s">
        <v>87</v>
      </c>
      <c r="Q10135" t="s">
        <v>29</v>
      </c>
    </row>
    <row r="10136" spans="1:17" hidden="1" x14ac:dyDescent="0.25">
      <c r="A10136" t="s">
        <v>39605</v>
      </c>
      <c r="B10136" t="s">
        <v>39606</v>
      </c>
      <c r="C10136" s="1" t="str">
        <f t="shared" si="1389"/>
        <v>21:0687</v>
      </c>
      <c r="D10136" s="1" t="str">
        <f t="shared" si="1398"/>
        <v>21:0208</v>
      </c>
      <c r="E10136" t="s">
        <v>39607</v>
      </c>
      <c r="F10136" t="s">
        <v>39608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 t="s">
        <v>21</v>
      </c>
      <c r="P10136" t="s">
        <v>356</v>
      </c>
      <c r="Q10136" t="s">
        <v>23</v>
      </c>
    </row>
    <row r="10137" spans="1:17" hidden="1" x14ac:dyDescent="0.25">
      <c r="A10137" t="s">
        <v>39609</v>
      </c>
      <c r="B10137" t="s">
        <v>39610</v>
      </c>
      <c r="C10137" s="1" t="str">
        <f t="shared" si="1389"/>
        <v>21:0687</v>
      </c>
      <c r="D10137" s="1" t="str">
        <f t="shared" si="1398"/>
        <v>21:0208</v>
      </c>
      <c r="E10137" t="s">
        <v>39611</v>
      </c>
      <c r="F10137" t="s">
        <v>39612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 t="s">
        <v>21</v>
      </c>
      <c r="P10137" t="s">
        <v>87</v>
      </c>
      <c r="Q10137" t="s">
        <v>23</v>
      </c>
    </row>
    <row r="10138" spans="1:17" hidden="1" x14ac:dyDescent="0.25">
      <c r="A10138" t="s">
        <v>39613</v>
      </c>
      <c r="B10138" t="s">
        <v>39614</v>
      </c>
      <c r="C10138" s="1" t="str">
        <f t="shared" si="1389"/>
        <v>21:0687</v>
      </c>
      <c r="D10138" s="1" t="str">
        <f t="shared" si="1398"/>
        <v>21:0208</v>
      </c>
      <c r="E10138" t="s">
        <v>39615</v>
      </c>
      <c r="F10138" t="s">
        <v>39616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 t="s">
        <v>21</v>
      </c>
      <c r="P10138" t="s">
        <v>45</v>
      </c>
      <c r="Q10138" t="s">
        <v>23</v>
      </c>
    </row>
    <row r="10139" spans="1:17" hidden="1" x14ac:dyDescent="0.25">
      <c r="A10139" t="s">
        <v>39617</v>
      </c>
      <c r="B10139" t="s">
        <v>39618</v>
      </c>
      <c r="C10139" s="1" t="str">
        <f t="shared" si="1389"/>
        <v>21:0687</v>
      </c>
      <c r="D10139" s="1" t="str">
        <f t="shared" si="1398"/>
        <v>21:0208</v>
      </c>
      <c r="E10139" t="s">
        <v>39619</v>
      </c>
      <c r="F10139" t="s">
        <v>39620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 t="s">
        <v>21</v>
      </c>
      <c r="P10139" t="s">
        <v>87</v>
      </c>
      <c r="Q10139" t="s">
        <v>29</v>
      </c>
    </row>
    <row r="10140" spans="1:17" hidden="1" x14ac:dyDescent="0.25">
      <c r="A10140" t="s">
        <v>39621</v>
      </c>
      <c r="B10140" t="s">
        <v>39622</v>
      </c>
      <c r="C10140" s="1" t="str">
        <f t="shared" si="1389"/>
        <v>21:0687</v>
      </c>
      <c r="D10140" s="1" t="str">
        <f t="shared" si="1398"/>
        <v>21:0208</v>
      </c>
      <c r="E10140" t="s">
        <v>39623</v>
      </c>
      <c r="F10140" t="s">
        <v>39624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 t="s">
        <v>21</v>
      </c>
      <c r="P10140" t="s">
        <v>87</v>
      </c>
      <c r="Q10140" t="s">
        <v>29</v>
      </c>
    </row>
    <row r="10141" spans="1:17" hidden="1" x14ac:dyDescent="0.25">
      <c r="A10141" t="s">
        <v>39625</v>
      </c>
      <c r="B10141" t="s">
        <v>39626</v>
      </c>
      <c r="C10141" s="1" t="str">
        <f t="shared" si="1389"/>
        <v>21:0687</v>
      </c>
      <c r="D10141" s="1" t="str">
        <f t="shared" si="1398"/>
        <v>21:0208</v>
      </c>
      <c r="E10141" t="s">
        <v>39627</v>
      </c>
      <c r="F10141" t="s">
        <v>39628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 t="s">
        <v>21</v>
      </c>
      <c r="P10141" t="s">
        <v>45</v>
      </c>
      <c r="Q10141" t="s">
        <v>198</v>
      </c>
    </row>
    <row r="10142" spans="1:17" hidden="1" x14ac:dyDescent="0.25">
      <c r="A10142" t="s">
        <v>39629</v>
      </c>
      <c r="B10142" t="s">
        <v>39630</v>
      </c>
      <c r="C10142" s="1" t="str">
        <f t="shared" si="1389"/>
        <v>21:0687</v>
      </c>
      <c r="D10142" s="1" t="str">
        <f t="shared" si="1398"/>
        <v>21:0208</v>
      </c>
      <c r="E10142" t="s">
        <v>39631</v>
      </c>
      <c r="F10142" t="s">
        <v>39632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 t="s">
        <v>21</v>
      </c>
      <c r="P10142" t="s">
        <v>356</v>
      </c>
      <c r="Q10142" t="s">
        <v>71</v>
      </c>
    </row>
    <row r="10143" spans="1:17" hidden="1" x14ac:dyDescent="0.25">
      <c r="A10143" t="s">
        <v>39633</v>
      </c>
      <c r="B10143" t="s">
        <v>39634</v>
      </c>
      <c r="C10143" s="1" t="str">
        <f t="shared" si="1389"/>
        <v>21:0687</v>
      </c>
      <c r="D10143" s="1" t="str">
        <f>HYPERLINK("http://geochem.nrcan.gc.ca/cdogs/content/svy/svy_e.htm", "")</f>
        <v/>
      </c>
      <c r="G10143" s="1" t="str">
        <f>HYPERLINK("http://geochem.nrcan.gc.ca/cdogs/content/cr_/cr_00086_e.htm", "86")</f>
        <v>86</v>
      </c>
      <c r="J10143" t="s">
        <v>11703</v>
      </c>
      <c r="K10143" t="s">
        <v>11704</v>
      </c>
      <c r="O10143" t="s">
        <v>5563</v>
      </c>
      <c r="P10143" t="s">
        <v>1515</v>
      </c>
      <c r="Q10143" t="s">
        <v>29</v>
      </c>
    </row>
    <row r="10144" spans="1:17" hidden="1" x14ac:dyDescent="0.25">
      <c r="A10144" t="s">
        <v>39635</v>
      </c>
      <c r="B10144" t="s">
        <v>39636</v>
      </c>
      <c r="C10144" s="1" t="str">
        <f t="shared" si="1389"/>
        <v>21:0687</v>
      </c>
      <c r="D10144" s="1" t="str">
        <f>HYPERLINK("http://geochem.nrcan.gc.ca/cdogs/content/svy/svy210208_e.htm", "21:0208")</f>
        <v>21:0208</v>
      </c>
      <c r="E10144" t="s">
        <v>39637</v>
      </c>
      <c r="F10144" t="s">
        <v>39638</v>
      </c>
      <c r="H10144">
        <v>47.414864000000001</v>
      </c>
      <c r="I10144">
        <v>-66.139835700000006</v>
      </c>
      <c r="J10144" s="1" t="str">
        <f>HYPERLINK("http://geochem.nrcan.gc.ca/cdogs/content/kwd/kwd020018_e.htm", "Fluid (stream)")</f>
        <v>Fluid (stream)</v>
      </c>
      <c r="K10144" s="1" t="str">
        <f>HYPERLINK("http://geochem.nrcan.gc.ca/cdogs/content/kwd/kwd080007_e.htm", "Untreated Water")</f>
        <v>Untreated Water</v>
      </c>
      <c r="O10144" t="s">
        <v>21</v>
      </c>
      <c r="P10144" t="s">
        <v>356</v>
      </c>
      <c r="Q10144" t="s">
        <v>189</v>
      </c>
    </row>
    <row r="10145" spans="1:17" hidden="1" x14ac:dyDescent="0.25">
      <c r="A10145" t="s">
        <v>39639</v>
      </c>
      <c r="B10145" t="s">
        <v>39640</v>
      </c>
      <c r="C10145" s="1" t="str">
        <f t="shared" si="1389"/>
        <v>21:0687</v>
      </c>
      <c r="D10145" s="1" t="str">
        <f>HYPERLINK("http://geochem.nrcan.gc.ca/cdogs/content/svy/svy210208_e.htm", "21:0208")</f>
        <v>21:0208</v>
      </c>
      <c r="E10145" t="s">
        <v>39641</v>
      </c>
      <c r="F10145" t="s">
        <v>39642</v>
      </c>
      <c r="H10145">
        <v>47.434075100000001</v>
      </c>
      <c r="I10145">
        <v>-66.182256600000002</v>
      </c>
      <c r="J10145" s="1" t="str">
        <f>HYPERLINK("http://geochem.nrcan.gc.ca/cdogs/content/kwd/kwd020018_e.htm", "Fluid (stream)")</f>
        <v>Fluid (stream)</v>
      </c>
      <c r="K10145" s="1" t="str">
        <f>HYPERLINK("http://geochem.nrcan.gc.ca/cdogs/content/kwd/kwd080007_e.htm", "Untreated Water")</f>
        <v>Untreated Water</v>
      </c>
      <c r="O10145" t="s">
        <v>21</v>
      </c>
      <c r="P10145" t="s">
        <v>45</v>
      </c>
      <c r="Q10145" t="s">
        <v>29</v>
      </c>
    </row>
    <row r="10146" spans="1:17" hidden="1" x14ac:dyDescent="0.25">
      <c r="A10146" t="s">
        <v>39643</v>
      </c>
      <c r="B10146" t="s">
        <v>39644</v>
      </c>
      <c r="C10146" s="1" t="str">
        <f t="shared" si="1389"/>
        <v>21:0687</v>
      </c>
      <c r="D10146" s="1" t="str">
        <f>HYPERLINK("http://geochem.nrcan.gc.ca/cdogs/content/svy/svy210208_e.htm", "21:0208")</f>
        <v>21:0208</v>
      </c>
      <c r="E10146" t="s">
        <v>39645</v>
      </c>
      <c r="F10146" t="s">
        <v>39646</v>
      </c>
      <c r="H10146">
        <v>47.438130100000002</v>
      </c>
      <c r="I10146">
        <v>-66.188340199999999</v>
      </c>
      <c r="J10146" s="1" t="str">
        <f>HYPERLINK("http://geochem.nrcan.gc.ca/cdogs/content/kwd/kwd020018_e.htm", "Fluid (stream)")</f>
        <v>Fluid (stream)</v>
      </c>
      <c r="K10146" s="1" t="str">
        <f>HYPERLINK("http://geochem.nrcan.gc.ca/cdogs/content/kwd/kwd080007_e.htm", "Untreated Water")</f>
        <v>Untreated Water</v>
      </c>
      <c r="O10146" t="s">
        <v>21</v>
      </c>
      <c r="P10146" t="s">
        <v>45</v>
      </c>
      <c r="Q10146" t="s">
        <v>23</v>
      </c>
    </row>
    <row r="10147" spans="1:17" hidden="1" x14ac:dyDescent="0.25">
      <c r="A10147" t="s">
        <v>39647</v>
      </c>
      <c r="B10147" t="s">
        <v>39648</v>
      </c>
      <c r="C10147" s="1" t="str">
        <f t="shared" si="1389"/>
        <v>21:0687</v>
      </c>
      <c r="D10147" s="1" t="str">
        <f>HYPERLINK("http://geochem.nrcan.gc.ca/cdogs/content/svy/svy210208_e.htm", "21:0208")</f>
        <v>21:0208</v>
      </c>
      <c r="E10147" t="s">
        <v>39649</v>
      </c>
      <c r="F10147" t="s">
        <v>39650</v>
      </c>
      <c r="H10147">
        <v>47.447217299999998</v>
      </c>
      <c r="I10147">
        <v>-66.191941700000001</v>
      </c>
      <c r="J10147" s="1" t="str">
        <f>HYPERLINK("http://geochem.nrcan.gc.ca/cdogs/content/kwd/kwd020018_e.htm", "Fluid (stream)")</f>
        <v>Fluid (stream)</v>
      </c>
      <c r="K10147" s="1" t="str">
        <f>HYPERLINK("http://geochem.nrcan.gc.ca/cdogs/content/kwd/kwd080007_e.htm", "Untreated Water")</f>
        <v>Untreated Water</v>
      </c>
      <c r="O10147" t="s">
        <v>21</v>
      </c>
      <c r="P10147" t="s">
        <v>356</v>
      </c>
      <c r="Q10147" t="s">
        <v>198</v>
      </c>
    </row>
    <row r="10148" spans="1:17" hidden="1" x14ac:dyDescent="0.25">
      <c r="A10148" t="s">
        <v>39651</v>
      </c>
      <c r="B10148" t="s">
        <v>39652</v>
      </c>
      <c r="C10148" s="1" t="str">
        <f t="shared" ref="C10148:C10211" si="1399">HYPERLINK("http://geochem.nrcan.gc.ca/cdogs/content/bdl/bdl210687_e.htm", "21:0687")</f>
        <v>21:0687</v>
      </c>
      <c r="D10148" s="1" t="str">
        <f>HYPERLINK("http://geochem.nrcan.gc.ca/cdogs/content/svy/svy210208_e.htm", "21:0208")</f>
        <v>21:0208</v>
      </c>
      <c r="E10148" t="s">
        <v>39649</v>
      </c>
      <c r="F10148" t="s">
        <v>39653</v>
      </c>
      <c r="H10148">
        <v>47.447217299999998</v>
      </c>
      <c r="I10148">
        <v>-66.191941700000001</v>
      </c>
      <c r="J10148" s="1" t="str">
        <f>HYPERLINK("http://geochem.nrcan.gc.ca/cdogs/content/kwd/kwd020018_e.htm", "Fluid (stream)")</f>
        <v>Fluid (stream)</v>
      </c>
      <c r="K10148" s="1" t="str">
        <f>HYPERLINK("http://geochem.nrcan.gc.ca/cdogs/content/kwd/kwd080007_e.htm", "Untreated Water")</f>
        <v>Untreated Water</v>
      </c>
      <c r="O10148" t="s">
        <v>21</v>
      </c>
      <c r="P10148" t="s">
        <v>356</v>
      </c>
      <c r="Q10148" t="s">
        <v>23</v>
      </c>
    </row>
    <row r="10149" spans="1:17" hidden="1" x14ac:dyDescent="0.25">
      <c r="A10149" t="s">
        <v>39654</v>
      </c>
      <c r="B10149" t="s">
        <v>39655</v>
      </c>
      <c r="C10149" s="1" t="str">
        <f t="shared" si="1399"/>
        <v>21:0687</v>
      </c>
      <c r="D10149" s="1" t="str">
        <f>HYPERLINK("http://geochem.nrcan.gc.ca/cdogs/content/svy/svy_e.htm", "")</f>
        <v/>
      </c>
      <c r="G10149" s="1" t="str">
        <f>HYPERLINK("http://geochem.nrcan.gc.ca/cdogs/content/cr_/cr_00085_e.htm", "85")</f>
        <v>85</v>
      </c>
      <c r="J10149" t="s">
        <v>11703</v>
      </c>
      <c r="K10149" t="s">
        <v>11704</v>
      </c>
      <c r="O10149" t="s">
        <v>652</v>
      </c>
      <c r="P10149" t="s">
        <v>583</v>
      </c>
      <c r="Q10149" t="s">
        <v>653</v>
      </c>
    </row>
    <row r="10150" spans="1:17" hidden="1" x14ac:dyDescent="0.25">
      <c r="A10150" t="s">
        <v>39656</v>
      </c>
      <c r="B10150" t="s">
        <v>39657</v>
      </c>
      <c r="C10150" s="1" t="str">
        <f t="shared" si="1399"/>
        <v>21:0687</v>
      </c>
      <c r="D10150" s="1" t="str">
        <f t="shared" ref="D10150:D10182" si="1400">HYPERLINK("http://geochem.nrcan.gc.ca/cdogs/content/svy/svy210208_e.htm", "21:0208")</f>
        <v>21:0208</v>
      </c>
      <c r="E10150" t="s">
        <v>39658</v>
      </c>
      <c r="F10150" t="s">
        <v>39659</v>
      </c>
      <c r="H10150">
        <v>47.448223800000001</v>
      </c>
      <c r="I10150">
        <v>-66.189314400000001</v>
      </c>
      <c r="J10150" s="1" t="str">
        <f t="shared" ref="J10150:J10182" si="1401">HYPERLINK("http://geochem.nrcan.gc.ca/cdogs/content/kwd/kwd020018_e.htm", "Fluid (stream)")</f>
        <v>Fluid (stream)</v>
      </c>
      <c r="K10150" s="1" t="str">
        <f t="shared" ref="K10150:K10182" si="1402">HYPERLINK("http://geochem.nrcan.gc.ca/cdogs/content/kwd/kwd080007_e.htm", "Untreated Water")</f>
        <v>Untreated Water</v>
      </c>
      <c r="O10150" t="s">
        <v>21</v>
      </c>
      <c r="P10150" t="s">
        <v>45</v>
      </c>
      <c r="Q10150" t="s">
        <v>35</v>
      </c>
    </row>
    <row r="10151" spans="1:17" hidden="1" x14ac:dyDescent="0.25">
      <c r="A10151" t="s">
        <v>39660</v>
      </c>
      <c r="B10151" t="s">
        <v>39661</v>
      </c>
      <c r="C10151" s="1" t="str">
        <f t="shared" si="1399"/>
        <v>21:0687</v>
      </c>
      <c r="D10151" s="1" t="str">
        <f t="shared" si="1400"/>
        <v>21:0208</v>
      </c>
      <c r="E10151" t="s">
        <v>39662</v>
      </c>
      <c r="F10151" t="s">
        <v>39663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  <c r="O10151" t="s">
        <v>108</v>
      </c>
      <c r="P10151" t="s">
        <v>108</v>
      </c>
      <c r="Q10151" t="s">
        <v>108</v>
      </c>
    </row>
    <row r="10152" spans="1:17" hidden="1" x14ac:dyDescent="0.25">
      <c r="A10152" t="s">
        <v>39664</v>
      </c>
      <c r="B10152" t="s">
        <v>39665</v>
      </c>
      <c r="C10152" s="1" t="str">
        <f t="shared" si="1399"/>
        <v>21:0687</v>
      </c>
      <c r="D10152" s="1" t="str">
        <f t="shared" si="1400"/>
        <v>21:0208</v>
      </c>
      <c r="E10152" t="s">
        <v>39666</v>
      </c>
      <c r="F10152" t="s">
        <v>39667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 t="s">
        <v>21</v>
      </c>
      <c r="P10152" t="s">
        <v>356</v>
      </c>
      <c r="Q10152" t="s">
        <v>93</v>
      </c>
    </row>
    <row r="10153" spans="1:17" hidden="1" x14ac:dyDescent="0.25">
      <c r="A10153" t="s">
        <v>39668</v>
      </c>
      <c r="B10153" t="s">
        <v>39669</v>
      </c>
      <c r="C10153" s="1" t="str">
        <f t="shared" si="1399"/>
        <v>21:0687</v>
      </c>
      <c r="D10153" s="1" t="str">
        <f t="shared" si="1400"/>
        <v>21:0208</v>
      </c>
      <c r="E10153" t="s">
        <v>39670</v>
      </c>
      <c r="F10153" t="s">
        <v>39671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 t="s">
        <v>21</v>
      </c>
      <c r="P10153" t="s">
        <v>356</v>
      </c>
      <c r="Q10153" t="s">
        <v>198</v>
      </c>
    </row>
    <row r="10154" spans="1:17" hidden="1" x14ac:dyDescent="0.25">
      <c r="A10154" t="s">
        <v>39672</v>
      </c>
      <c r="B10154" t="s">
        <v>39673</v>
      </c>
      <c r="C10154" s="1" t="str">
        <f t="shared" si="1399"/>
        <v>21:0687</v>
      </c>
      <c r="D10154" s="1" t="str">
        <f t="shared" si="1400"/>
        <v>21:0208</v>
      </c>
      <c r="E10154" t="s">
        <v>39674</v>
      </c>
      <c r="F10154" t="s">
        <v>39675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 t="s">
        <v>21</v>
      </c>
      <c r="P10154" t="s">
        <v>583</v>
      </c>
      <c r="Q10154" t="s">
        <v>71</v>
      </c>
    </row>
    <row r="10155" spans="1:17" hidden="1" x14ac:dyDescent="0.25">
      <c r="A10155" t="s">
        <v>39676</v>
      </c>
      <c r="B10155" t="s">
        <v>39677</v>
      </c>
      <c r="C10155" s="1" t="str">
        <f t="shared" si="1399"/>
        <v>21:0687</v>
      </c>
      <c r="D10155" s="1" t="str">
        <f t="shared" si="1400"/>
        <v>21:0208</v>
      </c>
      <c r="E10155" t="s">
        <v>39678</v>
      </c>
      <c r="F10155" t="s">
        <v>39679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 t="s">
        <v>21</v>
      </c>
      <c r="P10155" t="s">
        <v>356</v>
      </c>
      <c r="Q10155" t="s">
        <v>29</v>
      </c>
    </row>
    <row r="10156" spans="1:17" hidden="1" x14ac:dyDescent="0.25">
      <c r="A10156" t="s">
        <v>39680</v>
      </c>
      <c r="B10156" t="s">
        <v>39681</v>
      </c>
      <c r="C10156" s="1" t="str">
        <f t="shared" si="1399"/>
        <v>21:0687</v>
      </c>
      <c r="D10156" s="1" t="str">
        <f t="shared" si="1400"/>
        <v>21:0208</v>
      </c>
      <c r="E10156" t="s">
        <v>39682</v>
      </c>
      <c r="F10156" t="s">
        <v>39683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 t="s">
        <v>21</v>
      </c>
      <c r="P10156" t="s">
        <v>45</v>
      </c>
      <c r="Q10156" t="s">
        <v>46</v>
      </c>
    </row>
    <row r="10157" spans="1:17" hidden="1" x14ac:dyDescent="0.25">
      <c r="A10157" t="s">
        <v>39684</v>
      </c>
      <c r="B10157" t="s">
        <v>39685</v>
      </c>
      <c r="C10157" s="1" t="str">
        <f t="shared" si="1399"/>
        <v>21:0687</v>
      </c>
      <c r="D10157" s="1" t="str">
        <f t="shared" si="1400"/>
        <v>21:0208</v>
      </c>
      <c r="E10157" t="s">
        <v>39686</v>
      </c>
      <c r="F10157" t="s">
        <v>39687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 t="s">
        <v>21</v>
      </c>
      <c r="P10157" t="s">
        <v>356</v>
      </c>
      <c r="Q10157" t="s">
        <v>198</v>
      </c>
    </row>
    <row r="10158" spans="1:17" hidden="1" x14ac:dyDescent="0.25">
      <c r="A10158" t="s">
        <v>39688</v>
      </c>
      <c r="B10158" t="s">
        <v>39689</v>
      </c>
      <c r="C10158" s="1" t="str">
        <f t="shared" si="1399"/>
        <v>21:0687</v>
      </c>
      <c r="D10158" s="1" t="str">
        <f t="shared" si="1400"/>
        <v>21:0208</v>
      </c>
      <c r="E10158" t="s">
        <v>39690</v>
      </c>
      <c r="F10158" t="s">
        <v>39691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 t="s">
        <v>21</v>
      </c>
      <c r="P10158" t="s">
        <v>356</v>
      </c>
      <c r="Q10158" t="s">
        <v>29</v>
      </c>
    </row>
    <row r="10159" spans="1:17" hidden="1" x14ac:dyDescent="0.25">
      <c r="A10159" t="s">
        <v>39692</v>
      </c>
      <c r="B10159" t="s">
        <v>39693</v>
      </c>
      <c r="C10159" s="1" t="str">
        <f t="shared" si="1399"/>
        <v>21:0687</v>
      </c>
      <c r="D10159" s="1" t="str">
        <f t="shared" si="1400"/>
        <v>21:0208</v>
      </c>
      <c r="E10159" t="s">
        <v>39694</v>
      </c>
      <c r="F10159" t="s">
        <v>39695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 t="s">
        <v>21</v>
      </c>
      <c r="P10159" t="s">
        <v>583</v>
      </c>
      <c r="Q10159" t="s">
        <v>59</v>
      </c>
    </row>
    <row r="10160" spans="1:17" hidden="1" x14ac:dyDescent="0.25">
      <c r="A10160" t="s">
        <v>39696</v>
      </c>
      <c r="B10160" t="s">
        <v>39697</v>
      </c>
      <c r="C10160" s="1" t="str">
        <f t="shared" si="1399"/>
        <v>21:0687</v>
      </c>
      <c r="D10160" s="1" t="str">
        <f t="shared" si="1400"/>
        <v>21:0208</v>
      </c>
      <c r="E10160" t="s">
        <v>39698</v>
      </c>
      <c r="F10160" t="s">
        <v>39699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 t="s">
        <v>21</v>
      </c>
      <c r="P10160" t="s">
        <v>45</v>
      </c>
      <c r="Q10160" t="s">
        <v>35</v>
      </c>
    </row>
    <row r="10161" spans="1:17" hidden="1" x14ac:dyDescent="0.25">
      <c r="A10161" t="s">
        <v>39700</v>
      </c>
      <c r="B10161" t="s">
        <v>39701</v>
      </c>
      <c r="C10161" s="1" t="str">
        <f t="shared" si="1399"/>
        <v>21:0687</v>
      </c>
      <c r="D10161" s="1" t="str">
        <f t="shared" si="1400"/>
        <v>21:0208</v>
      </c>
      <c r="E10161" t="s">
        <v>39702</v>
      </c>
      <c r="F10161" t="s">
        <v>39703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 t="s">
        <v>21</v>
      </c>
      <c r="P10161" t="s">
        <v>87</v>
      </c>
      <c r="Q10161" t="s">
        <v>35</v>
      </c>
    </row>
    <row r="10162" spans="1:17" hidden="1" x14ac:dyDescent="0.25">
      <c r="A10162" t="s">
        <v>39704</v>
      </c>
      <c r="B10162" t="s">
        <v>39705</v>
      </c>
      <c r="C10162" s="1" t="str">
        <f t="shared" si="1399"/>
        <v>21:0687</v>
      </c>
      <c r="D10162" s="1" t="str">
        <f t="shared" si="1400"/>
        <v>21:0208</v>
      </c>
      <c r="E10162" t="s">
        <v>39706</v>
      </c>
      <c r="F10162" t="s">
        <v>39707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 t="s">
        <v>21</v>
      </c>
      <c r="P10162" t="s">
        <v>356</v>
      </c>
      <c r="Q10162" t="s">
        <v>29</v>
      </c>
    </row>
    <row r="10163" spans="1:17" hidden="1" x14ac:dyDescent="0.25">
      <c r="A10163" t="s">
        <v>39708</v>
      </c>
      <c r="B10163" t="s">
        <v>39709</v>
      </c>
      <c r="C10163" s="1" t="str">
        <f t="shared" si="1399"/>
        <v>21:0687</v>
      </c>
      <c r="D10163" s="1" t="str">
        <f t="shared" si="1400"/>
        <v>21:0208</v>
      </c>
      <c r="E10163" t="s">
        <v>39710</v>
      </c>
      <c r="F10163" t="s">
        <v>39711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  <c r="O10163" t="s">
        <v>108</v>
      </c>
      <c r="P10163" t="s">
        <v>108</v>
      </c>
      <c r="Q10163" t="s">
        <v>108</v>
      </c>
    </row>
    <row r="10164" spans="1:17" hidden="1" x14ac:dyDescent="0.25">
      <c r="A10164" t="s">
        <v>39712</v>
      </c>
      <c r="B10164" t="s">
        <v>39713</v>
      </c>
      <c r="C10164" s="1" t="str">
        <f t="shared" si="1399"/>
        <v>21:0687</v>
      </c>
      <c r="D10164" s="1" t="str">
        <f t="shared" si="1400"/>
        <v>21:0208</v>
      </c>
      <c r="E10164" t="s">
        <v>39714</v>
      </c>
      <c r="F10164" t="s">
        <v>39715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 t="s">
        <v>21</v>
      </c>
      <c r="P10164" t="s">
        <v>45</v>
      </c>
      <c r="Q10164" t="s">
        <v>29</v>
      </c>
    </row>
    <row r="10165" spans="1:17" hidden="1" x14ac:dyDescent="0.25">
      <c r="A10165" t="s">
        <v>39716</v>
      </c>
      <c r="B10165" t="s">
        <v>39717</v>
      </c>
      <c r="C10165" s="1" t="str">
        <f t="shared" si="1399"/>
        <v>21:0687</v>
      </c>
      <c r="D10165" s="1" t="str">
        <f t="shared" si="1400"/>
        <v>21:0208</v>
      </c>
      <c r="E10165" t="s">
        <v>39718</v>
      </c>
      <c r="F10165" t="s">
        <v>39719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 t="s">
        <v>21</v>
      </c>
      <c r="P10165" t="s">
        <v>45</v>
      </c>
      <c r="Q10165" t="s">
        <v>23</v>
      </c>
    </row>
    <row r="10166" spans="1:17" hidden="1" x14ac:dyDescent="0.25">
      <c r="A10166" t="s">
        <v>39720</v>
      </c>
      <c r="B10166" t="s">
        <v>39721</v>
      </c>
      <c r="C10166" s="1" t="str">
        <f t="shared" si="1399"/>
        <v>21:0687</v>
      </c>
      <c r="D10166" s="1" t="str">
        <f t="shared" si="1400"/>
        <v>21:0208</v>
      </c>
      <c r="E10166" t="s">
        <v>39722</v>
      </c>
      <c r="F10166" t="s">
        <v>39723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 t="s">
        <v>21</v>
      </c>
      <c r="P10166" t="s">
        <v>87</v>
      </c>
      <c r="Q10166" t="s">
        <v>198</v>
      </c>
    </row>
    <row r="10167" spans="1:17" hidden="1" x14ac:dyDescent="0.25">
      <c r="A10167" t="s">
        <v>39724</v>
      </c>
      <c r="B10167" t="s">
        <v>39725</v>
      </c>
      <c r="C10167" s="1" t="str">
        <f t="shared" si="1399"/>
        <v>21:0687</v>
      </c>
      <c r="D10167" s="1" t="str">
        <f t="shared" si="1400"/>
        <v>21:0208</v>
      </c>
      <c r="E10167" t="s">
        <v>39722</v>
      </c>
      <c r="F10167" t="s">
        <v>39726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 t="s">
        <v>21</v>
      </c>
      <c r="P10167" t="s">
        <v>87</v>
      </c>
      <c r="Q10167" t="s">
        <v>59</v>
      </c>
    </row>
    <row r="10168" spans="1:17" hidden="1" x14ac:dyDescent="0.25">
      <c r="A10168" t="s">
        <v>39727</v>
      </c>
      <c r="B10168" t="s">
        <v>39728</v>
      </c>
      <c r="C10168" s="1" t="str">
        <f t="shared" si="1399"/>
        <v>21:0687</v>
      </c>
      <c r="D10168" s="1" t="str">
        <f t="shared" si="1400"/>
        <v>21:0208</v>
      </c>
      <c r="E10168" t="s">
        <v>39729</v>
      </c>
      <c r="F10168" t="s">
        <v>39730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 t="s">
        <v>21</v>
      </c>
      <c r="P10168" t="s">
        <v>45</v>
      </c>
      <c r="Q10168" t="s">
        <v>23</v>
      </c>
    </row>
    <row r="10169" spans="1:17" hidden="1" x14ac:dyDescent="0.25">
      <c r="A10169" t="s">
        <v>39731</v>
      </c>
      <c r="B10169" t="s">
        <v>39732</v>
      </c>
      <c r="C10169" s="1" t="str">
        <f t="shared" si="1399"/>
        <v>21:0687</v>
      </c>
      <c r="D10169" s="1" t="str">
        <f t="shared" si="1400"/>
        <v>21:0208</v>
      </c>
      <c r="E10169" t="s">
        <v>39733</v>
      </c>
      <c r="F10169" t="s">
        <v>39734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 t="s">
        <v>21</v>
      </c>
      <c r="P10169" t="s">
        <v>45</v>
      </c>
      <c r="Q10169" t="s">
        <v>103</v>
      </c>
    </row>
    <row r="10170" spans="1:17" hidden="1" x14ac:dyDescent="0.25">
      <c r="A10170" t="s">
        <v>39735</v>
      </c>
      <c r="B10170" t="s">
        <v>39736</v>
      </c>
      <c r="C10170" s="1" t="str">
        <f t="shared" si="1399"/>
        <v>21:0687</v>
      </c>
      <c r="D10170" s="1" t="str">
        <f t="shared" si="1400"/>
        <v>21:0208</v>
      </c>
      <c r="E10170" t="s">
        <v>39737</v>
      </c>
      <c r="F10170" t="s">
        <v>39738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 t="s">
        <v>21</v>
      </c>
      <c r="P10170" t="s">
        <v>87</v>
      </c>
      <c r="Q10170" t="s">
        <v>149</v>
      </c>
    </row>
    <row r="10171" spans="1:17" hidden="1" x14ac:dyDescent="0.25">
      <c r="A10171" t="s">
        <v>39739</v>
      </c>
      <c r="B10171" t="s">
        <v>39740</v>
      </c>
      <c r="C10171" s="1" t="str">
        <f t="shared" si="1399"/>
        <v>21:0687</v>
      </c>
      <c r="D10171" s="1" t="str">
        <f t="shared" si="1400"/>
        <v>21:0208</v>
      </c>
      <c r="E10171" t="s">
        <v>39741</v>
      </c>
      <c r="F10171" t="s">
        <v>39742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 t="s">
        <v>21</v>
      </c>
      <c r="P10171" t="s">
        <v>87</v>
      </c>
      <c r="Q10171" t="s">
        <v>138</v>
      </c>
    </row>
    <row r="10172" spans="1:17" hidden="1" x14ac:dyDescent="0.25">
      <c r="A10172" t="s">
        <v>39743</v>
      </c>
      <c r="B10172" t="s">
        <v>39744</v>
      </c>
      <c r="C10172" s="1" t="str">
        <f t="shared" si="1399"/>
        <v>21:0687</v>
      </c>
      <c r="D10172" s="1" t="str">
        <f t="shared" si="1400"/>
        <v>21:0208</v>
      </c>
      <c r="E10172" t="s">
        <v>39745</v>
      </c>
      <c r="F10172" t="s">
        <v>39746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 t="s">
        <v>21</v>
      </c>
      <c r="P10172" t="s">
        <v>87</v>
      </c>
      <c r="Q10172" t="s">
        <v>46</v>
      </c>
    </row>
    <row r="10173" spans="1:17" hidden="1" x14ac:dyDescent="0.25">
      <c r="A10173" t="s">
        <v>39747</v>
      </c>
      <c r="B10173" t="s">
        <v>39748</v>
      </c>
      <c r="C10173" s="1" t="str">
        <f t="shared" si="1399"/>
        <v>21:0687</v>
      </c>
      <c r="D10173" s="1" t="str">
        <f t="shared" si="1400"/>
        <v>21:0208</v>
      </c>
      <c r="E10173" t="s">
        <v>39749</v>
      </c>
      <c r="F10173" t="s">
        <v>39750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 t="s">
        <v>21</v>
      </c>
      <c r="P10173" t="s">
        <v>45</v>
      </c>
      <c r="Q10173" t="s">
        <v>52</v>
      </c>
    </row>
    <row r="10174" spans="1:17" hidden="1" x14ac:dyDescent="0.25">
      <c r="A10174" t="s">
        <v>39751</v>
      </c>
      <c r="B10174" t="s">
        <v>39752</v>
      </c>
      <c r="C10174" s="1" t="str">
        <f t="shared" si="1399"/>
        <v>21:0687</v>
      </c>
      <c r="D10174" s="1" t="str">
        <f t="shared" si="1400"/>
        <v>21:0208</v>
      </c>
      <c r="E10174" t="s">
        <v>39753</v>
      </c>
      <c r="F10174" t="s">
        <v>39754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 t="s">
        <v>21</v>
      </c>
      <c r="P10174" t="s">
        <v>356</v>
      </c>
      <c r="Q10174" t="s">
        <v>103</v>
      </c>
    </row>
    <row r="10175" spans="1:17" hidden="1" x14ac:dyDescent="0.25">
      <c r="A10175" t="s">
        <v>39755</v>
      </c>
      <c r="B10175" t="s">
        <v>39756</v>
      </c>
      <c r="C10175" s="1" t="str">
        <f t="shared" si="1399"/>
        <v>21:0687</v>
      </c>
      <c r="D10175" s="1" t="str">
        <f t="shared" si="1400"/>
        <v>21:0208</v>
      </c>
      <c r="E10175" t="s">
        <v>39757</v>
      </c>
      <c r="F10175" t="s">
        <v>39758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 t="s">
        <v>21</v>
      </c>
      <c r="P10175" t="s">
        <v>356</v>
      </c>
      <c r="Q10175" t="s">
        <v>103</v>
      </c>
    </row>
    <row r="10176" spans="1:17" hidden="1" x14ac:dyDescent="0.25">
      <c r="A10176" t="s">
        <v>39759</v>
      </c>
      <c r="B10176" t="s">
        <v>39760</v>
      </c>
      <c r="C10176" s="1" t="str">
        <f t="shared" si="1399"/>
        <v>21:0687</v>
      </c>
      <c r="D10176" s="1" t="str">
        <f t="shared" si="1400"/>
        <v>21:0208</v>
      </c>
      <c r="E10176" t="s">
        <v>39761</v>
      </c>
      <c r="F10176" t="s">
        <v>39762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 t="s">
        <v>21</v>
      </c>
      <c r="P10176" t="s">
        <v>356</v>
      </c>
      <c r="Q10176" t="s">
        <v>71</v>
      </c>
    </row>
    <row r="10177" spans="1:17" hidden="1" x14ac:dyDescent="0.25">
      <c r="A10177" t="s">
        <v>39763</v>
      </c>
      <c r="B10177" t="s">
        <v>39764</v>
      </c>
      <c r="C10177" s="1" t="str">
        <f t="shared" si="1399"/>
        <v>21:0687</v>
      </c>
      <c r="D10177" s="1" t="str">
        <f t="shared" si="1400"/>
        <v>21:0208</v>
      </c>
      <c r="E10177" t="s">
        <v>39765</v>
      </c>
      <c r="F10177" t="s">
        <v>39766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 t="s">
        <v>21</v>
      </c>
      <c r="P10177" t="s">
        <v>583</v>
      </c>
      <c r="Q10177" t="s">
        <v>23</v>
      </c>
    </row>
    <row r="10178" spans="1:17" hidden="1" x14ac:dyDescent="0.25">
      <c r="A10178" t="s">
        <v>39767</v>
      </c>
      <c r="B10178" t="s">
        <v>39768</v>
      </c>
      <c r="C10178" s="1" t="str">
        <f t="shared" si="1399"/>
        <v>21:0687</v>
      </c>
      <c r="D10178" s="1" t="str">
        <f t="shared" si="1400"/>
        <v>21:0208</v>
      </c>
      <c r="E10178" t="s">
        <v>39769</v>
      </c>
      <c r="F10178" t="s">
        <v>39770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 t="s">
        <v>21</v>
      </c>
      <c r="P10178" t="s">
        <v>45</v>
      </c>
      <c r="Q10178" t="s">
        <v>71</v>
      </c>
    </row>
    <row r="10179" spans="1:17" hidden="1" x14ac:dyDescent="0.25">
      <c r="A10179" t="s">
        <v>39771</v>
      </c>
      <c r="B10179" t="s">
        <v>39772</v>
      </c>
      <c r="C10179" s="1" t="str">
        <f t="shared" si="1399"/>
        <v>21:0687</v>
      </c>
      <c r="D10179" s="1" t="str">
        <f t="shared" si="1400"/>
        <v>21:0208</v>
      </c>
      <c r="E10179" t="s">
        <v>39773</v>
      </c>
      <c r="F10179" t="s">
        <v>39774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 t="s">
        <v>21</v>
      </c>
      <c r="P10179" t="s">
        <v>356</v>
      </c>
      <c r="Q10179" t="s">
        <v>93</v>
      </c>
    </row>
    <row r="10180" spans="1:17" hidden="1" x14ac:dyDescent="0.25">
      <c r="A10180" t="s">
        <v>39775</v>
      </c>
      <c r="B10180" t="s">
        <v>39776</v>
      </c>
      <c r="C10180" s="1" t="str">
        <f t="shared" si="1399"/>
        <v>21:0687</v>
      </c>
      <c r="D10180" s="1" t="str">
        <f t="shared" si="1400"/>
        <v>21:0208</v>
      </c>
      <c r="E10180" t="s">
        <v>39777</v>
      </c>
      <c r="F10180" t="s">
        <v>39778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 t="s">
        <v>21</v>
      </c>
      <c r="P10180" t="s">
        <v>45</v>
      </c>
      <c r="Q10180" t="s">
        <v>103</v>
      </c>
    </row>
    <row r="10181" spans="1:17" hidden="1" x14ac:dyDescent="0.25">
      <c r="A10181" t="s">
        <v>39779</v>
      </c>
      <c r="B10181" t="s">
        <v>39780</v>
      </c>
      <c r="C10181" s="1" t="str">
        <f t="shared" si="1399"/>
        <v>21:0687</v>
      </c>
      <c r="D10181" s="1" t="str">
        <f t="shared" si="1400"/>
        <v>21:0208</v>
      </c>
      <c r="E10181" t="s">
        <v>39781</v>
      </c>
      <c r="F10181" t="s">
        <v>39782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 t="s">
        <v>21</v>
      </c>
      <c r="P10181" t="s">
        <v>1515</v>
      </c>
      <c r="Q10181" t="s">
        <v>71</v>
      </c>
    </row>
    <row r="10182" spans="1:17" hidden="1" x14ac:dyDescent="0.25">
      <c r="A10182" t="s">
        <v>39783</v>
      </c>
      <c r="B10182" t="s">
        <v>39784</v>
      </c>
      <c r="C10182" s="1" t="str">
        <f t="shared" si="1399"/>
        <v>21:0687</v>
      </c>
      <c r="D10182" s="1" t="str">
        <f t="shared" si="1400"/>
        <v>21:0208</v>
      </c>
      <c r="E10182" t="s">
        <v>39785</v>
      </c>
      <c r="F10182" t="s">
        <v>39786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 t="s">
        <v>21</v>
      </c>
      <c r="P10182" t="s">
        <v>45</v>
      </c>
      <c r="Q10182" t="s">
        <v>71</v>
      </c>
    </row>
    <row r="10183" spans="1:17" hidden="1" x14ac:dyDescent="0.25">
      <c r="A10183" t="s">
        <v>39787</v>
      </c>
      <c r="B10183" t="s">
        <v>39788</v>
      </c>
      <c r="C10183" s="1" t="str">
        <f t="shared" si="1399"/>
        <v>21:0687</v>
      </c>
      <c r="D10183" s="1" t="str">
        <f>HYPERLINK("http://geochem.nrcan.gc.ca/cdogs/content/svy/svy_e.htm", "")</f>
        <v/>
      </c>
      <c r="G10183" s="1" t="str">
        <f>HYPERLINK("http://geochem.nrcan.gc.ca/cdogs/content/cr_/cr_00084_e.htm", "84")</f>
        <v>84</v>
      </c>
      <c r="J10183" t="s">
        <v>11703</v>
      </c>
      <c r="K10183" t="s">
        <v>11704</v>
      </c>
      <c r="O10183" t="s">
        <v>1771</v>
      </c>
      <c r="P10183" t="s">
        <v>22</v>
      </c>
      <c r="Q10183" t="s">
        <v>392</v>
      </c>
    </row>
    <row r="10184" spans="1:17" hidden="1" x14ac:dyDescent="0.25">
      <c r="A10184" t="s">
        <v>39789</v>
      </c>
      <c r="B10184" t="s">
        <v>39790</v>
      </c>
      <c r="C10184" s="1" t="str">
        <f t="shared" si="1399"/>
        <v>21:0687</v>
      </c>
      <c r="D10184" s="1" t="str">
        <f t="shared" ref="D10184:D10193" si="1403">HYPERLINK("http://geochem.nrcan.gc.ca/cdogs/content/svy/svy210208_e.htm", "21:0208")</f>
        <v>21:0208</v>
      </c>
      <c r="E10184" t="s">
        <v>39791</v>
      </c>
      <c r="F10184" t="s">
        <v>39792</v>
      </c>
      <c r="H10184">
        <v>47.483296000000003</v>
      </c>
      <c r="I10184">
        <v>-66.232339699999997</v>
      </c>
      <c r="J10184" s="1" t="str">
        <f t="shared" ref="J10184:J10193" si="1404">HYPERLINK("http://geochem.nrcan.gc.ca/cdogs/content/kwd/kwd020018_e.htm", "Fluid (stream)")</f>
        <v>Fluid (stream)</v>
      </c>
      <c r="K10184" s="1" t="str">
        <f t="shared" ref="K10184:K10193" si="1405">HYPERLINK("http://geochem.nrcan.gc.ca/cdogs/content/kwd/kwd080007_e.htm", "Untreated Water")</f>
        <v>Untreated Water</v>
      </c>
      <c r="O10184" t="s">
        <v>21</v>
      </c>
      <c r="P10184" t="s">
        <v>356</v>
      </c>
      <c r="Q10184" t="s">
        <v>103</v>
      </c>
    </row>
    <row r="10185" spans="1:17" hidden="1" x14ac:dyDescent="0.25">
      <c r="A10185" t="s">
        <v>39793</v>
      </c>
      <c r="B10185" t="s">
        <v>39794</v>
      </c>
      <c r="C10185" s="1" t="str">
        <f t="shared" si="1399"/>
        <v>21:0687</v>
      </c>
      <c r="D10185" s="1" t="str">
        <f t="shared" si="1403"/>
        <v>21:0208</v>
      </c>
      <c r="E10185" t="s">
        <v>39795</v>
      </c>
      <c r="F10185" t="s">
        <v>39796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 t="s">
        <v>21</v>
      </c>
      <c r="P10185" t="s">
        <v>356</v>
      </c>
      <c r="Q10185" t="s">
        <v>103</v>
      </c>
    </row>
    <row r="10186" spans="1:17" hidden="1" x14ac:dyDescent="0.25">
      <c r="A10186" t="s">
        <v>39797</v>
      </c>
      <c r="B10186" t="s">
        <v>39798</v>
      </c>
      <c r="C10186" s="1" t="str">
        <f t="shared" si="1399"/>
        <v>21:0687</v>
      </c>
      <c r="D10186" s="1" t="str">
        <f t="shared" si="1403"/>
        <v>21:0208</v>
      </c>
      <c r="E10186" t="s">
        <v>39795</v>
      </c>
      <c r="F10186" t="s">
        <v>39799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 t="s">
        <v>21</v>
      </c>
      <c r="P10186" t="s">
        <v>45</v>
      </c>
      <c r="Q10186" t="s">
        <v>103</v>
      </c>
    </row>
    <row r="10187" spans="1:17" hidden="1" x14ac:dyDescent="0.25">
      <c r="A10187" t="s">
        <v>39800</v>
      </c>
      <c r="B10187" t="s">
        <v>39801</v>
      </c>
      <c r="C10187" s="1" t="str">
        <f t="shared" si="1399"/>
        <v>21:0687</v>
      </c>
      <c r="D10187" s="1" t="str">
        <f t="shared" si="1403"/>
        <v>21:0208</v>
      </c>
      <c r="E10187" t="s">
        <v>39802</v>
      </c>
      <c r="F10187" t="s">
        <v>39803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 t="s">
        <v>21</v>
      </c>
      <c r="P10187" t="s">
        <v>45</v>
      </c>
      <c r="Q10187" t="s">
        <v>103</v>
      </c>
    </row>
    <row r="10188" spans="1:17" hidden="1" x14ac:dyDescent="0.25">
      <c r="A10188" t="s">
        <v>39804</v>
      </c>
      <c r="B10188" t="s">
        <v>39805</v>
      </c>
      <c r="C10188" s="1" t="str">
        <f t="shared" si="1399"/>
        <v>21:0687</v>
      </c>
      <c r="D10188" s="1" t="str">
        <f t="shared" si="1403"/>
        <v>21:0208</v>
      </c>
      <c r="E10188" t="s">
        <v>39806</v>
      </c>
      <c r="F10188" t="s">
        <v>39807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 t="s">
        <v>21</v>
      </c>
      <c r="P10188" t="s">
        <v>87</v>
      </c>
      <c r="Q10188" t="s">
        <v>149</v>
      </c>
    </row>
    <row r="10189" spans="1:17" hidden="1" x14ac:dyDescent="0.25">
      <c r="A10189" t="s">
        <v>39808</v>
      </c>
      <c r="B10189" t="s">
        <v>39809</v>
      </c>
      <c r="C10189" s="1" t="str">
        <f t="shared" si="1399"/>
        <v>21:0687</v>
      </c>
      <c r="D10189" s="1" t="str">
        <f t="shared" si="1403"/>
        <v>21:0208</v>
      </c>
      <c r="E10189" t="s">
        <v>39810</v>
      </c>
      <c r="F10189" t="s">
        <v>39811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 t="s">
        <v>21</v>
      </c>
      <c r="P10189" t="s">
        <v>87</v>
      </c>
      <c r="Q10189" t="s">
        <v>71</v>
      </c>
    </row>
    <row r="10190" spans="1:17" hidden="1" x14ac:dyDescent="0.25">
      <c r="A10190" t="s">
        <v>39812</v>
      </c>
      <c r="B10190" t="s">
        <v>39813</v>
      </c>
      <c r="C10190" s="1" t="str">
        <f t="shared" si="1399"/>
        <v>21:0687</v>
      </c>
      <c r="D10190" s="1" t="str">
        <f t="shared" si="1403"/>
        <v>21:0208</v>
      </c>
      <c r="E10190" t="s">
        <v>39814</v>
      </c>
      <c r="F10190" t="s">
        <v>39815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 t="s">
        <v>21</v>
      </c>
      <c r="P10190" t="s">
        <v>87</v>
      </c>
      <c r="Q10190" t="s">
        <v>198</v>
      </c>
    </row>
    <row r="10191" spans="1:17" hidden="1" x14ac:dyDescent="0.25">
      <c r="A10191" t="s">
        <v>39816</v>
      </c>
      <c r="B10191" t="s">
        <v>39817</v>
      </c>
      <c r="C10191" s="1" t="str">
        <f t="shared" si="1399"/>
        <v>21:0687</v>
      </c>
      <c r="D10191" s="1" t="str">
        <f t="shared" si="1403"/>
        <v>21:0208</v>
      </c>
      <c r="E10191" t="s">
        <v>39818</v>
      </c>
      <c r="F10191" t="s">
        <v>39819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 t="s">
        <v>21</v>
      </c>
      <c r="P10191" t="s">
        <v>45</v>
      </c>
      <c r="Q10191" t="s">
        <v>29</v>
      </c>
    </row>
    <row r="10192" spans="1:17" hidden="1" x14ac:dyDescent="0.25">
      <c r="A10192" t="s">
        <v>39820</v>
      </c>
      <c r="B10192" t="s">
        <v>39821</v>
      </c>
      <c r="C10192" s="1" t="str">
        <f t="shared" si="1399"/>
        <v>21:0687</v>
      </c>
      <c r="D10192" s="1" t="str">
        <f t="shared" si="1403"/>
        <v>21:0208</v>
      </c>
      <c r="E10192" t="s">
        <v>39822</v>
      </c>
      <c r="F10192" t="s">
        <v>39823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 t="s">
        <v>21</v>
      </c>
      <c r="P10192" t="s">
        <v>87</v>
      </c>
      <c r="Q10192" t="s">
        <v>59</v>
      </c>
    </row>
    <row r="10193" spans="1:17" hidden="1" x14ac:dyDescent="0.25">
      <c r="A10193" t="s">
        <v>39824</v>
      </c>
      <c r="B10193" t="s">
        <v>39825</v>
      </c>
      <c r="C10193" s="1" t="str">
        <f t="shared" si="1399"/>
        <v>21:0687</v>
      </c>
      <c r="D10193" s="1" t="str">
        <f t="shared" si="1403"/>
        <v>21:0208</v>
      </c>
      <c r="E10193" t="s">
        <v>39826</v>
      </c>
      <c r="F10193" t="s">
        <v>39827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 t="s">
        <v>21</v>
      </c>
      <c r="P10193" t="s">
        <v>87</v>
      </c>
      <c r="Q10193" t="s">
        <v>149</v>
      </c>
    </row>
    <row r="10194" spans="1:17" hidden="1" x14ac:dyDescent="0.25">
      <c r="A10194" t="s">
        <v>39828</v>
      </c>
      <c r="B10194" t="s">
        <v>39829</v>
      </c>
      <c r="C10194" s="1" t="str">
        <f t="shared" si="1399"/>
        <v>21:0687</v>
      </c>
      <c r="D10194" s="1" t="str">
        <f>HYPERLINK("http://geochem.nrcan.gc.ca/cdogs/content/svy/svy_e.htm", "")</f>
        <v/>
      </c>
      <c r="G10194" s="1" t="str">
        <f>HYPERLINK("http://geochem.nrcan.gc.ca/cdogs/content/cr_/cr_00086_e.htm", "86")</f>
        <v>86</v>
      </c>
      <c r="J10194" t="s">
        <v>11703</v>
      </c>
      <c r="K10194" t="s">
        <v>11704</v>
      </c>
      <c r="O10194" t="s">
        <v>18859</v>
      </c>
      <c r="P10194" t="s">
        <v>1515</v>
      </c>
      <c r="Q10194" t="s">
        <v>392</v>
      </c>
    </row>
    <row r="10195" spans="1:17" hidden="1" x14ac:dyDescent="0.25">
      <c r="A10195" t="s">
        <v>39830</v>
      </c>
      <c r="B10195" t="s">
        <v>39831</v>
      </c>
      <c r="C10195" s="1" t="str">
        <f t="shared" si="1399"/>
        <v>21:0687</v>
      </c>
      <c r="D10195" s="1" t="str">
        <f t="shared" ref="D10195:D10205" si="1406">HYPERLINK("http://geochem.nrcan.gc.ca/cdogs/content/svy/svy210208_e.htm", "21:0208")</f>
        <v>21:0208</v>
      </c>
      <c r="E10195" t="s">
        <v>39832</v>
      </c>
      <c r="F10195" t="s">
        <v>39833</v>
      </c>
      <c r="H10195">
        <v>47.498585499999997</v>
      </c>
      <c r="I10195">
        <v>-66.015416599999995</v>
      </c>
      <c r="J10195" s="1" t="str">
        <f t="shared" ref="J10195:J10205" si="1407">HYPERLINK("http://geochem.nrcan.gc.ca/cdogs/content/kwd/kwd020018_e.htm", "Fluid (stream)")</f>
        <v>Fluid (stream)</v>
      </c>
      <c r="K10195" s="1" t="str">
        <f t="shared" ref="K10195:K10205" si="1408">HYPERLINK("http://geochem.nrcan.gc.ca/cdogs/content/kwd/kwd080007_e.htm", "Untreated Water")</f>
        <v>Untreated Water</v>
      </c>
      <c r="O10195" t="s">
        <v>113</v>
      </c>
      <c r="P10195" t="s">
        <v>356</v>
      </c>
      <c r="Q10195" t="s">
        <v>398</v>
      </c>
    </row>
    <row r="10196" spans="1:17" hidden="1" x14ac:dyDescent="0.25">
      <c r="A10196" t="s">
        <v>39834</v>
      </c>
      <c r="B10196" t="s">
        <v>39835</v>
      </c>
      <c r="C10196" s="1" t="str">
        <f t="shared" si="1399"/>
        <v>21:0687</v>
      </c>
      <c r="D10196" s="1" t="str">
        <f t="shared" si="1406"/>
        <v>21:0208</v>
      </c>
      <c r="E10196" t="s">
        <v>39836</v>
      </c>
      <c r="F10196" t="s">
        <v>39837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 t="s">
        <v>21</v>
      </c>
      <c r="P10196" t="s">
        <v>87</v>
      </c>
      <c r="Q10196" t="s">
        <v>93</v>
      </c>
    </row>
    <row r="10197" spans="1:17" hidden="1" x14ac:dyDescent="0.25">
      <c r="A10197" t="s">
        <v>39838</v>
      </c>
      <c r="B10197" t="s">
        <v>39839</v>
      </c>
      <c r="C10197" s="1" t="str">
        <f t="shared" si="1399"/>
        <v>21:0687</v>
      </c>
      <c r="D10197" s="1" t="str">
        <f t="shared" si="1406"/>
        <v>21:0208</v>
      </c>
      <c r="E10197" t="s">
        <v>39840</v>
      </c>
      <c r="F10197" t="s">
        <v>39841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 t="s">
        <v>21</v>
      </c>
      <c r="P10197" t="s">
        <v>87</v>
      </c>
      <c r="Q10197" t="s">
        <v>46</v>
      </c>
    </row>
    <row r="10198" spans="1:17" hidden="1" x14ac:dyDescent="0.25">
      <c r="A10198" t="s">
        <v>39842</v>
      </c>
      <c r="B10198" t="s">
        <v>39843</v>
      </c>
      <c r="C10198" s="1" t="str">
        <f t="shared" si="1399"/>
        <v>21:0687</v>
      </c>
      <c r="D10198" s="1" t="str">
        <f t="shared" si="1406"/>
        <v>21:0208</v>
      </c>
      <c r="E10198" t="s">
        <v>39844</v>
      </c>
      <c r="F10198" t="s">
        <v>39845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 t="s">
        <v>21</v>
      </c>
      <c r="P10198" t="s">
        <v>45</v>
      </c>
      <c r="Q10198" t="s">
        <v>103</v>
      </c>
    </row>
    <row r="10199" spans="1:17" hidden="1" x14ac:dyDescent="0.25">
      <c r="A10199" t="s">
        <v>39846</v>
      </c>
      <c r="B10199" t="s">
        <v>39847</v>
      </c>
      <c r="C10199" s="1" t="str">
        <f t="shared" si="1399"/>
        <v>21:0687</v>
      </c>
      <c r="D10199" s="1" t="str">
        <f t="shared" si="1406"/>
        <v>21:0208</v>
      </c>
      <c r="E10199" t="s">
        <v>39848</v>
      </c>
      <c r="F10199" t="s">
        <v>39849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 t="s">
        <v>21</v>
      </c>
      <c r="P10199" t="s">
        <v>45</v>
      </c>
      <c r="Q10199" t="s">
        <v>103</v>
      </c>
    </row>
    <row r="10200" spans="1:17" hidden="1" x14ac:dyDescent="0.25">
      <c r="A10200" t="s">
        <v>39850</v>
      </c>
      <c r="B10200" t="s">
        <v>39851</v>
      </c>
      <c r="C10200" s="1" t="str">
        <f t="shared" si="1399"/>
        <v>21:0687</v>
      </c>
      <c r="D10200" s="1" t="str">
        <f t="shared" si="1406"/>
        <v>21:0208</v>
      </c>
      <c r="E10200" t="s">
        <v>39852</v>
      </c>
      <c r="F10200" t="s">
        <v>39853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 t="s">
        <v>21</v>
      </c>
      <c r="P10200" t="s">
        <v>356</v>
      </c>
      <c r="Q10200" t="s">
        <v>93</v>
      </c>
    </row>
    <row r="10201" spans="1:17" hidden="1" x14ac:dyDescent="0.25">
      <c r="A10201" t="s">
        <v>39854</v>
      </c>
      <c r="B10201" t="s">
        <v>39855</v>
      </c>
      <c r="C10201" s="1" t="str">
        <f t="shared" si="1399"/>
        <v>21:0687</v>
      </c>
      <c r="D10201" s="1" t="str">
        <f t="shared" si="1406"/>
        <v>21:0208</v>
      </c>
      <c r="E10201" t="s">
        <v>39856</v>
      </c>
      <c r="F10201" t="s">
        <v>39857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 t="s">
        <v>21</v>
      </c>
      <c r="P10201" t="s">
        <v>45</v>
      </c>
      <c r="Q10201" t="s">
        <v>171</v>
      </c>
    </row>
    <row r="10202" spans="1:17" hidden="1" x14ac:dyDescent="0.25">
      <c r="A10202" t="s">
        <v>39858</v>
      </c>
      <c r="B10202" t="s">
        <v>39859</v>
      </c>
      <c r="C10202" s="1" t="str">
        <f t="shared" si="1399"/>
        <v>21:0687</v>
      </c>
      <c r="D10202" s="1" t="str">
        <f t="shared" si="1406"/>
        <v>21:0208</v>
      </c>
      <c r="E10202" t="s">
        <v>39860</v>
      </c>
      <c r="F10202" t="s">
        <v>39861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 t="s">
        <v>21</v>
      </c>
      <c r="P10202" t="s">
        <v>356</v>
      </c>
      <c r="Q10202" t="s">
        <v>29</v>
      </c>
    </row>
    <row r="10203" spans="1:17" hidden="1" x14ac:dyDescent="0.25">
      <c r="A10203" t="s">
        <v>39862</v>
      </c>
      <c r="B10203" t="s">
        <v>39863</v>
      </c>
      <c r="C10203" s="1" t="str">
        <f t="shared" si="1399"/>
        <v>21:0687</v>
      </c>
      <c r="D10203" s="1" t="str">
        <f t="shared" si="1406"/>
        <v>21:0208</v>
      </c>
      <c r="E10203" t="s">
        <v>39864</v>
      </c>
      <c r="F10203" t="s">
        <v>39865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 t="s">
        <v>21</v>
      </c>
      <c r="P10203" t="s">
        <v>87</v>
      </c>
      <c r="Q10203" t="s">
        <v>29</v>
      </c>
    </row>
    <row r="10204" spans="1:17" hidden="1" x14ac:dyDescent="0.25">
      <c r="A10204" t="s">
        <v>39866</v>
      </c>
      <c r="B10204" t="s">
        <v>39867</v>
      </c>
      <c r="C10204" s="1" t="str">
        <f t="shared" si="1399"/>
        <v>21:0687</v>
      </c>
      <c r="D10204" s="1" t="str">
        <f t="shared" si="1406"/>
        <v>21:0208</v>
      </c>
      <c r="E10204" t="s">
        <v>39868</v>
      </c>
      <c r="F10204" t="s">
        <v>39869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 t="s">
        <v>21</v>
      </c>
      <c r="P10204" t="s">
        <v>356</v>
      </c>
      <c r="Q10204" t="s">
        <v>103</v>
      </c>
    </row>
    <row r="10205" spans="1:17" hidden="1" x14ac:dyDescent="0.25">
      <c r="A10205" t="s">
        <v>39870</v>
      </c>
      <c r="B10205" t="s">
        <v>39871</v>
      </c>
      <c r="C10205" s="1" t="str">
        <f t="shared" si="1399"/>
        <v>21:0687</v>
      </c>
      <c r="D10205" s="1" t="str">
        <f t="shared" si="1406"/>
        <v>21:0208</v>
      </c>
      <c r="E10205" t="s">
        <v>39868</v>
      </c>
      <c r="F10205" t="s">
        <v>39872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 t="s">
        <v>21</v>
      </c>
      <c r="P10205" t="s">
        <v>356</v>
      </c>
      <c r="Q10205" t="s">
        <v>103</v>
      </c>
    </row>
    <row r="10206" spans="1:17" hidden="1" x14ac:dyDescent="0.25">
      <c r="A10206" t="s">
        <v>39873</v>
      </c>
      <c r="B10206" t="s">
        <v>39874</v>
      </c>
      <c r="C10206" s="1" t="str">
        <f t="shared" si="1399"/>
        <v>21:0687</v>
      </c>
      <c r="D10206" s="1" t="str">
        <f>HYPERLINK("http://geochem.nrcan.gc.ca/cdogs/content/svy/svy_e.htm", "")</f>
        <v/>
      </c>
      <c r="G10206" s="1" t="str">
        <f>HYPERLINK("http://geochem.nrcan.gc.ca/cdogs/content/cr_/cr_00084_e.htm", "84")</f>
        <v>84</v>
      </c>
      <c r="J10206" t="s">
        <v>11703</v>
      </c>
      <c r="K10206" t="s">
        <v>11704</v>
      </c>
      <c r="O10206" t="s">
        <v>1771</v>
      </c>
      <c r="P10206" t="s">
        <v>583</v>
      </c>
      <c r="Q10206" t="s">
        <v>29</v>
      </c>
    </row>
    <row r="10207" spans="1:17" hidden="1" x14ac:dyDescent="0.25">
      <c r="A10207" t="s">
        <v>39875</v>
      </c>
      <c r="B10207" t="s">
        <v>39876</v>
      </c>
      <c r="C10207" s="1" t="str">
        <f t="shared" si="1399"/>
        <v>21:0687</v>
      </c>
      <c r="D10207" s="1" t="str">
        <f t="shared" ref="D10207:D10223" si="1409">HYPERLINK("http://geochem.nrcan.gc.ca/cdogs/content/svy/svy210208_e.htm", "21:0208")</f>
        <v>21:0208</v>
      </c>
      <c r="E10207" t="s">
        <v>39877</v>
      </c>
      <c r="F10207" t="s">
        <v>39878</v>
      </c>
      <c r="H10207">
        <v>47.4313395</v>
      </c>
      <c r="I10207">
        <v>-66.047870500000002</v>
      </c>
      <c r="J10207" s="1" t="str">
        <f t="shared" ref="J10207:J10223" si="1410">HYPERLINK("http://geochem.nrcan.gc.ca/cdogs/content/kwd/kwd020018_e.htm", "Fluid (stream)")</f>
        <v>Fluid (stream)</v>
      </c>
      <c r="K10207" s="1" t="str">
        <f t="shared" ref="K10207:K10223" si="1411">HYPERLINK("http://geochem.nrcan.gc.ca/cdogs/content/kwd/kwd080007_e.htm", "Untreated Water")</f>
        <v>Untreated Water</v>
      </c>
      <c r="O10207" t="s">
        <v>21</v>
      </c>
      <c r="P10207" t="s">
        <v>22</v>
      </c>
      <c r="Q10207" t="s">
        <v>46</v>
      </c>
    </row>
    <row r="10208" spans="1:17" hidden="1" x14ac:dyDescent="0.25">
      <c r="A10208" t="s">
        <v>39879</v>
      </c>
      <c r="B10208" t="s">
        <v>39880</v>
      </c>
      <c r="C10208" s="1" t="str">
        <f t="shared" si="1399"/>
        <v>21:0687</v>
      </c>
      <c r="D10208" s="1" t="str">
        <f t="shared" si="1409"/>
        <v>21:0208</v>
      </c>
      <c r="E10208" t="s">
        <v>39881</v>
      </c>
      <c r="F10208" t="s">
        <v>39882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 t="s">
        <v>21</v>
      </c>
      <c r="P10208" t="s">
        <v>2212</v>
      </c>
      <c r="Q10208" t="s">
        <v>103</v>
      </c>
    </row>
    <row r="10209" spans="1:17" hidden="1" x14ac:dyDescent="0.25">
      <c r="A10209" t="s">
        <v>39883</v>
      </c>
      <c r="B10209" t="s">
        <v>39884</v>
      </c>
      <c r="C10209" s="1" t="str">
        <f t="shared" si="1399"/>
        <v>21:0687</v>
      </c>
      <c r="D10209" s="1" t="str">
        <f t="shared" si="1409"/>
        <v>21:0208</v>
      </c>
      <c r="E10209" t="s">
        <v>39885</v>
      </c>
      <c r="F10209" t="s">
        <v>39886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 t="s">
        <v>21</v>
      </c>
      <c r="P10209" t="s">
        <v>2212</v>
      </c>
      <c r="Q10209" t="s">
        <v>93</v>
      </c>
    </row>
    <row r="10210" spans="1:17" hidden="1" x14ac:dyDescent="0.25">
      <c r="A10210" t="s">
        <v>39887</v>
      </c>
      <c r="B10210" t="s">
        <v>39888</v>
      </c>
      <c r="C10210" s="1" t="str">
        <f t="shared" si="1399"/>
        <v>21:0687</v>
      </c>
      <c r="D10210" s="1" t="str">
        <f t="shared" si="1409"/>
        <v>21:0208</v>
      </c>
      <c r="E10210" t="s">
        <v>39889</v>
      </c>
      <c r="F10210" t="s">
        <v>39890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 t="s">
        <v>21</v>
      </c>
      <c r="P10210" t="s">
        <v>397</v>
      </c>
      <c r="Q10210" t="s">
        <v>71</v>
      </c>
    </row>
    <row r="10211" spans="1:17" hidden="1" x14ac:dyDescent="0.25">
      <c r="A10211" t="s">
        <v>39891</v>
      </c>
      <c r="B10211" t="s">
        <v>39892</v>
      </c>
      <c r="C10211" s="1" t="str">
        <f t="shared" si="1399"/>
        <v>21:0687</v>
      </c>
      <c r="D10211" s="1" t="str">
        <f t="shared" si="1409"/>
        <v>21:0208</v>
      </c>
      <c r="E10211" t="s">
        <v>39893</v>
      </c>
      <c r="F10211" t="s">
        <v>39894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 t="s">
        <v>21</v>
      </c>
      <c r="P10211" t="s">
        <v>583</v>
      </c>
      <c r="Q10211" t="s">
        <v>103</v>
      </c>
    </row>
    <row r="10212" spans="1:17" hidden="1" x14ac:dyDescent="0.25">
      <c r="A10212" t="s">
        <v>39895</v>
      </c>
      <c r="B10212" t="s">
        <v>39896</v>
      </c>
      <c r="C10212" s="1" t="str">
        <f t="shared" ref="C10212:C10275" si="1412">HYPERLINK("http://geochem.nrcan.gc.ca/cdogs/content/bdl/bdl210687_e.htm", "21:0687")</f>
        <v>21:0687</v>
      </c>
      <c r="D10212" s="1" t="str">
        <f t="shared" si="1409"/>
        <v>21:0208</v>
      </c>
      <c r="E10212" t="s">
        <v>39897</v>
      </c>
      <c r="F10212" t="s">
        <v>39898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 t="s">
        <v>21</v>
      </c>
      <c r="P10212" t="s">
        <v>583</v>
      </c>
      <c r="Q10212" t="s">
        <v>198</v>
      </c>
    </row>
    <row r="10213" spans="1:17" hidden="1" x14ac:dyDescent="0.25">
      <c r="A10213" t="s">
        <v>39899</v>
      </c>
      <c r="B10213" t="s">
        <v>39900</v>
      </c>
      <c r="C10213" s="1" t="str">
        <f t="shared" si="1412"/>
        <v>21:0687</v>
      </c>
      <c r="D10213" s="1" t="str">
        <f t="shared" si="1409"/>
        <v>21:0208</v>
      </c>
      <c r="E10213" t="s">
        <v>39901</v>
      </c>
      <c r="F10213" t="s">
        <v>39902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 t="s">
        <v>21</v>
      </c>
      <c r="P10213" t="s">
        <v>22</v>
      </c>
      <c r="Q10213" t="s">
        <v>46</v>
      </c>
    </row>
    <row r="10214" spans="1:17" hidden="1" x14ac:dyDescent="0.25">
      <c r="A10214" t="s">
        <v>39903</v>
      </c>
      <c r="B10214" t="s">
        <v>39904</v>
      </c>
      <c r="C10214" s="1" t="str">
        <f t="shared" si="1412"/>
        <v>21:0687</v>
      </c>
      <c r="D10214" s="1" t="str">
        <f t="shared" si="1409"/>
        <v>21:0208</v>
      </c>
      <c r="E10214" t="s">
        <v>39905</v>
      </c>
      <c r="F10214" t="s">
        <v>39906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 t="s">
        <v>21</v>
      </c>
      <c r="P10214" t="s">
        <v>583</v>
      </c>
      <c r="Q10214" t="s">
        <v>71</v>
      </c>
    </row>
    <row r="10215" spans="1:17" hidden="1" x14ac:dyDescent="0.25">
      <c r="A10215" t="s">
        <v>39907</v>
      </c>
      <c r="B10215" t="s">
        <v>39908</v>
      </c>
      <c r="C10215" s="1" t="str">
        <f t="shared" si="1412"/>
        <v>21:0687</v>
      </c>
      <c r="D10215" s="1" t="str">
        <f t="shared" si="1409"/>
        <v>21:0208</v>
      </c>
      <c r="E10215" t="s">
        <v>39909</v>
      </c>
      <c r="F10215" t="s">
        <v>39910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 t="s">
        <v>21</v>
      </c>
      <c r="P10215" t="s">
        <v>583</v>
      </c>
      <c r="Q10215" t="s">
        <v>198</v>
      </c>
    </row>
    <row r="10216" spans="1:17" hidden="1" x14ac:dyDescent="0.25">
      <c r="A10216" t="s">
        <v>39911</v>
      </c>
      <c r="B10216" t="s">
        <v>39912</v>
      </c>
      <c r="C10216" s="1" t="str">
        <f t="shared" si="1412"/>
        <v>21:0687</v>
      </c>
      <c r="D10216" s="1" t="str">
        <f t="shared" si="1409"/>
        <v>21:0208</v>
      </c>
      <c r="E10216" t="s">
        <v>39913</v>
      </c>
      <c r="F10216" t="s">
        <v>39914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 t="s">
        <v>21</v>
      </c>
      <c r="P10216" t="s">
        <v>583</v>
      </c>
      <c r="Q10216" t="s">
        <v>46</v>
      </c>
    </row>
    <row r="10217" spans="1:17" hidden="1" x14ac:dyDescent="0.25">
      <c r="A10217" t="s">
        <v>39915</v>
      </c>
      <c r="B10217" t="s">
        <v>39916</v>
      </c>
      <c r="C10217" s="1" t="str">
        <f t="shared" si="1412"/>
        <v>21:0687</v>
      </c>
      <c r="D10217" s="1" t="str">
        <f t="shared" si="1409"/>
        <v>21:0208</v>
      </c>
      <c r="E10217" t="s">
        <v>39917</v>
      </c>
      <c r="F10217" t="s">
        <v>39918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 t="s">
        <v>21</v>
      </c>
      <c r="P10217" t="s">
        <v>22</v>
      </c>
      <c r="Q10217" t="s">
        <v>59</v>
      </c>
    </row>
    <row r="10218" spans="1:17" hidden="1" x14ac:dyDescent="0.25">
      <c r="A10218" t="s">
        <v>39919</v>
      </c>
      <c r="B10218" t="s">
        <v>39920</v>
      </c>
      <c r="C10218" s="1" t="str">
        <f t="shared" si="1412"/>
        <v>21:0687</v>
      </c>
      <c r="D10218" s="1" t="str">
        <f t="shared" si="1409"/>
        <v>21:0208</v>
      </c>
      <c r="E10218" t="s">
        <v>39921</v>
      </c>
      <c r="F10218" t="s">
        <v>39922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 t="s">
        <v>21</v>
      </c>
      <c r="P10218" t="s">
        <v>22</v>
      </c>
      <c r="Q10218" t="s">
        <v>29</v>
      </c>
    </row>
    <row r="10219" spans="1:17" hidden="1" x14ac:dyDescent="0.25">
      <c r="A10219" t="s">
        <v>39923</v>
      </c>
      <c r="B10219" t="s">
        <v>39924</v>
      </c>
      <c r="C10219" s="1" t="str">
        <f t="shared" si="1412"/>
        <v>21:0687</v>
      </c>
      <c r="D10219" s="1" t="str">
        <f t="shared" si="1409"/>
        <v>21:0208</v>
      </c>
      <c r="E10219" t="s">
        <v>39925</v>
      </c>
      <c r="F10219" t="s">
        <v>39926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 t="s">
        <v>21</v>
      </c>
      <c r="P10219" t="s">
        <v>22</v>
      </c>
      <c r="Q10219" t="s">
        <v>29</v>
      </c>
    </row>
    <row r="10220" spans="1:17" hidden="1" x14ac:dyDescent="0.25">
      <c r="A10220" t="s">
        <v>39927</v>
      </c>
      <c r="B10220" t="s">
        <v>39928</v>
      </c>
      <c r="C10220" s="1" t="str">
        <f t="shared" si="1412"/>
        <v>21:0687</v>
      </c>
      <c r="D10220" s="1" t="str">
        <f t="shared" si="1409"/>
        <v>21:0208</v>
      </c>
      <c r="E10220" t="s">
        <v>39929</v>
      </c>
      <c r="F10220" t="s">
        <v>39930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 t="s">
        <v>21</v>
      </c>
      <c r="P10220" t="s">
        <v>22</v>
      </c>
      <c r="Q10220" t="s">
        <v>59</v>
      </c>
    </row>
    <row r="10221" spans="1:17" hidden="1" x14ac:dyDescent="0.25">
      <c r="A10221" t="s">
        <v>39931</v>
      </c>
      <c r="B10221" t="s">
        <v>39932</v>
      </c>
      <c r="C10221" s="1" t="str">
        <f t="shared" si="1412"/>
        <v>21:0687</v>
      </c>
      <c r="D10221" s="1" t="str">
        <f t="shared" si="1409"/>
        <v>21:0208</v>
      </c>
      <c r="E10221" t="s">
        <v>39933</v>
      </c>
      <c r="F10221" t="s">
        <v>39934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 t="s">
        <v>21</v>
      </c>
      <c r="P10221" t="s">
        <v>22</v>
      </c>
      <c r="Q10221" t="s">
        <v>23</v>
      </c>
    </row>
    <row r="10222" spans="1:17" hidden="1" x14ac:dyDescent="0.25">
      <c r="A10222" t="s">
        <v>39935</v>
      </c>
      <c r="B10222" t="s">
        <v>39936</v>
      </c>
      <c r="C10222" s="1" t="str">
        <f t="shared" si="1412"/>
        <v>21:0687</v>
      </c>
      <c r="D10222" s="1" t="str">
        <f t="shared" si="1409"/>
        <v>21:0208</v>
      </c>
      <c r="E10222" t="s">
        <v>39937</v>
      </c>
      <c r="F10222" t="s">
        <v>39938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 t="s">
        <v>21</v>
      </c>
      <c r="P10222" t="s">
        <v>583</v>
      </c>
      <c r="Q10222" t="s">
        <v>46</v>
      </c>
    </row>
    <row r="10223" spans="1:17" hidden="1" x14ac:dyDescent="0.25">
      <c r="A10223" t="s">
        <v>39939</v>
      </c>
      <c r="B10223" t="s">
        <v>39940</v>
      </c>
      <c r="C10223" s="1" t="str">
        <f t="shared" si="1412"/>
        <v>21:0687</v>
      </c>
      <c r="D10223" s="1" t="str">
        <f t="shared" si="1409"/>
        <v>21:0208</v>
      </c>
      <c r="E10223" t="s">
        <v>39941</v>
      </c>
      <c r="F10223" t="s">
        <v>39942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 t="s">
        <v>21</v>
      </c>
      <c r="P10223" t="s">
        <v>356</v>
      </c>
      <c r="Q10223" t="s">
        <v>46</v>
      </c>
    </row>
    <row r="10224" spans="1:17" hidden="1" x14ac:dyDescent="0.25">
      <c r="A10224" t="s">
        <v>39943</v>
      </c>
      <c r="B10224" t="s">
        <v>39944</v>
      </c>
      <c r="C10224" s="1" t="str">
        <f t="shared" si="1412"/>
        <v>21:0687</v>
      </c>
      <c r="D10224" s="1" t="str">
        <f>HYPERLINK("http://geochem.nrcan.gc.ca/cdogs/content/svy/svy_e.htm", "")</f>
        <v/>
      </c>
      <c r="G10224" s="1" t="str">
        <f>HYPERLINK("http://geochem.nrcan.gc.ca/cdogs/content/cr_/cr_00086_e.htm", "86")</f>
        <v>86</v>
      </c>
      <c r="J10224" t="s">
        <v>11703</v>
      </c>
      <c r="K10224" t="s">
        <v>11704</v>
      </c>
      <c r="O10224" t="s">
        <v>9744</v>
      </c>
      <c r="P10224" t="s">
        <v>391</v>
      </c>
      <c r="Q10224" t="s">
        <v>392</v>
      </c>
    </row>
    <row r="10225" spans="1:17" hidden="1" x14ac:dyDescent="0.25">
      <c r="A10225" t="s">
        <v>39945</v>
      </c>
      <c r="B10225" t="s">
        <v>39946</v>
      </c>
      <c r="C10225" s="1" t="str">
        <f t="shared" si="1412"/>
        <v>21:0687</v>
      </c>
      <c r="D10225" s="1" t="str">
        <f t="shared" ref="D10225:D10233" si="1413">HYPERLINK("http://geochem.nrcan.gc.ca/cdogs/content/svy/svy210208_e.htm", "21:0208")</f>
        <v>21:0208</v>
      </c>
      <c r="E10225" t="s">
        <v>39947</v>
      </c>
      <c r="F10225" t="s">
        <v>39948</v>
      </c>
      <c r="H10225">
        <v>47.360768299999997</v>
      </c>
      <c r="I10225">
        <v>-66.226096100000007</v>
      </c>
      <c r="J10225" s="1" t="str">
        <f t="shared" ref="J10225:J10240" si="1414">HYPERLINK("http://geochem.nrcan.gc.ca/cdogs/content/kwd/kwd020018_e.htm", "Fluid (stream)")</f>
        <v>Fluid (stream)</v>
      </c>
      <c r="K10225" s="1" t="str">
        <f t="shared" ref="K10225:K10240" si="1415">HYPERLINK("http://geochem.nrcan.gc.ca/cdogs/content/kwd/kwd080007_e.htm", "Untreated Water")</f>
        <v>Untreated Water</v>
      </c>
      <c r="O10225" t="s">
        <v>21</v>
      </c>
      <c r="P10225" t="s">
        <v>583</v>
      </c>
      <c r="Q10225" t="s">
        <v>59</v>
      </c>
    </row>
    <row r="10226" spans="1:17" hidden="1" x14ac:dyDescent="0.25">
      <c r="A10226" t="s">
        <v>39949</v>
      </c>
      <c r="B10226" t="s">
        <v>39950</v>
      </c>
      <c r="C10226" s="1" t="str">
        <f t="shared" si="1412"/>
        <v>21:0687</v>
      </c>
      <c r="D10226" s="1" t="str">
        <f t="shared" si="1413"/>
        <v>21:0208</v>
      </c>
      <c r="E10226" t="s">
        <v>39951</v>
      </c>
      <c r="F10226" t="s">
        <v>39952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 t="s">
        <v>21</v>
      </c>
      <c r="P10226" t="s">
        <v>583</v>
      </c>
      <c r="Q10226" t="s">
        <v>59</v>
      </c>
    </row>
    <row r="10227" spans="1:17" hidden="1" x14ac:dyDescent="0.25">
      <c r="A10227" t="s">
        <v>39953</v>
      </c>
      <c r="B10227" t="s">
        <v>39954</v>
      </c>
      <c r="C10227" s="1" t="str">
        <f t="shared" si="1412"/>
        <v>21:0687</v>
      </c>
      <c r="D10227" s="1" t="str">
        <f t="shared" si="1413"/>
        <v>21:0208</v>
      </c>
      <c r="E10227" t="s">
        <v>39955</v>
      </c>
      <c r="F10227" t="s">
        <v>39956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 t="s">
        <v>225</v>
      </c>
      <c r="P10227" t="s">
        <v>583</v>
      </c>
      <c r="Q10227" t="s">
        <v>29</v>
      </c>
    </row>
    <row r="10228" spans="1:17" hidden="1" x14ac:dyDescent="0.25">
      <c r="A10228" t="s">
        <v>39957</v>
      </c>
      <c r="B10228" t="s">
        <v>39958</v>
      </c>
      <c r="C10228" s="1" t="str">
        <f t="shared" si="1412"/>
        <v>21:0687</v>
      </c>
      <c r="D10228" s="1" t="str">
        <f t="shared" si="1413"/>
        <v>21:0208</v>
      </c>
      <c r="E10228" t="s">
        <v>39955</v>
      </c>
      <c r="F10228" t="s">
        <v>39959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 t="s">
        <v>225</v>
      </c>
      <c r="P10228" t="s">
        <v>583</v>
      </c>
      <c r="Q10228" t="s">
        <v>46</v>
      </c>
    </row>
    <row r="10229" spans="1:17" hidden="1" x14ac:dyDescent="0.25">
      <c r="A10229" t="s">
        <v>39960</v>
      </c>
      <c r="B10229" t="s">
        <v>39961</v>
      </c>
      <c r="C10229" s="1" t="str">
        <f t="shared" si="1412"/>
        <v>21:0687</v>
      </c>
      <c r="D10229" s="1" t="str">
        <f t="shared" si="1413"/>
        <v>21:0208</v>
      </c>
      <c r="E10229" t="s">
        <v>39962</v>
      </c>
      <c r="F10229" t="s">
        <v>39963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 t="s">
        <v>21</v>
      </c>
      <c r="P10229" t="s">
        <v>583</v>
      </c>
      <c r="Q10229" t="s">
        <v>103</v>
      </c>
    </row>
    <row r="10230" spans="1:17" hidden="1" x14ac:dyDescent="0.25">
      <c r="A10230" t="s">
        <v>39964</v>
      </c>
      <c r="B10230" t="s">
        <v>39965</v>
      </c>
      <c r="C10230" s="1" t="str">
        <f t="shared" si="1412"/>
        <v>21:0687</v>
      </c>
      <c r="D10230" s="1" t="str">
        <f t="shared" si="1413"/>
        <v>21:0208</v>
      </c>
      <c r="E10230" t="s">
        <v>39966</v>
      </c>
      <c r="F10230" t="s">
        <v>39967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 t="s">
        <v>21</v>
      </c>
      <c r="P10230" t="s">
        <v>22</v>
      </c>
      <c r="Q10230" t="s">
        <v>71</v>
      </c>
    </row>
    <row r="10231" spans="1:17" hidden="1" x14ac:dyDescent="0.25">
      <c r="A10231" t="s">
        <v>39968</v>
      </c>
      <c r="B10231" t="s">
        <v>39969</v>
      </c>
      <c r="C10231" s="1" t="str">
        <f t="shared" si="1412"/>
        <v>21:0687</v>
      </c>
      <c r="D10231" s="1" t="str">
        <f t="shared" si="1413"/>
        <v>21:0208</v>
      </c>
      <c r="E10231" t="s">
        <v>39970</v>
      </c>
      <c r="F10231" t="s">
        <v>39971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 t="s">
        <v>21</v>
      </c>
      <c r="P10231" t="s">
        <v>583</v>
      </c>
      <c r="Q10231" t="s">
        <v>103</v>
      </c>
    </row>
    <row r="10232" spans="1:17" hidden="1" x14ac:dyDescent="0.25">
      <c r="A10232" t="s">
        <v>39972</v>
      </c>
      <c r="B10232" t="s">
        <v>39973</v>
      </c>
      <c r="C10232" s="1" t="str">
        <f t="shared" si="1412"/>
        <v>21:0687</v>
      </c>
      <c r="D10232" s="1" t="str">
        <f t="shared" si="1413"/>
        <v>21:0208</v>
      </c>
      <c r="E10232" t="s">
        <v>39974</v>
      </c>
      <c r="F10232" t="s">
        <v>39975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 t="s">
        <v>21</v>
      </c>
      <c r="P10232" t="s">
        <v>356</v>
      </c>
      <c r="Q10232" t="s">
        <v>103</v>
      </c>
    </row>
    <row r="10233" spans="1:17" hidden="1" x14ac:dyDescent="0.25">
      <c r="A10233" t="s">
        <v>39976</v>
      </c>
      <c r="B10233" t="s">
        <v>39977</v>
      </c>
      <c r="C10233" s="1" t="str">
        <f t="shared" si="1412"/>
        <v>21:0687</v>
      </c>
      <c r="D10233" s="1" t="str">
        <f t="shared" si="1413"/>
        <v>21:0208</v>
      </c>
      <c r="E10233" t="s">
        <v>39978</v>
      </c>
      <c r="F10233" t="s">
        <v>39979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 t="s">
        <v>21</v>
      </c>
      <c r="P10233" t="s">
        <v>583</v>
      </c>
      <c r="Q10233" t="s">
        <v>29</v>
      </c>
    </row>
    <row r="10234" spans="1:17" hidden="1" x14ac:dyDescent="0.25">
      <c r="A10234" t="s">
        <v>39980</v>
      </c>
      <c r="B10234" t="s">
        <v>39981</v>
      </c>
      <c r="C10234" s="1" t="str">
        <f t="shared" si="1412"/>
        <v>21:0687</v>
      </c>
      <c r="D10234" s="1" t="str">
        <f t="shared" ref="D10234:D10240" si="1416">HYPERLINK("http://geochem.nrcan.gc.ca/cdogs/content/svy/svy210206_e.htm", "21:0206")</f>
        <v>21:0206</v>
      </c>
      <c r="E10234" t="s">
        <v>39982</v>
      </c>
      <c r="F10234" t="s">
        <v>39983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 t="s">
        <v>21</v>
      </c>
      <c r="P10234" t="s">
        <v>22</v>
      </c>
      <c r="Q10234" t="s">
        <v>46</v>
      </c>
    </row>
    <row r="10235" spans="1:17" hidden="1" x14ac:dyDescent="0.25">
      <c r="A10235" t="s">
        <v>39984</v>
      </c>
      <c r="B10235" t="s">
        <v>39985</v>
      </c>
      <c r="C10235" s="1" t="str">
        <f t="shared" si="1412"/>
        <v>21:0687</v>
      </c>
      <c r="D10235" s="1" t="str">
        <f t="shared" si="1416"/>
        <v>21:0206</v>
      </c>
      <c r="E10235" t="s">
        <v>39986</v>
      </c>
      <c r="F10235" t="s">
        <v>39987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 t="s">
        <v>21</v>
      </c>
      <c r="P10235" t="s">
        <v>22</v>
      </c>
      <c r="Q10235" t="s">
        <v>46</v>
      </c>
    </row>
    <row r="10236" spans="1:17" hidden="1" x14ac:dyDescent="0.25">
      <c r="A10236" t="s">
        <v>39988</v>
      </c>
      <c r="B10236" t="s">
        <v>39989</v>
      </c>
      <c r="C10236" s="1" t="str">
        <f t="shared" si="1412"/>
        <v>21:0687</v>
      </c>
      <c r="D10236" s="1" t="str">
        <f t="shared" si="1416"/>
        <v>21:0206</v>
      </c>
      <c r="E10236" t="s">
        <v>39990</v>
      </c>
      <c r="F10236" t="s">
        <v>39991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 t="s">
        <v>21</v>
      </c>
      <c r="P10236" t="s">
        <v>356</v>
      </c>
      <c r="Q10236" t="s">
        <v>35</v>
      </c>
    </row>
    <row r="10237" spans="1:17" hidden="1" x14ac:dyDescent="0.25">
      <c r="A10237" t="s">
        <v>39992</v>
      </c>
      <c r="B10237" t="s">
        <v>39993</v>
      </c>
      <c r="C10237" s="1" t="str">
        <f t="shared" si="1412"/>
        <v>21:0687</v>
      </c>
      <c r="D10237" s="1" t="str">
        <f t="shared" si="1416"/>
        <v>21:0206</v>
      </c>
      <c r="E10237" t="s">
        <v>39990</v>
      </c>
      <c r="F10237" t="s">
        <v>39994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 t="s">
        <v>21</v>
      </c>
      <c r="P10237" t="s">
        <v>22</v>
      </c>
      <c r="Q10237" t="s">
        <v>46</v>
      </c>
    </row>
    <row r="10238" spans="1:17" hidden="1" x14ac:dyDescent="0.25">
      <c r="A10238" t="s">
        <v>39995</v>
      </c>
      <c r="B10238" t="s">
        <v>39996</v>
      </c>
      <c r="C10238" s="1" t="str">
        <f t="shared" si="1412"/>
        <v>21:0687</v>
      </c>
      <c r="D10238" s="1" t="str">
        <f t="shared" si="1416"/>
        <v>21:0206</v>
      </c>
      <c r="E10238" t="s">
        <v>39997</v>
      </c>
      <c r="F10238" t="s">
        <v>39998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 t="s">
        <v>21</v>
      </c>
      <c r="P10238" t="s">
        <v>22</v>
      </c>
      <c r="Q10238" t="s">
        <v>198</v>
      </c>
    </row>
    <row r="10239" spans="1:17" hidden="1" x14ac:dyDescent="0.25">
      <c r="A10239" t="s">
        <v>39999</v>
      </c>
      <c r="B10239" t="s">
        <v>40000</v>
      </c>
      <c r="C10239" s="1" t="str">
        <f t="shared" si="1412"/>
        <v>21:0687</v>
      </c>
      <c r="D10239" s="1" t="str">
        <f t="shared" si="1416"/>
        <v>21:0206</v>
      </c>
      <c r="E10239" t="s">
        <v>40001</v>
      </c>
      <c r="F10239" t="s">
        <v>40002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 t="s">
        <v>21</v>
      </c>
      <c r="P10239" t="s">
        <v>22</v>
      </c>
      <c r="Q10239" t="s">
        <v>46</v>
      </c>
    </row>
    <row r="10240" spans="1:17" hidden="1" x14ac:dyDescent="0.25">
      <c r="A10240" t="s">
        <v>40003</v>
      </c>
      <c r="B10240" t="s">
        <v>40004</v>
      </c>
      <c r="C10240" s="1" t="str">
        <f t="shared" si="1412"/>
        <v>21:0687</v>
      </c>
      <c r="D10240" s="1" t="str">
        <f t="shared" si="1416"/>
        <v>21:0206</v>
      </c>
      <c r="E10240" t="s">
        <v>40005</v>
      </c>
      <c r="F10240" t="s">
        <v>40006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 t="s">
        <v>21</v>
      </c>
      <c r="P10240" t="s">
        <v>356</v>
      </c>
      <c r="Q10240" t="s">
        <v>398</v>
      </c>
    </row>
    <row r="10241" spans="1:17" hidden="1" x14ac:dyDescent="0.25">
      <c r="A10241" t="s">
        <v>40007</v>
      </c>
      <c r="B10241" t="s">
        <v>40008</v>
      </c>
      <c r="C10241" s="1" t="str">
        <f t="shared" si="1412"/>
        <v>21:0687</v>
      </c>
      <c r="D10241" s="1" t="str">
        <f>HYPERLINK("http://geochem.nrcan.gc.ca/cdogs/content/svy/svy_e.htm", "")</f>
        <v/>
      </c>
      <c r="G10241" s="1" t="str">
        <f>HYPERLINK("http://geochem.nrcan.gc.ca/cdogs/content/cr_/cr_00086_e.htm", "86")</f>
        <v>86</v>
      </c>
      <c r="J10241" t="s">
        <v>11703</v>
      </c>
      <c r="K10241" t="s">
        <v>11704</v>
      </c>
      <c r="O10241" t="s">
        <v>2731</v>
      </c>
      <c r="P10241" t="s">
        <v>2943</v>
      </c>
      <c r="Q10241" t="s">
        <v>392</v>
      </c>
    </row>
    <row r="10242" spans="1:17" hidden="1" x14ac:dyDescent="0.25">
      <c r="A10242" t="s">
        <v>40009</v>
      </c>
      <c r="B10242" t="s">
        <v>40010</v>
      </c>
      <c r="C10242" s="1" t="str">
        <f t="shared" si="1412"/>
        <v>21:0687</v>
      </c>
      <c r="D10242" s="1" t="str">
        <f t="shared" ref="D10242:D10259" si="1417">HYPERLINK("http://geochem.nrcan.gc.ca/cdogs/content/svy/svy210206_e.htm", "21:0206")</f>
        <v>21:0206</v>
      </c>
      <c r="E10242" t="s">
        <v>40011</v>
      </c>
      <c r="F10242" t="s">
        <v>40012</v>
      </c>
      <c r="H10242">
        <v>47.241163700000001</v>
      </c>
      <c r="I10242">
        <v>-67.415601600000002</v>
      </c>
      <c r="J10242" s="1" t="str">
        <f t="shared" ref="J10242:J10259" si="1418">HYPERLINK("http://geochem.nrcan.gc.ca/cdogs/content/kwd/kwd020018_e.htm", "Fluid (stream)")</f>
        <v>Fluid (stream)</v>
      </c>
      <c r="K10242" s="1" t="str">
        <f t="shared" ref="K10242:K10259" si="1419">HYPERLINK("http://geochem.nrcan.gc.ca/cdogs/content/kwd/kwd080007_e.htm", "Untreated Water")</f>
        <v>Untreated Water</v>
      </c>
      <c r="O10242" t="s">
        <v>21</v>
      </c>
      <c r="P10242" t="s">
        <v>356</v>
      </c>
      <c r="Q10242" t="s">
        <v>398</v>
      </c>
    </row>
    <row r="10243" spans="1:17" hidden="1" x14ac:dyDescent="0.25">
      <c r="A10243" t="s">
        <v>40013</v>
      </c>
      <c r="B10243" t="s">
        <v>40014</v>
      </c>
      <c r="C10243" s="1" t="str">
        <f t="shared" si="1412"/>
        <v>21:0687</v>
      </c>
      <c r="D10243" s="1" t="str">
        <f t="shared" si="1417"/>
        <v>21:0206</v>
      </c>
      <c r="E10243" t="s">
        <v>40015</v>
      </c>
      <c r="F10243" t="s">
        <v>40016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 t="s">
        <v>21</v>
      </c>
      <c r="P10243" t="s">
        <v>356</v>
      </c>
      <c r="Q10243" t="s">
        <v>365</v>
      </c>
    </row>
    <row r="10244" spans="1:17" hidden="1" x14ac:dyDescent="0.25">
      <c r="A10244" t="s">
        <v>40017</v>
      </c>
      <c r="B10244" t="s">
        <v>40018</v>
      </c>
      <c r="C10244" s="1" t="str">
        <f t="shared" si="1412"/>
        <v>21:0687</v>
      </c>
      <c r="D10244" s="1" t="str">
        <f t="shared" si="1417"/>
        <v>21:0206</v>
      </c>
      <c r="E10244" t="s">
        <v>40019</v>
      </c>
      <c r="F10244" t="s">
        <v>40020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 t="s">
        <v>21</v>
      </c>
      <c r="P10244" t="s">
        <v>356</v>
      </c>
      <c r="Q10244" t="s">
        <v>365</v>
      </c>
    </row>
    <row r="10245" spans="1:17" hidden="1" x14ac:dyDescent="0.25">
      <c r="A10245" t="s">
        <v>40021</v>
      </c>
      <c r="B10245" t="s">
        <v>40022</v>
      </c>
      <c r="C10245" s="1" t="str">
        <f t="shared" si="1412"/>
        <v>21:0687</v>
      </c>
      <c r="D10245" s="1" t="str">
        <f t="shared" si="1417"/>
        <v>21:0206</v>
      </c>
      <c r="E10245" t="s">
        <v>40023</v>
      </c>
      <c r="F10245" t="s">
        <v>40024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 t="s">
        <v>21</v>
      </c>
      <c r="P10245" t="s">
        <v>22</v>
      </c>
      <c r="Q10245" t="s">
        <v>365</v>
      </c>
    </row>
    <row r="10246" spans="1:17" hidden="1" x14ac:dyDescent="0.25">
      <c r="A10246" t="s">
        <v>40025</v>
      </c>
      <c r="B10246" t="s">
        <v>40026</v>
      </c>
      <c r="C10246" s="1" t="str">
        <f t="shared" si="1412"/>
        <v>21:0687</v>
      </c>
      <c r="D10246" s="1" t="str">
        <f t="shared" si="1417"/>
        <v>21:0206</v>
      </c>
      <c r="E10246" t="s">
        <v>40027</v>
      </c>
      <c r="F10246" t="s">
        <v>40028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 t="s">
        <v>21</v>
      </c>
      <c r="P10246" t="s">
        <v>22</v>
      </c>
      <c r="Q10246" t="s">
        <v>365</v>
      </c>
    </row>
    <row r="10247" spans="1:17" hidden="1" x14ac:dyDescent="0.25">
      <c r="A10247" t="s">
        <v>40029</v>
      </c>
      <c r="B10247" t="s">
        <v>40030</v>
      </c>
      <c r="C10247" s="1" t="str">
        <f t="shared" si="1412"/>
        <v>21:0687</v>
      </c>
      <c r="D10247" s="1" t="str">
        <f t="shared" si="1417"/>
        <v>21:0206</v>
      </c>
      <c r="E10247" t="s">
        <v>40031</v>
      </c>
      <c r="F10247" t="s">
        <v>40032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 t="s">
        <v>3419</v>
      </c>
      <c r="P10247" t="s">
        <v>356</v>
      </c>
      <c r="Q10247" t="s">
        <v>522</v>
      </c>
    </row>
    <row r="10248" spans="1:17" hidden="1" x14ac:dyDescent="0.25">
      <c r="A10248" t="s">
        <v>40033</v>
      </c>
      <c r="B10248" t="s">
        <v>40034</v>
      </c>
      <c r="C10248" s="1" t="str">
        <f t="shared" si="1412"/>
        <v>21:0687</v>
      </c>
      <c r="D10248" s="1" t="str">
        <f t="shared" si="1417"/>
        <v>21:0206</v>
      </c>
      <c r="E10248" t="s">
        <v>40035</v>
      </c>
      <c r="F10248" t="s">
        <v>40036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 t="s">
        <v>2418</v>
      </c>
      <c r="P10248" t="s">
        <v>356</v>
      </c>
      <c r="Q10248" t="s">
        <v>522</v>
      </c>
    </row>
    <row r="10249" spans="1:17" hidden="1" x14ac:dyDescent="0.25">
      <c r="A10249" t="s">
        <v>40037</v>
      </c>
      <c r="B10249" t="s">
        <v>40038</v>
      </c>
      <c r="C10249" s="1" t="str">
        <f t="shared" si="1412"/>
        <v>21:0687</v>
      </c>
      <c r="D10249" s="1" t="str">
        <f t="shared" si="1417"/>
        <v>21:0206</v>
      </c>
      <c r="E10249" t="s">
        <v>40039</v>
      </c>
      <c r="F10249" t="s">
        <v>40040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 t="s">
        <v>21</v>
      </c>
      <c r="P10249" t="s">
        <v>22</v>
      </c>
      <c r="Q10249" t="s">
        <v>392</v>
      </c>
    </row>
    <row r="10250" spans="1:17" hidden="1" x14ac:dyDescent="0.25">
      <c r="A10250" t="s">
        <v>40041</v>
      </c>
      <c r="B10250" t="s">
        <v>40042</v>
      </c>
      <c r="C10250" s="1" t="str">
        <f t="shared" si="1412"/>
        <v>21:0687</v>
      </c>
      <c r="D10250" s="1" t="str">
        <f t="shared" si="1417"/>
        <v>21:0206</v>
      </c>
      <c r="E10250" t="s">
        <v>40043</v>
      </c>
      <c r="F10250" t="s">
        <v>40044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 t="s">
        <v>21</v>
      </c>
      <c r="P10250" t="s">
        <v>356</v>
      </c>
      <c r="Q10250" t="s">
        <v>365</v>
      </c>
    </row>
    <row r="10251" spans="1:17" hidden="1" x14ac:dyDescent="0.25">
      <c r="A10251" t="s">
        <v>40045</v>
      </c>
      <c r="B10251" t="s">
        <v>40046</v>
      </c>
      <c r="C10251" s="1" t="str">
        <f t="shared" si="1412"/>
        <v>21:0687</v>
      </c>
      <c r="D10251" s="1" t="str">
        <f t="shared" si="1417"/>
        <v>21:0206</v>
      </c>
      <c r="E10251" t="s">
        <v>40047</v>
      </c>
      <c r="F10251" t="s">
        <v>40048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 t="s">
        <v>1597</v>
      </c>
      <c r="P10251" t="s">
        <v>356</v>
      </c>
      <c r="Q10251" t="s">
        <v>522</v>
      </c>
    </row>
    <row r="10252" spans="1:17" hidden="1" x14ac:dyDescent="0.25">
      <c r="A10252" t="s">
        <v>40049</v>
      </c>
      <c r="B10252" t="s">
        <v>40050</v>
      </c>
      <c r="C10252" s="1" t="str">
        <f t="shared" si="1412"/>
        <v>21:0687</v>
      </c>
      <c r="D10252" s="1" t="str">
        <f t="shared" si="1417"/>
        <v>21:0206</v>
      </c>
      <c r="E10252" t="s">
        <v>40051</v>
      </c>
      <c r="F10252" t="s">
        <v>40052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 t="s">
        <v>21</v>
      </c>
      <c r="P10252" t="s">
        <v>22</v>
      </c>
      <c r="Q10252" t="s">
        <v>35</v>
      </c>
    </row>
    <row r="10253" spans="1:17" hidden="1" x14ac:dyDescent="0.25">
      <c r="A10253" t="s">
        <v>40053</v>
      </c>
      <c r="B10253" t="s">
        <v>40054</v>
      </c>
      <c r="C10253" s="1" t="str">
        <f t="shared" si="1412"/>
        <v>21:0687</v>
      </c>
      <c r="D10253" s="1" t="str">
        <f t="shared" si="1417"/>
        <v>21:0206</v>
      </c>
      <c r="E10253" t="s">
        <v>40055</v>
      </c>
      <c r="F10253" t="s">
        <v>40056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 t="s">
        <v>64</v>
      </c>
      <c r="P10253" t="s">
        <v>22</v>
      </c>
      <c r="Q10253" t="s">
        <v>522</v>
      </c>
    </row>
    <row r="10254" spans="1:17" hidden="1" x14ac:dyDescent="0.25">
      <c r="A10254" t="s">
        <v>40057</v>
      </c>
      <c r="B10254" t="s">
        <v>40058</v>
      </c>
      <c r="C10254" s="1" t="str">
        <f t="shared" si="1412"/>
        <v>21:0687</v>
      </c>
      <c r="D10254" s="1" t="str">
        <f t="shared" si="1417"/>
        <v>21:0206</v>
      </c>
      <c r="E10254" t="s">
        <v>40059</v>
      </c>
      <c r="F10254" t="s">
        <v>40060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 t="s">
        <v>64</v>
      </c>
      <c r="P10254" t="s">
        <v>22</v>
      </c>
      <c r="Q10254" t="s">
        <v>522</v>
      </c>
    </row>
    <row r="10255" spans="1:17" hidden="1" x14ac:dyDescent="0.25">
      <c r="A10255" t="s">
        <v>40061</v>
      </c>
      <c r="B10255" t="s">
        <v>40062</v>
      </c>
      <c r="C10255" s="1" t="str">
        <f t="shared" si="1412"/>
        <v>21:0687</v>
      </c>
      <c r="D10255" s="1" t="str">
        <f t="shared" si="1417"/>
        <v>21:0206</v>
      </c>
      <c r="E10255" t="s">
        <v>40063</v>
      </c>
      <c r="F10255" t="s">
        <v>40064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 t="s">
        <v>21</v>
      </c>
      <c r="P10255" t="s">
        <v>22</v>
      </c>
      <c r="Q10255" t="s">
        <v>35</v>
      </c>
    </row>
    <row r="10256" spans="1:17" hidden="1" x14ac:dyDescent="0.25">
      <c r="A10256" t="s">
        <v>40065</v>
      </c>
      <c r="B10256" t="s">
        <v>40066</v>
      </c>
      <c r="C10256" s="1" t="str">
        <f t="shared" si="1412"/>
        <v>21:0687</v>
      </c>
      <c r="D10256" s="1" t="str">
        <f t="shared" si="1417"/>
        <v>21:0206</v>
      </c>
      <c r="E10256" t="s">
        <v>40067</v>
      </c>
      <c r="F10256" t="s">
        <v>40068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 t="s">
        <v>21</v>
      </c>
      <c r="P10256" t="s">
        <v>356</v>
      </c>
      <c r="Q10256" t="s">
        <v>59</v>
      </c>
    </row>
    <row r="10257" spans="1:17" hidden="1" x14ac:dyDescent="0.25">
      <c r="A10257" t="s">
        <v>40069</v>
      </c>
      <c r="B10257" t="s">
        <v>40070</v>
      </c>
      <c r="C10257" s="1" t="str">
        <f t="shared" si="1412"/>
        <v>21:0687</v>
      </c>
      <c r="D10257" s="1" t="str">
        <f t="shared" si="1417"/>
        <v>21:0206</v>
      </c>
      <c r="E10257" t="s">
        <v>40071</v>
      </c>
      <c r="F10257" t="s">
        <v>40072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 t="s">
        <v>21</v>
      </c>
      <c r="P10257" t="s">
        <v>22</v>
      </c>
      <c r="Q10257" t="s">
        <v>29</v>
      </c>
    </row>
    <row r="10258" spans="1:17" hidden="1" x14ac:dyDescent="0.25">
      <c r="A10258" t="s">
        <v>40073</v>
      </c>
      <c r="B10258" t="s">
        <v>40074</v>
      </c>
      <c r="C10258" s="1" t="str">
        <f t="shared" si="1412"/>
        <v>21:0687</v>
      </c>
      <c r="D10258" s="1" t="str">
        <f t="shared" si="1417"/>
        <v>21:0206</v>
      </c>
      <c r="E10258" t="s">
        <v>40071</v>
      </c>
      <c r="F10258" t="s">
        <v>40075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 t="s">
        <v>21</v>
      </c>
      <c r="P10258" t="s">
        <v>22</v>
      </c>
      <c r="Q10258" t="s">
        <v>35</v>
      </c>
    </row>
    <row r="10259" spans="1:17" hidden="1" x14ac:dyDescent="0.25">
      <c r="A10259" t="s">
        <v>40076</v>
      </c>
      <c r="B10259" t="s">
        <v>40077</v>
      </c>
      <c r="C10259" s="1" t="str">
        <f t="shared" si="1412"/>
        <v>21:0687</v>
      </c>
      <c r="D10259" s="1" t="str">
        <f t="shared" si="1417"/>
        <v>21:0206</v>
      </c>
      <c r="E10259" t="s">
        <v>40078</v>
      </c>
      <c r="F10259" t="s">
        <v>40079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 t="s">
        <v>21</v>
      </c>
      <c r="P10259" t="s">
        <v>583</v>
      </c>
      <c r="Q10259" t="s">
        <v>93</v>
      </c>
    </row>
    <row r="10260" spans="1:17" hidden="1" x14ac:dyDescent="0.25">
      <c r="A10260" t="s">
        <v>40080</v>
      </c>
      <c r="B10260" t="s">
        <v>40081</v>
      </c>
      <c r="C10260" s="1" t="str">
        <f t="shared" si="1412"/>
        <v>21:0687</v>
      </c>
      <c r="D10260" s="1" t="str">
        <f>HYPERLINK("http://geochem.nrcan.gc.ca/cdogs/content/svy/svy_e.htm", "")</f>
        <v/>
      </c>
      <c r="G10260" s="1" t="str">
        <f>HYPERLINK("http://geochem.nrcan.gc.ca/cdogs/content/cr_/cr_00084_e.htm", "84")</f>
        <v>84</v>
      </c>
      <c r="J10260" t="s">
        <v>11703</v>
      </c>
      <c r="K10260" t="s">
        <v>11704</v>
      </c>
      <c r="O10260" t="s">
        <v>2120</v>
      </c>
      <c r="P10260" t="s">
        <v>583</v>
      </c>
      <c r="Q10260" t="s">
        <v>392</v>
      </c>
    </row>
    <row r="10261" spans="1:17" hidden="1" x14ac:dyDescent="0.25">
      <c r="A10261" t="s">
        <v>40082</v>
      </c>
      <c r="B10261" t="s">
        <v>40083</v>
      </c>
      <c r="C10261" s="1" t="str">
        <f t="shared" si="1412"/>
        <v>21:0687</v>
      </c>
      <c r="D10261" s="1" t="str">
        <f t="shared" ref="D10261:D10284" si="1420">HYPERLINK("http://geochem.nrcan.gc.ca/cdogs/content/svy/svy210206_e.htm", "21:0206")</f>
        <v>21:0206</v>
      </c>
      <c r="E10261" t="s">
        <v>40084</v>
      </c>
      <c r="F10261" t="s">
        <v>40085</v>
      </c>
      <c r="H10261">
        <v>47.169147000000002</v>
      </c>
      <c r="I10261">
        <v>-67.311137700000003</v>
      </c>
      <c r="J10261" s="1" t="str">
        <f t="shared" ref="J10261:J10284" si="1421">HYPERLINK("http://geochem.nrcan.gc.ca/cdogs/content/kwd/kwd020018_e.htm", "Fluid (stream)")</f>
        <v>Fluid (stream)</v>
      </c>
      <c r="K10261" s="1" t="str">
        <f t="shared" ref="K10261:K10284" si="1422">HYPERLINK("http://geochem.nrcan.gc.ca/cdogs/content/kwd/kwd080007_e.htm", "Untreated Water")</f>
        <v>Untreated Water</v>
      </c>
      <c r="O10261" t="s">
        <v>21</v>
      </c>
      <c r="P10261" t="s">
        <v>87</v>
      </c>
      <c r="Q10261" t="s">
        <v>198</v>
      </c>
    </row>
    <row r="10262" spans="1:17" hidden="1" x14ac:dyDescent="0.25">
      <c r="A10262" t="s">
        <v>40086</v>
      </c>
      <c r="B10262" t="s">
        <v>40087</v>
      </c>
      <c r="C10262" s="1" t="str">
        <f t="shared" si="1412"/>
        <v>21:0687</v>
      </c>
      <c r="D10262" s="1" t="str">
        <f t="shared" si="1420"/>
        <v>21:0206</v>
      </c>
      <c r="E10262" t="s">
        <v>40088</v>
      </c>
      <c r="F10262" t="s">
        <v>40089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 t="s">
        <v>21</v>
      </c>
      <c r="P10262" t="s">
        <v>87</v>
      </c>
      <c r="Q10262" t="s">
        <v>23</v>
      </c>
    </row>
    <row r="10263" spans="1:17" hidden="1" x14ac:dyDescent="0.25">
      <c r="A10263" t="s">
        <v>40090</v>
      </c>
      <c r="B10263" t="s">
        <v>40091</v>
      </c>
      <c r="C10263" s="1" t="str">
        <f t="shared" si="1412"/>
        <v>21:0687</v>
      </c>
      <c r="D10263" s="1" t="str">
        <f t="shared" si="1420"/>
        <v>21:0206</v>
      </c>
      <c r="E10263" t="s">
        <v>40092</v>
      </c>
      <c r="F10263" t="s">
        <v>40093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 t="s">
        <v>21</v>
      </c>
      <c r="P10263" t="s">
        <v>87</v>
      </c>
      <c r="Q10263" t="s">
        <v>29</v>
      </c>
    </row>
    <row r="10264" spans="1:17" hidden="1" x14ac:dyDescent="0.25">
      <c r="A10264" t="s">
        <v>40094</v>
      </c>
      <c r="B10264" t="s">
        <v>40095</v>
      </c>
      <c r="C10264" s="1" t="str">
        <f t="shared" si="1412"/>
        <v>21:0687</v>
      </c>
      <c r="D10264" s="1" t="str">
        <f t="shared" si="1420"/>
        <v>21:0206</v>
      </c>
      <c r="E10264" t="s">
        <v>40096</v>
      </c>
      <c r="F10264" t="s">
        <v>40097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 t="s">
        <v>652</v>
      </c>
      <c r="P10264" t="s">
        <v>148</v>
      </c>
      <c r="Q10264" t="s">
        <v>23</v>
      </c>
    </row>
    <row r="10265" spans="1:17" hidden="1" x14ac:dyDescent="0.25">
      <c r="A10265" t="s">
        <v>40098</v>
      </c>
      <c r="B10265" t="s">
        <v>40099</v>
      </c>
      <c r="C10265" s="1" t="str">
        <f t="shared" si="1412"/>
        <v>21:0687</v>
      </c>
      <c r="D10265" s="1" t="str">
        <f t="shared" si="1420"/>
        <v>21:0206</v>
      </c>
      <c r="E10265" t="s">
        <v>40100</v>
      </c>
      <c r="F10265" t="s">
        <v>40101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 t="s">
        <v>21</v>
      </c>
      <c r="P10265" t="s">
        <v>87</v>
      </c>
      <c r="Q10265" t="s">
        <v>59</v>
      </c>
    </row>
    <row r="10266" spans="1:17" hidden="1" x14ac:dyDescent="0.25">
      <c r="A10266" t="s">
        <v>40102</v>
      </c>
      <c r="B10266" t="s">
        <v>40103</v>
      </c>
      <c r="C10266" s="1" t="str">
        <f t="shared" si="1412"/>
        <v>21:0687</v>
      </c>
      <c r="D10266" s="1" t="str">
        <f t="shared" si="1420"/>
        <v>21:0206</v>
      </c>
      <c r="E10266" t="s">
        <v>40104</v>
      </c>
      <c r="F10266" t="s">
        <v>40105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 t="s">
        <v>21</v>
      </c>
      <c r="P10266" t="s">
        <v>148</v>
      </c>
      <c r="Q10266" t="s">
        <v>198</v>
      </c>
    </row>
    <row r="10267" spans="1:17" hidden="1" x14ac:dyDescent="0.25">
      <c r="A10267" t="s">
        <v>40106</v>
      </c>
      <c r="B10267" t="s">
        <v>40107</v>
      </c>
      <c r="C10267" s="1" t="str">
        <f t="shared" si="1412"/>
        <v>21:0687</v>
      </c>
      <c r="D10267" s="1" t="str">
        <f t="shared" si="1420"/>
        <v>21:0206</v>
      </c>
      <c r="E10267" t="s">
        <v>40108</v>
      </c>
      <c r="F10267" t="s">
        <v>40109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 t="s">
        <v>21</v>
      </c>
      <c r="P10267" t="s">
        <v>87</v>
      </c>
      <c r="Q10267" t="s">
        <v>46</v>
      </c>
    </row>
    <row r="10268" spans="1:17" hidden="1" x14ac:dyDescent="0.25">
      <c r="A10268" t="s">
        <v>40110</v>
      </c>
      <c r="B10268" t="s">
        <v>40111</v>
      </c>
      <c r="C10268" s="1" t="str">
        <f t="shared" si="1412"/>
        <v>21:0687</v>
      </c>
      <c r="D10268" s="1" t="str">
        <f t="shared" si="1420"/>
        <v>21:0206</v>
      </c>
      <c r="E10268" t="s">
        <v>40112</v>
      </c>
      <c r="F10268" t="s">
        <v>40113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 t="s">
        <v>21</v>
      </c>
      <c r="P10268" t="s">
        <v>148</v>
      </c>
      <c r="Q10268" t="s">
        <v>198</v>
      </c>
    </row>
    <row r="10269" spans="1:17" hidden="1" x14ac:dyDescent="0.25">
      <c r="A10269" t="s">
        <v>40114</v>
      </c>
      <c r="B10269" t="s">
        <v>40115</v>
      </c>
      <c r="C10269" s="1" t="str">
        <f t="shared" si="1412"/>
        <v>21:0687</v>
      </c>
      <c r="D10269" s="1" t="str">
        <f t="shared" si="1420"/>
        <v>21:0206</v>
      </c>
      <c r="E10269" t="s">
        <v>40116</v>
      </c>
      <c r="F10269" t="s">
        <v>40117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 t="s">
        <v>21</v>
      </c>
      <c r="P10269" t="s">
        <v>45</v>
      </c>
      <c r="Q10269" t="s">
        <v>29</v>
      </c>
    </row>
    <row r="10270" spans="1:17" hidden="1" x14ac:dyDescent="0.25">
      <c r="A10270" t="s">
        <v>40118</v>
      </c>
      <c r="B10270" t="s">
        <v>40119</v>
      </c>
      <c r="C10270" s="1" t="str">
        <f t="shared" si="1412"/>
        <v>21:0687</v>
      </c>
      <c r="D10270" s="1" t="str">
        <f t="shared" si="1420"/>
        <v>21:0206</v>
      </c>
      <c r="E10270" t="s">
        <v>40120</v>
      </c>
      <c r="F10270" t="s">
        <v>40121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 t="s">
        <v>21</v>
      </c>
      <c r="P10270" t="s">
        <v>87</v>
      </c>
      <c r="Q10270" t="s">
        <v>29</v>
      </c>
    </row>
    <row r="10271" spans="1:17" hidden="1" x14ac:dyDescent="0.25">
      <c r="A10271" t="s">
        <v>40122</v>
      </c>
      <c r="B10271" t="s">
        <v>40123</v>
      </c>
      <c r="C10271" s="1" t="str">
        <f t="shared" si="1412"/>
        <v>21:0687</v>
      </c>
      <c r="D10271" s="1" t="str">
        <f t="shared" si="1420"/>
        <v>21:0206</v>
      </c>
      <c r="E10271" t="s">
        <v>40124</v>
      </c>
      <c r="F10271" t="s">
        <v>40125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 t="s">
        <v>21</v>
      </c>
      <c r="P10271" t="s">
        <v>148</v>
      </c>
      <c r="Q10271" t="s">
        <v>46</v>
      </c>
    </row>
    <row r="10272" spans="1:17" hidden="1" x14ac:dyDescent="0.25">
      <c r="A10272" t="s">
        <v>40126</v>
      </c>
      <c r="B10272" t="s">
        <v>40127</v>
      </c>
      <c r="C10272" s="1" t="str">
        <f t="shared" si="1412"/>
        <v>21:0687</v>
      </c>
      <c r="D10272" s="1" t="str">
        <f t="shared" si="1420"/>
        <v>21:0206</v>
      </c>
      <c r="E10272" t="s">
        <v>40128</v>
      </c>
      <c r="F10272" t="s">
        <v>40129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 t="s">
        <v>21</v>
      </c>
      <c r="P10272" t="s">
        <v>45</v>
      </c>
      <c r="Q10272" t="s">
        <v>59</v>
      </c>
    </row>
    <row r="10273" spans="1:17" hidden="1" x14ac:dyDescent="0.25">
      <c r="A10273" t="s">
        <v>40130</v>
      </c>
      <c r="B10273" t="s">
        <v>40131</v>
      </c>
      <c r="C10273" s="1" t="str">
        <f t="shared" si="1412"/>
        <v>21:0687</v>
      </c>
      <c r="D10273" s="1" t="str">
        <f t="shared" si="1420"/>
        <v>21:0206</v>
      </c>
      <c r="E10273" t="s">
        <v>40132</v>
      </c>
      <c r="F10273" t="s">
        <v>40133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 t="s">
        <v>21</v>
      </c>
      <c r="P10273" t="s">
        <v>356</v>
      </c>
      <c r="Q10273" t="s">
        <v>29</v>
      </c>
    </row>
    <row r="10274" spans="1:17" hidden="1" x14ac:dyDescent="0.25">
      <c r="A10274" t="s">
        <v>40134</v>
      </c>
      <c r="B10274" t="s">
        <v>40135</v>
      </c>
      <c r="C10274" s="1" t="str">
        <f t="shared" si="1412"/>
        <v>21:0687</v>
      </c>
      <c r="D10274" s="1" t="str">
        <f t="shared" si="1420"/>
        <v>21:0206</v>
      </c>
      <c r="E10274" t="s">
        <v>40136</v>
      </c>
      <c r="F10274" t="s">
        <v>40137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 t="s">
        <v>21</v>
      </c>
      <c r="P10274" t="s">
        <v>87</v>
      </c>
      <c r="Q10274" t="s">
        <v>23</v>
      </c>
    </row>
    <row r="10275" spans="1:17" hidden="1" x14ac:dyDescent="0.25">
      <c r="A10275" t="s">
        <v>40138</v>
      </c>
      <c r="B10275" t="s">
        <v>40139</v>
      </c>
      <c r="C10275" s="1" t="str">
        <f t="shared" si="1412"/>
        <v>21:0687</v>
      </c>
      <c r="D10275" s="1" t="str">
        <f t="shared" si="1420"/>
        <v>21:0206</v>
      </c>
      <c r="E10275" t="s">
        <v>40140</v>
      </c>
      <c r="F10275" t="s">
        <v>40141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 t="s">
        <v>21</v>
      </c>
      <c r="P10275" t="s">
        <v>87</v>
      </c>
      <c r="Q10275" t="s">
        <v>35</v>
      </c>
    </row>
    <row r="10276" spans="1:17" hidden="1" x14ac:dyDescent="0.25">
      <c r="A10276" t="s">
        <v>40142</v>
      </c>
      <c r="B10276" t="s">
        <v>40143</v>
      </c>
      <c r="C10276" s="1" t="str">
        <f t="shared" ref="C10276:C10339" si="1423">HYPERLINK("http://geochem.nrcan.gc.ca/cdogs/content/bdl/bdl210687_e.htm", "21:0687")</f>
        <v>21:0687</v>
      </c>
      <c r="D10276" s="1" t="str">
        <f t="shared" si="1420"/>
        <v>21:0206</v>
      </c>
      <c r="E10276" t="s">
        <v>40144</v>
      </c>
      <c r="F10276" t="s">
        <v>40145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 t="s">
        <v>21</v>
      </c>
      <c r="P10276" t="s">
        <v>87</v>
      </c>
      <c r="Q10276" t="s">
        <v>522</v>
      </c>
    </row>
    <row r="10277" spans="1:17" hidden="1" x14ac:dyDescent="0.25">
      <c r="A10277" t="s">
        <v>40146</v>
      </c>
      <c r="B10277" t="s">
        <v>40147</v>
      </c>
      <c r="C10277" s="1" t="str">
        <f t="shared" si="1423"/>
        <v>21:0687</v>
      </c>
      <c r="D10277" s="1" t="str">
        <f t="shared" si="1420"/>
        <v>21:0206</v>
      </c>
      <c r="E10277" t="s">
        <v>40144</v>
      </c>
      <c r="F10277" t="s">
        <v>40148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 t="s">
        <v>21</v>
      </c>
      <c r="P10277" t="s">
        <v>87</v>
      </c>
      <c r="Q10277" t="s">
        <v>59</v>
      </c>
    </row>
    <row r="10278" spans="1:17" hidden="1" x14ac:dyDescent="0.25">
      <c r="A10278" t="s">
        <v>40149</v>
      </c>
      <c r="B10278" t="s">
        <v>40150</v>
      </c>
      <c r="C10278" s="1" t="str">
        <f t="shared" si="1423"/>
        <v>21:0687</v>
      </c>
      <c r="D10278" s="1" t="str">
        <f t="shared" si="1420"/>
        <v>21:0206</v>
      </c>
      <c r="E10278" t="s">
        <v>40151</v>
      </c>
      <c r="F10278" t="s">
        <v>40152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 t="s">
        <v>64</v>
      </c>
      <c r="P10278" t="s">
        <v>87</v>
      </c>
      <c r="Q10278" t="s">
        <v>392</v>
      </c>
    </row>
    <row r="10279" spans="1:17" hidden="1" x14ac:dyDescent="0.25">
      <c r="A10279" t="s">
        <v>40153</v>
      </c>
      <c r="B10279" t="s">
        <v>40154</v>
      </c>
      <c r="C10279" s="1" t="str">
        <f t="shared" si="1423"/>
        <v>21:0687</v>
      </c>
      <c r="D10279" s="1" t="str">
        <f t="shared" si="1420"/>
        <v>21:0206</v>
      </c>
      <c r="E10279" t="s">
        <v>40155</v>
      </c>
      <c r="F10279" t="s">
        <v>40156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 t="s">
        <v>21</v>
      </c>
      <c r="P10279" t="s">
        <v>45</v>
      </c>
      <c r="Q10279" t="s">
        <v>29</v>
      </c>
    </row>
    <row r="10280" spans="1:17" hidden="1" x14ac:dyDescent="0.25">
      <c r="A10280" t="s">
        <v>40157</v>
      </c>
      <c r="B10280" t="s">
        <v>40158</v>
      </c>
      <c r="C10280" s="1" t="str">
        <f t="shared" si="1423"/>
        <v>21:0687</v>
      </c>
      <c r="D10280" s="1" t="str">
        <f t="shared" si="1420"/>
        <v>21:0206</v>
      </c>
      <c r="E10280" t="s">
        <v>40159</v>
      </c>
      <c r="F10280" t="s">
        <v>40160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 t="s">
        <v>21</v>
      </c>
      <c r="P10280" t="s">
        <v>45</v>
      </c>
      <c r="Q10280" t="s">
        <v>23</v>
      </c>
    </row>
    <row r="10281" spans="1:17" hidden="1" x14ac:dyDescent="0.25">
      <c r="A10281" t="s">
        <v>40161</v>
      </c>
      <c r="B10281" t="s">
        <v>40162</v>
      </c>
      <c r="C10281" s="1" t="str">
        <f t="shared" si="1423"/>
        <v>21:0687</v>
      </c>
      <c r="D10281" s="1" t="str">
        <f t="shared" si="1420"/>
        <v>21:0206</v>
      </c>
      <c r="E10281" t="s">
        <v>40163</v>
      </c>
      <c r="F10281" t="s">
        <v>40164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 t="s">
        <v>21</v>
      </c>
      <c r="P10281" t="s">
        <v>45</v>
      </c>
      <c r="Q10281" t="s">
        <v>35</v>
      </c>
    </row>
    <row r="10282" spans="1:17" hidden="1" x14ac:dyDescent="0.25">
      <c r="A10282" t="s">
        <v>40165</v>
      </c>
      <c r="B10282" t="s">
        <v>40166</v>
      </c>
      <c r="C10282" s="1" t="str">
        <f t="shared" si="1423"/>
        <v>21:0687</v>
      </c>
      <c r="D10282" s="1" t="str">
        <f t="shared" si="1420"/>
        <v>21:0206</v>
      </c>
      <c r="E10282" t="s">
        <v>40167</v>
      </c>
      <c r="F10282" t="s">
        <v>40168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 t="s">
        <v>21</v>
      </c>
      <c r="P10282" t="s">
        <v>87</v>
      </c>
      <c r="Q10282" t="s">
        <v>392</v>
      </c>
    </row>
    <row r="10283" spans="1:17" hidden="1" x14ac:dyDescent="0.25">
      <c r="A10283" t="s">
        <v>40169</v>
      </c>
      <c r="B10283" t="s">
        <v>40170</v>
      </c>
      <c r="C10283" s="1" t="str">
        <f t="shared" si="1423"/>
        <v>21:0687</v>
      </c>
      <c r="D10283" s="1" t="str">
        <f t="shared" si="1420"/>
        <v>21:0206</v>
      </c>
      <c r="E10283" t="s">
        <v>40171</v>
      </c>
      <c r="F10283" t="s">
        <v>40172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 t="s">
        <v>21</v>
      </c>
      <c r="P10283" t="s">
        <v>87</v>
      </c>
      <c r="Q10283" t="s">
        <v>29</v>
      </c>
    </row>
    <row r="10284" spans="1:17" hidden="1" x14ac:dyDescent="0.25">
      <c r="A10284" t="s">
        <v>40173</v>
      </c>
      <c r="B10284" t="s">
        <v>40174</v>
      </c>
      <c r="C10284" s="1" t="str">
        <f t="shared" si="1423"/>
        <v>21:0687</v>
      </c>
      <c r="D10284" s="1" t="str">
        <f t="shared" si="1420"/>
        <v>21:0206</v>
      </c>
      <c r="E10284" t="s">
        <v>40175</v>
      </c>
      <c r="F10284" t="s">
        <v>40176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 t="s">
        <v>21</v>
      </c>
      <c r="P10284" t="s">
        <v>87</v>
      </c>
      <c r="Q10284" t="s">
        <v>29</v>
      </c>
    </row>
    <row r="10285" spans="1:17" hidden="1" x14ac:dyDescent="0.25">
      <c r="A10285" t="s">
        <v>40177</v>
      </c>
      <c r="B10285" t="s">
        <v>40178</v>
      </c>
      <c r="C10285" s="1" t="str">
        <f t="shared" si="1423"/>
        <v>21:0687</v>
      </c>
      <c r="D10285" s="1" t="str">
        <f>HYPERLINK("http://geochem.nrcan.gc.ca/cdogs/content/svy/svy_e.htm", "")</f>
        <v/>
      </c>
      <c r="G10285" s="1" t="str">
        <f>HYPERLINK("http://geochem.nrcan.gc.ca/cdogs/content/cr_/cr_00084_e.htm", "84")</f>
        <v>84</v>
      </c>
      <c r="J10285" t="s">
        <v>11703</v>
      </c>
      <c r="K10285" t="s">
        <v>11704</v>
      </c>
      <c r="O10285" t="s">
        <v>1771</v>
      </c>
      <c r="P10285" t="s">
        <v>2212</v>
      </c>
      <c r="Q10285" t="s">
        <v>392</v>
      </c>
    </row>
    <row r="10286" spans="1:17" hidden="1" x14ac:dyDescent="0.25">
      <c r="A10286" t="s">
        <v>40179</v>
      </c>
      <c r="B10286" t="s">
        <v>40180</v>
      </c>
      <c r="C10286" s="1" t="str">
        <f t="shared" si="1423"/>
        <v>21:0687</v>
      </c>
      <c r="D10286" s="1" t="str">
        <f t="shared" ref="D10286:D10302" si="1424">HYPERLINK("http://geochem.nrcan.gc.ca/cdogs/content/svy/svy210206_e.htm", "21:0206")</f>
        <v>21:0206</v>
      </c>
      <c r="E10286" t="s">
        <v>40181</v>
      </c>
      <c r="F10286" t="s">
        <v>40182</v>
      </c>
      <c r="H10286">
        <v>47.1982116</v>
      </c>
      <c r="I10286">
        <v>-67.292800799999995</v>
      </c>
      <c r="J10286" s="1" t="str">
        <f t="shared" ref="J10286:J10302" si="1425">HYPERLINK("http://geochem.nrcan.gc.ca/cdogs/content/kwd/kwd020018_e.htm", "Fluid (stream)")</f>
        <v>Fluid (stream)</v>
      </c>
      <c r="K10286" s="1" t="str">
        <f t="shared" ref="K10286:K10302" si="1426">HYPERLINK("http://geochem.nrcan.gc.ca/cdogs/content/kwd/kwd080007_e.htm", "Untreated Water")</f>
        <v>Untreated Water</v>
      </c>
      <c r="O10286" t="s">
        <v>21</v>
      </c>
      <c r="P10286" t="s">
        <v>45</v>
      </c>
      <c r="Q10286" t="s">
        <v>23</v>
      </c>
    </row>
    <row r="10287" spans="1:17" hidden="1" x14ac:dyDescent="0.25">
      <c r="A10287" t="s">
        <v>40183</v>
      </c>
      <c r="B10287" t="s">
        <v>40184</v>
      </c>
      <c r="C10287" s="1" t="str">
        <f t="shared" si="1423"/>
        <v>21:0687</v>
      </c>
      <c r="D10287" s="1" t="str">
        <f t="shared" si="1424"/>
        <v>21:0206</v>
      </c>
      <c r="E10287" t="s">
        <v>40185</v>
      </c>
      <c r="F10287" t="s">
        <v>40186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 t="s">
        <v>21</v>
      </c>
      <c r="P10287" t="s">
        <v>87</v>
      </c>
      <c r="Q10287" t="s">
        <v>23</v>
      </c>
    </row>
    <row r="10288" spans="1:17" hidden="1" x14ac:dyDescent="0.25">
      <c r="A10288" t="s">
        <v>40187</v>
      </c>
      <c r="B10288" t="s">
        <v>40188</v>
      </c>
      <c r="C10288" s="1" t="str">
        <f t="shared" si="1423"/>
        <v>21:0687</v>
      </c>
      <c r="D10288" s="1" t="str">
        <f t="shared" si="1424"/>
        <v>21:0206</v>
      </c>
      <c r="E10288" t="s">
        <v>40189</v>
      </c>
      <c r="F10288" t="s">
        <v>40190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 t="s">
        <v>21</v>
      </c>
      <c r="P10288" t="s">
        <v>45</v>
      </c>
      <c r="Q10288" t="s">
        <v>23</v>
      </c>
    </row>
    <row r="10289" spans="1:17" hidden="1" x14ac:dyDescent="0.25">
      <c r="A10289" t="s">
        <v>40191</v>
      </c>
      <c r="B10289" t="s">
        <v>40192</v>
      </c>
      <c r="C10289" s="1" t="str">
        <f t="shared" si="1423"/>
        <v>21:0687</v>
      </c>
      <c r="D10289" s="1" t="str">
        <f t="shared" si="1424"/>
        <v>21:0206</v>
      </c>
      <c r="E10289" t="s">
        <v>40193</v>
      </c>
      <c r="F10289" t="s">
        <v>40194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 t="s">
        <v>21</v>
      </c>
      <c r="P10289" t="s">
        <v>45</v>
      </c>
      <c r="Q10289" t="s">
        <v>392</v>
      </c>
    </row>
    <row r="10290" spans="1:17" hidden="1" x14ac:dyDescent="0.25">
      <c r="A10290" t="s">
        <v>40195</v>
      </c>
      <c r="B10290" t="s">
        <v>40196</v>
      </c>
      <c r="C10290" s="1" t="str">
        <f t="shared" si="1423"/>
        <v>21:0687</v>
      </c>
      <c r="D10290" s="1" t="str">
        <f t="shared" si="1424"/>
        <v>21:0206</v>
      </c>
      <c r="E10290" t="s">
        <v>40197</v>
      </c>
      <c r="F10290" t="s">
        <v>40198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 t="s">
        <v>21</v>
      </c>
      <c r="P10290" t="s">
        <v>87</v>
      </c>
      <c r="Q10290" t="s">
        <v>35</v>
      </c>
    </row>
    <row r="10291" spans="1:17" hidden="1" x14ac:dyDescent="0.25">
      <c r="A10291" t="s">
        <v>40199</v>
      </c>
      <c r="B10291" t="s">
        <v>40200</v>
      </c>
      <c r="C10291" s="1" t="str">
        <f t="shared" si="1423"/>
        <v>21:0687</v>
      </c>
      <c r="D10291" s="1" t="str">
        <f t="shared" si="1424"/>
        <v>21:0206</v>
      </c>
      <c r="E10291" t="s">
        <v>40201</v>
      </c>
      <c r="F10291" t="s">
        <v>40202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 t="s">
        <v>21</v>
      </c>
      <c r="P10291" t="s">
        <v>45</v>
      </c>
      <c r="Q10291" t="s">
        <v>23</v>
      </c>
    </row>
    <row r="10292" spans="1:17" hidden="1" x14ac:dyDescent="0.25">
      <c r="A10292" t="s">
        <v>40203</v>
      </c>
      <c r="B10292" t="s">
        <v>40204</v>
      </c>
      <c r="C10292" s="1" t="str">
        <f t="shared" si="1423"/>
        <v>21:0687</v>
      </c>
      <c r="D10292" s="1" t="str">
        <f t="shared" si="1424"/>
        <v>21:0206</v>
      </c>
      <c r="E10292" t="s">
        <v>40205</v>
      </c>
      <c r="F10292" t="s">
        <v>40206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 t="s">
        <v>1818</v>
      </c>
      <c r="P10292" t="s">
        <v>87</v>
      </c>
      <c r="Q10292" t="s">
        <v>392</v>
      </c>
    </row>
    <row r="10293" spans="1:17" hidden="1" x14ac:dyDescent="0.25">
      <c r="A10293" t="s">
        <v>40207</v>
      </c>
      <c r="B10293" t="s">
        <v>40208</v>
      </c>
      <c r="C10293" s="1" t="str">
        <f t="shared" si="1423"/>
        <v>21:0687</v>
      </c>
      <c r="D10293" s="1" t="str">
        <f t="shared" si="1424"/>
        <v>21:0206</v>
      </c>
      <c r="E10293" t="s">
        <v>40209</v>
      </c>
      <c r="F10293" t="s">
        <v>40210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 t="s">
        <v>1771</v>
      </c>
      <c r="P10293" t="s">
        <v>45</v>
      </c>
      <c r="Q10293" t="s">
        <v>653</v>
      </c>
    </row>
    <row r="10294" spans="1:17" hidden="1" x14ac:dyDescent="0.25">
      <c r="A10294" t="s">
        <v>40211</v>
      </c>
      <c r="B10294" t="s">
        <v>40212</v>
      </c>
      <c r="C10294" s="1" t="str">
        <f t="shared" si="1423"/>
        <v>21:0687</v>
      </c>
      <c r="D10294" s="1" t="str">
        <f t="shared" si="1424"/>
        <v>21:0206</v>
      </c>
      <c r="E10294" t="s">
        <v>40213</v>
      </c>
      <c r="F10294" t="s">
        <v>40214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 t="s">
        <v>21</v>
      </c>
      <c r="P10294" t="s">
        <v>87</v>
      </c>
      <c r="Q10294" t="s">
        <v>59</v>
      </c>
    </row>
    <row r="10295" spans="1:17" hidden="1" x14ac:dyDescent="0.25">
      <c r="A10295" t="s">
        <v>40215</v>
      </c>
      <c r="B10295" t="s">
        <v>40216</v>
      </c>
      <c r="C10295" s="1" t="str">
        <f t="shared" si="1423"/>
        <v>21:0687</v>
      </c>
      <c r="D10295" s="1" t="str">
        <f t="shared" si="1424"/>
        <v>21:0206</v>
      </c>
      <c r="E10295" t="s">
        <v>40213</v>
      </c>
      <c r="F10295" t="s">
        <v>40217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 t="s">
        <v>21</v>
      </c>
      <c r="P10295" t="s">
        <v>87</v>
      </c>
      <c r="Q10295" t="s">
        <v>29</v>
      </c>
    </row>
    <row r="10296" spans="1:17" hidden="1" x14ac:dyDescent="0.25">
      <c r="A10296" t="s">
        <v>40218</v>
      </c>
      <c r="B10296" t="s">
        <v>40219</v>
      </c>
      <c r="C10296" s="1" t="str">
        <f t="shared" si="1423"/>
        <v>21:0687</v>
      </c>
      <c r="D10296" s="1" t="str">
        <f t="shared" si="1424"/>
        <v>21:0206</v>
      </c>
      <c r="E10296" t="s">
        <v>40220</v>
      </c>
      <c r="F10296" t="s">
        <v>40221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 t="s">
        <v>21</v>
      </c>
      <c r="P10296" t="s">
        <v>87</v>
      </c>
      <c r="Q10296" t="s">
        <v>29</v>
      </c>
    </row>
    <row r="10297" spans="1:17" hidden="1" x14ac:dyDescent="0.25">
      <c r="A10297" t="s">
        <v>40222</v>
      </c>
      <c r="B10297" t="s">
        <v>40223</v>
      </c>
      <c r="C10297" s="1" t="str">
        <f t="shared" si="1423"/>
        <v>21:0687</v>
      </c>
      <c r="D10297" s="1" t="str">
        <f t="shared" si="1424"/>
        <v>21:0206</v>
      </c>
      <c r="E10297" t="s">
        <v>40224</v>
      </c>
      <c r="F10297" t="s">
        <v>40225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 t="s">
        <v>21</v>
      </c>
      <c r="P10297" t="s">
        <v>87</v>
      </c>
      <c r="Q10297" t="s">
        <v>46</v>
      </c>
    </row>
    <row r="10298" spans="1:17" hidden="1" x14ac:dyDescent="0.25">
      <c r="A10298" t="s">
        <v>40226</v>
      </c>
      <c r="B10298" t="s">
        <v>40227</v>
      </c>
      <c r="C10298" s="1" t="str">
        <f t="shared" si="1423"/>
        <v>21:0687</v>
      </c>
      <c r="D10298" s="1" t="str">
        <f t="shared" si="1424"/>
        <v>21:0206</v>
      </c>
      <c r="E10298" t="s">
        <v>40228</v>
      </c>
      <c r="F10298" t="s">
        <v>40229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 t="s">
        <v>21</v>
      </c>
      <c r="P10298" t="s">
        <v>87</v>
      </c>
      <c r="Q10298" t="s">
        <v>198</v>
      </c>
    </row>
    <row r="10299" spans="1:17" hidden="1" x14ac:dyDescent="0.25">
      <c r="A10299" t="s">
        <v>40230</v>
      </c>
      <c r="B10299" t="s">
        <v>40231</v>
      </c>
      <c r="C10299" s="1" t="str">
        <f t="shared" si="1423"/>
        <v>21:0687</v>
      </c>
      <c r="D10299" s="1" t="str">
        <f t="shared" si="1424"/>
        <v>21:0206</v>
      </c>
      <c r="E10299" t="s">
        <v>40232</v>
      </c>
      <c r="F10299" t="s">
        <v>40233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  <c r="O10299" t="s">
        <v>108</v>
      </c>
      <c r="P10299" t="s">
        <v>108</v>
      </c>
      <c r="Q10299" t="s">
        <v>108</v>
      </c>
    </row>
    <row r="10300" spans="1:17" hidden="1" x14ac:dyDescent="0.25">
      <c r="A10300" t="s">
        <v>40234</v>
      </c>
      <c r="B10300" t="s">
        <v>40235</v>
      </c>
      <c r="C10300" s="1" t="str">
        <f t="shared" si="1423"/>
        <v>21:0687</v>
      </c>
      <c r="D10300" s="1" t="str">
        <f t="shared" si="1424"/>
        <v>21:0206</v>
      </c>
      <c r="E10300" t="s">
        <v>40236</v>
      </c>
      <c r="F10300" t="s">
        <v>40237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 t="s">
        <v>21</v>
      </c>
      <c r="P10300" t="s">
        <v>87</v>
      </c>
      <c r="Q10300" t="s">
        <v>23</v>
      </c>
    </row>
    <row r="10301" spans="1:17" hidden="1" x14ac:dyDescent="0.25">
      <c r="A10301" t="s">
        <v>40238</v>
      </c>
      <c r="B10301" t="s">
        <v>40239</v>
      </c>
      <c r="C10301" s="1" t="str">
        <f t="shared" si="1423"/>
        <v>21:0687</v>
      </c>
      <c r="D10301" s="1" t="str">
        <f t="shared" si="1424"/>
        <v>21:0206</v>
      </c>
      <c r="E10301" t="s">
        <v>40240</v>
      </c>
      <c r="F10301" t="s">
        <v>40241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 t="s">
        <v>21</v>
      </c>
      <c r="P10301" t="s">
        <v>87</v>
      </c>
      <c r="Q10301" t="s">
        <v>29</v>
      </c>
    </row>
    <row r="10302" spans="1:17" hidden="1" x14ac:dyDescent="0.25">
      <c r="A10302" t="s">
        <v>40242</v>
      </c>
      <c r="B10302" t="s">
        <v>40243</v>
      </c>
      <c r="C10302" s="1" t="str">
        <f t="shared" si="1423"/>
        <v>21:0687</v>
      </c>
      <c r="D10302" s="1" t="str">
        <f t="shared" si="1424"/>
        <v>21:0206</v>
      </c>
      <c r="E10302" t="s">
        <v>40244</v>
      </c>
      <c r="F10302" t="s">
        <v>40245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 t="s">
        <v>21</v>
      </c>
      <c r="P10302" t="s">
        <v>87</v>
      </c>
      <c r="Q10302" t="s">
        <v>46</v>
      </c>
    </row>
    <row r="10303" spans="1:17" hidden="1" x14ac:dyDescent="0.25">
      <c r="A10303" t="s">
        <v>40246</v>
      </c>
      <c r="B10303" t="s">
        <v>40247</v>
      </c>
      <c r="C10303" s="1" t="str">
        <f t="shared" si="1423"/>
        <v>21:0687</v>
      </c>
      <c r="D10303" s="1" t="str">
        <f>HYPERLINK("http://geochem.nrcan.gc.ca/cdogs/content/svy/svy_e.htm", "")</f>
        <v/>
      </c>
      <c r="G10303" s="1" t="str">
        <f>HYPERLINK("http://geochem.nrcan.gc.ca/cdogs/content/cr_/cr_00086_e.htm", "86")</f>
        <v>86</v>
      </c>
      <c r="J10303" t="s">
        <v>11703</v>
      </c>
      <c r="K10303" t="s">
        <v>11704</v>
      </c>
      <c r="O10303" t="s">
        <v>3116</v>
      </c>
      <c r="P10303" t="s">
        <v>2212</v>
      </c>
      <c r="Q10303" t="s">
        <v>35</v>
      </c>
    </row>
    <row r="10304" spans="1:17" hidden="1" x14ac:dyDescent="0.25">
      <c r="A10304" t="s">
        <v>40248</v>
      </c>
      <c r="B10304" t="s">
        <v>40249</v>
      </c>
      <c r="C10304" s="1" t="str">
        <f t="shared" si="1423"/>
        <v>21:0687</v>
      </c>
      <c r="D10304" s="1" t="str">
        <f t="shared" ref="D10304:D10311" si="1427">HYPERLINK("http://geochem.nrcan.gc.ca/cdogs/content/svy/svy210206_e.htm", "21:0206")</f>
        <v>21:0206</v>
      </c>
      <c r="E10304" t="s">
        <v>40250</v>
      </c>
      <c r="F10304" t="s">
        <v>40251</v>
      </c>
      <c r="H10304">
        <v>47.245055800000003</v>
      </c>
      <c r="I10304">
        <v>-67.308924000000005</v>
      </c>
      <c r="J10304" s="1" t="str">
        <f t="shared" ref="J10304:J10311" si="1428">HYPERLINK("http://geochem.nrcan.gc.ca/cdogs/content/kwd/kwd020018_e.htm", "Fluid (stream)")</f>
        <v>Fluid (stream)</v>
      </c>
      <c r="K10304" s="1" t="str">
        <f t="shared" ref="K10304:K10311" si="1429">HYPERLINK("http://geochem.nrcan.gc.ca/cdogs/content/kwd/kwd080007_e.htm", "Untreated Water")</f>
        <v>Untreated Water</v>
      </c>
      <c r="O10304" t="s">
        <v>21</v>
      </c>
      <c r="P10304" t="s">
        <v>87</v>
      </c>
      <c r="Q10304" t="s">
        <v>46</v>
      </c>
    </row>
    <row r="10305" spans="1:17" hidden="1" x14ac:dyDescent="0.25">
      <c r="A10305" t="s">
        <v>40252</v>
      </c>
      <c r="B10305" t="s">
        <v>40253</v>
      </c>
      <c r="C10305" s="1" t="str">
        <f t="shared" si="1423"/>
        <v>21:0687</v>
      </c>
      <c r="D10305" s="1" t="str">
        <f t="shared" si="1427"/>
        <v>21:0206</v>
      </c>
      <c r="E10305" t="s">
        <v>40254</v>
      </c>
      <c r="F10305" t="s">
        <v>40255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 t="s">
        <v>21</v>
      </c>
      <c r="P10305" t="s">
        <v>87</v>
      </c>
      <c r="Q10305" t="s">
        <v>103</v>
      </c>
    </row>
    <row r="10306" spans="1:17" hidden="1" x14ac:dyDescent="0.25">
      <c r="A10306" t="s">
        <v>40256</v>
      </c>
      <c r="B10306" t="s">
        <v>40257</v>
      </c>
      <c r="C10306" s="1" t="str">
        <f t="shared" si="1423"/>
        <v>21:0687</v>
      </c>
      <c r="D10306" s="1" t="str">
        <f t="shared" si="1427"/>
        <v>21:0206</v>
      </c>
      <c r="E10306" t="s">
        <v>40258</v>
      </c>
      <c r="F10306" t="s">
        <v>40259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 t="s">
        <v>21</v>
      </c>
      <c r="P10306" t="s">
        <v>87</v>
      </c>
      <c r="Q10306" t="s">
        <v>103</v>
      </c>
    </row>
    <row r="10307" spans="1:17" hidden="1" x14ac:dyDescent="0.25">
      <c r="A10307" t="s">
        <v>40260</v>
      </c>
      <c r="B10307" t="s">
        <v>40261</v>
      </c>
      <c r="C10307" s="1" t="str">
        <f t="shared" si="1423"/>
        <v>21:0687</v>
      </c>
      <c r="D10307" s="1" t="str">
        <f t="shared" si="1427"/>
        <v>21:0206</v>
      </c>
      <c r="E10307" t="s">
        <v>40262</v>
      </c>
      <c r="F10307" t="s">
        <v>40263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 t="s">
        <v>21</v>
      </c>
      <c r="P10307" t="s">
        <v>87</v>
      </c>
      <c r="Q10307" t="s">
        <v>103</v>
      </c>
    </row>
    <row r="10308" spans="1:17" hidden="1" x14ac:dyDescent="0.25">
      <c r="A10308" t="s">
        <v>40264</v>
      </c>
      <c r="B10308" t="s">
        <v>40265</v>
      </c>
      <c r="C10308" s="1" t="str">
        <f t="shared" si="1423"/>
        <v>21:0687</v>
      </c>
      <c r="D10308" s="1" t="str">
        <f t="shared" si="1427"/>
        <v>21:0206</v>
      </c>
      <c r="E10308" t="s">
        <v>40266</v>
      </c>
      <c r="F10308" t="s">
        <v>40267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 t="s">
        <v>21</v>
      </c>
      <c r="P10308" t="s">
        <v>87</v>
      </c>
      <c r="Q10308" t="s">
        <v>198</v>
      </c>
    </row>
    <row r="10309" spans="1:17" hidden="1" x14ac:dyDescent="0.25">
      <c r="A10309" t="s">
        <v>40268</v>
      </c>
      <c r="B10309" t="s">
        <v>40269</v>
      </c>
      <c r="C10309" s="1" t="str">
        <f t="shared" si="1423"/>
        <v>21:0687</v>
      </c>
      <c r="D10309" s="1" t="str">
        <f t="shared" si="1427"/>
        <v>21:0206</v>
      </c>
      <c r="E10309" t="s">
        <v>40270</v>
      </c>
      <c r="F10309" t="s">
        <v>40271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 t="s">
        <v>3406</v>
      </c>
      <c r="P10309" t="s">
        <v>45</v>
      </c>
      <c r="Q10309" t="s">
        <v>522</v>
      </c>
    </row>
    <row r="10310" spans="1:17" hidden="1" x14ac:dyDescent="0.25">
      <c r="A10310" t="s">
        <v>40272</v>
      </c>
      <c r="B10310" t="s">
        <v>40273</v>
      </c>
      <c r="C10310" s="1" t="str">
        <f t="shared" si="1423"/>
        <v>21:0687</v>
      </c>
      <c r="D10310" s="1" t="str">
        <f t="shared" si="1427"/>
        <v>21:0206</v>
      </c>
      <c r="E10310" t="s">
        <v>40274</v>
      </c>
      <c r="F10310" t="s">
        <v>40275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 t="s">
        <v>21</v>
      </c>
      <c r="P10310" t="s">
        <v>45</v>
      </c>
      <c r="Q10310" t="s">
        <v>198</v>
      </c>
    </row>
    <row r="10311" spans="1:17" hidden="1" x14ac:dyDescent="0.25">
      <c r="A10311" t="s">
        <v>40276</v>
      </c>
      <c r="B10311" t="s">
        <v>40277</v>
      </c>
      <c r="C10311" s="1" t="str">
        <f t="shared" si="1423"/>
        <v>21:0687</v>
      </c>
      <c r="D10311" s="1" t="str">
        <f t="shared" si="1427"/>
        <v>21:0206</v>
      </c>
      <c r="E10311" t="s">
        <v>40274</v>
      </c>
      <c r="F10311" t="s">
        <v>40278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 t="s">
        <v>21</v>
      </c>
      <c r="P10311" t="s">
        <v>45</v>
      </c>
      <c r="Q10311" t="s">
        <v>46</v>
      </c>
    </row>
    <row r="10312" spans="1:17" hidden="1" x14ac:dyDescent="0.25">
      <c r="A10312" t="s">
        <v>40279</v>
      </c>
      <c r="B10312" t="s">
        <v>40280</v>
      </c>
      <c r="C10312" s="1" t="str">
        <f t="shared" si="1423"/>
        <v>21:0687</v>
      </c>
      <c r="D10312" s="1" t="str">
        <f>HYPERLINK("http://geochem.nrcan.gc.ca/cdogs/content/svy/svy_e.htm", "")</f>
        <v/>
      </c>
      <c r="G10312" s="1" t="str">
        <f>HYPERLINK("http://geochem.nrcan.gc.ca/cdogs/content/cr_/cr_00085_e.htm", "85")</f>
        <v>85</v>
      </c>
      <c r="J10312" t="s">
        <v>11703</v>
      </c>
      <c r="K10312" t="s">
        <v>11704</v>
      </c>
      <c r="O10312" t="s">
        <v>327</v>
      </c>
      <c r="P10312" t="s">
        <v>22</v>
      </c>
      <c r="Q10312" t="s">
        <v>3475</v>
      </c>
    </row>
    <row r="10313" spans="1:17" hidden="1" x14ac:dyDescent="0.25">
      <c r="A10313" t="s">
        <v>40281</v>
      </c>
      <c r="B10313" t="s">
        <v>40282</v>
      </c>
      <c r="C10313" s="1" t="str">
        <f t="shared" si="1423"/>
        <v>21:0687</v>
      </c>
      <c r="D10313" s="1" t="str">
        <f t="shared" ref="D10313:D10329" si="1430">HYPERLINK("http://geochem.nrcan.gc.ca/cdogs/content/svy/svy210206_e.htm", "21:0206")</f>
        <v>21:0206</v>
      </c>
      <c r="E10313" t="s">
        <v>40283</v>
      </c>
      <c r="F10313" t="s">
        <v>40284</v>
      </c>
      <c r="H10313">
        <v>47.0949849</v>
      </c>
      <c r="I10313">
        <v>-67.324487099999999</v>
      </c>
      <c r="J10313" s="1" t="str">
        <f t="shared" ref="J10313:J10329" si="1431">HYPERLINK("http://geochem.nrcan.gc.ca/cdogs/content/kwd/kwd020018_e.htm", "Fluid (stream)")</f>
        <v>Fluid (stream)</v>
      </c>
      <c r="K10313" s="1" t="str">
        <f t="shared" ref="K10313:K10329" si="1432">HYPERLINK("http://geochem.nrcan.gc.ca/cdogs/content/kwd/kwd080007_e.htm", "Untreated Water")</f>
        <v>Untreated Water</v>
      </c>
      <c r="O10313" t="s">
        <v>21</v>
      </c>
      <c r="P10313" t="s">
        <v>45</v>
      </c>
      <c r="Q10313" t="s">
        <v>46</v>
      </c>
    </row>
    <row r="10314" spans="1:17" hidden="1" x14ac:dyDescent="0.25">
      <c r="A10314" t="s">
        <v>40285</v>
      </c>
      <c r="B10314" t="s">
        <v>40286</v>
      </c>
      <c r="C10314" s="1" t="str">
        <f t="shared" si="1423"/>
        <v>21:0687</v>
      </c>
      <c r="D10314" s="1" t="str">
        <f t="shared" si="1430"/>
        <v>21:0206</v>
      </c>
      <c r="E10314" t="s">
        <v>40287</v>
      </c>
      <c r="F10314" t="s">
        <v>40288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 t="s">
        <v>21</v>
      </c>
      <c r="P10314" t="s">
        <v>87</v>
      </c>
      <c r="Q10314" t="s">
        <v>103</v>
      </c>
    </row>
    <row r="10315" spans="1:17" hidden="1" x14ac:dyDescent="0.25">
      <c r="A10315" t="s">
        <v>40289</v>
      </c>
      <c r="B10315" t="s">
        <v>40290</v>
      </c>
      <c r="C10315" s="1" t="str">
        <f t="shared" si="1423"/>
        <v>21:0687</v>
      </c>
      <c r="D10315" s="1" t="str">
        <f t="shared" si="1430"/>
        <v>21:0206</v>
      </c>
      <c r="E10315" t="s">
        <v>40291</v>
      </c>
      <c r="F10315" t="s">
        <v>40292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 t="s">
        <v>21</v>
      </c>
      <c r="P10315" t="s">
        <v>45</v>
      </c>
      <c r="Q10315" t="s">
        <v>198</v>
      </c>
    </row>
    <row r="10316" spans="1:17" hidden="1" x14ac:dyDescent="0.25">
      <c r="A10316" t="s">
        <v>40293</v>
      </c>
      <c r="B10316" t="s">
        <v>40294</v>
      </c>
      <c r="C10316" s="1" t="str">
        <f t="shared" si="1423"/>
        <v>21:0687</v>
      </c>
      <c r="D10316" s="1" t="str">
        <f t="shared" si="1430"/>
        <v>21:0206</v>
      </c>
      <c r="E10316" t="s">
        <v>40295</v>
      </c>
      <c r="F10316" t="s">
        <v>40296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 t="s">
        <v>21</v>
      </c>
      <c r="P10316" t="s">
        <v>87</v>
      </c>
      <c r="Q10316" t="s">
        <v>29</v>
      </c>
    </row>
    <row r="10317" spans="1:17" hidden="1" x14ac:dyDescent="0.25">
      <c r="A10317" t="s">
        <v>40297</v>
      </c>
      <c r="B10317" t="s">
        <v>40298</v>
      </c>
      <c r="C10317" s="1" t="str">
        <f t="shared" si="1423"/>
        <v>21:0687</v>
      </c>
      <c r="D10317" s="1" t="str">
        <f t="shared" si="1430"/>
        <v>21:0206</v>
      </c>
      <c r="E10317" t="s">
        <v>40299</v>
      </c>
      <c r="F10317" t="s">
        <v>40300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 t="s">
        <v>101</v>
      </c>
      <c r="P10317" t="s">
        <v>45</v>
      </c>
      <c r="Q10317" t="s">
        <v>59</v>
      </c>
    </row>
    <row r="10318" spans="1:17" hidden="1" x14ac:dyDescent="0.25">
      <c r="A10318" t="s">
        <v>40301</v>
      </c>
      <c r="B10318" t="s">
        <v>40302</v>
      </c>
      <c r="C10318" s="1" t="str">
        <f t="shared" si="1423"/>
        <v>21:0687</v>
      </c>
      <c r="D10318" s="1" t="str">
        <f t="shared" si="1430"/>
        <v>21:0206</v>
      </c>
      <c r="E10318" t="s">
        <v>40303</v>
      </c>
      <c r="F10318" t="s">
        <v>40304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 t="s">
        <v>21</v>
      </c>
      <c r="P10318" t="s">
        <v>87</v>
      </c>
      <c r="Q10318" t="s">
        <v>23</v>
      </c>
    </row>
    <row r="10319" spans="1:17" hidden="1" x14ac:dyDescent="0.25">
      <c r="A10319" t="s">
        <v>40305</v>
      </c>
      <c r="B10319" t="s">
        <v>40306</v>
      </c>
      <c r="C10319" s="1" t="str">
        <f t="shared" si="1423"/>
        <v>21:0687</v>
      </c>
      <c r="D10319" s="1" t="str">
        <f t="shared" si="1430"/>
        <v>21:0206</v>
      </c>
      <c r="E10319" t="s">
        <v>40307</v>
      </c>
      <c r="F10319" t="s">
        <v>40308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 t="s">
        <v>21</v>
      </c>
      <c r="P10319" t="s">
        <v>87</v>
      </c>
      <c r="Q10319" t="s">
        <v>59</v>
      </c>
    </row>
    <row r="10320" spans="1:17" hidden="1" x14ac:dyDescent="0.25">
      <c r="A10320" t="s">
        <v>40309</v>
      </c>
      <c r="B10320" t="s">
        <v>40310</v>
      </c>
      <c r="C10320" s="1" t="str">
        <f t="shared" si="1423"/>
        <v>21:0687</v>
      </c>
      <c r="D10320" s="1" t="str">
        <f t="shared" si="1430"/>
        <v>21:0206</v>
      </c>
      <c r="E10320" t="s">
        <v>40311</v>
      </c>
      <c r="F10320" t="s">
        <v>40312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 t="s">
        <v>21</v>
      </c>
      <c r="P10320" t="s">
        <v>45</v>
      </c>
      <c r="Q10320" t="s">
        <v>23</v>
      </c>
    </row>
    <row r="10321" spans="1:17" hidden="1" x14ac:dyDescent="0.25">
      <c r="A10321" t="s">
        <v>40313</v>
      </c>
      <c r="B10321" t="s">
        <v>40314</v>
      </c>
      <c r="C10321" s="1" t="str">
        <f t="shared" si="1423"/>
        <v>21:0687</v>
      </c>
      <c r="D10321" s="1" t="str">
        <f t="shared" si="1430"/>
        <v>21:0206</v>
      </c>
      <c r="E10321" t="s">
        <v>40315</v>
      </c>
      <c r="F10321" t="s">
        <v>40316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 t="s">
        <v>21</v>
      </c>
      <c r="P10321" t="s">
        <v>45</v>
      </c>
      <c r="Q10321" t="s">
        <v>29</v>
      </c>
    </row>
    <row r="10322" spans="1:17" hidden="1" x14ac:dyDescent="0.25">
      <c r="A10322" t="s">
        <v>40317</v>
      </c>
      <c r="B10322" t="s">
        <v>40318</v>
      </c>
      <c r="C10322" s="1" t="str">
        <f t="shared" si="1423"/>
        <v>21:0687</v>
      </c>
      <c r="D10322" s="1" t="str">
        <f t="shared" si="1430"/>
        <v>21:0206</v>
      </c>
      <c r="E10322" t="s">
        <v>40319</v>
      </c>
      <c r="F10322" t="s">
        <v>40320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 t="s">
        <v>21</v>
      </c>
      <c r="P10322" t="s">
        <v>87</v>
      </c>
      <c r="Q10322" t="s">
        <v>23</v>
      </c>
    </row>
    <row r="10323" spans="1:17" hidden="1" x14ac:dyDescent="0.25">
      <c r="A10323" t="s">
        <v>40321</v>
      </c>
      <c r="B10323" t="s">
        <v>40322</v>
      </c>
      <c r="C10323" s="1" t="str">
        <f t="shared" si="1423"/>
        <v>21:0687</v>
      </c>
      <c r="D10323" s="1" t="str">
        <f t="shared" si="1430"/>
        <v>21:0206</v>
      </c>
      <c r="E10323" t="s">
        <v>40323</v>
      </c>
      <c r="F10323" t="s">
        <v>40324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 t="s">
        <v>21</v>
      </c>
      <c r="P10323" t="s">
        <v>87</v>
      </c>
      <c r="Q10323" t="s">
        <v>46</v>
      </c>
    </row>
    <row r="10324" spans="1:17" hidden="1" x14ac:dyDescent="0.25">
      <c r="A10324" t="s">
        <v>40325</v>
      </c>
      <c r="B10324" t="s">
        <v>40326</v>
      </c>
      <c r="C10324" s="1" t="str">
        <f t="shared" si="1423"/>
        <v>21:0687</v>
      </c>
      <c r="D10324" s="1" t="str">
        <f t="shared" si="1430"/>
        <v>21:0206</v>
      </c>
      <c r="E10324" t="s">
        <v>40327</v>
      </c>
      <c r="F10324" t="s">
        <v>40328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 t="s">
        <v>21</v>
      </c>
      <c r="P10324" t="s">
        <v>356</v>
      </c>
      <c r="Q10324" t="s">
        <v>23</v>
      </c>
    </row>
    <row r="10325" spans="1:17" hidden="1" x14ac:dyDescent="0.25">
      <c r="A10325" t="s">
        <v>40329</v>
      </c>
      <c r="B10325" t="s">
        <v>40330</v>
      </c>
      <c r="C10325" s="1" t="str">
        <f t="shared" si="1423"/>
        <v>21:0687</v>
      </c>
      <c r="D10325" s="1" t="str">
        <f t="shared" si="1430"/>
        <v>21:0206</v>
      </c>
      <c r="E10325" t="s">
        <v>40331</v>
      </c>
      <c r="F10325" t="s">
        <v>40332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 t="s">
        <v>21</v>
      </c>
      <c r="P10325" t="s">
        <v>45</v>
      </c>
      <c r="Q10325" t="s">
        <v>29</v>
      </c>
    </row>
    <row r="10326" spans="1:17" hidden="1" x14ac:dyDescent="0.25">
      <c r="A10326" t="s">
        <v>40333</v>
      </c>
      <c r="B10326" t="s">
        <v>40334</v>
      </c>
      <c r="C10326" s="1" t="str">
        <f t="shared" si="1423"/>
        <v>21:0687</v>
      </c>
      <c r="D10326" s="1" t="str">
        <f t="shared" si="1430"/>
        <v>21:0206</v>
      </c>
      <c r="E10326" t="s">
        <v>40335</v>
      </c>
      <c r="F10326" t="s">
        <v>40336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 t="s">
        <v>21</v>
      </c>
      <c r="P10326" t="s">
        <v>87</v>
      </c>
      <c r="Q10326" t="s">
        <v>46</v>
      </c>
    </row>
    <row r="10327" spans="1:17" hidden="1" x14ac:dyDescent="0.25">
      <c r="A10327" t="s">
        <v>40337</v>
      </c>
      <c r="B10327" t="s">
        <v>40338</v>
      </c>
      <c r="C10327" s="1" t="str">
        <f t="shared" si="1423"/>
        <v>21:0687</v>
      </c>
      <c r="D10327" s="1" t="str">
        <f t="shared" si="1430"/>
        <v>21:0206</v>
      </c>
      <c r="E10327" t="s">
        <v>40339</v>
      </c>
      <c r="F10327" t="s">
        <v>40340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 t="s">
        <v>21</v>
      </c>
      <c r="P10327" t="s">
        <v>45</v>
      </c>
      <c r="Q10327" t="s">
        <v>29</v>
      </c>
    </row>
    <row r="10328" spans="1:17" hidden="1" x14ac:dyDescent="0.25">
      <c r="A10328" t="s">
        <v>40341</v>
      </c>
      <c r="B10328" t="s">
        <v>40342</v>
      </c>
      <c r="C10328" s="1" t="str">
        <f t="shared" si="1423"/>
        <v>21:0687</v>
      </c>
      <c r="D10328" s="1" t="str">
        <f t="shared" si="1430"/>
        <v>21:0206</v>
      </c>
      <c r="E10328" t="s">
        <v>40343</v>
      </c>
      <c r="F10328" t="s">
        <v>40344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 t="s">
        <v>21</v>
      </c>
      <c r="P10328" t="s">
        <v>87</v>
      </c>
      <c r="Q10328" t="s">
        <v>46</v>
      </c>
    </row>
    <row r="10329" spans="1:17" hidden="1" x14ac:dyDescent="0.25">
      <c r="A10329" t="s">
        <v>40345</v>
      </c>
      <c r="B10329" t="s">
        <v>40346</v>
      </c>
      <c r="C10329" s="1" t="str">
        <f t="shared" si="1423"/>
        <v>21:0687</v>
      </c>
      <c r="D10329" s="1" t="str">
        <f t="shared" si="1430"/>
        <v>21:0206</v>
      </c>
      <c r="E10329" t="s">
        <v>40347</v>
      </c>
      <c r="F10329" t="s">
        <v>40348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 t="s">
        <v>21</v>
      </c>
      <c r="P10329" t="s">
        <v>45</v>
      </c>
      <c r="Q10329" t="s">
        <v>46</v>
      </c>
    </row>
    <row r="10330" spans="1:17" hidden="1" x14ac:dyDescent="0.25">
      <c r="A10330" t="s">
        <v>40349</v>
      </c>
      <c r="B10330" t="s">
        <v>40350</v>
      </c>
      <c r="C10330" s="1" t="str">
        <f t="shared" si="1423"/>
        <v>21:0687</v>
      </c>
      <c r="D10330" s="1" t="str">
        <f>HYPERLINK("http://geochem.nrcan.gc.ca/cdogs/content/svy/svy_e.htm", "")</f>
        <v/>
      </c>
      <c r="G10330" s="1" t="str">
        <f>HYPERLINK("http://geochem.nrcan.gc.ca/cdogs/content/cr_/cr_00084_e.htm", "84")</f>
        <v>84</v>
      </c>
      <c r="J10330" t="s">
        <v>11703</v>
      </c>
      <c r="K10330" t="s">
        <v>11704</v>
      </c>
      <c r="O10330" t="s">
        <v>652</v>
      </c>
      <c r="P10330" t="s">
        <v>356</v>
      </c>
      <c r="Q10330" t="s">
        <v>392</v>
      </c>
    </row>
    <row r="10331" spans="1:17" hidden="1" x14ac:dyDescent="0.25">
      <c r="A10331" t="s">
        <v>40351</v>
      </c>
      <c r="B10331" t="s">
        <v>40352</v>
      </c>
      <c r="C10331" s="1" t="str">
        <f t="shared" si="1423"/>
        <v>21:0687</v>
      </c>
      <c r="D10331" s="1" t="str">
        <f t="shared" ref="D10331:D10356" si="1433">HYPERLINK("http://geochem.nrcan.gc.ca/cdogs/content/svy/svy210206_e.htm", "21:0206")</f>
        <v>21:0206</v>
      </c>
      <c r="E10331" t="s">
        <v>40353</v>
      </c>
      <c r="F10331" t="s">
        <v>40354</v>
      </c>
      <c r="H10331">
        <v>47.152835000000003</v>
      </c>
      <c r="I10331">
        <v>-67.377955299999996</v>
      </c>
      <c r="J10331" s="1" t="str">
        <f t="shared" ref="J10331:J10356" si="1434">HYPERLINK("http://geochem.nrcan.gc.ca/cdogs/content/kwd/kwd020018_e.htm", "Fluid (stream)")</f>
        <v>Fluid (stream)</v>
      </c>
      <c r="K10331" s="1" t="str">
        <f t="shared" ref="K10331:K10356" si="1435">HYPERLINK("http://geochem.nrcan.gc.ca/cdogs/content/kwd/kwd080007_e.htm", "Untreated Water")</f>
        <v>Untreated Water</v>
      </c>
      <c r="O10331" t="s">
        <v>21</v>
      </c>
      <c r="P10331" t="s">
        <v>45</v>
      </c>
      <c r="Q10331" t="s">
        <v>46</v>
      </c>
    </row>
    <row r="10332" spans="1:17" hidden="1" x14ac:dyDescent="0.25">
      <c r="A10332" t="s">
        <v>40355</v>
      </c>
      <c r="B10332" t="s">
        <v>40356</v>
      </c>
      <c r="C10332" s="1" t="str">
        <f t="shared" si="1423"/>
        <v>21:0687</v>
      </c>
      <c r="D10332" s="1" t="str">
        <f t="shared" si="1433"/>
        <v>21:0206</v>
      </c>
      <c r="E10332" t="s">
        <v>40357</v>
      </c>
      <c r="F10332" t="s">
        <v>40358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 t="s">
        <v>21</v>
      </c>
      <c r="P10332" t="s">
        <v>87</v>
      </c>
      <c r="Q10332" t="s">
        <v>29</v>
      </c>
    </row>
    <row r="10333" spans="1:17" hidden="1" x14ac:dyDescent="0.25">
      <c r="A10333" t="s">
        <v>40359</v>
      </c>
      <c r="B10333" t="s">
        <v>40360</v>
      </c>
      <c r="C10333" s="1" t="str">
        <f t="shared" si="1423"/>
        <v>21:0687</v>
      </c>
      <c r="D10333" s="1" t="str">
        <f t="shared" si="1433"/>
        <v>21:0206</v>
      </c>
      <c r="E10333" t="s">
        <v>40357</v>
      </c>
      <c r="F10333" t="s">
        <v>40361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 t="s">
        <v>21</v>
      </c>
      <c r="P10333" t="s">
        <v>87</v>
      </c>
      <c r="Q10333" t="s">
        <v>198</v>
      </c>
    </row>
    <row r="10334" spans="1:17" hidden="1" x14ac:dyDescent="0.25">
      <c r="A10334" t="s">
        <v>40362</v>
      </c>
      <c r="B10334" t="s">
        <v>40363</v>
      </c>
      <c r="C10334" s="1" t="str">
        <f t="shared" si="1423"/>
        <v>21:0687</v>
      </c>
      <c r="D10334" s="1" t="str">
        <f t="shared" si="1433"/>
        <v>21:0206</v>
      </c>
      <c r="E10334" t="s">
        <v>40364</v>
      </c>
      <c r="F10334" t="s">
        <v>40365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 t="s">
        <v>21</v>
      </c>
      <c r="P10334" t="s">
        <v>87</v>
      </c>
      <c r="Q10334" t="s">
        <v>46</v>
      </c>
    </row>
    <row r="10335" spans="1:17" hidden="1" x14ac:dyDescent="0.25">
      <c r="A10335" t="s">
        <v>40366</v>
      </c>
      <c r="B10335" t="s">
        <v>40367</v>
      </c>
      <c r="C10335" s="1" t="str">
        <f t="shared" si="1423"/>
        <v>21:0687</v>
      </c>
      <c r="D10335" s="1" t="str">
        <f t="shared" si="1433"/>
        <v>21:0206</v>
      </c>
      <c r="E10335" t="s">
        <v>40368</v>
      </c>
      <c r="F10335" t="s">
        <v>40369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 t="s">
        <v>21</v>
      </c>
      <c r="P10335" t="s">
        <v>87</v>
      </c>
      <c r="Q10335" t="s">
        <v>103</v>
      </c>
    </row>
    <row r="10336" spans="1:17" hidden="1" x14ac:dyDescent="0.25">
      <c r="A10336" t="s">
        <v>40370</v>
      </c>
      <c r="B10336" t="s">
        <v>40371</v>
      </c>
      <c r="C10336" s="1" t="str">
        <f t="shared" si="1423"/>
        <v>21:0687</v>
      </c>
      <c r="D10336" s="1" t="str">
        <f t="shared" si="1433"/>
        <v>21:0206</v>
      </c>
      <c r="E10336" t="s">
        <v>40372</v>
      </c>
      <c r="F10336" t="s">
        <v>40373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 t="s">
        <v>21</v>
      </c>
      <c r="P10336" t="s">
        <v>87</v>
      </c>
      <c r="Q10336" t="s">
        <v>71</v>
      </c>
    </row>
    <row r="10337" spans="1:17" hidden="1" x14ac:dyDescent="0.25">
      <c r="A10337" t="s">
        <v>40374</v>
      </c>
      <c r="B10337" t="s">
        <v>40375</v>
      </c>
      <c r="C10337" s="1" t="str">
        <f t="shared" si="1423"/>
        <v>21:0687</v>
      </c>
      <c r="D10337" s="1" t="str">
        <f t="shared" si="1433"/>
        <v>21:0206</v>
      </c>
      <c r="E10337" t="s">
        <v>40376</v>
      </c>
      <c r="F10337" t="s">
        <v>40377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 t="s">
        <v>21</v>
      </c>
      <c r="P10337" t="s">
        <v>87</v>
      </c>
      <c r="Q10337" t="s">
        <v>198</v>
      </c>
    </row>
    <row r="10338" spans="1:17" hidden="1" x14ac:dyDescent="0.25">
      <c r="A10338" t="s">
        <v>40378</v>
      </c>
      <c r="B10338" t="s">
        <v>40379</v>
      </c>
      <c r="C10338" s="1" t="str">
        <f t="shared" si="1423"/>
        <v>21:0687</v>
      </c>
      <c r="D10338" s="1" t="str">
        <f t="shared" si="1433"/>
        <v>21:0206</v>
      </c>
      <c r="E10338" t="s">
        <v>40380</v>
      </c>
      <c r="F10338" t="s">
        <v>40381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 t="s">
        <v>21</v>
      </c>
      <c r="P10338" t="s">
        <v>87</v>
      </c>
      <c r="Q10338" t="s">
        <v>198</v>
      </c>
    </row>
    <row r="10339" spans="1:17" hidden="1" x14ac:dyDescent="0.25">
      <c r="A10339" t="s">
        <v>40382</v>
      </c>
      <c r="B10339" t="s">
        <v>40383</v>
      </c>
      <c r="C10339" s="1" t="str">
        <f t="shared" si="1423"/>
        <v>21:0687</v>
      </c>
      <c r="D10339" s="1" t="str">
        <f t="shared" si="1433"/>
        <v>21:0206</v>
      </c>
      <c r="E10339" t="s">
        <v>40384</v>
      </c>
      <c r="F10339" t="s">
        <v>40385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 t="s">
        <v>21</v>
      </c>
      <c r="P10339" t="s">
        <v>87</v>
      </c>
      <c r="Q10339" t="s">
        <v>103</v>
      </c>
    </row>
    <row r="10340" spans="1:17" hidden="1" x14ac:dyDescent="0.25">
      <c r="A10340" t="s">
        <v>40386</v>
      </c>
      <c r="B10340" t="s">
        <v>40387</v>
      </c>
      <c r="C10340" s="1" t="str">
        <f t="shared" ref="C10340:C10403" si="1436">HYPERLINK("http://geochem.nrcan.gc.ca/cdogs/content/bdl/bdl210687_e.htm", "21:0687")</f>
        <v>21:0687</v>
      </c>
      <c r="D10340" s="1" t="str">
        <f t="shared" si="1433"/>
        <v>21:0206</v>
      </c>
      <c r="E10340" t="s">
        <v>40388</v>
      </c>
      <c r="F10340" t="s">
        <v>40389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 t="s">
        <v>21</v>
      </c>
      <c r="P10340" t="s">
        <v>87</v>
      </c>
      <c r="Q10340" t="s">
        <v>46</v>
      </c>
    </row>
    <row r="10341" spans="1:17" hidden="1" x14ac:dyDescent="0.25">
      <c r="A10341" t="s">
        <v>40390</v>
      </c>
      <c r="B10341" t="s">
        <v>40391</v>
      </c>
      <c r="C10341" s="1" t="str">
        <f t="shared" si="1436"/>
        <v>21:0687</v>
      </c>
      <c r="D10341" s="1" t="str">
        <f t="shared" si="1433"/>
        <v>21:0206</v>
      </c>
      <c r="E10341" t="s">
        <v>40392</v>
      </c>
      <c r="F10341" t="s">
        <v>40393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 t="s">
        <v>21</v>
      </c>
      <c r="P10341" t="s">
        <v>87</v>
      </c>
      <c r="Q10341" t="s">
        <v>29</v>
      </c>
    </row>
    <row r="10342" spans="1:17" hidden="1" x14ac:dyDescent="0.25">
      <c r="A10342" t="s">
        <v>40394</v>
      </c>
      <c r="B10342" t="s">
        <v>40395</v>
      </c>
      <c r="C10342" s="1" t="str">
        <f t="shared" si="1436"/>
        <v>21:0687</v>
      </c>
      <c r="D10342" s="1" t="str">
        <f t="shared" si="1433"/>
        <v>21:0206</v>
      </c>
      <c r="E10342" t="s">
        <v>40396</v>
      </c>
      <c r="F10342" t="s">
        <v>40397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 t="s">
        <v>21</v>
      </c>
      <c r="P10342" t="s">
        <v>87</v>
      </c>
      <c r="Q10342" t="s">
        <v>103</v>
      </c>
    </row>
    <row r="10343" spans="1:17" hidden="1" x14ac:dyDescent="0.25">
      <c r="A10343" t="s">
        <v>40398</v>
      </c>
      <c r="B10343" t="s">
        <v>40399</v>
      </c>
      <c r="C10343" s="1" t="str">
        <f t="shared" si="1436"/>
        <v>21:0687</v>
      </c>
      <c r="D10343" s="1" t="str">
        <f t="shared" si="1433"/>
        <v>21:0206</v>
      </c>
      <c r="E10343" t="s">
        <v>40400</v>
      </c>
      <c r="F10343" t="s">
        <v>40401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  <c r="O10343" t="s">
        <v>108</v>
      </c>
      <c r="P10343" t="s">
        <v>108</v>
      </c>
      <c r="Q10343" t="s">
        <v>108</v>
      </c>
    </row>
    <row r="10344" spans="1:17" hidden="1" x14ac:dyDescent="0.25">
      <c r="A10344" t="s">
        <v>40402</v>
      </c>
      <c r="B10344" t="s">
        <v>40403</v>
      </c>
      <c r="C10344" s="1" t="str">
        <f t="shared" si="1436"/>
        <v>21:0687</v>
      </c>
      <c r="D10344" s="1" t="str">
        <f t="shared" si="1433"/>
        <v>21:0206</v>
      </c>
      <c r="E10344" t="s">
        <v>40404</v>
      </c>
      <c r="F10344" t="s">
        <v>40405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 t="s">
        <v>21</v>
      </c>
      <c r="P10344" t="s">
        <v>87</v>
      </c>
      <c r="Q10344" t="s">
        <v>392</v>
      </c>
    </row>
    <row r="10345" spans="1:17" hidden="1" x14ac:dyDescent="0.25">
      <c r="A10345" t="s">
        <v>40406</v>
      </c>
      <c r="B10345" t="s">
        <v>40407</v>
      </c>
      <c r="C10345" s="1" t="str">
        <f t="shared" si="1436"/>
        <v>21:0687</v>
      </c>
      <c r="D10345" s="1" t="str">
        <f t="shared" si="1433"/>
        <v>21:0206</v>
      </c>
      <c r="E10345" t="s">
        <v>40408</v>
      </c>
      <c r="F10345" t="s">
        <v>40409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 t="s">
        <v>370</v>
      </c>
      <c r="P10345" t="s">
        <v>87</v>
      </c>
      <c r="Q10345" t="s">
        <v>392</v>
      </c>
    </row>
    <row r="10346" spans="1:17" hidden="1" x14ac:dyDescent="0.25">
      <c r="A10346" t="s">
        <v>40410</v>
      </c>
      <c r="B10346" t="s">
        <v>40411</v>
      </c>
      <c r="C10346" s="1" t="str">
        <f t="shared" si="1436"/>
        <v>21:0687</v>
      </c>
      <c r="D10346" s="1" t="str">
        <f t="shared" si="1433"/>
        <v>21:0206</v>
      </c>
      <c r="E10346" t="s">
        <v>40412</v>
      </c>
      <c r="F10346" t="s">
        <v>40413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 t="s">
        <v>2927</v>
      </c>
      <c r="P10346" t="s">
        <v>148</v>
      </c>
      <c r="Q10346" t="s">
        <v>398</v>
      </c>
    </row>
    <row r="10347" spans="1:17" hidden="1" x14ac:dyDescent="0.25">
      <c r="A10347" t="s">
        <v>40414</v>
      </c>
      <c r="B10347" t="s">
        <v>40415</v>
      </c>
      <c r="C10347" s="1" t="str">
        <f t="shared" si="1436"/>
        <v>21:0687</v>
      </c>
      <c r="D10347" s="1" t="str">
        <f t="shared" si="1433"/>
        <v>21:0206</v>
      </c>
      <c r="E10347" t="s">
        <v>40416</v>
      </c>
      <c r="F10347" t="s">
        <v>40417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 t="s">
        <v>113</v>
      </c>
      <c r="P10347" t="s">
        <v>148</v>
      </c>
      <c r="Q10347" t="s">
        <v>398</v>
      </c>
    </row>
    <row r="10348" spans="1:17" hidden="1" x14ac:dyDescent="0.25">
      <c r="A10348" t="s">
        <v>40418</v>
      </c>
      <c r="B10348" t="s">
        <v>40419</v>
      </c>
      <c r="C10348" s="1" t="str">
        <f t="shared" si="1436"/>
        <v>21:0687</v>
      </c>
      <c r="D10348" s="1" t="str">
        <f t="shared" si="1433"/>
        <v>21:0206</v>
      </c>
      <c r="E10348" t="s">
        <v>40420</v>
      </c>
      <c r="F10348" t="s">
        <v>40421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 t="s">
        <v>2120</v>
      </c>
      <c r="P10348" t="s">
        <v>87</v>
      </c>
      <c r="Q10348" t="s">
        <v>392</v>
      </c>
    </row>
    <row r="10349" spans="1:17" hidden="1" x14ac:dyDescent="0.25">
      <c r="A10349" t="s">
        <v>40422</v>
      </c>
      <c r="B10349" t="s">
        <v>40423</v>
      </c>
      <c r="C10349" s="1" t="str">
        <f t="shared" si="1436"/>
        <v>21:0687</v>
      </c>
      <c r="D10349" s="1" t="str">
        <f t="shared" si="1433"/>
        <v>21:0206</v>
      </c>
      <c r="E10349" t="s">
        <v>40420</v>
      </c>
      <c r="F10349" t="s">
        <v>40424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 t="s">
        <v>2120</v>
      </c>
      <c r="P10349" t="s">
        <v>148</v>
      </c>
      <c r="Q10349" t="s">
        <v>392</v>
      </c>
    </row>
    <row r="10350" spans="1:17" hidden="1" x14ac:dyDescent="0.25">
      <c r="A10350" t="s">
        <v>40425</v>
      </c>
      <c r="B10350" t="s">
        <v>40426</v>
      </c>
      <c r="C10350" s="1" t="str">
        <f t="shared" si="1436"/>
        <v>21:0687</v>
      </c>
      <c r="D10350" s="1" t="str">
        <f t="shared" si="1433"/>
        <v>21:0206</v>
      </c>
      <c r="E10350" t="s">
        <v>40427</v>
      </c>
      <c r="F10350" t="s">
        <v>40428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 t="s">
        <v>21</v>
      </c>
      <c r="P10350" t="s">
        <v>148</v>
      </c>
      <c r="Q10350" t="s">
        <v>59</v>
      </c>
    </row>
    <row r="10351" spans="1:17" hidden="1" x14ac:dyDescent="0.25">
      <c r="A10351" t="s">
        <v>40429</v>
      </c>
      <c r="B10351" t="s">
        <v>40430</v>
      </c>
      <c r="C10351" s="1" t="str">
        <f t="shared" si="1436"/>
        <v>21:0687</v>
      </c>
      <c r="D10351" s="1" t="str">
        <f t="shared" si="1433"/>
        <v>21:0206</v>
      </c>
      <c r="E10351" t="s">
        <v>40431</v>
      </c>
      <c r="F10351" t="s">
        <v>40432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 t="s">
        <v>21</v>
      </c>
      <c r="P10351" t="s">
        <v>87</v>
      </c>
      <c r="Q10351" t="s">
        <v>46</v>
      </c>
    </row>
    <row r="10352" spans="1:17" hidden="1" x14ac:dyDescent="0.25">
      <c r="A10352" t="s">
        <v>40433</v>
      </c>
      <c r="B10352" t="s">
        <v>40434</v>
      </c>
      <c r="C10352" s="1" t="str">
        <f t="shared" si="1436"/>
        <v>21:0687</v>
      </c>
      <c r="D10352" s="1" t="str">
        <f t="shared" si="1433"/>
        <v>21:0206</v>
      </c>
      <c r="E10352" t="s">
        <v>40435</v>
      </c>
      <c r="F10352" t="s">
        <v>40436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 t="s">
        <v>21</v>
      </c>
      <c r="P10352" t="s">
        <v>87</v>
      </c>
      <c r="Q10352" t="s">
        <v>93</v>
      </c>
    </row>
    <row r="10353" spans="1:17" hidden="1" x14ac:dyDescent="0.25">
      <c r="A10353" t="s">
        <v>40437</v>
      </c>
      <c r="B10353" t="s">
        <v>40438</v>
      </c>
      <c r="C10353" s="1" t="str">
        <f t="shared" si="1436"/>
        <v>21:0687</v>
      </c>
      <c r="D10353" s="1" t="str">
        <f t="shared" si="1433"/>
        <v>21:0206</v>
      </c>
      <c r="E10353" t="s">
        <v>40439</v>
      </c>
      <c r="F10353" t="s">
        <v>40440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 t="s">
        <v>21</v>
      </c>
      <c r="P10353" t="s">
        <v>87</v>
      </c>
      <c r="Q10353" t="s">
        <v>198</v>
      </c>
    </row>
    <row r="10354" spans="1:17" hidden="1" x14ac:dyDescent="0.25">
      <c r="A10354" t="s">
        <v>40441</v>
      </c>
      <c r="B10354" t="s">
        <v>40442</v>
      </c>
      <c r="C10354" s="1" t="str">
        <f t="shared" si="1436"/>
        <v>21:0687</v>
      </c>
      <c r="D10354" s="1" t="str">
        <f t="shared" si="1433"/>
        <v>21:0206</v>
      </c>
      <c r="E10354" t="s">
        <v>40443</v>
      </c>
      <c r="F10354" t="s">
        <v>40444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 t="s">
        <v>21</v>
      </c>
      <c r="P10354" t="s">
        <v>87</v>
      </c>
      <c r="Q10354" t="s">
        <v>198</v>
      </c>
    </row>
    <row r="10355" spans="1:17" hidden="1" x14ac:dyDescent="0.25">
      <c r="A10355" t="s">
        <v>40445</v>
      </c>
      <c r="B10355" t="s">
        <v>40446</v>
      </c>
      <c r="C10355" s="1" t="str">
        <f t="shared" si="1436"/>
        <v>21:0687</v>
      </c>
      <c r="D10355" s="1" t="str">
        <f t="shared" si="1433"/>
        <v>21:0206</v>
      </c>
      <c r="E10355" t="s">
        <v>40447</v>
      </c>
      <c r="F10355" t="s">
        <v>40448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 t="s">
        <v>158</v>
      </c>
      <c r="P10355" t="s">
        <v>87</v>
      </c>
      <c r="Q10355" t="s">
        <v>29</v>
      </c>
    </row>
    <row r="10356" spans="1:17" hidden="1" x14ac:dyDescent="0.25">
      <c r="A10356" t="s">
        <v>40449</v>
      </c>
      <c r="B10356" t="s">
        <v>40450</v>
      </c>
      <c r="C10356" s="1" t="str">
        <f t="shared" si="1436"/>
        <v>21:0687</v>
      </c>
      <c r="D10356" s="1" t="str">
        <f t="shared" si="1433"/>
        <v>21:0206</v>
      </c>
      <c r="E10356" t="s">
        <v>40451</v>
      </c>
      <c r="F10356" t="s">
        <v>40452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 t="s">
        <v>21</v>
      </c>
      <c r="P10356" t="s">
        <v>87</v>
      </c>
      <c r="Q10356" t="s">
        <v>198</v>
      </c>
    </row>
    <row r="10357" spans="1:17" hidden="1" x14ac:dyDescent="0.25">
      <c r="A10357" t="s">
        <v>40453</v>
      </c>
      <c r="B10357" t="s">
        <v>40454</v>
      </c>
      <c r="C10357" s="1" t="str">
        <f t="shared" si="1436"/>
        <v>21:0687</v>
      </c>
      <c r="D10357" s="1" t="str">
        <f>HYPERLINK("http://geochem.nrcan.gc.ca/cdogs/content/svy/svy_e.htm", "")</f>
        <v/>
      </c>
      <c r="G10357" s="1" t="str">
        <f>HYPERLINK("http://geochem.nrcan.gc.ca/cdogs/content/cr_/cr_00084_e.htm", "84")</f>
        <v>84</v>
      </c>
      <c r="J10357" t="s">
        <v>11703</v>
      </c>
      <c r="K10357" t="s">
        <v>11704</v>
      </c>
      <c r="O10357" t="s">
        <v>2129</v>
      </c>
      <c r="P10357" t="s">
        <v>583</v>
      </c>
      <c r="Q10357" t="s">
        <v>23</v>
      </c>
    </row>
    <row r="10358" spans="1:17" hidden="1" x14ac:dyDescent="0.25">
      <c r="A10358" t="s">
        <v>40455</v>
      </c>
      <c r="B10358" t="s">
        <v>40456</v>
      </c>
      <c r="C10358" s="1" t="str">
        <f t="shared" si="1436"/>
        <v>21:0687</v>
      </c>
      <c r="D10358" s="1" t="str">
        <f t="shared" ref="D10358:D10370" si="1437">HYPERLINK("http://geochem.nrcan.gc.ca/cdogs/content/svy/svy210206_e.htm", "21:0206")</f>
        <v>21:0206</v>
      </c>
      <c r="E10358" t="s">
        <v>40457</v>
      </c>
      <c r="F10358" t="s">
        <v>40458</v>
      </c>
      <c r="H10358">
        <v>47.0141791</v>
      </c>
      <c r="I10358">
        <v>-67.496023699999995</v>
      </c>
      <c r="J10358" s="1" t="str">
        <f t="shared" ref="J10358:J10370" si="1438">HYPERLINK("http://geochem.nrcan.gc.ca/cdogs/content/kwd/kwd020018_e.htm", "Fluid (stream)")</f>
        <v>Fluid (stream)</v>
      </c>
      <c r="K10358" s="1" t="str">
        <f t="shared" ref="K10358:K10370" si="1439">HYPERLINK("http://geochem.nrcan.gc.ca/cdogs/content/kwd/kwd080007_e.htm", "Untreated Water")</f>
        <v>Untreated Water</v>
      </c>
      <c r="O10358" t="s">
        <v>21</v>
      </c>
      <c r="P10358" t="s">
        <v>356</v>
      </c>
      <c r="Q10358" t="s">
        <v>93</v>
      </c>
    </row>
    <row r="10359" spans="1:17" hidden="1" x14ac:dyDescent="0.25">
      <c r="A10359" t="s">
        <v>40459</v>
      </c>
      <c r="B10359" t="s">
        <v>40460</v>
      </c>
      <c r="C10359" s="1" t="str">
        <f t="shared" si="1436"/>
        <v>21:0687</v>
      </c>
      <c r="D10359" s="1" t="str">
        <f t="shared" si="1437"/>
        <v>21:0206</v>
      </c>
      <c r="E10359" t="s">
        <v>40461</v>
      </c>
      <c r="F10359" t="s">
        <v>40462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 t="s">
        <v>21</v>
      </c>
      <c r="P10359" t="s">
        <v>45</v>
      </c>
      <c r="Q10359" t="s">
        <v>198</v>
      </c>
    </row>
    <row r="10360" spans="1:17" hidden="1" x14ac:dyDescent="0.25">
      <c r="A10360" t="s">
        <v>40463</v>
      </c>
      <c r="B10360" t="s">
        <v>40464</v>
      </c>
      <c r="C10360" s="1" t="str">
        <f t="shared" si="1436"/>
        <v>21:0687</v>
      </c>
      <c r="D10360" s="1" t="str">
        <f t="shared" si="1437"/>
        <v>21:0206</v>
      </c>
      <c r="E10360" t="s">
        <v>40465</v>
      </c>
      <c r="F10360" t="s">
        <v>40466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 t="s">
        <v>21</v>
      </c>
      <c r="P10360" t="s">
        <v>45</v>
      </c>
      <c r="Q10360" t="s">
        <v>71</v>
      </c>
    </row>
    <row r="10361" spans="1:17" hidden="1" x14ac:dyDescent="0.25">
      <c r="A10361" t="s">
        <v>40467</v>
      </c>
      <c r="B10361" t="s">
        <v>40468</v>
      </c>
      <c r="C10361" s="1" t="str">
        <f t="shared" si="1436"/>
        <v>21:0687</v>
      </c>
      <c r="D10361" s="1" t="str">
        <f t="shared" si="1437"/>
        <v>21:0206</v>
      </c>
      <c r="E10361" t="s">
        <v>40469</v>
      </c>
      <c r="F10361" t="s">
        <v>40470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 t="s">
        <v>21</v>
      </c>
      <c r="P10361" t="s">
        <v>45</v>
      </c>
      <c r="Q10361" t="s">
        <v>198</v>
      </c>
    </row>
    <row r="10362" spans="1:17" hidden="1" x14ac:dyDescent="0.25">
      <c r="A10362" t="s">
        <v>40471</v>
      </c>
      <c r="B10362" t="s">
        <v>40472</v>
      </c>
      <c r="C10362" s="1" t="str">
        <f t="shared" si="1436"/>
        <v>21:0687</v>
      </c>
      <c r="D10362" s="1" t="str">
        <f t="shared" si="1437"/>
        <v>21:0206</v>
      </c>
      <c r="E10362" t="s">
        <v>40473</v>
      </c>
      <c r="F10362" t="s">
        <v>40474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 t="s">
        <v>21</v>
      </c>
      <c r="P10362" t="s">
        <v>356</v>
      </c>
      <c r="Q10362" t="s">
        <v>46</v>
      </c>
    </row>
    <row r="10363" spans="1:17" hidden="1" x14ac:dyDescent="0.25">
      <c r="A10363" t="s">
        <v>40475</v>
      </c>
      <c r="B10363" t="s">
        <v>40476</v>
      </c>
      <c r="C10363" s="1" t="str">
        <f t="shared" si="1436"/>
        <v>21:0687</v>
      </c>
      <c r="D10363" s="1" t="str">
        <f t="shared" si="1437"/>
        <v>21:0206</v>
      </c>
      <c r="E10363" t="s">
        <v>40477</v>
      </c>
      <c r="F10363" t="s">
        <v>40478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 t="s">
        <v>21</v>
      </c>
      <c r="P10363" t="s">
        <v>45</v>
      </c>
      <c r="Q10363" t="s">
        <v>198</v>
      </c>
    </row>
    <row r="10364" spans="1:17" hidden="1" x14ac:dyDescent="0.25">
      <c r="A10364" t="s">
        <v>40479</v>
      </c>
      <c r="B10364" t="s">
        <v>40480</v>
      </c>
      <c r="C10364" s="1" t="str">
        <f t="shared" si="1436"/>
        <v>21:0687</v>
      </c>
      <c r="D10364" s="1" t="str">
        <f t="shared" si="1437"/>
        <v>21:0206</v>
      </c>
      <c r="E10364" t="s">
        <v>40481</v>
      </c>
      <c r="F10364" t="s">
        <v>40482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 t="s">
        <v>21</v>
      </c>
      <c r="P10364" t="s">
        <v>45</v>
      </c>
      <c r="Q10364" t="s">
        <v>23</v>
      </c>
    </row>
    <row r="10365" spans="1:17" hidden="1" x14ac:dyDescent="0.25">
      <c r="A10365" t="s">
        <v>40483</v>
      </c>
      <c r="B10365" t="s">
        <v>40484</v>
      </c>
      <c r="C10365" s="1" t="str">
        <f t="shared" si="1436"/>
        <v>21:0687</v>
      </c>
      <c r="D10365" s="1" t="str">
        <f t="shared" si="1437"/>
        <v>21:0206</v>
      </c>
      <c r="E10365" t="s">
        <v>40485</v>
      </c>
      <c r="F10365" t="s">
        <v>40486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  <c r="O10365" t="s">
        <v>108</v>
      </c>
      <c r="P10365" t="s">
        <v>108</v>
      </c>
      <c r="Q10365" t="s">
        <v>108</v>
      </c>
    </row>
    <row r="10366" spans="1:17" hidden="1" x14ac:dyDescent="0.25">
      <c r="A10366" t="s">
        <v>40487</v>
      </c>
      <c r="B10366" t="s">
        <v>40488</v>
      </c>
      <c r="C10366" s="1" t="str">
        <f t="shared" si="1436"/>
        <v>21:0687</v>
      </c>
      <c r="D10366" s="1" t="str">
        <f t="shared" si="1437"/>
        <v>21:0206</v>
      </c>
      <c r="E10366" t="s">
        <v>40489</v>
      </c>
      <c r="F10366" t="s">
        <v>40490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 t="s">
        <v>21</v>
      </c>
      <c r="P10366" t="s">
        <v>356</v>
      </c>
      <c r="Q10366" t="s">
        <v>46</v>
      </c>
    </row>
    <row r="10367" spans="1:17" hidden="1" x14ac:dyDescent="0.25">
      <c r="A10367" t="s">
        <v>40491</v>
      </c>
      <c r="B10367" t="s">
        <v>40492</v>
      </c>
      <c r="C10367" s="1" t="str">
        <f t="shared" si="1436"/>
        <v>21:0687</v>
      </c>
      <c r="D10367" s="1" t="str">
        <f t="shared" si="1437"/>
        <v>21:0206</v>
      </c>
      <c r="E10367" t="s">
        <v>40493</v>
      </c>
      <c r="F10367" t="s">
        <v>40494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 t="s">
        <v>21</v>
      </c>
      <c r="P10367" t="s">
        <v>356</v>
      </c>
      <c r="Q10367" t="s">
        <v>198</v>
      </c>
    </row>
    <row r="10368" spans="1:17" hidden="1" x14ac:dyDescent="0.25">
      <c r="A10368" t="s">
        <v>40495</v>
      </c>
      <c r="B10368" t="s">
        <v>40496</v>
      </c>
      <c r="C10368" s="1" t="str">
        <f t="shared" si="1436"/>
        <v>21:0687</v>
      </c>
      <c r="D10368" s="1" t="str">
        <f t="shared" si="1437"/>
        <v>21:0206</v>
      </c>
      <c r="E10368" t="s">
        <v>40497</v>
      </c>
      <c r="F10368" t="s">
        <v>40498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 t="s">
        <v>551</v>
      </c>
      <c r="P10368" t="s">
        <v>356</v>
      </c>
      <c r="Q10368" t="s">
        <v>29</v>
      </c>
    </row>
    <row r="10369" spans="1:17" hidden="1" x14ac:dyDescent="0.25">
      <c r="A10369" t="s">
        <v>40499</v>
      </c>
      <c r="B10369" t="s">
        <v>40500</v>
      </c>
      <c r="C10369" s="1" t="str">
        <f t="shared" si="1436"/>
        <v>21:0687</v>
      </c>
      <c r="D10369" s="1" t="str">
        <f t="shared" si="1437"/>
        <v>21:0206</v>
      </c>
      <c r="E10369" t="s">
        <v>40501</v>
      </c>
      <c r="F10369" t="s">
        <v>40502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 t="s">
        <v>21</v>
      </c>
      <c r="P10369" t="s">
        <v>356</v>
      </c>
      <c r="Q10369" t="s">
        <v>46</v>
      </c>
    </row>
    <row r="10370" spans="1:17" hidden="1" x14ac:dyDescent="0.25">
      <c r="A10370" t="s">
        <v>40503</v>
      </c>
      <c r="B10370" t="s">
        <v>40504</v>
      </c>
      <c r="C10370" s="1" t="str">
        <f t="shared" si="1436"/>
        <v>21:0687</v>
      </c>
      <c r="D10370" s="1" t="str">
        <f t="shared" si="1437"/>
        <v>21:0206</v>
      </c>
      <c r="E10370" t="s">
        <v>40505</v>
      </c>
      <c r="F10370" t="s">
        <v>40506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 t="s">
        <v>21</v>
      </c>
      <c r="P10370" t="s">
        <v>356</v>
      </c>
      <c r="Q10370" t="s">
        <v>71</v>
      </c>
    </row>
    <row r="10371" spans="1:17" hidden="1" x14ac:dyDescent="0.25">
      <c r="A10371" t="s">
        <v>40507</v>
      </c>
      <c r="B10371" t="s">
        <v>40508</v>
      </c>
      <c r="C10371" s="1" t="str">
        <f t="shared" si="1436"/>
        <v>21:0687</v>
      </c>
      <c r="D10371" s="1" t="str">
        <f>HYPERLINK("http://geochem.nrcan.gc.ca/cdogs/content/svy/svy_e.htm", "")</f>
        <v/>
      </c>
      <c r="G10371" s="1" t="str">
        <f>HYPERLINK("http://geochem.nrcan.gc.ca/cdogs/content/cr_/cr_00085_e.htm", "85")</f>
        <v>85</v>
      </c>
      <c r="J10371" t="s">
        <v>11703</v>
      </c>
      <c r="K10371" t="s">
        <v>11704</v>
      </c>
      <c r="O10371" t="s">
        <v>2120</v>
      </c>
      <c r="P10371" t="s">
        <v>2212</v>
      </c>
      <c r="Q10371" t="s">
        <v>5130</v>
      </c>
    </row>
    <row r="10372" spans="1:17" hidden="1" x14ac:dyDescent="0.25">
      <c r="A10372" t="s">
        <v>40509</v>
      </c>
      <c r="B10372" t="s">
        <v>40510</v>
      </c>
      <c r="C10372" s="1" t="str">
        <f t="shared" si="1436"/>
        <v>21:0687</v>
      </c>
      <c r="D10372" s="1" t="str">
        <f t="shared" ref="D10372:D10389" si="1440">HYPERLINK("http://geochem.nrcan.gc.ca/cdogs/content/svy/svy210206_e.htm", "21:0206")</f>
        <v>21:0206</v>
      </c>
      <c r="E10372" t="s">
        <v>40511</v>
      </c>
      <c r="F10372" t="s">
        <v>40512</v>
      </c>
      <c r="H10372">
        <v>47.133929799999997</v>
      </c>
      <c r="I10372">
        <v>-67.399167899999995</v>
      </c>
      <c r="J10372" s="1" t="str">
        <f t="shared" ref="J10372:J10389" si="1441">HYPERLINK("http://geochem.nrcan.gc.ca/cdogs/content/kwd/kwd020018_e.htm", "Fluid (stream)")</f>
        <v>Fluid (stream)</v>
      </c>
      <c r="K10372" s="1" t="str">
        <f t="shared" ref="K10372:K10389" si="1442">HYPERLINK("http://geochem.nrcan.gc.ca/cdogs/content/kwd/kwd080007_e.htm", "Untreated Water")</f>
        <v>Untreated Water</v>
      </c>
      <c r="O10372" t="s">
        <v>21</v>
      </c>
      <c r="P10372" t="s">
        <v>356</v>
      </c>
      <c r="Q10372" t="s">
        <v>46</v>
      </c>
    </row>
    <row r="10373" spans="1:17" hidden="1" x14ac:dyDescent="0.25">
      <c r="A10373" t="s">
        <v>40513</v>
      </c>
      <c r="B10373" t="s">
        <v>40514</v>
      </c>
      <c r="C10373" s="1" t="str">
        <f t="shared" si="1436"/>
        <v>21:0687</v>
      </c>
      <c r="D10373" s="1" t="str">
        <f t="shared" si="1440"/>
        <v>21:0206</v>
      </c>
      <c r="E10373" t="s">
        <v>40515</v>
      </c>
      <c r="F10373" t="s">
        <v>40516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 t="s">
        <v>21</v>
      </c>
      <c r="P10373" t="s">
        <v>45</v>
      </c>
      <c r="Q10373" t="s">
        <v>46</v>
      </c>
    </row>
    <row r="10374" spans="1:17" hidden="1" x14ac:dyDescent="0.25">
      <c r="A10374" t="s">
        <v>40517</v>
      </c>
      <c r="B10374" t="s">
        <v>40518</v>
      </c>
      <c r="C10374" s="1" t="str">
        <f t="shared" si="1436"/>
        <v>21:0687</v>
      </c>
      <c r="D10374" s="1" t="str">
        <f t="shared" si="1440"/>
        <v>21:0206</v>
      </c>
      <c r="E10374" t="s">
        <v>40519</v>
      </c>
      <c r="F10374" t="s">
        <v>40520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 t="s">
        <v>21</v>
      </c>
      <c r="P10374" t="s">
        <v>45</v>
      </c>
      <c r="Q10374" t="s">
        <v>71</v>
      </c>
    </row>
    <row r="10375" spans="1:17" hidden="1" x14ac:dyDescent="0.25">
      <c r="A10375" t="s">
        <v>40521</v>
      </c>
      <c r="B10375" t="s">
        <v>40522</v>
      </c>
      <c r="C10375" s="1" t="str">
        <f t="shared" si="1436"/>
        <v>21:0687</v>
      </c>
      <c r="D10375" s="1" t="str">
        <f t="shared" si="1440"/>
        <v>21:0206</v>
      </c>
      <c r="E10375" t="s">
        <v>40523</v>
      </c>
      <c r="F10375" t="s">
        <v>40524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 t="s">
        <v>21</v>
      </c>
      <c r="P10375" t="s">
        <v>45</v>
      </c>
      <c r="Q10375" t="s">
        <v>71</v>
      </c>
    </row>
    <row r="10376" spans="1:17" hidden="1" x14ac:dyDescent="0.25">
      <c r="A10376" t="s">
        <v>40525</v>
      </c>
      <c r="B10376" t="s">
        <v>40526</v>
      </c>
      <c r="C10376" s="1" t="str">
        <f t="shared" si="1436"/>
        <v>21:0687</v>
      </c>
      <c r="D10376" s="1" t="str">
        <f t="shared" si="1440"/>
        <v>21:0206</v>
      </c>
      <c r="E10376" t="s">
        <v>40527</v>
      </c>
      <c r="F10376" t="s">
        <v>40528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 t="s">
        <v>21</v>
      </c>
      <c r="P10376" t="s">
        <v>45</v>
      </c>
      <c r="Q10376" t="s">
        <v>71</v>
      </c>
    </row>
    <row r="10377" spans="1:17" hidden="1" x14ac:dyDescent="0.25">
      <c r="A10377" t="s">
        <v>40529</v>
      </c>
      <c r="B10377" t="s">
        <v>40530</v>
      </c>
      <c r="C10377" s="1" t="str">
        <f t="shared" si="1436"/>
        <v>21:0687</v>
      </c>
      <c r="D10377" s="1" t="str">
        <f t="shared" si="1440"/>
        <v>21:0206</v>
      </c>
      <c r="E10377" t="s">
        <v>40531</v>
      </c>
      <c r="F10377" t="s">
        <v>40532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 t="s">
        <v>21</v>
      </c>
      <c r="P10377" t="s">
        <v>87</v>
      </c>
      <c r="Q10377" t="s">
        <v>149</v>
      </c>
    </row>
    <row r="10378" spans="1:17" hidden="1" x14ac:dyDescent="0.25">
      <c r="A10378" t="s">
        <v>40533</v>
      </c>
      <c r="B10378" t="s">
        <v>40534</v>
      </c>
      <c r="C10378" s="1" t="str">
        <f t="shared" si="1436"/>
        <v>21:0687</v>
      </c>
      <c r="D10378" s="1" t="str">
        <f t="shared" si="1440"/>
        <v>21:0206</v>
      </c>
      <c r="E10378" t="s">
        <v>40535</v>
      </c>
      <c r="F10378" t="s">
        <v>40536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 t="s">
        <v>21</v>
      </c>
      <c r="P10378" t="s">
        <v>45</v>
      </c>
      <c r="Q10378" t="s">
        <v>215</v>
      </c>
    </row>
    <row r="10379" spans="1:17" hidden="1" x14ac:dyDescent="0.25">
      <c r="A10379" t="s">
        <v>40537</v>
      </c>
      <c r="B10379" t="s">
        <v>40538</v>
      </c>
      <c r="C10379" s="1" t="str">
        <f t="shared" si="1436"/>
        <v>21:0687</v>
      </c>
      <c r="D10379" s="1" t="str">
        <f t="shared" si="1440"/>
        <v>21:0206</v>
      </c>
      <c r="E10379" t="s">
        <v>40539</v>
      </c>
      <c r="F10379" t="s">
        <v>40540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 t="s">
        <v>21</v>
      </c>
      <c r="P10379" t="s">
        <v>45</v>
      </c>
      <c r="Q10379" t="s">
        <v>93</v>
      </c>
    </row>
    <row r="10380" spans="1:17" hidden="1" x14ac:dyDescent="0.25">
      <c r="A10380" t="s">
        <v>40541</v>
      </c>
      <c r="B10380" t="s">
        <v>40542</v>
      </c>
      <c r="C10380" s="1" t="str">
        <f t="shared" si="1436"/>
        <v>21:0687</v>
      </c>
      <c r="D10380" s="1" t="str">
        <f t="shared" si="1440"/>
        <v>21:0206</v>
      </c>
      <c r="E10380" t="s">
        <v>40543</v>
      </c>
      <c r="F10380" t="s">
        <v>40544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 t="s">
        <v>21</v>
      </c>
      <c r="P10380" t="s">
        <v>45</v>
      </c>
      <c r="Q10380" t="s">
        <v>215</v>
      </c>
    </row>
    <row r="10381" spans="1:17" hidden="1" x14ac:dyDescent="0.25">
      <c r="A10381" t="s">
        <v>40545</v>
      </c>
      <c r="B10381" t="s">
        <v>40546</v>
      </c>
      <c r="C10381" s="1" t="str">
        <f t="shared" si="1436"/>
        <v>21:0687</v>
      </c>
      <c r="D10381" s="1" t="str">
        <f t="shared" si="1440"/>
        <v>21:0206</v>
      </c>
      <c r="E10381" t="s">
        <v>40547</v>
      </c>
      <c r="F10381" t="s">
        <v>40548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 t="s">
        <v>21</v>
      </c>
      <c r="P10381" t="s">
        <v>45</v>
      </c>
      <c r="Q10381" t="s">
        <v>93</v>
      </c>
    </row>
    <row r="10382" spans="1:17" hidden="1" x14ac:dyDescent="0.25">
      <c r="A10382" t="s">
        <v>40549</v>
      </c>
      <c r="B10382" t="s">
        <v>40550</v>
      </c>
      <c r="C10382" s="1" t="str">
        <f t="shared" si="1436"/>
        <v>21:0687</v>
      </c>
      <c r="D10382" s="1" t="str">
        <f t="shared" si="1440"/>
        <v>21:0206</v>
      </c>
      <c r="E10382" t="s">
        <v>40547</v>
      </c>
      <c r="F10382" t="s">
        <v>40551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 t="s">
        <v>21</v>
      </c>
      <c r="P10382" t="s">
        <v>45</v>
      </c>
      <c r="Q10382" t="s">
        <v>71</v>
      </c>
    </row>
    <row r="10383" spans="1:17" hidden="1" x14ac:dyDescent="0.25">
      <c r="A10383" t="s">
        <v>40552</v>
      </c>
      <c r="B10383" t="s">
        <v>40553</v>
      </c>
      <c r="C10383" s="1" t="str">
        <f t="shared" si="1436"/>
        <v>21:0687</v>
      </c>
      <c r="D10383" s="1" t="str">
        <f t="shared" si="1440"/>
        <v>21:0206</v>
      </c>
      <c r="E10383" t="s">
        <v>40554</v>
      </c>
      <c r="F10383" t="s">
        <v>40555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 t="s">
        <v>21</v>
      </c>
      <c r="P10383" t="s">
        <v>356</v>
      </c>
      <c r="Q10383" t="s">
        <v>103</v>
      </c>
    </row>
    <row r="10384" spans="1:17" hidden="1" x14ac:dyDescent="0.25">
      <c r="A10384" t="s">
        <v>40556</v>
      </c>
      <c r="B10384" t="s">
        <v>40557</v>
      </c>
      <c r="C10384" s="1" t="str">
        <f t="shared" si="1436"/>
        <v>21:0687</v>
      </c>
      <c r="D10384" s="1" t="str">
        <f t="shared" si="1440"/>
        <v>21:0206</v>
      </c>
      <c r="E10384" t="s">
        <v>40558</v>
      </c>
      <c r="F10384" t="s">
        <v>40559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 t="s">
        <v>21</v>
      </c>
      <c r="P10384" t="s">
        <v>45</v>
      </c>
      <c r="Q10384" t="s">
        <v>93</v>
      </c>
    </row>
    <row r="10385" spans="1:17" hidden="1" x14ac:dyDescent="0.25">
      <c r="A10385" t="s">
        <v>40560</v>
      </c>
      <c r="B10385" t="s">
        <v>40561</v>
      </c>
      <c r="C10385" s="1" t="str">
        <f t="shared" si="1436"/>
        <v>21:0687</v>
      </c>
      <c r="D10385" s="1" t="str">
        <f t="shared" si="1440"/>
        <v>21:0206</v>
      </c>
      <c r="E10385" t="s">
        <v>40562</v>
      </c>
      <c r="F10385" t="s">
        <v>40563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 t="s">
        <v>21</v>
      </c>
      <c r="P10385" t="s">
        <v>45</v>
      </c>
      <c r="Q10385" t="s">
        <v>198</v>
      </c>
    </row>
    <row r="10386" spans="1:17" hidden="1" x14ac:dyDescent="0.25">
      <c r="A10386" t="s">
        <v>40564</v>
      </c>
      <c r="B10386" t="s">
        <v>40565</v>
      </c>
      <c r="C10386" s="1" t="str">
        <f t="shared" si="1436"/>
        <v>21:0687</v>
      </c>
      <c r="D10386" s="1" t="str">
        <f t="shared" si="1440"/>
        <v>21:0206</v>
      </c>
      <c r="E10386" t="s">
        <v>40566</v>
      </c>
      <c r="F10386" t="s">
        <v>40567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 t="s">
        <v>1771</v>
      </c>
      <c r="P10386" t="s">
        <v>45</v>
      </c>
      <c r="Q10386" t="s">
        <v>35</v>
      </c>
    </row>
    <row r="10387" spans="1:17" hidden="1" x14ac:dyDescent="0.25">
      <c r="A10387" t="s">
        <v>40568</v>
      </c>
      <c r="B10387" t="s">
        <v>40569</v>
      </c>
      <c r="C10387" s="1" t="str">
        <f t="shared" si="1436"/>
        <v>21:0687</v>
      </c>
      <c r="D10387" s="1" t="str">
        <f t="shared" si="1440"/>
        <v>21:0206</v>
      </c>
      <c r="E10387" t="s">
        <v>40570</v>
      </c>
      <c r="F10387" t="s">
        <v>40571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  <c r="O10387" t="s">
        <v>108</v>
      </c>
      <c r="P10387" t="s">
        <v>108</v>
      </c>
      <c r="Q10387" t="s">
        <v>108</v>
      </c>
    </row>
    <row r="10388" spans="1:17" hidden="1" x14ac:dyDescent="0.25">
      <c r="A10388" t="s">
        <v>40572</v>
      </c>
      <c r="B10388" t="s">
        <v>40573</v>
      </c>
      <c r="C10388" s="1" t="str">
        <f t="shared" si="1436"/>
        <v>21:0687</v>
      </c>
      <c r="D10388" s="1" t="str">
        <f t="shared" si="1440"/>
        <v>21:0206</v>
      </c>
      <c r="E10388" t="s">
        <v>40574</v>
      </c>
      <c r="F10388" t="s">
        <v>40575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 t="s">
        <v>21</v>
      </c>
      <c r="P10388" t="s">
        <v>356</v>
      </c>
      <c r="Q10388" t="s">
        <v>71</v>
      </c>
    </row>
    <row r="10389" spans="1:17" hidden="1" x14ac:dyDescent="0.25">
      <c r="A10389" t="s">
        <v>40576</v>
      </c>
      <c r="B10389" t="s">
        <v>40577</v>
      </c>
      <c r="C10389" s="1" t="str">
        <f t="shared" si="1436"/>
        <v>21:0687</v>
      </c>
      <c r="D10389" s="1" t="str">
        <f t="shared" si="1440"/>
        <v>21:0206</v>
      </c>
      <c r="E10389" t="s">
        <v>40578</v>
      </c>
      <c r="F10389" t="s">
        <v>40579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 t="s">
        <v>680</v>
      </c>
      <c r="P10389" t="s">
        <v>45</v>
      </c>
      <c r="Q10389" t="s">
        <v>35</v>
      </c>
    </row>
    <row r="10390" spans="1:17" hidden="1" x14ac:dyDescent="0.25">
      <c r="A10390" t="s">
        <v>40580</v>
      </c>
      <c r="B10390" t="s">
        <v>40581</v>
      </c>
      <c r="C10390" s="1" t="str">
        <f t="shared" si="1436"/>
        <v>21:0687</v>
      </c>
      <c r="D10390" s="1" t="str">
        <f>HYPERLINK("http://geochem.nrcan.gc.ca/cdogs/content/svy/svy_e.htm", "")</f>
        <v/>
      </c>
      <c r="G10390" s="1" t="str">
        <f>HYPERLINK("http://geochem.nrcan.gc.ca/cdogs/content/cr_/cr_00085_e.htm", "85")</f>
        <v>85</v>
      </c>
      <c r="J10390" t="s">
        <v>11703</v>
      </c>
      <c r="K10390" t="s">
        <v>11704</v>
      </c>
      <c r="O10390" t="s">
        <v>3376</v>
      </c>
      <c r="P10390" t="s">
        <v>22</v>
      </c>
      <c r="Q10390" t="s">
        <v>3475</v>
      </c>
    </row>
    <row r="10391" spans="1:17" hidden="1" x14ac:dyDescent="0.25">
      <c r="A10391" t="s">
        <v>40582</v>
      </c>
      <c r="B10391" t="s">
        <v>40583</v>
      </c>
      <c r="C10391" s="1" t="str">
        <f t="shared" si="1436"/>
        <v>21:0687</v>
      </c>
      <c r="D10391" s="1" t="str">
        <f t="shared" ref="D10391:D10411" si="1443">HYPERLINK("http://geochem.nrcan.gc.ca/cdogs/content/svy/svy210206_e.htm", "21:0206")</f>
        <v>21:0206</v>
      </c>
      <c r="E10391" t="s">
        <v>40584</v>
      </c>
      <c r="F10391" t="s">
        <v>40585</v>
      </c>
      <c r="H10391">
        <v>47.094398099999999</v>
      </c>
      <c r="I10391">
        <v>-67.397296299999994</v>
      </c>
      <c r="J10391" s="1" t="str">
        <f t="shared" ref="J10391:J10411" si="1444">HYPERLINK("http://geochem.nrcan.gc.ca/cdogs/content/kwd/kwd020018_e.htm", "Fluid (stream)")</f>
        <v>Fluid (stream)</v>
      </c>
      <c r="K10391" s="1" t="str">
        <f t="shared" ref="K10391:K10411" si="1445">HYPERLINK("http://geochem.nrcan.gc.ca/cdogs/content/kwd/kwd080007_e.htm", "Untreated Water")</f>
        <v>Untreated Water</v>
      </c>
      <c r="O10391" t="s">
        <v>21</v>
      </c>
      <c r="P10391" t="s">
        <v>2212</v>
      </c>
      <c r="Q10391" t="s">
        <v>71</v>
      </c>
    </row>
    <row r="10392" spans="1:17" hidden="1" x14ac:dyDescent="0.25">
      <c r="A10392" t="s">
        <v>40586</v>
      </c>
      <c r="B10392" t="s">
        <v>40587</v>
      </c>
      <c r="C10392" s="1" t="str">
        <f t="shared" si="1436"/>
        <v>21:0687</v>
      </c>
      <c r="D10392" s="1" t="str">
        <f t="shared" si="1443"/>
        <v>21:0206</v>
      </c>
      <c r="E10392" t="s">
        <v>40588</v>
      </c>
      <c r="F10392" t="s">
        <v>40589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 t="s">
        <v>113</v>
      </c>
      <c r="P10392" t="s">
        <v>45</v>
      </c>
      <c r="Q10392" t="s">
        <v>23</v>
      </c>
    </row>
    <row r="10393" spans="1:17" hidden="1" x14ac:dyDescent="0.25">
      <c r="A10393" t="s">
        <v>40590</v>
      </c>
      <c r="B10393" t="s">
        <v>40591</v>
      </c>
      <c r="C10393" s="1" t="str">
        <f t="shared" si="1436"/>
        <v>21:0687</v>
      </c>
      <c r="D10393" s="1" t="str">
        <f t="shared" si="1443"/>
        <v>21:0206</v>
      </c>
      <c r="E10393" t="s">
        <v>40592</v>
      </c>
      <c r="F10393" t="s">
        <v>40593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 t="s">
        <v>21</v>
      </c>
      <c r="P10393" t="s">
        <v>356</v>
      </c>
      <c r="Q10393" t="s">
        <v>46</v>
      </c>
    </row>
    <row r="10394" spans="1:17" hidden="1" x14ac:dyDescent="0.25">
      <c r="A10394" t="s">
        <v>40594</v>
      </c>
      <c r="B10394" t="s">
        <v>40595</v>
      </c>
      <c r="C10394" s="1" t="str">
        <f t="shared" si="1436"/>
        <v>21:0687</v>
      </c>
      <c r="D10394" s="1" t="str">
        <f t="shared" si="1443"/>
        <v>21:0206</v>
      </c>
      <c r="E10394" t="s">
        <v>40596</v>
      </c>
      <c r="F10394" t="s">
        <v>40597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 t="s">
        <v>21</v>
      </c>
      <c r="P10394" t="s">
        <v>356</v>
      </c>
      <c r="Q10394" t="s">
        <v>215</v>
      </c>
    </row>
    <row r="10395" spans="1:17" hidden="1" x14ac:dyDescent="0.25">
      <c r="A10395" t="s">
        <v>40598</v>
      </c>
      <c r="B10395" t="s">
        <v>40599</v>
      </c>
      <c r="C10395" s="1" t="str">
        <f t="shared" si="1436"/>
        <v>21:0687</v>
      </c>
      <c r="D10395" s="1" t="str">
        <f t="shared" si="1443"/>
        <v>21:0206</v>
      </c>
      <c r="E10395" t="s">
        <v>40600</v>
      </c>
      <c r="F10395" t="s">
        <v>40601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 t="s">
        <v>21</v>
      </c>
      <c r="P10395" t="s">
        <v>45</v>
      </c>
      <c r="Q10395" t="s">
        <v>198</v>
      </c>
    </row>
    <row r="10396" spans="1:17" hidden="1" x14ac:dyDescent="0.25">
      <c r="A10396" t="s">
        <v>40602</v>
      </c>
      <c r="B10396" t="s">
        <v>40603</v>
      </c>
      <c r="C10396" s="1" t="str">
        <f t="shared" si="1436"/>
        <v>21:0687</v>
      </c>
      <c r="D10396" s="1" t="str">
        <f t="shared" si="1443"/>
        <v>21:0206</v>
      </c>
      <c r="E10396" t="s">
        <v>40600</v>
      </c>
      <c r="F10396" t="s">
        <v>40604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 t="s">
        <v>21</v>
      </c>
      <c r="P10396" t="s">
        <v>45</v>
      </c>
      <c r="Q10396" t="s">
        <v>198</v>
      </c>
    </row>
    <row r="10397" spans="1:17" hidden="1" x14ac:dyDescent="0.25">
      <c r="A10397" t="s">
        <v>40605</v>
      </c>
      <c r="B10397" t="s">
        <v>40606</v>
      </c>
      <c r="C10397" s="1" t="str">
        <f t="shared" si="1436"/>
        <v>21:0687</v>
      </c>
      <c r="D10397" s="1" t="str">
        <f t="shared" si="1443"/>
        <v>21:0206</v>
      </c>
      <c r="E10397" t="s">
        <v>40607</v>
      </c>
      <c r="F10397" t="s">
        <v>40608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 t="s">
        <v>21</v>
      </c>
      <c r="P10397" t="s">
        <v>45</v>
      </c>
      <c r="Q10397" t="s">
        <v>103</v>
      </c>
    </row>
    <row r="10398" spans="1:17" hidden="1" x14ac:dyDescent="0.25">
      <c r="A10398" t="s">
        <v>40609</v>
      </c>
      <c r="B10398" t="s">
        <v>40610</v>
      </c>
      <c r="C10398" s="1" t="str">
        <f t="shared" si="1436"/>
        <v>21:0687</v>
      </c>
      <c r="D10398" s="1" t="str">
        <f t="shared" si="1443"/>
        <v>21:0206</v>
      </c>
      <c r="E10398" t="s">
        <v>40611</v>
      </c>
      <c r="F10398" t="s">
        <v>40612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 t="s">
        <v>21</v>
      </c>
      <c r="P10398" t="s">
        <v>87</v>
      </c>
      <c r="Q10398" t="s">
        <v>29</v>
      </c>
    </row>
    <row r="10399" spans="1:17" hidden="1" x14ac:dyDescent="0.25">
      <c r="A10399" t="s">
        <v>40613</v>
      </c>
      <c r="B10399" t="s">
        <v>40614</v>
      </c>
      <c r="C10399" s="1" t="str">
        <f t="shared" si="1436"/>
        <v>21:0687</v>
      </c>
      <c r="D10399" s="1" t="str">
        <f t="shared" si="1443"/>
        <v>21:0206</v>
      </c>
      <c r="E10399" t="s">
        <v>40615</v>
      </c>
      <c r="F10399" t="s">
        <v>40616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 t="s">
        <v>21</v>
      </c>
      <c r="P10399" t="s">
        <v>45</v>
      </c>
      <c r="Q10399" t="s">
        <v>29</v>
      </c>
    </row>
    <row r="10400" spans="1:17" hidden="1" x14ac:dyDescent="0.25">
      <c r="A10400" t="s">
        <v>40617</v>
      </c>
      <c r="B10400" t="s">
        <v>40618</v>
      </c>
      <c r="C10400" s="1" t="str">
        <f t="shared" si="1436"/>
        <v>21:0687</v>
      </c>
      <c r="D10400" s="1" t="str">
        <f t="shared" si="1443"/>
        <v>21:0206</v>
      </c>
      <c r="E10400" t="s">
        <v>40619</v>
      </c>
      <c r="F10400" t="s">
        <v>40620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 t="s">
        <v>21</v>
      </c>
      <c r="P10400" t="s">
        <v>356</v>
      </c>
      <c r="Q10400" t="s">
        <v>23</v>
      </c>
    </row>
    <row r="10401" spans="1:17" hidden="1" x14ac:dyDescent="0.25">
      <c r="A10401" t="s">
        <v>40621</v>
      </c>
      <c r="B10401" t="s">
        <v>40622</v>
      </c>
      <c r="C10401" s="1" t="str">
        <f t="shared" si="1436"/>
        <v>21:0687</v>
      </c>
      <c r="D10401" s="1" t="str">
        <f t="shared" si="1443"/>
        <v>21:0206</v>
      </c>
      <c r="E10401" t="s">
        <v>40623</v>
      </c>
      <c r="F10401" t="s">
        <v>40624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 t="s">
        <v>21</v>
      </c>
      <c r="P10401" t="s">
        <v>356</v>
      </c>
      <c r="Q10401" t="s">
        <v>46</v>
      </c>
    </row>
    <row r="10402" spans="1:17" hidden="1" x14ac:dyDescent="0.25">
      <c r="A10402" t="s">
        <v>40625</v>
      </c>
      <c r="B10402" t="s">
        <v>40626</v>
      </c>
      <c r="C10402" s="1" t="str">
        <f t="shared" si="1436"/>
        <v>21:0687</v>
      </c>
      <c r="D10402" s="1" t="str">
        <f t="shared" si="1443"/>
        <v>21:0206</v>
      </c>
      <c r="E10402" t="s">
        <v>40627</v>
      </c>
      <c r="F10402" t="s">
        <v>40628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 t="s">
        <v>21</v>
      </c>
      <c r="P10402" t="s">
        <v>45</v>
      </c>
      <c r="Q10402" t="s">
        <v>29</v>
      </c>
    </row>
    <row r="10403" spans="1:17" hidden="1" x14ac:dyDescent="0.25">
      <c r="A10403" t="s">
        <v>40629</v>
      </c>
      <c r="B10403" t="s">
        <v>40630</v>
      </c>
      <c r="C10403" s="1" t="str">
        <f t="shared" si="1436"/>
        <v>21:0687</v>
      </c>
      <c r="D10403" s="1" t="str">
        <f t="shared" si="1443"/>
        <v>21:0206</v>
      </c>
      <c r="E10403" t="s">
        <v>40631</v>
      </c>
      <c r="F10403" t="s">
        <v>40632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 t="s">
        <v>21</v>
      </c>
      <c r="P10403" t="s">
        <v>356</v>
      </c>
      <c r="Q10403" t="s">
        <v>46</v>
      </c>
    </row>
    <row r="10404" spans="1:17" hidden="1" x14ac:dyDescent="0.25">
      <c r="A10404" t="s">
        <v>40633</v>
      </c>
      <c r="B10404" t="s">
        <v>40634</v>
      </c>
      <c r="C10404" s="1" t="str">
        <f t="shared" ref="C10404:C10467" si="1446">HYPERLINK("http://geochem.nrcan.gc.ca/cdogs/content/bdl/bdl210687_e.htm", "21:0687")</f>
        <v>21:0687</v>
      </c>
      <c r="D10404" s="1" t="str">
        <f t="shared" si="1443"/>
        <v>21:0206</v>
      </c>
      <c r="E10404" t="s">
        <v>40635</v>
      </c>
      <c r="F10404" t="s">
        <v>40636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 t="s">
        <v>21</v>
      </c>
      <c r="P10404" t="s">
        <v>356</v>
      </c>
      <c r="Q10404" t="s">
        <v>23</v>
      </c>
    </row>
    <row r="10405" spans="1:17" hidden="1" x14ac:dyDescent="0.25">
      <c r="A10405" t="s">
        <v>40637</v>
      </c>
      <c r="B10405" t="s">
        <v>40638</v>
      </c>
      <c r="C10405" s="1" t="str">
        <f t="shared" si="1446"/>
        <v>21:0687</v>
      </c>
      <c r="D10405" s="1" t="str">
        <f t="shared" si="1443"/>
        <v>21:0206</v>
      </c>
      <c r="E10405" t="s">
        <v>40639</v>
      </c>
      <c r="F10405" t="s">
        <v>40640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 t="s">
        <v>21</v>
      </c>
      <c r="P10405" t="s">
        <v>45</v>
      </c>
      <c r="Q10405" t="s">
        <v>103</v>
      </c>
    </row>
    <row r="10406" spans="1:17" hidden="1" x14ac:dyDescent="0.25">
      <c r="A10406" t="s">
        <v>40641</v>
      </c>
      <c r="B10406" t="s">
        <v>40642</v>
      </c>
      <c r="C10406" s="1" t="str">
        <f t="shared" si="1446"/>
        <v>21:0687</v>
      </c>
      <c r="D10406" s="1" t="str">
        <f t="shared" si="1443"/>
        <v>21:0206</v>
      </c>
      <c r="E10406" t="s">
        <v>40639</v>
      </c>
      <c r="F10406" t="s">
        <v>40643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 t="s">
        <v>21</v>
      </c>
      <c r="P10406" t="s">
        <v>45</v>
      </c>
      <c r="Q10406" t="s">
        <v>71</v>
      </c>
    </row>
    <row r="10407" spans="1:17" hidden="1" x14ac:dyDescent="0.25">
      <c r="A10407" t="s">
        <v>40644</v>
      </c>
      <c r="B10407" t="s">
        <v>40645</v>
      </c>
      <c r="C10407" s="1" t="str">
        <f t="shared" si="1446"/>
        <v>21:0687</v>
      </c>
      <c r="D10407" s="1" t="str">
        <f t="shared" si="1443"/>
        <v>21:0206</v>
      </c>
      <c r="E10407" t="s">
        <v>40646</v>
      </c>
      <c r="F10407" t="s">
        <v>40647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 t="s">
        <v>1818</v>
      </c>
      <c r="P10407" t="s">
        <v>45</v>
      </c>
      <c r="Q10407" t="s">
        <v>522</v>
      </c>
    </row>
    <row r="10408" spans="1:17" hidden="1" x14ac:dyDescent="0.25">
      <c r="A10408" t="s">
        <v>40648</v>
      </c>
      <c r="B10408" t="s">
        <v>40649</v>
      </c>
      <c r="C10408" s="1" t="str">
        <f t="shared" si="1446"/>
        <v>21:0687</v>
      </c>
      <c r="D10408" s="1" t="str">
        <f t="shared" si="1443"/>
        <v>21:0206</v>
      </c>
      <c r="E10408" t="s">
        <v>40650</v>
      </c>
      <c r="F10408" t="s">
        <v>40651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 t="s">
        <v>630</v>
      </c>
      <c r="P10408" t="s">
        <v>45</v>
      </c>
      <c r="Q10408" t="s">
        <v>392</v>
      </c>
    </row>
    <row r="10409" spans="1:17" hidden="1" x14ac:dyDescent="0.25">
      <c r="A10409" t="s">
        <v>40652</v>
      </c>
      <c r="B10409" t="s">
        <v>40653</v>
      </c>
      <c r="C10409" s="1" t="str">
        <f t="shared" si="1446"/>
        <v>21:0687</v>
      </c>
      <c r="D10409" s="1" t="str">
        <f t="shared" si="1443"/>
        <v>21:0206</v>
      </c>
      <c r="E10409" t="s">
        <v>40654</v>
      </c>
      <c r="F10409" t="s">
        <v>40655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 t="s">
        <v>1771</v>
      </c>
      <c r="P10409" t="s">
        <v>45</v>
      </c>
      <c r="Q10409" t="s">
        <v>653</v>
      </c>
    </row>
    <row r="10410" spans="1:17" hidden="1" x14ac:dyDescent="0.25">
      <c r="A10410" t="s">
        <v>40656</v>
      </c>
      <c r="B10410" t="s">
        <v>40657</v>
      </c>
      <c r="C10410" s="1" t="str">
        <f t="shared" si="1446"/>
        <v>21:0687</v>
      </c>
      <c r="D10410" s="1" t="str">
        <f t="shared" si="1443"/>
        <v>21:0206</v>
      </c>
      <c r="E10410" t="s">
        <v>40658</v>
      </c>
      <c r="F10410" t="s">
        <v>40659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 t="s">
        <v>327</v>
      </c>
      <c r="P10410" t="s">
        <v>45</v>
      </c>
      <c r="Q10410" t="s">
        <v>653</v>
      </c>
    </row>
    <row r="10411" spans="1:17" hidden="1" x14ac:dyDescent="0.25">
      <c r="A10411" t="s">
        <v>40660</v>
      </c>
      <c r="B10411" t="s">
        <v>40661</v>
      </c>
      <c r="C10411" s="1" t="str">
        <f t="shared" si="1446"/>
        <v>21:0687</v>
      </c>
      <c r="D10411" s="1" t="str">
        <f t="shared" si="1443"/>
        <v>21:0206</v>
      </c>
      <c r="E10411" t="s">
        <v>40662</v>
      </c>
      <c r="F10411" t="s">
        <v>40663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 t="s">
        <v>21</v>
      </c>
      <c r="P10411" t="s">
        <v>356</v>
      </c>
      <c r="Q10411" t="s">
        <v>35</v>
      </c>
    </row>
    <row r="10412" spans="1:17" hidden="1" x14ac:dyDescent="0.25">
      <c r="A10412" t="s">
        <v>40664</v>
      </c>
      <c r="B10412" t="s">
        <v>40665</v>
      </c>
      <c r="C10412" s="1" t="str">
        <f t="shared" si="1446"/>
        <v>21:0687</v>
      </c>
      <c r="D10412" s="1" t="str">
        <f>HYPERLINK("http://geochem.nrcan.gc.ca/cdogs/content/svy/svy_e.htm", "")</f>
        <v/>
      </c>
      <c r="G10412" s="1" t="str">
        <f>HYPERLINK("http://geochem.nrcan.gc.ca/cdogs/content/cr_/cr_00086_e.htm", "86")</f>
        <v>86</v>
      </c>
      <c r="J10412" t="s">
        <v>11703</v>
      </c>
      <c r="K10412" t="s">
        <v>11704</v>
      </c>
      <c r="O10412" t="s">
        <v>607</v>
      </c>
      <c r="P10412" t="s">
        <v>391</v>
      </c>
      <c r="Q10412" t="s">
        <v>522</v>
      </c>
    </row>
    <row r="10413" spans="1:17" hidden="1" x14ac:dyDescent="0.25">
      <c r="A10413" t="s">
        <v>40666</v>
      </c>
      <c r="B10413" t="s">
        <v>40667</v>
      </c>
      <c r="C10413" s="1" t="str">
        <f t="shared" si="1446"/>
        <v>21:0687</v>
      </c>
      <c r="D10413" s="1" t="str">
        <f t="shared" ref="D10413:D10432" si="1447">HYPERLINK("http://geochem.nrcan.gc.ca/cdogs/content/svy/svy210206_e.htm", "21:0206")</f>
        <v>21:0206</v>
      </c>
      <c r="E10413" t="s">
        <v>40668</v>
      </c>
      <c r="F10413" t="s">
        <v>40669</v>
      </c>
      <c r="H10413">
        <v>47.175040899999999</v>
      </c>
      <c r="I10413">
        <v>-67.397523300000003</v>
      </c>
      <c r="J10413" s="1" t="str">
        <f t="shared" ref="J10413:J10432" si="1448">HYPERLINK("http://geochem.nrcan.gc.ca/cdogs/content/kwd/kwd020018_e.htm", "Fluid (stream)")</f>
        <v>Fluid (stream)</v>
      </c>
      <c r="K10413" s="1" t="str">
        <f t="shared" ref="K10413:K10432" si="1449">HYPERLINK("http://geochem.nrcan.gc.ca/cdogs/content/kwd/kwd080007_e.htm", "Untreated Water")</f>
        <v>Untreated Water</v>
      </c>
      <c r="O10413" t="s">
        <v>21</v>
      </c>
      <c r="P10413" t="s">
        <v>356</v>
      </c>
      <c r="Q10413" t="s">
        <v>46</v>
      </c>
    </row>
    <row r="10414" spans="1:17" hidden="1" x14ac:dyDescent="0.25">
      <c r="A10414" t="s">
        <v>40670</v>
      </c>
      <c r="B10414" t="s">
        <v>40671</v>
      </c>
      <c r="C10414" s="1" t="str">
        <f t="shared" si="1446"/>
        <v>21:0687</v>
      </c>
      <c r="D10414" s="1" t="str">
        <f t="shared" si="1447"/>
        <v>21:0206</v>
      </c>
      <c r="E10414" t="s">
        <v>40672</v>
      </c>
      <c r="F10414" t="s">
        <v>40673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 t="s">
        <v>21</v>
      </c>
      <c r="P10414" t="s">
        <v>45</v>
      </c>
      <c r="Q10414" t="s">
        <v>653</v>
      </c>
    </row>
    <row r="10415" spans="1:17" hidden="1" x14ac:dyDescent="0.25">
      <c r="A10415" t="s">
        <v>40674</v>
      </c>
      <c r="B10415" t="s">
        <v>40675</v>
      </c>
      <c r="C10415" s="1" t="str">
        <f t="shared" si="1446"/>
        <v>21:0687</v>
      </c>
      <c r="D10415" s="1" t="str">
        <f t="shared" si="1447"/>
        <v>21:0206</v>
      </c>
      <c r="E10415" t="s">
        <v>40676</v>
      </c>
      <c r="F10415" t="s">
        <v>40677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 t="s">
        <v>3532</v>
      </c>
      <c r="P10415" t="s">
        <v>45</v>
      </c>
      <c r="Q10415" t="s">
        <v>398</v>
      </c>
    </row>
    <row r="10416" spans="1:17" hidden="1" x14ac:dyDescent="0.25">
      <c r="A10416" t="s">
        <v>40678</v>
      </c>
      <c r="B10416" t="s">
        <v>40679</v>
      </c>
      <c r="C10416" s="1" t="str">
        <f t="shared" si="1446"/>
        <v>21:0687</v>
      </c>
      <c r="D10416" s="1" t="str">
        <f t="shared" si="1447"/>
        <v>21:0206</v>
      </c>
      <c r="E10416" t="s">
        <v>40680</v>
      </c>
      <c r="F10416" t="s">
        <v>40681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 t="s">
        <v>551</v>
      </c>
      <c r="P10416" t="s">
        <v>45</v>
      </c>
      <c r="Q10416" t="s">
        <v>522</v>
      </c>
    </row>
    <row r="10417" spans="1:17" hidden="1" x14ac:dyDescent="0.25">
      <c r="A10417" t="s">
        <v>40682</v>
      </c>
      <c r="B10417" t="s">
        <v>40683</v>
      </c>
      <c r="C10417" s="1" t="str">
        <f t="shared" si="1446"/>
        <v>21:0687</v>
      </c>
      <c r="D10417" s="1" t="str">
        <f t="shared" si="1447"/>
        <v>21:0206</v>
      </c>
      <c r="E10417" t="s">
        <v>40684</v>
      </c>
      <c r="F10417" t="s">
        <v>40685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 t="s">
        <v>21</v>
      </c>
      <c r="P10417" t="s">
        <v>45</v>
      </c>
      <c r="Q10417" t="s">
        <v>522</v>
      </c>
    </row>
    <row r="10418" spans="1:17" hidden="1" x14ac:dyDescent="0.25">
      <c r="A10418" t="s">
        <v>40686</v>
      </c>
      <c r="B10418" t="s">
        <v>40687</v>
      </c>
      <c r="C10418" s="1" t="str">
        <f t="shared" si="1446"/>
        <v>21:0687</v>
      </c>
      <c r="D10418" s="1" t="str">
        <f t="shared" si="1447"/>
        <v>21:0206</v>
      </c>
      <c r="E10418" t="s">
        <v>40688</v>
      </c>
      <c r="F10418" t="s">
        <v>40689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 t="s">
        <v>512</v>
      </c>
      <c r="P10418" t="s">
        <v>87</v>
      </c>
      <c r="Q10418" t="s">
        <v>398</v>
      </c>
    </row>
    <row r="10419" spans="1:17" hidden="1" x14ac:dyDescent="0.25">
      <c r="A10419" t="s">
        <v>40690</v>
      </c>
      <c r="B10419" t="s">
        <v>40691</v>
      </c>
      <c r="C10419" s="1" t="str">
        <f t="shared" si="1446"/>
        <v>21:0687</v>
      </c>
      <c r="D10419" s="1" t="str">
        <f t="shared" si="1447"/>
        <v>21:0206</v>
      </c>
      <c r="E10419" t="s">
        <v>40692</v>
      </c>
      <c r="F10419" t="s">
        <v>40693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 t="s">
        <v>327</v>
      </c>
      <c r="P10419" t="s">
        <v>87</v>
      </c>
      <c r="Q10419" t="s">
        <v>365</v>
      </c>
    </row>
    <row r="10420" spans="1:17" hidden="1" x14ac:dyDescent="0.25">
      <c r="A10420" t="s">
        <v>40694</v>
      </c>
      <c r="B10420" t="s">
        <v>40695</v>
      </c>
      <c r="C10420" s="1" t="str">
        <f t="shared" si="1446"/>
        <v>21:0687</v>
      </c>
      <c r="D10420" s="1" t="str">
        <f t="shared" si="1447"/>
        <v>21:0206</v>
      </c>
      <c r="E10420" t="s">
        <v>40696</v>
      </c>
      <c r="F10420" t="s">
        <v>40697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 t="s">
        <v>21</v>
      </c>
      <c r="P10420" t="s">
        <v>45</v>
      </c>
      <c r="Q10420" t="s">
        <v>35</v>
      </c>
    </row>
    <row r="10421" spans="1:17" hidden="1" x14ac:dyDescent="0.25">
      <c r="A10421" t="s">
        <v>40698</v>
      </c>
      <c r="B10421" t="s">
        <v>40699</v>
      </c>
      <c r="C10421" s="1" t="str">
        <f t="shared" si="1446"/>
        <v>21:0687</v>
      </c>
      <c r="D10421" s="1" t="str">
        <f t="shared" si="1447"/>
        <v>21:0206</v>
      </c>
      <c r="E10421" t="s">
        <v>40700</v>
      </c>
      <c r="F10421" t="s">
        <v>40701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 t="s">
        <v>1247</v>
      </c>
      <c r="P10421" t="s">
        <v>87</v>
      </c>
      <c r="Q10421" t="s">
        <v>365</v>
      </c>
    </row>
    <row r="10422" spans="1:17" hidden="1" x14ac:dyDescent="0.25">
      <c r="A10422" t="s">
        <v>40702</v>
      </c>
      <c r="B10422" t="s">
        <v>40703</v>
      </c>
      <c r="C10422" s="1" t="str">
        <f t="shared" si="1446"/>
        <v>21:0687</v>
      </c>
      <c r="D10422" s="1" t="str">
        <f t="shared" si="1447"/>
        <v>21:0206</v>
      </c>
      <c r="E10422" t="s">
        <v>40704</v>
      </c>
      <c r="F10422" t="s">
        <v>40705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 t="s">
        <v>1597</v>
      </c>
      <c r="P10422" t="s">
        <v>87</v>
      </c>
      <c r="Q10422" t="s">
        <v>398</v>
      </c>
    </row>
    <row r="10423" spans="1:17" hidden="1" x14ac:dyDescent="0.25">
      <c r="A10423" t="s">
        <v>40706</v>
      </c>
      <c r="B10423" t="s">
        <v>40707</v>
      </c>
      <c r="C10423" s="1" t="str">
        <f t="shared" si="1446"/>
        <v>21:0687</v>
      </c>
      <c r="D10423" s="1" t="str">
        <f t="shared" si="1447"/>
        <v>21:0206</v>
      </c>
      <c r="E10423" t="s">
        <v>40708</v>
      </c>
      <c r="F10423" t="s">
        <v>40709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 t="s">
        <v>2129</v>
      </c>
      <c r="P10423" t="s">
        <v>87</v>
      </c>
      <c r="Q10423" t="s">
        <v>398</v>
      </c>
    </row>
    <row r="10424" spans="1:17" hidden="1" x14ac:dyDescent="0.25">
      <c r="A10424" t="s">
        <v>40710</v>
      </c>
      <c r="B10424" t="s">
        <v>40711</v>
      </c>
      <c r="C10424" s="1" t="str">
        <f t="shared" si="1446"/>
        <v>21:0687</v>
      </c>
      <c r="D10424" s="1" t="str">
        <f t="shared" si="1447"/>
        <v>21:0206</v>
      </c>
      <c r="E10424" t="s">
        <v>40712</v>
      </c>
      <c r="F10424" t="s">
        <v>40713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 t="s">
        <v>21</v>
      </c>
      <c r="P10424" t="s">
        <v>87</v>
      </c>
      <c r="Q10424" t="s">
        <v>35</v>
      </c>
    </row>
    <row r="10425" spans="1:17" hidden="1" x14ac:dyDescent="0.25">
      <c r="A10425" t="s">
        <v>40714</v>
      </c>
      <c r="B10425" t="s">
        <v>40715</v>
      </c>
      <c r="C10425" s="1" t="str">
        <f t="shared" si="1446"/>
        <v>21:0687</v>
      </c>
      <c r="D10425" s="1" t="str">
        <f t="shared" si="1447"/>
        <v>21:0206</v>
      </c>
      <c r="E10425" t="s">
        <v>40716</v>
      </c>
      <c r="F10425" t="s">
        <v>40717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  <c r="O10425" t="s">
        <v>108</v>
      </c>
      <c r="P10425" t="s">
        <v>108</v>
      </c>
      <c r="Q10425" t="s">
        <v>108</v>
      </c>
    </row>
    <row r="10426" spans="1:17" hidden="1" x14ac:dyDescent="0.25">
      <c r="A10426" t="s">
        <v>40718</v>
      </c>
      <c r="B10426" t="s">
        <v>40719</v>
      </c>
      <c r="C10426" s="1" t="str">
        <f t="shared" si="1446"/>
        <v>21:0687</v>
      </c>
      <c r="D10426" s="1" t="str">
        <f t="shared" si="1447"/>
        <v>21:0206</v>
      </c>
      <c r="E10426" t="s">
        <v>40720</v>
      </c>
      <c r="F10426" t="s">
        <v>40721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 t="s">
        <v>21</v>
      </c>
      <c r="P10426" t="s">
        <v>45</v>
      </c>
      <c r="Q10426" t="s">
        <v>522</v>
      </c>
    </row>
    <row r="10427" spans="1:17" hidden="1" x14ac:dyDescent="0.25">
      <c r="A10427" t="s">
        <v>40722</v>
      </c>
      <c r="B10427" t="s">
        <v>40723</v>
      </c>
      <c r="C10427" s="1" t="str">
        <f t="shared" si="1446"/>
        <v>21:0687</v>
      </c>
      <c r="D10427" s="1" t="str">
        <f t="shared" si="1447"/>
        <v>21:0206</v>
      </c>
      <c r="E10427" t="s">
        <v>40724</v>
      </c>
      <c r="F10427" t="s">
        <v>40725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 t="s">
        <v>2257</v>
      </c>
      <c r="P10427" t="s">
        <v>45</v>
      </c>
      <c r="Q10427" t="s">
        <v>35</v>
      </c>
    </row>
    <row r="10428" spans="1:17" hidden="1" x14ac:dyDescent="0.25">
      <c r="A10428" t="s">
        <v>40726</v>
      </c>
      <c r="B10428" t="s">
        <v>40727</v>
      </c>
      <c r="C10428" s="1" t="str">
        <f t="shared" si="1446"/>
        <v>21:0687</v>
      </c>
      <c r="D10428" s="1" t="str">
        <f t="shared" si="1447"/>
        <v>21:0206</v>
      </c>
      <c r="E10428" t="s">
        <v>40728</v>
      </c>
      <c r="F10428" t="s">
        <v>40729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 t="s">
        <v>1247</v>
      </c>
      <c r="P10428" t="s">
        <v>87</v>
      </c>
      <c r="Q10428" t="s">
        <v>35</v>
      </c>
    </row>
    <row r="10429" spans="1:17" hidden="1" x14ac:dyDescent="0.25">
      <c r="A10429" t="s">
        <v>40730</v>
      </c>
      <c r="B10429" t="s">
        <v>40731</v>
      </c>
      <c r="C10429" s="1" t="str">
        <f t="shared" si="1446"/>
        <v>21:0687</v>
      </c>
      <c r="D10429" s="1" t="str">
        <f t="shared" si="1447"/>
        <v>21:0206</v>
      </c>
      <c r="E10429" t="s">
        <v>40732</v>
      </c>
      <c r="F10429" t="s">
        <v>40733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 t="s">
        <v>3060</v>
      </c>
      <c r="P10429" t="s">
        <v>45</v>
      </c>
      <c r="Q10429" t="s">
        <v>653</v>
      </c>
    </row>
    <row r="10430" spans="1:17" hidden="1" x14ac:dyDescent="0.25">
      <c r="A10430" t="s">
        <v>40734</v>
      </c>
      <c r="B10430" t="s">
        <v>40735</v>
      </c>
      <c r="C10430" s="1" t="str">
        <f t="shared" si="1446"/>
        <v>21:0687</v>
      </c>
      <c r="D10430" s="1" t="str">
        <f t="shared" si="1447"/>
        <v>21:0206</v>
      </c>
      <c r="E10430" t="s">
        <v>40732</v>
      </c>
      <c r="F10430" t="s">
        <v>40736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 t="s">
        <v>2937</v>
      </c>
      <c r="P10430" t="s">
        <v>87</v>
      </c>
      <c r="Q10430" t="s">
        <v>5130</v>
      </c>
    </row>
    <row r="10431" spans="1:17" hidden="1" x14ac:dyDescent="0.25">
      <c r="A10431" t="s">
        <v>40737</v>
      </c>
      <c r="B10431" t="s">
        <v>40738</v>
      </c>
      <c r="C10431" s="1" t="str">
        <f t="shared" si="1446"/>
        <v>21:0687</v>
      </c>
      <c r="D10431" s="1" t="str">
        <f t="shared" si="1447"/>
        <v>21:0206</v>
      </c>
      <c r="E10431" t="s">
        <v>40739</v>
      </c>
      <c r="F10431" t="s">
        <v>40740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 t="s">
        <v>2120</v>
      </c>
      <c r="P10431" t="s">
        <v>87</v>
      </c>
      <c r="Q10431" t="s">
        <v>365</v>
      </c>
    </row>
    <row r="10432" spans="1:17" hidden="1" x14ac:dyDescent="0.25">
      <c r="A10432" t="s">
        <v>40741</v>
      </c>
      <c r="B10432" t="s">
        <v>40742</v>
      </c>
      <c r="C10432" s="1" t="str">
        <f t="shared" si="1446"/>
        <v>21:0687</v>
      </c>
      <c r="D10432" s="1" t="str">
        <f t="shared" si="1447"/>
        <v>21:0206</v>
      </c>
      <c r="E10432" t="s">
        <v>40743</v>
      </c>
      <c r="F10432" t="s">
        <v>40744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 t="s">
        <v>1597</v>
      </c>
      <c r="P10432" t="s">
        <v>87</v>
      </c>
      <c r="Q10432" t="s">
        <v>522</v>
      </c>
    </row>
    <row r="10433" spans="1:17" hidden="1" x14ac:dyDescent="0.25">
      <c r="A10433" t="s">
        <v>40745</v>
      </c>
      <c r="B10433" t="s">
        <v>40746</v>
      </c>
      <c r="C10433" s="1" t="str">
        <f t="shared" si="1446"/>
        <v>21:0687</v>
      </c>
      <c r="D10433" s="1" t="str">
        <f>HYPERLINK("http://geochem.nrcan.gc.ca/cdogs/content/svy/svy_e.htm", "")</f>
        <v/>
      </c>
      <c r="G10433" s="1" t="str">
        <f>HYPERLINK("http://geochem.nrcan.gc.ca/cdogs/content/cr_/cr_00086_e.htm", "86")</f>
        <v>86</v>
      </c>
      <c r="J10433" t="s">
        <v>11703</v>
      </c>
      <c r="K10433" t="s">
        <v>11704</v>
      </c>
      <c r="O10433" t="s">
        <v>10345</v>
      </c>
      <c r="P10433" t="s">
        <v>391</v>
      </c>
      <c r="Q10433" t="s">
        <v>522</v>
      </c>
    </row>
    <row r="10434" spans="1:17" hidden="1" x14ac:dyDescent="0.25">
      <c r="A10434" t="s">
        <v>40747</v>
      </c>
      <c r="B10434" t="s">
        <v>40748</v>
      </c>
      <c r="C10434" s="1" t="str">
        <f t="shared" si="1446"/>
        <v>21:0687</v>
      </c>
      <c r="D10434" s="1" t="str">
        <f t="shared" ref="D10434:D10458" si="1450">HYPERLINK("http://geochem.nrcan.gc.ca/cdogs/content/svy/svy210206_e.htm", "21:0206")</f>
        <v>21:0206</v>
      </c>
      <c r="E10434" t="s">
        <v>40749</v>
      </c>
      <c r="F10434" t="s">
        <v>40750</v>
      </c>
      <c r="H10434">
        <v>47.168394800000002</v>
      </c>
      <c r="I10434">
        <v>-67.469546100000002</v>
      </c>
      <c r="J10434" s="1" t="str">
        <f t="shared" ref="J10434:J10458" si="1451">HYPERLINK("http://geochem.nrcan.gc.ca/cdogs/content/kwd/kwd020018_e.htm", "Fluid (stream)")</f>
        <v>Fluid (stream)</v>
      </c>
      <c r="K10434" s="1" t="str">
        <f t="shared" ref="K10434:K10458" si="1452">HYPERLINK("http://geochem.nrcan.gc.ca/cdogs/content/kwd/kwd080007_e.htm", "Untreated Water")</f>
        <v>Untreated Water</v>
      </c>
      <c r="O10434" t="s">
        <v>370</v>
      </c>
      <c r="P10434" t="s">
        <v>356</v>
      </c>
      <c r="Q10434" t="s">
        <v>522</v>
      </c>
    </row>
    <row r="10435" spans="1:17" hidden="1" x14ac:dyDescent="0.25">
      <c r="A10435" t="s">
        <v>40751</v>
      </c>
      <c r="B10435" t="s">
        <v>40752</v>
      </c>
      <c r="C10435" s="1" t="str">
        <f t="shared" si="1446"/>
        <v>21:0687</v>
      </c>
      <c r="D10435" s="1" t="str">
        <f t="shared" si="1450"/>
        <v>21:0206</v>
      </c>
      <c r="E10435" t="s">
        <v>40753</v>
      </c>
      <c r="F10435" t="s">
        <v>40754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 t="s">
        <v>2257</v>
      </c>
      <c r="P10435" t="s">
        <v>87</v>
      </c>
      <c r="Q10435" t="s">
        <v>392</v>
      </c>
    </row>
    <row r="10436" spans="1:17" hidden="1" x14ac:dyDescent="0.25">
      <c r="A10436" t="s">
        <v>40755</v>
      </c>
      <c r="B10436" t="s">
        <v>40756</v>
      </c>
      <c r="C10436" s="1" t="str">
        <f t="shared" si="1446"/>
        <v>21:0687</v>
      </c>
      <c r="D10436" s="1" t="str">
        <f t="shared" si="1450"/>
        <v>21:0206</v>
      </c>
      <c r="E10436" t="s">
        <v>40757</v>
      </c>
      <c r="F10436" t="s">
        <v>40758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 t="s">
        <v>680</v>
      </c>
      <c r="P10436" t="s">
        <v>87</v>
      </c>
      <c r="Q10436" t="s">
        <v>653</v>
      </c>
    </row>
    <row r="10437" spans="1:17" hidden="1" x14ac:dyDescent="0.25">
      <c r="A10437" t="s">
        <v>40759</v>
      </c>
      <c r="B10437" t="s">
        <v>40760</v>
      </c>
      <c r="C10437" s="1" t="str">
        <f t="shared" si="1446"/>
        <v>21:0687</v>
      </c>
      <c r="D10437" s="1" t="str">
        <f t="shared" si="1450"/>
        <v>21:0206</v>
      </c>
      <c r="E10437" t="s">
        <v>40761</v>
      </c>
      <c r="F10437" t="s">
        <v>40762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 t="s">
        <v>244</v>
      </c>
      <c r="P10437" t="s">
        <v>45</v>
      </c>
      <c r="Q10437" t="s">
        <v>522</v>
      </c>
    </row>
    <row r="10438" spans="1:17" hidden="1" x14ac:dyDescent="0.25">
      <c r="A10438" t="s">
        <v>40763</v>
      </c>
      <c r="B10438" t="s">
        <v>40764</v>
      </c>
      <c r="C10438" s="1" t="str">
        <f t="shared" si="1446"/>
        <v>21:0687</v>
      </c>
      <c r="D10438" s="1" t="str">
        <f t="shared" si="1450"/>
        <v>21:0206</v>
      </c>
      <c r="E10438" t="s">
        <v>40765</v>
      </c>
      <c r="F10438" t="s">
        <v>40766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 t="s">
        <v>2120</v>
      </c>
      <c r="P10438" t="s">
        <v>87</v>
      </c>
      <c r="Q10438" t="s">
        <v>653</v>
      </c>
    </row>
    <row r="10439" spans="1:17" hidden="1" x14ac:dyDescent="0.25">
      <c r="A10439" t="s">
        <v>40767</v>
      </c>
      <c r="B10439" t="s">
        <v>40768</v>
      </c>
      <c r="C10439" s="1" t="str">
        <f t="shared" si="1446"/>
        <v>21:0687</v>
      </c>
      <c r="D10439" s="1" t="str">
        <f t="shared" si="1450"/>
        <v>21:0206</v>
      </c>
      <c r="E10439" t="s">
        <v>40769</v>
      </c>
      <c r="F10439" t="s">
        <v>40770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 t="s">
        <v>21</v>
      </c>
      <c r="P10439" t="s">
        <v>45</v>
      </c>
      <c r="Q10439" t="s">
        <v>392</v>
      </c>
    </row>
    <row r="10440" spans="1:17" hidden="1" x14ac:dyDescent="0.25">
      <c r="A10440" t="s">
        <v>40771</v>
      </c>
      <c r="B10440" t="s">
        <v>40772</v>
      </c>
      <c r="C10440" s="1" t="str">
        <f t="shared" si="1446"/>
        <v>21:0687</v>
      </c>
      <c r="D10440" s="1" t="str">
        <f t="shared" si="1450"/>
        <v>21:0206</v>
      </c>
      <c r="E10440" t="s">
        <v>40773</v>
      </c>
      <c r="F10440" t="s">
        <v>40774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 t="s">
        <v>551</v>
      </c>
      <c r="P10440" t="s">
        <v>45</v>
      </c>
      <c r="Q10440" t="s">
        <v>392</v>
      </c>
    </row>
    <row r="10441" spans="1:17" hidden="1" x14ac:dyDescent="0.25">
      <c r="A10441" t="s">
        <v>40775</v>
      </c>
      <c r="B10441" t="s">
        <v>40776</v>
      </c>
      <c r="C10441" s="1" t="str">
        <f t="shared" si="1446"/>
        <v>21:0687</v>
      </c>
      <c r="D10441" s="1" t="str">
        <f t="shared" si="1450"/>
        <v>21:0206</v>
      </c>
      <c r="E10441" t="s">
        <v>40777</v>
      </c>
      <c r="F10441" t="s">
        <v>40778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 t="s">
        <v>21</v>
      </c>
      <c r="P10441" t="s">
        <v>45</v>
      </c>
      <c r="Q10441" t="s">
        <v>149</v>
      </c>
    </row>
    <row r="10442" spans="1:17" hidden="1" x14ac:dyDescent="0.25">
      <c r="A10442" t="s">
        <v>40779</v>
      </c>
      <c r="B10442" t="s">
        <v>40780</v>
      </c>
      <c r="C10442" s="1" t="str">
        <f t="shared" si="1446"/>
        <v>21:0687</v>
      </c>
      <c r="D10442" s="1" t="str">
        <f t="shared" si="1450"/>
        <v>21:0206</v>
      </c>
      <c r="E10442" t="s">
        <v>40781</v>
      </c>
      <c r="F10442" t="s">
        <v>40782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 t="s">
        <v>21</v>
      </c>
      <c r="P10442" t="s">
        <v>45</v>
      </c>
      <c r="Q10442" t="s">
        <v>93</v>
      </c>
    </row>
    <row r="10443" spans="1:17" hidden="1" x14ac:dyDescent="0.25">
      <c r="A10443" t="s">
        <v>40783</v>
      </c>
      <c r="B10443" t="s">
        <v>40784</v>
      </c>
      <c r="C10443" s="1" t="str">
        <f t="shared" si="1446"/>
        <v>21:0687</v>
      </c>
      <c r="D10443" s="1" t="str">
        <f t="shared" si="1450"/>
        <v>21:0206</v>
      </c>
      <c r="E10443" t="s">
        <v>40785</v>
      </c>
      <c r="F10443" t="s">
        <v>40786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 t="s">
        <v>21</v>
      </c>
      <c r="P10443" t="s">
        <v>356</v>
      </c>
      <c r="Q10443" t="s">
        <v>71</v>
      </c>
    </row>
    <row r="10444" spans="1:17" hidden="1" x14ac:dyDescent="0.25">
      <c r="A10444" t="s">
        <v>40787</v>
      </c>
      <c r="B10444" t="s">
        <v>40788</v>
      </c>
      <c r="C10444" s="1" t="str">
        <f t="shared" si="1446"/>
        <v>21:0687</v>
      </c>
      <c r="D10444" s="1" t="str">
        <f t="shared" si="1450"/>
        <v>21:0206</v>
      </c>
      <c r="E10444" t="s">
        <v>40785</v>
      </c>
      <c r="F10444" t="s">
        <v>40789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 t="s">
        <v>21</v>
      </c>
      <c r="P10444" t="s">
        <v>356</v>
      </c>
      <c r="Q10444" t="s">
        <v>71</v>
      </c>
    </row>
    <row r="10445" spans="1:17" hidden="1" x14ac:dyDescent="0.25">
      <c r="A10445" t="s">
        <v>40790</v>
      </c>
      <c r="B10445" t="s">
        <v>40791</v>
      </c>
      <c r="C10445" s="1" t="str">
        <f t="shared" si="1446"/>
        <v>21:0687</v>
      </c>
      <c r="D10445" s="1" t="str">
        <f t="shared" si="1450"/>
        <v>21:0206</v>
      </c>
      <c r="E10445" t="s">
        <v>40792</v>
      </c>
      <c r="F10445" t="s">
        <v>40793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 t="s">
        <v>21</v>
      </c>
      <c r="P10445" t="s">
        <v>45</v>
      </c>
      <c r="Q10445" t="s">
        <v>23</v>
      </c>
    </row>
    <row r="10446" spans="1:17" hidden="1" x14ac:dyDescent="0.25">
      <c r="A10446" t="s">
        <v>40794</v>
      </c>
      <c r="B10446" t="s">
        <v>40795</v>
      </c>
      <c r="C10446" s="1" t="str">
        <f t="shared" si="1446"/>
        <v>21:0687</v>
      </c>
      <c r="D10446" s="1" t="str">
        <f t="shared" si="1450"/>
        <v>21:0206</v>
      </c>
      <c r="E10446" t="s">
        <v>40796</v>
      </c>
      <c r="F10446" t="s">
        <v>40797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 t="s">
        <v>1818</v>
      </c>
      <c r="P10446" t="s">
        <v>356</v>
      </c>
      <c r="Q10446" t="s">
        <v>59</v>
      </c>
    </row>
    <row r="10447" spans="1:17" hidden="1" x14ac:dyDescent="0.25">
      <c r="A10447" t="s">
        <v>40798</v>
      </c>
      <c r="B10447" t="s">
        <v>40799</v>
      </c>
      <c r="C10447" s="1" t="str">
        <f t="shared" si="1446"/>
        <v>21:0687</v>
      </c>
      <c r="D10447" s="1" t="str">
        <f t="shared" si="1450"/>
        <v>21:0206</v>
      </c>
      <c r="E10447" t="s">
        <v>40800</v>
      </c>
      <c r="F10447" t="s">
        <v>40801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 t="s">
        <v>21</v>
      </c>
      <c r="P10447" t="s">
        <v>356</v>
      </c>
      <c r="Q10447" t="s">
        <v>29</v>
      </c>
    </row>
    <row r="10448" spans="1:17" hidden="1" x14ac:dyDescent="0.25">
      <c r="A10448" t="s">
        <v>40802</v>
      </c>
      <c r="B10448" t="s">
        <v>40803</v>
      </c>
      <c r="C10448" s="1" t="str">
        <f t="shared" si="1446"/>
        <v>21:0687</v>
      </c>
      <c r="D10448" s="1" t="str">
        <f t="shared" si="1450"/>
        <v>21:0206</v>
      </c>
      <c r="E10448" t="s">
        <v>40804</v>
      </c>
      <c r="F10448" t="s">
        <v>40805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 t="s">
        <v>311</v>
      </c>
      <c r="P10448" t="s">
        <v>356</v>
      </c>
      <c r="Q10448" t="s">
        <v>23</v>
      </c>
    </row>
    <row r="10449" spans="1:17" hidden="1" x14ac:dyDescent="0.25">
      <c r="A10449" t="s">
        <v>40806</v>
      </c>
      <c r="B10449" t="s">
        <v>40807</v>
      </c>
      <c r="C10449" s="1" t="str">
        <f t="shared" si="1446"/>
        <v>21:0687</v>
      </c>
      <c r="D10449" s="1" t="str">
        <f t="shared" si="1450"/>
        <v>21:0206</v>
      </c>
      <c r="E10449" t="s">
        <v>40808</v>
      </c>
      <c r="F10449" t="s">
        <v>40809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  <c r="O10449" t="s">
        <v>108</v>
      </c>
      <c r="P10449" t="s">
        <v>108</v>
      </c>
      <c r="Q10449" t="s">
        <v>108</v>
      </c>
    </row>
    <row r="10450" spans="1:17" hidden="1" x14ac:dyDescent="0.25">
      <c r="A10450" t="s">
        <v>40810</v>
      </c>
      <c r="B10450" t="s">
        <v>40811</v>
      </c>
      <c r="C10450" s="1" t="str">
        <f t="shared" si="1446"/>
        <v>21:0687</v>
      </c>
      <c r="D10450" s="1" t="str">
        <f t="shared" si="1450"/>
        <v>21:0206</v>
      </c>
      <c r="E10450" t="s">
        <v>40812</v>
      </c>
      <c r="F10450" t="s">
        <v>40813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  <c r="O10450" t="s">
        <v>108</v>
      </c>
      <c r="P10450" t="s">
        <v>108</v>
      </c>
      <c r="Q10450" t="s">
        <v>108</v>
      </c>
    </row>
    <row r="10451" spans="1:17" hidden="1" x14ac:dyDescent="0.25">
      <c r="A10451" t="s">
        <v>40814</v>
      </c>
      <c r="B10451" t="s">
        <v>40815</v>
      </c>
      <c r="C10451" s="1" t="str">
        <f t="shared" si="1446"/>
        <v>21:0687</v>
      </c>
      <c r="D10451" s="1" t="str">
        <f t="shared" si="1450"/>
        <v>21:0206</v>
      </c>
      <c r="E10451" t="s">
        <v>40816</v>
      </c>
      <c r="F10451" t="s">
        <v>40817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 t="s">
        <v>21</v>
      </c>
      <c r="P10451" t="s">
        <v>356</v>
      </c>
      <c r="Q10451" t="s">
        <v>23</v>
      </c>
    </row>
    <row r="10452" spans="1:17" hidden="1" x14ac:dyDescent="0.25">
      <c r="A10452" t="s">
        <v>40818</v>
      </c>
      <c r="B10452" t="s">
        <v>40819</v>
      </c>
      <c r="C10452" s="1" t="str">
        <f t="shared" si="1446"/>
        <v>21:0687</v>
      </c>
      <c r="D10452" s="1" t="str">
        <f t="shared" si="1450"/>
        <v>21:0206</v>
      </c>
      <c r="E10452" t="s">
        <v>40820</v>
      </c>
      <c r="F10452" t="s">
        <v>40821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 t="s">
        <v>680</v>
      </c>
      <c r="P10452" t="s">
        <v>356</v>
      </c>
      <c r="Q10452" t="s">
        <v>23</v>
      </c>
    </row>
    <row r="10453" spans="1:17" hidden="1" x14ac:dyDescent="0.25">
      <c r="A10453" t="s">
        <v>40822</v>
      </c>
      <c r="B10453" t="s">
        <v>40823</v>
      </c>
      <c r="C10453" s="1" t="str">
        <f t="shared" si="1446"/>
        <v>21:0687</v>
      </c>
      <c r="D10453" s="1" t="str">
        <f t="shared" si="1450"/>
        <v>21:0206</v>
      </c>
      <c r="E10453" t="s">
        <v>40824</v>
      </c>
      <c r="F10453" t="s">
        <v>40825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 t="s">
        <v>21</v>
      </c>
      <c r="P10453" t="s">
        <v>87</v>
      </c>
      <c r="Q10453" t="s">
        <v>29</v>
      </c>
    </row>
    <row r="10454" spans="1:17" hidden="1" x14ac:dyDescent="0.25">
      <c r="A10454" t="s">
        <v>40826</v>
      </c>
      <c r="B10454" t="s">
        <v>40827</v>
      </c>
      <c r="C10454" s="1" t="str">
        <f t="shared" si="1446"/>
        <v>21:0687</v>
      </c>
      <c r="D10454" s="1" t="str">
        <f t="shared" si="1450"/>
        <v>21:0206</v>
      </c>
      <c r="E10454" t="s">
        <v>40828</v>
      </c>
      <c r="F10454" t="s">
        <v>40829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 t="s">
        <v>28427</v>
      </c>
      <c r="P10454" t="s">
        <v>356</v>
      </c>
      <c r="Q10454" t="s">
        <v>35</v>
      </c>
    </row>
    <row r="10455" spans="1:17" hidden="1" x14ac:dyDescent="0.25">
      <c r="A10455" t="s">
        <v>40830</v>
      </c>
      <c r="B10455" t="s">
        <v>40831</v>
      </c>
      <c r="C10455" s="1" t="str">
        <f t="shared" si="1446"/>
        <v>21:0687</v>
      </c>
      <c r="D10455" s="1" t="str">
        <f t="shared" si="1450"/>
        <v>21:0206</v>
      </c>
      <c r="E10455" t="s">
        <v>40832</v>
      </c>
      <c r="F10455" t="s">
        <v>40833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 t="s">
        <v>113</v>
      </c>
      <c r="P10455" t="s">
        <v>356</v>
      </c>
      <c r="Q10455" t="s">
        <v>29</v>
      </c>
    </row>
    <row r="10456" spans="1:17" hidden="1" x14ac:dyDescent="0.25">
      <c r="A10456" t="s">
        <v>40834</v>
      </c>
      <c r="B10456" t="s">
        <v>40835</v>
      </c>
      <c r="C10456" s="1" t="str">
        <f t="shared" si="1446"/>
        <v>21:0687</v>
      </c>
      <c r="D10456" s="1" t="str">
        <f t="shared" si="1450"/>
        <v>21:0206</v>
      </c>
      <c r="E10456" t="s">
        <v>40836</v>
      </c>
      <c r="F10456" t="s">
        <v>40837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 t="s">
        <v>21</v>
      </c>
      <c r="P10456" t="s">
        <v>45</v>
      </c>
      <c r="Q10456" t="s">
        <v>46</v>
      </c>
    </row>
    <row r="10457" spans="1:17" hidden="1" x14ac:dyDescent="0.25">
      <c r="A10457" t="s">
        <v>40838</v>
      </c>
      <c r="B10457" t="s">
        <v>40839</v>
      </c>
      <c r="C10457" s="1" t="str">
        <f t="shared" si="1446"/>
        <v>21:0687</v>
      </c>
      <c r="D10457" s="1" t="str">
        <f t="shared" si="1450"/>
        <v>21:0206</v>
      </c>
      <c r="E10457" t="s">
        <v>40840</v>
      </c>
      <c r="F10457" t="s">
        <v>40841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 t="s">
        <v>158</v>
      </c>
      <c r="P10457" t="s">
        <v>356</v>
      </c>
      <c r="Q10457" t="s">
        <v>59</v>
      </c>
    </row>
    <row r="10458" spans="1:17" hidden="1" x14ac:dyDescent="0.25">
      <c r="A10458" t="s">
        <v>40842</v>
      </c>
      <c r="B10458" t="s">
        <v>40843</v>
      </c>
      <c r="C10458" s="1" t="str">
        <f t="shared" si="1446"/>
        <v>21:0687</v>
      </c>
      <c r="D10458" s="1" t="str">
        <f t="shared" si="1450"/>
        <v>21:0206</v>
      </c>
      <c r="E10458" t="s">
        <v>40844</v>
      </c>
      <c r="F10458" t="s">
        <v>40845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 t="s">
        <v>21</v>
      </c>
      <c r="P10458" t="s">
        <v>45</v>
      </c>
      <c r="Q10458" t="s">
        <v>198</v>
      </c>
    </row>
    <row r="10459" spans="1:17" hidden="1" x14ac:dyDescent="0.25">
      <c r="A10459" t="s">
        <v>40846</v>
      </c>
      <c r="B10459" t="s">
        <v>40847</v>
      </c>
      <c r="C10459" s="1" t="str">
        <f t="shared" si="1446"/>
        <v>21:0687</v>
      </c>
      <c r="D10459" s="1" t="str">
        <f>HYPERLINK("http://geochem.nrcan.gc.ca/cdogs/content/svy/svy_e.htm", "")</f>
        <v/>
      </c>
      <c r="G10459" s="1" t="str">
        <f>HYPERLINK("http://geochem.nrcan.gc.ca/cdogs/content/cr_/cr_00086_e.htm", "86")</f>
        <v>86</v>
      </c>
      <c r="J10459" t="s">
        <v>11703</v>
      </c>
      <c r="K10459" t="s">
        <v>11704</v>
      </c>
      <c r="O10459" t="s">
        <v>2731</v>
      </c>
      <c r="P10459" t="s">
        <v>391</v>
      </c>
      <c r="Q10459" t="s">
        <v>59</v>
      </c>
    </row>
    <row r="10460" spans="1:17" hidden="1" x14ac:dyDescent="0.25">
      <c r="A10460" t="s">
        <v>40848</v>
      </c>
      <c r="B10460" t="s">
        <v>40849</v>
      </c>
      <c r="C10460" s="1" t="str">
        <f t="shared" si="1446"/>
        <v>21:0687</v>
      </c>
      <c r="D10460" s="1" t="str">
        <f t="shared" ref="D10460:D10478" si="1453">HYPERLINK("http://geochem.nrcan.gc.ca/cdogs/content/svy/svy210206_e.htm", "21:0206")</f>
        <v>21:0206</v>
      </c>
      <c r="E10460" t="s">
        <v>40850</v>
      </c>
      <c r="F10460" t="s">
        <v>40851</v>
      </c>
      <c r="H10460">
        <v>47.038155600000003</v>
      </c>
      <c r="I10460">
        <v>-67.357372100000006</v>
      </c>
      <c r="J10460" s="1" t="str">
        <f t="shared" ref="J10460:J10478" si="1454">HYPERLINK("http://geochem.nrcan.gc.ca/cdogs/content/kwd/kwd020018_e.htm", "Fluid (stream)")</f>
        <v>Fluid (stream)</v>
      </c>
      <c r="K10460" s="1" t="str">
        <f t="shared" ref="K10460:K10478" si="1455">HYPERLINK("http://geochem.nrcan.gc.ca/cdogs/content/kwd/kwd080007_e.htm", "Untreated Water")</f>
        <v>Untreated Water</v>
      </c>
      <c r="O10460" t="s">
        <v>21</v>
      </c>
      <c r="P10460" t="s">
        <v>22</v>
      </c>
      <c r="Q10460" t="s">
        <v>29</v>
      </c>
    </row>
    <row r="10461" spans="1:17" hidden="1" x14ac:dyDescent="0.25">
      <c r="A10461" t="s">
        <v>40852</v>
      </c>
      <c r="B10461" t="s">
        <v>40853</v>
      </c>
      <c r="C10461" s="1" t="str">
        <f t="shared" si="1446"/>
        <v>21:0687</v>
      </c>
      <c r="D10461" s="1" t="str">
        <f t="shared" si="1453"/>
        <v>21:0206</v>
      </c>
      <c r="E10461" t="s">
        <v>40854</v>
      </c>
      <c r="F10461" t="s">
        <v>40855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 t="s">
        <v>21</v>
      </c>
      <c r="P10461" t="s">
        <v>356</v>
      </c>
      <c r="Q10461" t="s">
        <v>46</v>
      </c>
    </row>
    <row r="10462" spans="1:17" hidden="1" x14ac:dyDescent="0.25">
      <c r="A10462" t="s">
        <v>40856</v>
      </c>
      <c r="B10462" t="s">
        <v>40857</v>
      </c>
      <c r="C10462" s="1" t="str">
        <f t="shared" si="1446"/>
        <v>21:0687</v>
      </c>
      <c r="D10462" s="1" t="str">
        <f t="shared" si="1453"/>
        <v>21:0206</v>
      </c>
      <c r="E10462" t="s">
        <v>40858</v>
      </c>
      <c r="F10462" t="s">
        <v>40859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 t="s">
        <v>21</v>
      </c>
      <c r="P10462" t="s">
        <v>356</v>
      </c>
      <c r="Q10462" t="s">
        <v>215</v>
      </c>
    </row>
    <row r="10463" spans="1:17" hidden="1" x14ac:dyDescent="0.25">
      <c r="A10463" t="s">
        <v>40860</v>
      </c>
      <c r="B10463" t="s">
        <v>40861</v>
      </c>
      <c r="C10463" s="1" t="str">
        <f t="shared" si="1446"/>
        <v>21:0687</v>
      </c>
      <c r="D10463" s="1" t="str">
        <f t="shared" si="1453"/>
        <v>21:0206</v>
      </c>
      <c r="E10463" t="s">
        <v>40862</v>
      </c>
      <c r="F10463" t="s">
        <v>40863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 t="s">
        <v>21</v>
      </c>
      <c r="P10463" t="s">
        <v>356</v>
      </c>
      <c r="Q10463" t="s">
        <v>103</v>
      </c>
    </row>
    <row r="10464" spans="1:17" hidden="1" x14ac:dyDescent="0.25">
      <c r="A10464" t="s">
        <v>40864</v>
      </c>
      <c r="B10464" t="s">
        <v>40865</v>
      </c>
      <c r="C10464" s="1" t="str">
        <f t="shared" si="1446"/>
        <v>21:0687</v>
      </c>
      <c r="D10464" s="1" t="str">
        <f t="shared" si="1453"/>
        <v>21:0206</v>
      </c>
      <c r="E10464" t="s">
        <v>40866</v>
      </c>
      <c r="F10464" t="s">
        <v>40867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 t="s">
        <v>21</v>
      </c>
      <c r="P10464" t="s">
        <v>45</v>
      </c>
      <c r="Q10464" t="s">
        <v>71</v>
      </c>
    </row>
    <row r="10465" spans="1:17" hidden="1" x14ac:dyDescent="0.25">
      <c r="A10465" t="s">
        <v>40868</v>
      </c>
      <c r="B10465" t="s">
        <v>40869</v>
      </c>
      <c r="C10465" s="1" t="str">
        <f t="shared" si="1446"/>
        <v>21:0687</v>
      </c>
      <c r="D10465" s="1" t="str">
        <f t="shared" si="1453"/>
        <v>21:0206</v>
      </c>
      <c r="E10465" t="s">
        <v>40870</v>
      </c>
      <c r="F10465" t="s">
        <v>40871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 t="s">
        <v>21</v>
      </c>
      <c r="P10465" t="s">
        <v>45</v>
      </c>
      <c r="Q10465" t="s">
        <v>198</v>
      </c>
    </row>
    <row r="10466" spans="1:17" hidden="1" x14ac:dyDescent="0.25">
      <c r="A10466" t="s">
        <v>40872</v>
      </c>
      <c r="B10466" t="s">
        <v>40873</v>
      </c>
      <c r="C10466" s="1" t="str">
        <f t="shared" si="1446"/>
        <v>21:0687</v>
      </c>
      <c r="D10466" s="1" t="str">
        <f t="shared" si="1453"/>
        <v>21:0206</v>
      </c>
      <c r="E10466" t="s">
        <v>40874</v>
      </c>
      <c r="F10466" t="s">
        <v>40875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 t="s">
        <v>21</v>
      </c>
      <c r="P10466" t="s">
        <v>45</v>
      </c>
      <c r="Q10466" t="s">
        <v>46</v>
      </c>
    </row>
    <row r="10467" spans="1:17" hidden="1" x14ac:dyDescent="0.25">
      <c r="A10467" t="s">
        <v>40876</v>
      </c>
      <c r="B10467" t="s">
        <v>40877</v>
      </c>
      <c r="C10467" s="1" t="str">
        <f t="shared" si="1446"/>
        <v>21:0687</v>
      </c>
      <c r="D10467" s="1" t="str">
        <f t="shared" si="1453"/>
        <v>21:0206</v>
      </c>
      <c r="E10467" t="s">
        <v>40878</v>
      </c>
      <c r="F10467" t="s">
        <v>40879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 t="s">
        <v>21</v>
      </c>
      <c r="P10467" t="s">
        <v>45</v>
      </c>
      <c r="Q10467" t="s">
        <v>71</v>
      </c>
    </row>
    <row r="10468" spans="1:17" hidden="1" x14ac:dyDescent="0.25">
      <c r="A10468" t="s">
        <v>40880</v>
      </c>
      <c r="B10468" t="s">
        <v>40881</v>
      </c>
      <c r="C10468" s="1" t="str">
        <f t="shared" ref="C10468:C10531" si="1456">HYPERLINK("http://geochem.nrcan.gc.ca/cdogs/content/bdl/bdl210687_e.htm", "21:0687")</f>
        <v>21:0687</v>
      </c>
      <c r="D10468" s="1" t="str">
        <f t="shared" si="1453"/>
        <v>21:0206</v>
      </c>
      <c r="E10468" t="s">
        <v>40882</v>
      </c>
      <c r="F10468" t="s">
        <v>40883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 t="s">
        <v>21</v>
      </c>
      <c r="P10468" t="s">
        <v>356</v>
      </c>
      <c r="Q10468" t="s">
        <v>46</v>
      </c>
    </row>
    <row r="10469" spans="1:17" hidden="1" x14ac:dyDescent="0.25">
      <c r="A10469" t="s">
        <v>40884</v>
      </c>
      <c r="B10469" t="s">
        <v>40885</v>
      </c>
      <c r="C10469" s="1" t="str">
        <f t="shared" si="1456"/>
        <v>21:0687</v>
      </c>
      <c r="D10469" s="1" t="str">
        <f t="shared" si="1453"/>
        <v>21:0206</v>
      </c>
      <c r="E10469" t="s">
        <v>40886</v>
      </c>
      <c r="F10469" t="s">
        <v>40887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 t="s">
        <v>21</v>
      </c>
      <c r="P10469" t="s">
        <v>45</v>
      </c>
      <c r="Q10469" t="s">
        <v>71</v>
      </c>
    </row>
    <row r="10470" spans="1:17" hidden="1" x14ac:dyDescent="0.25">
      <c r="A10470" t="s">
        <v>40888</v>
      </c>
      <c r="B10470" t="s">
        <v>40889</v>
      </c>
      <c r="C10470" s="1" t="str">
        <f t="shared" si="1456"/>
        <v>21:0687</v>
      </c>
      <c r="D10470" s="1" t="str">
        <f t="shared" si="1453"/>
        <v>21:0206</v>
      </c>
      <c r="E10470" t="s">
        <v>40890</v>
      </c>
      <c r="F10470" t="s">
        <v>40891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 t="s">
        <v>21</v>
      </c>
      <c r="P10470" t="s">
        <v>45</v>
      </c>
      <c r="Q10470" t="s">
        <v>103</v>
      </c>
    </row>
    <row r="10471" spans="1:17" hidden="1" x14ac:dyDescent="0.25">
      <c r="A10471" t="s">
        <v>40892</v>
      </c>
      <c r="B10471" t="s">
        <v>40893</v>
      </c>
      <c r="C10471" s="1" t="str">
        <f t="shared" si="1456"/>
        <v>21:0687</v>
      </c>
      <c r="D10471" s="1" t="str">
        <f t="shared" si="1453"/>
        <v>21:0206</v>
      </c>
      <c r="E10471" t="s">
        <v>40894</v>
      </c>
      <c r="F10471" t="s">
        <v>40895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 t="s">
        <v>21</v>
      </c>
      <c r="P10471" t="s">
        <v>45</v>
      </c>
      <c r="Q10471" t="s">
        <v>29</v>
      </c>
    </row>
    <row r="10472" spans="1:17" hidden="1" x14ac:dyDescent="0.25">
      <c r="A10472" t="s">
        <v>40896</v>
      </c>
      <c r="B10472" t="s">
        <v>40897</v>
      </c>
      <c r="C10472" s="1" t="str">
        <f t="shared" si="1456"/>
        <v>21:0687</v>
      </c>
      <c r="D10472" s="1" t="str">
        <f t="shared" si="1453"/>
        <v>21:0206</v>
      </c>
      <c r="E10472" t="s">
        <v>40898</v>
      </c>
      <c r="F10472" t="s">
        <v>40899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 t="s">
        <v>21</v>
      </c>
      <c r="P10472" t="s">
        <v>45</v>
      </c>
      <c r="Q10472" t="s">
        <v>29</v>
      </c>
    </row>
    <row r="10473" spans="1:17" hidden="1" x14ac:dyDescent="0.25">
      <c r="A10473" t="s">
        <v>40900</v>
      </c>
      <c r="B10473" t="s">
        <v>40901</v>
      </c>
      <c r="C10473" s="1" t="str">
        <f t="shared" si="1456"/>
        <v>21:0687</v>
      </c>
      <c r="D10473" s="1" t="str">
        <f t="shared" si="1453"/>
        <v>21:0206</v>
      </c>
      <c r="E10473" t="s">
        <v>40902</v>
      </c>
      <c r="F10473" t="s">
        <v>40903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 t="s">
        <v>21</v>
      </c>
      <c r="P10473" t="s">
        <v>45</v>
      </c>
      <c r="Q10473" t="s">
        <v>103</v>
      </c>
    </row>
    <row r="10474" spans="1:17" hidden="1" x14ac:dyDescent="0.25">
      <c r="A10474" t="s">
        <v>40904</v>
      </c>
      <c r="B10474" t="s">
        <v>40905</v>
      </c>
      <c r="C10474" s="1" t="str">
        <f t="shared" si="1456"/>
        <v>21:0687</v>
      </c>
      <c r="D10474" s="1" t="str">
        <f t="shared" si="1453"/>
        <v>21:0206</v>
      </c>
      <c r="E10474" t="s">
        <v>40906</v>
      </c>
      <c r="F10474" t="s">
        <v>40907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 t="s">
        <v>21</v>
      </c>
      <c r="P10474" t="s">
        <v>45</v>
      </c>
      <c r="Q10474" t="s">
        <v>52</v>
      </c>
    </row>
    <row r="10475" spans="1:17" hidden="1" x14ac:dyDescent="0.25">
      <c r="A10475" t="s">
        <v>40908</v>
      </c>
      <c r="B10475" t="s">
        <v>40909</v>
      </c>
      <c r="C10475" s="1" t="str">
        <f t="shared" si="1456"/>
        <v>21:0687</v>
      </c>
      <c r="D10475" s="1" t="str">
        <f t="shared" si="1453"/>
        <v>21:0206</v>
      </c>
      <c r="E10475" t="s">
        <v>40910</v>
      </c>
      <c r="F10475" t="s">
        <v>40911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 t="s">
        <v>21</v>
      </c>
      <c r="P10475" t="s">
        <v>45</v>
      </c>
      <c r="Q10475" t="s">
        <v>171</v>
      </c>
    </row>
    <row r="10476" spans="1:17" hidden="1" x14ac:dyDescent="0.25">
      <c r="A10476" t="s">
        <v>40912</v>
      </c>
      <c r="B10476" t="s">
        <v>40913</v>
      </c>
      <c r="C10476" s="1" t="str">
        <f t="shared" si="1456"/>
        <v>21:0687</v>
      </c>
      <c r="D10476" s="1" t="str">
        <f t="shared" si="1453"/>
        <v>21:0206</v>
      </c>
      <c r="E10476" t="s">
        <v>40914</v>
      </c>
      <c r="F10476" t="s">
        <v>40915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 t="s">
        <v>21</v>
      </c>
      <c r="P10476" t="s">
        <v>45</v>
      </c>
      <c r="Q10476" t="s">
        <v>71</v>
      </c>
    </row>
    <row r="10477" spans="1:17" hidden="1" x14ac:dyDescent="0.25">
      <c r="A10477" t="s">
        <v>40916</v>
      </c>
      <c r="B10477" t="s">
        <v>40917</v>
      </c>
      <c r="C10477" s="1" t="str">
        <f t="shared" si="1456"/>
        <v>21:0687</v>
      </c>
      <c r="D10477" s="1" t="str">
        <f t="shared" si="1453"/>
        <v>21:0206</v>
      </c>
      <c r="E10477" t="s">
        <v>40918</v>
      </c>
      <c r="F10477" t="s">
        <v>40919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 t="s">
        <v>21</v>
      </c>
      <c r="P10477" t="s">
        <v>87</v>
      </c>
      <c r="Q10477" t="s">
        <v>189</v>
      </c>
    </row>
    <row r="10478" spans="1:17" hidden="1" x14ac:dyDescent="0.25">
      <c r="A10478" t="s">
        <v>40920</v>
      </c>
      <c r="B10478" t="s">
        <v>40921</v>
      </c>
      <c r="C10478" s="1" t="str">
        <f t="shared" si="1456"/>
        <v>21:0687</v>
      </c>
      <c r="D10478" s="1" t="str">
        <f t="shared" si="1453"/>
        <v>21:0206</v>
      </c>
      <c r="E10478" t="s">
        <v>40922</v>
      </c>
      <c r="F10478" t="s">
        <v>40923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 t="s">
        <v>21</v>
      </c>
      <c r="P10478" t="s">
        <v>45</v>
      </c>
      <c r="Q10478" t="s">
        <v>149</v>
      </c>
    </row>
    <row r="10479" spans="1:17" hidden="1" x14ac:dyDescent="0.25">
      <c r="A10479" t="s">
        <v>40924</v>
      </c>
      <c r="B10479" t="s">
        <v>40925</v>
      </c>
      <c r="C10479" s="1" t="str">
        <f t="shared" si="1456"/>
        <v>21:0687</v>
      </c>
      <c r="D10479" s="1" t="str">
        <f>HYPERLINK("http://geochem.nrcan.gc.ca/cdogs/content/svy/svy_e.htm", "")</f>
        <v/>
      </c>
      <c r="G10479" s="1" t="str">
        <f>HYPERLINK("http://geochem.nrcan.gc.ca/cdogs/content/cr_/cr_00086_e.htm", "86")</f>
        <v>86</v>
      </c>
      <c r="J10479" t="s">
        <v>11703</v>
      </c>
      <c r="K10479" t="s">
        <v>11704</v>
      </c>
      <c r="O10479" t="s">
        <v>3013</v>
      </c>
      <c r="P10479" t="s">
        <v>2943</v>
      </c>
      <c r="Q10479" t="s">
        <v>59</v>
      </c>
    </row>
    <row r="10480" spans="1:17" hidden="1" x14ac:dyDescent="0.25">
      <c r="A10480" t="s">
        <v>40926</v>
      </c>
      <c r="B10480" t="s">
        <v>40927</v>
      </c>
      <c r="C10480" s="1" t="str">
        <f t="shared" si="1456"/>
        <v>21:0687</v>
      </c>
      <c r="D10480" s="1" t="str">
        <f t="shared" ref="D10480:D10494" si="1457">HYPERLINK("http://geochem.nrcan.gc.ca/cdogs/content/svy/svy210206_e.htm", "21:0206")</f>
        <v>21:0206</v>
      </c>
      <c r="E10480" t="s">
        <v>40922</v>
      </c>
      <c r="F10480" t="s">
        <v>40928</v>
      </c>
      <c r="H10480">
        <v>47.033826699999999</v>
      </c>
      <c r="I10480">
        <v>-67.429186700000002</v>
      </c>
      <c r="J10480" s="1" t="str">
        <f t="shared" ref="J10480:J10494" si="1458">HYPERLINK("http://geochem.nrcan.gc.ca/cdogs/content/kwd/kwd020018_e.htm", "Fluid (stream)")</f>
        <v>Fluid (stream)</v>
      </c>
      <c r="K10480" s="1" t="str">
        <f t="shared" ref="K10480:K10494" si="1459">HYPERLINK("http://geochem.nrcan.gc.ca/cdogs/content/kwd/kwd080007_e.htm", "Untreated Water")</f>
        <v>Untreated Water</v>
      </c>
      <c r="O10480" t="s">
        <v>21</v>
      </c>
      <c r="P10480" t="s">
        <v>356</v>
      </c>
      <c r="Q10480" t="s">
        <v>189</v>
      </c>
    </row>
    <row r="10481" spans="1:17" hidden="1" x14ac:dyDescent="0.25">
      <c r="A10481" t="s">
        <v>40929</v>
      </c>
      <c r="B10481" t="s">
        <v>40930</v>
      </c>
      <c r="C10481" s="1" t="str">
        <f t="shared" si="1456"/>
        <v>21:0687</v>
      </c>
      <c r="D10481" s="1" t="str">
        <f t="shared" si="1457"/>
        <v>21:0206</v>
      </c>
      <c r="E10481" t="s">
        <v>40931</v>
      </c>
      <c r="F10481" t="s">
        <v>40932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 t="s">
        <v>21</v>
      </c>
      <c r="P10481" t="s">
        <v>356</v>
      </c>
      <c r="Q10481" t="s">
        <v>138</v>
      </c>
    </row>
    <row r="10482" spans="1:17" hidden="1" x14ac:dyDescent="0.25">
      <c r="A10482" t="s">
        <v>40933</v>
      </c>
      <c r="B10482" t="s">
        <v>40934</v>
      </c>
      <c r="C10482" s="1" t="str">
        <f t="shared" si="1456"/>
        <v>21:0687</v>
      </c>
      <c r="D10482" s="1" t="str">
        <f t="shared" si="1457"/>
        <v>21:0206</v>
      </c>
      <c r="E10482" t="s">
        <v>40935</v>
      </c>
      <c r="F10482" t="s">
        <v>40936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 t="s">
        <v>220</v>
      </c>
      <c r="P10482" t="s">
        <v>45</v>
      </c>
      <c r="Q10482" t="s">
        <v>59</v>
      </c>
    </row>
    <row r="10483" spans="1:17" hidden="1" x14ac:dyDescent="0.25">
      <c r="A10483" t="s">
        <v>40937</v>
      </c>
      <c r="B10483" t="s">
        <v>40938</v>
      </c>
      <c r="C10483" s="1" t="str">
        <f t="shared" si="1456"/>
        <v>21:0687</v>
      </c>
      <c r="D10483" s="1" t="str">
        <f t="shared" si="1457"/>
        <v>21:0206</v>
      </c>
      <c r="E10483" t="s">
        <v>40935</v>
      </c>
      <c r="F10483" t="s">
        <v>40939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 t="s">
        <v>21</v>
      </c>
      <c r="P10483" t="s">
        <v>45</v>
      </c>
      <c r="Q10483" t="s">
        <v>59</v>
      </c>
    </row>
    <row r="10484" spans="1:17" hidden="1" x14ac:dyDescent="0.25">
      <c r="A10484" t="s">
        <v>40940</v>
      </c>
      <c r="B10484" t="s">
        <v>40941</v>
      </c>
      <c r="C10484" s="1" t="str">
        <f t="shared" si="1456"/>
        <v>21:0687</v>
      </c>
      <c r="D10484" s="1" t="str">
        <f t="shared" si="1457"/>
        <v>21:0206</v>
      </c>
      <c r="E10484" t="s">
        <v>40942</v>
      </c>
      <c r="F10484" t="s">
        <v>40943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 t="s">
        <v>551</v>
      </c>
      <c r="P10484" t="s">
        <v>45</v>
      </c>
      <c r="Q10484" t="s">
        <v>23</v>
      </c>
    </row>
    <row r="10485" spans="1:17" hidden="1" x14ac:dyDescent="0.25">
      <c r="A10485" t="s">
        <v>40944</v>
      </c>
      <c r="B10485" t="s">
        <v>40945</v>
      </c>
      <c r="C10485" s="1" t="str">
        <f t="shared" si="1456"/>
        <v>21:0687</v>
      </c>
      <c r="D10485" s="1" t="str">
        <f t="shared" si="1457"/>
        <v>21:0206</v>
      </c>
      <c r="E10485" t="s">
        <v>40946</v>
      </c>
      <c r="F10485" t="s">
        <v>40947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 t="s">
        <v>21</v>
      </c>
      <c r="P10485" t="s">
        <v>45</v>
      </c>
      <c r="Q10485" t="s">
        <v>189</v>
      </c>
    </row>
    <row r="10486" spans="1:17" hidden="1" x14ac:dyDescent="0.25">
      <c r="A10486" t="s">
        <v>40948</v>
      </c>
      <c r="B10486" t="s">
        <v>40949</v>
      </c>
      <c r="C10486" s="1" t="str">
        <f t="shared" si="1456"/>
        <v>21:0687</v>
      </c>
      <c r="D10486" s="1" t="str">
        <f t="shared" si="1457"/>
        <v>21:0206</v>
      </c>
      <c r="E10486" t="s">
        <v>40950</v>
      </c>
      <c r="F10486" t="s">
        <v>40951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 t="s">
        <v>21</v>
      </c>
      <c r="P10486" t="s">
        <v>45</v>
      </c>
      <c r="Q10486" t="s">
        <v>71</v>
      </c>
    </row>
    <row r="10487" spans="1:17" hidden="1" x14ac:dyDescent="0.25">
      <c r="A10487" t="s">
        <v>40952</v>
      </c>
      <c r="B10487" t="s">
        <v>40953</v>
      </c>
      <c r="C10487" s="1" t="str">
        <f t="shared" si="1456"/>
        <v>21:0687</v>
      </c>
      <c r="D10487" s="1" t="str">
        <f t="shared" si="1457"/>
        <v>21:0206</v>
      </c>
      <c r="E10487" t="s">
        <v>40954</v>
      </c>
      <c r="F10487" t="s">
        <v>40955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 t="s">
        <v>21</v>
      </c>
      <c r="P10487" t="s">
        <v>87</v>
      </c>
      <c r="Q10487" t="s">
        <v>198</v>
      </c>
    </row>
    <row r="10488" spans="1:17" hidden="1" x14ac:dyDescent="0.25">
      <c r="A10488" t="s">
        <v>40956</v>
      </c>
      <c r="B10488" t="s">
        <v>40957</v>
      </c>
      <c r="C10488" s="1" t="str">
        <f t="shared" si="1456"/>
        <v>21:0687</v>
      </c>
      <c r="D10488" s="1" t="str">
        <f t="shared" si="1457"/>
        <v>21:0206</v>
      </c>
      <c r="E10488" t="s">
        <v>40958</v>
      </c>
      <c r="F10488" t="s">
        <v>40959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 t="s">
        <v>21</v>
      </c>
      <c r="P10488" t="s">
        <v>45</v>
      </c>
      <c r="Q10488" t="s">
        <v>46</v>
      </c>
    </row>
    <row r="10489" spans="1:17" hidden="1" x14ac:dyDescent="0.25">
      <c r="A10489" t="s">
        <v>40960</v>
      </c>
      <c r="B10489" t="s">
        <v>40961</v>
      </c>
      <c r="C10489" s="1" t="str">
        <f t="shared" si="1456"/>
        <v>21:0687</v>
      </c>
      <c r="D10489" s="1" t="str">
        <f t="shared" si="1457"/>
        <v>21:0206</v>
      </c>
      <c r="E10489" t="s">
        <v>40962</v>
      </c>
      <c r="F10489" t="s">
        <v>40963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 t="s">
        <v>21</v>
      </c>
      <c r="P10489" t="s">
        <v>87</v>
      </c>
      <c r="Q10489" t="s">
        <v>215</v>
      </c>
    </row>
    <row r="10490" spans="1:17" hidden="1" x14ac:dyDescent="0.25">
      <c r="A10490" t="s">
        <v>40964</v>
      </c>
      <c r="B10490" t="s">
        <v>40965</v>
      </c>
      <c r="C10490" s="1" t="str">
        <f t="shared" si="1456"/>
        <v>21:0687</v>
      </c>
      <c r="D10490" s="1" t="str">
        <f t="shared" si="1457"/>
        <v>21:0206</v>
      </c>
      <c r="E10490" t="s">
        <v>40966</v>
      </c>
      <c r="F10490" t="s">
        <v>40967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 t="s">
        <v>21</v>
      </c>
      <c r="P10490" t="s">
        <v>45</v>
      </c>
      <c r="Q10490" t="s">
        <v>215</v>
      </c>
    </row>
    <row r="10491" spans="1:17" hidden="1" x14ac:dyDescent="0.25">
      <c r="A10491" t="s">
        <v>40968</v>
      </c>
      <c r="B10491" t="s">
        <v>40969</v>
      </c>
      <c r="C10491" s="1" t="str">
        <f t="shared" si="1456"/>
        <v>21:0687</v>
      </c>
      <c r="D10491" s="1" t="str">
        <f t="shared" si="1457"/>
        <v>21:0206</v>
      </c>
      <c r="E10491" t="s">
        <v>40970</v>
      </c>
      <c r="F10491" t="s">
        <v>40971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 t="s">
        <v>21</v>
      </c>
      <c r="P10491" t="s">
        <v>356</v>
      </c>
      <c r="Q10491" t="s">
        <v>198</v>
      </c>
    </row>
    <row r="10492" spans="1:17" hidden="1" x14ac:dyDescent="0.25">
      <c r="A10492" t="s">
        <v>40972</v>
      </c>
      <c r="B10492" t="s">
        <v>40973</v>
      </c>
      <c r="C10492" s="1" t="str">
        <f t="shared" si="1456"/>
        <v>21:0687</v>
      </c>
      <c r="D10492" s="1" t="str">
        <f t="shared" si="1457"/>
        <v>21:0206</v>
      </c>
      <c r="E10492" t="s">
        <v>40974</v>
      </c>
      <c r="F10492" t="s">
        <v>40975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 t="s">
        <v>21</v>
      </c>
      <c r="P10492" t="s">
        <v>45</v>
      </c>
      <c r="Q10492" t="s">
        <v>198</v>
      </c>
    </row>
    <row r="10493" spans="1:17" hidden="1" x14ac:dyDescent="0.25">
      <c r="A10493" t="s">
        <v>40976</v>
      </c>
      <c r="B10493" t="s">
        <v>40977</v>
      </c>
      <c r="C10493" s="1" t="str">
        <f t="shared" si="1456"/>
        <v>21:0687</v>
      </c>
      <c r="D10493" s="1" t="str">
        <f t="shared" si="1457"/>
        <v>21:0206</v>
      </c>
      <c r="E10493" t="s">
        <v>40978</v>
      </c>
      <c r="F10493" t="s">
        <v>40979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 t="s">
        <v>21</v>
      </c>
      <c r="P10493" t="s">
        <v>45</v>
      </c>
      <c r="Q10493" t="s">
        <v>71</v>
      </c>
    </row>
    <row r="10494" spans="1:17" hidden="1" x14ac:dyDescent="0.25">
      <c r="A10494" t="s">
        <v>40980</v>
      </c>
      <c r="B10494" t="s">
        <v>40981</v>
      </c>
      <c r="C10494" s="1" t="str">
        <f t="shared" si="1456"/>
        <v>21:0687</v>
      </c>
      <c r="D10494" s="1" t="str">
        <f t="shared" si="1457"/>
        <v>21:0206</v>
      </c>
      <c r="E10494" t="s">
        <v>40982</v>
      </c>
      <c r="F10494" t="s">
        <v>40983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 t="s">
        <v>21</v>
      </c>
      <c r="P10494" t="s">
        <v>45</v>
      </c>
      <c r="Q10494" t="s">
        <v>103</v>
      </c>
    </row>
    <row r="10495" spans="1:17" hidden="1" x14ac:dyDescent="0.25">
      <c r="A10495" t="s">
        <v>40984</v>
      </c>
      <c r="B10495" t="s">
        <v>40985</v>
      </c>
      <c r="C10495" s="1" t="str">
        <f t="shared" si="1456"/>
        <v>21:0687</v>
      </c>
      <c r="D10495" s="1" t="str">
        <f>HYPERLINK("http://geochem.nrcan.gc.ca/cdogs/content/svy/svy_e.htm", "")</f>
        <v/>
      </c>
      <c r="G10495" s="1" t="str">
        <f>HYPERLINK("http://geochem.nrcan.gc.ca/cdogs/content/cr_/cr_00086_e.htm", "86")</f>
        <v>86</v>
      </c>
      <c r="J10495" t="s">
        <v>11703</v>
      </c>
      <c r="K10495" t="s">
        <v>11704</v>
      </c>
      <c r="O10495" t="s">
        <v>17864</v>
      </c>
      <c r="P10495" t="s">
        <v>2943</v>
      </c>
      <c r="Q10495" t="s">
        <v>29</v>
      </c>
    </row>
    <row r="10496" spans="1:17" hidden="1" x14ac:dyDescent="0.25">
      <c r="A10496" t="s">
        <v>40986</v>
      </c>
      <c r="B10496" t="s">
        <v>40987</v>
      </c>
      <c r="C10496" s="1" t="str">
        <f t="shared" si="1456"/>
        <v>21:0687</v>
      </c>
      <c r="D10496" s="1" t="str">
        <f t="shared" ref="D10496:D10502" si="1460">HYPERLINK("http://geochem.nrcan.gc.ca/cdogs/content/svy/svy210206_e.htm", "21:0206")</f>
        <v>21:0206</v>
      </c>
      <c r="E10496" t="s">
        <v>40988</v>
      </c>
      <c r="F10496" t="s">
        <v>40989</v>
      </c>
      <c r="H10496">
        <v>47.160379499999998</v>
      </c>
      <c r="I10496">
        <v>-67.249828800000003</v>
      </c>
      <c r="J10496" s="1" t="str">
        <f t="shared" ref="J10496:J10502" si="1461">HYPERLINK("http://geochem.nrcan.gc.ca/cdogs/content/kwd/kwd020018_e.htm", "Fluid (stream)")</f>
        <v>Fluid (stream)</v>
      </c>
      <c r="K10496" s="1" t="str">
        <f t="shared" ref="K10496:K10502" si="1462">HYPERLINK("http://geochem.nrcan.gc.ca/cdogs/content/kwd/kwd080007_e.htm", "Untreated Water")</f>
        <v>Untreated Water</v>
      </c>
      <c r="O10496" t="s">
        <v>21</v>
      </c>
      <c r="P10496" t="s">
        <v>356</v>
      </c>
      <c r="Q10496" t="s">
        <v>103</v>
      </c>
    </row>
    <row r="10497" spans="1:17" hidden="1" x14ac:dyDescent="0.25">
      <c r="A10497" t="s">
        <v>40990</v>
      </c>
      <c r="B10497" t="s">
        <v>40991</v>
      </c>
      <c r="C10497" s="1" t="str">
        <f t="shared" si="1456"/>
        <v>21:0687</v>
      </c>
      <c r="D10497" s="1" t="str">
        <f t="shared" si="1460"/>
        <v>21:0206</v>
      </c>
      <c r="E10497" t="s">
        <v>40992</v>
      </c>
      <c r="F10497" t="s">
        <v>40993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 t="s">
        <v>21</v>
      </c>
      <c r="P10497" t="s">
        <v>356</v>
      </c>
      <c r="Q10497" t="s">
        <v>29</v>
      </c>
    </row>
    <row r="10498" spans="1:17" hidden="1" x14ac:dyDescent="0.25">
      <c r="A10498" t="s">
        <v>40994</v>
      </c>
      <c r="B10498" t="s">
        <v>40995</v>
      </c>
      <c r="C10498" s="1" t="str">
        <f t="shared" si="1456"/>
        <v>21:0687</v>
      </c>
      <c r="D10498" s="1" t="str">
        <f t="shared" si="1460"/>
        <v>21:0206</v>
      </c>
      <c r="E10498" t="s">
        <v>40996</v>
      </c>
      <c r="F10498" t="s">
        <v>40997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  <c r="O10498" t="s">
        <v>108</v>
      </c>
      <c r="P10498" t="s">
        <v>108</v>
      </c>
      <c r="Q10498" t="s">
        <v>108</v>
      </c>
    </row>
    <row r="10499" spans="1:17" hidden="1" x14ac:dyDescent="0.25">
      <c r="A10499" t="s">
        <v>40998</v>
      </c>
      <c r="B10499" t="s">
        <v>40999</v>
      </c>
      <c r="C10499" s="1" t="str">
        <f t="shared" si="1456"/>
        <v>21:0687</v>
      </c>
      <c r="D10499" s="1" t="str">
        <f t="shared" si="1460"/>
        <v>21:0206</v>
      </c>
      <c r="E10499" t="s">
        <v>41000</v>
      </c>
      <c r="F10499" t="s">
        <v>41001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 t="s">
        <v>21</v>
      </c>
      <c r="P10499" t="s">
        <v>45</v>
      </c>
      <c r="Q10499" t="s">
        <v>23</v>
      </c>
    </row>
    <row r="10500" spans="1:17" hidden="1" x14ac:dyDescent="0.25">
      <c r="A10500" t="s">
        <v>41002</v>
      </c>
      <c r="B10500" t="s">
        <v>41003</v>
      </c>
      <c r="C10500" s="1" t="str">
        <f t="shared" si="1456"/>
        <v>21:0687</v>
      </c>
      <c r="D10500" s="1" t="str">
        <f t="shared" si="1460"/>
        <v>21:0206</v>
      </c>
      <c r="E10500" t="s">
        <v>41004</v>
      </c>
      <c r="F10500" t="s">
        <v>41005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 t="s">
        <v>21</v>
      </c>
      <c r="P10500" t="s">
        <v>356</v>
      </c>
      <c r="Q10500" t="s">
        <v>46</v>
      </c>
    </row>
    <row r="10501" spans="1:17" hidden="1" x14ac:dyDescent="0.25">
      <c r="A10501" t="s">
        <v>41006</v>
      </c>
      <c r="B10501" t="s">
        <v>41007</v>
      </c>
      <c r="C10501" s="1" t="str">
        <f t="shared" si="1456"/>
        <v>21:0687</v>
      </c>
      <c r="D10501" s="1" t="str">
        <f t="shared" si="1460"/>
        <v>21:0206</v>
      </c>
      <c r="E10501" t="s">
        <v>41008</v>
      </c>
      <c r="F10501" t="s">
        <v>41009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 t="s">
        <v>21</v>
      </c>
      <c r="P10501" t="s">
        <v>356</v>
      </c>
      <c r="Q10501" t="s">
        <v>198</v>
      </c>
    </row>
    <row r="10502" spans="1:17" hidden="1" x14ac:dyDescent="0.25">
      <c r="A10502" t="s">
        <v>41010</v>
      </c>
      <c r="B10502" t="s">
        <v>41011</v>
      </c>
      <c r="C10502" s="1" t="str">
        <f t="shared" si="1456"/>
        <v>21:0687</v>
      </c>
      <c r="D10502" s="1" t="str">
        <f t="shared" si="1460"/>
        <v>21:0206</v>
      </c>
      <c r="E10502" t="s">
        <v>41012</v>
      </c>
      <c r="F10502" t="s">
        <v>41013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 t="s">
        <v>21</v>
      </c>
      <c r="P10502" t="s">
        <v>356</v>
      </c>
      <c r="Q10502" t="s">
        <v>29</v>
      </c>
    </row>
    <row r="10503" spans="1:17" hidden="1" x14ac:dyDescent="0.25">
      <c r="A10503" t="s">
        <v>41014</v>
      </c>
      <c r="B10503" t="s">
        <v>41015</v>
      </c>
      <c r="C10503" s="1" t="str">
        <f t="shared" si="1456"/>
        <v>21:0687</v>
      </c>
      <c r="D10503" s="1" t="str">
        <f>HYPERLINK("http://geochem.nrcan.gc.ca/cdogs/content/svy/svy_e.htm", "")</f>
        <v/>
      </c>
      <c r="G10503" s="1" t="str">
        <f>HYPERLINK("http://geochem.nrcan.gc.ca/cdogs/content/cr_/cr_00084_e.htm", "84")</f>
        <v>84</v>
      </c>
      <c r="J10503" t="s">
        <v>11703</v>
      </c>
      <c r="K10503" t="s">
        <v>11704</v>
      </c>
      <c r="O10503" t="s">
        <v>1771</v>
      </c>
      <c r="P10503" t="s">
        <v>583</v>
      </c>
      <c r="Q10503" t="s">
        <v>59</v>
      </c>
    </row>
    <row r="10504" spans="1:17" hidden="1" x14ac:dyDescent="0.25">
      <c r="A10504" t="s">
        <v>41016</v>
      </c>
      <c r="B10504" t="s">
        <v>41017</v>
      </c>
      <c r="C10504" s="1" t="str">
        <f t="shared" si="1456"/>
        <v>21:0687</v>
      </c>
      <c r="D10504" s="1" t="str">
        <f t="shared" ref="D10504:D10531" si="1463">HYPERLINK("http://geochem.nrcan.gc.ca/cdogs/content/svy/svy210206_e.htm", "21:0206")</f>
        <v>21:0206</v>
      </c>
      <c r="E10504" t="s">
        <v>41018</v>
      </c>
      <c r="F10504" t="s">
        <v>41019</v>
      </c>
      <c r="H10504">
        <v>47.176273799999997</v>
      </c>
      <c r="I10504">
        <v>-67.260603399999994</v>
      </c>
      <c r="J10504" s="1" t="str">
        <f t="shared" ref="J10504:J10531" si="1464">HYPERLINK("http://geochem.nrcan.gc.ca/cdogs/content/kwd/kwd020018_e.htm", "Fluid (stream)")</f>
        <v>Fluid (stream)</v>
      </c>
      <c r="K10504" s="1" t="str">
        <f t="shared" ref="K10504:K10531" si="1465">HYPERLINK("http://geochem.nrcan.gc.ca/cdogs/content/kwd/kwd080007_e.htm", "Untreated Water")</f>
        <v>Untreated Water</v>
      </c>
      <c r="O10504" t="s">
        <v>21</v>
      </c>
      <c r="P10504" t="s">
        <v>356</v>
      </c>
      <c r="Q10504" t="s">
        <v>29</v>
      </c>
    </row>
    <row r="10505" spans="1:17" hidden="1" x14ac:dyDescent="0.25">
      <c r="A10505" t="s">
        <v>41020</v>
      </c>
      <c r="B10505" t="s">
        <v>41021</v>
      </c>
      <c r="C10505" s="1" t="str">
        <f t="shared" si="1456"/>
        <v>21:0687</v>
      </c>
      <c r="D10505" s="1" t="str">
        <f t="shared" si="1463"/>
        <v>21:0206</v>
      </c>
      <c r="E10505" t="s">
        <v>41022</v>
      </c>
      <c r="F10505" t="s">
        <v>41023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 t="s">
        <v>3419</v>
      </c>
      <c r="P10505" t="s">
        <v>45</v>
      </c>
      <c r="Q10505" t="s">
        <v>198</v>
      </c>
    </row>
    <row r="10506" spans="1:17" hidden="1" x14ac:dyDescent="0.25">
      <c r="A10506" t="s">
        <v>41024</v>
      </c>
      <c r="B10506" t="s">
        <v>41025</v>
      </c>
      <c r="C10506" s="1" t="str">
        <f t="shared" si="1456"/>
        <v>21:0687</v>
      </c>
      <c r="D10506" s="1" t="str">
        <f t="shared" si="1463"/>
        <v>21:0206</v>
      </c>
      <c r="E10506" t="s">
        <v>41026</v>
      </c>
      <c r="F10506" t="s">
        <v>41027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 t="s">
        <v>21</v>
      </c>
      <c r="P10506" t="s">
        <v>45</v>
      </c>
      <c r="Q10506" t="s">
        <v>46</v>
      </c>
    </row>
    <row r="10507" spans="1:17" hidden="1" x14ac:dyDescent="0.25">
      <c r="A10507" t="s">
        <v>41028</v>
      </c>
      <c r="B10507" t="s">
        <v>41029</v>
      </c>
      <c r="C10507" s="1" t="str">
        <f t="shared" si="1456"/>
        <v>21:0687</v>
      </c>
      <c r="D10507" s="1" t="str">
        <f t="shared" si="1463"/>
        <v>21:0206</v>
      </c>
      <c r="E10507" t="s">
        <v>41030</v>
      </c>
      <c r="F10507" t="s">
        <v>41031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 t="s">
        <v>21</v>
      </c>
      <c r="P10507" t="s">
        <v>45</v>
      </c>
      <c r="Q10507" t="s">
        <v>103</v>
      </c>
    </row>
    <row r="10508" spans="1:17" hidden="1" x14ac:dyDescent="0.25">
      <c r="A10508" t="s">
        <v>41032</v>
      </c>
      <c r="B10508" t="s">
        <v>41033</v>
      </c>
      <c r="C10508" s="1" t="str">
        <f t="shared" si="1456"/>
        <v>21:0687</v>
      </c>
      <c r="D10508" s="1" t="str">
        <f t="shared" si="1463"/>
        <v>21:0206</v>
      </c>
      <c r="E10508" t="s">
        <v>41034</v>
      </c>
      <c r="F10508" t="s">
        <v>41035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 t="s">
        <v>21</v>
      </c>
      <c r="P10508" t="s">
        <v>45</v>
      </c>
      <c r="Q10508" t="s">
        <v>103</v>
      </c>
    </row>
    <row r="10509" spans="1:17" hidden="1" x14ac:dyDescent="0.25">
      <c r="A10509" t="s">
        <v>41036</v>
      </c>
      <c r="B10509" t="s">
        <v>41037</v>
      </c>
      <c r="C10509" s="1" t="str">
        <f t="shared" si="1456"/>
        <v>21:0687</v>
      </c>
      <c r="D10509" s="1" t="str">
        <f t="shared" si="1463"/>
        <v>21:0206</v>
      </c>
      <c r="E10509" t="s">
        <v>41038</v>
      </c>
      <c r="F10509" t="s">
        <v>41039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 t="s">
        <v>21</v>
      </c>
      <c r="P10509" t="s">
        <v>45</v>
      </c>
      <c r="Q10509" t="s">
        <v>29</v>
      </c>
    </row>
    <row r="10510" spans="1:17" hidden="1" x14ac:dyDescent="0.25">
      <c r="A10510" t="s">
        <v>41040</v>
      </c>
      <c r="B10510" t="s">
        <v>41041</v>
      </c>
      <c r="C10510" s="1" t="str">
        <f t="shared" si="1456"/>
        <v>21:0687</v>
      </c>
      <c r="D10510" s="1" t="str">
        <f t="shared" si="1463"/>
        <v>21:0206</v>
      </c>
      <c r="E10510" t="s">
        <v>41042</v>
      </c>
      <c r="F10510" t="s">
        <v>41043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 t="s">
        <v>21</v>
      </c>
      <c r="P10510" t="s">
        <v>45</v>
      </c>
      <c r="Q10510" t="s">
        <v>46</v>
      </c>
    </row>
    <row r="10511" spans="1:17" hidden="1" x14ac:dyDescent="0.25">
      <c r="A10511" t="s">
        <v>41044</v>
      </c>
      <c r="B10511" t="s">
        <v>41045</v>
      </c>
      <c r="C10511" s="1" t="str">
        <f t="shared" si="1456"/>
        <v>21:0687</v>
      </c>
      <c r="D10511" s="1" t="str">
        <f t="shared" si="1463"/>
        <v>21:0206</v>
      </c>
      <c r="E10511" t="s">
        <v>41046</v>
      </c>
      <c r="F10511" t="s">
        <v>41047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 t="s">
        <v>21</v>
      </c>
      <c r="P10511" t="s">
        <v>45</v>
      </c>
      <c r="Q10511" t="s">
        <v>29</v>
      </c>
    </row>
    <row r="10512" spans="1:17" hidden="1" x14ac:dyDescent="0.25">
      <c r="A10512" t="s">
        <v>41048</v>
      </c>
      <c r="B10512" t="s">
        <v>41049</v>
      </c>
      <c r="C10512" s="1" t="str">
        <f t="shared" si="1456"/>
        <v>21:0687</v>
      </c>
      <c r="D10512" s="1" t="str">
        <f t="shared" si="1463"/>
        <v>21:0206</v>
      </c>
      <c r="E10512" t="s">
        <v>41050</v>
      </c>
      <c r="F10512" t="s">
        <v>41051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 t="s">
        <v>21</v>
      </c>
      <c r="P10512" t="s">
        <v>45</v>
      </c>
      <c r="Q10512" t="s">
        <v>59</v>
      </c>
    </row>
    <row r="10513" spans="1:17" hidden="1" x14ac:dyDescent="0.25">
      <c r="A10513" t="s">
        <v>41052</v>
      </c>
      <c r="B10513" t="s">
        <v>41053</v>
      </c>
      <c r="C10513" s="1" t="str">
        <f t="shared" si="1456"/>
        <v>21:0687</v>
      </c>
      <c r="D10513" s="1" t="str">
        <f t="shared" si="1463"/>
        <v>21:0206</v>
      </c>
      <c r="E10513" t="s">
        <v>41054</v>
      </c>
      <c r="F10513" t="s">
        <v>41055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 t="s">
        <v>21</v>
      </c>
      <c r="P10513" t="s">
        <v>356</v>
      </c>
      <c r="Q10513" t="s">
        <v>29</v>
      </c>
    </row>
    <row r="10514" spans="1:17" hidden="1" x14ac:dyDescent="0.25">
      <c r="A10514" t="s">
        <v>41056</v>
      </c>
      <c r="B10514" t="s">
        <v>41057</v>
      </c>
      <c r="C10514" s="1" t="str">
        <f t="shared" si="1456"/>
        <v>21:0687</v>
      </c>
      <c r="D10514" s="1" t="str">
        <f t="shared" si="1463"/>
        <v>21:0206</v>
      </c>
      <c r="E10514" t="s">
        <v>41058</v>
      </c>
      <c r="F10514" t="s">
        <v>41059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 t="s">
        <v>21</v>
      </c>
      <c r="P10514" t="s">
        <v>45</v>
      </c>
      <c r="Q10514" t="s">
        <v>23</v>
      </c>
    </row>
    <row r="10515" spans="1:17" hidden="1" x14ac:dyDescent="0.25">
      <c r="A10515" t="s">
        <v>41060</v>
      </c>
      <c r="B10515" t="s">
        <v>41061</v>
      </c>
      <c r="C10515" s="1" t="str">
        <f t="shared" si="1456"/>
        <v>21:0687</v>
      </c>
      <c r="D10515" s="1" t="str">
        <f t="shared" si="1463"/>
        <v>21:0206</v>
      </c>
      <c r="E10515" t="s">
        <v>41058</v>
      </c>
      <c r="F10515" t="s">
        <v>41062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 t="s">
        <v>21</v>
      </c>
      <c r="P10515" t="s">
        <v>45</v>
      </c>
      <c r="Q10515" t="s">
        <v>29</v>
      </c>
    </row>
    <row r="10516" spans="1:17" hidden="1" x14ac:dyDescent="0.25">
      <c r="A10516" t="s">
        <v>41063</v>
      </c>
      <c r="B10516" t="s">
        <v>41064</v>
      </c>
      <c r="C10516" s="1" t="str">
        <f t="shared" si="1456"/>
        <v>21:0687</v>
      </c>
      <c r="D10516" s="1" t="str">
        <f t="shared" si="1463"/>
        <v>21:0206</v>
      </c>
      <c r="E10516" t="s">
        <v>41065</v>
      </c>
      <c r="F10516" t="s">
        <v>41066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 t="s">
        <v>21</v>
      </c>
      <c r="P10516" t="s">
        <v>45</v>
      </c>
      <c r="Q10516" t="s">
        <v>46</v>
      </c>
    </row>
    <row r="10517" spans="1:17" hidden="1" x14ac:dyDescent="0.25">
      <c r="A10517" t="s">
        <v>41067</v>
      </c>
      <c r="B10517" t="s">
        <v>41068</v>
      </c>
      <c r="C10517" s="1" t="str">
        <f t="shared" si="1456"/>
        <v>21:0687</v>
      </c>
      <c r="D10517" s="1" t="str">
        <f t="shared" si="1463"/>
        <v>21:0206</v>
      </c>
      <c r="E10517" t="s">
        <v>41069</v>
      </c>
      <c r="F10517" t="s">
        <v>41070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 t="s">
        <v>220</v>
      </c>
      <c r="P10517" t="s">
        <v>45</v>
      </c>
      <c r="Q10517" t="s">
        <v>46</v>
      </c>
    </row>
    <row r="10518" spans="1:17" hidden="1" x14ac:dyDescent="0.25">
      <c r="A10518" t="s">
        <v>41071</v>
      </c>
      <c r="B10518" t="s">
        <v>41072</v>
      </c>
      <c r="C10518" s="1" t="str">
        <f t="shared" si="1456"/>
        <v>21:0687</v>
      </c>
      <c r="D10518" s="1" t="str">
        <f t="shared" si="1463"/>
        <v>21:0206</v>
      </c>
      <c r="E10518" t="s">
        <v>41073</v>
      </c>
      <c r="F10518" t="s">
        <v>41074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 t="s">
        <v>64</v>
      </c>
      <c r="P10518" t="s">
        <v>45</v>
      </c>
      <c r="Q10518" t="s">
        <v>29</v>
      </c>
    </row>
    <row r="10519" spans="1:17" hidden="1" x14ac:dyDescent="0.25">
      <c r="A10519" t="s">
        <v>41075</v>
      </c>
      <c r="B10519" t="s">
        <v>41076</v>
      </c>
      <c r="C10519" s="1" t="str">
        <f t="shared" si="1456"/>
        <v>21:0687</v>
      </c>
      <c r="D10519" s="1" t="str">
        <f t="shared" si="1463"/>
        <v>21:0206</v>
      </c>
      <c r="E10519" t="s">
        <v>41077</v>
      </c>
      <c r="F10519" t="s">
        <v>41078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 t="s">
        <v>21</v>
      </c>
      <c r="P10519" t="s">
        <v>45</v>
      </c>
      <c r="Q10519" t="s">
        <v>29</v>
      </c>
    </row>
    <row r="10520" spans="1:17" hidden="1" x14ac:dyDescent="0.25">
      <c r="A10520" t="s">
        <v>41079</v>
      </c>
      <c r="B10520" t="s">
        <v>41080</v>
      </c>
      <c r="C10520" s="1" t="str">
        <f t="shared" si="1456"/>
        <v>21:0687</v>
      </c>
      <c r="D10520" s="1" t="str">
        <f t="shared" si="1463"/>
        <v>21:0206</v>
      </c>
      <c r="E10520" t="s">
        <v>41081</v>
      </c>
      <c r="F10520" t="s">
        <v>41082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 t="s">
        <v>21</v>
      </c>
      <c r="P10520" t="s">
        <v>45</v>
      </c>
      <c r="Q10520" t="s">
        <v>29</v>
      </c>
    </row>
    <row r="10521" spans="1:17" hidden="1" x14ac:dyDescent="0.25">
      <c r="A10521" t="s">
        <v>41083</v>
      </c>
      <c r="B10521" t="s">
        <v>41084</v>
      </c>
      <c r="C10521" s="1" t="str">
        <f t="shared" si="1456"/>
        <v>21:0687</v>
      </c>
      <c r="D10521" s="1" t="str">
        <f t="shared" si="1463"/>
        <v>21:0206</v>
      </c>
      <c r="E10521" t="s">
        <v>41085</v>
      </c>
      <c r="F10521" t="s">
        <v>41086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 t="s">
        <v>113</v>
      </c>
      <c r="P10521" t="s">
        <v>45</v>
      </c>
      <c r="Q10521" t="s">
        <v>23</v>
      </c>
    </row>
    <row r="10522" spans="1:17" hidden="1" x14ac:dyDescent="0.25">
      <c r="A10522" t="s">
        <v>41087</v>
      </c>
      <c r="B10522" t="s">
        <v>41088</v>
      </c>
      <c r="C10522" s="1" t="str">
        <f t="shared" si="1456"/>
        <v>21:0687</v>
      </c>
      <c r="D10522" s="1" t="str">
        <f t="shared" si="1463"/>
        <v>21:0206</v>
      </c>
      <c r="E10522" t="s">
        <v>41089</v>
      </c>
      <c r="F10522" t="s">
        <v>41090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 t="s">
        <v>21</v>
      </c>
      <c r="P10522" t="s">
        <v>45</v>
      </c>
      <c r="Q10522" t="s">
        <v>23</v>
      </c>
    </row>
    <row r="10523" spans="1:17" hidden="1" x14ac:dyDescent="0.25">
      <c r="A10523" t="s">
        <v>41091</v>
      </c>
      <c r="B10523" t="s">
        <v>41092</v>
      </c>
      <c r="C10523" s="1" t="str">
        <f t="shared" si="1456"/>
        <v>21:0687</v>
      </c>
      <c r="D10523" s="1" t="str">
        <f t="shared" si="1463"/>
        <v>21:0206</v>
      </c>
      <c r="E10523" t="s">
        <v>41093</v>
      </c>
      <c r="F10523" t="s">
        <v>41094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 t="s">
        <v>21</v>
      </c>
      <c r="P10523" t="s">
        <v>45</v>
      </c>
      <c r="Q10523" t="s">
        <v>46</v>
      </c>
    </row>
    <row r="10524" spans="1:17" hidden="1" x14ac:dyDescent="0.25">
      <c r="A10524" t="s">
        <v>41095</v>
      </c>
      <c r="B10524" t="s">
        <v>41096</v>
      </c>
      <c r="C10524" s="1" t="str">
        <f t="shared" si="1456"/>
        <v>21:0687</v>
      </c>
      <c r="D10524" s="1" t="str">
        <f t="shared" si="1463"/>
        <v>21:0206</v>
      </c>
      <c r="E10524" t="s">
        <v>41097</v>
      </c>
      <c r="F10524" t="s">
        <v>41098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 t="s">
        <v>21</v>
      </c>
      <c r="P10524" t="s">
        <v>87</v>
      </c>
      <c r="Q10524" t="s">
        <v>198</v>
      </c>
    </row>
    <row r="10525" spans="1:17" hidden="1" x14ac:dyDescent="0.25">
      <c r="A10525" t="s">
        <v>41099</v>
      </c>
      <c r="B10525" t="s">
        <v>41100</v>
      </c>
      <c r="C10525" s="1" t="str">
        <f t="shared" si="1456"/>
        <v>21:0687</v>
      </c>
      <c r="D10525" s="1" t="str">
        <f t="shared" si="1463"/>
        <v>21:0206</v>
      </c>
      <c r="E10525" t="s">
        <v>41097</v>
      </c>
      <c r="F10525" t="s">
        <v>41101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 t="s">
        <v>21</v>
      </c>
      <c r="P10525" t="s">
        <v>87</v>
      </c>
      <c r="Q10525" t="s">
        <v>103</v>
      </c>
    </row>
    <row r="10526" spans="1:17" hidden="1" x14ac:dyDescent="0.25">
      <c r="A10526" t="s">
        <v>41102</v>
      </c>
      <c r="B10526" t="s">
        <v>41103</v>
      </c>
      <c r="C10526" s="1" t="str">
        <f t="shared" si="1456"/>
        <v>21:0687</v>
      </c>
      <c r="D10526" s="1" t="str">
        <f t="shared" si="1463"/>
        <v>21:0206</v>
      </c>
      <c r="E10526" t="s">
        <v>41104</v>
      </c>
      <c r="F10526" t="s">
        <v>41105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 t="s">
        <v>1818</v>
      </c>
      <c r="P10526" t="s">
        <v>45</v>
      </c>
      <c r="Q10526" t="s">
        <v>59</v>
      </c>
    </row>
    <row r="10527" spans="1:17" hidden="1" x14ac:dyDescent="0.25">
      <c r="A10527" t="s">
        <v>41106</v>
      </c>
      <c r="B10527" t="s">
        <v>41107</v>
      </c>
      <c r="C10527" s="1" t="str">
        <f t="shared" si="1456"/>
        <v>21:0687</v>
      </c>
      <c r="D10527" s="1" t="str">
        <f t="shared" si="1463"/>
        <v>21:0206</v>
      </c>
      <c r="E10527" t="s">
        <v>41108</v>
      </c>
      <c r="F10527" t="s">
        <v>41109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 t="s">
        <v>21</v>
      </c>
      <c r="P10527" t="s">
        <v>45</v>
      </c>
      <c r="Q10527" t="s">
        <v>29</v>
      </c>
    </row>
    <row r="10528" spans="1:17" hidden="1" x14ac:dyDescent="0.25">
      <c r="A10528" t="s">
        <v>41110</v>
      </c>
      <c r="B10528" t="s">
        <v>41111</v>
      </c>
      <c r="C10528" s="1" t="str">
        <f t="shared" si="1456"/>
        <v>21:0687</v>
      </c>
      <c r="D10528" s="1" t="str">
        <f t="shared" si="1463"/>
        <v>21:0206</v>
      </c>
      <c r="E10528" t="s">
        <v>41112</v>
      </c>
      <c r="F10528" t="s">
        <v>41113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 t="s">
        <v>21</v>
      </c>
      <c r="P10528" t="s">
        <v>45</v>
      </c>
      <c r="Q10528" t="s">
        <v>29</v>
      </c>
    </row>
    <row r="10529" spans="1:17" hidden="1" x14ac:dyDescent="0.25">
      <c r="A10529" t="s">
        <v>41114</v>
      </c>
      <c r="B10529" t="s">
        <v>41115</v>
      </c>
      <c r="C10529" s="1" t="str">
        <f t="shared" si="1456"/>
        <v>21:0687</v>
      </c>
      <c r="D10529" s="1" t="str">
        <f t="shared" si="1463"/>
        <v>21:0206</v>
      </c>
      <c r="E10529" t="s">
        <v>41116</v>
      </c>
      <c r="F10529" t="s">
        <v>41117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 t="s">
        <v>21</v>
      </c>
      <c r="P10529" t="s">
        <v>45</v>
      </c>
      <c r="Q10529" t="s">
        <v>23</v>
      </c>
    </row>
    <row r="10530" spans="1:17" hidden="1" x14ac:dyDescent="0.25">
      <c r="A10530" t="s">
        <v>41118</v>
      </c>
      <c r="B10530" t="s">
        <v>41119</v>
      </c>
      <c r="C10530" s="1" t="str">
        <f t="shared" si="1456"/>
        <v>21:0687</v>
      </c>
      <c r="D10530" s="1" t="str">
        <f t="shared" si="1463"/>
        <v>21:0206</v>
      </c>
      <c r="E10530" t="s">
        <v>41120</v>
      </c>
      <c r="F10530" t="s">
        <v>41121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 t="s">
        <v>21</v>
      </c>
      <c r="P10530" t="s">
        <v>87</v>
      </c>
      <c r="Q10530" t="s">
        <v>46</v>
      </c>
    </row>
    <row r="10531" spans="1:17" hidden="1" x14ac:dyDescent="0.25">
      <c r="A10531" t="s">
        <v>41122</v>
      </c>
      <c r="B10531" t="s">
        <v>41123</v>
      </c>
      <c r="C10531" s="1" t="str">
        <f t="shared" si="1456"/>
        <v>21:0687</v>
      </c>
      <c r="D10531" s="1" t="str">
        <f t="shared" si="1463"/>
        <v>21:0206</v>
      </c>
      <c r="E10531" t="s">
        <v>41124</v>
      </c>
      <c r="F10531" t="s">
        <v>41125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 t="s">
        <v>370</v>
      </c>
      <c r="P10531" t="s">
        <v>45</v>
      </c>
      <c r="Q10531" t="s">
        <v>46</v>
      </c>
    </row>
    <row r="10532" spans="1:17" hidden="1" x14ac:dyDescent="0.25">
      <c r="A10532" t="s">
        <v>41126</v>
      </c>
      <c r="B10532" t="s">
        <v>41127</v>
      </c>
      <c r="C10532" s="1" t="str">
        <f t="shared" ref="C10532:C10595" si="1466">HYPERLINK("http://geochem.nrcan.gc.ca/cdogs/content/bdl/bdl210687_e.htm", "21:0687")</f>
        <v>21:0687</v>
      </c>
      <c r="D10532" s="1" t="str">
        <f>HYPERLINK("http://geochem.nrcan.gc.ca/cdogs/content/svy/svy_e.htm", "")</f>
        <v/>
      </c>
      <c r="G10532" s="1" t="str">
        <f>HYPERLINK("http://geochem.nrcan.gc.ca/cdogs/content/cr_/cr_00084_e.htm", "84")</f>
        <v>84</v>
      </c>
      <c r="J10532" t="s">
        <v>11703</v>
      </c>
      <c r="K10532" t="s">
        <v>11704</v>
      </c>
      <c r="O10532" t="s">
        <v>2379</v>
      </c>
      <c r="P10532" t="s">
        <v>583</v>
      </c>
      <c r="Q10532" t="s">
        <v>392</v>
      </c>
    </row>
    <row r="10533" spans="1:17" hidden="1" x14ac:dyDescent="0.25">
      <c r="A10533" t="s">
        <v>41128</v>
      </c>
      <c r="B10533" t="s">
        <v>41129</v>
      </c>
      <c r="C10533" s="1" t="str">
        <f t="shared" si="1466"/>
        <v>21:0687</v>
      </c>
      <c r="D10533" s="1" t="str">
        <f t="shared" ref="D10533:D10538" si="1467">HYPERLINK("http://geochem.nrcan.gc.ca/cdogs/content/svy/svy210206_e.htm", "21:0206")</f>
        <v>21:0206</v>
      </c>
      <c r="E10533" t="s">
        <v>41130</v>
      </c>
      <c r="F10533" t="s">
        <v>41131</v>
      </c>
      <c r="H10533">
        <v>47.104574800000002</v>
      </c>
      <c r="I10533">
        <v>-67.440892300000002</v>
      </c>
      <c r="J10533" s="1" t="str">
        <f t="shared" ref="J10533:J10538" si="1468">HYPERLINK("http://geochem.nrcan.gc.ca/cdogs/content/kwd/kwd020018_e.htm", "Fluid (stream)")</f>
        <v>Fluid (stream)</v>
      </c>
      <c r="K10533" s="1" t="str">
        <f t="shared" ref="K10533:K10538" si="1469">HYPERLINK("http://geochem.nrcan.gc.ca/cdogs/content/kwd/kwd080007_e.htm", "Untreated Water")</f>
        <v>Untreated Water</v>
      </c>
      <c r="O10533" t="s">
        <v>21</v>
      </c>
      <c r="P10533" t="s">
        <v>45</v>
      </c>
      <c r="Q10533" t="s">
        <v>198</v>
      </c>
    </row>
    <row r="10534" spans="1:17" hidden="1" x14ac:dyDescent="0.25">
      <c r="A10534" t="s">
        <v>41132</v>
      </c>
      <c r="B10534" t="s">
        <v>41133</v>
      </c>
      <c r="C10534" s="1" t="str">
        <f t="shared" si="1466"/>
        <v>21:0687</v>
      </c>
      <c r="D10534" s="1" t="str">
        <f t="shared" si="1467"/>
        <v>21:0206</v>
      </c>
      <c r="E10534" t="s">
        <v>41134</v>
      </c>
      <c r="F10534" t="s">
        <v>41135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 t="s">
        <v>21</v>
      </c>
      <c r="P10534" t="s">
        <v>45</v>
      </c>
      <c r="Q10534" t="s">
        <v>29</v>
      </c>
    </row>
    <row r="10535" spans="1:17" hidden="1" x14ac:dyDescent="0.25">
      <c r="A10535" t="s">
        <v>41136</v>
      </c>
      <c r="B10535" t="s">
        <v>41137</v>
      </c>
      <c r="C10535" s="1" t="str">
        <f t="shared" si="1466"/>
        <v>21:0687</v>
      </c>
      <c r="D10535" s="1" t="str">
        <f t="shared" si="1467"/>
        <v>21:0206</v>
      </c>
      <c r="E10535" t="s">
        <v>41138</v>
      </c>
      <c r="F10535" t="s">
        <v>41139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 t="s">
        <v>21</v>
      </c>
      <c r="P10535" t="s">
        <v>45</v>
      </c>
      <c r="Q10535" t="s">
        <v>46</v>
      </c>
    </row>
    <row r="10536" spans="1:17" hidden="1" x14ac:dyDescent="0.25">
      <c r="A10536" t="s">
        <v>41140</v>
      </c>
      <c r="B10536" t="s">
        <v>41141</v>
      </c>
      <c r="C10536" s="1" t="str">
        <f t="shared" si="1466"/>
        <v>21:0687</v>
      </c>
      <c r="D10536" s="1" t="str">
        <f t="shared" si="1467"/>
        <v>21:0206</v>
      </c>
      <c r="E10536" t="s">
        <v>41142</v>
      </c>
      <c r="F10536" t="s">
        <v>41143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 t="s">
        <v>21</v>
      </c>
      <c r="P10536" t="s">
        <v>45</v>
      </c>
      <c r="Q10536" t="s">
        <v>392</v>
      </c>
    </row>
    <row r="10537" spans="1:17" hidden="1" x14ac:dyDescent="0.25">
      <c r="A10537" t="s">
        <v>41144</v>
      </c>
      <c r="B10537" t="s">
        <v>41145</v>
      </c>
      <c r="C10537" s="1" t="str">
        <f t="shared" si="1466"/>
        <v>21:0687</v>
      </c>
      <c r="D10537" s="1" t="str">
        <f t="shared" si="1467"/>
        <v>21:0206</v>
      </c>
      <c r="E10537" t="s">
        <v>41146</v>
      </c>
      <c r="F10537" t="s">
        <v>41147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 t="s">
        <v>21</v>
      </c>
      <c r="P10537" t="s">
        <v>87</v>
      </c>
      <c r="Q10537" t="s">
        <v>103</v>
      </c>
    </row>
    <row r="10538" spans="1:17" hidden="1" x14ac:dyDescent="0.25">
      <c r="A10538" t="s">
        <v>41148</v>
      </c>
      <c r="B10538" t="s">
        <v>41149</v>
      </c>
      <c r="C10538" s="1" t="str">
        <f t="shared" si="1466"/>
        <v>21:0687</v>
      </c>
      <c r="D10538" s="1" t="str">
        <f t="shared" si="1467"/>
        <v>21:0206</v>
      </c>
      <c r="E10538" t="s">
        <v>41150</v>
      </c>
      <c r="F10538" t="s">
        <v>41151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 t="s">
        <v>3406</v>
      </c>
      <c r="P10538" t="s">
        <v>356</v>
      </c>
      <c r="Q10538" t="s">
        <v>653</v>
      </c>
    </row>
    <row r="10539" spans="1:17" hidden="1" x14ac:dyDescent="0.25">
      <c r="A10539" t="s">
        <v>41152</v>
      </c>
      <c r="B10539" t="s">
        <v>41153</v>
      </c>
      <c r="C10539" s="1" t="str">
        <f t="shared" si="1466"/>
        <v>21:0687</v>
      </c>
      <c r="D10539" s="1" t="str">
        <f>HYPERLINK("http://geochem.nrcan.gc.ca/cdogs/content/svy/svy_e.htm", "")</f>
        <v/>
      </c>
      <c r="G10539" s="1" t="str">
        <f>HYPERLINK("http://geochem.nrcan.gc.ca/cdogs/content/cr_/cr_00085_e.htm", "85")</f>
        <v>85</v>
      </c>
      <c r="J10539" t="s">
        <v>11703</v>
      </c>
      <c r="K10539" t="s">
        <v>11704</v>
      </c>
      <c r="O10539" t="s">
        <v>3376</v>
      </c>
      <c r="P10539" t="s">
        <v>2212</v>
      </c>
      <c r="Q10539" t="s">
        <v>3475</v>
      </c>
    </row>
    <row r="10540" spans="1:17" hidden="1" x14ac:dyDescent="0.25">
      <c r="A10540" t="s">
        <v>41154</v>
      </c>
      <c r="B10540" t="s">
        <v>41155</v>
      </c>
      <c r="C10540" s="1" t="str">
        <f t="shared" si="1466"/>
        <v>21:0687</v>
      </c>
      <c r="D10540" s="1" t="str">
        <f t="shared" ref="D10540:D10552" si="1470">HYPERLINK("http://geochem.nrcan.gc.ca/cdogs/content/svy/svy210206_e.htm", "21:0206")</f>
        <v>21:0206</v>
      </c>
      <c r="E10540" t="s">
        <v>41156</v>
      </c>
      <c r="F10540" t="s">
        <v>41157</v>
      </c>
      <c r="H10540">
        <v>47.139772000000001</v>
      </c>
      <c r="I10540">
        <v>-67.478531599999997</v>
      </c>
      <c r="J10540" s="1" t="str">
        <f t="shared" ref="J10540:J10561" si="1471">HYPERLINK("http://geochem.nrcan.gc.ca/cdogs/content/kwd/kwd020018_e.htm", "Fluid (stream)")</f>
        <v>Fluid (stream)</v>
      </c>
      <c r="K10540" s="1" t="str">
        <f t="shared" ref="K10540:K10561" si="1472">HYPERLINK("http://geochem.nrcan.gc.ca/cdogs/content/kwd/kwd080007_e.htm", "Untreated Water")</f>
        <v>Untreated Water</v>
      </c>
      <c r="O10540" t="s">
        <v>588</v>
      </c>
      <c r="P10540" t="s">
        <v>356</v>
      </c>
      <c r="Q10540" t="s">
        <v>522</v>
      </c>
    </row>
    <row r="10541" spans="1:17" hidden="1" x14ac:dyDescent="0.25">
      <c r="A10541" t="s">
        <v>41158</v>
      </c>
      <c r="B10541" t="s">
        <v>41159</v>
      </c>
      <c r="C10541" s="1" t="str">
        <f t="shared" si="1466"/>
        <v>21:0687</v>
      </c>
      <c r="D10541" s="1" t="str">
        <f t="shared" si="1470"/>
        <v>21:0206</v>
      </c>
      <c r="E10541" t="s">
        <v>41160</v>
      </c>
      <c r="F10541" t="s">
        <v>41161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 t="s">
        <v>158</v>
      </c>
      <c r="P10541" t="s">
        <v>45</v>
      </c>
      <c r="Q10541" t="s">
        <v>392</v>
      </c>
    </row>
    <row r="10542" spans="1:17" hidden="1" x14ac:dyDescent="0.25">
      <c r="A10542" t="s">
        <v>41162</v>
      </c>
      <c r="B10542" t="s">
        <v>41163</v>
      </c>
      <c r="C10542" s="1" t="str">
        <f t="shared" si="1466"/>
        <v>21:0687</v>
      </c>
      <c r="D10542" s="1" t="str">
        <f t="shared" si="1470"/>
        <v>21:0206</v>
      </c>
      <c r="E10542" t="s">
        <v>41164</v>
      </c>
      <c r="F10542" t="s">
        <v>41165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 t="s">
        <v>21</v>
      </c>
      <c r="P10542" t="s">
        <v>356</v>
      </c>
      <c r="Q10542" t="s">
        <v>392</v>
      </c>
    </row>
    <row r="10543" spans="1:17" hidden="1" x14ac:dyDescent="0.25">
      <c r="A10543" t="s">
        <v>41166</v>
      </c>
      <c r="B10543" t="s">
        <v>41167</v>
      </c>
      <c r="C10543" s="1" t="str">
        <f t="shared" si="1466"/>
        <v>21:0687</v>
      </c>
      <c r="D10543" s="1" t="str">
        <f t="shared" si="1470"/>
        <v>21:0206</v>
      </c>
      <c r="E10543" t="s">
        <v>41168</v>
      </c>
      <c r="F10543" t="s">
        <v>41169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  <c r="O10543" t="s">
        <v>108</v>
      </c>
      <c r="P10543" t="s">
        <v>108</v>
      </c>
      <c r="Q10543" t="s">
        <v>108</v>
      </c>
    </row>
    <row r="10544" spans="1:17" hidden="1" x14ac:dyDescent="0.25">
      <c r="A10544" t="s">
        <v>41170</v>
      </c>
      <c r="B10544" t="s">
        <v>41171</v>
      </c>
      <c r="C10544" s="1" t="str">
        <f t="shared" si="1466"/>
        <v>21:0687</v>
      </c>
      <c r="D10544" s="1" t="str">
        <f t="shared" si="1470"/>
        <v>21:0206</v>
      </c>
      <c r="E10544" t="s">
        <v>41172</v>
      </c>
      <c r="F10544" t="s">
        <v>41173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 t="s">
        <v>21</v>
      </c>
      <c r="P10544" t="s">
        <v>45</v>
      </c>
      <c r="Q10544" t="s">
        <v>71</v>
      </c>
    </row>
    <row r="10545" spans="1:17" hidden="1" x14ac:dyDescent="0.25">
      <c r="A10545" t="s">
        <v>41174</v>
      </c>
      <c r="B10545" t="s">
        <v>41175</v>
      </c>
      <c r="C10545" s="1" t="str">
        <f t="shared" si="1466"/>
        <v>21:0687</v>
      </c>
      <c r="D10545" s="1" t="str">
        <f t="shared" si="1470"/>
        <v>21:0206</v>
      </c>
      <c r="E10545" t="s">
        <v>41172</v>
      </c>
      <c r="F10545" t="s">
        <v>41176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 t="s">
        <v>21</v>
      </c>
      <c r="P10545" t="s">
        <v>45</v>
      </c>
      <c r="Q10545" t="s">
        <v>71</v>
      </c>
    </row>
    <row r="10546" spans="1:17" hidden="1" x14ac:dyDescent="0.25">
      <c r="A10546" t="s">
        <v>41177</v>
      </c>
      <c r="B10546" t="s">
        <v>41178</v>
      </c>
      <c r="C10546" s="1" t="str">
        <f t="shared" si="1466"/>
        <v>21:0687</v>
      </c>
      <c r="D10546" s="1" t="str">
        <f t="shared" si="1470"/>
        <v>21:0206</v>
      </c>
      <c r="E10546" t="s">
        <v>41179</v>
      </c>
      <c r="F10546" t="s">
        <v>41180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 t="s">
        <v>21</v>
      </c>
      <c r="P10546" t="s">
        <v>45</v>
      </c>
      <c r="Q10546" t="s">
        <v>93</v>
      </c>
    </row>
    <row r="10547" spans="1:17" hidden="1" x14ac:dyDescent="0.25">
      <c r="A10547" t="s">
        <v>41181</v>
      </c>
      <c r="B10547" t="s">
        <v>41182</v>
      </c>
      <c r="C10547" s="1" t="str">
        <f t="shared" si="1466"/>
        <v>21:0687</v>
      </c>
      <c r="D10547" s="1" t="str">
        <f t="shared" si="1470"/>
        <v>21:0206</v>
      </c>
      <c r="E10547" t="s">
        <v>41183</v>
      </c>
      <c r="F10547" t="s">
        <v>41184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 t="s">
        <v>21</v>
      </c>
      <c r="P10547" t="s">
        <v>45</v>
      </c>
      <c r="Q10547" t="s">
        <v>103</v>
      </c>
    </row>
    <row r="10548" spans="1:17" hidden="1" x14ac:dyDescent="0.25">
      <c r="A10548" t="s">
        <v>41185</v>
      </c>
      <c r="B10548" t="s">
        <v>41186</v>
      </c>
      <c r="C10548" s="1" t="str">
        <f t="shared" si="1466"/>
        <v>21:0687</v>
      </c>
      <c r="D10548" s="1" t="str">
        <f t="shared" si="1470"/>
        <v>21:0206</v>
      </c>
      <c r="E10548" t="s">
        <v>41187</v>
      </c>
      <c r="F10548" t="s">
        <v>41188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 t="s">
        <v>21</v>
      </c>
      <c r="P10548" t="s">
        <v>45</v>
      </c>
      <c r="Q10548" t="s">
        <v>103</v>
      </c>
    </row>
    <row r="10549" spans="1:17" hidden="1" x14ac:dyDescent="0.25">
      <c r="A10549" t="s">
        <v>41189</v>
      </c>
      <c r="B10549" t="s">
        <v>41190</v>
      </c>
      <c r="C10549" s="1" t="str">
        <f t="shared" si="1466"/>
        <v>21:0687</v>
      </c>
      <c r="D10549" s="1" t="str">
        <f t="shared" si="1470"/>
        <v>21:0206</v>
      </c>
      <c r="E10549" t="s">
        <v>41191</v>
      </c>
      <c r="F10549" t="s">
        <v>41192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 t="s">
        <v>7174</v>
      </c>
      <c r="P10549" t="s">
        <v>356</v>
      </c>
      <c r="Q10549" t="s">
        <v>29</v>
      </c>
    </row>
    <row r="10550" spans="1:17" hidden="1" x14ac:dyDescent="0.25">
      <c r="A10550" t="s">
        <v>41193</v>
      </c>
      <c r="B10550" t="s">
        <v>41194</v>
      </c>
      <c r="C10550" s="1" t="str">
        <f t="shared" si="1466"/>
        <v>21:0687</v>
      </c>
      <c r="D10550" s="1" t="str">
        <f t="shared" si="1470"/>
        <v>21:0206</v>
      </c>
      <c r="E10550" t="s">
        <v>41195</v>
      </c>
      <c r="F10550" t="s">
        <v>41196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 t="s">
        <v>6091</v>
      </c>
      <c r="P10550" t="s">
        <v>45</v>
      </c>
      <c r="Q10550" t="s">
        <v>522</v>
      </c>
    </row>
    <row r="10551" spans="1:17" hidden="1" x14ac:dyDescent="0.25">
      <c r="A10551" t="s">
        <v>41197</v>
      </c>
      <c r="B10551" t="s">
        <v>41198</v>
      </c>
      <c r="C10551" s="1" t="str">
        <f t="shared" si="1466"/>
        <v>21:0687</v>
      </c>
      <c r="D10551" s="1" t="str">
        <f t="shared" si="1470"/>
        <v>21:0206</v>
      </c>
      <c r="E10551" t="s">
        <v>41199</v>
      </c>
      <c r="F10551" t="s">
        <v>41200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 t="s">
        <v>551</v>
      </c>
      <c r="P10551" t="s">
        <v>45</v>
      </c>
      <c r="Q10551" t="s">
        <v>392</v>
      </c>
    </row>
    <row r="10552" spans="1:17" hidden="1" x14ac:dyDescent="0.25">
      <c r="A10552" t="s">
        <v>41201</v>
      </c>
      <c r="B10552" t="s">
        <v>41202</v>
      </c>
      <c r="C10552" s="1" t="str">
        <f t="shared" si="1466"/>
        <v>21:0687</v>
      </c>
      <c r="D10552" s="1" t="str">
        <f t="shared" si="1470"/>
        <v>21:0206</v>
      </c>
      <c r="E10552" t="s">
        <v>41203</v>
      </c>
      <c r="F10552" t="s">
        <v>41204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 t="s">
        <v>327</v>
      </c>
      <c r="P10552" t="s">
        <v>45</v>
      </c>
      <c r="Q10552" t="s">
        <v>35</v>
      </c>
    </row>
    <row r="10553" spans="1:17" hidden="1" x14ac:dyDescent="0.25">
      <c r="A10553" t="s">
        <v>41205</v>
      </c>
      <c r="B10553" t="s">
        <v>41206</v>
      </c>
      <c r="C10553" s="1" t="str">
        <f t="shared" si="1466"/>
        <v>21:0687</v>
      </c>
      <c r="D10553" s="1" t="str">
        <f t="shared" ref="D10553:D10561" si="1473">HYPERLINK("http://geochem.nrcan.gc.ca/cdogs/content/svy/svy210207_e.htm", "21:0207")</f>
        <v>21:0207</v>
      </c>
      <c r="E10553" t="s">
        <v>41207</v>
      </c>
      <c r="F10553" t="s">
        <v>41208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 t="s">
        <v>21</v>
      </c>
      <c r="P10553" t="s">
        <v>356</v>
      </c>
      <c r="Q10553" t="s">
        <v>46</v>
      </c>
    </row>
    <row r="10554" spans="1:17" hidden="1" x14ac:dyDescent="0.25">
      <c r="A10554" t="s">
        <v>41209</v>
      </c>
      <c r="B10554" t="s">
        <v>41210</v>
      </c>
      <c r="C10554" s="1" t="str">
        <f t="shared" si="1466"/>
        <v>21:0687</v>
      </c>
      <c r="D10554" s="1" t="str">
        <f t="shared" si="1473"/>
        <v>21:0207</v>
      </c>
      <c r="E10554" t="s">
        <v>41211</v>
      </c>
      <c r="F10554" t="s">
        <v>41212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 t="s">
        <v>21</v>
      </c>
      <c r="P10554" t="s">
        <v>356</v>
      </c>
      <c r="Q10554" t="s">
        <v>71</v>
      </c>
    </row>
    <row r="10555" spans="1:17" hidden="1" x14ac:dyDescent="0.25">
      <c r="A10555" t="s">
        <v>41213</v>
      </c>
      <c r="B10555" t="s">
        <v>41214</v>
      </c>
      <c r="C10555" s="1" t="str">
        <f t="shared" si="1466"/>
        <v>21:0687</v>
      </c>
      <c r="D10555" s="1" t="str">
        <f t="shared" si="1473"/>
        <v>21:0207</v>
      </c>
      <c r="E10555" t="s">
        <v>41215</v>
      </c>
      <c r="F10555" t="s">
        <v>41216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 t="s">
        <v>21</v>
      </c>
      <c r="P10555" t="s">
        <v>356</v>
      </c>
      <c r="Q10555" t="s">
        <v>171</v>
      </c>
    </row>
    <row r="10556" spans="1:17" hidden="1" x14ac:dyDescent="0.25">
      <c r="A10556" t="s">
        <v>41217</v>
      </c>
      <c r="B10556" t="s">
        <v>41218</v>
      </c>
      <c r="C10556" s="1" t="str">
        <f t="shared" si="1466"/>
        <v>21:0687</v>
      </c>
      <c r="D10556" s="1" t="str">
        <f t="shared" si="1473"/>
        <v>21:0207</v>
      </c>
      <c r="E10556" t="s">
        <v>41219</v>
      </c>
      <c r="F10556" t="s">
        <v>41220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 t="s">
        <v>21</v>
      </c>
      <c r="P10556" t="s">
        <v>356</v>
      </c>
      <c r="Q10556" t="s">
        <v>138</v>
      </c>
    </row>
    <row r="10557" spans="1:17" hidden="1" x14ac:dyDescent="0.25">
      <c r="A10557" t="s">
        <v>41221</v>
      </c>
      <c r="B10557" t="s">
        <v>41222</v>
      </c>
      <c r="C10557" s="1" t="str">
        <f t="shared" si="1466"/>
        <v>21:0687</v>
      </c>
      <c r="D10557" s="1" t="str">
        <f t="shared" si="1473"/>
        <v>21:0207</v>
      </c>
      <c r="E10557" t="s">
        <v>41223</v>
      </c>
      <c r="F10557" t="s">
        <v>41224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 t="s">
        <v>21</v>
      </c>
      <c r="P10557" t="s">
        <v>356</v>
      </c>
      <c r="Q10557" t="s">
        <v>138</v>
      </c>
    </row>
    <row r="10558" spans="1:17" hidden="1" x14ac:dyDescent="0.25">
      <c r="A10558" t="s">
        <v>41225</v>
      </c>
      <c r="B10558" t="s">
        <v>41226</v>
      </c>
      <c r="C10558" s="1" t="str">
        <f t="shared" si="1466"/>
        <v>21:0687</v>
      </c>
      <c r="D10558" s="1" t="str">
        <f t="shared" si="1473"/>
        <v>21:0207</v>
      </c>
      <c r="E10558" t="s">
        <v>41227</v>
      </c>
      <c r="F10558" t="s">
        <v>41228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 t="s">
        <v>21</v>
      </c>
      <c r="P10558" t="s">
        <v>356</v>
      </c>
      <c r="Q10558" t="s">
        <v>2366</v>
      </c>
    </row>
    <row r="10559" spans="1:17" hidden="1" x14ac:dyDescent="0.25">
      <c r="A10559" t="s">
        <v>41229</v>
      </c>
      <c r="B10559" t="s">
        <v>41230</v>
      </c>
      <c r="C10559" s="1" t="str">
        <f t="shared" si="1466"/>
        <v>21:0687</v>
      </c>
      <c r="D10559" s="1" t="str">
        <f t="shared" si="1473"/>
        <v>21:0207</v>
      </c>
      <c r="E10559" t="s">
        <v>41231</v>
      </c>
      <c r="F10559" t="s">
        <v>41232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 t="s">
        <v>244</v>
      </c>
      <c r="P10559" t="s">
        <v>22</v>
      </c>
      <c r="Q10559" t="s">
        <v>71</v>
      </c>
    </row>
    <row r="10560" spans="1:17" hidden="1" x14ac:dyDescent="0.25">
      <c r="A10560" t="s">
        <v>41233</v>
      </c>
      <c r="B10560" t="s">
        <v>41234</v>
      </c>
      <c r="C10560" s="1" t="str">
        <f t="shared" si="1466"/>
        <v>21:0687</v>
      </c>
      <c r="D10560" s="1" t="str">
        <f t="shared" si="1473"/>
        <v>21:0207</v>
      </c>
      <c r="E10560" t="s">
        <v>41235</v>
      </c>
      <c r="F10560" t="s">
        <v>41236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 t="s">
        <v>21</v>
      </c>
      <c r="P10560" t="s">
        <v>22</v>
      </c>
      <c r="Q10560" t="s">
        <v>171</v>
      </c>
    </row>
    <row r="10561" spans="1:17" hidden="1" x14ac:dyDescent="0.25">
      <c r="A10561" t="s">
        <v>41237</v>
      </c>
      <c r="B10561" t="s">
        <v>41238</v>
      </c>
      <c r="C10561" s="1" t="str">
        <f t="shared" si="1466"/>
        <v>21:0687</v>
      </c>
      <c r="D10561" s="1" t="str">
        <f t="shared" si="1473"/>
        <v>21:0207</v>
      </c>
      <c r="E10561" t="s">
        <v>41239</v>
      </c>
      <c r="F10561" t="s">
        <v>41240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 t="s">
        <v>21</v>
      </c>
      <c r="P10561" t="s">
        <v>356</v>
      </c>
      <c r="Q10561" t="s">
        <v>143</v>
      </c>
    </row>
    <row r="10562" spans="1:17" hidden="1" x14ac:dyDescent="0.25">
      <c r="A10562" t="s">
        <v>41241</v>
      </c>
      <c r="B10562" t="s">
        <v>41242</v>
      </c>
      <c r="C10562" s="1" t="str">
        <f t="shared" si="1466"/>
        <v>21:0687</v>
      </c>
      <c r="D10562" s="1" t="str">
        <f>HYPERLINK("http://geochem.nrcan.gc.ca/cdogs/content/svy/svy_e.htm", "")</f>
        <v/>
      </c>
      <c r="G10562" s="1" t="str">
        <f>HYPERLINK("http://geochem.nrcan.gc.ca/cdogs/content/cr_/cr_00086_e.htm", "86")</f>
        <v>86</v>
      </c>
      <c r="J10562" t="s">
        <v>11703</v>
      </c>
      <c r="K10562" t="s">
        <v>11704</v>
      </c>
      <c r="O10562" t="s">
        <v>1812</v>
      </c>
      <c r="P10562" t="s">
        <v>2943</v>
      </c>
      <c r="Q10562" t="s">
        <v>23</v>
      </c>
    </row>
    <row r="10563" spans="1:17" hidden="1" x14ac:dyDescent="0.25">
      <c r="A10563" t="s">
        <v>41243</v>
      </c>
      <c r="B10563" t="s">
        <v>41244</v>
      </c>
      <c r="C10563" s="1" t="str">
        <f t="shared" si="1466"/>
        <v>21:0687</v>
      </c>
      <c r="D10563" s="1" t="str">
        <f t="shared" ref="D10563:D10576" si="1474">HYPERLINK("http://geochem.nrcan.gc.ca/cdogs/content/svy/svy210207_e.htm", "21:0207")</f>
        <v>21:0207</v>
      </c>
      <c r="E10563" t="s">
        <v>41245</v>
      </c>
      <c r="F10563" t="s">
        <v>41246</v>
      </c>
      <c r="H10563">
        <v>47.007281499999998</v>
      </c>
      <c r="I10563">
        <v>-65.908450099999996</v>
      </c>
      <c r="J10563" s="1" t="str">
        <f t="shared" ref="J10563:J10576" si="1475">HYPERLINK("http://geochem.nrcan.gc.ca/cdogs/content/kwd/kwd020018_e.htm", "Fluid (stream)")</f>
        <v>Fluid (stream)</v>
      </c>
      <c r="K10563" s="1" t="str">
        <f t="shared" ref="K10563:K10576" si="1476">HYPERLINK("http://geochem.nrcan.gc.ca/cdogs/content/kwd/kwd080007_e.htm", "Untreated Water")</f>
        <v>Untreated Water</v>
      </c>
      <c r="O10563" t="s">
        <v>21</v>
      </c>
      <c r="P10563" t="s">
        <v>356</v>
      </c>
      <c r="Q10563" t="s">
        <v>2948</v>
      </c>
    </row>
    <row r="10564" spans="1:17" hidden="1" x14ac:dyDescent="0.25">
      <c r="A10564" t="s">
        <v>41247</v>
      </c>
      <c r="B10564" t="s">
        <v>41248</v>
      </c>
      <c r="C10564" s="1" t="str">
        <f t="shared" si="1466"/>
        <v>21:0687</v>
      </c>
      <c r="D10564" s="1" t="str">
        <f t="shared" si="1474"/>
        <v>21:0207</v>
      </c>
      <c r="E10564" t="s">
        <v>41249</v>
      </c>
      <c r="F10564" t="s">
        <v>41250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 t="s">
        <v>21</v>
      </c>
      <c r="P10564" t="s">
        <v>356</v>
      </c>
      <c r="Q10564" t="s">
        <v>2392</v>
      </c>
    </row>
    <row r="10565" spans="1:17" hidden="1" x14ac:dyDescent="0.25">
      <c r="A10565" t="s">
        <v>41251</v>
      </c>
      <c r="B10565" t="s">
        <v>41252</v>
      </c>
      <c r="C10565" s="1" t="str">
        <f t="shared" si="1466"/>
        <v>21:0687</v>
      </c>
      <c r="D10565" s="1" t="str">
        <f t="shared" si="1474"/>
        <v>21:0207</v>
      </c>
      <c r="E10565" t="s">
        <v>41253</v>
      </c>
      <c r="F10565" t="s">
        <v>41254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 t="s">
        <v>21</v>
      </c>
      <c r="P10565" t="s">
        <v>45</v>
      </c>
      <c r="Q10565" t="s">
        <v>189</v>
      </c>
    </row>
    <row r="10566" spans="1:17" hidden="1" x14ac:dyDescent="0.25">
      <c r="A10566" t="s">
        <v>41255</v>
      </c>
      <c r="B10566" t="s">
        <v>41256</v>
      </c>
      <c r="C10566" s="1" t="str">
        <f t="shared" si="1466"/>
        <v>21:0687</v>
      </c>
      <c r="D10566" s="1" t="str">
        <f t="shared" si="1474"/>
        <v>21:0207</v>
      </c>
      <c r="E10566" t="s">
        <v>41257</v>
      </c>
      <c r="F10566" t="s">
        <v>41258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 t="s">
        <v>21</v>
      </c>
      <c r="P10566" t="s">
        <v>356</v>
      </c>
      <c r="Q10566" t="s">
        <v>71</v>
      </c>
    </row>
    <row r="10567" spans="1:17" hidden="1" x14ac:dyDescent="0.25">
      <c r="A10567" t="s">
        <v>41259</v>
      </c>
      <c r="B10567" t="s">
        <v>41260</v>
      </c>
      <c r="C10567" s="1" t="str">
        <f t="shared" si="1466"/>
        <v>21:0687</v>
      </c>
      <c r="D10567" s="1" t="str">
        <f t="shared" si="1474"/>
        <v>21:0207</v>
      </c>
      <c r="E10567" t="s">
        <v>41261</v>
      </c>
      <c r="F10567" t="s">
        <v>41262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 t="s">
        <v>21</v>
      </c>
      <c r="P10567" t="s">
        <v>356</v>
      </c>
      <c r="Q10567" t="s">
        <v>46</v>
      </c>
    </row>
    <row r="10568" spans="1:17" hidden="1" x14ac:dyDescent="0.25">
      <c r="A10568" t="s">
        <v>41263</v>
      </c>
      <c r="B10568" t="s">
        <v>41264</v>
      </c>
      <c r="C10568" s="1" t="str">
        <f t="shared" si="1466"/>
        <v>21:0687</v>
      </c>
      <c r="D10568" s="1" t="str">
        <f t="shared" si="1474"/>
        <v>21:0207</v>
      </c>
      <c r="E10568" t="s">
        <v>41265</v>
      </c>
      <c r="F10568" t="s">
        <v>41266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 t="s">
        <v>21</v>
      </c>
      <c r="P10568" t="s">
        <v>356</v>
      </c>
      <c r="Q10568" t="s">
        <v>198</v>
      </c>
    </row>
    <row r="10569" spans="1:17" hidden="1" x14ac:dyDescent="0.25">
      <c r="A10569" t="s">
        <v>41267</v>
      </c>
      <c r="B10569" t="s">
        <v>41268</v>
      </c>
      <c r="C10569" s="1" t="str">
        <f t="shared" si="1466"/>
        <v>21:0687</v>
      </c>
      <c r="D10569" s="1" t="str">
        <f t="shared" si="1474"/>
        <v>21:0207</v>
      </c>
      <c r="E10569" t="s">
        <v>41269</v>
      </c>
      <c r="F10569" t="s">
        <v>41270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 t="s">
        <v>21</v>
      </c>
      <c r="P10569" t="s">
        <v>356</v>
      </c>
      <c r="Q10569" t="s">
        <v>103</v>
      </c>
    </row>
    <row r="10570" spans="1:17" hidden="1" x14ac:dyDescent="0.25">
      <c r="A10570" t="s">
        <v>41271</v>
      </c>
      <c r="B10570" t="s">
        <v>41272</v>
      </c>
      <c r="C10570" s="1" t="str">
        <f t="shared" si="1466"/>
        <v>21:0687</v>
      </c>
      <c r="D10570" s="1" t="str">
        <f t="shared" si="1474"/>
        <v>21:0207</v>
      </c>
      <c r="E10570" t="s">
        <v>41269</v>
      </c>
      <c r="F10570" t="s">
        <v>41273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 t="s">
        <v>21</v>
      </c>
      <c r="P10570" t="s">
        <v>45</v>
      </c>
      <c r="Q10570" t="s">
        <v>103</v>
      </c>
    </row>
    <row r="10571" spans="1:17" hidden="1" x14ac:dyDescent="0.25">
      <c r="A10571" t="s">
        <v>41274</v>
      </c>
      <c r="B10571" t="s">
        <v>41275</v>
      </c>
      <c r="C10571" s="1" t="str">
        <f t="shared" si="1466"/>
        <v>21:0687</v>
      </c>
      <c r="D10571" s="1" t="str">
        <f t="shared" si="1474"/>
        <v>21:0207</v>
      </c>
      <c r="E10571" t="s">
        <v>41276</v>
      </c>
      <c r="F10571" t="s">
        <v>41277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 t="s">
        <v>64</v>
      </c>
      <c r="P10571" t="s">
        <v>356</v>
      </c>
      <c r="Q10571" t="s">
        <v>93</v>
      </c>
    </row>
    <row r="10572" spans="1:17" hidden="1" x14ac:dyDescent="0.25">
      <c r="A10572" t="s">
        <v>41278</v>
      </c>
      <c r="B10572" t="s">
        <v>41279</v>
      </c>
      <c r="C10572" s="1" t="str">
        <f t="shared" si="1466"/>
        <v>21:0687</v>
      </c>
      <c r="D10572" s="1" t="str">
        <f t="shared" si="1474"/>
        <v>21:0207</v>
      </c>
      <c r="E10572" t="s">
        <v>41280</v>
      </c>
      <c r="F10572" t="s">
        <v>41281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 t="s">
        <v>21</v>
      </c>
      <c r="P10572" t="s">
        <v>22</v>
      </c>
      <c r="Q10572" t="s">
        <v>71</v>
      </c>
    </row>
    <row r="10573" spans="1:17" hidden="1" x14ac:dyDescent="0.25">
      <c r="A10573" t="s">
        <v>41282</v>
      </c>
      <c r="B10573" t="s">
        <v>41283</v>
      </c>
      <c r="C10573" s="1" t="str">
        <f t="shared" si="1466"/>
        <v>21:0687</v>
      </c>
      <c r="D10573" s="1" t="str">
        <f t="shared" si="1474"/>
        <v>21:0207</v>
      </c>
      <c r="E10573" t="s">
        <v>41284</v>
      </c>
      <c r="F10573" t="s">
        <v>41285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 t="s">
        <v>21</v>
      </c>
      <c r="P10573" t="s">
        <v>356</v>
      </c>
      <c r="Q10573" t="s">
        <v>71</v>
      </c>
    </row>
    <row r="10574" spans="1:17" hidden="1" x14ac:dyDescent="0.25">
      <c r="A10574" t="s">
        <v>41286</v>
      </c>
      <c r="B10574" t="s">
        <v>41287</v>
      </c>
      <c r="C10574" s="1" t="str">
        <f t="shared" si="1466"/>
        <v>21:0687</v>
      </c>
      <c r="D10574" s="1" t="str">
        <f t="shared" si="1474"/>
        <v>21:0207</v>
      </c>
      <c r="E10574" t="s">
        <v>41288</v>
      </c>
      <c r="F10574" t="s">
        <v>41289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 t="s">
        <v>21</v>
      </c>
      <c r="P10574" t="s">
        <v>583</v>
      </c>
      <c r="Q10574" t="s">
        <v>71</v>
      </c>
    </row>
    <row r="10575" spans="1:17" hidden="1" x14ac:dyDescent="0.25">
      <c r="A10575" t="s">
        <v>41290</v>
      </c>
      <c r="B10575" t="s">
        <v>41291</v>
      </c>
      <c r="C10575" s="1" t="str">
        <f t="shared" si="1466"/>
        <v>21:0687</v>
      </c>
      <c r="D10575" s="1" t="str">
        <f t="shared" si="1474"/>
        <v>21:0207</v>
      </c>
      <c r="E10575" t="s">
        <v>41292</v>
      </c>
      <c r="F10575" t="s">
        <v>41293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 t="s">
        <v>21</v>
      </c>
      <c r="P10575" t="s">
        <v>356</v>
      </c>
      <c r="Q10575" t="s">
        <v>198</v>
      </c>
    </row>
    <row r="10576" spans="1:17" hidden="1" x14ac:dyDescent="0.25">
      <c r="A10576" t="s">
        <v>41294</v>
      </c>
      <c r="B10576" t="s">
        <v>41295</v>
      </c>
      <c r="C10576" s="1" t="str">
        <f t="shared" si="1466"/>
        <v>21:0687</v>
      </c>
      <c r="D10576" s="1" t="str">
        <f t="shared" si="1474"/>
        <v>21:0207</v>
      </c>
      <c r="E10576" t="s">
        <v>41296</v>
      </c>
      <c r="F10576" t="s">
        <v>41297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 t="s">
        <v>21</v>
      </c>
      <c r="P10576" t="s">
        <v>356</v>
      </c>
      <c r="Q10576" t="s">
        <v>46</v>
      </c>
    </row>
    <row r="10577" spans="1:17" hidden="1" x14ac:dyDescent="0.25">
      <c r="A10577" t="s">
        <v>41298</v>
      </c>
      <c r="B10577" t="s">
        <v>41299</v>
      </c>
      <c r="C10577" s="1" t="str">
        <f t="shared" si="1466"/>
        <v>21:0687</v>
      </c>
      <c r="D10577" s="1" t="str">
        <f>HYPERLINK("http://geochem.nrcan.gc.ca/cdogs/content/svy/svy_e.htm", "")</f>
        <v/>
      </c>
      <c r="G10577" s="1" t="str">
        <f>HYPERLINK("http://geochem.nrcan.gc.ca/cdogs/content/cr_/cr_00086_e.htm", "86")</f>
        <v>86</v>
      </c>
      <c r="J10577" t="s">
        <v>11703</v>
      </c>
      <c r="K10577" t="s">
        <v>11704</v>
      </c>
      <c r="O10577" t="s">
        <v>1812</v>
      </c>
      <c r="P10577" t="s">
        <v>2943</v>
      </c>
      <c r="Q10577" t="s">
        <v>59</v>
      </c>
    </row>
    <row r="10578" spans="1:17" hidden="1" x14ac:dyDescent="0.25">
      <c r="A10578" t="s">
        <v>41300</v>
      </c>
      <c r="B10578" t="s">
        <v>41301</v>
      </c>
      <c r="C10578" s="1" t="str">
        <f t="shared" si="1466"/>
        <v>21:0687</v>
      </c>
      <c r="D10578" s="1" t="str">
        <f t="shared" ref="D10578:D10602" si="1477">HYPERLINK("http://geochem.nrcan.gc.ca/cdogs/content/svy/svy210207_e.htm", "21:0207")</f>
        <v>21:0207</v>
      </c>
      <c r="E10578" t="s">
        <v>41302</v>
      </c>
      <c r="F10578" t="s">
        <v>41303</v>
      </c>
      <c r="H10578">
        <v>47.101409599999997</v>
      </c>
      <c r="I10578">
        <v>-65.792097999999996</v>
      </c>
      <c r="J10578" s="1" t="str">
        <f t="shared" ref="J10578:J10602" si="1478">HYPERLINK("http://geochem.nrcan.gc.ca/cdogs/content/kwd/kwd020018_e.htm", "Fluid (stream)")</f>
        <v>Fluid (stream)</v>
      </c>
      <c r="K10578" s="1" t="str">
        <f t="shared" ref="K10578:K10602" si="1479">HYPERLINK("http://geochem.nrcan.gc.ca/cdogs/content/kwd/kwd080007_e.htm", "Untreated Water")</f>
        <v>Untreated Water</v>
      </c>
      <c r="O10578" t="s">
        <v>21</v>
      </c>
      <c r="P10578" t="s">
        <v>356</v>
      </c>
      <c r="Q10578" t="s">
        <v>215</v>
      </c>
    </row>
    <row r="10579" spans="1:17" hidden="1" x14ac:dyDescent="0.25">
      <c r="A10579" t="s">
        <v>41304</v>
      </c>
      <c r="B10579" t="s">
        <v>41305</v>
      </c>
      <c r="C10579" s="1" t="str">
        <f t="shared" si="1466"/>
        <v>21:0687</v>
      </c>
      <c r="D10579" s="1" t="str">
        <f t="shared" si="1477"/>
        <v>21:0207</v>
      </c>
      <c r="E10579" t="s">
        <v>41306</v>
      </c>
      <c r="F10579" t="s">
        <v>41307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 t="s">
        <v>21</v>
      </c>
      <c r="P10579" t="s">
        <v>45</v>
      </c>
      <c r="Q10579" t="s">
        <v>46</v>
      </c>
    </row>
    <row r="10580" spans="1:17" hidden="1" x14ac:dyDescent="0.25">
      <c r="A10580" t="s">
        <v>41308</v>
      </c>
      <c r="B10580" t="s">
        <v>41309</v>
      </c>
      <c r="C10580" s="1" t="str">
        <f t="shared" si="1466"/>
        <v>21:0687</v>
      </c>
      <c r="D10580" s="1" t="str">
        <f t="shared" si="1477"/>
        <v>21:0207</v>
      </c>
      <c r="E10580" t="s">
        <v>41310</v>
      </c>
      <c r="F10580" t="s">
        <v>41311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 t="s">
        <v>21</v>
      </c>
      <c r="P10580" t="s">
        <v>356</v>
      </c>
      <c r="Q10580" t="s">
        <v>198</v>
      </c>
    </row>
    <row r="10581" spans="1:17" hidden="1" x14ac:dyDescent="0.25">
      <c r="A10581" t="s">
        <v>41312</v>
      </c>
      <c r="B10581" t="s">
        <v>41313</v>
      </c>
      <c r="C10581" s="1" t="str">
        <f t="shared" si="1466"/>
        <v>21:0687</v>
      </c>
      <c r="D10581" s="1" t="str">
        <f t="shared" si="1477"/>
        <v>21:0207</v>
      </c>
      <c r="E10581" t="s">
        <v>41314</v>
      </c>
      <c r="F10581" t="s">
        <v>41315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 t="s">
        <v>21</v>
      </c>
      <c r="P10581" t="s">
        <v>22</v>
      </c>
      <c r="Q10581" t="s">
        <v>103</v>
      </c>
    </row>
    <row r="10582" spans="1:17" hidden="1" x14ac:dyDescent="0.25">
      <c r="A10582" t="s">
        <v>41316</v>
      </c>
      <c r="B10582" t="s">
        <v>41317</v>
      </c>
      <c r="C10582" s="1" t="str">
        <f t="shared" si="1466"/>
        <v>21:0687</v>
      </c>
      <c r="D10582" s="1" t="str">
        <f t="shared" si="1477"/>
        <v>21:0207</v>
      </c>
      <c r="E10582" t="s">
        <v>41318</v>
      </c>
      <c r="F10582" t="s">
        <v>41319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 t="s">
        <v>21</v>
      </c>
      <c r="P10582" t="s">
        <v>356</v>
      </c>
      <c r="Q10582" t="s">
        <v>29</v>
      </c>
    </row>
    <row r="10583" spans="1:17" hidden="1" x14ac:dyDescent="0.25">
      <c r="A10583" t="s">
        <v>41320</v>
      </c>
      <c r="B10583" t="s">
        <v>41321</v>
      </c>
      <c r="C10583" s="1" t="str">
        <f t="shared" si="1466"/>
        <v>21:0687</v>
      </c>
      <c r="D10583" s="1" t="str">
        <f t="shared" si="1477"/>
        <v>21:0207</v>
      </c>
      <c r="E10583" t="s">
        <v>41322</v>
      </c>
      <c r="F10583" t="s">
        <v>41323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 t="s">
        <v>21</v>
      </c>
      <c r="P10583" t="s">
        <v>356</v>
      </c>
      <c r="Q10583" t="s">
        <v>198</v>
      </c>
    </row>
    <row r="10584" spans="1:17" hidden="1" x14ac:dyDescent="0.25">
      <c r="A10584" t="s">
        <v>41324</v>
      </c>
      <c r="B10584" t="s">
        <v>41325</v>
      </c>
      <c r="C10584" s="1" t="str">
        <f t="shared" si="1466"/>
        <v>21:0687</v>
      </c>
      <c r="D10584" s="1" t="str">
        <f t="shared" si="1477"/>
        <v>21:0207</v>
      </c>
      <c r="E10584" t="s">
        <v>41326</v>
      </c>
      <c r="F10584" t="s">
        <v>41327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 t="s">
        <v>21</v>
      </c>
      <c r="P10584" t="s">
        <v>356</v>
      </c>
      <c r="Q10584" t="s">
        <v>93</v>
      </c>
    </row>
    <row r="10585" spans="1:17" hidden="1" x14ac:dyDescent="0.25">
      <c r="A10585" t="s">
        <v>41328</v>
      </c>
      <c r="B10585" t="s">
        <v>41329</v>
      </c>
      <c r="C10585" s="1" t="str">
        <f t="shared" si="1466"/>
        <v>21:0687</v>
      </c>
      <c r="D10585" s="1" t="str">
        <f t="shared" si="1477"/>
        <v>21:0207</v>
      </c>
      <c r="E10585" t="s">
        <v>41326</v>
      </c>
      <c r="F10585" t="s">
        <v>41330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 t="s">
        <v>21</v>
      </c>
      <c r="P10585" t="s">
        <v>356</v>
      </c>
      <c r="Q10585" t="s">
        <v>215</v>
      </c>
    </row>
    <row r="10586" spans="1:17" hidden="1" x14ac:dyDescent="0.25">
      <c r="A10586" t="s">
        <v>41331</v>
      </c>
      <c r="B10586" t="s">
        <v>41332</v>
      </c>
      <c r="C10586" s="1" t="str">
        <f t="shared" si="1466"/>
        <v>21:0687</v>
      </c>
      <c r="D10586" s="1" t="str">
        <f t="shared" si="1477"/>
        <v>21:0207</v>
      </c>
      <c r="E10586" t="s">
        <v>41333</v>
      </c>
      <c r="F10586" t="s">
        <v>41334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 t="s">
        <v>21</v>
      </c>
      <c r="P10586" t="s">
        <v>22</v>
      </c>
      <c r="Q10586" t="s">
        <v>52</v>
      </c>
    </row>
    <row r="10587" spans="1:17" hidden="1" x14ac:dyDescent="0.25">
      <c r="A10587" t="s">
        <v>41335</v>
      </c>
      <c r="B10587" t="s">
        <v>41336</v>
      </c>
      <c r="C10587" s="1" t="str">
        <f t="shared" si="1466"/>
        <v>21:0687</v>
      </c>
      <c r="D10587" s="1" t="str">
        <f t="shared" si="1477"/>
        <v>21:0207</v>
      </c>
      <c r="E10587" t="s">
        <v>41337</v>
      </c>
      <c r="F10587" t="s">
        <v>41338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 t="s">
        <v>21</v>
      </c>
      <c r="P10587" t="s">
        <v>22</v>
      </c>
      <c r="Q10587" t="s">
        <v>215</v>
      </c>
    </row>
    <row r="10588" spans="1:17" hidden="1" x14ac:dyDescent="0.25">
      <c r="A10588" t="s">
        <v>41339</v>
      </c>
      <c r="B10588" t="s">
        <v>41340</v>
      </c>
      <c r="C10588" s="1" t="str">
        <f t="shared" si="1466"/>
        <v>21:0687</v>
      </c>
      <c r="D10588" s="1" t="str">
        <f t="shared" si="1477"/>
        <v>21:0207</v>
      </c>
      <c r="E10588" t="s">
        <v>41341</v>
      </c>
      <c r="F10588" t="s">
        <v>41342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 t="s">
        <v>21</v>
      </c>
      <c r="P10588" t="s">
        <v>356</v>
      </c>
      <c r="Q10588" t="s">
        <v>215</v>
      </c>
    </row>
    <row r="10589" spans="1:17" hidden="1" x14ac:dyDescent="0.25">
      <c r="A10589" t="s">
        <v>41343</v>
      </c>
      <c r="B10589" t="s">
        <v>41344</v>
      </c>
      <c r="C10589" s="1" t="str">
        <f t="shared" si="1466"/>
        <v>21:0687</v>
      </c>
      <c r="D10589" s="1" t="str">
        <f t="shared" si="1477"/>
        <v>21:0207</v>
      </c>
      <c r="E10589" t="s">
        <v>41345</v>
      </c>
      <c r="F10589" t="s">
        <v>41346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 t="s">
        <v>21</v>
      </c>
      <c r="P10589" t="s">
        <v>356</v>
      </c>
      <c r="Q10589" t="s">
        <v>52</v>
      </c>
    </row>
    <row r="10590" spans="1:17" hidden="1" x14ac:dyDescent="0.25">
      <c r="A10590" t="s">
        <v>41347</v>
      </c>
      <c r="B10590" t="s">
        <v>41348</v>
      </c>
      <c r="C10590" s="1" t="str">
        <f t="shared" si="1466"/>
        <v>21:0687</v>
      </c>
      <c r="D10590" s="1" t="str">
        <f t="shared" si="1477"/>
        <v>21:0207</v>
      </c>
      <c r="E10590" t="s">
        <v>41349</v>
      </c>
      <c r="F10590" t="s">
        <v>41350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 t="s">
        <v>21</v>
      </c>
      <c r="P10590" t="s">
        <v>356</v>
      </c>
      <c r="Q10590" t="s">
        <v>93</v>
      </c>
    </row>
    <row r="10591" spans="1:17" hidden="1" x14ac:dyDescent="0.25">
      <c r="A10591" t="s">
        <v>41351</v>
      </c>
      <c r="B10591" t="s">
        <v>41352</v>
      </c>
      <c r="C10591" s="1" t="str">
        <f t="shared" si="1466"/>
        <v>21:0687</v>
      </c>
      <c r="D10591" s="1" t="str">
        <f t="shared" si="1477"/>
        <v>21:0207</v>
      </c>
      <c r="E10591" t="s">
        <v>41353</v>
      </c>
      <c r="F10591" t="s">
        <v>41354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 t="s">
        <v>21</v>
      </c>
      <c r="P10591" t="s">
        <v>22</v>
      </c>
      <c r="Q10591" t="s">
        <v>29</v>
      </c>
    </row>
    <row r="10592" spans="1:17" hidden="1" x14ac:dyDescent="0.25">
      <c r="A10592" t="s">
        <v>41355</v>
      </c>
      <c r="B10592" t="s">
        <v>41356</v>
      </c>
      <c r="C10592" s="1" t="str">
        <f t="shared" si="1466"/>
        <v>21:0687</v>
      </c>
      <c r="D10592" s="1" t="str">
        <f t="shared" si="1477"/>
        <v>21:0207</v>
      </c>
      <c r="E10592" t="s">
        <v>41357</v>
      </c>
      <c r="F10592" t="s">
        <v>41358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 t="s">
        <v>21</v>
      </c>
      <c r="P10592" t="s">
        <v>583</v>
      </c>
      <c r="Q10592" t="s">
        <v>93</v>
      </c>
    </row>
    <row r="10593" spans="1:17" hidden="1" x14ac:dyDescent="0.25">
      <c r="A10593" t="s">
        <v>41359</v>
      </c>
      <c r="B10593" t="s">
        <v>41360</v>
      </c>
      <c r="C10593" s="1" t="str">
        <f t="shared" si="1466"/>
        <v>21:0687</v>
      </c>
      <c r="D10593" s="1" t="str">
        <f t="shared" si="1477"/>
        <v>21:0207</v>
      </c>
      <c r="E10593" t="s">
        <v>41361</v>
      </c>
      <c r="F10593" t="s">
        <v>41362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 t="s">
        <v>21</v>
      </c>
      <c r="P10593" t="s">
        <v>22</v>
      </c>
      <c r="Q10593" t="s">
        <v>88</v>
      </c>
    </row>
    <row r="10594" spans="1:17" hidden="1" x14ac:dyDescent="0.25">
      <c r="A10594" t="s">
        <v>41363</v>
      </c>
      <c r="B10594" t="s">
        <v>41364</v>
      </c>
      <c r="C10594" s="1" t="str">
        <f t="shared" si="1466"/>
        <v>21:0687</v>
      </c>
      <c r="D10594" s="1" t="str">
        <f t="shared" si="1477"/>
        <v>21:0207</v>
      </c>
      <c r="E10594" t="s">
        <v>41365</v>
      </c>
      <c r="F10594" t="s">
        <v>41366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 t="s">
        <v>21</v>
      </c>
      <c r="P10594" t="s">
        <v>583</v>
      </c>
      <c r="Q10594" t="s">
        <v>93</v>
      </c>
    </row>
    <row r="10595" spans="1:17" hidden="1" x14ac:dyDescent="0.25">
      <c r="A10595" t="s">
        <v>41367</v>
      </c>
      <c r="B10595" t="s">
        <v>41368</v>
      </c>
      <c r="C10595" s="1" t="str">
        <f t="shared" si="1466"/>
        <v>21:0687</v>
      </c>
      <c r="D10595" s="1" t="str">
        <f t="shared" si="1477"/>
        <v>21:0207</v>
      </c>
      <c r="E10595" t="s">
        <v>41369</v>
      </c>
      <c r="F10595" t="s">
        <v>41370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 t="s">
        <v>21</v>
      </c>
      <c r="P10595" t="s">
        <v>356</v>
      </c>
      <c r="Q10595" t="s">
        <v>2822</v>
      </c>
    </row>
    <row r="10596" spans="1:17" hidden="1" x14ac:dyDescent="0.25">
      <c r="A10596" t="s">
        <v>41371</v>
      </c>
      <c r="B10596" t="s">
        <v>41372</v>
      </c>
      <c r="C10596" s="1" t="str">
        <f t="shared" ref="C10596:C10659" si="1480">HYPERLINK("http://geochem.nrcan.gc.ca/cdogs/content/bdl/bdl210687_e.htm", "21:0687")</f>
        <v>21:0687</v>
      </c>
      <c r="D10596" s="1" t="str">
        <f t="shared" si="1477"/>
        <v>21:0207</v>
      </c>
      <c r="E10596" t="s">
        <v>41373</v>
      </c>
      <c r="F10596" t="s">
        <v>41374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 t="s">
        <v>21</v>
      </c>
      <c r="P10596" t="s">
        <v>356</v>
      </c>
      <c r="Q10596" t="s">
        <v>2822</v>
      </c>
    </row>
    <row r="10597" spans="1:17" hidden="1" x14ac:dyDescent="0.25">
      <c r="A10597" t="s">
        <v>41375</v>
      </c>
      <c r="B10597" t="s">
        <v>41376</v>
      </c>
      <c r="C10597" s="1" t="str">
        <f t="shared" si="1480"/>
        <v>21:0687</v>
      </c>
      <c r="D10597" s="1" t="str">
        <f t="shared" si="1477"/>
        <v>21:0207</v>
      </c>
      <c r="E10597" t="s">
        <v>41377</v>
      </c>
      <c r="F10597" t="s">
        <v>41378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 t="s">
        <v>5793</v>
      </c>
      <c r="P10597" t="s">
        <v>356</v>
      </c>
      <c r="Q10597" t="s">
        <v>2822</v>
      </c>
    </row>
    <row r="10598" spans="1:17" hidden="1" x14ac:dyDescent="0.25">
      <c r="A10598" t="s">
        <v>41379</v>
      </c>
      <c r="B10598" t="s">
        <v>41380</v>
      </c>
      <c r="C10598" s="1" t="str">
        <f t="shared" si="1480"/>
        <v>21:0687</v>
      </c>
      <c r="D10598" s="1" t="str">
        <f t="shared" si="1477"/>
        <v>21:0207</v>
      </c>
      <c r="E10598" t="s">
        <v>41381</v>
      </c>
      <c r="F10598" t="s">
        <v>41382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 t="s">
        <v>21</v>
      </c>
      <c r="P10598" t="s">
        <v>356</v>
      </c>
      <c r="Q10598" t="s">
        <v>2822</v>
      </c>
    </row>
    <row r="10599" spans="1:17" hidden="1" x14ac:dyDescent="0.25">
      <c r="A10599" t="s">
        <v>41383</v>
      </c>
      <c r="B10599" t="s">
        <v>41384</v>
      </c>
      <c r="C10599" s="1" t="str">
        <f t="shared" si="1480"/>
        <v>21:0687</v>
      </c>
      <c r="D10599" s="1" t="str">
        <f t="shared" si="1477"/>
        <v>21:0207</v>
      </c>
      <c r="E10599" t="s">
        <v>41385</v>
      </c>
      <c r="F10599" t="s">
        <v>41386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 t="s">
        <v>21</v>
      </c>
      <c r="P10599" t="s">
        <v>22</v>
      </c>
      <c r="Q10599" t="s">
        <v>16574</v>
      </c>
    </row>
    <row r="10600" spans="1:17" hidden="1" x14ac:dyDescent="0.25">
      <c r="A10600" t="s">
        <v>41387</v>
      </c>
      <c r="B10600" t="s">
        <v>41388</v>
      </c>
      <c r="C10600" s="1" t="str">
        <f t="shared" si="1480"/>
        <v>21:0687</v>
      </c>
      <c r="D10600" s="1" t="str">
        <f t="shared" si="1477"/>
        <v>21:0207</v>
      </c>
      <c r="E10600" t="s">
        <v>41389</v>
      </c>
      <c r="F10600" t="s">
        <v>41390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 t="s">
        <v>21</v>
      </c>
      <c r="P10600" t="s">
        <v>356</v>
      </c>
      <c r="Q10600" t="s">
        <v>7328</v>
      </c>
    </row>
    <row r="10601" spans="1:17" hidden="1" x14ac:dyDescent="0.25">
      <c r="A10601" t="s">
        <v>41391</v>
      </c>
      <c r="B10601" t="s">
        <v>41392</v>
      </c>
      <c r="C10601" s="1" t="str">
        <f t="shared" si="1480"/>
        <v>21:0687</v>
      </c>
      <c r="D10601" s="1" t="str">
        <f t="shared" si="1477"/>
        <v>21:0207</v>
      </c>
      <c r="E10601" t="s">
        <v>41393</v>
      </c>
      <c r="F10601" t="s">
        <v>41394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 t="s">
        <v>21</v>
      </c>
      <c r="P10601" t="s">
        <v>356</v>
      </c>
      <c r="Q10601" t="s">
        <v>16574</v>
      </c>
    </row>
    <row r="10602" spans="1:17" hidden="1" x14ac:dyDescent="0.25">
      <c r="A10602" t="s">
        <v>41395</v>
      </c>
      <c r="B10602" t="s">
        <v>41396</v>
      </c>
      <c r="C10602" s="1" t="str">
        <f t="shared" si="1480"/>
        <v>21:0687</v>
      </c>
      <c r="D10602" s="1" t="str">
        <f t="shared" si="1477"/>
        <v>21:0207</v>
      </c>
      <c r="E10602" t="s">
        <v>41397</v>
      </c>
      <c r="F10602" t="s">
        <v>41398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 t="s">
        <v>21</v>
      </c>
      <c r="P10602" t="s">
        <v>356</v>
      </c>
      <c r="Q10602" t="s">
        <v>16574</v>
      </c>
    </row>
    <row r="10603" spans="1:17" hidden="1" x14ac:dyDescent="0.25">
      <c r="A10603" t="s">
        <v>41399</v>
      </c>
      <c r="B10603" t="s">
        <v>41400</v>
      </c>
      <c r="C10603" s="1" t="str">
        <f t="shared" si="1480"/>
        <v>21:0687</v>
      </c>
      <c r="D10603" s="1" t="str">
        <f>HYPERLINK("http://geochem.nrcan.gc.ca/cdogs/content/svy/svy_e.htm", "")</f>
        <v/>
      </c>
      <c r="G10603" s="1" t="str">
        <f>HYPERLINK("http://geochem.nrcan.gc.ca/cdogs/content/cr_/cr_00084_e.htm", "84")</f>
        <v>84</v>
      </c>
      <c r="J10603" t="s">
        <v>11703</v>
      </c>
      <c r="K10603" t="s">
        <v>11704</v>
      </c>
      <c r="O10603" t="s">
        <v>2129</v>
      </c>
      <c r="P10603" t="s">
        <v>2212</v>
      </c>
      <c r="Q10603" t="s">
        <v>71</v>
      </c>
    </row>
    <row r="10604" spans="1:17" hidden="1" x14ac:dyDescent="0.25">
      <c r="A10604" t="s">
        <v>41401</v>
      </c>
      <c r="B10604" t="s">
        <v>41402</v>
      </c>
      <c r="C10604" s="1" t="str">
        <f t="shared" si="1480"/>
        <v>21:0687</v>
      </c>
      <c r="D10604" s="1" t="str">
        <f t="shared" ref="D10604:D10615" si="1481">HYPERLINK("http://geochem.nrcan.gc.ca/cdogs/content/svy/svy210207_e.htm", "21:0207")</f>
        <v>21:0207</v>
      </c>
      <c r="E10604" t="s">
        <v>41403</v>
      </c>
      <c r="F10604" t="s">
        <v>41404</v>
      </c>
      <c r="H10604">
        <v>47.1013862</v>
      </c>
      <c r="I10604">
        <v>-65.993670100000003</v>
      </c>
      <c r="J10604" s="1" t="str">
        <f t="shared" ref="J10604:J10615" si="1482">HYPERLINK("http://geochem.nrcan.gc.ca/cdogs/content/kwd/kwd020018_e.htm", "Fluid (stream)")</f>
        <v>Fluid (stream)</v>
      </c>
      <c r="K10604" s="1" t="str">
        <f t="shared" ref="K10604:K10615" si="1483">HYPERLINK("http://geochem.nrcan.gc.ca/cdogs/content/kwd/kwd080007_e.htm", "Untreated Water")</f>
        <v>Untreated Water</v>
      </c>
      <c r="O10604" t="s">
        <v>21</v>
      </c>
      <c r="P10604" t="s">
        <v>22</v>
      </c>
      <c r="Q10604" t="s">
        <v>8961</v>
      </c>
    </row>
    <row r="10605" spans="1:17" hidden="1" x14ac:dyDescent="0.25">
      <c r="A10605" t="s">
        <v>41405</v>
      </c>
      <c r="B10605" t="s">
        <v>41406</v>
      </c>
      <c r="C10605" s="1" t="str">
        <f t="shared" si="1480"/>
        <v>21:0687</v>
      </c>
      <c r="D10605" s="1" t="str">
        <f t="shared" si="1481"/>
        <v>21:0207</v>
      </c>
      <c r="E10605" t="s">
        <v>41407</v>
      </c>
      <c r="F10605" t="s">
        <v>41408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 t="s">
        <v>21</v>
      </c>
      <c r="P10605" t="s">
        <v>356</v>
      </c>
      <c r="Q10605" t="s">
        <v>215</v>
      </c>
    </row>
    <row r="10606" spans="1:17" hidden="1" x14ac:dyDescent="0.25">
      <c r="A10606" t="s">
        <v>41409</v>
      </c>
      <c r="B10606" t="s">
        <v>41410</v>
      </c>
      <c r="C10606" s="1" t="str">
        <f t="shared" si="1480"/>
        <v>21:0687</v>
      </c>
      <c r="D10606" s="1" t="str">
        <f t="shared" si="1481"/>
        <v>21:0207</v>
      </c>
      <c r="E10606" t="s">
        <v>41411</v>
      </c>
      <c r="F10606" t="s">
        <v>41412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 t="s">
        <v>21</v>
      </c>
      <c r="P10606" t="s">
        <v>356</v>
      </c>
      <c r="Q10606" t="s">
        <v>52</v>
      </c>
    </row>
    <row r="10607" spans="1:17" hidden="1" x14ac:dyDescent="0.25">
      <c r="A10607" t="s">
        <v>41413</v>
      </c>
      <c r="B10607" t="s">
        <v>41414</v>
      </c>
      <c r="C10607" s="1" t="str">
        <f t="shared" si="1480"/>
        <v>21:0687</v>
      </c>
      <c r="D10607" s="1" t="str">
        <f t="shared" si="1481"/>
        <v>21:0207</v>
      </c>
      <c r="E10607" t="s">
        <v>41415</v>
      </c>
      <c r="F10607" t="s">
        <v>41416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 t="s">
        <v>21</v>
      </c>
      <c r="P10607" t="s">
        <v>2212</v>
      </c>
      <c r="Q10607" t="s">
        <v>189</v>
      </c>
    </row>
    <row r="10608" spans="1:17" hidden="1" x14ac:dyDescent="0.25">
      <c r="A10608" t="s">
        <v>41417</v>
      </c>
      <c r="B10608" t="s">
        <v>41418</v>
      </c>
      <c r="C10608" s="1" t="str">
        <f t="shared" si="1480"/>
        <v>21:0687</v>
      </c>
      <c r="D10608" s="1" t="str">
        <f t="shared" si="1481"/>
        <v>21:0207</v>
      </c>
      <c r="E10608" t="s">
        <v>41415</v>
      </c>
      <c r="F10608" t="s">
        <v>41419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 t="s">
        <v>21</v>
      </c>
      <c r="P10608" t="s">
        <v>397</v>
      </c>
      <c r="Q10608" t="s">
        <v>52</v>
      </c>
    </row>
    <row r="10609" spans="1:17" hidden="1" x14ac:dyDescent="0.25">
      <c r="A10609" t="s">
        <v>41420</v>
      </c>
      <c r="B10609" t="s">
        <v>41421</v>
      </c>
      <c r="C10609" s="1" t="str">
        <f t="shared" si="1480"/>
        <v>21:0687</v>
      </c>
      <c r="D10609" s="1" t="str">
        <f t="shared" si="1481"/>
        <v>21:0207</v>
      </c>
      <c r="E10609" t="s">
        <v>41422</v>
      </c>
      <c r="F10609" t="s">
        <v>41423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 t="s">
        <v>21</v>
      </c>
      <c r="P10609" t="s">
        <v>397</v>
      </c>
      <c r="Q10609" t="s">
        <v>52</v>
      </c>
    </row>
    <row r="10610" spans="1:17" hidden="1" x14ac:dyDescent="0.25">
      <c r="A10610" t="s">
        <v>41424</v>
      </c>
      <c r="B10610" t="s">
        <v>41425</v>
      </c>
      <c r="C10610" s="1" t="str">
        <f t="shared" si="1480"/>
        <v>21:0687</v>
      </c>
      <c r="D10610" s="1" t="str">
        <f t="shared" si="1481"/>
        <v>21:0207</v>
      </c>
      <c r="E10610" t="s">
        <v>41426</v>
      </c>
      <c r="F10610" t="s">
        <v>41427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 t="s">
        <v>21</v>
      </c>
      <c r="P10610" t="s">
        <v>397</v>
      </c>
      <c r="Q10610" t="s">
        <v>215</v>
      </c>
    </row>
    <row r="10611" spans="1:17" hidden="1" x14ac:dyDescent="0.25">
      <c r="A10611" t="s">
        <v>41428</v>
      </c>
      <c r="B10611" t="s">
        <v>41429</v>
      </c>
      <c r="C10611" s="1" t="str">
        <f t="shared" si="1480"/>
        <v>21:0687</v>
      </c>
      <c r="D10611" s="1" t="str">
        <f t="shared" si="1481"/>
        <v>21:0207</v>
      </c>
      <c r="E10611" t="s">
        <v>41430</v>
      </c>
      <c r="F10611" t="s">
        <v>41431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 t="s">
        <v>21</v>
      </c>
      <c r="P10611" t="s">
        <v>397</v>
      </c>
      <c r="Q10611" t="s">
        <v>52</v>
      </c>
    </row>
    <row r="10612" spans="1:17" hidden="1" x14ac:dyDescent="0.25">
      <c r="A10612" t="s">
        <v>41432</v>
      </c>
      <c r="B10612" t="s">
        <v>41433</v>
      </c>
      <c r="C10612" s="1" t="str">
        <f t="shared" si="1480"/>
        <v>21:0687</v>
      </c>
      <c r="D10612" s="1" t="str">
        <f t="shared" si="1481"/>
        <v>21:0207</v>
      </c>
      <c r="E10612" t="s">
        <v>41434</v>
      </c>
      <c r="F10612" t="s">
        <v>41435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 t="s">
        <v>21</v>
      </c>
      <c r="P10612" t="s">
        <v>397</v>
      </c>
      <c r="Q10612" t="s">
        <v>189</v>
      </c>
    </row>
    <row r="10613" spans="1:17" hidden="1" x14ac:dyDescent="0.25">
      <c r="A10613" t="s">
        <v>41436</v>
      </c>
      <c r="B10613" t="s">
        <v>41437</v>
      </c>
      <c r="C10613" s="1" t="str">
        <f t="shared" si="1480"/>
        <v>21:0687</v>
      </c>
      <c r="D10613" s="1" t="str">
        <f t="shared" si="1481"/>
        <v>21:0207</v>
      </c>
      <c r="E10613" t="s">
        <v>41438</v>
      </c>
      <c r="F10613" t="s">
        <v>41439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 t="s">
        <v>21</v>
      </c>
      <c r="P10613" t="s">
        <v>22</v>
      </c>
      <c r="Q10613" t="s">
        <v>103</v>
      </c>
    </row>
    <row r="10614" spans="1:17" hidden="1" x14ac:dyDescent="0.25">
      <c r="A10614" t="s">
        <v>41440</v>
      </c>
      <c r="B10614" t="s">
        <v>41441</v>
      </c>
      <c r="C10614" s="1" t="str">
        <f t="shared" si="1480"/>
        <v>21:0687</v>
      </c>
      <c r="D10614" s="1" t="str">
        <f t="shared" si="1481"/>
        <v>21:0207</v>
      </c>
      <c r="E10614" t="s">
        <v>41438</v>
      </c>
      <c r="F10614" t="s">
        <v>41442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 t="s">
        <v>21</v>
      </c>
      <c r="P10614" t="s">
        <v>22</v>
      </c>
      <c r="Q10614" t="s">
        <v>198</v>
      </c>
    </row>
    <row r="10615" spans="1:17" hidden="1" x14ac:dyDescent="0.25">
      <c r="A10615" t="s">
        <v>41443</v>
      </c>
      <c r="B10615" t="s">
        <v>41444</v>
      </c>
      <c r="C10615" s="1" t="str">
        <f t="shared" si="1480"/>
        <v>21:0687</v>
      </c>
      <c r="D10615" s="1" t="str">
        <f t="shared" si="1481"/>
        <v>21:0207</v>
      </c>
      <c r="E10615" t="s">
        <v>41445</v>
      </c>
      <c r="F10615" t="s">
        <v>41446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 t="s">
        <v>244</v>
      </c>
      <c r="P10615" t="s">
        <v>22</v>
      </c>
      <c r="Q10615" t="s">
        <v>52</v>
      </c>
    </row>
    <row r="10616" spans="1:17" hidden="1" x14ac:dyDescent="0.25">
      <c r="A10616" t="s">
        <v>41447</v>
      </c>
      <c r="B10616" t="s">
        <v>41448</v>
      </c>
      <c r="C10616" s="1" t="str">
        <f t="shared" si="1480"/>
        <v>21:0687</v>
      </c>
      <c r="D10616" s="1" t="str">
        <f>HYPERLINK("http://geochem.nrcan.gc.ca/cdogs/content/svy/svy_e.htm", "")</f>
        <v/>
      </c>
      <c r="G10616" s="1" t="str">
        <f>HYPERLINK("http://geochem.nrcan.gc.ca/cdogs/content/cr_/cr_00084_e.htm", "84")</f>
        <v>84</v>
      </c>
      <c r="J10616" t="s">
        <v>11703</v>
      </c>
      <c r="K10616" t="s">
        <v>11704</v>
      </c>
      <c r="O10616" t="s">
        <v>652</v>
      </c>
      <c r="P10616" t="s">
        <v>583</v>
      </c>
      <c r="Q10616" t="s">
        <v>29</v>
      </c>
    </row>
    <row r="10617" spans="1:17" hidden="1" x14ac:dyDescent="0.25">
      <c r="A10617" t="s">
        <v>41449</v>
      </c>
      <c r="B10617" t="s">
        <v>41450</v>
      </c>
      <c r="C10617" s="1" t="str">
        <f t="shared" si="1480"/>
        <v>21:0687</v>
      </c>
      <c r="D10617" s="1" t="str">
        <f t="shared" ref="D10617:D10634" si="1484">HYPERLINK("http://geochem.nrcan.gc.ca/cdogs/content/svy/svy210207_e.htm", "21:0207")</f>
        <v>21:0207</v>
      </c>
      <c r="E10617" t="s">
        <v>41451</v>
      </c>
      <c r="F10617" t="s">
        <v>41452</v>
      </c>
      <c r="H10617">
        <v>47.077646700000003</v>
      </c>
      <c r="I10617">
        <v>-65.837279699999996</v>
      </c>
      <c r="J10617" s="1" t="str">
        <f t="shared" ref="J10617:J10643" si="1485">HYPERLINK("http://geochem.nrcan.gc.ca/cdogs/content/kwd/kwd020018_e.htm", "Fluid (stream)")</f>
        <v>Fluid (stream)</v>
      </c>
      <c r="K10617" s="1" t="str">
        <f t="shared" ref="K10617:K10643" si="1486">HYPERLINK("http://geochem.nrcan.gc.ca/cdogs/content/kwd/kwd080007_e.htm", "Untreated Water")</f>
        <v>Untreated Water</v>
      </c>
      <c r="O10617" t="s">
        <v>21</v>
      </c>
      <c r="P10617" t="s">
        <v>583</v>
      </c>
      <c r="Q10617" t="s">
        <v>103</v>
      </c>
    </row>
    <row r="10618" spans="1:17" hidden="1" x14ac:dyDescent="0.25">
      <c r="A10618" t="s">
        <v>41453</v>
      </c>
      <c r="B10618" t="s">
        <v>41454</v>
      </c>
      <c r="C10618" s="1" t="str">
        <f t="shared" si="1480"/>
        <v>21:0687</v>
      </c>
      <c r="D10618" s="1" t="str">
        <f t="shared" si="1484"/>
        <v>21:0207</v>
      </c>
      <c r="E10618" t="s">
        <v>41455</v>
      </c>
      <c r="F10618" t="s">
        <v>41456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 t="s">
        <v>21</v>
      </c>
      <c r="P10618" t="s">
        <v>22</v>
      </c>
      <c r="Q10618" t="s">
        <v>93</v>
      </c>
    </row>
    <row r="10619" spans="1:17" hidden="1" x14ac:dyDescent="0.25">
      <c r="A10619" t="s">
        <v>41457</v>
      </c>
      <c r="B10619" t="s">
        <v>41458</v>
      </c>
      <c r="C10619" s="1" t="str">
        <f t="shared" si="1480"/>
        <v>21:0687</v>
      </c>
      <c r="D10619" s="1" t="str">
        <f t="shared" si="1484"/>
        <v>21:0207</v>
      </c>
      <c r="E10619" t="s">
        <v>41459</v>
      </c>
      <c r="F10619" t="s">
        <v>41460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 t="s">
        <v>21</v>
      </c>
      <c r="P10619" t="s">
        <v>356</v>
      </c>
      <c r="Q10619" t="s">
        <v>46</v>
      </c>
    </row>
    <row r="10620" spans="1:17" hidden="1" x14ac:dyDescent="0.25">
      <c r="A10620" t="s">
        <v>41461</v>
      </c>
      <c r="B10620" t="s">
        <v>41462</v>
      </c>
      <c r="C10620" s="1" t="str">
        <f t="shared" si="1480"/>
        <v>21:0687</v>
      </c>
      <c r="D10620" s="1" t="str">
        <f t="shared" si="1484"/>
        <v>21:0207</v>
      </c>
      <c r="E10620" t="s">
        <v>41463</v>
      </c>
      <c r="F10620" t="s">
        <v>41464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 t="s">
        <v>21</v>
      </c>
      <c r="P10620" t="s">
        <v>356</v>
      </c>
      <c r="Q10620" t="s">
        <v>29</v>
      </c>
    </row>
    <row r="10621" spans="1:17" hidden="1" x14ac:dyDescent="0.25">
      <c r="A10621" t="s">
        <v>41465</v>
      </c>
      <c r="B10621" t="s">
        <v>41466</v>
      </c>
      <c r="C10621" s="1" t="str">
        <f t="shared" si="1480"/>
        <v>21:0687</v>
      </c>
      <c r="D10621" s="1" t="str">
        <f t="shared" si="1484"/>
        <v>21:0207</v>
      </c>
      <c r="E10621" t="s">
        <v>41467</v>
      </c>
      <c r="F10621" t="s">
        <v>41468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 t="s">
        <v>21</v>
      </c>
      <c r="P10621" t="s">
        <v>356</v>
      </c>
      <c r="Q10621" t="s">
        <v>46</v>
      </c>
    </row>
    <row r="10622" spans="1:17" hidden="1" x14ac:dyDescent="0.25">
      <c r="A10622" t="s">
        <v>41469</v>
      </c>
      <c r="B10622" t="s">
        <v>41470</v>
      </c>
      <c r="C10622" s="1" t="str">
        <f t="shared" si="1480"/>
        <v>21:0687</v>
      </c>
      <c r="D10622" s="1" t="str">
        <f t="shared" si="1484"/>
        <v>21:0207</v>
      </c>
      <c r="E10622" t="s">
        <v>41471</v>
      </c>
      <c r="F10622" t="s">
        <v>41472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 t="s">
        <v>21</v>
      </c>
      <c r="P10622" t="s">
        <v>356</v>
      </c>
      <c r="Q10622" t="s">
        <v>23</v>
      </c>
    </row>
    <row r="10623" spans="1:17" hidden="1" x14ac:dyDescent="0.25">
      <c r="A10623" t="s">
        <v>41473</v>
      </c>
      <c r="B10623" t="s">
        <v>41474</v>
      </c>
      <c r="C10623" s="1" t="str">
        <f t="shared" si="1480"/>
        <v>21:0687</v>
      </c>
      <c r="D10623" s="1" t="str">
        <f t="shared" si="1484"/>
        <v>21:0207</v>
      </c>
      <c r="E10623" t="s">
        <v>41475</v>
      </c>
      <c r="F10623" t="s">
        <v>41476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 t="s">
        <v>21</v>
      </c>
      <c r="P10623" t="s">
        <v>356</v>
      </c>
      <c r="Q10623" t="s">
        <v>71</v>
      </c>
    </row>
    <row r="10624" spans="1:17" hidden="1" x14ac:dyDescent="0.25">
      <c r="A10624" t="s">
        <v>41477</v>
      </c>
      <c r="B10624" t="s">
        <v>41478</v>
      </c>
      <c r="C10624" s="1" t="str">
        <f t="shared" si="1480"/>
        <v>21:0687</v>
      </c>
      <c r="D10624" s="1" t="str">
        <f t="shared" si="1484"/>
        <v>21:0207</v>
      </c>
      <c r="E10624" t="s">
        <v>41479</v>
      </c>
      <c r="F10624" t="s">
        <v>41480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 t="s">
        <v>21</v>
      </c>
      <c r="P10624" t="s">
        <v>356</v>
      </c>
      <c r="Q10624" t="s">
        <v>71</v>
      </c>
    </row>
    <row r="10625" spans="1:17" hidden="1" x14ac:dyDescent="0.25">
      <c r="A10625" t="s">
        <v>41481</v>
      </c>
      <c r="B10625" t="s">
        <v>41482</v>
      </c>
      <c r="C10625" s="1" t="str">
        <f t="shared" si="1480"/>
        <v>21:0687</v>
      </c>
      <c r="D10625" s="1" t="str">
        <f t="shared" si="1484"/>
        <v>21:0207</v>
      </c>
      <c r="E10625" t="s">
        <v>41483</v>
      </c>
      <c r="F10625" t="s">
        <v>41484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 t="s">
        <v>21</v>
      </c>
      <c r="P10625" t="s">
        <v>356</v>
      </c>
      <c r="Q10625" t="s">
        <v>2366</v>
      </c>
    </row>
    <row r="10626" spans="1:17" hidden="1" x14ac:dyDescent="0.25">
      <c r="A10626" t="s">
        <v>41485</v>
      </c>
      <c r="B10626" t="s">
        <v>41486</v>
      </c>
      <c r="C10626" s="1" t="str">
        <f t="shared" si="1480"/>
        <v>21:0687</v>
      </c>
      <c r="D10626" s="1" t="str">
        <f t="shared" si="1484"/>
        <v>21:0207</v>
      </c>
      <c r="E10626" t="s">
        <v>41487</v>
      </c>
      <c r="F10626" t="s">
        <v>41488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 t="s">
        <v>21</v>
      </c>
      <c r="P10626" t="s">
        <v>356</v>
      </c>
      <c r="Q10626" t="s">
        <v>143</v>
      </c>
    </row>
    <row r="10627" spans="1:17" hidden="1" x14ac:dyDescent="0.25">
      <c r="A10627" t="s">
        <v>41489</v>
      </c>
      <c r="B10627" t="s">
        <v>41490</v>
      </c>
      <c r="C10627" s="1" t="str">
        <f t="shared" si="1480"/>
        <v>21:0687</v>
      </c>
      <c r="D10627" s="1" t="str">
        <f t="shared" si="1484"/>
        <v>21:0207</v>
      </c>
      <c r="E10627" t="s">
        <v>41491</v>
      </c>
      <c r="F10627" t="s">
        <v>41492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 t="s">
        <v>21</v>
      </c>
      <c r="P10627" t="s">
        <v>356</v>
      </c>
      <c r="Q10627" t="s">
        <v>138</v>
      </c>
    </row>
    <row r="10628" spans="1:17" hidden="1" x14ac:dyDescent="0.25">
      <c r="A10628" t="s">
        <v>41493</v>
      </c>
      <c r="B10628" t="s">
        <v>41494</v>
      </c>
      <c r="C10628" s="1" t="str">
        <f t="shared" si="1480"/>
        <v>21:0687</v>
      </c>
      <c r="D10628" s="1" t="str">
        <f t="shared" si="1484"/>
        <v>21:0207</v>
      </c>
      <c r="E10628" t="s">
        <v>41495</v>
      </c>
      <c r="F10628" t="s">
        <v>41496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 t="s">
        <v>21</v>
      </c>
      <c r="P10628" t="s">
        <v>22</v>
      </c>
      <c r="Q10628" t="s">
        <v>143</v>
      </c>
    </row>
    <row r="10629" spans="1:17" hidden="1" x14ac:dyDescent="0.25">
      <c r="A10629" t="s">
        <v>41497</v>
      </c>
      <c r="B10629" t="s">
        <v>41498</v>
      </c>
      <c r="C10629" s="1" t="str">
        <f t="shared" si="1480"/>
        <v>21:0687</v>
      </c>
      <c r="D10629" s="1" t="str">
        <f t="shared" si="1484"/>
        <v>21:0207</v>
      </c>
      <c r="E10629" t="s">
        <v>41499</v>
      </c>
      <c r="F10629" t="s">
        <v>41500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 t="s">
        <v>21</v>
      </c>
      <c r="P10629" t="s">
        <v>22</v>
      </c>
      <c r="Q10629" t="s">
        <v>71</v>
      </c>
    </row>
    <row r="10630" spans="1:17" hidden="1" x14ac:dyDescent="0.25">
      <c r="A10630" t="s">
        <v>41501</v>
      </c>
      <c r="B10630" t="s">
        <v>41502</v>
      </c>
      <c r="C10630" s="1" t="str">
        <f t="shared" si="1480"/>
        <v>21:0687</v>
      </c>
      <c r="D10630" s="1" t="str">
        <f t="shared" si="1484"/>
        <v>21:0207</v>
      </c>
      <c r="E10630" t="s">
        <v>41503</v>
      </c>
      <c r="F10630" t="s">
        <v>41504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 t="s">
        <v>21</v>
      </c>
      <c r="P10630" t="s">
        <v>583</v>
      </c>
      <c r="Q10630" t="s">
        <v>215</v>
      </c>
    </row>
    <row r="10631" spans="1:17" hidden="1" x14ac:dyDescent="0.25">
      <c r="A10631" t="s">
        <v>41505</v>
      </c>
      <c r="B10631" t="s">
        <v>41506</v>
      </c>
      <c r="C10631" s="1" t="str">
        <f t="shared" si="1480"/>
        <v>21:0687</v>
      </c>
      <c r="D10631" s="1" t="str">
        <f t="shared" si="1484"/>
        <v>21:0207</v>
      </c>
      <c r="E10631" t="s">
        <v>41507</v>
      </c>
      <c r="F10631" t="s">
        <v>41508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 t="s">
        <v>21</v>
      </c>
      <c r="P10631" t="s">
        <v>22</v>
      </c>
      <c r="Q10631" t="s">
        <v>215</v>
      </c>
    </row>
    <row r="10632" spans="1:17" hidden="1" x14ac:dyDescent="0.25">
      <c r="A10632" t="s">
        <v>41509</v>
      </c>
      <c r="B10632" t="s">
        <v>41510</v>
      </c>
      <c r="C10632" s="1" t="str">
        <f t="shared" si="1480"/>
        <v>21:0687</v>
      </c>
      <c r="D10632" s="1" t="str">
        <f t="shared" si="1484"/>
        <v>21:0207</v>
      </c>
      <c r="E10632" t="s">
        <v>41511</v>
      </c>
      <c r="F10632" t="s">
        <v>41512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 t="s">
        <v>21</v>
      </c>
      <c r="P10632" t="s">
        <v>356</v>
      </c>
      <c r="Q10632" t="s">
        <v>52</v>
      </c>
    </row>
    <row r="10633" spans="1:17" hidden="1" x14ac:dyDescent="0.25">
      <c r="A10633" t="s">
        <v>41513</v>
      </c>
      <c r="B10633" t="s">
        <v>41514</v>
      </c>
      <c r="C10633" s="1" t="str">
        <f t="shared" si="1480"/>
        <v>21:0687</v>
      </c>
      <c r="D10633" s="1" t="str">
        <f t="shared" si="1484"/>
        <v>21:0207</v>
      </c>
      <c r="E10633" t="s">
        <v>41515</v>
      </c>
      <c r="F10633" t="s">
        <v>41516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 t="s">
        <v>21</v>
      </c>
      <c r="P10633" t="s">
        <v>356</v>
      </c>
      <c r="Q10633" t="s">
        <v>52</v>
      </c>
    </row>
    <row r="10634" spans="1:17" hidden="1" x14ac:dyDescent="0.25">
      <c r="A10634" t="s">
        <v>41517</v>
      </c>
      <c r="B10634" t="s">
        <v>41518</v>
      </c>
      <c r="C10634" s="1" t="str">
        <f t="shared" si="1480"/>
        <v>21:0687</v>
      </c>
      <c r="D10634" s="1" t="str">
        <f t="shared" si="1484"/>
        <v>21:0207</v>
      </c>
      <c r="E10634" t="s">
        <v>41519</v>
      </c>
      <c r="F10634" t="s">
        <v>41520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 t="s">
        <v>21</v>
      </c>
      <c r="P10634" t="s">
        <v>356</v>
      </c>
      <c r="Q10634" t="s">
        <v>189</v>
      </c>
    </row>
    <row r="10635" spans="1:17" hidden="1" x14ac:dyDescent="0.25">
      <c r="A10635" t="s">
        <v>41521</v>
      </c>
      <c r="B10635" t="s">
        <v>41522</v>
      </c>
      <c r="C10635" s="1" t="str">
        <f t="shared" si="1480"/>
        <v>21:0687</v>
      </c>
      <c r="D10635" s="1" t="str">
        <f t="shared" ref="D10635:D10643" si="1487">HYPERLINK("http://geochem.nrcan.gc.ca/cdogs/content/svy/svy210208_e.htm", "21:0208")</f>
        <v>21:0208</v>
      </c>
      <c r="E10635" t="s">
        <v>41523</v>
      </c>
      <c r="F10635" t="s">
        <v>41524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 t="s">
        <v>21</v>
      </c>
      <c r="P10635" t="s">
        <v>356</v>
      </c>
      <c r="Q10635" t="s">
        <v>52</v>
      </c>
    </row>
    <row r="10636" spans="1:17" hidden="1" x14ac:dyDescent="0.25">
      <c r="A10636" t="s">
        <v>41525</v>
      </c>
      <c r="B10636" t="s">
        <v>41526</v>
      </c>
      <c r="C10636" s="1" t="str">
        <f t="shared" si="1480"/>
        <v>21:0687</v>
      </c>
      <c r="D10636" s="1" t="str">
        <f t="shared" si="1487"/>
        <v>21:0208</v>
      </c>
      <c r="E10636" t="s">
        <v>41527</v>
      </c>
      <c r="F10636" t="s">
        <v>41528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 t="s">
        <v>21</v>
      </c>
      <c r="P10636" t="s">
        <v>356</v>
      </c>
      <c r="Q10636" t="s">
        <v>143</v>
      </c>
    </row>
    <row r="10637" spans="1:17" hidden="1" x14ac:dyDescent="0.25">
      <c r="A10637" t="s">
        <v>41529</v>
      </c>
      <c r="B10637" t="s">
        <v>41530</v>
      </c>
      <c r="C10637" s="1" t="str">
        <f t="shared" si="1480"/>
        <v>21:0687</v>
      </c>
      <c r="D10637" s="1" t="str">
        <f t="shared" si="1487"/>
        <v>21:0208</v>
      </c>
      <c r="E10637" t="s">
        <v>41531</v>
      </c>
      <c r="F10637" t="s">
        <v>41532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 t="s">
        <v>21</v>
      </c>
      <c r="P10637" t="s">
        <v>356</v>
      </c>
      <c r="Q10637" t="s">
        <v>215</v>
      </c>
    </row>
    <row r="10638" spans="1:17" hidden="1" x14ac:dyDescent="0.25">
      <c r="A10638" t="s">
        <v>41533</v>
      </c>
      <c r="B10638" t="s">
        <v>41534</v>
      </c>
      <c r="C10638" s="1" t="str">
        <f t="shared" si="1480"/>
        <v>21:0687</v>
      </c>
      <c r="D10638" s="1" t="str">
        <f t="shared" si="1487"/>
        <v>21:0208</v>
      </c>
      <c r="E10638" t="s">
        <v>41535</v>
      </c>
      <c r="F10638" t="s">
        <v>41536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 t="s">
        <v>21</v>
      </c>
      <c r="P10638" t="s">
        <v>356</v>
      </c>
      <c r="Q10638" t="s">
        <v>149</v>
      </c>
    </row>
    <row r="10639" spans="1:17" hidden="1" x14ac:dyDescent="0.25">
      <c r="A10639" t="s">
        <v>41537</v>
      </c>
      <c r="B10639" t="s">
        <v>41538</v>
      </c>
      <c r="C10639" s="1" t="str">
        <f t="shared" si="1480"/>
        <v>21:0687</v>
      </c>
      <c r="D10639" s="1" t="str">
        <f t="shared" si="1487"/>
        <v>21:0208</v>
      </c>
      <c r="E10639" t="s">
        <v>41535</v>
      </c>
      <c r="F10639" t="s">
        <v>41539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 t="s">
        <v>21</v>
      </c>
      <c r="P10639" t="s">
        <v>356</v>
      </c>
      <c r="Q10639" t="s">
        <v>149</v>
      </c>
    </row>
    <row r="10640" spans="1:17" hidden="1" x14ac:dyDescent="0.25">
      <c r="A10640" t="s">
        <v>41540</v>
      </c>
      <c r="B10640" t="s">
        <v>41541</v>
      </c>
      <c r="C10640" s="1" t="str">
        <f t="shared" si="1480"/>
        <v>21:0687</v>
      </c>
      <c r="D10640" s="1" t="str">
        <f t="shared" si="1487"/>
        <v>21:0208</v>
      </c>
      <c r="E10640" t="s">
        <v>41542</v>
      </c>
      <c r="F10640" t="s">
        <v>41543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 t="s">
        <v>21</v>
      </c>
      <c r="P10640" t="s">
        <v>356</v>
      </c>
      <c r="Q10640" t="s">
        <v>1528</v>
      </c>
    </row>
    <row r="10641" spans="1:17" hidden="1" x14ac:dyDescent="0.25">
      <c r="A10641" t="s">
        <v>41544</v>
      </c>
      <c r="B10641" t="s">
        <v>41545</v>
      </c>
      <c r="C10641" s="1" t="str">
        <f t="shared" si="1480"/>
        <v>21:0687</v>
      </c>
      <c r="D10641" s="1" t="str">
        <f t="shared" si="1487"/>
        <v>21:0208</v>
      </c>
      <c r="E10641" t="s">
        <v>41546</v>
      </c>
      <c r="F10641" t="s">
        <v>41547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 t="s">
        <v>21</v>
      </c>
      <c r="P10641" t="s">
        <v>22</v>
      </c>
      <c r="Q10641" t="s">
        <v>93</v>
      </c>
    </row>
    <row r="10642" spans="1:17" hidden="1" x14ac:dyDescent="0.25">
      <c r="A10642" t="s">
        <v>41548</v>
      </c>
      <c r="B10642" t="s">
        <v>41549</v>
      </c>
      <c r="C10642" s="1" t="str">
        <f t="shared" si="1480"/>
        <v>21:0687</v>
      </c>
      <c r="D10642" s="1" t="str">
        <f t="shared" si="1487"/>
        <v>21:0208</v>
      </c>
      <c r="E10642" t="s">
        <v>41550</v>
      </c>
      <c r="F10642" t="s">
        <v>41551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 t="s">
        <v>21</v>
      </c>
      <c r="P10642" t="s">
        <v>22</v>
      </c>
      <c r="Q10642" t="s">
        <v>88</v>
      </c>
    </row>
    <row r="10643" spans="1:17" hidden="1" x14ac:dyDescent="0.25">
      <c r="A10643" t="s">
        <v>41552</v>
      </c>
      <c r="B10643" t="s">
        <v>41553</v>
      </c>
      <c r="C10643" s="1" t="str">
        <f t="shared" si="1480"/>
        <v>21:0687</v>
      </c>
      <c r="D10643" s="1" t="str">
        <f t="shared" si="1487"/>
        <v>21:0208</v>
      </c>
      <c r="E10643" t="s">
        <v>41554</v>
      </c>
      <c r="F10643" t="s">
        <v>41555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 t="s">
        <v>21</v>
      </c>
      <c r="P10643" t="s">
        <v>356</v>
      </c>
      <c r="Q10643" t="s">
        <v>7328</v>
      </c>
    </row>
    <row r="10644" spans="1:17" hidden="1" x14ac:dyDescent="0.25">
      <c r="A10644" t="s">
        <v>41556</v>
      </c>
      <c r="B10644" t="s">
        <v>41557</v>
      </c>
      <c r="C10644" s="1" t="str">
        <f t="shared" si="1480"/>
        <v>21:0687</v>
      </c>
      <c r="D10644" s="1" t="str">
        <f>HYPERLINK("http://geochem.nrcan.gc.ca/cdogs/content/svy/svy_e.htm", "")</f>
        <v/>
      </c>
      <c r="G10644" s="1" t="str">
        <f>HYPERLINK("http://geochem.nrcan.gc.ca/cdogs/content/cr_/cr_00086_e.htm", "86")</f>
        <v>86</v>
      </c>
      <c r="J10644" t="s">
        <v>11703</v>
      </c>
      <c r="K10644" t="s">
        <v>11704</v>
      </c>
      <c r="O10644" t="s">
        <v>9744</v>
      </c>
      <c r="P10644" t="s">
        <v>391</v>
      </c>
      <c r="Q10644" t="s">
        <v>29</v>
      </c>
    </row>
    <row r="10645" spans="1:17" hidden="1" x14ac:dyDescent="0.25">
      <c r="A10645" t="s">
        <v>41558</v>
      </c>
      <c r="B10645" t="s">
        <v>41559</v>
      </c>
      <c r="C10645" s="1" t="str">
        <f t="shared" si="1480"/>
        <v>21:0687</v>
      </c>
      <c r="D10645" s="1" t="str">
        <f t="shared" ref="D10645:D10653" si="1488">HYPERLINK("http://geochem.nrcan.gc.ca/cdogs/content/svy/svy210208_e.htm", "21:0208")</f>
        <v>21:0208</v>
      </c>
      <c r="E10645" t="s">
        <v>41560</v>
      </c>
      <c r="F10645" t="s">
        <v>41561</v>
      </c>
      <c r="H10645">
        <v>47.307369000000001</v>
      </c>
      <c r="I10645">
        <v>-65.949785399999996</v>
      </c>
      <c r="J10645" s="1" t="str">
        <f t="shared" ref="J10645:J10653" si="1489">HYPERLINK("http://geochem.nrcan.gc.ca/cdogs/content/kwd/kwd020018_e.htm", "Fluid (stream)")</f>
        <v>Fluid (stream)</v>
      </c>
      <c r="K10645" s="1" t="str">
        <f t="shared" ref="K10645:K10653" si="1490">HYPERLINK("http://geochem.nrcan.gc.ca/cdogs/content/kwd/kwd080007_e.htm", "Untreated Water")</f>
        <v>Untreated Water</v>
      </c>
      <c r="O10645" t="s">
        <v>113</v>
      </c>
      <c r="P10645" t="s">
        <v>22</v>
      </c>
      <c r="Q10645" t="s">
        <v>171</v>
      </c>
    </row>
    <row r="10646" spans="1:17" hidden="1" x14ac:dyDescent="0.25">
      <c r="A10646" t="s">
        <v>41562</v>
      </c>
      <c r="B10646" t="s">
        <v>41563</v>
      </c>
      <c r="C10646" s="1" t="str">
        <f t="shared" si="1480"/>
        <v>21:0687</v>
      </c>
      <c r="D10646" s="1" t="str">
        <f t="shared" si="1488"/>
        <v>21:0208</v>
      </c>
      <c r="E10646" t="s">
        <v>41564</v>
      </c>
      <c r="F10646" t="s">
        <v>41565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 t="s">
        <v>21</v>
      </c>
      <c r="P10646" t="s">
        <v>356</v>
      </c>
      <c r="Q10646" t="s">
        <v>2366</v>
      </c>
    </row>
    <row r="10647" spans="1:17" hidden="1" x14ac:dyDescent="0.25">
      <c r="A10647" t="s">
        <v>41566</v>
      </c>
      <c r="B10647" t="s">
        <v>41567</v>
      </c>
      <c r="C10647" s="1" t="str">
        <f t="shared" si="1480"/>
        <v>21:0687</v>
      </c>
      <c r="D10647" s="1" t="str">
        <f t="shared" si="1488"/>
        <v>21:0208</v>
      </c>
      <c r="E10647" t="s">
        <v>41568</v>
      </c>
      <c r="F10647" t="s">
        <v>41569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 t="s">
        <v>21</v>
      </c>
      <c r="P10647" t="s">
        <v>356</v>
      </c>
      <c r="Q10647" t="s">
        <v>138</v>
      </c>
    </row>
    <row r="10648" spans="1:17" hidden="1" x14ac:dyDescent="0.25">
      <c r="A10648" t="s">
        <v>41570</v>
      </c>
      <c r="B10648" t="s">
        <v>41571</v>
      </c>
      <c r="C10648" s="1" t="str">
        <f t="shared" si="1480"/>
        <v>21:0687</v>
      </c>
      <c r="D10648" s="1" t="str">
        <f t="shared" si="1488"/>
        <v>21:0208</v>
      </c>
      <c r="E10648" t="s">
        <v>41572</v>
      </c>
      <c r="F10648" t="s">
        <v>41573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 t="s">
        <v>21</v>
      </c>
      <c r="P10648" t="s">
        <v>356</v>
      </c>
      <c r="Q10648" t="s">
        <v>88</v>
      </c>
    </row>
    <row r="10649" spans="1:17" hidden="1" x14ac:dyDescent="0.25">
      <c r="A10649" t="s">
        <v>41574</v>
      </c>
      <c r="B10649" t="s">
        <v>41575</v>
      </c>
      <c r="C10649" s="1" t="str">
        <f t="shared" si="1480"/>
        <v>21:0687</v>
      </c>
      <c r="D10649" s="1" t="str">
        <f t="shared" si="1488"/>
        <v>21:0208</v>
      </c>
      <c r="E10649" t="s">
        <v>41576</v>
      </c>
      <c r="F10649" t="s">
        <v>41577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 t="s">
        <v>21</v>
      </c>
      <c r="P10649" t="s">
        <v>356</v>
      </c>
      <c r="Q10649" t="s">
        <v>88</v>
      </c>
    </row>
    <row r="10650" spans="1:17" hidden="1" x14ac:dyDescent="0.25">
      <c r="A10650" t="s">
        <v>41578</v>
      </c>
      <c r="B10650" t="s">
        <v>41579</v>
      </c>
      <c r="C10650" s="1" t="str">
        <f t="shared" si="1480"/>
        <v>21:0687</v>
      </c>
      <c r="D10650" s="1" t="str">
        <f t="shared" si="1488"/>
        <v>21:0208</v>
      </c>
      <c r="E10650" t="s">
        <v>41580</v>
      </c>
      <c r="F10650" t="s">
        <v>41581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 t="s">
        <v>21</v>
      </c>
      <c r="P10650" t="s">
        <v>356</v>
      </c>
      <c r="Q10650" t="s">
        <v>143</v>
      </c>
    </row>
    <row r="10651" spans="1:17" hidden="1" x14ac:dyDescent="0.25">
      <c r="A10651" t="s">
        <v>41582</v>
      </c>
      <c r="B10651" t="s">
        <v>41583</v>
      </c>
      <c r="C10651" s="1" t="str">
        <f t="shared" si="1480"/>
        <v>21:0687</v>
      </c>
      <c r="D10651" s="1" t="str">
        <f t="shared" si="1488"/>
        <v>21:0208</v>
      </c>
      <c r="E10651" t="s">
        <v>41584</v>
      </c>
      <c r="F10651" t="s">
        <v>41585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 t="s">
        <v>21</v>
      </c>
      <c r="P10651" t="s">
        <v>356</v>
      </c>
      <c r="Q10651" t="s">
        <v>215</v>
      </c>
    </row>
    <row r="10652" spans="1:17" hidden="1" x14ac:dyDescent="0.25">
      <c r="A10652" t="s">
        <v>41586</v>
      </c>
      <c r="B10652" t="s">
        <v>41587</v>
      </c>
      <c r="C10652" s="1" t="str">
        <f t="shared" si="1480"/>
        <v>21:0687</v>
      </c>
      <c r="D10652" s="1" t="str">
        <f t="shared" si="1488"/>
        <v>21:0208</v>
      </c>
      <c r="E10652" t="s">
        <v>41588</v>
      </c>
      <c r="F10652" t="s">
        <v>41589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 t="s">
        <v>21</v>
      </c>
      <c r="P10652" t="s">
        <v>45</v>
      </c>
      <c r="Q10652" t="s">
        <v>88</v>
      </c>
    </row>
    <row r="10653" spans="1:17" hidden="1" x14ac:dyDescent="0.25">
      <c r="A10653" t="s">
        <v>41590</v>
      </c>
      <c r="B10653" t="s">
        <v>41591</v>
      </c>
      <c r="C10653" s="1" t="str">
        <f t="shared" si="1480"/>
        <v>21:0687</v>
      </c>
      <c r="D10653" s="1" t="str">
        <f t="shared" si="1488"/>
        <v>21:0208</v>
      </c>
      <c r="E10653" t="s">
        <v>41592</v>
      </c>
      <c r="F10653" t="s">
        <v>41593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 t="s">
        <v>21</v>
      </c>
      <c r="P10653" t="s">
        <v>45</v>
      </c>
      <c r="Q10653" t="s">
        <v>189</v>
      </c>
    </row>
    <row r="10654" spans="1:17" hidden="1" x14ac:dyDescent="0.25">
      <c r="A10654" t="s">
        <v>41594</v>
      </c>
      <c r="B10654" t="s">
        <v>41595</v>
      </c>
      <c r="C10654" s="1" t="str">
        <f t="shared" si="1480"/>
        <v>21:0687</v>
      </c>
      <c r="D10654" s="1" t="str">
        <f>HYPERLINK("http://geochem.nrcan.gc.ca/cdogs/content/svy/svy_e.htm", "")</f>
        <v/>
      </c>
      <c r="G10654" s="1" t="str">
        <f>HYPERLINK("http://geochem.nrcan.gc.ca/cdogs/content/cr_/cr_00085_e.htm", "85")</f>
        <v>85</v>
      </c>
      <c r="J10654" t="s">
        <v>11703</v>
      </c>
      <c r="K10654" t="s">
        <v>11704</v>
      </c>
      <c r="O10654" t="s">
        <v>9517</v>
      </c>
      <c r="P10654" t="s">
        <v>2212</v>
      </c>
      <c r="Q10654" t="s">
        <v>5130</v>
      </c>
    </row>
    <row r="10655" spans="1:17" hidden="1" x14ac:dyDescent="0.25">
      <c r="A10655" t="s">
        <v>41596</v>
      </c>
      <c r="B10655" t="s">
        <v>41597</v>
      </c>
      <c r="C10655" s="1" t="str">
        <f t="shared" si="1480"/>
        <v>21:0687</v>
      </c>
      <c r="D10655" s="1" t="str">
        <f t="shared" ref="D10655:D10683" si="1491">HYPERLINK("http://geochem.nrcan.gc.ca/cdogs/content/svy/svy210208_e.htm", "21:0208")</f>
        <v>21:0208</v>
      </c>
      <c r="E10655" t="s">
        <v>41598</v>
      </c>
      <c r="F10655" t="s">
        <v>41599</v>
      </c>
      <c r="H10655">
        <v>47.336532499999997</v>
      </c>
      <c r="I10655">
        <v>-65.985657799999998</v>
      </c>
      <c r="J10655" s="1" t="str">
        <f t="shared" ref="J10655:J10683" si="1492">HYPERLINK("http://geochem.nrcan.gc.ca/cdogs/content/kwd/kwd020018_e.htm", "Fluid (stream)")</f>
        <v>Fluid (stream)</v>
      </c>
      <c r="K10655" s="1" t="str">
        <f t="shared" ref="K10655:K10683" si="1493">HYPERLINK("http://geochem.nrcan.gc.ca/cdogs/content/kwd/kwd080007_e.htm", "Untreated Water")</f>
        <v>Untreated Water</v>
      </c>
      <c r="O10655" t="s">
        <v>21</v>
      </c>
      <c r="P10655" t="s">
        <v>356</v>
      </c>
      <c r="Q10655" t="s">
        <v>103</v>
      </c>
    </row>
    <row r="10656" spans="1:17" hidden="1" x14ac:dyDescent="0.25">
      <c r="A10656" t="s">
        <v>41600</v>
      </c>
      <c r="B10656" t="s">
        <v>41601</v>
      </c>
      <c r="C10656" s="1" t="str">
        <f t="shared" si="1480"/>
        <v>21:0687</v>
      </c>
      <c r="D10656" s="1" t="str">
        <f t="shared" si="1491"/>
        <v>21:0208</v>
      </c>
      <c r="E10656" t="s">
        <v>41602</v>
      </c>
      <c r="F10656" t="s">
        <v>41603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 t="s">
        <v>21</v>
      </c>
      <c r="P10656" t="s">
        <v>45</v>
      </c>
      <c r="Q10656" t="s">
        <v>103</v>
      </c>
    </row>
    <row r="10657" spans="1:17" hidden="1" x14ac:dyDescent="0.25">
      <c r="A10657" t="s">
        <v>41604</v>
      </c>
      <c r="B10657" t="s">
        <v>41605</v>
      </c>
      <c r="C10657" s="1" t="str">
        <f t="shared" si="1480"/>
        <v>21:0687</v>
      </c>
      <c r="D10657" s="1" t="str">
        <f t="shared" si="1491"/>
        <v>21:0208</v>
      </c>
      <c r="E10657" t="s">
        <v>41606</v>
      </c>
      <c r="F10657" t="s">
        <v>41607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 t="s">
        <v>21</v>
      </c>
      <c r="P10657" t="s">
        <v>356</v>
      </c>
      <c r="Q10657" t="s">
        <v>93</v>
      </c>
    </row>
    <row r="10658" spans="1:17" hidden="1" x14ac:dyDescent="0.25">
      <c r="A10658" t="s">
        <v>41608</v>
      </c>
      <c r="B10658" t="s">
        <v>41609</v>
      </c>
      <c r="C10658" s="1" t="str">
        <f t="shared" si="1480"/>
        <v>21:0687</v>
      </c>
      <c r="D10658" s="1" t="str">
        <f t="shared" si="1491"/>
        <v>21:0208</v>
      </c>
      <c r="E10658" t="s">
        <v>41606</v>
      </c>
      <c r="F10658" t="s">
        <v>41610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 t="s">
        <v>21</v>
      </c>
      <c r="P10658" t="s">
        <v>356</v>
      </c>
      <c r="Q10658" t="s">
        <v>71</v>
      </c>
    </row>
    <row r="10659" spans="1:17" hidden="1" x14ac:dyDescent="0.25">
      <c r="A10659" t="s">
        <v>41611</v>
      </c>
      <c r="B10659" t="s">
        <v>41612</v>
      </c>
      <c r="C10659" s="1" t="str">
        <f t="shared" si="1480"/>
        <v>21:0687</v>
      </c>
      <c r="D10659" s="1" t="str">
        <f t="shared" si="1491"/>
        <v>21:0208</v>
      </c>
      <c r="E10659" t="s">
        <v>41613</v>
      </c>
      <c r="F10659" t="s">
        <v>41614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 t="s">
        <v>21</v>
      </c>
      <c r="P10659" t="s">
        <v>45</v>
      </c>
      <c r="Q10659" t="s">
        <v>215</v>
      </c>
    </row>
    <row r="10660" spans="1:17" hidden="1" x14ac:dyDescent="0.25">
      <c r="A10660" t="s">
        <v>41615</v>
      </c>
      <c r="B10660" t="s">
        <v>41616</v>
      </c>
      <c r="C10660" s="1" t="str">
        <f t="shared" ref="C10660:C10723" si="1494">HYPERLINK("http://geochem.nrcan.gc.ca/cdogs/content/bdl/bdl210687_e.htm", "21:0687")</f>
        <v>21:0687</v>
      </c>
      <c r="D10660" s="1" t="str">
        <f t="shared" si="1491"/>
        <v>21:0208</v>
      </c>
      <c r="E10660" t="s">
        <v>41617</v>
      </c>
      <c r="F10660" t="s">
        <v>41618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 t="s">
        <v>21</v>
      </c>
      <c r="P10660" t="s">
        <v>356</v>
      </c>
      <c r="Q10660" t="s">
        <v>52</v>
      </c>
    </row>
    <row r="10661" spans="1:17" hidden="1" x14ac:dyDescent="0.25">
      <c r="A10661" t="s">
        <v>41619</v>
      </c>
      <c r="B10661" t="s">
        <v>41620</v>
      </c>
      <c r="C10661" s="1" t="str">
        <f t="shared" si="1494"/>
        <v>21:0687</v>
      </c>
      <c r="D10661" s="1" t="str">
        <f t="shared" si="1491"/>
        <v>21:0208</v>
      </c>
      <c r="E10661" t="s">
        <v>41621</v>
      </c>
      <c r="F10661" t="s">
        <v>41622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 t="s">
        <v>21</v>
      </c>
      <c r="P10661" t="s">
        <v>356</v>
      </c>
      <c r="Q10661" t="s">
        <v>52</v>
      </c>
    </row>
    <row r="10662" spans="1:17" hidden="1" x14ac:dyDescent="0.25">
      <c r="A10662" t="s">
        <v>41623</v>
      </c>
      <c r="B10662" t="s">
        <v>41624</v>
      </c>
      <c r="C10662" s="1" t="str">
        <f t="shared" si="1494"/>
        <v>21:0687</v>
      </c>
      <c r="D10662" s="1" t="str">
        <f t="shared" si="1491"/>
        <v>21:0208</v>
      </c>
      <c r="E10662" t="s">
        <v>41625</v>
      </c>
      <c r="F10662" t="s">
        <v>41626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 t="s">
        <v>21</v>
      </c>
      <c r="P10662" t="s">
        <v>356</v>
      </c>
      <c r="Q10662" t="s">
        <v>189</v>
      </c>
    </row>
    <row r="10663" spans="1:17" hidden="1" x14ac:dyDescent="0.25">
      <c r="A10663" t="s">
        <v>41627</v>
      </c>
      <c r="B10663" t="s">
        <v>41628</v>
      </c>
      <c r="C10663" s="1" t="str">
        <f t="shared" si="1494"/>
        <v>21:0687</v>
      </c>
      <c r="D10663" s="1" t="str">
        <f t="shared" si="1491"/>
        <v>21:0208</v>
      </c>
      <c r="E10663" t="s">
        <v>41629</v>
      </c>
      <c r="F10663" t="s">
        <v>41630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 t="s">
        <v>21</v>
      </c>
      <c r="P10663" t="s">
        <v>356</v>
      </c>
      <c r="Q10663" t="s">
        <v>149</v>
      </c>
    </row>
    <row r="10664" spans="1:17" hidden="1" x14ac:dyDescent="0.25">
      <c r="A10664" t="s">
        <v>41631</v>
      </c>
      <c r="B10664" t="s">
        <v>41632</v>
      </c>
      <c r="C10664" s="1" t="str">
        <f t="shared" si="1494"/>
        <v>21:0687</v>
      </c>
      <c r="D10664" s="1" t="str">
        <f t="shared" si="1491"/>
        <v>21:0208</v>
      </c>
      <c r="E10664" t="s">
        <v>41633</v>
      </c>
      <c r="F10664" t="s">
        <v>41634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 t="s">
        <v>21</v>
      </c>
      <c r="P10664" t="s">
        <v>45</v>
      </c>
      <c r="Q10664" t="s">
        <v>46</v>
      </c>
    </row>
    <row r="10665" spans="1:17" hidden="1" x14ac:dyDescent="0.25">
      <c r="A10665" t="s">
        <v>41635</v>
      </c>
      <c r="B10665" t="s">
        <v>41636</v>
      </c>
      <c r="C10665" s="1" t="str">
        <f t="shared" si="1494"/>
        <v>21:0687</v>
      </c>
      <c r="D10665" s="1" t="str">
        <f t="shared" si="1491"/>
        <v>21:0208</v>
      </c>
      <c r="E10665" t="s">
        <v>41637</v>
      </c>
      <c r="F10665" t="s">
        <v>41638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 t="s">
        <v>21</v>
      </c>
      <c r="P10665" t="s">
        <v>45</v>
      </c>
      <c r="Q10665" t="s">
        <v>198</v>
      </c>
    </row>
    <row r="10666" spans="1:17" hidden="1" x14ac:dyDescent="0.25">
      <c r="A10666" t="s">
        <v>41639</v>
      </c>
      <c r="B10666" t="s">
        <v>41640</v>
      </c>
      <c r="C10666" s="1" t="str">
        <f t="shared" si="1494"/>
        <v>21:0687</v>
      </c>
      <c r="D10666" s="1" t="str">
        <f t="shared" si="1491"/>
        <v>21:0208</v>
      </c>
      <c r="E10666" t="s">
        <v>41641</v>
      </c>
      <c r="F10666" t="s">
        <v>41642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 t="s">
        <v>21</v>
      </c>
      <c r="P10666" t="s">
        <v>397</v>
      </c>
      <c r="Q10666" t="s">
        <v>138</v>
      </c>
    </row>
    <row r="10667" spans="1:17" hidden="1" x14ac:dyDescent="0.25">
      <c r="A10667" t="s">
        <v>41643</v>
      </c>
      <c r="B10667" t="s">
        <v>41644</v>
      </c>
      <c r="C10667" s="1" t="str">
        <f t="shared" si="1494"/>
        <v>21:0687</v>
      </c>
      <c r="D10667" s="1" t="str">
        <f t="shared" si="1491"/>
        <v>21:0208</v>
      </c>
      <c r="E10667" t="s">
        <v>41645</v>
      </c>
      <c r="F10667" t="s">
        <v>41646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 t="s">
        <v>21</v>
      </c>
      <c r="P10667" t="s">
        <v>397</v>
      </c>
      <c r="Q10667" t="s">
        <v>149</v>
      </c>
    </row>
    <row r="10668" spans="1:17" hidden="1" x14ac:dyDescent="0.25">
      <c r="A10668" t="s">
        <v>41647</v>
      </c>
      <c r="B10668" t="s">
        <v>41648</v>
      </c>
      <c r="C10668" s="1" t="str">
        <f t="shared" si="1494"/>
        <v>21:0687</v>
      </c>
      <c r="D10668" s="1" t="str">
        <f t="shared" si="1491"/>
        <v>21:0208</v>
      </c>
      <c r="E10668" t="s">
        <v>41649</v>
      </c>
      <c r="F10668" t="s">
        <v>41650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 t="s">
        <v>21</v>
      </c>
      <c r="P10668" t="s">
        <v>2943</v>
      </c>
      <c r="Q10668" t="s">
        <v>2366</v>
      </c>
    </row>
    <row r="10669" spans="1:17" hidden="1" x14ac:dyDescent="0.25">
      <c r="A10669" t="s">
        <v>41651</v>
      </c>
      <c r="B10669" t="s">
        <v>41652</v>
      </c>
      <c r="C10669" s="1" t="str">
        <f t="shared" si="1494"/>
        <v>21:0687</v>
      </c>
      <c r="D10669" s="1" t="str">
        <f t="shared" si="1491"/>
        <v>21:0208</v>
      </c>
      <c r="E10669" t="s">
        <v>41653</v>
      </c>
      <c r="F10669" t="s">
        <v>41654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 t="s">
        <v>21</v>
      </c>
      <c r="P10669" t="s">
        <v>583</v>
      </c>
      <c r="Q10669" t="s">
        <v>2392</v>
      </c>
    </row>
    <row r="10670" spans="1:17" hidden="1" x14ac:dyDescent="0.25">
      <c r="A10670" t="s">
        <v>41655</v>
      </c>
      <c r="B10670" t="s">
        <v>41656</v>
      </c>
      <c r="C10670" s="1" t="str">
        <f t="shared" si="1494"/>
        <v>21:0687</v>
      </c>
      <c r="D10670" s="1" t="str">
        <f t="shared" si="1491"/>
        <v>21:0208</v>
      </c>
      <c r="E10670" t="s">
        <v>41657</v>
      </c>
      <c r="F10670" t="s">
        <v>41658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 t="s">
        <v>21</v>
      </c>
      <c r="P10670" t="s">
        <v>356</v>
      </c>
      <c r="Q10670" t="s">
        <v>2948</v>
      </c>
    </row>
    <row r="10671" spans="1:17" hidden="1" x14ac:dyDescent="0.25">
      <c r="A10671" t="s">
        <v>41659</v>
      </c>
      <c r="B10671" t="s">
        <v>41660</v>
      </c>
      <c r="C10671" s="1" t="str">
        <f t="shared" si="1494"/>
        <v>21:0687</v>
      </c>
      <c r="D10671" s="1" t="str">
        <f t="shared" si="1491"/>
        <v>21:0208</v>
      </c>
      <c r="E10671" t="s">
        <v>41657</v>
      </c>
      <c r="F10671" t="s">
        <v>41661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 t="s">
        <v>21</v>
      </c>
      <c r="P10671" t="s">
        <v>45</v>
      </c>
      <c r="Q10671" t="s">
        <v>2948</v>
      </c>
    </row>
    <row r="10672" spans="1:17" hidden="1" x14ac:dyDescent="0.25">
      <c r="A10672" t="s">
        <v>41662</v>
      </c>
      <c r="B10672" t="s">
        <v>41663</v>
      </c>
      <c r="C10672" s="1" t="str">
        <f t="shared" si="1494"/>
        <v>21:0687</v>
      </c>
      <c r="D10672" s="1" t="str">
        <f t="shared" si="1491"/>
        <v>21:0208</v>
      </c>
      <c r="E10672" t="s">
        <v>41664</v>
      </c>
      <c r="F10672" t="s">
        <v>41665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 t="s">
        <v>21</v>
      </c>
      <c r="P10672" t="s">
        <v>45</v>
      </c>
      <c r="Q10672" t="s">
        <v>149</v>
      </c>
    </row>
    <row r="10673" spans="1:17" hidden="1" x14ac:dyDescent="0.25">
      <c r="A10673" t="s">
        <v>41666</v>
      </c>
      <c r="B10673" t="s">
        <v>41667</v>
      </c>
      <c r="C10673" s="1" t="str">
        <f t="shared" si="1494"/>
        <v>21:0687</v>
      </c>
      <c r="D10673" s="1" t="str">
        <f t="shared" si="1491"/>
        <v>21:0208</v>
      </c>
      <c r="E10673" t="s">
        <v>41668</v>
      </c>
      <c r="F10673" t="s">
        <v>41669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 t="s">
        <v>21</v>
      </c>
      <c r="P10673" t="s">
        <v>583</v>
      </c>
      <c r="Q10673" t="s">
        <v>149</v>
      </c>
    </row>
    <row r="10674" spans="1:17" hidden="1" x14ac:dyDescent="0.25">
      <c r="A10674" t="s">
        <v>41670</v>
      </c>
      <c r="B10674" t="s">
        <v>41671</v>
      </c>
      <c r="C10674" s="1" t="str">
        <f t="shared" si="1494"/>
        <v>21:0687</v>
      </c>
      <c r="D10674" s="1" t="str">
        <f t="shared" si="1491"/>
        <v>21:0208</v>
      </c>
      <c r="E10674" t="s">
        <v>41672</v>
      </c>
      <c r="F10674" t="s">
        <v>41673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 t="s">
        <v>21</v>
      </c>
      <c r="P10674" t="s">
        <v>356</v>
      </c>
      <c r="Q10674" t="s">
        <v>189</v>
      </c>
    </row>
    <row r="10675" spans="1:17" hidden="1" x14ac:dyDescent="0.25">
      <c r="A10675" t="s">
        <v>41674</v>
      </c>
      <c r="B10675" t="s">
        <v>41675</v>
      </c>
      <c r="C10675" s="1" t="str">
        <f t="shared" si="1494"/>
        <v>21:0687</v>
      </c>
      <c r="D10675" s="1" t="str">
        <f t="shared" si="1491"/>
        <v>21:0208</v>
      </c>
      <c r="E10675" t="s">
        <v>41676</v>
      </c>
      <c r="F10675" t="s">
        <v>41677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 t="s">
        <v>21</v>
      </c>
      <c r="P10675" t="s">
        <v>356</v>
      </c>
      <c r="Q10675" t="s">
        <v>52</v>
      </c>
    </row>
    <row r="10676" spans="1:17" hidden="1" x14ac:dyDescent="0.25">
      <c r="A10676" t="s">
        <v>41678</v>
      </c>
      <c r="B10676" t="s">
        <v>41679</v>
      </c>
      <c r="C10676" s="1" t="str">
        <f t="shared" si="1494"/>
        <v>21:0687</v>
      </c>
      <c r="D10676" s="1" t="str">
        <f t="shared" si="1491"/>
        <v>21:0208</v>
      </c>
      <c r="E10676" t="s">
        <v>41680</v>
      </c>
      <c r="F10676" t="s">
        <v>41681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 t="s">
        <v>21</v>
      </c>
      <c r="P10676" t="s">
        <v>356</v>
      </c>
      <c r="Q10676" t="s">
        <v>88</v>
      </c>
    </row>
    <row r="10677" spans="1:17" hidden="1" x14ac:dyDescent="0.25">
      <c r="A10677" t="s">
        <v>41682</v>
      </c>
      <c r="B10677" t="s">
        <v>41683</v>
      </c>
      <c r="C10677" s="1" t="str">
        <f t="shared" si="1494"/>
        <v>21:0687</v>
      </c>
      <c r="D10677" s="1" t="str">
        <f t="shared" si="1491"/>
        <v>21:0208</v>
      </c>
      <c r="E10677" t="s">
        <v>41684</v>
      </c>
      <c r="F10677" t="s">
        <v>41685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 t="s">
        <v>21</v>
      </c>
      <c r="P10677" t="s">
        <v>356</v>
      </c>
      <c r="Q10677" t="s">
        <v>88</v>
      </c>
    </row>
    <row r="10678" spans="1:17" hidden="1" x14ac:dyDescent="0.25">
      <c r="A10678" t="s">
        <v>41686</v>
      </c>
      <c r="B10678" t="s">
        <v>41687</v>
      </c>
      <c r="C10678" s="1" t="str">
        <f t="shared" si="1494"/>
        <v>21:0687</v>
      </c>
      <c r="D10678" s="1" t="str">
        <f t="shared" si="1491"/>
        <v>21:0208</v>
      </c>
      <c r="E10678" t="s">
        <v>41688</v>
      </c>
      <c r="F10678" t="s">
        <v>41689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 t="s">
        <v>21</v>
      </c>
      <c r="P10678" t="s">
        <v>45</v>
      </c>
      <c r="Q10678" t="s">
        <v>7328</v>
      </c>
    </row>
    <row r="10679" spans="1:17" hidden="1" x14ac:dyDescent="0.25">
      <c r="A10679" t="s">
        <v>41690</v>
      </c>
      <c r="B10679" t="s">
        <v>41691</v>
      </c>
      <c r="C10679" s="1" t="str">
        <f t="shared" si="1494"/>
        <v>21:0687</v>
      </c>
      <c r="D10679" s="1" t="str">
        <f t="shared" si="1491"/>
        <v>21:0208</v>
      </c>
      <c r="E10679" t="s">
        <v>41692</v>
      </c>
      <c r="F10679" t="s">
        <v>41693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 t="s">
        <v>21</v>
      </c>
      <c r="P10679" t="s">
        <v>356</v>
      </c>
      <c r="Q10679" t="s">
        <v>215</v>
      </c>
    </row>
    <row r="10680" spans="1:17" hidden="1" x14ac:dyDescent="0.25">
      <c r="A10680" t="s">
        <v>41694</v>
      </c>
      <c r="B10680" t="s">
        <v>41695</v>
      </c>
      <c r="C10680" s="1" t="str">
        <f t="shared" si="1494"/>
        <v>21:0687</v>
      </c>
      <c r="D10680" s="1" t="str">
        <f t="shared" si="1491"/>
        <v>21:0208</v>
      </c>
      <c r="E10680" t="s">
        <v>41696</v>
      </c>
      <c r="F10680" t="s">
        <v>41697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 t="s">
        <v>21</v>
      </c>
      <c r="P10680" t="s">
        <v>45</v>
      </c>
      <c r="Q10680" t="s">
        <v>189</v>
      </c>
    </row>
    <row r="10681" spans="1:17" hidden="1" x14ac:dyDescent="0.25">
      <c r="A10681" t="s">
        <v>41698</v>
      </c>
      <c r="B10681" t="s">
        <v>41699</v>
      </c>
      <c r="C10681" s="1" t="str">
        <f t="shared" si="1494"/>
        <v>21:0687</v>
      </c>
      <c r="D10681" s="1" t="str">
        <f t="shared" si="1491"/>
        <v>21:0208</v>
      </c>
      <c r="E10681" t="s">
        <v>41700</v>
      </c>
      <c r="F10681" t="s">
        <v>41701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 t="s">
        <v>21</v>
      </c>
      <c r="P10681" t="s">
        <v>45</v>
      </c>
      <c r="Q10681" t="s">
        <v>7328</v>
      </c>
    </row>
    <row r="10682" spans="1:17" hidden="1" x14ac:dyDescent="0.25">
      <c r="A10682" t="s">
        <v>41702</v>
      </c>
      <c r="B10682" t="s">
        <v>41703</v>
      </c>
      <c r="C10682" s="1" t="str">
        <f t="shared" si="1494"/>
        <v>21:0687</v>
      </c>
      <c r="D10682" s="1" t="str">
        <f t="shared" si="1491"/>
        <v>21:0208</v>
      </c>
      <c r="E10682" t="s">
        <v>41704</v>
      </c>
      <c r="F10682" t="s">
        <v>41705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 t="s">
        <v>21</v>
      </c>
      <c r="P10682" t="s">
        <v>45</v>
      </c>
      <c r="Q10682" t="s">
        <v>1528</v>
      </c>
    </row>
    <row r="10683" spans="1:17" hidden="1" x14ac:dyDescent="0.25">
      <c r="A10683" t="s">
        <v>41706</v>
      </c>
      <c r="B10683" t="s">
        <v>41707</v>
      </c>
      <c r="C10683" s="1" t="str">
        <f t="shared" si="1494"/>
        <v>21:0687</v>
      </c>
      <c r="D10683" s="1" t="str">
        <f t="shared" si="1491"/>
        <v>21:0208</v>
      </c>
      <c r="E10683" t="s">
        <v>41708</v>
      </c>
      <c r="F10683" t="s">
        <v>41709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 t="s">
        <v>21</v>
      </c>
      <c r="P10683" t="s">
        <v>87</v>
      </c>
      <c r="Q10683" t="s">
        <v>52</v>
      </c>
    </row>
    <row r="10684" spans="1:17" hidden="1" x14ac:dyDescent="0.25">
      <c r="A10684" t="s">
        <v>41710</v>
      </c>
      <c r="B10684" t="s">
        <v>41711</v>
      </c>
      <c r="C10684" s="1" t="str">
        <f t="shared" si="1494"/>
        <v>21:0687</v>
      </c>
      <c r="D10684" s="1" t="str">
        <f>HYPERLINK("http://geochem.nrcan.gc.ca/cdogs/content/svy/svy_e.htm", "")</f>
        <v/>
      </c>
      <c r="G10684" s="1" t="str">
        <f>HYPERLINK("http://geochem.nrcan.gc.ca/cdogs/content/cr_/cr_00085_e.htm", "85")</f>
        <v>85</v>
      </c>
      <c r="J10684" t="s">
        <v>11703</v>
      </c>
      <c r="K10684" t="s">
        <v>11704</v>
      </c>
      <c r="O10684" t="s">
        <v>9517</v>
      </c>
      <c r="P10684" t="s">
        <v>2212</v>
      </c>
      <c r="Q10684" t="s">
        <v>4049</v>
      </c>
    </row>
    <row r="10685" spans="1:17" hidden="1" x14ac:dyDescent="0.25">
      <c r="A10685" t="s">
        <v>41712</v>
      </c>
      <c r="B10685" t="s">
        <v>41713</v>
      </c>
      <c r="C10685" s="1" t="str">
        <f t="shared" si="1494"/>
        <v>21:0687</v>
      </c>
      <c r="D10685" s="1" t="str">
        <f>HYPERLINK("http://geochem.nrcan.gc.ca/cdogs/content/svy/svy210208_e.htm", "21:0208")</f>
        <v>21:0208</v>
      </c>
      <c r="E10685" t="s">
        <v>41714</v>
      </c>
      <c r="F10685" t="s">
        <v>41715</v>
      </c>
      <c r="H10685">
        <v>47.254302699999997</v>
      </c>
      <c r="I10685">
        <v>-65.966767599999997</v>
      </c>
      <c r="J10685" s="1" t="str">
        <f>HYPERLINK("http://geochem.nrcan.gc.ca/cdogs/content/kwd/kwd020018_e.htm", "Fluid (stream)")</f>
        <v>Fluid (stream)</v>
      </c>
      <c r="K10685" s="1" t="str">
        <f>HYPERLINK("http://geochem.nrcan.gc.ca/cdogs/content/kwd/kwd080007_e.htm", "Untreated Water")</f>
        <v>Untreated Water</v>
      </c>
      <c r="O10685" t="s">
        <v>14250</v>
      </c>
      <c r="P10685" t="s">
        <v>397</v>
      </c>
      <c r="Q10685" t="s">
        <v>392</v>
      </c>
    </row>
    <row r="10686" spans="1:17" hidden="1" x14ac:dyDescent="0.25">
      <c r="A10686" t="s">
        <v>41716</v>
      </c>
      <c r="B10686" t="s">
        <v>41717</v>
      </c>
      <c r="C10686" s="1" t="str">
        <f t="shared" si="1494"/>
        <v>21:0687</v>
      </c>
      <c r="D10686" s="1" t="str">
        <f>HYPERLINK("http://geochem.nrcan.gc.ca/cdogs/content/svy/svy210208_e.htm", "21:0208")</f>
        <v>21:0208</v>
      </c>
      <c r="E10686" t="s">
        <v>41718</v>
      </c>
      <c r="F10686" t="s">
        <v>41719</v>
      </c>
      <c r="H10686">
        <v>47.2533885</v>
      </c>
      <c r="I10686">
        <v>-65.963147800000002</v>
      </c>
      <c r="J10686" s="1" t="str">
        <f>HYPERLINK("http://geochem.nrcan.gc.ca/cdogs/content/kwd/kwd020018_e.htm", "Fluid (stream)")</f>
        <v>Fluid (stream)</v>
      </c>
      <c r="K10686" s="1" t="str">
        <f>HYPERLINK("http://geochem.nrcan.gc.ca/cdogs/content/kwd/kwd080007_e.htm", "Untreated Water")</f>
        <v>Untreated Water</v>
      </c>
      <c r="O10686" t="s">
        <v>21</v>
      </c>
      <c r="P10686" t="s">
        <v>356</v>
      </c>
      <c r="Q10686" t="s">
        <v>392</v>
      </c>
    </row>
    <row r="10687" spans="1:17" hidden="1" x14ac:dyDescent="0.25">
      <c r="A10687" t="s">
        <v>41720</v>
      </c>
      <c r="B10687" t="s">
        <v>41721</v>
      </c>
      <c r="C10687" s="1" t="str">
        <f t="shared" si="1494"/>
        <v>21:0687</v>
      </c>
      <c r="D10687" s="1" t="str">
        <f>HYPERLINK("http://geochem.nrcan.gc.ca/cdogs/content/svy/svy_e.htm", "")</f>
        <v/>
      </c>
      <c r="G10687" s="1" t="str">
        <f>HYPERLINK("http://geochem.nrcan.gc.ca/cdogs/content/cr_/cr_00086_e.htm", "86")</f>
        <v>86</v>
      </c>
      <c r="J10687" t="s">
        <v>11703</v>
      </c>
      <c r="K10687" t="s">
        <v>11704</v>
      </c>
      <c r="O10687" t="s">
        <v>730</v>
      </c>
      <c r="P10687" t="s">
        <v>2943</v>
      </c>
      <c r="Q10687" t="s">
        <v>59</v>
      </c>
    </row>
    <row r="10688" spans="1:17" hidden="1" x14ac:dyDescent="0.25">
      <c r="A10688" t="s">
        <v>41722</v>
      </c>
      <c r="B10688" t="s">
        <v>41723</v>
      </c>
      <c r="C10688" s="1" t="str">
        <f t="shared" si="1494"/>
        <v>21:0687</v>
      </c>
      <c r="D10688" s="1" t="str">
        <f t="shared" ref="D10688:D10713" si="1495">HYPERLINK("http://geochem.nrcan.gc.ca/cdogs/content/svy/svy210208_e.htm", "21:0208")</f>
        <v>21:0208</v>
      </c>
      <c r="E10688" t="s">
        <v>41724</v>
      </c>
      <c r="F10688" t="s">
        <v>41725</v>
      </c>
      <c r="H10688">
        <v>47.298616899999999</v>
      </c>
      <c r="I10688">
        <v>-65.982277600000003</v>
      </c>
      <c r="J10688" s="1" t="str">
        <f t="shared" ref="J10688:J10713" si="1496">HYPERLINK("http://geochem.nrcan.gc.ca/cdogs/content/kwd/kwd020018_e.htm", "Fluid (stream)")</f>
        <v>Fluid (stream)</v>
      </c>
      <c r="K10688" s="1" t="str">
        <f t="shared" ref="K10688:K10713" si="1497">HYPERLINK("http://geochem.nrcan.gc.ca/cdogs/content/kwd/kwd080007_e.htm", "Untreated Water")</f>
        <v>Untreated Water</v>
      </c>
      <c r="O10688" t="s">
        <v>21</v>
      </c>
      <c r="P10688" t="s">
        <v>45</v>
      </c>
      <c r="Q10688" t="s">
        <v>103</v>
      </c>
    </row>
    <row r="10689" spans="1:17" hidden="1" x14ac:dyDescent="0.25">
      <c r="A10689" t="s">
        <v>41726</v>
      </c>
      <c r="B10689" t="s">
        <v>41727</v>
      </c>
      <c r="C10689" s="1" t="str">
        <f t="shared" si="1494"/>
        <v>21:0687</v>
      </c>
      <c r="D10689" s="1" t="str">
        <f t="shared" si="1495"/>
        <v>21:0208</v>
      </c>
      <c r="E10689" t="s">
        <v>41728</v>
      </c>
      <c r="F10689" t="s">
        <v>41729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 t="s">
        <v>21</v>
      </c>
      <c r="P10689" t="s">
        <v>45</v>
      </c>
      <c r="Q10689" t="s">
        <v>29</v>
      </c>
    </row>
    <row r="10690" spans="1:17" hidden="1" x14ac:dyDescent="0.25">
      <c r="A10690" t="s">
        <v>41730</v>
      </c>
      <c r="B10690" t="s">
        <v>41731</v>
      </c>
      <c r="C10690" s="1" t="str">
        <f t="shared" si="1494"/>
        <v>21:0687</v>
      </c>
      <c r="D10690" s="1" t="str">
        <f t="shared" si="1495"/>
        <v>21:0208</v>
      </c>
      <c r="E10690" t="s">
        <v>41732</v>
      </c>
      <c r="F10690" t="s">
        <v>41733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 t="s">
        <v>21</v>
      </c>
      <c r="P10690" t="s">
        <v>45</v>
      </c>
      <c r="Q10690" t="s">
        <v>198</v>
      </c>
    </row>
    <row r="10691" spans="1:17" hidden="1" x14ac:dyDescent="0.25">
      <c r="A10691" t="s">
        <v>41734</v>
      </c>
      <c r="B10691" t="s">
        <v>41735</v>
      </c>
      <c r="C10691" s="1" t="str">
        <f t="shared" si="1494"/>
        <v>21:0687</v>
      </c>
      <c r="D10691" s="1" t="str">
        <f t="shared" si="1495"/>
        <v>21:0208</v>
      </c>
      <c r="E10691" t="s">
        <v>41732</v>
      </c>
      <c r="F10691" t="s">
        <v>41736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 t="s">
        <v>21</v>
      </c>
      <c r="P10691" t="s">
        <v>45</v>
      </c>
      <c r="Q10691" t="s">
        <v>103</v>
      </c>
    </row>
    <row r="10692" spans="1:17" hidden="1" x14ac:dyDescent="0.25">
      <c r="A10692" t="s">
        <v>41737</v>
      </c>
      <c r="B10692" t="s">
        <v>41738</v>
      </c>
      <c r="C10692" s="1" t="str">
        <f t="shared" si="1494"/>
        <v>21:0687</v>
      </c>
      <c r="D10692" s="1" t="str">
        <f t="shared" si="1495"/>
        <v>21:0208</v>
      </c>
      <c r="E10692" t="s">
        <v>41739</v>
      </c>
      <c r="F10692" t="s">
        <v>41740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 t="s">
        <v>21</v>
      </c>
      <c r="P10692" t="s">
        <v>22</v>
      </c>
      <c r="Q10692" t="s">
        <v>88</v>
      </c>
    </row>
    <row r="10693" spans="1:17" hidden="1" x14ac:dyDescent="0.25">
      <c r="A10693" t="s">
        <v>41741</v>
      </c>
      <c r="B10693" t="s">
        <v>41742</v>
      </c>
      <c r="C10693" s="1" t="str">
        <f t="shared" si="1494"/>
        <v>21:0687</v>
      </c>
      <c r="D10693" s="1" t="str">
        <f t="shared" si="1495"/>
        <v>21:0208</v>
      </c>
      <c r="E10693" t="s">
        <v>41743</v>
      </c>
      <c r="F10693" t="s">
        <v>41744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 t="s">
        <v>21</v>
      </c>
      <c r="P10693" t="s">
        <v>22</v>
      </c>
      <c r="Q10693" t="s">
        <v>52</v>
      </c>
    </row>
    <row r="10694" spans="1:17" hidden="1" x14ac:dyDescent="0.25">
      <c r="A10694" t="s">
        <v>41745</v>
      </c>
      <c r="B10694" t="s">
        <v>41746</v>
      </c>
      <c r="C10694" s="1" t="str">
        <f t="shared" si="1494"/>
        <v>21:0687</v>
      </c>
      <c r="D10694" s="1" t="str">
        <f t="shared" si="1495"/>
        <v>21:0208</v>
      </c>
      <c r="E10694" t="s">
        <v>41747</v>
      </c>
      <c r="F10694" t="s">
        <v>41748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 t="s">
        <v>21</v>
      </c>
      <c r="P10694" t="s">
        <v>22</v>
      </c>
      <c r="Q10694" t="s">
        <v>2392</v>
      </c>
    </row>
    <row r="10695" spans="1:17" hidden="1" x14ac:dyDescent="0.25">
      <c r="A10695" t="s">
        <v>41749</v>
      </c>
      <c r="B10695" t="s">
        <v>41750</v>
      </c>
      <c r="C10695" s="1" t="str">
        <f t="shared" si="1494"/>
        <v>21:0687</v>
      </c>
      <c r="D10695" s="1" t="str">
        <f t="shared" si="1495"/>
        <v>21:0208</v>
      </c>
      <c r="E10695" t="s">
        <v>41751</v>
      </c>
      <c r="F10695" t="s">
        <v>41752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 t="s">
        <v>21</v>
      </c>
      <c r="P10695" t="s">
        <v>22</v>
      </c>
      <c r="Q10695" t="s">
        <v>93</v>
      </c>
    </row>
    <row r="10696" spans="1:17" hidden="1" x14ac:dyDescent="0.25">
      <c r="A10696" t="s">
        <v>41753</v>
      </c>
      <c r="B10696" t="s">
        <v>41754</v>
      </c>
      <c r="C10696" s="1" t="str">
        <f t="shared" si="1494"/>
        <v>21:0687</v>
      </c>
      <c r="D10696" s="1" t="str">
        <f t="shared" si="1495"/>
        <v>21:0208</v>
      </c>
      <c r="E10696" t="s">
        <v>41755</v>
      </c>
      <c r="F10696" t="s">
        <v>41756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 t="s">
        <v>21</v>
      </c>
      <c r="P10696" t="s">
        <v>2212</v>
      </c>
      <c r="Q10696" t="s">
        <v>2948</v>
      </c>
    </row>
    <row r="10697" spans="1:17" hidden="1" x14ac:dyDescent="0.25">
      <c r="A10697" t="s">
        <v>41757</v>
      </c>
      <c r="B10697" t="s">
        <v>41758</v>
      </c>
      <c r="C10697" s="1" t="str">
        <f t="shared" si="1494"/>
        <v>21:0687</v>
      </c>
      <c r="D10697" s="1" t="str">
        <f t="shared" si="1495"/>
        <v>21:0208</v>
      </c>
      <c r="E10697" t="s">
        <v>41759</v>
      </c>
      <c r="F10697" t="s">
        <v>41760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 t="s">
        <v>21</v>
      </c>
      <c r="P10697" t="s">
        <v>583</v>
      </c>
      <c r="Q10697" t="s">
        <v>189</v>
      </c>
    </row>
    <row r="10698" spans="1:17" hidden="1" x14ac:dyDescent="0.25">
      <c r="A10698" t="s">
        <v>41761</v>
      </c>
      <c r="B10698" t="s">
        <v>41762</v>
      </c>
      <c r="C10698" s="1" t="str">
        <f t="shared" si="1494"/>
        <v>21:0687</v>
      </c>
      <c r="D10698" s="1" t="str">
        <f t="shared" si="1495"/>
        <v>21:0208</v>
      </c>
      <c r="E10698" t="s">
        <v>41763</v>
      </c>
      <c r="F10698" t="s">
        <v>41764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 t="s">
        <v>21</v>
      </c>
      <c r="P10698" t="s">
        <v>583</v>
      </c>
      <c r="Q10698" t="s">
        <v>71</v>
      </c>
    </row>
    <row r="10699" spans="1:17" hidden="1" x14ac:dyDescent="0.25">
      <c r="A10699" t="s">
        <v>41765</v>
      </c>
      <c r="B10699" t="s">
        <v>41766</v>
      </c>
      <c r="C10699" s="1" t="str">
        <f t="shared" si="1494"/>
        <v>21:0687</v>
      </c>
      <c r="D10699" s="1" t="str">
        <f t="shared" si="1495"/>
        <v>21:0208</v>
      </c>
      <c r="E10699" t="s">
        <v>41767</v>
      </c>
      <c r="F10699" t="s">
        <v>41768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 t="s">
        <v>21</v>
      </c>
      <c r="P10699" t="s">
        <v>583</v>
      </c>
      <c r="Q10699" t="s">
        <v>93</v>
      </c>
    </row>
    <row r="10700" spans="1:17" hidden="1" x14ac:dyDescent="0.25">
      <c r="A10700" t="s">
        <v>41769</v>
      </c>
      <c r="B10700" t="s">
        <v>41770</v>
      </c>
      <c r="C10700" s="1" t="str">
        <f t="shared" si="1494"/>
        <v>21:0687</v>
      </c>
      <c r="D10700" s="1" t="str">
        <f t="shared" si="1495"/>
        <v>21:0208</v>
      </c>
      <c r="E10700" t="s">
        <v>41771</v>
      </c>
      <c r="F10700" t="s">
        <v>41772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 t="s">
        <v>21</v>
      </c>
      <c r="P10700" t="s">
        <v>583</v>
      </c>
      <c r="Q10700" t="s">
        <v>71</v>
      </c>
    </row>
    <row r="10701" spans="1:17" hidden="1" x14ac:dyDescent="0.25">
      <c r="A10701" t="s">
        <v>41773</v>
      </c>
      <c r="B10701" t="s">
        <v>41774</v>
      </c>
      <c r="C10701" s="1" t="str">
        <f t="shared" si="1494"/>
        <v>21:0687</v>
      </c>
      <c r="D10701" s="1" t="str">
        <f t="shared" si="1495"/>
        <v>21:0208</v>
      </c>
      <c r="E10701" t="s">
        <v>41775</v>
      </c>
      <c r="F10701" t="s">
        <v>41776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 t="s">
        <v>21</v>
      </c>
      <c r="P10701" t="s">
        <v>356</v>
      </c>
      <c r="Q10701" t="s">
        <v>215</v>
      </c>
    </row>
    <row r="10702" spans="1:17" hidden="1" x14ac:dyDescent="0.25">
      <c r="A10702" t="s">
        <v>41777</v>
      </c>
      <c r="B10702" t="s">
        <v>41778</v>
      </c>
      <c r="C10702" s="1" t="str">
        <f t="shared" si="1494"/>
        <v>21:0687</v>
      </c>
      <c r="D10702" s="1" t="str">
        <f t="shared" si="1495"/>
        <v>21:0208</v>
      </c>
      <c r="E10702" t="s">
        <v>41779</v>
      </c>
      <c r="F10702" t="s">
        <v>41780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 t="s">
        <v>21</v>
      </c>
      <c r="P10702" t="s">
        <v>45</v>
      </c>
      <c r="Q10702" t="s">
        <v>189</v>
      </c>
    </row>
    <row r="10703" spans="1:17" hidden="1" x14ac:dyDescent="0.25">
      <c r="A10703" t="s">
        <v>41781</v>
      </c>
      <c r="B10703" t="s">
        <v>41782</v>
      </c>
      <c r="C10703" s="1" t="str">
        <f t="shared" si="1494"/>
        <v>21:0687</v>
      </c>
      <c r="D10703" s="1" t="str">
        <f t="shared" si="1495"/>
        <v>21:0208</v>
      </c>
      <c r="E10703" t="s">
        <v>41783</v>
      </c>
      <c r="F10703" t="s">
        <v>41784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 t="s">
        <v>21</v>
      </c>
      <c r="P10703" t="s">
        <v>45</v>
      </c>
      <c r="Q10703" t="s">
        <v>93</v>
      </c>
    </row>
    <row r="10704" spans="1:17" hidden="1" x14ac:dyDescent="0.25">
      <c r="A10704" t="s">
        <v>41785</v>
      </c>
      <c r="B10704" t="s">
        <v>41786</v>
      </c>
      <c r="C10704" s="1" t="str">
        <f t="shared" si="1494"/>
        <v>21:0687</v>
      </c>
      <c r="D10704" s="1" t="str">
        <f t="shared" si="1495"/>
        <v>21:0208</v>
      </c>
      <c r="E10704" t="s">
        <v>41787</v>
      </c>
      <c r="F10704" t="s">
        <v>41788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 t="s">
        <v>21</v>
      </c>
      <c r="P10704" t="s">
        <v>356</v>
      </c>
      <c r="Q10704" t="s">
        <v>52</v>
      </c>
    </row>
    <row r="10705" spans="1:17" hidden="1" x14ac:dyDescent="0.25">
      <c r="A10705" t="s">
        <v>41789</v>
      </c>
      <c r="B10705" t="s">
        <v>41790</v>
      </c>
      <c r="C10705" s="1" t="str">
        <f t="shared" si="1494"/>
        <v>21:0687</v>
      </c>
      <c r="D10705" s="1" t="str">
        <f t="shared" si="1495"/>
        <v>21:0208</v>
      </c>
      <c r="E10705" t="s">
        <v>41791</v>
      </c>
      <c r="F10705" t="s">
        <v>41792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 t="s">
        <v>21</v>
      </c>
      <c r="P10705" t="s">
        <v>356</v>
      </c>
      <c r="Q10705" t="s">
        <v>215</v>
      </c>
    </row>
    <row r="10706" spans="1:17" hidden="1" x14ac:dyDescent="0.25">
      <c r="A10706" t="s">
        <v>41793</v>
      </c>
      <c r="B10706" t="s">
        <v>41794</v>
      </c>
      <c r="C10706" s="1" t="str">
        <f t="shared" si="1494"/>
        <v>21:0687</v>
      </c>
      <c r="D10706" s="1" t="str">
        <f t="shared" si="1495"/>
        <v>21:0208</v>
      </c>
      <c r="E10706" t="s">
        <v>41795</v>
      </c>
      <c r="F10706" t="s">
        <v>41796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 t="s">
        <v>21</v>
      </c>
      <c r="P10706" t="s">
        <v>45</v>
      </c>
      <c r="Q10706" t="s">
        <v>93</v>
      </c>
    </row>
    <row r="10707" spans="1:17" hidden="1" x14ac:dyDescent="0.25">
      <c r="A10707" t="s">
        <v>41797</v>
      </c>
      <c r="B10707" t="s">
        <v>41798</v>
      </c>
      <c r="C10707" s="1" t="str">
        <f t="shared" si="1494"/>
        <v>21:0687</v>
      </c>
      <c r="D10707" s="1" t="str">
        <f t="shared" si="1495"/>
        <v>21:0208</v>
      </c>
      <c r="E10707" t="s">
        <v>41799</v>
      </c>
      <c r="F10707" t="s">
        <v>41800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 t="s">
        <v>21</v>
      </c>
      <c r="P10707" t="s">
        <v>45</v>
      </c>
      <c r="Q10707" t="s">
        <v>143</v>
      </c>
    </row>
    <row r="10708" spans="1:17" hidden="1" x14ac:dyDescent="0.25">
      <c r="A10708" t="s">
        <v>41801</v>
      </c>
      <c r="B10708" t="s">
        <v>41802</v>
      </c>
      <c r="C10708" s="1" t="str">
        <f t="shared" si="1494"/>
        <v>21:0687</v>
      </c>
      <c r="D10708" s="1" t="str">
        <f t="shared" si="1495"/>
        <v>21:0208</v>
      </c>
      <c r="E10708" t="s">
        <v>41803</v>
      </c>
      <c r="F10708" t="s">
        <v>41804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 t="s">
        <v>21</v>
      </c>
      <c r="P10708" t="s">
        <v>45</v>
      </c>
      <c r="Q10708" t="s">
        <v>171</v>
      </c>
    </row>
    <row r="10709" spans="1:17" hidden="1" x14ac:dyDescent="0.25">
      <c r="A10709" t="s">
        <v>41805</v>
      </c>
      <c r="B10709" t="s">
        <v>41806</v>
      </c>
      <c r="C10709" s="1" t="str">
        <f t="shared" si="1494"/>
        <v>21:0687</v>
      </c>
      <c r="D10709" s="1" t="str">
        <f t="shared" si="1495"/>
        <v>21:0208</v>
      </c>
      <c r="E10709" t="s">
        <v>41807</v>
      </c>
      <c r="F10709" t="s">
        <v>41808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 t="s">
        <v>21</v>
      </c>
      <c r="P10709" t="s">
        <v>356</v>
      </c>
      <c r="Q10709" t="s">
        <v>215</v>
      </c>
    </row>
    <row r="10710" spans="1:17" hidden="1" x14ac:dyDescent="0.25">
      <c r="A10710" t="s">
        <v>41809</v>
      </c>
      <c r="B10710" t="s">
        <v>41810</v>
      </c>
      <c r="C10710" s="1" t="str">
        <f t="shared" si="1494"/>
        <v>21:0687</v>
      </c>
      <c r="D10710" s="1" t="str">
        <f t="shared" si="1495"/>
        <v>21:0208</v>
      </c>
      <c r="E10710" t="s">
        <v>41811</v>
      </c>
      <c r="F10710" t="s">
        <v>41812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 t="s">
        <v>21</v>
      </c>
      <c r="P10710" t="s">
        <v>356</v>
      </c>
      <c r="Q10710" t="s">
        <v>189</v>
      </c>
    </row>
    <row r="10711" spans="1:17" hidden="1" x14ac:dyDescent="0.25">
      <c r="A10711" t="s">
        <v>41813</v>
      </c>
      <c r="B10711" t="s">
        <v>41814</v>
      </c>
      <c r="C10711" s="1" t="str">
        <f t="shared" si="1494"/>
        <v>21:0687</v>
      </c>
      <c r="D10711" s="1" t="str">
        <f t="shared" si="1495"/>
        <v>21:0208</v>
      </c>
      <c r="E10711" t="s">
        <v>41815</v>
      </c>
      <c r="F10711" t="s">
        <v>41816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 t="s">
        <v>21</v>
      </c>
      <c r="P10711" t="s">
        <v>397</v>
      </c>
      <c r="Q10711" t="s">
        <v>71</v>
      </c>
    </row>
    <row r="10712" spans="1:17" hidden="1" x14ac:dyDescent="0.25">
      <c r="A10712" t="s">
        <v>41817</v>
      </c>
      <c r="B10712" t="s">
        <v>41818</v>
      </c>
      <c r="C10712" s="1" t="str">
        <f t="shared" si="1494"/>
        <v>21:0687</v>
      </c>
      <c r="D10712" s="1" t="str">
        <f t="shared" si="1495"/>
        <v>21:0208</v>
      </c>
      <c r="E10712" t="s">
        <v>41819</v>
      </c>
      <c r="F10712" t="s">
        <v>41820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 t="s">
        <v>21</v>
      </c>
      <c r="P10712" t="s">
        <v>2212</v>
      </c>
      <c r="Q10712" t="s">
        <v>29</v>
      </c>
    </row>
    <row r="10713" spans="1:17" hidden="1" x14ac:dyDescent="0.25">
      <c r="A10713" t="s">
        <v>41821</v>
      </c>
      <c r="B10713" t="s">
        <v>41822</v>
      </c>
      <c r="C10713" s="1" t="str">
        <f t="shared" si="1494"/>
        <v>21:0687</v>
      </c>
      <c r="D10713" s="1" t="str">
        <f t="shared" si="1495"/>
        <v>21:0208</v>
      </c>
      <c r="E10713" t="s">
        <v>41823</v>
      </c>
      <c r="F10713" t="s">
        <v>41824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 t="s">
        <v>21</v>
      </c>
      <c r="P10713" t="s">
        <v>583</v>
      </c>
      <c r="Q10713" t="s">
        <v>198</v>
      </c>
    </row>
    <row r="10714" spans="1:17" hidden="1" x14ac:dyDescent="0.25">
      <c r="A10714" t="s">
        <v>41825</v>
      </c>
      <c r="B10714" t="s">
        <v>41826</v>
      </c>
      <c r="C10714" s="1" t="str">
        <f t="shared" si="1494"/>
        <v>21:0687</v>
      </c>
      <c r="D10714" s="1" t="str">
        <f>HYPERLINK("http://geochem.nrcan.gc.ca/cdogs/content/svy/svy_e.htm", "")</f>
        <v/>
      </c>
      <c r="G10714" s="1" t="str">
        <f>HYPERLINK("http://geochem.nrcan.gc.ca/cdogs/content/cr_/cr_00085_e.htm", "85")</f>
        <v>85</v>
      </c>
      <c r="J10714" t="s">
        <v>11703</v>
      </c>
      <c r="K10714" t="s">
        <v>11704</v>
      </c>
      <c r="O10714" t="s">
        <v>2379</v>
      </c>
      <c r="P10714" t="s">
        <v>397</v>
      </c>
      <c r="Q10714" t="s">
        <v>5130</v>
      </c>
    </row>
    <row r="10715" spans="1:17" hidden="1" x14ac:dyDescent="0.25">
      <c r="A10715" t="s">
        <v>41827</v>
      </c>
      <c r="B10715" t="s">
        <v>41828</v>
      </c>
      <c r="C10715" s="1" t="str">
        <f t="shared" si="1494"/>
        <v>21:0687</v>
      </c>
      <c r="D10715" s="1" t="str">
        <f t="shared" ref="D10715:D10732" si="1498">HYPERLINK("http://geochem.nrcan.gc.ca/cdogs/content/svy/svy210208_e.htm", "21:0208")</f>
        <v>21:0208</v>
      </c>
      <c r="E10715" t="s">
        <v>41829</v>
      </c>
      <c r="F10715" t="s">
        <v>41830</v>
      </c>
      <c r="H10715">
        <v>47.259411299999996</v>
      </c>
      <c r="I10715">
        <v>-65.921395200000006</v>
      </c>
      <c r="J10715" s="1" t="str">
        <f t="shared" ref="J10715:J10732" si="1499">HYPERLINK("http://geochem.nrcan.gc.ca/cdogs/content/kwd/kwd020018_e.htm", "Fluid (stream)")</f>
        <v>Fluid (stream)</v>
      </c>
      <c r="K10715" s="1" t="str">
        <f t="shared" ref="K10715:K10732" si="1500">HYPERLINK("http://geochem.nrcan.gc.ca/cdogs/content/kwd/kwd080007_e.htm", "Untreated Water")</f>
        <v>Untreated Water</v>
      </c>
      <c r="O10715" t="s">
        <v>588</v>
      </c>
      <c r="P10715" t="s">
        <v>397</v>
      </c>
      <c r="Q10715" t="s">
        <v>35</v>
      </c>
    </row>
    <row r="10716" spans="1:17" hidden="1" x14ac:dyDescent="0.25">
      <c r="A10716" t="s">
        <v>41831</v>
      </c>
      <c r="B10716" t="s">
        <v>41832</v>
      </c>
      <c r="C10716" s="1" t="str">
        <f t="shared" si="1494"/>
        <v>21:0687</v>
      </c>
      <c r="D10716" s="1" t="str">
        <f t="shared" si="1498"/>
        <v>21:0208</v>
      </c>
      <c r="E10716" t="s">
        <v>41833</v>
      </c>
      <c r="F10716" t="s">
        <v>41834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 t="s">
        <v>21</v>
      </c>
      <c r="P10716" t="s">
        <v>397</v>
      </c>
      <c r="Q10716" t="s">
        <v>46</v>
      </c>
    </row>
    <row r="10717" spans="1:17" hidden="1" x14ac:dyDescent="0.25">
      <c r="A10717" t="s">
        <v>41835</v>
      </c>
      <c r="B10717" t="s">
        <v>41836</v>
      </c>
      <c r="C10717" s="1" t="str">
        <f t="shared" si="1494"/>
        <v>21:0687</v>
      </c>
      <c r="D10717" s="1" t="str">
        <f t="shared" si="1498"/>
        <v>21:0208</v>
      </c>
      <c r="E10717" t="s">
        <v>41837</v>
      </c>
      <c r="F10717" t="s">
        <v>41838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 t="s">
        <v>21</v>
      </c>
      <c r="P10717" t="s">
        <v>22</v>
      </c>
      <c r="Q10717" t="s">
        <v>103</v>
      </c>
    </row>
    <row r="10718" spans="1:17" hidden="1" x14ac:dyDescent="0.25">
      <c r="A10718" t="s">
        <v>41839</v>
      </c>
      <c r="B10718" t="s">
        <v>41840</v>
      </c>
      <c r="C10718" s="1" t="str">
        <f t="shared" si="1494"/>
        <v>21:0687</v>
      </c>
      <c r="D10718" s="1" t="str">
        <f t="shared" si="1498"/>
        <v>21:0208</v>
      </c>
      <c r="E10718" t="s">
        <v>41841</v>
      </c>
      <c r="F10718" t="s">
        <v>41842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 t="s">
        <v>21</v>
      </c>
      <c r="P10718" t="s">
        <v>356</v>
      </c>
      <c r="Q10718" t="s">
        <v>52</v>
      </c>
    </row>
    <row r="10719" spans="1:17" hidden="1" x14ac:dyDescent="0.25">
      <c r="A10719" t="s">
        <v>41843</v>
      </c>
      <c r="B10719" t="s">
        <v>41844</v>
      </c>
      <c r="C10719" s="1" t="str">
        <f t="shared" si="1494"/>
        <v>21:0687</v>
      </c>
      <c r="D10719" s="1" t="str">
        <f t="shared" si="1498"/>
        <v>21:0208</v>
      </c>
      <c r="E10719" t="s">
        <v>41845</v>
      </c>
      <c r="F10719" t="s">
        <v>41846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 t="s">
        <v>21</v>
      </c>
      <c r="P10719" t="s">
        <v>356</v>
      </c>
      <c r="Q10719" t="s">
        <v>52</v>
      </c>
    </row>
    <row r="10720" spans="1:17" hidden="1" x14ac:dyDescent="0.25">
      <c r="A10720" t="s">
        <v>41847</v>
      </c>
      <c r="B10720" t="s">
        <v>41848</v>
      </c>
      <c r="C10720" s="1" t="str">
        <f t="shared" si="1494"/>
        <v>21:0687</v>
      </c>
      <c r="D10720" s="1" t="str">
        <f t="shared" si="1498"/>
        <v>21:0208</v>
      </c>
      <c r="E10720" t="s">
        <v>41849</v>
      </c>
      <c r="F10720" t="s">
        <v>41850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 t="s">
        <v>21</v>
      </c>
      <c r="P10720" t="s">
        <v>356</v>
      </c>
      <c r="Q10720" t="s">
        <v>52</v>
      </c>
    </row>
    <row r="10721" spans="1:17" hidden="1" x14ac:dyDescent="0.25">
      <c r="A10721" t="s">
        <v>41851</v>
      </c>
      <c r="B10721" t="s">
        <v>41852</v>
      </c>
      <c r="C10721" s="1" t="str">
        <f t="shared" si="1494"/>
        <v>21:0687</v>
      </c>
      <c r="D10721" s="1" t="str">
        <f t="shared" si="1498"/>
        <v>21:0208</v>
      </c>
      <c r="E10721" t="s">
        <v>41853</v>
      </c>
      <c r="F10721" t="s">
        <v>41854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 t="s">
        <v>21</v>
      </c>
      <c r="P10721" t="s">
        <v>356</v>
      </c>
      <c r="Q10721" t="s">
        <v>46</v>
      </c>
    </row>
    <row r="10722" spans="1:17" hidden="1" x14ac:dyDescent="0.25">
      <c r="A10722" t="s">
        <v>41855</v>
      </c>
      <c r="B10722" t="s">
        <v>41856</v>
      </c>
      <c r="C10722" s="1" t="str">
        <f t="shared" si="1494"/>
        <v>21:0687</v>
      </c>
      <c r="D10722" s="1" t="str">
        <f t="shared" si="1498"/>
        <v>21:0208</v>
      </c>
      <c r="E10722" t="s">
        <v>41853</v>
      </c>
      <c r="F10722" t="s">
        <v>41857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 t="s">
        <v>21</v>
      </c>
      <c r="P10722" t="s">
        <v>45</v>
      </c>
      <c r="Q10722" t="s">
        <v>59</v>
      </c>
    </row>
    <row r="10723" spans="1:17" hidden="1" x14ac:dyDescent="0.25">
      <c r="A10723" t="s">
        <v>41858</v>
      </c>
      <c r="B10723" t="s">
        <v>41859</v>
      </c>
      <c r="C10723" s="1" t="str">
        <f t="shared" si="1494"/>
        <v>21:0687</v>
      </c>
      <c r="D10723" s="1" t="str">
        <f t="shared" si="1498"/>
        <v>21:0208</v>
      </c>
      <c r="E10723" t="s">
        <v>41860</v>
      </c>
      <c r="F10723" t="s">
        <v>41861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 t="s">
        <v>21</v>
      </c>
      <c r="P10723" t="s">
        <v>45</v>
      </c>
      <c r="Q10723" t="s">
        <v>23</v>
      </c>
    </row>
    <row r="10724" spans="1:17" hidden="1" x14ac:dyDescent="0.25">
      <c r="A10724" t="s">
        <v>41862</v>
      </c>
      <c r="B10724" t="s">
        <v>41863</v>
      </c>
      <c r="C10724" s="1" t="str">
        <f t="shared" ref="C10724:C10787" si="1501">HYPERLINK("http://geochem.nrcan.gc.ca/cdogs/content/bdl/bdl210687_e.htm", "21:0687")</f>
        <v>21:0687</v>
      </c>
      <c r="D10724" s="1" t="str">
        <f t="shared" si="1498"/>
        <v>21:0208</v>
      </c>
      <c r="E10724" t="s">
        <v>41864</v>
      </c>
      <c r="F10724" t="s">
        <v>41865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 t="s">
        <v>21</v>
      </c>
      <c r="P10724" t="s">
        <v>22</v>
      </c>
      <c r="Q10724" t="s">
        <v>46</v>
      </c>
    </row>
    <row r="10725" spans="1:17" hidden="1" x14ac:dyDescent="0.25">
      <c r="A10725" t="s">
        <v>41866</v>
      </c>
      <c r="B10725" t="s">
        <v>41867</v>
      </c>
      <c r="C10725" s="1" t="str">
        <f t="shared" si="1501"/>
        <v>21:0687</v>
      </c>
      <c r="D10725" s="1" t="str">
        <f t="shared" si="1498"/>
        <v>21:0208</v>
      </c>
      <c r="E10725" t="s">
        <v>41864</v>
      </c>
      <c r="F10725" t="s">
        <v>41868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 t="s">
        <v>21</v>
      </c>
      <c r="P10725" t="s">
        <v>356</v>
      </c>
      <c r="Q10725" t="s">
        <v>46</v>
      </c>
    </row>
    <row r="10726" spans="1:17" hidden="1" x14ac:dyDescent="0.25">
      <c r="A10726" t="s">
        <v>41869</v>
      </c>
      <c r="B10726" t="s">
        <v>41870</v>
      </c>
      <c r="C10726" s="1" t="str">
        <f t="shared" si="1501"/>
        <v>21:0687</v>
      </c>
      <c r="D10726" s="1" t="str">
        <f t="shared" si="1498"/>
        <v>21:0208</v>
      </c>
      <c r="E10726" t="s">
        <v>41871</v>
      </c>
      <c r="F10726" t="s">
        <v>41872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 t="s">
        <v>21</v>
      </c>
      <c r="P10726" t="s">
        <v>45</v>
      </c>
      <c r="Q10726" t="s">
        <v>29</v>
      </c>
    </row>
    <row r="10727" spans="1:17" hidden="1" x14ac:dyDescent="0.25">
      <c r="A10727" t="s">
        <v>41873</v>
      </c>
      <c r="B10727" t="s">
        <v>41874</v>
      </c>
      <c r="C10727" s="1" t="str">
        <f t="shared" si="1501"/>
        <v>21:0687</v>
      </c>
      <c r="D10727" s="1" t="str">
        <f t="shared" si="1498"/>
        <v>21:0208</v>
      </c>
      <c r="E10727" t="s">
        <v>41875</v>
      </c>
      <c r="F10727" t="s">
        <v>41876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 t="s">
        <v>21</v>
      </c>
      <c r="P10727" t="s">
        <v>45</v>
      </c>
      <c r="Q10727" t="s">
        <v>46</v>
      </c>
    </row>
    <row r="10728" spans="1:17" hidden="1" x14ac:dyDescent="0.25">
      <c r="A10728" t="s">
        <v>41877</v>
      </c>
      <c r="B10728" t="s">
        <v>41878</v>
      </c>
      <c r="C10728" s="1" t="str">
        <f t="shared" si="1501"/>
        <v>21:0687</v>
      </c>
      <c r="D10728" s="1" t="str">
        <f t="shared" si="1498"/>
        <v>21:0208</v>
      </c>
      <c r="E10728" t="s">
        <v>41879</v>
      </c>
      <c r="F10728" t="s">
        <v>41880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 t="s">
        <v>21</v>
      </c>
      <c r="P10728" t="s">
        <v>45</v>
      </c>
      <c r="Q10728" t="s">
        <v>103</v>
      </c>
    </row>
    <row r="10729" spans="1:17" hidden="1" x14ac:dyDescent="0.25">
      <c r="A10729" t="s">
        <v>41881</v>
      </c>
      <c r="B10729" t="s">
        <v>41882</v>
      </c>
      <c r="C10729" s="1" t="str">
        <f t="shared" si="1501"/>
        <v>21:0687</v>
      </c>
      <c r="D10729" s="1" t="str">
        <f t="shared" si="1498"/>
        <v>21:0208</v>
      </c>
      <c r="E10729" t="s">
        <v>41883</v>
      </c>
      <c r="F10729" t="s">
        <v>41884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 t="s">
        <v>21</v>
      </c>
      <c r="P10729" t="s">
        <v>45</v>
      </c>
      <c r="Q10729" t="s">
        <v>3836</v>
      </c>
    </row>
    <row r="10730" spans="1:17" hidden="1" x14ac:dyDescent="0.25">
      <c r="A10730" t="s">
        <v>41885</v>
      </c>
      <c r="B10730" t="s">
        <v>41886</v>
      </c>
      <c r="C10730" s="1" t="str">
        <f t="shared" si="1501"/>
        <v>21:0687</v>
      </c>
      <c r="D10730" s="1" t="str">
        <f t="shared" si="1498"/>
        <v>21:0208</v>
      </c>
      <c r="E10730" t="s">
        <v>41887</v>
      </c>
      <c r="F10730" t="s">
        <v>41888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 t="s">
        <v>21</v>
      </c>
      <c r="P10730" t="s">
        <v>45</v>
      </c>
      <c r="Q10730" t="s">
        <v>149</v>
      </c>
    </row>
    <row r="10731" spans="1:17" hidden="1" x14ac:dyDescent="0.25">
      <c r="A10731" t="s">
        <v>41889</v>
      </c>
      <c r="B10731" t="s">
        <v>41890</v>
      </c>
      <c r="C10731" s="1" t="str">
        <f t="shared" si="1501"/>
        <v>21:0687</v>
      </c>
      <c r="D10731" s="1" t="str">
        <f t="shared" si="1498"/>
        <v>21:0208</v>
      </c>
      <c r="E10731" t="s">
        <v>41891</v>
      </c>
      <c r="F10731" t="s">
        <v>41892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 t="s">
        <v>21</v>
      </c>
      <c r="P10731" t="s">
        <v>45</v>
      </c>
      <c r="Q10731" t="s">
        <v>88</v>
      </c>
    </row>
    <row r="10732" spans="1:17" hidden="1" x14ac:dyDescent="0.25">
      <c r="A10732" t="s">
        <v>41893</v>
      </c>
      <c r="B10732" t="s">
        <v>41894</v>
      </c>
      <c r="C10732" s="1" t="str">
        <f t="shared" si="1501"/>
        <v>21:0687</v>
      </c>
      <c r="D10732" s="1" t="str">
        <f t="shared" si="1498"/>
        <v>21:0208</v>
      </c>
      <c r="E10732" t="s">
        <v>41895</v>
      </c>
      <c r="F10732" t="s">
        <v>41896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 t="s">
        <v>21</v>
      </c>
      <c r="P10732" t="s">
        <v>45</v>
      </c>
      <c r="Q10732" t="s">
        <v>143</v>
      </c>
    </row>
    <row r="10733" spans="1:17" hidden="1" x14ac:dyDescent="0.25">
      <c r="A10733" t="s">
        <v>41897</v>
      </c>
      <c r="B10733" t="s">
        <v>41898</v>
      </c>
      <c r="C10733" s="1" t="str">
        <f t="shared" si="1501"/>
        <v>21:0687</v>
      </c>
      <c r="D10733" s="1" t="str">
        <f>HYPERLINK("http://geochem.nrcan.gc.ca/cdogs/content/svy/svy_e.htm", "")</f>
        <v/>
      </c>
      <c r="G10733" s="1" t="str">
        <f>HYPERLINK("http://geochem.nrcan.gc.ca/cdogs/content/cr_/cr_00085_e.htm", "85")</f>
        <v>85</v>
      </c>
      <c r="J10733" t="s">
        <v>11703</v>
      </c>
      <c r="K10733" t="s">
        <v>11704</v>
      </c>
      <c r="O10733" t="s">
        <v>2379</v>
      </c>
      <c r="P10733" t="s">
        <v>2212</v>
      </c>
      <c r="Q10733" t="s">
        <v>3475</v>
      </c>
    </row>
    <row r="10734" spans="1:17" hidden="1" x14ac:dyDescent="0.25">
      <c r="A10734" t="s">
        <v>41899</v>
      </c>
      <c r="B10734" t="s">
        <v>41900</v>
      </c>
      <c r="C10734" s="1" t="str">
        <f t="shared" si="1501"/>
        <v>21:0687</v>
      </c>
      <c r="D10734" s="1" t="str">
        <f t="shared" ref="D10734:D10745" si="1502">HYPERLINK("http://geochem.nrcan.gc.ca/cdogs/content/svy/svy210208_e.htm", "21:0208")</f>
        <v>21:0208</v>
      </c>
      <c r="E10734" t="s">
        <v>41901</v>
      </c>
      <c r="F10734" t="s">
        <v>41902</v>
      </c>
      <c r="H10734">
        <v>47.448427899999999</v>
      </c>
      <c r="I10734">
        <v>-65.868732300000005</v>
      </c>
      <c r="J10734" s="1" t="str">
        <f t="shared" ref="J10734:J10745" si="1503">HYPERLINK("http://geochem.nrcan.gc.ca/cdogs/content/kwd/kwd020018_e.htm", "Fluid (stream)")</f>
        <v>Fluid (stream)</v>
      </c>
      <c r="K10734" s="1" t="str">
        <f t="shared" ref="K10734:K10745" si="1504">HYPERLINK("http://geochem.nrcan.gc.ca/cdogs/content/kwd/kwd080007_e.htm", "Untreated Water")</f>
        <v>Untreated Water</v>
      </c>
      <c r="O10734" t="s">
        <v>21</v>
      </c>
      <c r="P10734" t="s">
        <v>356</v>
      </c>
      <c r="Q10734" t="s">
        <v>103</v>
      </c>
    </row>
    <row r="10735" spans="1:17" hidden="1" x14ac:dyDescent="0.25">
      <c r="A10735" t="s">
        <v>41903</v>
      </c>
      <c r="B10735" t="s">
        <v>41904</v>
      </c>
      <c r="C10735" s="1" t="str">
        <f t="shared" si="1501"/>
        <v>21:0687</v>
      </c>
      <c r="D10735" s="1" t="str">
        <f t="shared" si="1502"/>
        <v>21:0208</v>
      </c>
      <c r="E10735" t="s">
        <v>41905</v>
      </c>
      <c r="F10735" t="s">
        <v>41906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 t="s">
        <v>21</v>
      </c>
      <c r="P10735" t="s">
        <v>45</v>
      </c>
      <c r="Q10735" t="s">
        <v>93</v>
      </c>
    </row>
    <row r="10736" spans="1:17" hidden="1" x14ac:dyDescent="0.25">
      <c r="A10736" t="s">
        <v>41907</v>
      </c>
      <c r="B10736" t="s">
        <v>41908</v>
      </c>
      <c r="C10736" s="1" t="str">
        <f t="shared" si="1501"/>
        <v>21:0687</v>
      </c>
      <c r="D10736" s="1" t="str">
        <f t="shared" si="1502"/>
        <v>21:0208</v>
      </c>
      <c r="E10736" t="s">
        <v>41909</v>
      </c>
      <c r="F10736" t="s">
        <v>41910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 t="s">
        <v>21</v>
      </c>
      <c r="P10736" t="s">
        <v>45</v>
      </c>
      <c r="Q10736" t="s">
        <v>215</v>
      </c>
    </row>
    <row r="10737" spans="1:17" hidden="1" x14ac:dyDescent="0.25">
      <c r="A10737" t="s">
        <v>41911</v>
      </c>
      <c r="B10737" t="s">
        <v>41912</v>
      </c>
      <c r="C10737" s="1" t="str">
        <f t="shared" si="1501"/>
        <v>21:0687</v>
      </c>
      <c r="D10737" s="1" t="str">
        <f t="shared" si="1502"/>
        <v>21:0208</v>
      </c>
      <c r="E10737" t="s">
        <v>41913</v>
      </c>
      <c r="F10737" t="s">
        <v>41914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 t="s">
        <v>21</v>
      </c>
      <c r="P10737" t="s">
        <v>45</v>
      </c>
      <c r="Q10737" t="s">
        <v>93</v>
      </c>
    </row>
    <row r="10738" spans="1:17" hidden="1" x14ac:dyDescent="0.25">
      <c r="A10738" t="s">
        <v>41915</v>
      </c>
      <c r="B10738" t="s">
        <v>41916</v>
      </c>
      <c r="C10738" s="1" t="str">
        <f t="shared" si="1501"/>
        <v>21:0687</v>
      </c>
      <c r="D10738" s="1" t="str">
        <f t="shared" si="1502"/>
        <v>21:0208</v>
      </c>
      <c r="E10738" t="s">
        <v>41917</v>
      </c>
      <c r="F10738" t="s">
        <v>41918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 t="s">
        <v>21</v>
      </c>
      <c r="P10738" t="s">
        <v>45</v>
      </c>
      <c r="Q10738" t="s">
        <v>215</v>
      </c>
    </row>
    <row r="10739" spans="1:17" hidden="1" x14ac:dyDescent="0.25">
      <c r="A10739" t="s">
        <v>41919</v>
      </c>
      <c r="B10739" t="s">
        <v>41920</v>
      </c>
      <c r="C10739" s="1" t="str">
        <f t="shared" si="1501"/>
        <v>21:0687</v>
      </c>
      <c r="D10739" s="1" t="str">
        <f t="shared" si="1502"/>
        <v>21:0208</v>
      </c>
      <c r="E10739" t="s">
        <v>41921</v>
      </c>
      <c r="F10739" t="s">
        <v>41922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 t="s">
        <v>21</v>
      </c>
      <c r="P10739" t="s">
        <v>45</v>
      </c>
      <c r="Q10739" t="s">
        <v>93</v>
      </c>
    </row>
    <row r="10740" spans="1:17" hidden="1" x14ac:dyDescent="0.25">
      <c r="A10740" t="s">
        <v>41923</v>
      </c>
      <c r="B10740" t="s">
        <v>41924</v>
      </c>
      <c r="C10740" s="1" t="str">
        <f t="shared" si="1501"/>
        <v>21:0687</v>
      </c>
      <c r="D10740" s="1" t="str">
        <f t="shared" si="1502"/>
        <v>21:0208</v>
      </c>
      <c r="E10740" t="s">
        <v>41925</v>
      </c>
      <c r="F10740" t="s">
        <v>41926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 t="s">
        <v>21</v>
      </c>
      <c r="P10740" t="s">
        <v>45</v>
      </c>
      <c r="Q10740" t="s">
        <v>149</v>
      </c>
    </row>
    <row r="10741" spans="1:17" hidden="1" x14ac:dyDescent="0.25">
      <c r="A10741" t="s">
        <v>41927</v>
      </c>
      <c r="B10741" t="s">
        <v>41928</v>
      </c>
      <c r="C10741" s="1" t="str">
        <f t="shared" si="1501"/>
        <v>21:0687</v>
      </c>
      <c r="D10741" s="1" t="str">
        <f t="shared" si="1502"/>
        <v>21:0208</v>
      </c>
      <c r="E10741" t="s">
        <v>41929</v>
      </c>
      <c r="F10741" t="s">
        <v>41930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 t="s">
        <v>21</v>
      </c>
      <c r="P10741" t="s">
        <v>45</v>
      </c>
      <c r="Q10741" t="s">
        <v>52</v>
      </c>
    </row>
    <row r="10742" spans="1:17" hidden="1" x14ac:dyDescent="0.25">
      <c r="A10742" t="s">
        <v>41931</v>
      </c>
      <c r="B10742" t="s">
        <v>41932</v>
      </c>
      <c r="C10742" s="1" t="str">
        <f t="shared" si="1501"/>
        <v>21:0687</v>
      </c>
      <c r="D10742" s="1" t="str">
        <f t="shared" si="1502"/>
        <v>21:0208</v>
      </c>
      <c r="E10742" t="s">
        <v>41933</v>
      </c>
      <c r="F10742" t="s">
        <v>41934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 t="s">
        <v>21</v>
      </c>
      <c r="P10742" t="s">
        <v>45</v>
      </c>
      <c r="Q10742" t="s">
        <v>46</v>
      </c>
    </row>
    <row r="10743" spans="1:17" hidden="1" x14ac:dyDescent="0.25">
      <c r="A10743" t="s">
        <v>41935</v>
      </c>
      <c r="B10743" t="s">
        <v>41936</v>
      </c>
      <c r="C10743" s="1" t="str">
        <f t="shared" si="1501"/>
        <v>21:0687</v>
      </c>
      <c r="D10743" s="1" t="str">
        <f t="shared" si="1502"/>
        <v>21:0208</v>
      </c>
      <c r="E10743" t="s">
        <v>41937</v>
      </c>
      <c r="F10743" t="s">
        <v>41938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 t="s">
        <v>21</v>
      </c>
      <c r="P10743" t="s">
        <v>22</v>
      </c>
      <c r="Q10743" t="s">
        <v>46</v>
      </c>
    </row>
    <row r="10744" spans="1:17" hidden="1" x14ac:dyDescent="0.25">
      <c r="A10744" t="s">
        <v>41939</v>
      </c>
      <c r="B10744" t="s">
        <v>41940</v>
      </c>
      <c r="C10744" s="1" t="str">
        <f t="shared" si="1501"/>
        <v>21:0687</v>
      </c>
      <c r="D10744" s="1" t="str">
        <f t="shared" si="1502"/>
        <v>21:0208</v>
      </c>
      <c r="E10744" t="s">
        <v>41941</v>
      </c>
      <c r="F10744" t="s">
        <v>41942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 t="s">
        <v>21</v>
      </c>
      <c r="P10744" t="s">
        <v>356</v>
      </c>
      <c r="Q10744" t="s">
        <v>46</v>
      </c>
    </row>
    <row r="10745" spans="1:17" hidden="1" x14ac:dyDescent="0.25">
      <c r="A10745" t="s">
        <v>41943</v>
      </c>
      <c r="B10745" t="s">
        <v>41944</v>
      </c>
      <c r="C10745" s="1" t="str">
        <f t="shared" si="1501"/>
        <v>21:0687</v>
      </c>
      <c r="D10745" s="1" t="str">
        <f t="shared" si="1502"/>
        <v>21:0208</v>
      </c>
      <c r="E10745" t="s">
        <v>41945</v>
      </c>
      <c r="F10745" t="s">
        <v>41946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 t="s">
        <v>21</v>
      </c>
      <c r="P10745" t="s">
        <v>45</v>
      </c>
      <c r="Q10745" t="s">
        <v>198</v>
      </c>
    </row>
    <row r="10746" spans="1:17" hidden="1" x14ac:dyDescent="0.25">
      <c r="A10746" t="s">
        <v>41947</v>
      </c>
      <c r="B10746" t="s">
        <v>41948</v>
      </c>
      <c r="C10746" s="1" t="str">
        <f t="shared" si="1501"/>
        <v>21:0687</v>
      </c>
      <c r="D10746" s="1" t="str">
        <f>HYPERLINK("http://geochem.nrcan.gc.ca/cdogs/content/svy/svy_e.htm", "")</f>
        <v/>
      </c>
      <c r="G10746" s="1" t="str">
        <f>HYPERLINK("http://geochem.nrcan.gc.ca/cdogs/content/cr_/cr_00085_e.htm", "85")</f>
        <v>85</v>
      </c>
      <c r="J10746" t="s">
        <v>11703</v>
      </c>
      <c r="K10746" t="s">
        <v>11704</v>
      </c>
      <c r="O10746" t="s">
        <v>2379</v>
      </c>
      <c r="P10746" t="s">
        <v>2212</v>
      </c>
      <c r="Q10746" t="s">
        <v>3475</v>
      </c>
    </row>
    <row r="10747" spans="1:17" hidden="1" x14ac:dyDescent="0.25">
      <c r="A10747" t="s">
        <v>41949</v>
      </c>
      <c r="B10747" t="s">
        <v>41950</v>
      </c>
      <c r="C10747" s="1" t="str">
        <f t="shared" si="1501"/>
        <v>21:0687</v>
      </c>
      <c r="D10747" s="1" t="str">
        <f t="shared" ref="D10747:D10768" si="1505">HYPERLINK("http://geochem.nrcan.gc.ca/cdogs/content/svy/svy210208_e.htm", "21:0208")</f>
        <v>21:0208</v>
      </c>
      <c r="E10747" t="s">
        <v>41951</v>
      </c>
      <c r="F10747" t="s">
        <v>41952</v>
      </c>
      <c r="H10747">
        <v>47.422698799999999</v>
      </c>
      <c r="I10747">
        <v>-65.981527099999994</v>
      </c>
      <c r="J10747" s="1" t="str">
        <f t="shared" ref="J10747:J10768" si="1506">HYPERLINK("http://geochem.nrcan.gc.ca/cdogs/content/kwd/kwd020018_e.htm", "Fluid (stream)")</f>
        <v>Fluid (stream)</v>
      </c>
      <c r="K10747" s="1" t="str">
        <f t="shared" ref="K10747:K10768" si="1507">HYPERLINK("http://geochem.nrcan.gc.ca/cdogs/content/kwd/kwd080007_e.htm", "Untreated Water")</f>
        <v>Untreated Water</v>
      </c>
      <c r="O10747" t="s">
        <v>21</v>
      </c>
      <c r="P10747" t="s">
        <v>45</v>
      </c>
      <c r="Q10747" t="s">
        <v>103</v>
      </c>
    </row>
    <row r="10748" spans="1:17" hidden="1" x14ac:dyDescent="0.25">
      <c r="A10748" t="s">
        <v>41953</v>
      </c>
      <c r="B10748" t="s">
        <v>41954</v>
      </c>
      <c r="C10748" s="1" t="str">
        <f t="shared" si="1501"/>
        <v>21:0687</v>
      </c>
      <c r="D10748" s="1" t="str">
        <f t="shared" si="1505"/>
        <v>21:0208</v>
      </c>
      <c r="E10748" t="s">
        <v>41955</v>
      </c>
      <c r="F10748" t="s">
        <v>41956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 t="s">
        <v>21</v>
      </c>
      <c r="P10748" t="s">
        <v>45</v>
      </c>
      <c r="Q10748" t="s">
        <v>215</v>
      </c>
    </row>
    <row r="10749" spans="1:17" hidden="1" x14ac:dyDescent="0.25">
      <c r="A10749" t="s">
        <v>41957</v>
      </c>
      <c r="B10749" t="s">
        <v>41958</v>
      </c>
      <c r="C10749" s="1" t="str">
        <f t="shared" si="1501"/>
        <v>21:0687</v>
      </c>
      <c r="D10749" s="1" t="str">
        <f t="shared" si="1505"/>
        <v>21:0208</v>
      </c>
      <c r="E10749" t="s">
        <v>41959</v>
      </c>
      <c r="F10749" t="s">
        <v>41960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 t="s">
        <v>21</v>
      </c>
      <c r="P10749" t="s">
        <v>45</v>
      </c>
      <c r="Q10749" t="s">
        <v>46</v>
      </c>
    </row>
    <row r="10750" spans="1:17" hidden="1" x14ac:dyDescent="0.25">
      <c r="A10750" t="s">
        <v>41961</v>
      </c>
      <c r="B10750" t="s">
        <v>41962</v>
      </c>
      <c r="C10750" s="1" t="str">
        <f t="shared" si="1501"/>
        <v>21:0687</v>
      </c>
      <c r="D10750" s="1" t="str">
        <f t="shared" si="1505"/>
        <v>21:0208</v>
      </c>
      <c r="E10750" t="s">
        <v>41963</v>
      </c>
      <c r="F10750" t="s">
        <v>41964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 t="s">
        <v>21</v>
      </c>
      <c r="P10750" t="s">
        <v>45</v>
      </c>
      <c r="Q10750" t="s">
        <v>103</v>
      </c>
    </row>
    <row r="10751" spans="1:17" hidden="1" x14ac:dyDescent="0.25">
      <c r="A10751" t="s">
        <v>41965</v>
      </c>
      <c r="B10751" t="s">
        <v>41966</v>
      </c>
      <c r="C10751" s="1" t="str">
        <f t="shared" si="1501"/>
        <v>21:0687</v>
      </c>
      <c r="D10751" s="1" t="str">
        <f t="shared" si="1505"/>
        <v>21:0208</v>
      </c>
      <c r="E10751" t="s">
        <v>41967</v>
      </c>
      <c r="F10751" t="s">
        <v>41968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 t="s">
        <v>21</v>
      </c>
      <c r="P10751" t="s">
        <v>356</v>
      </c>
      <c r="Q10751" t="s">
        <v>46</v>
      </c>
    </row>
    <row r="10752" spans="1:17" hidden="1" x14ac:dyDescent="0.25">
      <c r="A10752" t="s">
        <v>41969</v>
      </c>
      <c r="B10752" t="s">
        <v>41970</v>
      </c>
      <c r="C10752" s="1" t="str">
        <f t="shared" si="1501"/>
        <v>21:0687</v>
      </c>
      <c r="D10752" s="1" t="str">
        <f t="shared" si="1505"/>
        <v>21:0208</v>
      </c>
      <c r="E10752" t="s">
        <v>41971</v>
      </c>
      <c r="F10752" t="s">
        <v>41972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 t="s">
        <v>21</v>
      </c>
      <c r="P10752" t="s">
        <v>45</v>
      </c>
      <c r="Q10752" t="s">
        <v>149</v>
      </c>
    </row>
    <row r="10753" spans="1:17" hidden="1" x14ac:dyDescent="0.25">
      <c r="A10753" t="s">
        <v>41973</v>
      </c>
      <c r="B10753" t="s">
        <v>41974</v>
      </c>
      <c r="C10753" s="1" t="str">
        <f t="shared" si="1501"/>
        <v>21:0687</v>
      </c>
      <c r="D10753" s="1" t="str">
        <f t="shared" si="1505"/>
        <v>21:0208</v>
      </c>
      <c r="E10753" t="s">
        <v>41975</v>
      </c>
      <c r="F10753" t="s">
        <v>41976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 t="s">
        <v>21</v>
      </c>
      <c r="P10753" t="s">
        <v>22</v>
      </c>
      <c r="Q10753" t="s">
        <v>46</v>
      </c>
    </row>
    <row r="10754" spans="1:17" hidden="1" x14ac:dyDescent="0.25">
      <c r="A10754" t="s">
        <v>41977</v>
      </c>
      <c r="B10754" t="s">
        <v>41978</v>
      </c>
      <c r="C10754" s="1" t="str">
        <f t="shared" si="1501"/>
        <v>21:0687</v>
      </c>
      <c r="D10754" s="1" t="str">
        <f t="shared" si="1505"/>
        <v>21:0208</v>
      </c>
      <c r="E10754" t="s">
        <v>41979</v>
      </c>
      <c r="F10754" t="s">
        <v>41980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 t="s">
        <v>21</v>
      </c>
      <c r="P10754" t="s">
        <v>45</v>
      </c>
      <c r="Q10754" t="s">
        <v>29</v>
      </c>
    </row>
    <row r="10755" spans="1:17" hidden="1" x14ac:dyDescent="0.25">
      <c r="A10755" t="s">
        <v>41981</v>
      </c>
      <c r="B10755" t="s">
        <v>41982</v>
      </c>
      <c r="C10755" s="1" t="str">
        <f t="shared" si="1501"/>
        <v>21:0687</v>
      </c>
      <c r="D10755" s="1" t="str">
        <f t="shared" si="1505"/>
        <v>21:0208</v>
      </c>
      <c r="E10755" t="s">
        <v>41983</v>
      </c>
      <c r="F10755" t="s">
        <v>41984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 t="s">
        <v>59</v>
      </c>
      <c r="P10755" t="s">
        <v>21970</v>
      </c>
      <c r="Q10755" t="s">
        <v>10710</v>
      </c>
    </row>
    <row r="10756" spans="1:17" hidden="1" x14ac:dyDescent="0.25">
      <c r="A10756" t="s">
        <v>41985</v>
      </c>
      <c r="B10756" t="s">
        <v>41986</v>
      </c>
      <c r="C10756" s="1" t="str">
        <f t="shared" si="1501"/>
        <v>21:0687</v>
      </c>
      <c r="D10756" s="1" t="str">
        <f t="shared" si="1505"/>
        <v>21:0208</v>
      </c>
      <c r="E10756" t="s">
        <v>41987</v>
      </c>
      <c r="F10756" t="s">
        <v>41988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 t="s">
        <v>41989</v>
      </c>
      <c r="P10756" t="s">
        <v>1588</v>
      </c>
      <c r="Q10756" t="s">
        <v>15855</v>
      </c>
    </row>
    <row r="10757" spans="1:17" hidden="1" x14ac:dyDescent="0.25">
      <c r="A10757" t="s">
        <v>41990</v>
      </c>
      <c r="B10757" t="s">
        <v>41991</v>
      </c>
      <c r="C10757" s="1" t="str">
        <f t="shared" si="1501"/>
        <v>21:0687</v>
      </c>
      <c r="D10757" s="1" t="str">
        <f t="shared" si="1505"/>
        <v>21:0208</v>
      </c>
      <c r="E10757" t="s">
        <v>41992</v>
      </c>
      <c r="F10757" t="s">
        <v>41993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 t="s">
        <v>10345</v>
      </c>
      <c r="P10757" t="s">
        <v>1515</v>
      </c>
      <c r="Q10757" t="s">
        <v>138</v>
      </c>
    </row>
    <row r="10758" spans="1:17" hidden="1" x14ac:dyDescent="0.25">
      <c r="A10758" t="s">
        <v>41994</v>
      </c>
      <c r="B10758" t="s">
        <v>41995</v>
      </c>
      <c r="C10758" s="1" t="str">
        <f t="shared" si="1501"/>
        <v>21:0687</v>
      </c>
      <c r="D10758" s="1" t="str">
        <f t="shared" si="1505"/>
        <v>21:0208</v>
      </c>
      <c r="E10758" t="s">
        <v>41996</v>
      </c>
      <c r="F10758" t="s">
        <v>41997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 t="s">
        <v>21</v>
      </c>
      <c r="P10758" t="s">
        <v>356</v>
      </c>
      <c r="Q10758" t="s">
        <v>138</v>
      </c>
    </row>
    <row r="10759" spans="1:17" hidden="1" x14ac:dyDescent="0.25">
      <c r="A10759" t="s">
        <v>41998</v>
      </c>
      <c r="B10759" t="s">
        <v>41999</v>
      </c>
      <c r="C10759" s="1" t="str">
        <f t="shared" si="1501"/>
        <v>21:0687</v>
      </c>
      <c r="D10759" s="1" t="str">
        <f t="shared" si="1505"/>
        <v>21:0208</v>
      </c>
      <c r="E10759" t="s">
        <v>42000</v>
      </c>
      <c r="F10759" t="s">
        <v>42001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 t="s">
        <v>21</v>
      </c>
      <c r="P10759" t="s">
        <v>45</v>
      </c>
      <c r="Q10759" t="s">
        <v>189</v>
      </c>
    </row>
    <row r="10760" spans="1:17" hidden="1" x14ac:dyDescent="0.25">
      <c r="A10760" t="s">
        <v>42002</v>
      </c>
      <c r="B10760" t="s">
        <v>42003</v>
      </c>
      <c r="C10760" s="1" t="str">
        <f t="shared" si="1501"/>
        <v>21:0687</v>
      </c>
      <c r="D10760" s="1" t="str">
        <f t="shared" si="1505"/>
        <v>21:0208</v>
      </c>
      <c r="E10760" t="s">
        <v>42004</v>
      </c>
      <c r="F10760" t="s">
        <v>42005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 t="s">
        <v>21</v>
      </c>
      <c r="P10760" t="s">
        <v>356</v>
      </c>
      <c r="Q10760" t="s">
        <v>93</v>
      </c>
    </row>
    <row r="10761" spans="1:17" hidden="1" x14ac:dyDescent="0.25">
      <c r="A10761" t="s">
        <v>42006</v>
      </c>
      <c r="B10761" t="s">
        <v>42007</v>
      </c>
      <c r="C10761" s="1" t="str">
        <f t="shared" si="1501"/>
        <v>21:0687</v>
      </c>
      <c r="D10761" s="1" t="str">
        <f t="shared" si="1505"/>
        <v>21:0208</v>
      </c>
      <c r="E10761" t="s">
        <v>42004</v>
      </c>
      <c r="F10761" t="s">
        <v>42008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 t="s">
        <v>21</v>
      </c>
      <c r="P10761" t="s">
        <v>356</v>
      </c>
      <c r="Q10761" t="s">
        <v>93</v>
      </c>
    </row>
    <row r="10762" spans="1:17" hidden="1" x14ac:dyDescent="0.25">
      <c r="A10762" t="s">
        <v>42009</v>
      </c>
      <c r="B10762" t="s">
        <v>42010</v>
      </c>
      <c r="C10762" s="1" t="str">
        <f t="shared" si="1501"/>
        <v>21:0687</v>
      </c>
      <c r="D10762" s="1" t="str">
        <f t="shared" si="1505"/>
        <v>21:0208</v>
      </c>
      <c r="E10762" t="s">
        <v>42011</v>
      </c>
      <c r="F10762" t="s">
        <v>42012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 t="s">
        <v>21</v>
      </c>
      <c r="P10762" t="s">
        <v>356</v>
      </c>
      <c r="Q10762" t="s">
        <v>103</v>
      </c>
    </row>
    <row r="10763" spans="1:17" hidden="1" x14ac:dyDescent="0.25">
      <c r="A10763" t="s">
        <v>42013</v>
      </c>
      <c r="B10763" t="s">
        <v>42014</v>
      </c>
      <c r="C10763" s="1" t="str">
        <f t="shared" si="1501"/>
        <v>21:0687</v>
      </c>
      <c r="D10763" s="1" t="str">
        <f t="shared" si="1505"/>
        <v>21:0208</v>
      </c>
      <c r="E10763" t="s">
        <v>42015</v>
      </c>
      <c r="F10763" t="s">
        <v>42016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 t="s">
        <v>21</v>
      </c>
      <c r="P10763" t="s">
        <v>45</v>
      </c>
      <c r="Q10763" t="s">
        <v>149</v>
      </c>
    </row>
    <row r="10764" spans="1:17" hidden="1" x14ac:dyDescent="0.25">
      <c r="A10764" t="s">
        <v>42017</v>
      </c>
      <c r="B10764" t="s">
        <v>42018</v>
      </c>
      <c r="C10764" s="1" t="str">
        <f t="shared" si="1501"/>
        <v>21:0687</v>
      </c>
      <c r="D10764" s="1" t="str">
        <f t="shared" si="1505"/>
        <v>21:0208</v>
      </c>
      <c r="E10764" t="s">
        <v>42019</v>
      </c>
      <c r="F10764" t="s">
        <v>42020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 t="s">
        <v>21</v>
      </c>
      <c r="P10764" t="s">
        <v>45</v>
      </c>
      <c r="Q10764" t="s">
        <v>2822</v>
      </c>
    </row>
    <row r="10765" spans="1:17" hidden="1" x14ac:dyDescent="0.25">
      <c r="A10765" t="s">
        <v>42021</v>
      </c>
      <c r="B10765" t="s">
        <v>42022</v>
      </c>
      <c r="C10765" s="1" t="str">
        <f t="shared" si="1501"/>
        <v>21:0687</v>
      </c>
      <c r="D10765" s="1" t="str">
        <f t="shared" si="1505"/>
        <v>21:0208</v>
      </c>
      <c r="E10765" t="s">
        <v>42023</v>
      </c>
      <c r="F10765" t="s">
        <v>42024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 t="s">
        <v>21</v>
      </c>
      <c r="P10765" t="s">
        <v>45</v>
      </c>
      <c r="Q10765" t="s">
        <v>1528</v>
      </c>
    </row>
    <row r="10766" spans="1:17" hidden="1" x14ac:dyDescent="0.25">
      <c r="A10766" t="s">
        <v>42025</v>
      </c>
      <c r="B10766" t="s">
        <v>42026</v>
      </c>
      <c r="C10766" s="1" t="str">
        <f t="shared" si="1501"/>
        <v>21:0687</v>
      </c>
      <c r="D10766" s="1" t="str">
        <f t="shared" si="1505"/>
        <v>21:0208</v>
      </c>
      <c r="E10766" t="s">
        <v>42027</v>
      </c>
      <c r="F10766" t="s">
        <v>42028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 t="s">
        <v>21</v>
      </c>
      <c r="P10766" t="s">
        <v>45</v>
      </c>
      <c r="Q10766" t="s">
        <v>171</v>
      </c>
    </row>
    <row r="10767" spans="1:17" hidden="1" x14ac:dyDescent="0.25">
      <c r="A10767" t="s">
        <v>42029</v>
      </c>
      <c r="B10767" t="s">
        <v>42030</v>
      </c>
      <c r="C10767" s="1" t="str">
        <f t="shared" si="1501"/>
        <v>21:0687</v>
      </c>
      <c r="D10767" s="1" t="str">
        <f t="shared" si="1505"/>
        <v>21:0208</v>
      </c>
      <c r="E10767" t="s">
        <v>42031</v>
      </c>
      <c r="F10767" t="s">
        <v>42032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 t="s">
        <v>21</v>
      </c>
      <c r="P10767" t="s">
        <v>87</v>
      </c>
      <c r="Q10767" t="s">
        <v>143</v>
      </c>
    </row>
    <row r="10768" spans="1:17" hidden="1" x14ac:dyDescent="0.25">
      <c r="A10768" t="s">
        <v>42033</v>
      </c>
      <c r="B10768" t="s">
        <v>42034</v>
      </c>
      <c r="C10768" s="1" t="str">
        <f t="shared" si="1501"/>
        <v>21:0687</v>
      </c>
      <c r="D10768" s="1" t="str">
        <f t="shared" si="1505"/>
        <v>21:0208</v>
      </c>
      <c r="E10768" t="s">
        <v>42031</v>
      </c>
      <c r="F10768" t="s">
        <v>42035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 t="s">
        <v>21</v>
      </c>
      <c r="P10768" t="s">
        <v>87</v>
      </c>
      <c r="Q10768" t="s">
        <v>143</v>
      </c>
    </row>
    <row r="10769" spans="1:17" hidden="1" x14ac:dyDescent="0.25">
      <c r="A10769" t="s">
        <v>42036</v>
      </c>
      <c r="B10769" t="s">
        <v>42037</v>
      </c>
      <c r="C10769" s="1" t="str">
        <f t="shared" si="1501"/>
        <v>21:0687</v>
      </c>
      <c r="D10769" s="1" t="str">
        <f>HYPERLINK("http://geochem.nrcan.gc.ca/cdogs/content/svy/svy_e.htm", "")</f>
        <v/>
      </c>
      <c r="G10769" s="1" t="str">
        <f>HYPERLINK("http://geochem.nrcan.gc.ca/cdogs/content/cr_/cr_00086_e.htm", "86")</f>
        <v>86</v>
      </c>
      <c r="J10769" t="s">
        <v>11703</v>
      </c>
      <c r="K10769" t="s">
        <v>11704</v>
      </c>
      <c r="O10769" t="s">
        <v>6252</v>
      </c>
      <c r="P10769" t="s">
        <v>2943</v>
      </c>
      <c r="Q10769" t="s">
        <v>46</v>
      </c>
    </row>
    <row r="10770" spans="1:17" hidden="1" x14ac:dyDescent="0.25">
      <c r="A10770" t="s">
        <v>42038</v>
      </c>
      <c r="B10770" t="s">
        <v>42039</v>
      </c>
      <c r="C10770" s="1" t="str">
        <f t="shared" si="1501"/>
        <v>21:0687</v>
      </c>
      <c r="D10770" s="1" t="str">
        <f t="shared" ref="D10770:D10785" si="1508">HYPERLINK("http://geochem.nrcan.gc.ca/cdogs/content/svy/svy210208_e.htm", "21:0208")</f>
        <v>21:0208</v>
      </c>
      <c r="E10770" t="s">
        <v>42040</v>
      </c>
      <c r="F10770" t="s">
        <v>42041</v>
      </c>
      <c r="H10770">
        <v>47.434335500000003</v>
      </c>
      <c r="I10770">
        <v>-65.860817100000006</v>
      </c>
      <c r="J10770" s="1" t="str">
        <f t="shared" ref="J10770:J10785" si="1509">HYPERLINK("http://geochem.nrcan.gc.ca/cdogs/content/kwd/kwd020018_e.htm", "Fluid (stream)")</f>
        <v>Fluid (stream)</v>
      </c>
      <c r="K10770" s="1" t="str">
        <f t="shared" ref="K10770:K10785" si="1510">HYPERLINK("http://geochem.nrcan.gc.ca/cdogs/content/kwd/kwd080007_e.htm", "Untreated Water")</f>
        <v>Untreated Water</v>
      </c>
      <c r="O10770" t="s">
        <v>21</v>
      </c>
      <c r="P10770" t="s">
        <v>45</v>
      </c>
      <c r="Q10770" t="s">
        <v>189</v>
      </c>
    </row>
    <row r="10771" spans="1:17" hidden="1" x14ac:dyDescent="0.25">
      <c r="A10771" t="s">
        <v>42042</v>
      </c>
      <c r="B10771" t="s">
        <v>42043</v>
      </c>
      <c r="C10771" s="1" t="str">
        <f t="shared" si="1501"/>
        <v>21:0687</v>
      </c>
      <c r="D10771" s="1" t="str">
        <f t="shared" si="1508"/>
        <v>21:0208</v>
      </c>
      <c r="E10771" t="s">
        <v>42044</v>
      </c>
      <c r="F10771" t="s">
        <v>42045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 t="s">
        <v>21</v>
      </c>
      <c r="P10771" t="s">
        <v>45</v>
      </c>
      <c r="Q10771" t="s">
        <v>189</v>
      </c>
    </row>
    <row r="10772" spans="1:17" hidden="1" x14ac:dyDescent="0.25">
      <c r="A10772" t="s">
        <v>42046</v>
      </c>
      <c r="B10772" t="s">
        <v>42047</v>
      </c>
      <c r="C10772" s="1" t="str">
        <f t="shared" si="1501"/>
        <v>21:0687</v>
      </c>
      <c r="D10772" s="1" t="str">
        <f t="shared" si="1508"/>
        <v>21:0208</v>
      </c>
      <c r="E10772" t="s">
        <v>42048</v>
      </c>
      <c r="F10772" t="s">
        <v>42049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 t="s">
        <v>21</v>
      </c>
      <c r="P10772" t="s">
        <v>45</v>
      </c>
      <c r="Q10772" t="s">
        <v>138</v>
      </c>
    </row>
    <row r="10773" spans="1:17" hidden="1" x14ac:dyDescent="0.25">
      <c r="A10773" t="s">
        <v>42050</v>
      </c>
      <c r="B10773" t="s">
        <v>42051</v>
      </c>
      <c r="C10773" s="1" t="str">
        <f t="shared" si="1501"/>
        <v>21:0687</v>
      </c>
      <c r="D10773" s="1" t="str">
        <f t="shared" si="1508"/>
        <v>21:0208</v>
      </c>
      <c r="E10773" t="s">
        <v>42052</v>
      </c>
      <c r="F10773" t="s">
        <v>42053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 t="s">
        <v>21</v>
      </c>
      <c r="P10773" t="s">
        <v>87</v>
      </c>
      <c r="Q10773" t="s">
        <v>143</v>
      </c>
    </row>
    <row r="10774" spans="1:17" hidden="1" x14ac:dyDescent="0.25">
      <c r="A10774" t="s">
        <v>42054</v>
      </c>
      <c r="B10774" t="s">
        <v>42055</v>
      </c>
      <c r="C10774" s="1" t="str">
        <f t="shared" si="1501"/>
        <v>21:0687</v>
      </c>
      <c r="D10774" s="1" t="str">
        <f t="shared" si="1508"/>
        <v>21:0208</v>
      </c>
      <c r="E10774" t="s">
        <v>42056</v>
      </c>
      <c r="F10774" t="s">
        <v>42057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 t="s">
        <v>21</v>
      </c>
      <c r="P10774" t="s">
        <v>45</v>
      </c>
      <c r="Q10774" t="s">
        <v>138</v>
      </c>
    </row>
    <row r="10775" spans="1:17" hidden="1" x14ac:dyDescent="0.25">
      <c r="A10775" t="s">
        <v>42058</v>
      </c>
      <c r="B10775" t="s">
        <v>42059</v>
      </c>
      <c r="C10775" s="1" t="str">
        <f t="shared" si="1501"/>
        <v>21:0687</v>
      </c>
      <c r="D10775" s="1" t="str">
        <f t="shared" si="1508"/>
        <v>21:0208</v>
      </c>
      <c r="E10775" t="s">
        <v>42060</v>
      </c>
      <c r="F10775" t="s">
        <v>42061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 t="s">
        <v>21</v>
      </c>
      <c r="P10775" t="s">
        <v>45</v>
      </c>
      <c r="Q10775" t="s">
        <v>138</v>
      </c>
    </row>
    <row r="10776" spans="1:17" hidden="1" x14ac:dyDescent="0.25">
      <c r="A10776" t="s">
        <v>42062</v>
      </c>
      <c r="B10776" t="s">
        <v>42063</v>
      </c>
      <c r="C10776" s="1" t="str">
        <f t="shared" si="1501"/>
        <v>21:0687</v>
      </c>
      <c r="D10776" s="1" t="str">
        <f t="shared" si="1508"/>
        <v>21:0208</v>
      </c>
      <c r="E10776" t="s">
        <v>42064</v>
      </c>
      <c r="F10776" t="s">
        <v>42065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 t="s">
        <v>21</v>
      </c>
      <c r="P10776" t="s">
        <v>45</v>
      </c>
      <c r="Q10776" t="s">
        <v>143</v>
      </c>
    </row>
    <row r="10777" spans="1:17" hidden="1" x14ac:dyDescent="0.25">
      <c r="A10777" t="s">
        <v>42066</v>
      </c>
      <c r="B10777" t="s">
        <v>42067</v>
      </c>
      <c r="C10777" s="1" t="str">
        <f t="shared" si="1501"/>
        <v>21:0687</v>
      </c>
      <c r="D10777" s="1" t="str">
        <f t="shared" si="1508"/>
        <v>21:0208</v>
      </c>
      <c r="E10777" t="s">
        <v>42068</v>
      </c>
      <c r="F10777" t="s">
        <v>42069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 t="s">
        <v>21</v>
      </c>
      <c r="P10777" t="s">
        <v>45</v>
      </c>
      <c r="Q10777" t="s">
        <v>215</v>
      </c>
    </row>
    <row r="10778" spans="1:17" hidden="1" x14ac:dyDescent="0.25">
      <c r="A10778" t="s">
        <v>42070</v>
      </c>
      <c r="B10778" t="s">
        <v>42071</v>
      </c>
      <c r="C10778" s="1" t="str">
        <f t="shared" si="1501"/>
        <v>21:0687</v>
      </c>
      <c r="D10778" s="1" t="str">
        <f t="shared" si="1508"/>
        <v>21:0208</v>
      </c>
      <c r="E10778" t="s">
        <v>42072</v>
      </c>
      <c r="F10778" t="s">
        <v>42073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 t="s">
        <v>21</v>
      </c>
      <c r="P10778" t="s">
        <v>45</v>
      </c>
      <c r="Q10778" t="s">
        <v>1528</v>
      </c>
    </row>
    <row r="10779" spans="1:17" hidden="1" x14ac:dyDescent="0.25">
      <c r="A10779" t="s">
        <v>42074</v>
      </c>
      <c r="B10779" t="s">
        <v>42075</v>
      </c>
      <c r="C10779" s="1" t="str">
        <f t="shared" si="1501"/>
        <v>21:0687</v>
      </c>
      <c r="D10779" s="1" t="str">
        <f t="shared" si="1508"/>
        <v>21:0208</v>
      </c>
      <c r="E10779" t="s">
        <v>42076</v>
      </c>
      <c r="F10779" t="s">
        <v>42077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 t="s">
        <v>21</v>
      </c>
      <c r="P10779" t="s">
        <v>87</v>
      </c>
      <c r="Q10779" t="s">
        <v>1528</v>
      </c>
    </row>
    <row r="10780" spans="1:17" hidden="1" x14ac:dyDescent="0.25">
      <c r="A10780" t="s">
        <v>42078</v>
      </c>
      <c r="B10780" t="s">
        <v>42079</v>
      </c>
      <c r="C10780" s="1" t="str">
        <f t="shared" si="1501"/>
        <v>21:0687</v>
      </c>
      <c r="D10780" s="1" t="str">
        <f t="shared" si="1508"/>
        <v>21:0208</v>
      </c>
      <c r="E10780" t="s">
        <v>42080</v>
      </c>
      <c r="F10780" t="s">
        <v>42081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 t="s">
        <v>21</v>
      </c>
      <c r="P10780" t="s">
        <v>45</v>
      </c>
      <c r="Q10780" t="s">
        <v>149</v>
      </c>
    </row>
    <row r="10781" spans="1:17" hidden="1" x14ac:dyDescent="0.25">
      <c r="A10781" t="s">
        <v>42082</v>
      </c>
      <c r="B10781" t="s">
        <v>42083</v>
      </c>
      <c r="C10781" s="1" t="str">
        <f t="shared" si="1501"/>
        <v>21:0687</v>
      </c>
      <c r="D10781" s="1" t="str">
        <f t="shared" si="1508"/>
        <v>21:0208</v>
      </c>
      <c r="E10781" t="s">
        <v>42084</v>
      </c>
      <c r="F10781" t="s">
        <v>42085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 t="s">
        <v>21</v>
      </c>
      <c r="P10781" t="s">
        <v>22</v>
      </c>
      <c r="Q10781" t="s">
        <v>171</v>
      </c>
    </row>
    <row r="10782" spans="1:17" hidden="1" x14ac:dyDescent="0.25">
      <c r="A10782" t="s">
        <v>42086</v>
      </c>
      <c r="B10782" t="s">
        <v>42087</v>
      </c>
      <c r="C10782" s="1" t="str">
        <f t="shared" si="1501"/>
        <v>21:0687</v>
      </c>
      <c r="D10782" s="1" t="str">
        <f t="shared" si="1508"/>
        <v>21:0208</v>
      </c>
      <c r="E10782" t="s">
        <v>42088</v>
      </c>
      <c r="F10782" t="s">
        <v>42089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 t="s">
        <v>21</v>
      </c>
      <c r="P10782" t="s">
        <v>356</v>
      </c>
      <c r="Q10782" t="s">
        <v>189</v>
      </c>
    </row>
    <row r="10783" spans="1:17" hidden="1" x14ac:dyDescent="0.25">
      <c r="A10783" t="s">
        <v>42090</v>
      </c>
      <c r="B10783" t="s">
        <v>42091</v>
      </c>
      <c r="C10783" s="1" t="str">
        <f t="shared" si="1501"/>
        <v>21:0687</v>
      </c>
      <c r="D10783" s="1" t="str">
        <f t="shared" si="1508"/>
        <v>21:0208</v>
      </c>
      <c r="E10783" t="s">
        <v>42092</v>
      </c>
      <c r="F10783" t="s">
        <v>42093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 t="s">
        <v>21</v>
      </c>
      <c r="P10783" t="s">
        <v>45</v>
      </c>
      <c r="Q10783" t="s">
        <v>88</v>
      </c>
    </row>
    <row r="10784" spans="1:17" hidden="1" x14ac:dyDescent="0.25">
      <c r="A10784" t="s">
        <v>42094</v>
      </c>
      <c r="B10784" t="s">
        <v>42095</v>
      </c>
      <c r="C10784" s="1" t="str">
        <f t="shared" si="1501"/>
        <v>21:0687</v>
      </c>
      <c r="D10784" s="1" t="str">
        <f t="shared" si="1508"/>
        <v>21:0208</v>
      </c>
      <c r="E10784" t="s">
        <v>42096</v>
      </c>
      <c r="F10784" t="s">
        <v>42097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 t="s">
        <v>21</v>
      </c>
      <c r="P10784" t="s">
        <v>45</v>
      </c>
      <c r="Q10784" t="s">
        <v>149</v>
      </c>
    </row>
    <row r="10785" spans="1:17" hidden="1" x14ac:dyDescent="0.25">
      <c r="A10785" t="s">
        <v>42098</v>
      </c>
      <c r="B10785" t="s">
        <v>42099</v>
      </c>
      <c r="C10785" s="1" t="str">
        <f t="shared" si="1501"/>
        <v>21:0687</v>
      </c>
      <c r="D10785" s="1" t="str">
        <f t="shared" si="1508"/>
        <v>21:0208</v>
      </c>
      <c r="E10785" t="s">
        <v>42100</v>
      </c>
      <c r="F10785" t="s">
        <v>42101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 t="s">
        <v>21</v>
      </c>
      <c r="P10785" t="s">
        <v>45</v>
      </c>
      <c r="Q10785" t="s">
        <v>52</v>
      </c>
    </row>
    <row r="10786" spans="1:17" hidden="1" x14ac:dyDescent="0.25">
      <c r="A10786" t="s">
        <v>42102</v>
      </c>
      <c r="B10786" t="s">
        <v>42103</v>
      </c>
      <c r="C10786" s="1" t="str">
        <f t="shared" si="1501"/>
        <v>21:0687</v>
      </c>
      <c r="D10786" s="1" t="str">
        <f>HYPERLINK("http://geochem.nrcan.gc.ca/cdogs/content/svy/svy_e.htm", "")</f>
        <v/>
      </c>
      <c r="G10786" s="1" t="str">
        <f>HYPERLINK("http://geochem.nrcan.gc.ca/cdogs/content/cr_/cr_00086_e.htm", "86")</f>
        <v>86</v>
      </c>
      <c r="J10786" t="s">
        <v>11703</v>
      </c>
      <c r="K10786" t="s">
        <v>11704</v>
      </c>
      <c r="O10786" t="s">
        <v>21219</v>
      </c>
      <c r="P10786" t="s">
        <v>391</v>
      </c>
      <c r="Q10786" t="s">
        <v>23</v>
      </c>
    </row>
    <row r="10787" spans="1:17" hidden="1" x14ac:dyDescent="0.25">
      <c r="A10787" t="s">
        <v>42104</v>
      </c>
      <c r="B10787" t="s">
        <v>42105</v>
      </c>
      <c r="C10787" s="1" t="str">
        <f t="shared" si="1501"/>
        <v>21:0687</v>
      </c>
      <c r="D10787" s="1" t="str">
        <f t="shared" ref="D10787:D10799" si="1511">HYPERLINK("http://geochem.nrcan.gc.ca/cdogs/content/svy/svy210208_e.htm", "21:0208")</f>
        <v>21:0208</v>
      </c>
      <c r="E10787" t="s">
        <v>42106</v>
      </c>
      <c r="F10787" t="s">
        <v>42107</v>
      </c>
      <c r="H10787">
        <v>47.3243188</v>
      </c>
      <c r="I10787">
        <v>-65.894969599999996</v>
      </c>
      <c r="J10787" s="1" t="str">
        <f t="shared" ref="J10787:J10807" si="1512">HYPERLINK("http://geochem.nrcan.gc.ca/cdogs/content/kwd/kwd020018_e.htm", "Fluid (stream)")</f>
        <v>Fluid (stream)</v>
      </c>
      <c r="K10787" s="1" t="str">
        <f t="shared" ref="K10787:K10807" si="1513">HYPERLINK("http://geochem.nrcan.gc.ca/cdogs/content/kwd/kwd080007_e.htm", "Untreated Water")</f>
        <v>Untreated Water</v>
      </c>
      <c r="O10787" t="s">
        <v>21</v>
      </c>
      <c r="P10787" t="s">
        <v>583</v>
      </c>
      <c r="Q10787" t="s">
        <v>522</v>
      </c>
    </row>
    <row r="10788" spans="1:17" hidden="1" x14ac:dyDescent="0.25">
      <c r="A10788" t="s">
        <v>42108</v>
      </c>
      <c r="B10788" t="s">
        <v>42109</v>
      </c>
      <c r="C10788" s="1" t="str">
        <f t="shared" ref="C10788:C10851" si="1514">HYPERLINK("http://geochem.nrcan.gc.ca/cdogs/content/bdl/bdl210687_e.htm", "21:0687")</f>
        <v>21:0687</v>
      </c>
      <c r="D10788" s="1" t="str">
        <f t="shared" si="1511"/>
        <v>21:0208</v>
      </c>
      <c r="E10788" t="s">
        <v>42106</v>
      </c>
      <c r="F10788" t="s">
        <v>42110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 t="s">
        <v>21</v>
      </c>
      <c r="P10788" t="s">
        <v>583</v>
      </c>
      <c r="Q10788" t="s">
        <v>52</v>
      </c>
    </row>
    <row r="10789" spans="1:17" hidden="1" x14ac:dyDescent="0.25">
      <c r="A10789" t="s">
        <v>42111</v>
      </c>
      <c r="B10789" t="s">
        <v>42112</v>
      </c>
      <c r="C10789" s="1" t="str">
        <f t="shared" si="1514"/>
        <v>21:0687</v>
      </c>
      <c r="D10789" s="1" t="str">
        <f t="shared" si="1511"/>
        <v>21:0208</v>
      </c>
      <c r="E10789" t="s">
        <v>42113</v>
      </c>
      <c r="F10789" t="s">
        <v>42114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 t="s">
        <v>21</v>
      </c>
      <c r="P10789" t="s">
        <v>22</v>
      </c>
      <c r="Q10789" t="s">
        <v>198</v>
      </c>
    </row>
    <row r="10790" spans="1:17" hidden="1" x14ac:dyDescent="0.25">
      <c r="A10790" t="s">
        <v>42115</v>
      </c>
      <c r="B10790" t="s">
        <v>42116</v>
      </c>
      <c r="C10790" s="1" t="str">
        <f t="shared" si="1514"/>
        <v>21:0687</v>
      </c>
      <c r="D10790" s="1" t="str">
        <f t="shared" si="1511"/>
        <v>21:0208</v>
      </c>
      <c r="E10790" t="s">
        <v>42117</v>
      </c>
      <c r="F10790" t="s">
        <v>42118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 t="s">
        <v>21</v>
      </c>
      <c r="P10790" t="s">
        <v>22</v>
      </c>
      <c r="Q10790" t="s">
        <v>103</v>
      </c>
    </row>
    <row r="10791" spans="1:17" hidden="1" x14ac:dyDescent="0.25">
      <c r="A10791" t="s">
        <v>42119</v>
      </c>
      <c r="B10791" t="s">
        <v>42120</v>
      </c>
      <c r="C10791" s="1" t="str">
        <f t="shared" si="1514"/>
        <v>21:0687</v>
      </c>
      <c r="D10791" s="1" t="str">
        <f t="shared" si="1511"/>
        <v>21:0208</v>
      </c>
      <c r="E10791" t="s">
        <v>42121</v>
      </c>
      <c r="F10791" t="s">
        <v>42122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 t="s">
        <v>21</v>
      </c>
      <c r="P10791" t="s">
        <v>22</v>
      </c>
      <c r="Q10791" t="s">
        <v>103</v>
      </c>
    </row>
    <row r="10792" spans="1:17" hidden="1" x14ac:dyDescent="0.25">
      <c r="A10792" t="s">
        <v>42123</v>
      </c>
      <c r="B10792" t="s">
        <v>42124</v>
      </c>
      <c r="C10792" s="1" t="str">
        <f t="shared" si="1514"/>
        <v>21:0687</v>
      </c>
      <c r="D10792" s="1" t="str">
        <f t="shared" si="1511"/>
        <v>21:0208</v>
      </c>
      <c r="E10792" t="s">
        <v>42125</v>
      </c>
      <c r="F10792" t="s">
        <v>42126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 t="s">
        <v>21</v>
      </c>
      <c r="P10792" t="s">
        <v>22</v>
      </c>
      <c r="Q10792" t="s">
        <v>88</v>
      </c>
    </row>
    <row r="10793" spans="1:17" hidden="1" x14ac:dyDescent="0.25">
      <c r="A10793" t="s">
        <v>42127</v>
      </c>
      <c r="B10793" t="s">
        <v>42128</v>
      </c>
      <c r="C10793" s="1" t="str">
        <f t="shared" si="1514"/>
        <v>21:0687</v>
      </c>
      <c r="D10793" s="1" t="str">
        <f t="shared" si="1511"/>
        <v>21:0208</v>
      </c>
      <c r="E10793" t="s">
        <v>42129</v>
      </c>
      <c r="F10793" t="s">
        <v>42130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 t="s">
        <v>21</v>
      </c>
      <c r="P10793" t="s">
        <v>583</v>
      </c>
      <c r="Q10793" t="s">
        <v>215</v>
      </c>
    </row>
    <row r="10794" spans="1:17" hidden="1" x14ac:dyDescent="0.25">
      <c r="A10794" t="s">
        <v>42131</v>
      </c>
      <c r="B10794" t="s">
        <v>42132</v>
      </c>
      <c r="C10794" s="1" t="str">
        <f t="shared" si="1514"/>
        <v>21:0687</v>
      </c>
      <c r="D10794" s="1" t="str">
        <f t="shared" si="1511"/>
        <v>21:0208</v>
      </c>
      <c r="E10794" t="s">
        <v>42133</v>
      </c>
      <c r="F10794" t="s">
        <v>42134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 t="s">
        <v>21</v>
      </c>
      <c r="P10794" t="s">
        <v>2212</v>
      </c>
      <c r="Q10794" t="s">
        <v>52</v>
      </c>
    </row>
    <row r="10795" spans="1:17" hidden="1" x14ac:dyDescent="0.25">
      <c r="A10795" t="s">
        <v>42135</v>
      </c>
      <c r="B10795" t="s">
        <v>42136</v>
      </c>
      <c r="C10795" s="1" t="str">
        <f t="shared" si="1514"/>
        <v>21:0687</v>
      </c>
      <c r="D10795" s="1" t="str">
        <f t="shared" si="1511"/>
        <v>21:0208</v>
      </c>
      <c r="E10795" t="s">
        <v>42137</v>
      </c>
      <c r="F10795" t="s">
        <v>42138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 t="s">
        <v>21</v>
      </c>
      <c r="P10795" t="s">
        <v>22</v>
      </c>
      <c r="Q10795" t="s">
        <v>2948</v>
      </c>
    </row>
    <row r="10796" spans="1:17" hidden="1" x14ac:dyDescent="0.25">
      <c r="A10796" t="s">
        <v>42139</v>
      </c>
      <c r="B10796" t="s">
        <v>42140</v>
      </c>
      <c r="C10796" s="1" t="str">
        <f t="shared" si="1514"/>
        <v>21:0687</v>
      </c>
      <c r="D10796" s="1" t="str">
        <f t="shared" si="1511"/>
        <v>21:0208</v>
      </c>
      <c r="E10796" t="s">
        <v>42141</v>
      </c>
      <c r="F10796" t="s">
        <v>42142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 t="s">
        <v>21</v>
      </c>
      <c r="P10796" t="s">
        <v>22</v>
      </c>
      <c r="Q10796" t="s">
        <v>143</v>
      </c>
    </row>
    <row r="10797" spans="1:17" hidden="1" x14ac:dyDescent="0.25">
      <c r="A10797" t="s">
        <v>42143</v>
      </c>
      <c r="B10797" t="s">
        <v>42144</v>
      </c>
      <c r="C10797" s="1" t="str">
        <f t="shared" si="1514"/>
        <v>21:0687</v>
      </c>
      <c r="D10797" s="1" t="str">
        <f t="shared" si="1511"/>
        <v>21:0208</v>
      </c>
      <c r="E10797" t="s">
        <v>42145</v>
      </c>
      <c r="F10797" t="s">
        <v>42146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 t="s">
        <v>21</v>
      </c>
      <c r="P10797" t="s">
        <v>356</v>
      </c>
      <c r="Q10797" t="s">
        <v>2822</v>
      </c>
    </row>
    <row r="10798" spans="1:17" hidden="1" x14ac:dyDescent="0.25">
      <c r="A10798" t="s">
        <v>42147</v>
      </c>
      <c r="B10798" t="s">
        <v>42148</v>
      </c>
      <c r="C10798" s="1" t="str">
        <f t="shared" si="1514"/>
        <v>21:0687</v>
      </c>
      <c r="D10798" s="1" t="str">
        <f t="shared" si="1511"/>
        <v>21:0208</v>
      </c>
      <c r="E10798" t="s">
        <v>42149</v>
      </c>
      <c r="F10798" t="s">
        <v>42150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 t="s">
        <v>21</v>
      </c>
      <c r="P10798" t="s">
        <v>356</v>
      </c>
      <c r="Q10798" t="s">
        <v>171</v>
      </c>
    </row>
    <row r="10799" spans="1:17" hidden="1" x14ac:dyDescent="0.25">
      <c r="A10799" t="s">
        <v>42151</v>
      </c>
      <c r="B10799" t="s">
        <v>42152</v>
      </c>
      <c r="C10799" s="1" t="str">
        <f t="shared" si="1514"/>
        <v>21:0687</v>
      </c>
      <c r="D10799" s="1" t="str">
        <f t="shared" si="1511"/>
        <v>21:0208</v>
      </c>
      <c r="E10799" t="s">
        <v>42153</v>
      </c>
      <c r="F10799" t="s">
        <v>42154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 t="s">
        <v>21</v>
      </c>
      <c r="P10799" t="s">
        <v>45</v>
      </c>
      <c r="Q10799" t="s">
        <v>143</v>
      </c>
    </row>
    <row r="10800" spans="1:17" hidden="1" x14ac:dyDescent="0.25">
      <c r="A10800" t="s">
        <v>42155</v>
      </c>
      <c r="B10800" t="s">
        <v>42156</v>
      </c>
      <c r="C10800" s="1" t="str">
        <f t="shared" si="1514"/>
        <v>21:0687</v>
      </c>
      <c r="D10800" s="1" t="str">
        <f t="shared" ref="D10800:D10807" si="1515">HYPERLINK("http://geochem.nrcan.gc.ca/cdogs/content/svy/svy210207_e.htm", "21:0207")</f>
        <v>21:0207</v>
      </c>
      <c r="E10800" t="s">
        <v>42157</v>
      </c>
      <c r="F10800" t="s">
        <v>42158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 t="s">
        <v>21</v>
      </c>
      <c r="P10800" t="s">
        <v>583</v>
      </c>
      <c r="Q10800" t="s">
        <v>215</v>
      </c>
    </row>
    <row r="10801" spans="1:17" hidden="1" x14ac:dyDescent="0.25">
      <c r="A10801" t="s">
        <v>42159</v>
      </c>
      <c r="B10801" t="s">
        <v>42160</v>
      </c>
      <c r="C10801" s="1" t="str">
        <f t="shared" si="1514"/>
        <v>21:0687</v>
      </c>
      <c r="D10801" s="1" t="str">
        <f t="shared" si="1515"/>
        <v>21:0207</v>
      </c>
      <c r="E10801" t="s">
        <v>42161</v>
      </c>
      <c r="F10801" t="s">
        <v>42162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 t="s">
        <v>21</v>
      </c>
      <c r="P10801" t="s">
        <v>22</v>
      </c>
      <c r="Q10801" t="s">
        <v>103</v>
      </c>
    </row>
    <row r="10802" spans="1:17" hidden="1" x14ac:dyDescent="0.25">
      <c r="A10802" t="s">
        <v>42163</v>
      </c>
      <c r="B10802" t="s">
        <v>42164</v>
      </c>
      <c r="C10802" s="1" t="str">
        <f t="shared" si="1514"/>
        <v>21:0687</v>
      </c>
      <c r="D10802" s="1" t="str">
        <f t="shared" si="1515"/>
        <v>21:0207</v>
      </c>
      <c r="E10802" t="s">
        <v>42165</v>
      </c>
      <c r="F10802" t="s">
        <v>42166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 t="s">
        <v>21</v>
      </c>
      <c r="P10802" t="s">
        <v>356</v>
      </c>
      <c r="Q10802" t="s">
        <v>71</v>
      </c>
    </row>
    <row r="10803" spans="1:17" hidden="1" x14ac:dyDescent="0.25">
      <c r="A10803" t="s">
        <v>42167</v>
      </c>
      <c r="B10803" t="s">
        <v>42168</v>
      </c>
      <c r="C10803" s="1" t="str">
        <f t="shared" si="1514"/>
        <v>21:0687</v>
      </c>
      <c r="D10803" s="1" t="str">
        <f t="shared" si="1515"/>
        <v>21:0207</v>
      </c>
      <c r="E10803" t="s">
        <v>42165</v>
      </c>
      <c r="F10803" t="s">
        <v>42169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 t="s">
        <v>21</v>
      </c>
      <c r="P10803" t="s">
        <v>356</v>
      </c>
      <c r="Q10803" t="s">
        <v>103</v>
      </c>
    </row>
    <row r="10804" spans="1:17" hidden="1" x14ac:dyDescent="0.25">
      <c r="A10804" t="s">
        <v>42170</v>
      </c>
      <c r="B10804" t="s">
        <v>42171</v>
      </c>
      <c r="C10804" s="1" t="str">
        <f t="shared" si="1514"/>
        <v>21:0687</v>
      </c>
      <c r="D10804" s="1" t="str">
        <f t="shared" si="1515"/>
        <v>21:0207</v>
      </c>
      <c r="E10804" t="s">
        <v>42172</v>
      </c>
      <c r="F10804" t="s">
        <v>42173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 t="s">
        <v>21</v>
      </c>
      <c r="P10804" t="s">
        <v>356</v>
      </c>
      <c r="Q10804" t="s">
        <v>198</v>
      </c>
    </row>
    <row r="10805" spans="1:17" hidden="1" x14ac:dyDescent="0.25">
      <c r="A10805" t="s">
        <v>42174</v>
      </c>
      <c r="B10805" t="s">
        <v>42175</v>
      </c>
      <c r="C10805" s="1" t="str">
        <f t="shared" si="1514"/>
        <v>21:0687</v>
      </c>
      <c r="D10805" s="1" t="str">
        <f t="shared" si="1515"/>
        <v>21:0207</v>
      </c>
      <c r="E10805" t="s">
        <v>42176</v>
      </c>
      <c r="F10805" t="s">
        <v>42177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 t="s">
        <v>21</v>
      </c>
      <c r="P10805" t="s">
        <v>356</v>
      </c>
      <c r="Q10805" t="s">
        <v>198</v>
      </c>
    </row>
    <row r="10806" spans="1:17" hidden="1" x14ac:dyDescent="0.25">
      <c r="A10806" t="s">
        <v>42178</v>
      </c>
      <c r="B10806" t="s">
        <v>42179</v>
      </c>
      <c r="C10806" s="1" t="str">
        <f t="shared" si="1514"/>
        <v>21:0687</v>
      </c>
      <c r="D10806" s="1" t="str">
        <f t="shared" si="1515"/>
        <v>21:0207</v>
      </c>
      <c r="E10806" t="s">
        <v>42180</v>
      </c>
      <c r="F10806" t="s">
        <v>42181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 t="s">
        <v>21</v>
      </c>
      <c r="P10806" t="s">
        <v>356</v>
      </c>
      <c r="Q10806" t="s">
        <v>29</v>
      </c>
    </row>
    <row r="10807" spans="1:17" hidden="1" x14ac:dyDescent="0.25">
      <c r="A10807" t="s">
        <v>42182</v>
      </c>
      <c r="B10807" t="s">
        <v>42183</v>
      </c>
      <c r="C10807" s="1" t="str">
        <f t="shared" si="1514"/>
        <v>21:0687</v>
      </c>
      <c r="D10807" s="1" t="str">
        <f t="shared" si="1515"/>
        <v>21:0207</v>
      </c>
      <c r="E10807" t="s">
        <v>42184</v>
      </c>
      <c r="F10807" t="s">
        <v>42185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 t="s">
        <v>21</v>
      </c>
      <c r="P10807" t="s">
        <v>22</v>
      </c>
      <c r="Q10807" t="s">
        <v>59</v>
      </c>
    </row>
    <row r="10808" spans="1:17" hidden="1" x14ac:dyDescent="0.25">
      <c r="A10808" t="s">
        <v>42186</v>
      </c>
      <c r="B10808" t="s">
        <v>42187</v>
      </c>
      <c r="C10808" s="1" t="str">
        <f t="shared" si="1514"/>
        <v>21:0687</v>
      </c>
      <c r="D10808" s="1" t="str">
        <f>HYPERLINK("http://geochem.nrcan.gc.ca/cdogs/content/svy/svy_e.htm", "")</f>
        <v/>
      </c>
      <c r="G10808" s="1" t="str">
        <f>HYPERLINK("http://geochem.nrcan.gc.ca/cdogs/content/cr_/cr_00086_e.htm", "86")</f>
        <v>86</v>
      </c>
      <c r="J10808" t="s">
        <v>11703</v>
      </c>
      <c r="K10808" t="s">
        <v>11704</v>
      </c>
      <c r="O10808" t="s">
        <v>5780</v>
      </c>
      <c r="P10808" t="s">
        <v>391</v>
      </c>
      <c r="Q10808" t="s">
        <v>23</v>
      </c>
    </row>
    <row r="10809" spans="1:17" hidden="1" x14ac:dyDescent="0.25">
      <c r="A10809" t="s">
        <v>42188</v>
      </c>
      <c r="B10809" t="s">
        <v>42189</v>
      </c>
      <c r="C10809" s="1" t="str">
        <f t="shared" si="1514"/>
        <v>21:0687</v>
      </c>
      <c r="D10809" s="1" t="str">
        <f t="shared" ref="D10809:D10820" si="1516">HYPERLINK("http://geochem.nrcan.gc.ca/cdogs/content/svy/svy210207_e.htm", "21:0207")</f>
        <v>21:0207</v>
      </c>
      <c r="E10809" t="s">
        <v>42190</v>
      </c>
      <c r="F10809" t="s">
        <v>42191</v>
      </c>
      <c r="H10809">
        <v>47.2163635</v>
      </c>
      <c r="I10809">
        <v>-65.947888199999994</v>
      </c>
      <c r="J10809" s="1" t="str">
        <f t="shared" ref="J10809:J10820" si="1517">HYPERLINK("http://geochem.nrcan.gc.ca/cdogs/content/kwd/kwd020018_e.htm", "Fluid (stream)")</f>
        <v>Fluid (stream)</v>
      </c>
      <c r="K10809" s="1" t="str">
        <f t="shared" ref="K10809:K10820" si="1518">HYPERLINK("http://geochem.nrcan.gc.ca/cdogs/content/kwd/kwd080007_e.htm", "Untreated Water")</f>
        <v>Untreated Water</v>
      </c>
      <c r="O10809" t="s">
        <v>21</v>
      </c>
      <c r="P10809" t="s">
        <v>22</v>
      </c>
      <c r="Q10809" t="s">
        <v>71</v>
      </c>
    </row>
    <row r="10810" spans="1:17" hidden="1" x14ac:dyDescent="0.25">
      <c r="A10810" t="s">
        <v>42192</v>
      </c>
      <c r="B10810" t="s">
        <v>42193</v>
      </c>
      <c r="C10810" s="1" t="str">
        <f t="shared" si="1514"/>
        <v>21:0687</v>
      </c>
      <c r="D10810" s="1" t="str">
        <f t="shared" si="1516"/>
        <v>21:0207</v>
      </c>
      <c r="E10810" t="s">
        <v>42194</v>
      </c>
      <c r="F10810" t="s">
        <v>42195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 t="s">
        <v>21</v>
      </c>
      <c r="P10810" t="s">
        <v>22</v>
      </c>
      <c r="Q10810" t="s">
        <v>46</v>
      </c>
    </row>
    <row r="10811" spans="1:17" hidden="1" x14ac:dyDescent="0.25">
      <c r="A10811" t="s">
        <v>42196</v>
      </c>
      <c r="B10811" t="s">
        <v>42197</v>
      </c>
      <c r="C10811" s="1" t="str">
        <f t="shared" si="1514"/>
        <v>21:0687</v>
      </c>
      <c r="D10811" s="1" t="str">
        <f t="shared" si="1516"/>
        <v>21:0207</v>
      </c>
      <c r="E10811" t="s">
        <v>42198</v>
      </c>
      <c r="F10811" t="s">
        <v>42199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 t="s">
        <v>21</v>
      </c>
      <c r="P10811" t="s">
        <v>22</v>
      </c>
      <c r="Q10811" t="s">
        <v>23</v>
      </c>
    </row>
    <row r="10812" spans="1:17" hidden="1" x14ac:dyDescent="0.25">
      <c r="A10812" t="s">
        <v>42200</v>
      </c>
      <c r="B10812" t="s">
        <v>42201</v>
      </c>
      <c r="C10812" s="1" t="str">
        <f t="shared" si="1514"/>
        <v>21:0687</v>
      </c>
      <c r="D10812" s="1" t="str">
        <f t="shared" si="1516"/>
        <v>21:0207</v>
      </c>
      <c r="E10812" t="s">
        <v>42202</v>
      </c>
      <c r="F10812" t="s">
        <v>42203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 t="s">
        <v>21</v>
      </c>
      <c r="P10812" t="s">
        <v>356</v>
      </c>
      <c r="Q10812" t="s">
        <v>29</v>
      </c>
    </row>
    <row r="10813" spans="1:17" hidden="1" x14ac:dyDescent="0.25">
      <c r="A10813" t="s">
        <v>42204</v>
      </c>
      <c r="B10813" t="s">
        <v>42205</v>
      </c>
      <c r="C10813" s="1" t="str">
        <f t="shared" si="1514"/>
        <v>21:0687</v>
      </c>
      <c r="D10813" s="1" t="str">
        <f t="shared" si="1516"/>
        <v>21:0207</v>
      </c>
      <c r="E10813" t="s">
        <v>42206</v>
      </c>
      <c r="F10813" t="s">
        <v>42207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 t="s">
        <v>21</v>
      </c>
      <c r="P10813" t="s">
        <v>356</v>
      </c>
      <c r="Q10813" t="s">
        <v>29</v>
      </c>
    </row>
    <row r="10814" spans="1:17" hidden="1" x14ac:dyDescent="0.25">
      <c r="A10814" t="s">
        <v>42208</v>
      </c>
      <c r="B10814" t="s">
        <v>42209</v>
      </c>
      <c r="C10814" s="1" t="str">
        <f t="shared" si="1514"/>
        <v>21:0687</v>
      </c>
      <c r="D10814" s="1" t="str">
        <f t="shared" si="1516"/>
        <v>21:0207</v>
      </c>
      <c r="E10814" t="s">
        <v>42210</v>
      </c>
      <c r="F10814" t="s">
        <v>42211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 t="s">
        <v>113</v>
      </c>
      <c r="P10814" t="s">
        <v>356</v>
      </c>
      <c r="Q10814" t="s">
        <v>29</v>
      </c>
    </row>
    <row r="10815" spans="1:17" hidden="1" x14ac:dyDescent="0.25">
      <c r="A10815" t="s">
        <v>42212</v>
      </c>
      <c r="B10815" t="s">
        <v>42213</v>
      </c>
      <c r="C10815" s="1" t="str">
        <f t="shared" si="1514"/>
        <v>21:0687</v>
      </c>
      <c r="D10815" s="1" t="str">
        <f t="shared" si="1516"/>
        <v>21:0207</v>
      </c>
      <c r="E10815" t="s">
        <v>42214</v>
      </c>
      <c r="F10815" t="s">
        <v>42215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 t="s">
        <v>21</v>
      </c>
      <c r="P10815" t="s">
        <v>356</v>
      </c>
      <c r="Q10815" t="s">
        <v>29</v>
      </c>
    </row>
    <row r="10816" spans="1:17" hidden="1" x14ac:dyDescent="0.25">
      <c r="A10816" t="s">
        <v>42216</v>
      </c>
      <c r="B10816" t="s">
        <v>42217</v>
      </c>
      <c r="C10816" s="1" t="str">
        <f t="shared" si="1514"/>
        <v>21:0687</v>
      </c>
      <c r="D10816" s="1" t="str">
        <f t="shared" si="1516"/>
        <v>21:0207</v>
      </c>
      <c r="E10816" t="s">
        <v>42218</v>
      </c>
      <c r="F10816" t="s">
        <v>42219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 t="s">
        <v>21</v>
      </c>
      <c r="P10816" t="s">
        <v>22</v>
      </c>
      <c r="Q10816" t="s">
        <v>59</v>
      </c>
    </row>
    <row r="10817" spans="1:17" hidden="1" x14ac:dyDescent="0.25">
      <c r="A10817" t="s">
        <v>42220</v>
      </c>
      <c r="B10817" t="s">
        <v>42221</v>
      </c>
      <c r="C10817" s="1" t="str">
        <f t="shared" si="1514"/>
        <v>21:0687</v>
      </c>
      <c r="D10817" s="1" t="str">
        <f t="shared" si="1516"/>
        <v>21:0207</v>
      </c>
      <c r="E10817" t="s">
        <v>42222</v>
      </c>
      <c r="F10817" t="s">
        <v>42223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 t="s">
        <v>21</v>
      </c>
      <c r="P10817" t="s">
        <v>356</v>
      </c>
      <c r="Q10817" t="s">
        <v>88</v>
      </c>
    </row>
    <row r="10818" spans="1:17" hidden="1" x14ac:dyDescent="0.25">
      <c r="A10818" t="s">
        <v>42224</v>
      </c>
      <c r="B10818" t="s">
        <v>42225</v>
      </c>
      <c r="C10818" s="1" t="str">
        <f t="shared" si="1514"/>
        <v>21:0687</v>
      </c>
      <c r="D10818" s="1" t="str">
        <f t="shared" si="1516"/>
        <v>21:0207</v>
      </c>
      <c r="E10818" t="s">
        <v>42226</v>
      </c>
      <c r="F10818" t="s">
        <v>42227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 t="s">
        <v>21</v>
      </c>
      <c r="P10818" t="s">
        <v>583</v>
      </c>
      <c r="Q10818" t="s">
        <v>198</v>
      </c>
    </row>
    <row r="10819" spans="1:17" hidden="1" x14ac:dyDescent="0.25">
      <c r="A10819" t="s">
        <v>42228</v>
      </c>
      <c r="B10819" t="s">
        <v>42229</v>
      </c>
      <c r="C10819" s="1" t="str">
        <f t="shared" si="1514"/>
        <v>21:0687</v>
      </c>
      <c r="D10819" s="1" t="str">
        <f t="shared" si="1516"/>
        <v>21:0207</v>
      </c>
      <c r="E10819" t="s">
        <v>42230</v>
      </c>
      <c r="F10819" t="s">
        <v>42231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 t="s">
        <v>21</v>
      </c>
      <c r="P10819" t="s">
        <v>2212</v>
      </c>
      <c r="Q10819" t="s">
        <v>71</v>
      </c>
    </row>
    <row r="10820" spans="1:17" hidden="1" x14ac:dyDescent="0.25">
      <c r="A10820" t="s">
        <v>42232</v>
      </c>
      <c r="B10820" t="s">
        <v>42233</v>
      </c>
      <c r="C10820" s="1" t="str">
        <f t="shared" si="1514"/>
        <v>21:0687</v>
      </c>
      <c r="D10820" s="1" t="str">
        <f t="shared" si="1516"/>
        <v>21:0207</v>
      </c>
      <c r="E10820" t="s">
        <v>42234</v>
      </c>
      <c r="F10820" t="s">
        <v>42235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 t="s">
        <v>21</v>
      </c>
      <c r="P10820" t="s">
        <v>2212</v>
      </c>
      <c r="Q10820" t="s">
        <v>103</v>
      </c>
    </row>
    <row r="10821" spans="1:17" hidden="1" x14ac:dyDescent="0.25">
      <c r="A10821" t="s">
        <v>42236</v>
      </c>
      <c r="B10821" t="s">
        <v>42237</v>
      </c>
      <c r="C10821" s="1" t="str">
        <f t="shared" si="1514"/>
        <v>21:0687</v>
      </c>
      <c r="D10821" s="1" t="str">
        <f>HYPERLINK("http://geochem.nrcan.gc.ca/cdogs/content/svy/svy_e.htm", "")</f>
        <v/>
      </c>
      <c r="G10821" s="1" t="str">
        <f>HYPERLINK("http://geochem.nrcan.gc.ca/cdogs/content/cr_/cr_00086_e.htm", "86")</f>
        <v>86</v>
      </c>
      <c r="J10821" t="s">
        <v>11703</v>
      </c>
      <c r="K10821" t="s">
        <v>11704</v>
      </c>
      <c r="O10821" t="s">
        <v>1812</v>
      </c>
      <c r="P10821" t="s">
        <v>2943</v>
      </c>
      <c r="Q10821" t="s">
        <v>23</v>
      </c>
    </row>
    <row r="10822" spans="1:17" hidden="1" x14ac:dyDescent="0.25">
      <c r="A10822" t="s">
        <v>42238</v>
      </c>
      <c r="B10822" t="s">
        <v>42239</v>
      </c>
      <c r="C10822" s="1" t="str">
        <f t="shared" si="1514"/>
        <v>21:0687</v>
      </c>
      <c r="D10822" s="1" t="str">
        <f t="shared" ref="D10822:D10853" si="1519">HYPERLINK("http://geochem.nrcan.gc.ca/cdogs/content/svy/svy210207_e.htm", "21:0207")</f>
        <v>21:0207</v>
      </c>
      <c r="E10822" t="s">
        <v>42240</v>
      </c>
      <c r="F10822" t="s">
        <v>42241</v>
      </c>
      <c r="H10822">
        <v>47.160170299999997</v>
      </c>
      <c r="I10822">
        <v>-65.829997700000007</v>
      </c>
      <c r="J10822" s="1" t="str">
        <f t="shared" ref="J10822:J10853" si="1520">HYPERLINK("http://geochem.nrcan.gc.ca/cdogs/content/kwd/kwd020018_e.htm", "Fluid (stream)")</f>
        <v>Fluid (stream)</v>
      </c>
      <c r="K10822" s="1" t="str">
        <f t="shared" ref="K10822:K10853" si="1521">HYPERLINK("http://geochem.nrcan.gc.ca/cdogs/content/kwd/kwd080007_e.htm", "Untreated Water")</f>
        <v>Untreated Water</v>
      </c>
      <c r="O10822" t="s">
        <v>21</v>
      </c>
      <c r="P10822" t="s">
        <v>583</v>
      </c>
      <c r="Q10822" t="s">
        <v>103</v>
      </c>
    </row>
    <row r="10823" spans="1:17" hidden="1" x14ac:dyDescent="0.25">
      <c r="A10823" t="s">
        <v>42242</v>
      </c>
      <c r="B10823" t="s">
        <v>42243</v>
      </c>
      <c r="C10823" s="1" t="str">
        <f t="shared" si="1514"/>
        <v>21:0687</v>
      </c>
      <c r="D10823" s="1" t="str">
        <f t="shared" si="1519"/>
        <v>21:0207</v>
      </c>
      <c r="E10823" t="s">
        <v>42240</v>
      </c>
      <c r="F10823" t="s">
        <v>42244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 t="s">
        <v>21</v>
      </c>
      <c r="P10823" t="s">
        <v>22</v>
      </c>
      <c r="Q10823" t="s">
        <v>93</v>
      </c>
    </row>
    <row r="10824" spans="1:17" hidden="1" x14ac:dyDescent="0.25">
      <c r="A10824" t="s">
        <v>42245</v>
      </c>
      <c r="B10824" t="s">
        <v>42246</v>
      </c>
      <c r="C10824" s="1" t="str">
        <f t="shared" si="1514"/>
        <v>21:0687</v>
      </c>
      <c r="D10824" s="1" t="str">
        <f t="shared" si="1519"/>
        <v>21:0207</v>
      </c>
      <c r="E10824" t="s">
        <v>42247</v>
      </c>
      <c r="F10824" t="s">
        <v>42248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 t="s">
        <v>21</v>
      </c>
      <c r="P10824" t="s">
        <v>356</v>
      </c>
      <c r="Q10824" t="s">
        <v>52</v>
      </c>
    </row>
    <row r="10825" spans="1:17" hidden="1" x14ac:dyDescent="0.25">
      <c r="A10825" t="s">
        <v>42249</v>
      </c>
      <c r="B10825" t="s">
        <v>42250</v>
      </c>
      <c r="C10825" s="1" t="str">
        <f t="shared" si="1514"/>
        <v>21:0687</v>
      </c>
      <c r="D10825" s="1" t="str">
        <f t="shared" si="1519"/>
        <v>21:0207</v>
      </c>
      <c r="E10825" t="s">
        <v>42251</v>
      </c>
      <c r="F10825" t="s">
        <v>42252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 t="s">
        <v>21</v>
      </c>
      <c r="P10825" t="s">
        <v>22</v>
      </c>
      <c r="Q10825" t="s">
        <v>215</v>
      </c>
    </row>
    <row r="10826" spans="1:17" hidden="1" x14ac:dyDescent="0.25">
      <c r="A10826" t="s">
        <v>42253</v>
      </c>
      <c r="B10826" t="s">
        <v>42254</v>
      </c>
      <c r="C10826" s="1" t="str">
        <f t="shared" si="1514"/>
        <v>21:0687</v>
      </c>
      <c r="D10826" s="1" t="str">
        <f t="shared" si="1519"/>
        <v>21:0207</v>
      </c>
      <c r="E10826" t="s">
        <v>42255</v>
      </c>
      <c r="F10826" t="s">
        <v>42256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 t="s">
        <v>21</v>
      </c>
      <c r="P10826" t="s">
        <v>583</v>
      </c>
      <c r="Q10826" t="s">
        <v>52</v>
      </c>
    </row>
    <row r="10827" spans="1:17" hidden="1" x14ac:dyDescent="0.25">
      <c r="A10827" t="s">
        <v>42257</v>
      </c>
      <c r="B10827" t="s">
        <v>42258</v>
      </c>
      <c r="C10827" s="1" t="str">
        <f t="shared" si="1514"/>
        <v>21:0687</v>
      </c>
      <c r="D10827" s="1" t="str">
        <f t="shared" si="1519"/>
        <v>21:0207</v>
      </c>
      <c r="E10827" t="s">
        <v>42259</v>
      </c>
      <c r="F10827" t="s">
        <v>42260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 t="s">
        <v>607</v>
      </c>
      <c r="P10827" t="s">
        <v>2212</v>
      </c>
      <c r="Q10827" t="s">
        <v>93</v>
      </c>
    </row>
    <row r="10828" spans="1:17" hidden="1" x14ac:dyDescent="0.25">
      <c r="A10828" t="s">
        <v>42261</v>
      </c>
      <c r="B10828" t="s">
        <v>42262</v>
      </c>
      <c r="C10828" s="1" t="str">
        <f t="shared" si="1514"/>
        <v>21:0687</v>
      </c>
      <c r="D10828" s="1" t="str">
        <f t="shared" si="1519"/>
        <v>21:0207</v>
      </c>
      <c r="E10828" t="s">
        <v>42263</v>
      </c>
      <c r="F10828" t="s">
        <v>42264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 t="s">
        <v>21</v>
      </c>
      <c r="P10828" t="s">
        <v>22</v>
      </c>
      <c r="Q10828" t="s">
        <v>35</v>
      </c>
    </row>
    <row r="10829" spans="1:17" hidden="1" x14ac:dyDescent="0.25">
      <c r="A10829" t="s">
        <v>42265</v>
      </c>
      <c r="B10829" t="s">
        <v>42266</v>
      </c>
      <c r="C10829" s="1" t="str">
        <f t="shared" si="1514"/>
        <v>21:0687</v>
      </c>
      <c r="D10829" s="1" t="str">
        <f t="shared" si="1519"/>
        <v>21:0207</v>
      </c>
      <c r="E10829" t="s">
        <v>42267</v>
      </c>
      <c r="F10829" t="s">
        <v>42268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 t="s">
        <v>21</v>
      </c>
      <c r="P10829" t="s">
        <v>22</v>
      </c>
      <c r="Q10829" t="s">
        <v>93</v>
      </c>
    </row>
    <row r="10830" spans="1:17" hidden="1" x14ac:dyDescent="0.25">
      <c r="A10830" t="s">
        <v>42269</v>
      </c>
      <c r="B10830" t="s">
        <v>42270</v>
      </c>
      <c r="C10830" s="1" t="str">
        <f t="shared" si="1514"/>
        <v>21:0687</v>
      </c>
      <c r="D10830" s="1" t="str">
        <f t="shared" si="1519"/>
        <v>21:0207</v>
      </c>
      <c r="E10830" t="s">
        <v>42271</v>
      </c>
      <c r="F10830" t="s">
        <v>42272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 t="s">
        <v>21</v>
      </c>
      <c r="P10830" t="s">
        <v>22</v>
      </c>
      <c r="Q10830" t="s">
        <v>215</v>
      </c>
    </row>
    <row r="10831" spans="1:17" hidden="1" x14ac:dyDescent="0.25">
      <c r="A10831" t="s">
        <v>42273</v>
      </c>
      <c r="B10831" t="s">
        <v>42274</v>
      </c>
      <c r="C10831" s="1" t="str">
        <f t="shared" si="1514"/>
        <v>21:0687</v>
      </c>
      <c r="D10831" s="1" t="str">
        <f t="shared" si="1519"/>
        <v>21:0207</v>
      </c>
      <c r="E10831" t="s">
        <v>42275</v>
      </c>
      <c r="F10831" t="s">
        <v>42276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 t="s">
        <v>21</v>
      </c>
      <c r="P10831" t="s">
        <v>2212</v>
      </c>
      <c r="Q10831" t="s">
        <v>2948</v>
      </c>
    </row>
    <row r="10832" spans="1:17" hidden="1" x14ac:dyDescent="0.25">
      <c r="A10832" t="s">
        <v>42277</v>
      </c>
      <c r="B10832" t="s">
        <v>42278</v>
      </c>
      <c r="C10832" s="1" t="str">
        <f t="shared" si="1514"/>
        <v>21:0687</v>
      </c>
      <c r="D10832" s="1" t="str">
        <f t="shared" si="1519"/>
        <v>21:0207</v>
      </c>
      <c r="E10832" t="s">
        <v>42279</v>
      </c>
      <c r="F10832" t="s">
        <v>42280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 t="s">
        <v>21</v>
      </c>
      <c r="P10832" t="s">
        <v>22</v>
      </c>
      <c r="Q10832" t="s">
        <v>88</v>
      </c>
    </row>
    <row r="10833" spans="1:17" hidden="1" x14ac:dyDescent="0.25">
      <c r="A10833" t="s">
        <v>42281</v>
      </c>
      <c r="B10833" t="s">
        <v>42282</v>
      </c>
      <c r="C10833" s="1" t="str">
        <f t="shared" si="1514"/>
        <v>21:0687</v>
      </c>
      <c r="D10833" s="1" t="str">
        <f t="shared" si="1519"/>
        <v>21:0207</v>
      </c>
      <c r="E10833" t="s">
        <v>42283</v>
      </c>
      <c r="F10833" t="s">
        <v>42284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 t="s">
        <v>21</v>
      </c>
      <c r="P10833" t="s">
        <v>356</v>
      </c>
      <c r="Q10833" t="s">
        <v>138</v>
      </c>
    </row>
    <row r="10834" spans="1:17" hidden="1" x14ac:dyDescent="0.25">
      <c r="A10834" t="s">
        <v>42285</v>
      </c>
      <c r="B10834" t="s">
        <v>42286</v>
      </c>
      <c r="C10834" s="1" t="str">
        <f t="shared" si="1514"/>
        <v>21:0687</v>
      </c>
      <c r="D10834" s="1" t="str">
        <f t="shared" si="1519"/>
        <v>21:0207</v>
      </c>
      <c r="E10834" t="s">
        <v>42287</v>
      </c>
      <c r="F10834" t="s">
        <v>42288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 t="s">
        <v>21</v>
      </c>
      <c r="P10834" t="s">
        <v>45</v>
      </c>
      <c r="Q10834" t="s">
        <v>93</v>
      </c>
    </row>
    <row r="10835" spans="1:17" hidden="1" x14ac:dyDescent="0.25">
      <c r="A10835" t="s">
        <v>42289</v>
      </c>
      <c r="B10835" t="s">
        <v>42290</v>
      </c>
      <c r="C10835" s="1" t="str">
        <f t="shared" si="1514"/>
        <v>21:0687</v>
      </c>
      <c r="D10835" s="1" t="str">
        <f t="shared" si="1519"/>
        <v>21:0207</v>
      </c>
      <c r="E10835" t="s">
        <v>42291</v>
      </c>
      <c r="F10835" t="s">
        <v>42292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 t="s">
        <v>21</v>
      </c>
      <c r="P10835" t="s">
        <v>87</v>
      </c>
      <c r="Q10835" t="s">
        <v>71</v>
      </c>
    </row>
    <row r="10836" spans="1:17" hidden="1" x14ac:dyDescent="0.25">
      <c r="A10836" t="s">
        <v>42293</v>
      </c>
      <c r="B10836" t="s">
        <v>42294</v>
      </c>
      <c r="C10836" s="1" t="str">
        <f t="shared" si="1514"/>
        <v>21:0687</v>
      </c>
      <c r="D10836" s="1" t="str">
        <f t="shared" si="1519"/>
        <v>21:0207</v>
      </c>
      <c r="E10836" t="s">
        <v>42295</v>
      </c>
      <c r="F10836" t="s">
        <v>42296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 t="s">
        <v>21</v>
      </c>
      <c r="P10836" t="s">
        <v>87</v>
      </c>
      <c r="Q10836" t="s">
        <v>93</v>
      </c>
    </row>
    <row r="10837" spans="1:17" hidden="1" x14ac:dyDescent="0.25">
      <c r="A10837" t="s">
        <v>42297</v>
      </c>
      <c r="B10837" t="s">
        <v>42298</v>
      </c>
      <c r="C10837" s="1" t="str">
        <f t="shared" si="1514"/>
        <v>21:0687</v>
      </c>
      <c r="D10837" s="1" t="str">
        <f t="shared" si="1519"/>
        <v>21:0207</v>
      </c>
      <c r="E10837" t="s">
        <v>42299</v>
      </c>
      <c r="F10837" t="s">
        <v>42300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 t="s">
        <v>21</v>
      </c>
      <c r="P10837" t="s">
        <v>45</v>
      </c>
      <c r="Q10837" t="s">
        <v>71</v>
      </c>
    </row>
    <row r="10838" spans="1:17" hidden="1" x14ac:dyDescent="0.25">
      <c r="A10838" t="s">
        <v>42301</v>
      </c>
      <c r="B10838" t="s">
        <v>42302</v>
      </c>
      <c r="C10838" s="1" t="str">
        <f t="shared" si="1514"/>
        <v>21:0687</v>
      </c>
      <c r="D10838" s="1" t="str">
        <f t="shared" si="1519"/>
        <v>21:0207</v>
      </c>
      <c r="E10838" t="s">
        <v>42303</v>
      </c>
      <c r="F10838" t="s">
        <v>42304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 t="s">
        <v>21</v>
      </c>
      <c r="P10838" t="s">
        <v>356</v>
      </c>
      <c r="Q10838" t="s">
        <v>93</v>
      </c>
    </row>
    <row r="10839" spans="1:17" hidden="1" x14ac:dyDescent="0.25">
      <c r="A10839" t="s">
        <v>42305</v>
      </c>
      <c r="B10839" t="s">
        <v>42306</v>
      </c>
      <c r="C10839" s="1" t="str">
        <f t="shared" si="1514"/>
        <v>21:0687</v>
      </c>
      <c r="D10839" s="1" t="str">
        <f t="shared" si="1519"/>
        <v>21:0207</v>
      </c>
      <c r="E10839" t="s">
        <v>42307</v>
      </c>
      <c r="F10839" t="s">
        <v>42308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 t="s">
        <v>21</v>
      </c>
      <c r="P10839" t="s">
        <v>356</v>
      </c>
      <c r="Q10839" t="s">
        <v>215</v>
      </c>
    </row>
    <row r="10840" spans="1:17" hidden="1" x14ac:dyDescent="0.25">
      <c r="A10840" t="s">
        <v>42309</v>
      </c>
      <c r="B10840" t="s">
        <v>42310</v>
      </c>
      <c r="C10840" s="1" t="str">
        <f t="shared" si="1514"/>
        <v>21:0687</v>
      </c>
      <c r="D10840" s="1" t="str">
        <f t="shared" si="1519"/>
        <v>21:0207</v>
      </c>
      <c r="E10840" t="s">
        <v>42311</v>
      </c>
      <c r="F10840" t="s">
        <v>42312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 t="s">
        <v>21</v>
      </c>
      <c r="P10840" t="s">
        <v>356</v>
      </c>
      <c r="Q10840" t="s">
        <v>103</v>
      </c>
    </row>
    <row r="10841" spans="1:17" hidden="1" x14ac:dyDescent="0.25">
      <c r="A10841" t="s">
        <v>42313</v>
      </c>
      <c r="B10841" t="s">
        <v>42314</v>
      </c>
      <c r="C10841" s="1" t="str">
        <f t="shared" si="1514"/>
        <v>21:0687</v>
      </c>
      <c r="D10841" s="1" t="str">
        <f t="shared" si="1519"/>
        <v>21:0207</v>
      </c>
      <c r="E10841" t="s">
        <v>42315</v>
      </c>
      <c r="F10841" t="s">
        <v>42316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 t="s">
        <v>21</v>
      </c>
      <c r="P10841" t="s">
        <v>356</v>
      </c>
      <c r="Q10841" t="s">
        <v>171</v>
      </c>
    </row>
    <row r="10842" spans="1:17" hidden="1" x14ac:dyDescent="0.25">
      <c r="A10842" t="s">
        <v>42317</v>
      </c>
      <c r="B10842" t="s">
        <v>42318</v>
      </c>
      <c r="C10842" s="1" t="str">
        <f t="shared" si="1514"/>
        <v>21:0687</v>
      </c>
      <c r="D10842" s="1" t="str">
        <f t="shared" si="1519"/>
        <v>21:0207</v>
      </c>
      <c r="E10842" t="s">
        <v>42319</v>
      </c>
      <c r="F10842" t="s">
        <v>42320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 t="s">
        <v>21</v>
      </c>
      <c r="P10842" t="s">
        <v>22</v>
      </c>
      <c r="Q10842" t="s">
        <v>103</v>
      </c>
    </row>
    <row r="10843" spans="1:17" hidden="1" x14ac:dyDescent="0.25">
      <c r="A10843" t="s">
        <v>42321</v>
      </c>
      <c r="B10843" t="s">
        <v>42322</v>
      </c>
      <c r="C10843" s="1" t="str">
        <f t="shared" si="1514"/>
        <v>21:0687</v>
      </c>
      <c r="D10843" s="1" t="str">
        <f t="shared" si="1519"/>
        <v>21:0207</v>
      </c>
      <c r="E10843" t="s">
        <v>42319</v>
      </c>
      <c r="F10843" t="s">
        <v>42323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 t="s">
        <v>21</v>
      </c>
      <c r="P10843" t="s">
        <v>22</v>
      </c>
      <c r="Q10843" t="s">
        <v>71</v>
      </c>
    </row>
    <row r="10844" spans="1:17" hidden="1" x14ac:dyDescent="0.25">
      <c r="A10844" t="s">
        <v>42324</v>
      </c>
      <c r="B10844" t="s">
        <v>42325</v>
      </c>
      <c r="C10844" s="1" t="str">
        <f t="shared" si="1514"/>
        <v>21:0687</v>
      </c>
      <c r="D10844" s="1" t="str">
        <f t="shared" si="1519"/>
        <v>21:0207</v>
      </c>
      <c r="E10844" t="s">
        <v>42326</v>
      </c>
      <c r="F10844" t="s">
        <v>42327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 t="s">
        <v>21</v>
      </c>
      <c r="P10844" t="s">
        <v>356</v>
      </c>
      <c r="Q10844" t="s">
        <v>189</v>
      </c>
    </row>
    <row r="10845" spans="1:17" hidden="1" x14ac:dyDescent="0.25">
      <c r="A10845" t="s">
        <v>42328</v>
      </c>
      <c r="B10845" t="s">
        <v>42329</v>
      </c>
      <c r="C10845" s="1" t="str">
        <f t="shared" si="1514"/>
        <v>21:0687</v>
      </c>
      <c r="D10845" s="1" t="str">
        <f t="shared" si="1519"/>
        <v>21:0207</v>
      </c>
      <c r="E10845" t="s">
        <v>42330</v>
      </c>
      <c r="F10845" t="s">
        <v>42331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 t="s">
        <v>21</v>
      </c>
      <c r="P10845" t="s">
        <v>356</v>
      </c>
      <c r="Q10845" t="s">
        <v>171</v>
      </c>
    </row>
    <row r="10846" spans="1:17" hidden="1" x14ac:dyDescent="0.25">
      <c r="A10846" t="s">
        <v>42332</v>
      </c>
      <c r="B10846" t="s">
        <v>42333</v>
      </c>
      <c r="C10846" s="1" t="str">
        <f t="shared" si="1514"/>
        <v>21:0687</v>
      </c>
      <c r="D10846" s="1" t="str">
        <f t="shared" si="1519"/>
        <v>21:0207</v>
      </c>
      <c r="E10846" t="s">
        <v>42334</v>
      </c>
      <c r="F10846" t="s">
        <v>42335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 t="s">
        <v>21</v>
      </c>
      <c r="P10846" t="s">
        <v>356</v>
      </c>
      <c r="Q10846" t="s">
        <v>215</v>
      </c>
    </row>
    <row r="10847" spans="1:17" hidden="1" x14ac:dyDescent="0.25">
      <c r="A10847" t="s">
        <v>42336</v>
      </c>
      <c r="B10847" t="s">
        <v>42337</v>
      </c>
      <c r="C10847" s="1" t="str">
        <f t="shared" si="1514"/>
        <v>21:0687</v>
      </c>
      <c r="D10847" s="1" t="str">
        <f t="shared" si="1519"/>
        <v>21:0207</v>
      </c>
      <c r="E10847" t="s">
        <v>42338</v>
      </c>
      <c r="F10847" t="s">
        <v>42339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 t="s">
        <v>21</v>
      </c>
      <c r="P10847" t="s">
        <v>22</v>
      </c>
      <c r="Q10847" t="s">
        <v>149</v>
      </c>
    </row>
    <row r="10848" spans="1:17" hidden="1" x14ac:dyDescent="0.25">
      <c r="A10848" t="s">
        <v>42340</v>
      </c>
      <c r="B10848" t="s">
        <v>42341</v>
      </c>
      <c r="C10848" s="1" t="str">
        <f t="shared" si="1514"/>
        <v>21:0687</v>
      </c>
      <c r="D10848" s="1" t="str">
        <f t="shared" si="1519"/>
        <v>21:0207</v>
      </c>
      <c r="E10848" t="s">
        <v>42342</v>
      </c>
      <c r="F10848" t="s">
        <v>42343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 t="s">
        <v>21</v>
      </c>
      <c r="P10848" t="s">
        <v>45</v>
      </c>
      <c r="Q10848" t="s">
        <v>46</v>
      </c>
    </row>
    <row r="10849" spans="1:17" hidden="1" x14ac:dyDescent="0.25">
      <c r="A10849" t="s">
        <v>42344</v>
      </c>
      <c r="B10849" t="s">
        <v>42345</v>
      </c>
      <c r="C10849" s="1" t="str">
        <f t="shared" si="1514"/>
        <v>21:0687</v>
      </c>
      <c r="D10849" s="1" t="str">
        <f t="shared" si="1519"/>
        <v>21:0207</v>
      </c>
      <c r="E10849" t="s">
        <v>42346</v>
      </c>
      <c r="F10849" t="s">
        <v>42347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 t="s">
        <v>21</v>
      </c>
      <c r="P10849" t="s">
        <v>356</v>
      </c>
      <c r="Q10849" t="s">
        <v>29</v>
      </c>
    </row>
    <row r="10850" spans="1:17" hidden="1" x14ac:dyDescent="0.25">
      <c r="A10850" t="s">
        <v>42348</v>
      </c>
      <c r="B10850" t="s">
        <v>42349</v>
      </c>
      <c r="C10850" s="1" t="str">
        <f t="shared" si="1514"/>
        <v>21:0687</v>
      </c>
      <c r="D10850" s="1" t="str">
        <f t="shared" si="1519"/>
        <v>21:0207</v>
      </c>
      <c r="E10850" t="s">
        <v>42350</v>
      </c>
      <c r="F10850" t="s">
        <v>42351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 t="s">
        <v>21</v>
      </c>
      <c r="P10850" t="s">
        <v>45</v>
      </c>
      <c r="Q10850" t="s">
        <v>35</v>
      </c>
    </row>
    <row r="10851" spans="1:17" hidden="1" x14ac:dyDescent="0.25">
      <c r="A10851" t="s">
        <v>42352</v>
      </c>
      <c r="B10851" t="s">
        <v>42353</v>
      </c>
      <c r="C10851" s="1" t="str">
        <f t="shared" si="1514"/>
        <v>21:0687</v>
      </c>
      <c r="D10851" s="1" t="str">
        <f t="shared" si="1519"/>
        <v>21:0207</v>
      </c>
      <c r="E10851" t="s">
        <v>42354</v>
      </c>
      <c r="F10851" t="s">
        <v>42355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 t="s">
        <v>21</v>
      </c>
      <c r="P10851" t="s">
        <v>356</v>
      </c>
      <c r="Q10851" t="s">
        <v>71</v>
      </c>
    </row>
    <row r="10852" spans="1:17" hidden="1" x14ac:dyDescent="0.25">
      <c r="A10852" t="s">
        <v>42356</v>
      </c>
      <c r="B10852" t="s">
        <v>42357</v>
      </c>
      <c r="C10852" s="1" t="str">
        <f t="shared" ref="C10852:C10915" si="1522">HYPERLINK("http://geochem.nrcan.gc.ca/cdogs/content/bdl/bdl210687_e.htm", "21:0687")</f>
        <v>21:0687</v>
      </c>
      <c r="D10852" s="1" t="str">
        <f t="shared" si="1519"/>
        <v>21:0207</v>
      </c>
      <c r="E10852" t="s">
        <v>42358</v>
      </c>
      <c r="F10852" t="s">
        <v>42359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 t="s">
        <v>21</v>
      </c>
      <c r="P10852" t="s">
        <v>356</v>
      </c>
      <c r="Q10852" t="s">
        <v>52</v>
      </c>
    </row>
    <row r="10853" spans="1:17" hidden="1" x14ac:dyDescent="0.25">
      <c r="A10853" t="s">
        <v>42360</v>
      </c>
      <c r="B10853" t="s">
        <v>42361</v>
      </c>
      <c r="C10853" s="1" t="str">
        <f t="shared" si="1522"/>
        <v>21:0687</v>
      </c>
      <c r="D10853" s="1" t="str">
        <f t="shared" si="1519"/>
        <v>21:0207</v>
      </c>
      <c r="E10853" t="s">
        <v>42362</v>
      </c>
      <c r="F10853" t="s">
        <v>42363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 t="s">
        <v>21</v>
      </c>
      <c r="P10853" t="s">
        <v>356</v>
      </c>
      <c r="Q10853" t="s">
        <v>215</v>
      </c>
    </row>
    <row r="10854" spans="1:17" hidden="1" x14ac:dyDescent="0.25">
      <c r="A10854" t="s">
        <v>42364</v>
      </c>
      <c r="B10854" t="s">
        <v>42365</v>
      </c>
      <c r="C10854" s="1" t="str">
        <f t="shared" si="1522"/>
        <v>21:0687</v>
      </c>
      <c r="D10854" s="1" t="str">
        <f>HYPERLINK("http://geochem.nrcan.gc.ca/cdogs/content/svy/svy_e.htm", "")</f>
        <v/>
      </c>
      <c r="G10854" s="1" t="str">
        <f>HYPERLINK("http://geochem.nrcan.gc.ca/cdogs/content/cr_/cr_00085_e.htm", "85")</f>
        <v>85</v>
      </c>
      <c r="J10854" t="s">
        <v>11703</v>
      </c>
      <c r="K10854" t="s">
        <v>11704</v>
      </c>
      <c r="O10854" t="s">
        <v>1771</v>
      </c>
      <c r="P10854" t="s">
        <v>583</v>
      </c>
      <c r="Q10854" t="s">
        <v>398</v>
      </c>
    </row>
    <row r="10855" spans="1:17" hidden="1" x14ac:dyDescent="0.25">
      <c r="A10855" t="s">
        <v>42366</v>
      </c>
      <c r="B10855" t="s">
        <v>42367</v>
      </c>
      <c r="C10855" s="1" t="str">
        <f t="shared" si="1522"/>
        <v>21:0687</v>
      </c>
      <c r="D10855" s="1" t="str">
        <f>HYPERLINK("http://geochem.nrcan.gc.ca/cdogs/content/svy/svy210207_e.htm", "21:0207")</f>
        <v>21:0207</v>
      </c>
      <c r="E10855" t="s">
        <v>42368</v>
      </c>
      <c r="F10855" t="s">
        <v>42369</v>
      </c>
      <c r="H10855">
        <v>47.246577000000002</v>
      </c>
      <c r="I10855">
        <v>-65.895949200000004</v>
      </c>
      <c r="J10855" s="1" t="str">
        <f>HYPERLINK("http://geochem.nrcan.gc.ca/cdogs/content/kwd/kwd020018_e.htm", "Fluid (stream)")</f>
        <v>Fluid (stream)</v>
      </c>
      <c r="K10855" s="1" t="str">
        <f>HYPERLINK("http://geochem.nrcan.gc.ca/cdogs/content/kwd/kwd080007_e.htm", "Untreated Water")</f>
        <v>Untreated Water</v>
      </c>
      <c r="O10855" t="s">
        <v>9744</v>
      </c>
      <c r="P10855" t="s">
        <v>2212</v>
      </c>
      <c r="Q10855" t="s">
        <v>215</v>
      </c>
    </row>
    <row r="10856" spans="1:17" hidden="1" x14ac:dyDescent="0.25">
      <c r="A10856" t="s">
        <v>42370</v>
      </c>
      <c r="B10856" t="s">
        <v>42371</v>
      </c>
      <c r="C10856" s="1" t="str">
        <f t="shared" si="1522"/>
        <v>21:0687</v>
      </c>
      <c r="D10856" s="1" t="str">
        <f>HYPERLINK("http://geochem.nrcan.gc.ca/cdogs/content/svy/svy210207_e.htm", "21:0207")</f>
        <v>21:0207</v>
      </c>
      <c r="E10856" t="s">
        <v>42372</v>
      </c>
      <c r="F10856" t="s">
        <v>42373</v>
      </c>
      <c r="H10856">
        <v>47.244995000000003</v>
      </c>
      <c r="I10856">
        <v>-65.871586199999996</v>
      </c>
      <c r="J10856" s="1" t="str">
        <f>HYPERLINK("http://geochem.nrcan.gc.ca/cdogs/content/kwd/kwd020018_e.htm", "Fluid (stream)")</f>
        <v>Fluid (stream)</v>
      </c>
      <c r="K10856" s="1" t="str">
        <f>HYPERLINK("http://geochem.nrcan.gc.ca/cdogs/content/kwd/kwd080007_e.htm", "Untreated Water")</f>
        <v>Untreated Water</v>
      </c>
      <c r="O10856" t="s">
        <v>17864</v>
      </c>
      <c r="P10856" t="s">
        <v>2212</v>
      </c>
      <c r="Q10856" t="s">
        <v>103</v>
      </c>
    </row>
    <row r="10857" spans="1:17" hidden="1" x14ac:dyDescent="0.25">
      <c r="A10857" t="s">
        <v>42374</v>
      </c>
      <c r="B10857" t="s">
        <v>42375</v>
      </c>
      <c r="C10857" s="1" t="str">
        <f t="shared" si="1522"/>
        <v>21:0687</v>
      </c>
      <c r="D10857" s="1" t="str">
        <f>HYPERLINK("http://geochem.nrcan.gc.ca/cdogs/content/svy/svy_e.htm", "")</f>
        <v/>
      </c>
      <c r="G10857" s="1" t="str">
        <f>HYPERLINK("http://geochem.nrcan.gc.ca/cdogs/content/cr_/cr_00086_e.htm", "86")</f>
        <v>86</v>
      </c>
      <c r="J10857" t="s">
        <v>11703</v>
      </c>
      <c r="K10857" t="s">
        <v>11704</v>
      </c>
      <c r="O10857" t="s">
        <v>15971</v>
      </c>
      <c r="P10857" t="s">
        <v>391</v>
      </c>
      <c r="Q10857" t="s">
        <v>23</v>
      </c>
    </row>
    <row r="10858" spans="1:17" hidden="1" x14ac:dyDescent="0.25">
      <c r="A10858" t="s">
        <v>42376</v>
      </c>
      <c r="B10858" t="s">
        <v>42377</v>
      </c>
      <c r="C10858" s="1" t="str">
        <f t="shared" si="1522"/>
        <v>21:0687</v>
      </c>
      <c r="D10858" s="1" t="str">
        <f t="shared" ref="D10858:D10871" si="1523">HYPERLINK("http://geochem.nrcan.gc.ca/cdogs/content/svy/svy210207_e.htm", "21:0207")</f>
        <v>21:0207</v>
      </c>
      <c r="E10858" t="s">
        <v>42378</v>
      </c>
      <c r="F10858" t="s">
        <v>42379</v>
      </c>
      <c r="H10858">
        <v>47.221230200000001</v>
      </c>
      <c r="I10858">
        <v>-65.875809899999993</v>
      </c>
      <c r="J10858" s="1" t="str">
        <f t="shared" ref="J10858:J10891" si="1524">HYPERLINK("http://geochem.nrcan.gc.ca/cdogs/content/kwd/kwd020018_e.htm", "Fluid (stream)")</f>
        <v>Fluid (stream)</v>
      </c>
      <c r="K10858" s="1" t="str">
        <f t="shared" ref="K10858:K10891" si="1525">HYPERLINK("http://geochem.nrcan.gc.ca/cdogs/content/kwd/kwd080007_e.htm", "Untreated Water")</f>
        <v>Untreated Water</v>
      </c>
      <c r="O10858" t="s">
        <v>21</v>
      </c>
      <c r="P10858" t="s">
        <v>2212</v>
      </c>
      <c r="Q10858" t="s">
        <v>23</v>
      </c>
    </row>
    <row r="10859" spans="1:17" hidden="1" x14ac:dyDescent="0.25">
      <c r="A10859" t="s">
        <v>42380</v>
      </c>
      <c r="B10859" t="s">
        <v>42381</v>
      </c>
      <c r="C10859" s="1" t="str">
        <f t="shared" si="1522"/>
        <v>21:0687</v>
      </c>
      <c r="D10859" s="1" t="str">
        <f t="shared" si="1523"/>
        <v>21:0207</v>
      </c>
      <c r="E10859" t="s">
        <v>42378</v>
      </c>
      <c r="F10859" t="s">
        <v>42382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 t="s">
        <v>21</v>
      </c>
      <c r="P10859" t="s">
        <v>583</v>
      </c>
      <c r="Q10859" t="s">
        <v>35</v>
      </c>
    </row>
    <row r="10860" spans="1:17" hidden="1" x14ac:dyDescent="0.25">
      <c r="A10860" t="s">
        <v>42383</v>
      </c>
      <c r="B10860" t="s">
        <v>42384</v>
      </c>
      <c r="C10860" s="1" t="str">
        <f t="shared" si="1522"/>
        <v>21:0687</v>
      </c>
      <c r="D10860" s="1" t="str">
        <f t="shared" si="1523"/>
        <v>21:0207</v>
      </c>
      <c r="E10860" t="s">
        <v>42385</v>
      </c>
      <c r="F10860" t="s">
        <v>42386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 t="s">
        <v>3532</v>
      </c>
      <c r="P10860" t="s">
        <v>2212</v>
      </c>
      <c r="Q10860" t="s">
        <v>23</v>
      </c>
    </row>
    <row r="10861" spans="1:17" hidden="1" x14ac:dyDescent="0.25">
      <c r="A10861" t="s">
        <v>42387</v>
      </c>
      <c r="B10861" t="s">
        <v>42388</v>
      </c>
      <c r="C10861" s="1" t="str">
        <f t="shared" si="1522"/>
        <v>21:0687</v>
      </c>
      <c r="D10861" s="1" t="str">
        <f t="shared" si="1523"/>
        <v>21:0207</v>
      </c>
      <c r="E10861" t="s">
        <v>42389</v>
      </c>
      <c r="F10861" t="s">
        <v>42390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 t="s">
        <v>21</v>
      </c>
      <c r="P10861" t="s">
        <v>397</v>
      </c>
      <c r="Q10861" t="s">
        <v>59</v>
      </c>
    </row>
    <row r="10862" spans="1:17" hidden="1" x14ac:dyDescent="0.25">
      <c r="A10862" t="s">
        <v>42391</v>
      </c>
      <c r="B10862" t="s">
        <v>42392</v>
      </c>
      <c r="C10862" s="1" t="str">
        <f t="shared" si="1522"/>
        <v>21:0687</v>
      </c>
      <c r="D10862" s="1" t="str">
        <f t="shared" si="1523"/>
        <v>21:0207</v>
      </c>
      <c r="E10862" t="s">
        <v>42393</v>
      </c>
      <c r="F10862" t="s">
        <v>42394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 t="s">
        <v>21</v>
      </c>
      <c r="P10862" t="s">
        <v>1515</v>
      </c>
      <c r="Q10862" t="s">
        <v>35</v>
      </c>
    </row>
    <row r="10863" spans="1:17" hidden="1" x14ac:dyDescent="0.25">
      <c r="A10863" t="s">
        <v>42395</v>
      </c>
      <c r="B10863" t="s">
        <v>42396</v>
      </c>
      <c r="C10863" s="1" t="str">
        <f t="shared" si="1522"/>
        <v>21:0687</v>
      </c>
      <c r="D10863" s="1" t="str">
        <f t="shared" si="1523"/>
        <v>21:0207</v>
      </c>
      <c r="E10863" t="s">
        <v>42397</v>
      </c>
      <c r="F10863" t="s">
        <v>42398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 t="s">
        <v>21</v>
      </c>
      <c r="P10863" t="s">
        <v>2212</v>
      </c>
      <c r="Q10863" t="s">
        <v>35</v>
      </c>
    </row>
    <row r="10864" spans="1:17" hidden="1" x14ac:dyDescent="0.25">
      <c r="A10864" t="s">
        <v>42399</v>
      </c>
      <c r="B10864" t="s">
        <v>42400</v>
      </c>
      <c r="C10864" s="1" t="str">
        <f t="shared" si="1522"/>
        <v>21:0687</v>
      </c>
      <c r="D10864" s="1" t="str">
        <f t="shared" si="1523"/>
        <v>21:0207</v>
      </c>
      <c r="E10864" t="s">
        <v>42401</v>
      </c>
      <c r="F10864" t="s">
        <v>42402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 t="s">
        <v>21</v>
      </c>
      <c r="P10864" t="s">
        <v>2212</v>
      </c>
      <c r="Q10864" t="s">
        <v>103</v>
      </c>
    </row>
    <row r="10865" spans="1:17" hidden="1" x14ac:dyDescent="0.25">
      <c r="A10865" t="s">
        <v>42403</v>
      </c>
      <c r="B10865" t="s">
        <v>42404</v>
      </c>
      <c r="C10865" s="1" t="str">
        <f t="shared" si="1522"/>
        <v>21:0687</v>
      </c>
      <c r="D10865" s="1" t="str">
        <f t="shared" si="1523"/>
        <v>21:0207</v>
      </c>
      <c r="E10865" t="s">
        <v>42405</v>
      </c>
      <c r="F10865" t="s">
        <v>42406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 t="s">
        <v>21</v>
      </c>
      <c r="P10865" t="s">
        <v>397</v>
      </c>
      <c r="Q10865" t="s">
        <v>46</v>
      </c>
    </row>
    <row r="10866" spans="1:17" hidden="1" x14ac:dyDescent="0.25">
      <c r="A10866" t="s">
        <v>42407</v>
      </c>
      <c r="B10866" t="s">
        <v>42408</v>
      </c>
      <c r="C10866" s="1" t="str">
        <f t="shared" si="1522"/>
        <v>21:0687</v>
      </c>
      <c r="D10866" s="1" t="str">
        <f t="shared" si="1523"/>
        <v>21:0207</v>
      </c>
      <c r="E10866" t="s">
        <v>42409</v>
      </c>
      <c r="F10866" t="s">
        <v>42410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 t="s">
        <v>21</v>
      </c>
      <c r="P10866" t="s">
        <v>583</v>
      </c>
      <c r="Q10866" t="s">
        <v>236</v>
      </c>
    </row>
    <row r="10867" spans="1:17" hidden="1" x14ac:dyDescent="0.25">
      <c r="A10867" t="s">
        <v>42411</v>
      </c>
      <c r="B10867" t="s">
        <v>42412</v>
      </c>
      <c r="C10867" s="1" t="str">
        <f t="shared" si="1522"/>
        <v>21:0687</v>
      </c>
      <c r="D10867" s="1" t="str">
        <f t="shared" si="1523"/>
        <v>21:0207</v>
      </c>
      <c r="E10867" t="s">
        <v>42413</v>
      </c>
      <c r="F10867" t="s">
        <v>42414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 t="s">
        <v>21</v>
      </c>
      <c r="P10867" t="s">
        <v>22</v>
      </c>
      <c r="Q10867" t="s">
        <v>71</v>
      </c>
    </row>
    <row r="10868" spans="1:17" hidden="1" x14ac:dyDescent="0.25">
      <c r="A10868" t="s">
        <v>42415</v>
      </c>
      <c r="B10868" t="s">
        <v>42416</v>
      </c>
      <c r="C10868" s="1" t="str">
        <f t="shared" si="1522"/>
        <v>21:0687</v>
      </c>
      <c r="D10868" s="1" t="str">
        <f t="shared" si="1523"/>
        <v>21:0207</v>
      </c>
      <c r="E10868" t="s">
        <v>42417</v>
      </c>
      <c r="F10868" t="s">
        <v>42418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 t="s">
        <v>21</v>
      </c>
      <c r="P10868" t="s">
        <v>2212</v>
      </c>
      <c r="Q10868" t="s">
        <v>46</v>
      </c>
    </row>
    <row r="10869" spans="1:17" hidden="1" x14ac:dyDescent="0.25">
      <c r="A10869" t="s">
        <v>42419</v>
      </c>
      <c r="B10869" t="s">
        <v>42420</v>
      </c>
      <c r="C10869" s="1" t="str">
        <f t="shared" si="1522"/>
        <v>21:0687</v>
      </c>
      <c r="D10869" s="1" t="str">
        <f t="shared" si="1523"/>
        <v>21:0207</v>
      </c>
      <c r="E10869" t="s">
        <v>42421</v>
      </c>
      <c r="F10869" t="s">
        <v>42422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 t="s">
        <v>21</v>
      </c>
      <c r="P10869" t="s">
        <v>2212</v>
      </c>
      <c r="Q10869" t="s">
        <v>198</v>
      </c>
    </row>
    <row r="10870" spans="1:17" hidden="1" x14ac:dyDescent="0.25">
      <c r="A10870" t="s">
        <v>42423</v>
      </c>
      <c r="B10870" t="s">
        <v>42424</v>
      </c>
      <c r="C10870" s="1" t="str">
        <f t="shared" si="1522"/>
        <v>21:0687</v>
      </c>
      <c r="D10870" s="1" t="str">
        <f t="shared" si="1523"/>
        <v>21:0207</v>
      </c>
      <c r="E10870" t="s">
        <v>42425</v>
      </c>
      <c r="F10870" t="s">
        <v>42426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 t="s">
        <v>1818</v>
      </c>
      <c r="P10870" t="s">
        <v>2212</v>
      </c>
      <c r="Q10870" t="s">
        <v>71</v>
      </c>
    </row>
    <row r="10871" spans="1:17" hidden="1" x14ac:dyDescent="0.25">
      <c r="A10871" t="s">
        <v>42427</v>
      </c>
      <c r="B10871" t="s">
        <v>42428</v>
      </c>
      <c r="C10871" s="1" t="str">
        <f t="shared" si="1522"/>
        <v>21:0687</v>
      </c>
      <c r="D10871" s="1" t="str">
        <f t="shared" si="1523"/>
        <v>21:0207</v>
      </c>
      <c r="E10871" t="s">
        <v>42429</v>
      </c>
      <c r="F10871" t="s">
        <v>42430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 t="s">
        <v>21</v>
      </c>
      <c r="P10871" t="s">
        <v>583</v>
      </c>
      <c r="Q10871" t="s">
        <v>3836</v>
      </c>
    </row>
    <row r="10872" spans="1:17" hidden="1" x14ac:dyDescent="0.25">
      <c r="A10872" t="s">
        <v>42431</v>
      </c>
      <c r="B10872" t="s">
        <v>42432</v>
      </c>
      <c r="C10872" s="1" t="str">
        <f t="shared" si="1522"/>
        <v>21:0687</v>
      </c>
      <c r="D10872" s="1" t="str">
        <f t="shared" ref="D10872:D10891" si="1526">HYPERLINK("http://geochem.nrcan.gc.ca/cdogs/content/svy/svy210208_e.htm", "21:0208")</f>
        <v>21:0208</v>
      </c>
      <c r="E10872" t="s">
        <v>42433</v>
      </c>
      <c r="F10872" t="s">
        <v>42434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 t="s">
        <v>21</v>
      </c>
      <c r="P10872" t="s">
        <v>22</v>
      </c>
      <c r="Q10872" t="s">
        <v>52</v>
      </c>
    </row>
    <row r="10873" spans="1:17" hidden="1" x14ac:dyDescent="0.25">
      <c r="A10873" t="s">
        <v>42435</v>
      </c>
      <c r="B10873" t="s">
        <v>42436</v>
      </c>
      <c r="C10873" s="1" t="str">
        <f t="shared" si="1522"/>
        <v>21:0687</v>
      </c>
      <c r="D10873" s="1" t="str">
        <f t="shared" si="1526"/>
        <v>21:0208</v>
      </c>
      <c r="E10873" t="s">
        <v>42437</v>
      </c>
      <c r="F10873" t="s">
        <v>42438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 t="s">
        <v>21</v>
      </c>
      <c r="P10873" t="s">
        <v>22</v>
      </c>
      <c r="Q10873" t="s">
        <v>189</v>
      </c>
    </row>
    <row r="10874" spans="1:17" hidden="1" x14ac:dyDescent="0.25">
      <c r="A10874" t="s">
        <v>42439</v>
      </c>
      <c r="B10874" t="s">
        <v>42440</v>
      </c>
      <c r="C10874" s="1" t="str">
        <f t="shared" si="1522"/>
        <v>21:0687</v>
      </c>
      <c r="D10874" s="1" t="str">
        <f t="shared" si="1526"/>
        <v>21:0208</v>
      </c>
      <c r="E10874" t="s">
        <v>42441</v>
      </c>
      <c r="F10874" t="s">
        <v>42442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 t="s">
        <v>21</v>
      </c>
      <c r="P10874" t="s">
        <v>356</v>
      </c>
      <c r="Q10874" t="s">
        <v>215</v>
      </c>
    </row>
    <row r="10875" spans="1:17" hidden="1" x14ac:dyDescent="0.25">
      <c r="A10875" t="s">
        <v>42443</v>
      </c>
      <c r="B10875" t="s">
        <v>42444</v>
      </c>
      <c r="C10875" s="1" t="str">
        <f t="shared" si="1522"/>
        <v>21:0687</v>
      </c>
      <c r="D10875" s="1" t="str">
        <f t="shared" si="1526"/>
        <v>21:0208</v>
      </c>
      <c r="E10875" t="s">
        <v>42445</v>
      </c>
      <c r="F10875" t="s">
        <v>42446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 t="s">
        <v>21</v>
      </c>
      <c r="P10875" t="s">
        <v>22</v>
      </c>
      <c r="Q10875" t="s">
        <v>215</v>
      </c>
    </row>
    <row r="10876" spans="1:17" hidden="1" x14ac:dyDescent="0.25">
      <c r="A10876" t="s">
        <v>42447</v>
      </c>
      <c r="B10876" t="s">
        <v>42448</v>
      </c>
      <c r="C10876" s="1" t="str">
        <f t="shared" si="1522"/>
        <v>21:0687</v>
      </c>
      <c r="D10876" s="1" t="str">
        <f t="shared" si="1526"/>
        <v>21:0208</v>
      </c>
      <c r="E10876" t="s">
        <v>42449</v>
      </c>
      <c r="F10876" t="s">
        <v>42450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 t="s">
        <v>21</v>
      </c>
      <c r="P10876" t="s">
        <v>356</v>
      </c>
      <c r="Q10876" t="s">
        <v>198</v>
      </c>
    </row>
    <row r="10877" spans="1:17" hidden="1" x14ac:dyDescent="0.25">
      <c r="A10877" t="s">
        <v>42451</v>
      </c>
      <c r="B10877" t="s">
        <v>42452</v>
      </c>
      <c r="C10877" s="1" t="str">
        <f t="shared" si="1522"/>
        <v>21:0687</v>
      </c>
      <c r="D10877" s="1" t="str">
        <f t="shared" si="1526"/>
        <v>21:0208</v>
      </c>
      <c r="E10877" t="s">
        <v>42449</v>
      </c>
      <c r="F10877" t="s">
        <v>42453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 t="s">
        <v>21</v>
      </c>
      <c r="P10877" t="s">
        <v>22</v>
      </c>
      <c r="Q10877" t="s">
        <v>71</v>
      </c>
    </row>
    <row r="10878" spans="1:17" hidden="1" x14ac:dyDescent="0.25">
      <c r="A10878" t="s">
        <v>42454</v>
      </c>
      <c r="B10878" t="s">
        <v>42455</v>
      </c>
      <c r="C10878" s="1" t="str">
        <f t="shared" si="1522"/>
        <v>21:0687</v>
      </c>
      <c r="D10878" s="1" t="str">
        <f t="shared" si="1526"/>
        <v>21:0208</v>
      </c>
      <c r="E10878" t="s">
        <v>42456</v>
      </c>
      <c r="F10878" t="s">
        <v>42457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 t="s">
        <v>21</v>
      </c>
      <c r="P10878" t="s">
        <v>22</v>
      </c>
      <c r="Q10878" t="s">
        <v>2366</v>
      </c>
    </row>
    <row r="10879" spans="1:17" hidden="1" x14ac:dyDescent="0.25">
      <c r="A10879" t="s">
        <v>42458</v>
      </c>
      <c r="B10879" t="s">
        <v>42459</v>
      </c>
      <c r="C10879" s="1" t="str">
        <f t="shared" si="1522"/>
        <v>21:0687</v>
      </c>
      <c r="D10879" s="1" t="str">
        <f t="shared" si="1526"/>
        <v>21:0208</v>
      </c>
      <c r="E10879" t="s">
        <v>42460</v>
      </c>
      <c r="F10879" t="s">
        <v>42461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 t="s">
        <v>21</v>
      </c>
      <c r="P10879" t="s">
        <v>22</v>
      </c>
      <c r="Q10879" t="s">
        <v>88</v>
      </c>
    </row>
    <row r="10880" spans="1:17" hidden="1" x14ac:dyDescent="0.25">
      <c r="A10880" t="s">
        <v>42462</v>
      </c>
      <c r="B10880" t="s">
        <v>42463</v>
      </c>
      <c r="C10880" s="1" t="str">
        <f t="shared" si="1522"/>
        <v>21:0687</v>
      </c>
      <c r="D10880" s="1" t="str">
        <f t="shared" si="1526"/>
        <v>21:0208</v>
      </c>
      <c r="E10880" t="s">
        <v>42464</v>
      </c>
      <c r="F10880" t="s">
        <v>42465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 t="s">
        <v>21</v>
      </c>
      <c r="P10880" t="s">
        <v>22</v>
      </c>
      <c r="Q10880" t="s">
        <v>15392</v>
      </c>
    </row>
    <row r="10881" spans="1:17" hidden="1" x14ac:dyDescent="0.25">
      <c r="A10881" t="s">
        <v>42466</v>
      </c>
      <c r="B10881" t="s">
        <v>42467</v>
      </c>
      <c r="C10881" s="1" t="str">
        <f t="shared" si="1522"/>
        <v>21:0687</v>
      </c>
      <c r="D10881" s="1" t="str">
        <f t="shared" si="1526"/>
        <v>21:0208</v>
      </c>
      <c r="E10881" t="s">
        <v>42468</v>
      </c>
      <c r="F10881" t="s">
        <v>42469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 t="s">
        <v>21</v>
      </c>
      <c r="P10881" t="s">
        <v>22</v>
      </c>
      <c r="Q10881" t="s">
        <v>171</v>
      </c>
    </row>
    <row r="10882" spans="1:17" hidden="1" x14ac:dyDescent="0.25">
      <c r="A10882" t="s">
        <v>42470</v>
      </c>
      <c r="B10882" t="s">
        <v>42471</v>
      </c>
      <c r="C10882" s="1" t="str">
        <f t="shared" si="1522"/>
        <v>21:0687</v>
      </c>
      <c r="D10882" s="1" t="str">
        <f t="shared" si="1526"/>
        <v>21:0208</v>
      </c>
      <c r="E10882" t="s">
        <v>42472</v>
      </c>
      <c r="F10882" t="s">
        <v>42473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 t="s">
        <v>21</v>
      </c>
      <c r="P10882" t="s">
        <v>583</v>
      </c>
      <c r="Q10882" t="s">
        <v>88</v>
      </c>
    </row>
    <row r="10883" spans="1:17" hidden="1" x14ac:dyDescent="0.25">
      <c r="A10883" t="s">
        <v>42474</v>
      </c>
      <c r="B10883" t="s">
        <v>42475</v>
      </c>
      <c r="C10883" s="1" t="str">
        <f t="shared" si="1522"/>
        <v>21:0687</v>
      </c>
      <c r="D10883" s="1" t="str">
        <f t="shared" si="1526"/>
        <v>21:0208</v>
      </c>
      <c r="E10883" t="s">
        <v>42476</v>
      </c>
      <c r="F10883" t="s">
        <v>42477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 t="s">
        <v>21</v>
      </c>
      <c r="P10883" t="s">
        <v>22</v>
      </c>
      <c r="Q10883" t="s">
        <v>88</v>
      </c>
    </row>
    <row r="10884" spans="1:17" hidden="1" x14ac:dyDescent="0.25">
      <c r="A10884" t="s">
        <v>42478</v>
      </c>
      <c r="B10884" t="s">
        <v>42479</v>
      </c>
      <c r="C10884" s="1" t="str">
        <f t="shared" si="1522"/>
        <v>21:0687</v>
      </c>
      <c r="D10884" s="1" t="str">
        <f t="shared" si="1526"/>
        <v>21:0208</v>
      </c>
      <c r="E10884" t="s">
        <v>42480</v>
      </c>
      <c r="F10884" t="s">
        <v>42481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 t="s">
        <v>21</v>
      </c>
      <c r="P10884" t="s">
        <v>22</v>
      </c>
      <c r="Q10884" t="s">
        <v>88</v>
      </c>
    </row>
    <row r="10885" spans="1:17" hidden="1" x14ac:dyDescent="0.25">
      <c r="A10885" t="s">
        <v>42482</v>
      </c>
      <c r="B10885" t="s">
        <v>42483</v>
      </c>
      <c r="C10885" s="1" t="str">
        <f t="shared" si="1522"/>
        <v>21:0687</v>
      </c>
      <c r="D10885" s="1" t="str">
        <f t="shared" si="1526"/>
        <v>21:0208</v>
      </c>
      <c r="E10885" t="s">
        <v>42484</v>
      </c>
      <c r="F10885" t="s">
        <v>42485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 t="s">
        <v>21</v>
      </c>
      <c r="P10885" t="s">
        <v>356</v>
      </c>
      <c r="Q10885" t="s">
        <v>16522</v>
      </c>
    </row>
    <row r="10886" spans="1:17" hidden="1" x14ac:dyDescent="0.25">
      <c r="A10886" t="s">
        <v>42486</v>
      </c>
      <c r="B10886" t="s">
        <v>42487</v>
      </c>
      <c r="C10886" s="1" t="str">
        <f t="shared" si="1522"/>
        <v>21:0687</v>
      </c>
      <c r="D10886" s="1" t="str">
        <f t="shared" si="1526"/>
        <v>21:0208</v>
      </c>
      <c r="E10886" t="s">
        <v>42488</v>
      </c>
      <c r="F10886" t="s">
        <v>42489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 t="s">
        <v>21</v>
      </c>
      <c r="P10886" t="s">
        <v>2943</v>
      </c>
      <c r="Q10886" t="s">
        <v>88</v>
      </c>
    </row>
    <row r="10887" spans="1:17" hidden="1" x14ac:dyDescent="0.25">
      <c r="A10887" t="s">
        <v>42490</v>
      </c>
      <c r="B10887" t="s">
        <v>42491</v>
      </c>
      <c r="C10887" s="1" t="str">
        <f t="shared" si="1522"/>
        <v>21:0687</v>
      </c>
      <c r="D10887" s="1" t="str">
        <f t="shared" si="1526"/>
        <v>21:0208</v>
      </c>
      <c r="E10887" t="s">
        <v>42492</v>
      </c>
      <c r="F10887" t="s">
        <v>42493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 t="s">
        <v>21</v>
      </c>
      <c r="P10887" t="s">
        <v>2212</v>
      </c>
      <c r="Q10887" t="s">
        <v>189</v>
      </c>
    </row>
    <row r="10888" spans="1:17" hidden="1" x14ac:dyDescent="0.25">
      <c r="A10888" t="s">
        <v>42494</v>
      </c>
      <c r="B10888" t="s">
        <v>42495</v>
      </c>
      <c r="C10888" s="1" t="str">
        <f t="shared" si="1522"/>
        <v>21:0687</v>
      </c>
      <c r="D10888" s="1" t="str">
        <f t="shared" si="1526"/>
        <v>21:0208</v>
      </c>
      <c r="E10888" t="s">
        <v>42496</v>
      </c>
      <c r="F10888" t="s">
        <v>42497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 t="s">
        <v>21</v>
      </c>
      <c r="P10888" t="s">
        <v>583</v>
      </c>
      <c r="Q10888" t="s">
        <v>215</v>
      </c>
    </row>
    <row r="10889" spans="1:17" hidden="1" x14ac:dyDescent="0.25">
      <c r="A10889" t="s">
        <v>42498</v>
      </c>
      <c r="B10889" t="s">
        <v>42499</v>
      </c>
      <c r="C10889" s="1" t="str">
        <f t="shared" si="1522"/>
        <v>21:0687</v>
      </c>
      <c r="D10889" s="1" t="str">
        <f t="shared" si="1526"/>
        <v>21:0208</v>
      </c>
      <c r="E10889" t="s">
        <v>42500</v>
      </c>
      <c r="F10889" t="s">
        <v>42501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 t="s">
        <v>21</v>
      </c>
      <c r="P10889" t="s">
        <v>583</v>
      </c>
      <c r="Q10889" t="s">
        <v>93</v>
      </c>
    </row>
    <row r="10890" spans="1:17" hidden="1" x14ac:dyDescent="0.25">
      <c r="A10890" t="s">
        <v>42502</v>
      </c>
      <c r="B10890" t="s">
        <v>42503</v>
      </c>
      <c r="C10890" s="1" t="str">
        <f t="shared" si="1522"/>
        <v>21:0687</v>
      </c>
      <c r="D10890" s="1" t="str">
        <f t="shared" si="1526"/>
        <v>21:0208</v>
      </c>
      <c r="E10890" t="s">
        <v>42504</v>
      </c>
      <c r="F10890" t="s">
        <v>42505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 t="s">
        <v>21</v>
      </c>
      <c r="P10890" t="s">
        <v>22</v>
      </c>
      <c r="Q10890" t="s">
        <v>189</v>
      </c>
    </row>
    <row r="10891" spans="1:17" hidden="1" x14ac:dyDescent="0.25">
      <c r="A10891" t="s">
        <v>42506</v>
      </c>
      <c r="B10891" t="s">
        <v>42507</v>
      </c>
      <c r="C10891" s="1" t="str">
        <f t="shared" si="1522"/>
        <v>21:0687</v>
      </c>
      <c r="D10891" s="1" t="str">
        <f t="shared" si="1526"/>
        <v>21:0208</v>
      </c>
      <c r="E10891" t="s">
        <v>42508</v>
      </c>
      <c r="F10891" t="s">
        <v>42509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 t="s">
        <v>21</v>
      </c>
      <c r="P10891" t="s">
        <v>391</v>
      </c>
      <c r="Q10891" t="s">
        <v>2948</v>
      </c>
    </row>
    <row r="10892" spans="1:17" hidden="1" x14ac:dyDescent="0.25">
      <c r="A10892" t="s">
        <v>42510</v>
      </c>
      <c r="B10892" t="s">
        <v>42511</v>
      </c>
      <c r="C10892" s="1" t="str">
        <f t="shared" si="1522"/>
        <v>21:0687</v>
      </c>
      <c r="D10892" s="1" t="str">
        <f>HYPERLINK("http://geochem.nrcan.gc.ca/cdogs/content/svy/svy_e.htm", "")</f>
        <v/>
      </c>
      <c r="G10892" s="1" t="str">
        <f>HYPERLINK("http://geochem.nrcan.gc.ca/cdogs/content/cr_/cr_00086_e.htm", "86")</f>
        <v>86</v>
      </c>
      <c r="J10892" t="s">
        <v>11703</v>
      </c>
      <c r="K10892" t="s">
        <v>11704</v>
      </c>
      <c r="O10892" t="s">
        <v>6252</v>
      </c>
      <c r="P10892" t="s">
        <v>391</v>
      </c>
      <c r="Q10892" t="s">
        <v>29</v>
      </c>
    </row>
    <row r="10893" spans="1:17" hidden="1" x14ac:dyDescent="0.25">
      <c r="A10893" t="s">
        <v>42512</v>
      </c>
      <c r="B10893" t="s">
        <v>42513</v>
      </c>
      <c r="C10893" s="1" t="str">
        <f t="shared" si="1522"/>
        <v>21:0687</v>
      </c>
      <c r="D10893" s="1" t="str">
        <f t="shared" ref="D10893:D10904" si="1527">HYPERLINK("http://geochem.nrcan.gc.ca/cdogs/content/svy/svy210208_e.htm", "21:0208")</f>
        <v>21:0208</v>
      </c>
      <c r="E10893" t="s">
        <v>42514</v>
      </c>
      <c r="F10893" t="s">
        <v>42515</v>
      </c>
      <c r="H10893">
        <v>47.410125700000002</v>
      </c>
      <c r="I10893">
        <v>-65.761936700000007</v>
      </c>
      <c r="J10893" s="1" t="str">
        <f t="shared" ref="J10893:J10904" si="1528">HYPERLINK("http://geochem.nrcan.gc.ca/cdogs/content/kwd/kwd020018_e.htm", "Fluid (stream)")</f>
        <v>Fluid (stream)</v>
      </c>
      <c r="K10893" s="1" t="str">
        <f t="shared" ref="K10893:K10904" si="1529">HYPERLINK("http://geochem.nrcan.gc.ca/cdogs/content/kwd/kwd080007_e.htm", "Untreated Water")</f>
        <v>Untreated Water</v>
      </c>
      <c r="O10893" t="s">
        <v>21</v>
      </c>
      <c r="P10893" t="s">
        <v>1515</v>
      </c>
      <c r="Q10893" t="s">
        <v>138</v>
      </c>
    </row>
    <row r="10894" spans="1:17" hidden="1" x14ac:dyDescent="0.25">
      <c r="A10894" t="s">
        <v>42516</v>
      </c>
      <c r="B10894" t="s">
        <v>42517</v>
      </c>
      <c r="C10894" s="1" t="str">
        <f t="shared" si="1522"/>
        <v>21:0687</v>
      </c>
      <c r="D10894" s="1" t="str">
        <f t="shared" si="1527"/>
        <v>21:0208</v>
      </c>
      <c r="E10894" t="s">
        <v>42518</v>
      </c>
      <c r="F10894" t="s">
        <v>42519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 t="s">
        <v>21</v>
      </c>
      <c r="P10894" t="s">
        <v>1515</v>
      </c>
      <c r="Q10894" t="s">
        <v>143</v>
      </c>
    </row>
    <row r="10895" spans="1:17" hidden="1" x14ac:dyDescent="0.25">
      <c r="A10895" t="s">
        <v>42520</v>
      </c>
      <c r="B10895" t="s">
        <v>42521</v>
      </c>
      <c r="C10895" s="1" t="str">
        <f t="shared" si="1522"/>
        <v>21:0687</v>
      </c>
      <c r="D10895" s="1" t="str">
        <f t="shared" si="1527"/>
        <v>21:0208</v>
      </c>
      <c r="E10895" t="s">
        <v>42522</v>
      </c>
      <c r="F10895" t="s">
        <v>42523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 t="s">
        <v>21</v>
      </c>
      <c r="P10895" t="s">
        <v>22</v>
      </c>
      <c r="Q10895" t="s">
        <v>103</v>
      </c>
    </row>
    <row r="10896" spans="1:17" hidden="1" x14ac:dyDescent="0.25">
      <c r="A10896" t="s">
        <v>42524</v>
      </c>
      <c r="B10896" t="s">
        <v>42525</v>
      </c>
      <c r="C10896" s="1" t="str">
        <f t="shared" si="1522"/>
        <v>21:0687</v>
      </c>
      <c r="D10896" s="1" t="str">
        <f t="shared" si="1527"/>
        <v>21:0208</v>
      </c>
      <c r="E10896" t="s">
        <v>42526</v>
      </c>
      <c r="F10896" t="s">
        <v>42527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 t="s">
        <v>21</v>
      </c>
      <c r="P10896" t="s">
        <v>22</v>
      </c>
      <c r="Q10896" t="s">
        <v>2948</v>
      </c>
    </row>
    <row r="10897" spans="1:17" hidden="1" x14ac:dyDescent="0.25">
      <c r="A10897" t="s">
        <v>42528</v>
      </c>
      <c r="B10897" t="s">
        <v>42529</v>
      </c>
      <c r="C10897" s="1" t="str">
        <f t="shared" si="1522"/>
        <v>21:0687</v>
      </c>
      <c r="D10897" s="1" t="str">
        <f t="shared" si="1527"/>
        <v>21:0208</v>
      </c>
      <c r="E10897" t="s">
        <v>42530</v>
      </c>
      <c r="F10897" t="s">
        <v>42531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 t="s">
        <v>21</v>
      </c>
      <c r="P10897" t="s">
        <v>22</v>
      </c>
      <c r="Q10897" t="s">
        <v>143</v>
      </c>
    </row>
    <row r="10898" spans="1:17" hidden="1" x14ac:dyDescent="0.25">
      <c r="A10898" t="s">
        <v>42532</v>
      </c>
      <c r="B10898" t="s">
        <v>42533</v>
      </c>
      <c r="C10898" s="1" t="str">
        <f t="shared" si="1522"/>
        <v>21:0687</v>
      </c>
      <c r="D10898" s="1" t="str">
        <f t="shared" si="1527"/>
        <v>21:0208</v>
      </c>
      <c r="E10898" t="s">
        <v>42530</v>
      </c>
      <c r="F10898" t="s">
        <v>42534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 t="s">
        <v>21</v>
      </c>
      <c r="P10898" t="s">
        <v>356</v>
      </c>
      <c r="Q10898" t="s">
        <v>138</v>
      </c>
    </row>
    <row r="10899" spans="1:17" hidden="1" x14ac:dyDescent="0.25">
      <c r="A10899" t="s">
        <v>42535</v>
      </c>
      <c r="B10899" t="s">
        <v>42536</v>
      </c>
      <c r="C10899" s="1" t="str">
        <f t="shared" si="1522"/>
        <v>21:0687</v>
      </c>
      <c r="D10899" s="1" t="str">
        <f t="shared" si="1527"/>
        <v>21:0208</v>
      </c>
      <c r="E10899" t="s">
        <v>42537</v>
      </c>
      <c r="F10899" t="s">
        <v>42538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 t="s">
        <v>21</v>
      </c>
      <c r="P10899" t="s">
        <v>356</v>
      </c>
      <c r="Q10899" t="s">
        <v>2948</v>
      </c>
    </row>
    <row r="10900" spans="1:17" hidden="1" x14ac:dyDescent="0.25">
      <c r="A10900" t="s">
        <v>42539</v>
      </c>
      <c r="B10900" t="s">
        <v>42540</v>
      </c>
      <c r="C10900" s="1" t="str">
        <f t="shared" si="1522"/>
        <v>21:0687</v>
      </c>
      <c r="D10900" s="1" t="str">
        <f t="shared" si="1527"/>
        <v>21:0208</v>
      </c>
      <c r="E10900" t="s">
        <v>42541</v>
      </c>
      <c r="F10900" t="s">
        <v>42542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 t="s">
        <v>21</v>
      </c>
      <c r="P10900" t="s">
        <v>356</v>
      </c>
      <c r="Q10900" t="s">
        <v>149</v>
      </c>
    </row>
    <row r="10901" spans="1:17" hidden="1" x14ac:dyDescent="0.25">
      <c r="A10901" t="s">
        <v>42543</v>
      </c>
      <c r="B10901" t="s">
        <v>42544</v>
      </c>
      <c r="C10901" s="1" t="str">
        <f t="shared" si="1522"/>
        <v>21:0687</v>
      </c>
      <c r="D10901" s="1" t="str">
        <f t="shared" si="1527"/>
        <v>21:0208</v>
      </c>
      <c r="E10901" t="s">
        <v>42545</v>
      </c>
      <c r="F10901" t="s">
        <v>42546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 t="s">
        <v>21</v>
      </c>
      <c r="P10901" t="s">
        <v>583</v>
      </c>
      <c r="Q10901" t="s">
        <v>2366</v>
      </c>
    </row>
    <row r="10902" spans="1:17" hidden="1" x14ac:dyDescent="0.25">
      <c r="A10902" t="s">
        <v>42547</v>
      </c>
      <c r="B10902" t="s">
        <v>42548</v>
      </c>
      <c r="C10902" s="1" t="str">
        <f t="shared" si="1522"/>
        <v>21:0687</v>
      </c>
      <c r="D10902" s="1" t="str">
        <f t="shared" si="1527"/>
        <v>21:0208</v>
      </c>
      <c r="E10902" t="s">
        <v>42549</v>
      </c>
      <c r="F10902" t="s">
        <v>42550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 t="s">
        <v>21</v>
      </c>
      <c r="P10902" t="s">
        <v>583</v>
      </c>
      <c r="Q10902" t="s">
        <v>8961</v>
      </c>
    </row>
    <row r="10903" spans="1:17" hidden="1" x14ac:dyDescent="0.25">
      <c r="A10903" t="s">
        <v>42551</v>
      </c>
      <c r="B10903" t="s">
        <v>42552</v>
      </c>
      <c r="C10903" s="1" t="str">
        <f t="shared" si="1522"/>
        <v>21:0687</v>
      </c>
      <c r="D10903" s="1" t="str">
        <f t="shared" si="1527"/>
        <v>21:0208</v>
      </c>
      <c r="E10903" t="s">
        <v>42553</v>
      </c>
      <c r="F10903" t="s">
        <v>42554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 t="s">
        <v>21</v>
      </c>
      <c r="P10903" t="s">
        <v>22</v>
      </c>
      <c r="Q10903" t="s">
        <v>149</v>
      </c>
    </row>
    <row r="10904" spans="1:17" hidden="1" x14ac:dyDescent="0.25">
      <c r="A10904" t="s">
        <v>42555</v>
      </c>
      <c r="B10904" t="s">
        <v>42556</v>
      </c>
      <c r="C10904" s="1" t="str">
        <f t="shared" si="1522"/>
        <v>21:0687</v>
      </c>
      <c r="D10904" s="1" t="str">
        <f t="shared" si="1527"/>
        <v>21:0208</v>
      </c>
      <c r="E10904" t="s">
        <v>42557</v>
      </c>
      <c r="F10904" t="s">
        <v>42558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 t="s">
        <v>21</v>
      </c>
      <c r="P10904" t="s">
        <v>22</v>
      </c>
      <c r="Q10904" t="s">
        <v>2366</v>
      </c>
    </row>
    <row r="10905" spans="1:17" hidden="1" x14ac:dyDescent="0.25">
      <c r="A10905" t="s">
        <v>42559</v>
      </c>
      <c r="B10905" t="s">
        <v>42560</v>
      </c>
      <c r="C10905" s="1" t="str">
        <f t="shared" si="1522"/>
        <v>21:0687</v>
      </c>
      <c r="D10905" s="1" t="str">
        <f>HYPERLINK("http://geochem.nrcan.gc.ca/cdogs/content/svy/svy_e.htm", "")</f>
        <v/>
      </c>
      <c r="G10905" s="1" t="str">
        <f>HYPERLINK("http://geochem.nrcan.gc.ca/cdogs/content/cr_/cr_00085_e.htm", "85")</f>
        <v>85</v>
      </c>
      <c r="J10905" t="s">
        <v>11703</v>
      </c>
      <c r="K10905" t="s">
        <v>11704</v>
      </c>
      <c r="O10905" t="s">
        <v>576</v>
      </c>
      <c r="P10905" t="s">
        <v>2212</v>
      </c>
      <c r="Q10905" t="s">
        <v>392</v>
      </c>
    </row>
    <row r="10906" spans="1:17" hidden="1" x14ac:dyDescent="0.25">
      <c r="A10906" t="s">
        <v>42561</v>
      </c>
      <c r="B10906" t="s">
        <v>42562</v>
      </c>
      <c r="C10906" s="1" t="str">
        <f t="shared" si="1522"/>
        <v>21:0687</v>
      </c>
      <c r="D10906" s="1" t="str">
        <f t="shared" ref="D10906:D10927" si="1530">HYPERLINK("http://geochem.nrcan.gc.ca/cdogs/content/svy/svy210208_e.htm", "21:0208")</f>
        <v>21:0208</v>
      </c>
      <c r="E10906" t="s">
        <v>42563</v>
      </c>
      <c r="F10906" t="s">
        <v>42564</v>
      </c>
      <c r="H10906">
        <v>47.4010137</v>
      </c>
      <c r="I10906">
        <v>-65.776662599999995</v>
      </c>
      <c r="J10906" s="1" t="str">
        <f t="shared" ref="J10906:J10927" si="1531">HYPERLINK("http://geochem.nrcan.gc.ca/cdogs/content/kwd/kwd020018_e.htm", "Fluid (stream)")</f>
        <v>Fluid (stream)</v>
      </c>
      <c r="K10906" s="1" t="str">
        <f t="shared" ref="K10906:K10927" si="1532">HYPERLINK("http://geochem.nrcan.gc.ca/cdogs/content/kwd/kwd080007_e.htm", "Untreated Water")</f>
        <v>Untreated Water</v>
      </c>
      <c r="O10906" t="s">
        <v>21</v>
      </c>
      <c r="P10906" t="s">
        <v>583</v>
      </c>
      <c r="Q10906" t="s">
        <v>46</v>
      </c>
    </row>
    <row r="10907" spans="1:17" hidden="1" x14ac:dyDescent="0.25">
      <c r="A10907" t="s">
        <v>42565</v>
      </c>
      <c r="B10907" t="s">
        <v>42566</v>
      </c>
      <c r="C10907" s="1" t="str">
        <f t="shared" si="1522"/>
        <v>21:0687</v>
      </c>
      <c r="D10907" s="1" t="str">
        <f t="shared" si="1530"/>
        <v>21:0208</v>
      </c>
      <c r="E10907" t="s">
        <v>42567</v>
      </c>
      <c r="F10907" t="s">
        <v>42568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 t="s">
        <v>21</v>
      </c>
      <c r="P10907" t="s">
        <v>22</v>
      </c>
      <c r="Q10907" t="s">
        <v>88</v>
      </c>
    </row>
    <row r="10908" spans="1:17" hidden="1" x14ac:dyDescent="0.25">
      <c r="A10908" t="s">
        <v>42569</v>
      </c>
      <c r="B10908" t="s">
        <v>42570</v>
      </c>
      <c r="C10908" s="1" t="str">
        <f t="shared" si="1522"/>
        <v>21:0687</v>
      </c>
      <c r="D10908" s="1" t="str">
        <f t="shared" si="1530"/>
        <v>21:0208</v>
      </c>
      <c r="E10908" t="s">
        <v>42571</v>
      </c>
      <c r="F10908" t="s">
        <v>42572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 t="s">
        <v>21</v>
      </c>
      <c r="P10908" t="s">
        <v>22</v>
      </c>
      <c r="Q10908" t="s">
        <v>52</v>
      </c>
    </row>
    <row r="10909" spans="1:17" hidden="1" x14ac:dyDescent="0.25">
      <c r="A10909" t="s">
        <v>42573</v>
      </c>
      <c r="B10909" t="s">
        <v>42574</v>
      </c>
      <c r="C10909" s="1" t="str">
        <f t="shared" si="1522"/>
        <v>21:0687</v>
      </c>
      <c r="D10909" s="1" t="str">
        <f t="shared" si="1530"/>
        <v>21:0208</v>
      </c>
      <c r="E10909" t="s">
        <v>42575</v>
      </c>
      <c r="F10909" t="s">
        <v>42576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 t="s">
        <v>21</v>
      </c>
      <c r="P10909" t="s">
        <v>2212</v>
      </c>
      <c r="Q10909" t="s">
        <v>7681</v>
      </c>
    </row>
    <row r="10910" spans="1:17" hidden="1" x14ac:dyDescent="0.25">
      <c r="A10910" t="s">
        <v>42577</v>
      </c>
      <c r="B10910" t="s">
        <v>42578</v>
      </c>
      <c r="C10910" s="1" t="str">
        <f t="shared" si="1522"/>
        <v>21:0687</v>
      </c>
      <c r="D10910" s="1" t="str">
        <f t="shared" si="1530"/>
        <v>21:0208</v>
      </c>
      <c r="E10910" t="s">
        <v>42579</v>
      </c>
      <c r="F10910" t="s">
        <v>42580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 t="s">
        <v>21</v>
      </c>
      <c r="P10910" t="s">
        <v>3107</v>
      </c>
      <c r="Q10910" t="s">
        <v>143</v>
      </c>
    </row>
    <row r="10911" spans="1:17" hidden="1" x14ac:dyDescent="0.25">
      <c r="A10911" t="s">
        <v>42581</v>
      </c>
      <c r="B10911" t="s">
        <v>42582</v>
      </c>
      <c r="C10911" s="1" t="str">
        <f t="shared" si="1522"/>
        <v>21:0687</v>
      </c>
      <c r="D10911" s="1" t="str">
        <f t="shared" si="1530"/>
        <v>21:0208</v>
      </c>
      <c r="E10911" t="s">
        <v>42583</v>
      </c>
      <c r="F10911" t="s">
        <v>42584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 t="s">
        <v>21</v>
      </c>
      <c r="P10911" t="s">
        <v>2212</v>
      </c>
      <c r="Q10911" t="s">
        <v>7681</v>
      </c>
    </row>
    <row r="10912" spans="1:17" hidden="1" x14ac:dyDescent="0.25">
      <c r="A10912" t="s">
        <v>42585</v>
      </c>
      <c r="B10912" t="s">
        <v>42586</v>
      </c>
      <c r="C10912" s="1" t="str">
        <f t="shared" si="1522"/>
        <v>21:0687</v>
      </c>
      <c r="D10912" s="1" t="str">
        <f t="shared" si="1530"/>
        <v>21:0208</v>
      </c>
      <c r="E10912" t="s">
        <v>42587</v>
      </c>
      <c r="F10912" t="s">
        <v>42588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 t="s">
        <v>512</v>
      </c>
      <c r="P10912" t="s">
        <v>42589</v>
      </c>
      <c r="Q10912" t="s">
        <v>10710</v>
      </c>
    </row>
    <row r="10913" spans="1:17" hidden="1" x14ac:dyDescent="0.25">
      <c r="A10913" t="s">
        <v>42590</v>
      </c>
      <c r="B10913" t="s">
        <v>42591</v>
      </c>
      <c r="C10913" s="1" t="str">
        <f t="shared" si="1522"/>
        <v>21:0687</v>
      </c>
      <c r="D10913" s="1" t="str">
        <f t="shared" si="1530"/>
        <v>21:0208</v>
      </c>
      <c r="E10913" t="s">
        <v>42592</v>
      </c>
      <c r="F10913" t="s">
        <v>42593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 t="s">
        <v>1771</v>
      </c>
      <c r="P10913" t="s">
        <v>397</v>
      </c>
      <c r="Q10913" t="s">
        <v>6021</v>
      </c>
    </row>
    <row r="10914" spans="1:17" hidden="1" x14ac:dyDescent="0.25">
      <c r="A10914" t="s">
        <v>42594</v>
      </c>
      <c r="B10914" t="s">
        <v>42595</v>
      </c>
      <c r="C10914" s="1" t="str">
        <f t="shared" si="1522"/>
        <v>21:0687</v>
      </c>
      <c r="D10914" s="1" t="str">
        <f t="shared" si="1530"/>
        <v>21:0208</v>
      </c>
      <c r="E10914" t="s">
        <v>42596</v>
      </c>
      <c r="F10914" t="s">
        <v>42597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 t="s">
        <v>21</v>
      </c>
      <c r="P10914" t="s">
        <v>583</v>
      </c>
      <c r="Q10914" t="s">
        <v>6864</v>
      </c>
    </row>
    <row r="10915" spans="1:17" hidden="1" x14ac:dyDescent="0.25">
      <c r="A10915" t="s">
        <v>42598</v>
      </c>
      <c r="B10915" t="s">
        <v>42599</v>
      </c>
      <c r="C10915" s="1" t="str">
        <f t="shared" si="1522"/>
        <v>21:0687</v>
      </c>
      <c r="D10915" s="1" t="str">
        <f t="shared" si="1530"/>
        <v>21:0208</v>
      </c>
      <c r="E10915" t="s">
        <v>42596</v>
      </c>
      <c r="F10915" t="s">
        <v>42600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 t="s">
        <v>21</v>
      </c>
      <c r="P10915" t="s">
        <v>583</v>
      </c>
      <c r="Q10915" t="s">
        <v>6864</v>
      </c>
    </row>
    <row r="10916" spans="1:17" hidden="1" x14ac:dyDescent="0.25">
      <c r="A10916" t="s">
        <v>42601</v>
      </c>
      <c r="B10916" t="s">
        <v>42602</v>
      </c>
      <c r="C10916" s="1" t="str">
        <f t="shared" ref="C10916:C10928" si="1533">HYPERLINK("http://geochem.nrcan.gc.ca/cdogs/content/bdl/bdl210687_e.htm", "21:0687")</f>
        <v>21:0687</v>
      </c>
      <c r="D10916" s="1" t="str">
        <f t="shared" si="1530"/>
        <v>21:0208</v>
      </c>
      <c r="E10916" t="s">
        <v>42603</v>
      </c>
      <c r="F10916" t="s">
        <v>42604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 t="s">
        <v>21</v>
      </c>
      <c r="P10916" t="s">
        <v>583</v>
      </c>
      <c r="Q10916" t="s">
        <v>6021</v>
      </c>
    </row>
    <row r="10917" spans="1:17" hidden="1" x14ac:dyDescent="0.25">
      <c r="A10917" t="s">
        <v>42605</v>
      </c>
      <c r="B10917" t="s">
        <v>42606</v>
      </c>
      <c r="C10917" s="1" t="str">
        <f t="shared" si="1533"/>
        <v>21:0687</v>
      </c>
      <c r="D10917" s="1" t="str">
        <f t="shared" si="1530"/>
        <v>21:0208</v>
      </c>
      <c r="E10917" t="s">
        <v>42607</v>
      </c>
      <c r="F10917" t="s">
        <v>42608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 t="s">
        <v>21</v>
      </c>
      <c r="P10917" t="s">
        <v>2212</v>
      </c>
      <c r="Q10917" t="s">
        <v>2401</v>
      </c>
    </row>
    <row r="10918" spans="1:17" hidden="1" x14ac:dyDescent="0.25">
      <c r="A10918" t="s">
        <v>42609</v>
      </c>
      <c r="B10918" t="s">
        <v>42610</v>
      </c>
      <c r="C10918" s="1" t="str">
        <f t="shared" si="1533"/>
        <v>21:0687</v>
      </c>
      <c r="D10918" s="1" t="str">
        <f t="shared" si="1530"/>
        <v>21:0208</v>
      </c>
      <c r="E10918" t="s">
        <v>42611</v>
      </c>
      <c r="F10918" t="s">
        <v>42612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 t="s">
        <v>21</v>
      </c>
      <c r="P10918" t="s">
        <v>391</v>
      </c>
      <c r="Q10918" t="s">
        <v>6864</v>
      </c>
    </row>
    <row r="10919" spans="1:17" hidden="1" x14ac:dyDescent="0.25">
      <c r="A10919" t="s">
        <v>42613</v>
      </c>
      <c r="B10919" t="s">
        <v>42614</v>
      </c>
      <c r="C10919" s="1" t="str">
        <f t="shared" si="1533"/>
        <v>21:0687</v>
      </c>
      <c r="D10919" s="1" t="str">
        <f t="shared" si="1530"/>
        <v>21:0208</v>
      </c>
      <c r="E10919" t="s">
        <v>42615</v>
      </c>
      <c r="F10919" t="s">
        <v>42616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 t="s">
        <v>21</v>
      </c>
      <c r="P10919" t="s">
        <v>583</v>
      </c>
      <c r="Q10919" t="s">
        <v>143</v>
      </c>
    </row>
    <row r="10920" spans="1:17" hidden="1" x14ac:dyDescent="0.25">
      <c r="A10920" t="s">
        <v>42617</v>
      </c>
      <c r="B10920" t="s">
        <v>42618</v>
      </c>
      <c r="C10920" s="1" t="str">
        <f t="shared" si="1533"/>
        <v>21:0687</v>
      </c>
      <c r="D10920" s="1" t="str">
        <f t="shared" si="1530"/>
        <v>21:0208</v>
      </c>
      <c r="E10920" t="s">
        <v>42619</v>
      </c>
      <c r="F10920" t="s">
        <v>42620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 t="s">
        <v>21</v>
      </c>
      <c r="P10920" t="s">
        <v>583</v>
      </c>
      <c r="Q10920" t="s">
        <v>52</v>
      </c>
    </row>
    <row r="10921" spans="1:17" hidden="1" x14ac:dyDescent="0.25">
      <c r="A10921" t="s">
        <v>42621</v>
      </c>
      <c r="B10921" t="s">
        <v>42622</v>
      </c>
      <c r="C10921" s="1" t="str">
        <f t="shared" si="1533"/>
        <v>21:0687</v>
      </c>
      <c r="D10921" s="1" t="str">
        <f t="shared" si="1530"/>
        <v>21:0208</v>
      </c>
      <c r="E10921" t="s">
        <v>42623</v>
      </c>
      <c r="F10921" t="s">
        <v>42624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 t="s">
        <v>21</v>
      </c>
      <c r="P10921" t="s">
        <v>22</v>
      </c>
      <c r="Q10921" t="s">
        <v>189</v>
      </c>
    </row>
    <row r="10922" spans="1:17" hidden="1" x14ac:dyDescent="0.25">
      <c r="A10922" t="s">
        <v>42625</v>
      </c>
      <c r="B10922" t="s">
        <v>42626</v>
      </c>
      <c r="C10922" s="1" t="str">
        <f t="shared" si="1533"/>
        <v>21:0687</v>
      </c>
      <c r="D10922" s="1" t="str">
        <f t="shared" si="1530"/>
        <v>21:0208</v>
      </c>
      <c r="E10922" t="s">
        <v>42627</v>
      </c>
      <c r="F10922" t="s">
        <v>42628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 t="s">
        <v>21</v>
      </c>
      <c r="P10922" t="s">
        <v>22</v>
      </c>
      <c r="Q10922" t="s">
        <v>52</v>
      </c>
    </row>
    <row r="10923" spans="1:17" hidden="1" x14ac:dyDescent="0.25">
      <c r="A10923" t="s">
        <v>42629</v>
      </c>
      <c r="B10923" t="s">
        <v>42630</v>
      </c>
      <c r="C10923" s="1" t="str">
        <f t="shared" si="1533"/>
        <v>21:0687</v>
      </c>
      <c r="D10923" s="1" t="str">
        <f t="shared" si="1530"/>
        <v>21:0208</v>
      </c>
      <c r="E10923" t="s">
        <v>42631</v>
      </c>
      <c r="F10923" t="s">
        <v>42632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 t="s">
        <v>21</v>
      </c>
      <c r="P10923" t="s">
        <v>22</v>
      </c>
      <c r="Q10923" t="s">
        <v>52</v>
      </c>
    </row>
    <row r="10924" spans="1:17" hidden="1" x14ac:dyDescent="0.25">
      <c r="A10924" t="s">
        <v>42633</v>
      </c>
      <c r="B10924" t="s">
        <v>42634</v>
      </c>
      <c r="C10924" s="1" t="str">
        <f t="shared" si="1533"/>
        <v>21:0687</v>
      </c>
      <c r="D10924" s="1" t="str">
        <f t="shared" si="1530"/>
        <v>21:0208</v>
      </c>
      <c r="E10924" t="s">
        <v>42635</v>
      </c>
      <c r="F10924" t="s">
        <v>42636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 t="s">
        <v>15971</v>
      </c>
      <c r="P10924" t="s">
        <v>356</v>
      </c>
      <c r="Q10924" t="s">
        <v>143</v>
      </c>
    </row>
    <row r="10925" spans="1:17" hidden="1" x14ac:dyDescent="0.25">
      <c r="A10925" t="s">
        <v>42637</v>
      </c>
      <c r="B10925" t="s">
        <v>42638</v>
      </c>
      <c r="C10925" s="1" t="str">
        <f t="shared" si="1533"/>
        <v>21:0687</v>
      </c>
      <c r="D10925" s="1" t="str">
        <f t="shared" si="1530"/>
        <v>21:0208</v>
      </c>
      <c r="E10925" t="s">
        <v>42639</v>
      </c>
      <c r="F10925" t="s">
        <v>42640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 t="s">
        <v>21</v>
      </c>
      <c r="P10925" t="s">
        <v>22</v>
      </c>
      <c r="Q10925" t="s">
        <v>215</v>
      </c>
    </row>
    <row r="10926" spans="1:17" hidden="1" x14ac:dyDescent="0.25">
      <c r="A10926" t="s">
        <v>42641</v>
      </c>
      <c r="B10926" t="s">
        <v>42642</v>
      </c>
      <c r="C10926" s="1" t="str">
        <f t="shared" si="1533"/>
        <v>21:0687</v>
      </c>
      <c r="D10926" s="1" t="str">
        <f t="shared" si="1530"/>
        <v>21:0208</v>
      </c>
      <c r="E10926" t="s">
        <v>42643</v>
      </c>
      <c r="F10926" t="s">
        <v>42644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 t="s">
        <v>21</v>
      </c>
      <c r="P10926" t="s">
        <v>356</v>
      </c>
      <c r="Q10926" t="s">
        <v>71</v>
      </c>
    </row>
    <row r="10927" spans="1:17" hidden="1" x14ac:dyDescent="0.25">
      <c r="A10927" t="s">
        <v>42645</v>
      </c>
      <c r="B10927" t="s">
        <v>42646</v>
      </c>
      <c r="C10927" s="1" t="str">
        <f t="shared" si="1533"/>
        <v>21:0687</v>
      </c>
      <c r="D10927" s="1" t="str">
        <f t="shared" si="1530"/>
        <v>21:0208</v>
      </c>
      <c r="E10927" t="s">
        <v>42647</v>
      </c>
      <c r="F10927" t="s">
        <v>42648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 t="s">
        <v>21</v>
      </c>
      <c r="P10927" t="s">
        <v>45</v>
      </c>
      <c r="Q10927" t="s">
        <v>71</v>
      </c>
    </row>
    <row r="10928" spans="1:17" hidden="1" x14ac:dyDescent="0.25">
      <c r="A10928" t="s">
        <v>42649</v>
      </c>
      <c r="B10928" t="s">
        <v>42650</v>
      </c>
      <c r="C10928" s="1" t="str">
        <f t="shared" si="1533"/>
        <v>21:0687</v>
      </c>
      <c r="D10928" s="1" t="str">
        <f>HYPERLINK("http://geochem.nrcan.gc.ca/cdogs/content/svy/svy_e.htm", "")</f>
        <v/>
      </c>
      <c r="G10928" s="1" t="str">
        <f>HYPERLINK("http://geochem.nrcan.gc.ca/cdogs/content/cr_/cr_00085_e.htm", "85")</f>
        <v>85</v>
      </c>
      <c r="J10928" t="s">
        <v>11703</v>
      </c>
      <c r="K10928" t="s">
        <v>11704</v>
      </c>
      <c r="O10928" t="s">
        <v>2379</v>
      </c>
      <c r="P10928" t="s">
        <v>22</v>
      </c>
      <c r="Q10928" t="s">
        <v>3475</v>
      </c>
    </row>
    <row r="10929" spans="1:17" hidden="1" x14ac:dyDescent="0.25">
      <c r="A10929" t="s">
        <v>42651</v>
      </c>
      <c r="B10929" t="s">
        <v>42652</v>
      </c>
      <c r="C10929" s="1" t="str">
        <f t="shared" ref="C10929:C10992" si="1534">HYPERLINK("http://geochem.nrcan.gc.ca/cdogs/content/bdl/bdl210719_e.htm", "21:0719")</f>
        <v>21:0719</v>
      </c>
      <c r="D10929" s="1" t="str">
        <f t="shared" ref="D10929:D10944" si="1535">HYPERLINK("http://geochem.nrcan.gc.ca/cdogs/content/svy/svy210212_e.htm", "21:0212")</f>
        <v>21:0212</v>
      </c>
      <c r="E10929" t="s">
        <v>42653</v>
      </c>
      <c r="F10929" t="s">
        <v>42654</v>
      </c>
      <c r="H10929">
        <v>61.695211100000002</v>
      </c>
      <c r="I10929">
        <v>-134.42975989999999</v>
      </c>
      <c r="J10929" s="1" t="str">
        <f t="shared" ref="J10929:J10944" si="1536">HYPERLINK("http://geochem.nrcan.gc.ca/cdogs/content/kwd/kwd020018_e.htm", "Fluid (stream)")</f>
        <v>Fluid (stream)</v>
      </c>
      <c r="K10929" s="1" t="str">
        <f t="shared" ref="K10929:K10944" si="1537">HYPERLINK("http://geochem.nrcan.gc.ca/cdogs/content/kwd/kwd080007_e.htm", "Untreated Water")</f>
        <v>Untreated Water</v>
      </c>
      <c r="O10929" t="s">
        <v>3376</v>
      </c>
      <c r="P10929" t="s">
        <v>22</v>
      </c>
      <c r="Q10929" t="s">
        <v>365</v>
      </c>
    </row>
    <row r="10930" spans="1:17" hidden="1" x14ac:dyDescent="0.25">
      <c r="A10930" t="s">
        <v>42655</v>
      </c>
      <c r="B10930" t="s">
        <v>42656</v>
      </c>
      <c r="C10930" s="1" t="str">
        <f t="shared" si="1534"/>
        <v>21:0719</v>
      </c>
      <c r="D10930" s="1" t="str">
        <f t="shared" si="1535"/>
        <v>21:0212</v>
      </c>
      <c r="E10930" t="s">
        <v>42657</v>
      </c>
      <c r="F10930" t="s">
        <v>42658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 t="s">
        <v>158</v>
      </c>
      <c r="P10930" t="s">
        <v>22</v>
      </c>
      <c r="Q10930" t="s">
        <v>5130</v>
      </c>
    </row>
    <row r="10931" spans="1:17" hidden="1" x14ac:dyDescent="0.25">
      <c r="A10931" t="s">
        <v>42659</v>
      </c>
      <c r="B10931" t="s">
        <v>42660</v>
      </c>
      <c r="C10931" s="1" t="str">
        <f t="shared" si="1534"/>
        <v>21:0719</v>
      </c>
      <c r="D10931" s="1" t="str">
        <f t="shared" si="1535"/>
        <v>21:0212</v>
      </c>
      <c r="E10931" t="s">
        <v>42661</v>
      </c>
      <c r="F10931" t="s">
        <v>42662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 t="s">
        <v>4148</v>
      </c>
      <c r="P10931" t="s">
        <v>1515</v>
      </c>
      <c r="Q10931" t="s">
        <v>653</v>
      </c>
    </row>
    <row r="10932" spans="1:17" hidden="1" x14ac:dyDescent="0.25">
      <c r="A10932" t="s">
        <v>42663</v>
      </c>
      <c r="B10932" t="s">
        <v>42664</v>
      </c>
      <c r="C10932" s="1" t="str">
        <f t="shared" si="1534"/>
        <v>21:0719</v>
      </c>
      <c r="D10932" s="1" t="str">
        <f t="shared" si="1535"/>
        <v>21:0212</v>
      </c>
      <c r="E10932" t="s">
        <v>42665</v>
      </c>
      <c r="F10932" t="s">
        <v>42666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 t="s">
        <v>42667</v>
      </c>
      <c r="P10932" t="s">
        <v>356</v>
      </c>
      <c r="Q10932" t="s">
        <v>4049</v>
      </c>
    </row>
    <row r="10933" spans="1:17" hidden="1" x14ac:dyDescent="0.25">
      <c r="A10933" t="s">
        <v>42668</v>
      </c>
      <c r="B10933" t="s">
        <v>42669</v>
      </c>
      <c r="C10933" s="1" t="str">
        <f t="shared" si="1534"/>
        <v>21:0719</v>
      </c>
      <c r="D10933" s="1" t="str">
        <f t="shared" si="1535"/>
        <v>21:0212</v>
      </c>
      <c r="E10933" t="s">
        <v>42670</v>
      </c>
      <c r="F10933" t="s">
        <v>42671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 t="s">
        <v>42672</v>
      </c>
      <c r="P10933" t="s">
        <v>45</v>
      </c>
      <c r="Q10933" t="s">
        <v>3475</v>
      </c>
    </row>
    <row r="10934" spans="1:17" hidden="1" x14ac:dyDescent="0.25">
      <c r="A10934" t="s">
        <v>42673</v>
      </c>
      <c r="B10934" t="s">
        <v>42674</v>
      </c>
      <c r="C10934" s="1" t="str">
        <f t="shared" si="1534"/>
        <v>21:0719</v>
      </c>
      <c r="D10934" s="1" t="str">
        <f t="shared" si="1535"/>
        <v>21:0212</v>
      </c>
      <c r="E10934" t="s">
        <v>42675</v>
      </c>
      <c r="F10934" t="s">
        <v>42676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 t="s">
        <v>42677</v>
      </c>
      <c r="P10934" t="s">
        <v>45</v>
      </c>
      <c r="Q10934" t="s">
        <v>398</v>
      </c>
    </row>
    <row r="10935" spans="1:17" hidden="1" x14ac:dyDescent="0.25">
      <c r="A10935" t="s">
        <v>42678</v>
      </c>
      <c r="B10935" t="s">
        <v>42679</v>
      </c>
      <c r="C10935" s="1" t="str">
        <f t="shared" si="1534"/>
        <v>21:0719</v>
      </c>
      <c r="D10935" s="1" t="str">
        <f t="shared" si="1535"/>
        <v>21:0212</v>
      </c>
      <c r="E10935" t="s">
        <v>42675</v>
      </c>
      <c r="F10935" t="s">
        <v>42680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 t="s">
        <v>42677</v>
      </c>
      <c r="P10935" t="s">
        <v>45</v>
      </c>
      <c r="Q10935" t="s">
        <v>35</v>
      </c>
    </row>
    <row r="10936" spans="1:17" hidden="1" x14ac:dyDescent="0.25">
      <c r="A10936" t="s">
        <v>42681</v>
      </c>
      <c r="B10936" t="s">
        <v>42682</v>
      </c>
      <c r="C10936" s="1" t="str">
        <f t="shared" si="1534"/>
        <v>21:0719</v>
      </c>
      <c r="D10936" s="1" t="str">
        <f t="shared" si="1535"/>
        <v>21:0212</v>
      </c>
      <c r="E10936" t="s">
        <v>42683</v>
      </c>
      <c r="F10936" t="s">
        <v>42684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 t="s">
        <v>512</v>
      </c>
      <c r="P10936" t="s">
        <v>45</v>
      </c>
      <c r="Q10936" t="s">
        <v>398</v>
      </c>
    </row>
    <row r="10937" spans="1:17" hidden="1" x14ac:dyDescent="0.25">
      <c r="A10937" t="s">
        <v>42685</v>
      </c>
      <c r="B10937" t="s">
        <v>42686</v>
      </c>
      <c r="C10937" s="1" t="str">
        <f t="shared" si="1534"/>
        <v>21:0719</v>
      </c>
      <c r="D10937" s="1" t="str">
        <f t="shared" si="1535"/>
        <v>21:0212</v>
      </c>
      <c r="E10937" t="s">
        <v>42687</v>
      </c>
      <c r="F10937" t="s">
        <v>42688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 t="s">
        <v>17701</v>
      </c>
      <c r="P10937" t="s">
        <v>87</v>
      </c>
      <c r="Q10937" t="s">
        <v>522</v>
      </c>
    </row>
    <row r="10938" spans="1:17" hidden="1" x14ac:dyDescent="0.25">
      <c r="A10938" t="s">
        <v>42689</v>
      </c>
      <c r="B10938" t="s">
        <v>42690</v>
      </c>
      <c r="C10938" s="1" t="str">
        <f t="shared" si="1534"/>
        <v>21:0719</v>
      </c>
      <c r="D10938" s="1" t="str">
        <f t="shared" si="1535"/>
        <v>21:0212</v>
      </c>
      <c r="E10938" t="s">
        <v>42691</v>
      </c>
      <c r="F10938" t="s">
        <v>42692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  <c r="O10938" t="s">
        <v>108</v>
      </c>
      <c r="P10938" t="s">
        <v>108</v>
      </c>
      <c r="Q10938" t="s">
        <v>108</v>
      </c>
    </row>
    <row r="10939" spans="1:17" hidden="1" x14ac:dyDescent="0.25">
      <c r="A10939" t="s">
        <v>42693</v>
      </c>
      <c r="B10939" t="s">
        <v>42694</v>
      </c>
      <c r="C10939" s="1" t="str">
        <f t="shared" si="1534"/>
        <v>21:0719</v>
      </c>
      <c r="D10939" s="1" t="str">
        <f t="shared" si="1535"/>
        <v>21:0212</v>
      </c>
      <c r="E10939" t="s">
        <v>42695</v>
      </c>
      <c r="F10939" t="s">
        <v>42696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 t="s">
        <v>19732</v>
      </c>
      <c r="P10939" t="s">
        <v>45</v>
      </c>
      <c r="Q10939" t="s">
        <v>522</v>
      </c>
    </row>
    <row r="10940" spans="1:17" hidden="1" x14ac:dyDescent="0.25">
      <c r="A10940" t="s">
        <v>42697</v>
      </c>
      <c r="B10940" t="s">
        <v>42698</v>
      </c>
      <c r="C10940" s="1" t="str">
        <f t="shared" si="1534"/>
        <v>21:0719</v>
      </c>
      <c r="D10940" s="1" t="str">
        <f t="shared" si="1535"/>
        <v>21:0212</v>
      </c>
      <c r="E10940" t="s">
        <v>42699</v>
      </c>
      <c r="F10940" t="s">
        <v>42700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 t="s">
        <v>1247</v>
      </c>
      <c r="P10940" t="s">
        <v>87</v>
      </c>
      <c r="Q10940" t="s">
        <v>35</v>
      </c>
    </row>
    <row r="10941" spans="1:17" hidden="1" x14ac:dyDescent="0.25">
      <c r="A10941" t="s">
        <v>42701</v>
      </c>
      <c r="B10941" t="s">
        <v>42702</v>
      </c>
      <c r="C10941" s="1" t="str">
        <f t="shared" si="1534"/>
        <v>21:0719</v>
      </c>
      <c r="D10941" s="1" t="str">
        <f t="shared" si="1535"/>
        <v>21:0212</v>
      </c>
      <c r="E10941" t="s">
        <v>42703</v>
      </c>
      <c r="F10941" t="s">
        <v>42704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 t="s">
        <v>1247</v>
      </c>
      <c r="P10941" t="s">
        <v>45</v>
      </c>
      <c r="Q10941" t="s">
        <v>35</v>
      </c>
    </row>
    <row r="10942" spans="1:17" hidden="1" x14ac:dyDescent="0.25">
      <c r="A10942" t="s">
        <v>42705</v>
      </c>
      <c r="B10942" t="s">
        <v>42706</v>
      </c>
      <c r="C10942" s="1" t="str">
        <f t="shared" si="1534"/>
        <v>21:0719</v>
      </c>
      <c r="D10942" s="1" t="str">
        <f t="shared" si="1535"/>
        <v>21:0212</v>
      </c>
      <c r="E10942" t="s">
        <v>42707</v>
      </c>
      <c r="F10942" t="s">
        <v>42708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 t="s">
        <v>5780</v>
      </c>
      <c r="P10942" t="s">
        <v>397</v>
      </c>
      <c r="Q10942" t="s">
        <v>59</v>
      </c>
    </row>
    <row r="10943" spans="1:17" hidden="1" x14ac:dyDescent="0.25">
      <c r="A10943" t="s">
        <v>42709</v>
      </c>
      <c r="B10943" t="s">
        <v>42710</v>
      </c>
      <c r="C10943" s="1" t="str">
        <f t="shared" si="1534"/>
        <v>21:0719</v>
      </c>
      <c r="D10943" s="1" t="str">
        <f t="shared" si="1535"/>
        <v>21:0212</v>
      </c>
      <c r="E10943" t="s">
        <v>42711</v>
      </c>
      <c r="F10943" t="s">
        <v>42712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 t="s">
        <v>42713</v>
      </c>
      <c r="P10943" t="s">
        <v>1515</v>
      </c>
      <c r="Q10943" t="s">
        <v>35</v>
      </c>
    </row>
    <row r="10944" spans="1:17" hidden="1" x14ac:dyDescent="0.25">
      <c r="A10944" t="s">
        <v>42714</v>
      </c>
      <c r="B10944" t="s">
        <v>42715</v>
      </c>
      <c r="C10944" s="1" t="str">
        <f t="shared" si="1534"/>
        <v>21:0719</v>
      </c>
      <c r="D10944" s="1" t="str">
        <f t="shared" si="1535"/>
        <v>21:0212</v>
      </c>
      <c r="E10944" t="s">
        <v>42716</v>
      </c>
      <c r="F10944" t="s">
        <v>42717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 t="s">
        <v>42667</v>
      </c>
      <c r="P10944" t="s">
        <v>2212</v>
      </c>
      <c r="Q10944" t="s">
        <v>365</v>
      </c>
    </row>
    <row r="10945" spans="1:17" hidden="1" x14ac:dyDescent="0.25">
      <c r="A10945" t="s">
        <v>42718</v>
      </c>
      <c r="B10945" t="s">
        <v>42719</v>
      </c>
      <c r="C10945" s="1" t="str">
        <f t="shared" si="1534"/>
        <v>21:0719</v>
      </c>
      <c r="D10945" s="1" t="str">
        <f>HYPERLINK("http://geochem.nrcan.gc.ca/cdogs/content/svy/svy_e.htm", "")</f>
        <v/>
      </c>
      <c r="G10945" s="1" t="str">
        <f>HYPERLINK("http://geochem.nrcan.gc.ca/cdogs/content/cr_/cr_00085_e.htm", "85")</f>
        <v>85</v>
      </c>
      <c r="J10945" t="s">
        <v>11703</v>
      </c>
      <c r="K10945" t="s">
        <v>11704</v>
      </c>
      <c r="O10945" t="s">
        <v>2731</v>
      </c>
      <c r="P10945" t="s">
        <v>397</v>
      </c>
      <c r="Q10945" t="s">
        <v>522</v>
      </c>
    </row>
    <row r="10946" spans="1:17" hidden="1" x14ac:dyDescent="0.25">
      <c r="A10946" t="s">
        <v>42720</v>
      </c>
      <c r="B10946" t="s">
        <v>42721</v>
      </c>
      <c r="C10946" s="1" t="str">
        <f t="shared" si="1534"/>
        <v>21:0719</v>
      </c>
      <c r="D10946" s="1" t="str">
        <f t="shared" ref="D10946:D10963" si="1538">HYPERLINK("http://geochem.nrcan.gc.ca/cdogs/content/svy/svy210212_e.htm", "21:0212")</f>
        <v>21:0212</v>
      </c>
      <c r="E10946" t="s">
        <v>42722</v>
      </c>
      <c r="F10946" t="s">
        <v>42723</v>
      </c>
      <c r="H10946">
        <v>61.542523500000001</v>
      </c>
      <c r="I10946">
        <v>-134.24462940000001</v>
      </c>
      <c r="J10946" s="1" t="str">
        <f t="shared" ref="J10946:J10963" si="1539">HYPERLINK("http://geochem.nrcan.gc.ca/cdogs/content/kwd/kwd020018_e.htm", "Fluid (stream)")</f>
        <v>Fluid (stream)</v>
      </c>
      <c r="K10946" s="1" t="str">
        <f t="shared" ref="K10946:K10963" si="1540">HYPERLINK("http://geochem.nrcan.gc.ca/cdogs/content/kwd/kwd080007_e.htm", "Untreated Water")</f>
        <v>Untreated Water</v>
      </c>
      <c r="O10946" t="s">
        <v>19116</v>
      </c>
      <c r="P10946" t="s">
        <v>356</v>
      </c>
      <c r="Q10946" t="s">
        <v>398</v>
      </c>
    </row>
    <row r="10947" spans="1:17" hidden="1" x14ac:dyDescent="0.25">
      <c r="A10947" t="s">
        <v>42724</v>
      </c>
      <c r="B10947" t="s">
        <v>42725</v>
      </c>
      <c r="C10947" s="1" t="str">
        <f t="shared" si="1534"/>
        <v>21:0719</v>
      </c>
      <c r="D10947" s="1" t="str">
        <f t="shared" si="1538"/>
        <v>21:0212</v>
      </c>
      <c r="E10947" t="s">
        <v>42726</v>
      </c>
      <c r="F10947" t="s">
        <v>42727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 t="s">
        <v>17342</v>
      </c>
      <c r="P10947" t="s">
        <v>356</v>
      </c>
      <c r="Q10947" t="s">
        <v>365</v>
      </c>
    </row>
    <row r="10948" spans="1:17" hidden="1" x14ac:dyDescent="0.25">
      <c r="A10948" t="s">
        <v>42728</v>
      </c>
      <c r="B10948" t="s">
        <v>42729</v>
      </c>
      <c r="C10948" s="1" t="str">
        <f t="shared" si="1534"/>
        <v>21:0719</v>
      </c>
      <c r="D10948" s="1" t="str">
        <f t="shared" si="1538"/>
        <v>21:0212</v>
      </c>
      <c r="E10948" t="s">
        <v>42730</v>
      </c>
      <c r="F10948" t="s">
        <v>42731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 t="s">
        <v>15647</v>
      </c>
      <c r="P10948" t="s">
        <v>356</v>
      </c>
      <c r="Q10948" t="s">
        <v>653</v>
      </c>
    </row>
    <row r="10949" spans="1:17" hidden="1" x14ac:dyDescent="0.25">
      <c r="A10949" t="s">
        <v>42732</v>
      </c>
      <c r="B10949" t="s">
        <v>42733</v>
      </c>
      <c r="C10949" s="1" t="str">
        <f t="shared" si="1534"/>
        <v>21:0719</v>
      </c>
      <c r="D10949" s="1" t="str">
        <f t="shared" si="1538"/>
        <v>21:0212</v>
      </c>
      <c r="E10949" t="s">
        <v>42734</v>
      </c>
      <c r="F10949" t="s">
        <v>42735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 t="s">
        <v>2883</v>
      </c>
      <c r="P10949" t="s">
        <v>356</v>
      </c>
      <c r="Q10949" t="s">
        <v>392</v>
      </c>
    </row>
    <row r="10950" spans="1:17" hidden="1" x14ac:dyDescent="0.25">
      <c r="A10950" t="s">
        <v>42736</v>
      </c>
      <c r="B10950" t="s">
        <v>42737</v>
      </c>
      <c r="C10950" s="1" t="str">
        <f t="shared" si="1534"/>
        <v>21:0719</v>
      </c>
      <c r="D10950" s="1" t="str">
        <f t="shared" si="1538"/>
        <v>21:0212</v>
      </c>
      <c r="E10950" t="s">
        <v>42738</v>
      </c>
      <c r="F10950" t="s">
        <v>42739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 t="s">
        <v>1597</v>
      </c>
      <c r="P10950" t="s">
        <v>356</v>
      </c>
      <c r="Q10950" t="s">
        <v>522</v>
      </c>
    </row>
    <row r="10951" spans="1:17" hidden="1" x14ac:dyDescent="0.25">
      <c r="A10951" t="s">
        <v>42740</v>
      </c>
      <c r="B10951" t="s">
        <v>42741</v>
      </c>
      <c r="C10951" s="1" t="str">
        <f t="shared" si="1534"/>
        <v>21:0719</v>
      </c>
      <c r="D10951" s="1" t="str">
        <f t="shared" si="1538"/>
        <v>21:0212</v>
      </c>
      <c r="E10951" t="s">
        <v>42742</v>
      </c>
      <c r="F10951" t="s">
        <v>42743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 t="s">
        <v>21</v>
      </c>
      <c r="P10951" t="s">
        <v>356</v>
      </c>
      <c r="Q10951" t="s">
        <v>653</v>
      </c>
    </row>
    <row r="10952" spans="1:17" hidden="1" x14ac:dyDescent="0.25">
      <c r="A10952" t="s">
        <v>42744</v>
      </c>
      <c r="B10952" t="s">
        <v>42745</v>
      </c>
      <c r="C10952" s="1" t="str">
        <f t="shared" si="1534"/>
        <v>21:0719</v>
      </c>
      <c r="D10952" s="1" t="str">
        <f t="shared" si="1538"/>
        <v>21:0212</v>
      </c>
      <c r="E10952" t="s">
        <v>42746</v>
      </c>
      <c r="F10952" t="s">
        <v>42747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 t="s">
        <v>23857</v>
      </c>
      <c r="P10952" t="s">
        <v>356</v>
      </c>
      <c r="Q10952" t="s">
        <v>653</v>
      </c>
    </row>
    <row r="10953" spans="1:17" hidden="1" x14ac:dyDescent="0.25">
      <c r="A10953" t="s">
        <v>42748</v>
      </c>
      <c r="B10953" t="s">
        <v>42749</v>
      </c>
      <c r="C10953" s="1" t="str">
        <f t="shared" si="1534"/>
        <v>21:0719</v>
      </c>
      <c r="D10953" s="1" t="str">
        <f t="shared" si="1538"/>
        <v>21:0212</v>
      </c>
      <c r="E10953" t="s">
        <v>42750</v>
      </c>
      <c r="F10953" t="s">
        <v>42751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 t="s">
        <v>5780</v>
      </c>
      <c r="P10953" t="s">
        <v>356</v>
      </c>
      <c r="Q10953" t="s">
        <v>365</v>
      </c>
    </row>
    <row r="10954" spans="1:17" hidden="1" x14ac:dyDescent="0.25">
      <c r="A10954" t="s">
        <v>42752</v>
      </c>
      <c r="B10954" t="s">
        <v>42753</v>
      </c>
      <c r="C10954" s="1" t="str">
        <f t="shared" si="1534"/>
        <v>21:0719</v>
      </c>
      <c r="D10954" s="1" t="str">
        <f t="shared" si="1538"/>
        <v>21:0212</v>
      </c>
      <c r="E10954" t="s">
        <v>42754</v>
      </c>
      <c r="F10954" t="s">
        <v>42755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 t="s">
        <v>64</v>
      </c>
      <c r="P10954" t="s">
        <v>356</v>
      </c>
      <c r="Q10954" t="s">
        <v>653</v>
      </c>
    </row>
    <row r="10955" spans="1:17" hidden="1" x14ac:dyDescent="0.25">
      <c r="A10955" t="s">
        <v>42756</v>
      </c>
      <c r="B10955" t="s">
        <v>42757</v>
      </c>
      <c r="C10955" s="1" t="str">
        <f t="shared" si="1534"/>
        <v>21:0719</v>
      </c>
      <c r="D10955" s="1" t="str">
        <f t="shared" si="1538"/>
        <v>21:0212</v>
      </c>
      <c r="E10955" t="s">
        <v>42758</v>
      </c>
      <c r="F10955" t="s">
        <v>42759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 t="s">
        <v>21</v>
      </c>
      <c r="P10955" t="s">
        <v>22</v>
      </c>
      <c r="Q10955" t="s">
        <v>59</v>
      </c>
    </row>
    <row r="10956" spans="1:17" hidden="1" x14ac:dyDescent="0.25">
      <c r="A10956" t="s">
        <v>42760</v>
      </c>
      <c r="B10956" t="s">
        <v>42761</v>
      </c>
      <c r="C10956" s="1" t="str">
        <f t="shared" si="1534"/>
        <v>21:0719</v>
      </c>
      <c r="D10956" s="1" t="str">
        <f t="shared" si="1538"/>
        <v>21:0212</v>
      </c>
      <c r="E10956" t="s">
        <v>42762</v>
      </c>
      <c r="F10956" t="s">
        <v>42763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 t="s">
        <v>652</v>
      </c>
      <c r="P10956" t="s">
        <v>583</v>
      </c>
      <c r="Q10956" t="s">
        <v>522</v>
      </c>
    </row>
    <row r="10957" spans="1:17" hidden="1" x14ac:dyDescent="0.25">
      <c r="A10957" t="s">
        <v>42764</v>
      </c>
      <c r="B10957" t="s">
        <v>42765</v>
      </c>
      <c r="C10957" s="1" t="str">
        <f t="shared" si="1534"/>
        <v>21:0719</v>
      </c>
      <c r="D10957" s="1" t="str">
        <f t="shared" si="1538"/>
        <v>21:0212</v>
      </c>
      <c r="E10957" t="s">
        <v>42766</v>
      </c>
      <c r="F10957" t="s">
        <v>42767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 t="s">
        <v>21</v>
      </c>
      <c r="P10957" t="s">
        <v>87</v>
      </c>
      <c r="Q10957" t="s">
        <v>365</v>
      </c>
    </row>
    <row r="10958" spans="1:17" hidden="1" x14ac:dyDescent="0.25">
      <c r="A10958" t="s">
        <v>42768</v>
      </c>
      <c r="B10958" t="s">
        <v>42769</v>
      </c>
      <c r="C10958" s="1" t="str">
        <f t="shared" si="1534"/>
        <v>21:0719</v>
      </c>
      <c r="D10958" s="1" t="str">
        <f t="shared" si="1538"/>
        <v>21:0212</v>
      </c>
      <c r="E10958" t="s">
        <v>42766</v>
      </c>
      <c r="F10958" t="s">
        <v>42770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 t="s">
        <v>21</v>
      </c>
      <c r="P10958" t="s">
        <v>356</v>
      </c>
      <c r="Q10958" t="s">
        <v>398</v>
      </c>
    </row>
    <row r="10959" spans="1:17" hidden="1" x14ac:dyDescent="0.25">
      <c r="A10959" t="s">
        <v>42771</v>
      </c>
      <c r="B10959" t="s">
        <v>42772</v>
      </c>
      <c r="C10959" s="1" t="str">
        <f t="shared" si="1534"/>
        <v>21:0719</v>
      </c>
      <c r="D10959" s="1" t="str">
        <f t="shared" si="1538"/>
        <v>21:0212</v>
      </c>
      <c r="E10959" t="s">
        <v>42773</v>
      </c>
      <c r="F10959" t="s">
        <v>42774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 t="s">
        <v>42775</v>
      </c>
      <c r="P10959" t="s">
        <v>22</v>
      </c>
      <c r="Q10959" t="s">
        <v>653</v>
      </c>
    </row>
    <row r="10960" spans="1:17" hidden="1" x14ac:dyDescent="0.25">
      <c r="A10960" t="s">
        <v>42776</v>
      </c>
      <c r="B10960" t="s">
        <v>42777</v>
      </c>
      <c r="C10960" s="1" t="str">
        <f t="shared" si="1534"/>
        <v>21:0719</v>
      </c>
      <c r="D10960" s="1" t="str">
        <f t="shared" si="1538"/>
        <v>21:0212</v>
      </c>
      <c r="E10960" t="s">
        <v>42778</v>
      </c>
      <c r="F10960" t="s">
        <v>42779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 t="s">
        <v>10166</v>
      </c>
      <c r="P10960" t="s">
        <v>583</v>
      </c>
      <c r="Q10960" t="s">
        <v>59</v>
      </c>
    </row>
    <row r="10961" spans="1:17" hidden="1" x14ac:dyDescent="0.25">
      <c r="A10961" t="s">
        <v>42780</v>
      </c>
      <c r="B10961" t="s">
        <v>42781</v>
      </c>
      <c r="C10961" s="1" t="str">
        <f t="shared" si="1534"/>
        <v>21:0719</v>
      </c>
      <c r="D10961" s="1" t="str">
        <f t="shared" si="1538"/>
        <v>21:0212</v>
      </c>
      <c r="E10961" t="s">
        <v>42782</v>
      </c>
      <c r="F10961" t="s">
        <v>42783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 t="s">
        <v>2927</v>
      </c>
      <c r="P10961" t="s">
        <v>583</v>
      </c>
      <c r="Q10961" t="s">
        <v>522</v>
      </c>
    </row>
    <row r="10962" spans="1:17" hidden="1" x14ac:dyDescent="0.25">
      <c r="A10962" t="s">
        <v>42784</v>
      </c>
      <c r="B10962" t="s">
        <v>42785</v>
      </c>
      <c r="C10962" s="1" t="str">
        <f t="shared" si="1534"/>
        <v>21:0719</v>
      </c>
      <c r="D10962" s="1" t="str">
        <f t="shared" si="1538"/>
        <v>21:0212</v>
      </c>
      <c r="E10962" t="s">
        <v>42786</v>
      </c>
      <c r="F10962" t="s">
        <v>42787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 t="s">
        <v>17914</v>
      </c>
      <c r="P10962" t="s">
        <v>2943</v>
      </c>
      <c r="Q10962" t="s">
        <v>198</v>
      </c>
    </row>
    <row r="10963" spans="1:17" hidden="1" x14ac:dyDescent="0.25">
      <c r="A10963" t="s">
        <v>42788</v>
      </c>
      <c r="B10963" t="s">
        <v>42789</v>
      </c>
      <c r="C10963" s="1" t="str">
        <f t="shared" si="1534"/>
        <v>21:0719</v>
      </c>
      <c r="D10963" s="1" t="str">
        <f t="shared" si="1538"/>
        <v>21:0212</v>
      </c>
      <c r="E10963" t="s">
        <v>42790</v>
      </c>
      <c r="F10963" t="s">
        <v>42791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 t="s">
        <v>2418</v>
      </c>
      <c r="P10963" t="s">
        <v>2212</v>
      </c>
      <c r="Q10963" t="s">
        <v>522</v>
      </c>
    </row>
    <row r="10964" spans="1:17" hidden="1" x14ac:dyDescent="0.25">
      <c r="A10964" t="s">
        <v>42792</v>
      </c>
      <c r="B10964" t="s">
        <v>42793</v>
      </c>
      <c r="C10964" s="1" t="str">
        <f t="shared" si="1534"/>
        <v>21:0719</v>
      </c>
      <c r="D10964" s="1" t="str">
        <f>HYPERLINK("http://geochem.nrcan.gc.ca/cdogs/content/svy/svy_e.htm", "")</f>
        <v/>
      </c>
      <c r="G10964" s="1" t="str">
        <f>HYPERLINK("http://geochem.nrcan.gc.ca/cdogs/content/cr_/cr_00084_e.htm", "84")</f>
        <v>84</v>
      </c>
      <c r="J10964" t="s">
        <v>11703</v>
      </c>
      <c r="K10964" t="s">
        <v>11704</v>
      </c>
      <c r="O10964" t="s">
        <v>3376</v>
      </c>
      <c r="P10964" t="s">
        <v>583</v>
      </c>
      <c r="Q10964" t="s">
        <v>23</v>
      </c>
    </row>
    <row r="10965" spans="1:17" hidden="1" x14ac:dyDescent="0.25">
      <c r="A10965" t="s">
        <v>42794</v>
      </c>
      <c r="B10965" t="s">
        <v>42795</v>
      </c>
      <c r="C10965" s="1" t="str">
        <f t="shared" si="1534"/>
        <v>21:0719</v>
      </c>
      <c r="D10965" s="1" t="str">
        <f>HYPERLINK("http://geochem.nrcan.gc.ca/cdogs/content/svy/svy210212_e.htm", "21:0212")</f>
        <v>21:0212</v>
      </c>
      <c r="E10965" t="s">
        <v>42796</v>
      </c>
      <c r="F10965" t="s">
        <v>42797</v>
      </c>
      <c r="H10965">
        <v>61.607782899999997</v>
      </c>
      <c r="I10965">
        <v>-135.22347120000001</v>
      </c>
      <c r="J10965" s="1" t="str">
        <f>HYPERLINK("http://geochem.nrcan.gc.ca/cdogs/content/kwd/kwd020018_e.htm", "Fluid (stream)")</f>
        <v>Fluid (stream)</v>
      </c>
      <c r="K10965" s="1" t="str">
        <f>HYPERLINK("http://geochem.nrcan.gc.ca/cdogs/content/kwd/kwd080007_e.htm", "Untreated Water")</f>
        <v>Untreated Water</v>
      </c>
      <c r="O10965" t="s">
        <v>21</v>
      </c>
      <c r="P10965" t="s">
        <v>22</v>
      </c>
      <c r="Q10965" t="s">
        <v>365</v>
      </c>
    </row>
    <row r="10966" spans="1:17" hidden="1" x14ac:dyDescent="0.25">
      <c r="A10966" t="s">
        <v>42798</v>
      </c>
      <c r="B10966" t="s">
        <v>42799</v>
      </c>
      <c r="C10966" s="1" t="str">
        <f t="shared" si="1534"/>
        <v>21:0719</v>
      </c>
      <c r="D10966" s="1" t="str">
        <f>HYPERLINK("http://geochem.nrcan.gc.ca/cdogs/content/svy/svy210212_e.htm", "21:0212")</f>
        <v>21:0212</v>
      </c>
      <c r="E10966" t="s">
        <v>42800</v>
      </c>
      <c r="F10966" t="s">
        <v>42801</v>
      </c>
      <c r="H10966">
        <v>61.621698000000002</v>
      </c>
      <c r="I10966">
        <v>-135.2588192</v>
      </c>
      <c r="J10966" s="1" t="str">
        <f>HYPERLINK("http://geochem.nrcan.gc.ca/cdogs/content/kwd/kwd020018_e.htm", "Fluid (stream)")</f>
        <v>Fluid (stream)</v>
      </c>
      <c r="K10966" s="1" t="str">
        <f>HYPERLINK("http://geochem.nrcan.gc.ca/cdogs/content/kwd/kwd080007_e.htm", "Untreated Water")</f>
        <v>Untreated Water</v>
      </c>
      <c r="O10966" t="s">
        <v>108</v>
      </c>
      <c r="P10966" t="s">
        <v>108</v>
      </c>
      <c r="Q10966" t="s">
        <v>108</v>
      </c>
    </row>
    <row r="10967" spans="1:17" hidden="1" x14ac:dyDescent="0.25">
      <c r="A10967" t="s">
        <v>42802</v>
      </c>
      <c r="B10967" t="s">
        <v>42803</v>
      </c>
      <c r="C10967" s="1" t="str">
        <f t="shared" si="1534"/>
        <v>21:0719</v>
      </c>
      <c r="D10967" s="1" t="str">
        <f>HYPERLINK("http://geochem.nrcan.gc.ca/cdogs/content/svy/svy210212_e.htm", "21:0212")</f>
        <v>21:0212</v>
      </c>
      <c r="E10967" t="s">
        <v>42804</v>
      </c>
      <c r="F10967" t="s">
        <v>42805</v>
      </c>
      <c r="H10967">
        <v>61.636029899999997</v>
      </c>
      <c r="I10967">
        <v>-135.28376919999999</v>
      </c>
      <c r="J10967" s="1" t="str">
        <f>HYPERLINK("http://geochem.nrcan.gc.ca/cdogs/content/kwd/kwd020018_e.htm", "Fluid (stream)")</f>
        <v>Fluid (stream)</v>
      </c>
      <c r="K10967" s="1" t="str">
        <f>HYPERLINK("http://geochem.nrcan.gc.ca/cdogs/content/kwd/kwd080007_e.htm", "Untreated Water")</f>
        <v>Untreated Water</v>
      </c>
      <c r="O10967" t="s">
        <v>3651</v>
      </c>
      <c r="P10967" t="s">
        <v>2212</v>
      </c>
      <c r="Q10967" t="s">
        <v>653</v>
      </c>
    </row>
    <row r="10968" spans="1:17" hidden="1" x14ac:dyDescent="0.25">
      <c r="A10968" t="s">
        <v>42806</v>
      </c>
      <c r="B10968" t="s">
        <v>42807</v>
      </c>
      <c r="C10968" s="1" t="str">
        <f t="shared" si="1534"/>
        <v>21:0719</v>
      </c>
      <c r="D10968" s="1" t="str">
        <f>HYPERLINK("http://geochem.nrcan.gc.ca/cdogs/content/svy/svy_e.htm", "")</f>
        <v/>
      </c>
      <c r="G10968" s="1" t="str">
        <f>HYPERLINK("http://geochem.nrcan.gc.ca/cdogs/content/cr_/cr_00085_e.htm", "85")</f>
        <v>85</v>
      </c>
      <c r="J10968" t="s">
        <v>11703</v>
      </c>
      <c r="K10968" t="s">
        <v>11704</v>
      </c>
      <c r="O10968" t="s">
        <v>3532</v>
      </c>
      <c r="P10968" t="s">
        <v>2212</v>
      </c>
      <c r="Q10968" t="s">
        <v>5130</v>
      </c>
    </row>
    <row r="10969" spans="1:17" hidden="1" x14ac:dyDescent="0.25">
      <c r="A10969" t="s">
        <v>42808</v>
      </c>
      <c r="B10969" t="s">
        <v>42809</v>
      </c>
      <c r="C10969" s="1" t="str">
        <f t="shared" si="1534"/>
        <v>21:0719</v>
      </c>
      <c r="D10969" s="1" t="str">
        <f t="shared" ref="D10969:D10990" si="1541">HYPERLINK("http://geochem.nrcan.gc.ca/cdogs/content/svy/svy210212_e.htm", "21:0212")</f>
        <v>21:0212</v>
      </c>
      <c r="E10969" t="s">
        <v>42810</v>
      </c>
      <c r="F10969" t="s">
        <v>42811</v>
      </c>
      <c r="H10969">
        <v>61.646675399999999</v>
      </c>
      <c r="I10969">
        <v>-135.31706639999999</v>
      </c>
      <c r="J10969" s="1" t="str">
        <f t="shared" ref="J10969:J10990" si="1542">HYPERLINK("http://geochem.nrcan.gc.ca/cdogs/content/kwd/kwd020018_e.htm", "Fluid (stream)")</f>
        <v>Fluid (stream)</v>
      </c>
      <c r="K10969" s="1" t="str">
        <f t="shared" ref="K10969:K10990" si="1543">HYPERLINK("http://geochem.nrcan.gc.ca/cdogs/content/kwd/kwd080007_e.htm", "Untreated Water")</f>
        <v>Untreated Water</v>
      </c>
      <c r="O10969" t="s">
        <v>21</v>
      </c>
      <c r="P10969" t="s">
        <v>1515</v>
      </c>
      <c r="Q10969" t="s">
        <v>5130</v>
      </c>
    </row>
    <row r="10970" spans="1:17" hidden="1" x14ac:dyDescent="0.25">
      <c r="A10970" t="s">
        <v>42812</v>
      </c>
      <c r="B10970" t="s">
        <v>42813</v>
      </c>
      <c r="C10970" s="1" t="str">
        <f t="shared" si="1534"/>
        <v>21:0719</v>
      </c>
      <c r="D10970" s="1" t="str">
        <f t="shared" si="1541"/>
        <v>21:0212</v>
      </c>
      <c r="E10970" t="s">
        <v>42810</v>
      </c>
      <c r="F10970" t="s">
        <v>42814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 t="s">
        <v>21</v>
      </c>
      <c r="P10970" t="s">
        <v>397</v>
      </c>
      <c r="Q10970" t="s">
        <v>5130</v>
      </c>
    </row>
    <row r="10971" spans="1:17" hidden="1" x14ac:dyDescent="0.25">
      <c r="A10971" t="s">
        <v>42815</v>
      </c>
      <c r="B10971" t="s">
        <v>42816</v>
      </c>
      <c r="C10971" s="1" t="str">
        <f t="shared" si="1534"/>
        <v>21:0719</v>
      </c>
      <c r="D10971" s="1" t="str">
        <f t="shared" si="1541"/>
        <v>21:0212</v>
      </c>
      <c r="E10971" t="s">
        <v>42817</v>
      </c>
      <c r="F10971" t="s">
        <v>42818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  <c r="O10971" t="s">
        <v>108</v>
      </c>
      <c r="P10971" t="s">
        <v>108</v>
      </c>
      <c r="Q10971" t="s">
        <v>108</v>
      </c>
    </row>
    <row r="10972" spans="1:17" hidden="1" x14ac:dyDescent="0.25">
      <c r="A10972" t="s">
        <v>42819</v>
      </c>
      <c r="B10972" t="s">
        <v>42820</v>
      </c>
      <c r="C10972" s="1" t="str">
        <f t="shared" si="1534"/>
        <v>21:0719</v>
      </c>
      <c r="D10972" s="1" t="str">
        <f t="shared" si="1541"/>
        <v>21:0212</v>
      </c>
      <c r="E10972" t="s">
        <v>42821</v>
      </c>
      <c r="F10972" t="s">
        <v>42822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 t="s">
        <v>21</v>
      </c>
      <c r="P10972" t="s">
        <v>1515</v>
      </c>
      <c r="Q10972" t="s">
        <v>522</v>
      </c>
    </row>
    <row r="10973" spans="1:17" hidden="1" x14ac:dyDescent="0.25">
      <c r="A10973" t="s">
        <v>42823</v>
      </c>
      <c r="B10973" t="s">
        <v>42824</v>
      </c>
      <c r="C10973" s="1" t="str">
        <f t="shared" si="1534"/>
        <v>21:0719</v>
      </c>
      <c r="D10973" s="1" t="str">
        <f t="shared" si="1541"/>
        <v>21:0212</v>
      </c>
      <c r="E10973" t="s">
        <v>42825</v>
      </c>
      <c r="F10973" t="s">
        <v>42826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 t="s">
        <v>21</v>
      </c>
      <c r="P10973" t="s">
        <v>391</v>
      </c>
      <c r="Q10973" t="s">
        <v>46</v>
      </c>
    </row>
    <row r="10974" spans="1:17" hidden="1" x14ac:dyDescent="0.25">
      <c r="A10974" t="s">
        <v>42827</v>
      </c>
      <c r="B10974" t="s">
        <v>42828</v>
      </c>
      <c r="C10974" s="1" t="str">
        <f t="shared" si="1534"/>
        <v>21:0719</v>
      </c>
      <c r="D10974" s="1" t="str">
        <f t="shared" si="1541"/>
        <v>21:0212</v>
      </c>
      <c r="E10974" t="s">
        <v>42829</v>
      </c>
      <c r="F10974" t="s">
        <v>42830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 t="s">
        <v>21</v>
      </c>
      <c r="P10974" t="s">
        <v>2212</v>
      </c>
      <c r="Q10974" t="s">
        <v>392</v>
      </c>
    </row>
    <row r="10975" spans="1:17" hidden="1" x14ac:dyDescent="0.25">
      <c r="A10975" t="s">
        <v>42831</v>
      </c>
      <c r="B10975" t="s">
        <v>42832</v>
      </c>
      <c r="C10975" s="1" t="str">
        <f t="shared" si="1534"/>
        <v>21:0719</v>
      </c>
      <c r="D10975" s="1" t="str">
        <f t="shared" si="1541"/>
        <v>21:0212</v>
      </c>
      <c r="E10975" t="s">
        <v>42833</v>
      </c>
      <c r="F10975" t="s">
        <v>42834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 t="s">
        <v>2120</v>
      </c>
      <c r="P10975" t="s">
        <v>2212</v>
      </c>
      <c r="Q10975" t="s">
        <v>392</v>
      </c>
    </row>
    <row r="10976" spans="1:17" hidden="1" x14ac:dyDescent="0.25">
      <c r="A10976" t="s">
        <v>42835</v>
      </c>
      <c r="B10976" t="s">
        <v>42836</v>
      </c>
      <c r="C10976" s="1" t="str">
        <f t="shared" si="1534"/>
        <v>21:0719</v>
      </c>
      <c r="D10976" s="1" t="str">
        <f t="shared" si="1541"/>
        <v>21:0212</v>
      </c>
      <c r="E10976" t="s">
        <v>42837</v>
      </c>
      <c r="F10976" t="s">
        <v>42838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 t="s">
        <v>7860</v>
      </c>
      <c r="P10976" t="s">
        <v>2212</v>
      </c>
      <c r="Q10976" t="s">
        <v>3475</v>
      </c>
    </row>
    <row r="10977" spans="1:17" hidden="1" x14ac:dyDescent="0.25">
      <c r="A10977" t="s">
        <v>42839</v>
      </c>
      <c r="B10977" t="s">
        <v>42840</v>
      </c>
      <c r="C10977" s="1" t="str">
        <f t="shared" si="1534"/>
        <v>21:0719</v>
      </c>
      <c r="D10977" s="1" t="str">
        <f t="shared" si="1541"/>
        <v>21:0212</v>
      </c>
      <c r="E10977" t="s">
        <v>42841</v>
      </c>
      <c r="F10977" t="s">
        <v>42842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 t="s">
        <v>21</v>
      </c>
      <c r="P10977" t="s">
        <v>658</v>
      </c>
      <c r="Q10977" t="s">
        <v>29</v>
      </c>
    </row>
    <row r="10978" spans="1:17" hidden="1" x14ac:dyDescent="0.25">
      <c r="A10978" t="s">
        <v>42843</v>
      </c>
      <c r="B10978" t="s">
        <v>42844</v>
      </c>
      <c r="C10978" s="1" t="str">
        <f t="shared" si="1534"/>
        <v>21:0719</v>
      </c>
      <c r="D10978" s="1" t="str">
        <f t="shared" si="1541"/>
        <v>21:0212</v>
      </c>
      <c r="E10978" t="s">
        <v>42845</v>
      </c>
      <c r="F10978" t="s">
        <v>42846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  <c r="O10978" t="s">
        <v>108</v>
      </c>
      <c r="P10978" t="s">
        <v>108</v>
      </c>
      <c r="Q10978" t="s">
        <v>108</v>
      </c>
    </row>
    <row r="10979" spans="1:17" hidden="1" x14ac:dyDescent="0.25">
      <c r="A10979" t="s">
        <v>42847</v>
      </c>
      <c r="B10979" t="s">
        <v>42848</v>
      </c>
      <c r="C10979" s="1" t="str">
        <f t="shared" si="1534"/>
        <v>21:0719</v>
      </c>
      <c r="D10979" s="1" t="str">
        <f t="shared" si="1541"/>
        <v>21:0212</v>
      </c>
      <c r="E10979" t="s">
        <v>42849</v>
      </c>
      <c r="F10979" t="s">
        <v>42850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  <c r="O10979" t="s">
        <v>108</v>
      </c>
      <c r="P10979" t="s">
        <v>108</v>
      </c>
      <c r="Q10979" t="s">
        <v>108</v>
      </c>
    </row>
    <row r="10980" spans="1:17" hidden="1" x14ac:dyDescent="0.25">
      <c r="A10980" t="s">
        <v>42851</v>
      </c>
      <c r="B10980" t="s">
        <v>42852</v>
      </c>
      <c r="C10980" s="1" t="str">
        <f t="shared" si="1534"/>
        <v>21:0719</v>
      </c>
      <c r="D10980" s="1" t="str">
        <f t="shared" si="1541"/>
        <v>21:0212</v>
      </c>
      <c r="E10980" t="s">
        <v>42853</v>
      </c>
      <c r="F10980" t="s">
        <v>42854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 t="s">
        <v>21</v>
      </c>
      <c r="P10980" t="s">
        <v>397</v>
      </c>
      <c r="Q10980" t="s">
        <v>398</v>
      </c>
    </row>
    <row r="10981" spans="1:17" hidden="1" x14ac:dyDescent="0.25">
      <c r="A10981" t="s">
        <v>42855</v>
      </c>
      <c r="B10981" t="s">
        <v>42856</v>
      </c>
      <c r="C10981" s="1" t="str">
        <f t="shared" si="1534"/>
        <v>21:0719</v>
      </c>
      <c r="D10981" s="1" t="str">
        <f t="shared" si="1541"/>
        <v>21:0212</v>
      </c>
      <c r="E10981" t="s">
        <v>42857</v>
      </c>
      <c r="F10981" t="s">
        <v>42858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 t="s">
        <v>21</v>
      </c>
      <c r="P10981" t="s">
        <v>1515</v>
      </c>
      <c r="Q10981" t="s">
        <v>215</v>
      </c>
    </row>
    <row r="10982" spans="1:17" hidden="1" x14ac:dyDescent="0.25">
      <c r="A10982" t="s">
        <v>42859</v>
      </c>
      <c r="B10982" t="s">
        <v>42860</v>
      </c>
      <c r="C10982" s="1" t="str">
        <f t="shared" si="1534"/>
        <v>21:0719</v>
      </c>
      <c r="D10982" s="1" t="str">
        <f t="shared" si="1541"/>
        <v>21:0212</v>
      </c>
      <c r="E10982" t="s">
        <v>42861</v>
      </c>
      <c r="F10982" t="s">
        <v>42862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  <c r="O10982" t="s">
        <v>108</v>
      </c>
      <c r="P10982" t="s">
        <v>108</v>
      </c>
      <c r="Q10982" t="s">
        <v>108</v>
      </c>
    </row>
    <row r="10983" spans="1:17" hidden="1" x14ac:dyDescent="0.25">
      <c r="A10983" t="s">
        <v>42863</v>
      </c>
      <c r="B10983" t="s">
        <v>42864</v>
      </c>
      <c r="C10983" s="1" t="str">
        <f t="shared" si="1534"/>
        <v>21:0719</v>
      </c>
      <c r="D10983" s="1" t="str">
        <f t="shared" si="1541"/>
        <v>21:0212</v>
      </c>
      <c r="E10983" t="s">
        <v>42865</v>
      </c>
      <c r="F10983" t="s">
        <v>42866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 t="s">
        <v>21</v>
      </c>
      <c r="P10983" t="s">
        <v>4550</v>
      </c>
      <c r="Q10983" t="s">
        <v>71</v>
      </c>
    </row>
    <row r="10984" spans="1:17" hidden="1" x14ac:dyDescent="0.25">
      <c r="A10984" t="s">
        <v>42867</v>
      </c>
      <c r="B10984" t="s">
        <v>42868</v>
      </c>
      <c r="C10984" s="1" t="str">
        <f t="shared" si="1534"/>
        <v>21:0719</v>
      </c>
      <c r="D10984" s="1" t="str">
        <f t="shared" si="1541"/>
        <v>21:0212</v>
      </c>
      <c r="E10984" t="s">
        <v>42869</v>
      </c>
      <c r="F10984" t="s">
        <v>42870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 t="s">
        <v>21</v>
      </c>
      <c r="P10984" t="s">
        <v>2212</v>
      </c>
      <c r="Q10984" t="s">
        <v>88</v>
      </c>
    </row>
    <row r="10985" spans="1:17" hidden="1" x14ac:dyDescent="0.25">
      <c r="A10985" t="s">
        <v>42871</v>
      </c>
      <c r="B10985" t="s">
        <v>42872</v>
      </c>
      <c r="C10985" s="1" t="str">
        <f t="shared" si="1534"/>
        <v>21:0719</v>
      </c>
      <c r="D10985" s="1" t="str">
        <f t="shared" si="1541"/>
        <v>21:0212</v>
      </c>
      <c r="E10985" t="s">
        <v>42873</v>
      </c>
      <c r="F10985" t="s">
        <v>42874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 t="s">
        <v>7860</v>
      </c>
      <c r="P10985" t="s">
        <v>391</v>
      </c>
      <c r="Q10985" t="s">
        <v>398</v>
      </c>
    </row>
    <row r="10986" spans="1:17" hidden="1" x14ac:dyDescent="0.25">
      <c r="A10986" t="s">
        <v>42875</v>
      </c>
      <c r="B10986" t="s">
        <v>42876</v>
      </c>
      <c r="C10986" s="1" t="str">
        <f t="shared" si="1534"/>
        <v>21:0719</v>
      </c>
      <c r="D10986" s="1" t="str">
        <f t="shared" si="1541"/>
        <v>21:0212</v>
      </c>
      <c r="E10986" t="s">
        <v>42877</v>
      </c>
      <c r="F10986" t="s">
        <v>42878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 t="s">
        <v>21</v>
      </c>
      <c r="P10986" t="s">
        <v>2212</v>
      </c>
      <c r="Q10986" t="s">
        <v>29</v>
      </c>
    </row>
    <row r="10987" spans="1:17" hidden="1" x14ac:dyDescent="0.25">
      <c r="A10987" t="s">
        <v>42879</v>
      </c>
      <c r="B10987" t="s">
        <v>42880</v>
      </c>
      <c r="C10987" s="1" t="str">
        <f t="shared" si="1534"/>
        <v>21:0719</v>
      </c>
      <c r="D10987" s="1" t="str">
        <f t="shared" si="1541"/>
        <v>21:0212</v>
      </c>
      <c r="E10987" t="s">
        <v>42881</v>
      </c>
      <c r="F10987" t="s">
        <v>42882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 t="s">
        <v>21</v>
      </c>
      <c r="P10987" t="s">
        <v>2212</v>
      </c>
      <c r="Q10987" t="s">
        <v>392</v>
      </c>
    </row>
    <row r="10988" spans="1:17" hidden="1" x14ac:dyDescent="0.25">
      <c r="A10988" t="s">
        <v>42883</v>
      </c>
      <c r="B10988" t="s">
        <v>42884</v>
      </c>
      <c r="C10988" s="1" t="str">
        <f t="shared" si="1534"/>
        <v>21:0719</v>
      </c>
      <c r="D10988" s="1" t="str">
        <f t="shared" si="1541"/>
        <v>21:0212</v>
      </c>
      <c r="E10988" t="s">
        <v>42885</v>
      </c>
      <c r="F10988" t="s">
        <v>42886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 t="s">
        <v>21</v>
      </c>
      <c r="P10988" t="s">
        <v>397</v>
      </c>
      <c r="Q10988" t="s">
        <v>29</v>
      </c>
    </row>
    <row r="10989" spans="1:17" hidden="1" x14ac:dyDescent="0.25">
      <c r="A10989" t="s">
        <v>42887</v>
      </c>
      <c r="B10989" t="s">
        <v>42888</v>
      </c>
      <c r="C10989" s="1" t="str">
        <f t="shared" si="1534"/>
        <v>21:0719</v>
      </c>
      <c r="D10989" s="1" t="str">
        <f t="shared" si="1541"/>
        <v>21:0212</v>
      </c>
      <c r="E10989" t="s">
        <v>42889</v>
      </c>
      <c r="F10989" t="s">
        <v>42890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 t="s">
        <v>6124</v>
      </c>
      <c r="P10989" t="s">
        <v>2212</v>
      </c>
      <c r="Q10989" t="s">
        <v>398</v>
      </c>
    </row>
    <row r="10990" spans="1:17" hidden="1" x14ac:dyDescent="0.25">
      <c r="A10990" t="s">
        <v>42891</v>
      </c>
      <c r="B10990" t="s">
        <v>42892</v>
      </c>
      <c r="C10990" s="1" t="str">
        <f t="shared" si="1534"/>
        <v>21:0719</v>
      </c>
      <c r="D10990" s="1" t="str">
        <f t="shared" si="1541"/>
        <v>21:0212</v>
      </c>
      <c r="E10990" t="s">
        <v>42889</v>
      </c>
      <c r="F10990" t="s">
        <v>42893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 t="s">
        <v>1812</v>
      </c>
      <c r="P10990" t="s">
        <v>2212</v>
      </c>
      <c r="Q10990" t="s">
        <v>398</v>
      </c>
    </row>
    <row r="10991" spans="1:17" hidden="1" x14ac:dyDescent="0.25">
      <c r="A10991" t="s">
        <v>42894</v>
      </c>
      <c r="B10991" t="s">
        <v>42895</v>
      </c>
      <c r="C10991" s="1" t="str">
        <f t="shared" si="1534"/>
        <v>21:0719</v>
      </c>
      <c r="D10991" s="1" t="str">
        <f>HYPERLINK("http://geochem.nrcan.gc.ca/cdogs/content/svy/svy_e.htm", "")</f>
        <v/>
      </c>
      <c r="G10991" s="1" t="str">
        <f>HYPERLINK("http://geochem.nrcan.gc.ca/cdogs/content/cr_/cr_00085_e.htm", "85")</f>
        <v>85</v>
      </c>
      <c r="J10991" t="s">
        <v>11703</v>
      </c>
      <c r="K10991" t="s">
        <v>11704</v>
      </c>
      <c r="O10991" t="s">
        <v>3532</v>
      </c>
      <c r="P10991" t="s">
        <v>2212</v>
      </c>
      <c r="Q10991" t="s">
        <v>653</v>
      </c>
    </row>
    <row r="10992" spans="1:17" hidden="1" x14ac:dyDescent="0.25">
      <c r="A10992" t="s">
        <v>42896</v>
      </c>
      <c r="B10992" t="s">
        <v>42897</v>
      </c>
      <c r="C10992" s="1" t="str">
        <f t="shared" si="1534"/>
        <v>21:0719</v>
      </c>
      <c r="D10992" s="1" t="str">
        <f t="shared" ref="D10992:D11010" si="1544">HYPERLINK("http://geochem.nrcan.gc.ca/cdogs/content/svy/svy210212_e.htm", "21:0212")</f>
        <v>21:0212</v>
      </c>
      <c r="E10992" t="s">
        <v>42898</v>
      </c>
      <c r="F10992" t="s">
        <v>42899</v>
      </c>
      <c r="H10992">
        <v>61.954568899999998</v>
      </c>
      <c r="I10992">
        <v>-135.4322876</v>
      </c>
      <c r="J10992" s="1" t="str">
        <f t="shared" ref="J10992:J11010" si="1545">HYPERLINK("http://geochem.nrcan.gc.ca/cdogs/content/kwd/kwd020018_e.htm", "Fluid (stream)")</f>
        <v>Fluid (stream)</v>
      </c>
      <c r="K10992" s="1" t="str">
        <f t="shared" ref="K10992:K11010" si="1546">HYPERLINK("http://geochem.nrcan.gc.ca/cdogs/content/kwd/kwd080007_e.htm", "Untreated Water")</f>
        <v>Untreated Water</v>
      </c>
      <c r="O10992" t="s">
        <v>3672</v>
      </c>
      <c r="P10992" t="s">
        <v>22</v>
      </c>
      <c r="Q10992" t="s">
        <v>35</v>
      </c>
    </row>
    <row r="10993" spans="1:17" hidden="1" x14ac:dyDescent="0.25">
      <c r="A10993" t="s">
        <v>42900</v>
      </c>
      <c r="B10993" t="s">
        <v>42901</v>
      </c>
      <c r="C10993" s="1" t="str">
        <f t="shared" ref="C10993:C11056" si="1547">HYPERLINK("http://geochem.nrcan.gc.ca/cdogs/content/bdl/bdl210719_e.htm", "21:0719")</f>
        <v>21:0719</v>
      </c>
      <c r="D10993" s="1" t="str">
        <f t="shared" si="1544"/>
        <v>21:0212</v>
      </c>
      <c r="E10993" t="s">
        <v>42902</v>
      </c>
      <c r="F10993" t="s">
        <v>42903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 t="s">
        <v>14840</v>
      </c>
      <c r="P10993" t="s">
        <v>397</v>
      </c>
      <c r="Q10993" t="s">
        <v>653</v>
      </c>
    </row>
    <row r="10994" spans="1:17" hidden="1" x14ac:dyDescent="0.25">
      <c r="A10994" t="s">
        <v>42904</v>
      </c>
      <c r="B10994" t="s">
        <v>42905</v>
      </c>
      <c r="C10994" s="1" t="str">
        <f t="shared" si="1547"/>
        <v>21:0719</v>
      </c>
      <c r="D10994" s="1" t="str">
        <f t="shared" si="1544"/>
        <v>21:0212</v>
      </c>
      <c r="E10994" t="s">
        <v>42906</v>
      </c>
      <c r="F10994" t="s">
        <v>42907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 t="s">
        <v>730</v>
      </c>
      <c r="P10994" t="s">
        <v>1598</v>
      </c>
      <c r="Q10994" t="s">
        <v>398</v>
      </c>
    </row>
    <row r="10995" spans="1:17" hidden="1" x14ac:dyDescent="0.25">
      <c r="A10995" t="s">
        <v>42908</v>
      </c>
      <c r="B10995" t="s">
        <v>42909</v>
      </c>
      <c r="C10995" s="1" t="str">
        <f t="shared" si="1547"/>
        <v>21:0719</v>
      </c>
      <c r="D10995" s="1" t="str">
        <f t="shared" si="1544"/>
        <v>21:0212</v>
      </c>
      <c r="E10995" t="s">
        <v>42910</v>
      </c>
      <c r="F10995" t="s">
        <v>42911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 t="s">
        <v>42912</v>
      </c>
      <c r="P10995" t="s">
        <v>397</v>
      </c>
      <c r="Q10995" t="s">
        <v>59</v>
      </c>
    </row>
    <row r="10996" spans="1:17" hidden="1" x14ac:dyDescent="0.25">
      <c r="A10996" t="s">
        <v>42913</v>
      </c>
      <c r="B10996" t="s">
        <v>42914</v>
      </c>
      <c r="C10996" s="1" t="str">
        <f t="shared" si="1547"/>
        <v>21:0719</v>
      </c>
      <c r="D10996" s="1" t="str">
        <f t="shared" si="1544"/>
        <v>21:0212</v>
      </c>
      <c r="E10996" t="s">
        <v>42915</v>
      </c>
      <c r="F10996" t="s">
        <v>42916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 t="s">
        <v>25468</v>
      </c>
      <c r="P10996" t="s">
        <v>2212</v>
      </c>
      <c r="Q10996" t="s">
        <v>23</v>
      </c>
    </row>
    <row r="10997" spans="1:17" hidden="1" x14ac:dyDescent="0.25">
      <c r="A10997" t="s">
        <v>42917</v>
      </c>
      <c r="B10997" t="s">
        <v>42918</v>
      </c>
      <c r="C10997" s="1" t="str">
        <f t="shared" si="1547"/>
        <v>21:0719</v>
      </c>
      <c r="D10997" s="1" t="str">
        <f t="shared" si="1544"/>
        <v>21:0212</v>
      </c>
      <c r="E10997" t="s">
        <v>42919</v>
      </c>
      <c r="F10997" t="s">
        <v>42920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 t="s">
        <v>652</v>
      </c>
      <c r="P10997" t="s">
        <v>658</v>
      </c>
      <c r="Q10997" t="s">
        <v>29</v>
      </c>
    </row>
    <row r="10998" spans="1:17" hidden="1" x14ac:dyDescent="0.25">
      <c r="A10998" t="s">
        <v>42921</v>
      </c>
      <c r="B10998" t="s">
        <v>42922</v>
      </c>
      <c r="C10998" s="1" t="str">
        <f t="shared" si="1547"/>
        <v>21:0719</v>
      </c>
      <c r="D10998" s="1" t="str">
        <f t="shared" si="1544"/>
        <v>21:0212</v>
      </c>
      <c r="E10998" t="s">
        <v>42923</v>
      </c>
      <c r="F10998" t="s">
        <v>42924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 t="s">
        <v>21</v>
      </c>
      <c r="P10998" t="s">
        <v>397</v>
      </c>
      <c r="Q10998" t="s">
        <v>103</v>
      </c>
    </row>
    <row r="10999" spans="1:17" hidden="1" x14ac:dyDescent="0.25">
      <c r="A10999" t="s">
        <v>42925</v>
      </c>
      <c r="B10999" t="s">
        <v>42926</v>
      </c>
      <c r="C10999" s="1" t="str">
        <f t="shared" si="1547"/>
        <v>21:0719</v>
      </c>
      <c r="D10999" s="1" t="str">
        <f t="shared" si="1544"/>
        <v>21:0212</v>
      </c>
      <c r="E10999" t="s">
        <v>42927</v>
      </c>
      <c r="F10999" t="s">
        <v>42928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 t="s">
        <v>21219</v>
      </c>
      <c r="P10999" t="s">
        <v>1598</v>
      </c>
      <c r="Q10999" t="s">
        <v>59</v>
      </c>
    </row>
    <row r="11000" spans="1:17" hidden="1" x14ac:dyDescent="0.25">
      <c r="A11000" t="s">
        <v>42929</v>
      </c>
      <c r="B11000" t="s">
        <v>42930</v>
      </c>
      <c r="C11000" s="1" t="str">
        <f t="shared" si="1547"/>
        <v>21:0719</v>
      </c>
      <c r="D11000" s="1" t="str">
        <f t="shared" si="1544"/>
        <v>21:0212</v>
      </c>
      <c r="E11000" t="s">
        <v>42931</v>
      </c>
      <c r="F11000" t="s">
        <v>42932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 t="s">
        <v>21</v>
      </c>
      <c r="P11000" t="s">
        <v>397</v>
      </c>
      <c r="Q11000" t="s">
        <v>103</v>
      </c>
    </row>
    <row r="11001" spans="1:17" hidden="1" x14ac:dyDescent="0.25">
      <c r="A11001" t="s">
        <v>42933</v>
      </c>
      <c r="B11001" t="s">
        <v>42934</v>
      </c>
      <c r="C11001" s="1" t="str">
        <f t="shared" si="1547"/>
        <v>21:0719</v>
      </c>
      <c r="D11001" s="1" t="str">
        <f t="shared" si="1544"/>
        <v>21:0212</v>
      </c>
      <c r="E11001" t="s">
        <v>42935</v>
      </c>
      <c r="F11001" t="s">
        <v>42936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 t="s">
        <v>21</v>
      </c>
      <c r="P11001" t="s">
        <v>583</v>
      </c>
      <c r="Q11001" t="s">
        <v>198</v>
      </c>
    </row>
    <row r="11002" spans="1:17" hidden="1" x14ac:dyDescent="0.25">
      <c r="A11002" t="s">
        <v>42937</v>
      </c>
      <c r="B11002" t="s">
        <v>42938</v>
      </c>
      <c r="C11002" s="1" t="str">
        <f t="shared" si="1547"/>
        <v>21:0719</v>
      </c>
      <c r="D11002" s="1" t="str">
        <f t="shared" si="1544"/>
        <v>21:0212</v>
      </c>
      <c r="E11002" t="s">
        <v>42939</v>
      </c>
      <c r="F11002" t="s">
        <v>42940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 t="s">
        <v>3085</v>
      </c>
      <c r="P11002" t="s">
        <v>391</v>
      </c>
      <c r="Q11002" t="s">
        <v>5130</v>
      </c>
    </row>
    <row r="11003" spans="1:17" hidden="1" x14ac:dyDescent="0.25">
      <c r="A11003" t="s">
        <v>42941</v>
      </c>
      <c r="B11003" t="s">
        <v>42942</v>
      </c>
      <c r="C11003" s="1" t="str">
        <f t="shared" si="1547"/>
        <v>21:0719</v>
      </c>
      <c r="D11003" s="1" t="str">
        <f t="shared" si="1544"/>
        <v>21:0212</v>
      </c>
      <c r="E11003" t="s">
        <v>42943</v>
      </c>
      <c r="F11003" t="s">
        <v>42944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 t="s">
        <v>21</v>
      </c>
      <c r="P11003" t="s">
        <v>583</v>
      </c>
      <c r="Q11003" t="s">
        <v>522</v>
      </c>
    </row>
    <row r="11004" spans="1:17" hidden="1" x14ac:dyDescent="0.25">
      <c r="A11004" t="s">
        <v>42945</v>
      </c>
      <c r="B11004" t="s">
        <v>42946</v>
      </c>
      <c r="C11004" s="1" t="str">
        <f t="shared" si="1547"/>
        <v>21:0719</v>
      </c>
      <c r="D11004" s="1" t="str">
        <f t="shared" si="1544"/>
        <v>21:0212</v>
      </c>
      <c r="E11004" t="s">
        <v>42947</v>
      </c>
      <c r="F11004" t="s">
        <v>42948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 t="s">
        <v>3655</v>
      </c>
      <c r="P11004" t="s">
        <v>397</v>
      </c>
      <c r="Q11004" t="s">
        <v>392</v>
      </c>
    </row>
    <row r="11005" spans="1:17" hidden="1" x14ac:dyDescent="0.25">
      <c r="A11005" t="s">
        <v>42949</v>
      </c>
      <c r="B11005" t="s">
        <v>42950</v>
      </c>
      <c r="C11005" s="1" t="str">
        <f t="shared" si="1547"/>
        <v>21:0719</v>
      </c>
      <c r="D11005" s="1" t="str">
        <f t="shared" si="1544"/>
        <v>21:0212</v>
      </c>
      <c r="E11005" t="s">
        <v>42951</v>
      </c>
      <c r="F11005" t="s">
        <v>42952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 t="s">
        <v>15079</v>
      </c>
      <c r="P11005" t="s">
        <v>397</v>
      </c>
      <c r="Q11005" t="s">
        <v>46</v>
      </c>
    </row>
    <row r="11006" spans="1:17" hidden="1" x14ac:dyDescent="0.25">
      <c r="A11006" t="s">
        <v>42953</v>
      </c>
      <c r="B11006" t="s">
        <v>42954</v>
      </c>
      <c r="C11006" s="1" t="str">
        <f t="shared" si="1547"/>
        <v>21:0719</v>
      </c>
      <c r="D11006" s="1" t="str">
        <f t="shared" si="1544"/>
        <v>21:0212</v>
      </c>
      <c r="E11006" t="s">
        <v>42955</v>
      </c>
      <c r="F11006" t="s">
        <v>42956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 t="s">
        <v>21</v>
      </c>
      <c r="P11006" t="s">
        <v>22</v>
      </c>
      <c r="Q11006" t="s">
        <v>198</v>
      </c>
    </row>
    <row r="11007" spans="1:17" hidden="1" x14ac:dyDescent="0.25">
      <c r="A11007" t="s">
        <v>42957</v>
      </c>
      <c r="B11007" t="s">
        <v>42958</v>
      </c>
      <c r="C11007" s="1" t="str">
        <f t="shared" si="1547"/>
        <v>21:0719</v>
      </c>
      <c r="D11007" s="1" t="str">
        <f t="shared" si="1544"/>
        <v>21:0212</v>
      </c>
      <c r="E11007" t="s">
        <v>42959</v>
      </c>
      <c r="F11007" t="s">
        <v>42960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 t="s">
        <v>21</v>
      </c>
      <c r="P11007" t="s">
        <v>583</v>
      </c>
      <c r="Q11007" t="s">
        <v>93</v>
      </c>
    </row>
    <row r="11008" spans="1:17" hidden="1" x14ac:dyDescent="0.25">
      <c r="A11008" t="s">
        <v>42961</v>
      </c>
      <c r="B11008" t="s">
        <v>42962</v>
      </c>
      <c r="C11008" s="1" t="str">
        <f t="shared" si="1547"/>
        <v>21:0719</v>
      </c>
      <c r="D11008" s="1" t="str">
        <f t="shared" si="1544"/>
        <v>21:0212</v>
      </c>
      <c r="E11008" t="s">
        <v>42959</v>
      </c>
      <c r="F11008" t="s">
        <v>42963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 t="s">
        <v>21</v>
      </c>
      <c r="P11008" t="s">
        <v>583</v>
      </c>
      <c r="Q11008" t="s">
        <v>93</v>
      </c>
    </row>
    <row r="11009" spans="1:17" hidden="1" x14ac:dyDescent="0.25">
      <c r="A11009" t="s">
        <v>42964</v>
      </c>
      <c r="B11009" t="s">
        <v>42965</v>
      </c>
      <c r="C11009" s="1" t="str">
        <f t="shared" si="1547"/>
        <v>21:0719</v>
      </c>
      <c r="D11009" s="1" t="str">
        <f t="shared" si="1544"/>
        <v>21:0212</v>
      </c>
      <c r="E11009" t="s">
        <v>42966</v>
      </c>
      <c r="F11009" t="s">
        <v>42967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 t="s">
        <v>21</v>
      </c>
      <c r="P11009" t="s">
        <v>583</v>
      </c>
      <c r="Q11009" t="s">
        <v>392</v>
      </c>
    </row>
    <row r="11010" spans="1:17" hidden="1" x14ac:dyDescent="0.25">
      <c r="A11010" t="s">
        <v>42968</v>
      </c>
      <c r="B11010" t="s">
        <v>42969</v>
      </c>
      <c r="C11010" s="1" t="str">
        <f t="shared" si="1547"/>
        <v>21:0719</v>
      </c>
      <c r="D11010" s="1" t="str">
        <f t="shared" si="1544"/>
        <v>21:0212</v>
      </c>
      <c r="E11010" t="s">
        <v>42970</v>
      </c>
      <c r="F11010" t="s">
        <v>42971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 t="s">
        <v>21</v>
      </c>
      <c r="P11010" t="s">
        <v>22</v>
      </c>
      <c r="Q11010" t="s">
        <v>35</v>
      </c>
    </row>
    <row r="11011" spans="1:17" hidden="1" x14ac:dyDescent="0.25">
      <c r="A11011" t="s">
        <v>42972</v>
      </c>
      <c r="B11011" t="s">
        <v>42973</v>
      </c>
      <c r="C11011" s="1" t="str">
        <f t="shared" si="1547"/>
        <v>21:0719</v>
      </c>
      <c r="D11011" s="1" t="str">
        <f>HYPERLINK("http://geochem.nrcan.gc.ca/cdogs/content/svy/svy_e.htm", "")</f>
        <v/>
      </c>
      <c r="G11011" s="1" t="str">
        <f>HYPERLINK("http://geochem.nrcan.gc.ca/cdogs/content/cr_/cr_00085_e.htm", "85")</f>
        <v>85</v>
      </c>
      <c r="J11011" t="s">
        <v>11703</v>
      </c>
      <c r="K11011" t="s">
        <v>11704</v>
      </c>
      <c r="O11011" t="s">
        <v>6091</v>
      </c>
      <c r="P11011" t="s">
        <v>2212</v>
      </c>
      <c r="Q11011" t="s">
        <v>398</v>
      </c>
    </row>
    <row r="11012" spans="1:17" hidden="1" x14ac:dyDescent="0.25">
      <c r="A11012" t="s">
        <v>42974</v>
      </c>
      <c r="B11012" t="s">
        <v>42975</v>
      </c>
      <c r="C11012" s="1" t="str">
        <f t="shared" si="1547"/>
        <v>21:0719</v>
      </c>
      <c r="D11012" s="1" t="str">
        <f t="shared" ref="D11012:D11037" si="1548">HYPERLINK("http://geochem.nrcan.gc.ca/cdogs/content/svy/svy210212_e.htm", "21:0212")</f>
        <v>21:0212</v>
      </c>
      <c r="E11012" t="s">
        <v>42976</v>
      </c>
      <c r="F11012" t="s">
        <v>42977</v>
      </c>
      <c r="H11012">
        <v>61.255759099999999</v>
      </c>
      <c r="I11012">
        <v>-135.8610625</v>
      </c>
      <c r="J11012" s="1" t="str">
        <f t="shared" ref="J11012:J11037" si="1549">HYPERLINK("http://geochem.nrcan.gc.ca/cdogs/content/kwd/kwd020018_e.htm", "Fluid (stream)")</f>
        <v>Fluid (stream)</v>
      </c>
      <c r="K11012" s="1" t="str">
        <f t="shared" ref="K11012:K11037" si="1550">HYPERLINK("http://geochem.nrcan.gc.ca/cdogs/content/kwd/kwd080007_e.htm", "Untreated Water")</f>
        <v>Untreated Water</v>
      </c>
      <c r="O11012" t="s">
        <v>21</v>
      </c>
      <c r="P11012" t="s">
        <v>2212</v>
      </c>
      <c r="Q11012" t="s">
        <v>365</v>
      </c>
    </row>
    <row r="11013" spans="1:17" hidden="1" x14ac:dyDescent="0.25">
      <c r="A11013" t="s">
        <v>42978</v>
      </c>
      <c r="B11013" t="s">
        <v>42979</v>
      </c>
      <c r="C11013" s="1" t="str">
        <f t="shared" si="1547"/>
        <v>21:0719</v>
      </c>
      <c r="D11013" s="1" t="str">
        <f t="shared" si="1548"/>
        <v>21:0212</v>
      </c>
      <c r="E11013" t="s">
        <v>42980</v>
      </c>
      <c r="F11013" t="s">
        <v>42981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 t="s">
        <v>21</v>
      </c>
      <c r="P11013" t="s">
        <v>2212</v>
      </c>
      <c r="Q11013" t="s">
        <v>398</v>
      </c>
    </row>
    <row r="11014" spans="1:17" hidden="1" x14ac:dyDescent="0.25">
      <c r="A11014" t="s">
        <v>42982</v>
      </c>
      <c r="B11014" t="s">
        <v>42983</v>
      </c>
      <c r="C11014" s="1" t="str">
        <f t="shared" si="1547"/>
        <v>21:0719</v>
      </c>
      <c r="D11014" s="1" t="str">
        <f t="shared" si="1548"/>
        <v>21:0212</v>
      </c>
      <c r="E11014" t="s">
        <v>42984</v>
      </c>
      <c r="F11014" t="s">
        <v>42985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 t="s">
        <v>21</v>
      </c>
      <c r="P11014" t="s">
        <v>356</v>
      </c>
      <c r="Q11014" t="s">
        <v>392</v>
      </c>
    </row>
    <row r="11015" spans="1:17" hidden="1" x14ac:dyDescent="0.25">
      <c r="A11015" t="s">
        <v>42986</v>
      </c>
      <c r="B11015" t="s">
        <v>42987</v>
      </c>
      <c r="C11015" s="1" t="str">
        <f t="shared" si="1547"/>
        <v>21:0719</v>
      </c>
      <c r="D11015" s="1" t="str">
        <f t="shared" si="1548"/>
        <v>21:0212</v>
      </c>
      <c r="E11015" t="s">
        <v>42988</v>
      </c>
      <c r="F11015" t="s">
        <v>42989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 t="s">
        <v>21</v>
      </c>
      <c r="P11015" t="s">
        <v>2943</v>
      </c>
      <c r="Q11015" t="s">
        <v>522</v>
      </c>
    </row>
    <row r="11016" spans="1:17" hidden="1" x14ac:dyDescent="0.25">
      <c r="A11016" t="s">
        <v>42990</v>
      </c>
      <c r="B11016" t="s">
        <v>42991</v>
      </c>
      <c r="C11016" s="1" t="str">
        <f t="shared" si="1547"/>
        <v>21:0719</v>
      </c>
      <c r="D11016" s="1" t="str">
        <f t="shared" si="1548"/>
        <v>21:0212</v>
      </c>
      <c r="E11016" t="s">
        <v>42992</v>
      </c>
      <c r="F11016" t="s">
        <v>42993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 t="s">
        <v>64</v>
      </c>
      <c r="P11016" t="s">
        <v>22</v>
      </c>
      <c r="Q11016" t="s">
        <v>365</v>
      </c>
    </row>
    <row r="11017" spans="1:17" hidden="1" x14ac:dyDescent="0.25">
      <c r="A11017" t="s">
        <v>42994</v>
      </c>
      <c r="B11017" t="s">
        <v>42995</v>
      </c>
      <c r="C11017" s="1" t="str">
        <f t="shared" si="1547"/>
        <v>21:0719</v>
      </c>
      <c r="D11017" s="1" t="str">
        <f t="shared" si="1548"/>
        <v>21:0212</v>
      </c>
      <c r="E11017" t="s">
        <v>42996</v>
      </c>
      <c r="F11017" t="s">
        <v>42997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 t="s">
        <v>582</v>
      </c>
      <c r="P11017" t="s">
        <v>5755</v>
      </c>
      <c r="Q11017" t="s">
        <v>398</v>
      </c>
    </row>
    <row r="11018" spans="1:17" hidden="1" x14ac:dyDescent="0.25">
      <c r="A11018" t="s">
        <v>42998</v>
      </c>
      <c r="B11018" t="s">
        <v>42999</v>
      </c>
      <c r="C11018" s="1" t="str">
        <f t="shared" si="1547"/>
        <v>21:0719</v>
      </c>
      <c r="D11018" s="1" t="str">
        <f t="shared" si="1548"/>
        <v>21:0212</v>
      </c>
      <c r="E11018" t="s">
        <v>43000</v>
      </c>
      <c r="F11018" t="s">
        <v>43001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 t="s">
        <v>21</v>
      </c>
      <c r="P11018" t="s">
        <v>2943</v>
      </c>
      <c r="Q11018" t="s">
        <v>35</v>
      </c>
    </row>
    <row r="11019" spans="1:17" hidden="1" x14ac:dyDescent="0.25">
      <c r="A11019" t="s">
        <v>43002</v>
      </c>
      <c r="B11019" t="s">
        <v>43003</v>
      </c>
      <c r="C11019" s="1" t="str">
        <f t="shared" si="1547"/>
        <v>21:0719</v>
      </c>
      <c r="D11019" s="1" t="str">
        <f t="shared" si="1548"/>
        <v>21:0212</v>
      </c>
      <c r="E11019" t="s">
        <v>43004</v>
      </c>
      <c r="F11019" t="s">
        <v>43005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 t="s">
        <v>21</v>
      </c>
      <c r="P11019" t="s">
        <v>583</v>
      </c>
      <c r="Q11019" t="s">
        <v>23</v>
      </c>
    </row>
    <row r="11020" spans="1:17" hidden="1" x14ac:dyDescent="0.25">
      <c r="A11020" t="s">
        <v>43006</v>
      </c>
      <c r="B11020" t="s">
        <v>43007</v>
      </c>
      <c r="C11020" s="1" t="str">
        <f t="shared" si="1547"/>
        <v>21:0719</v>
      </c>
      <c r="D11020" s="1" t="str">
        <f t="shared" si="1548"/>
        <v>21:0212</v>
      </c>
      <c r="E11020" t="s">
        <v>43008</v>
      </c>
      <c r="F11020" t="s">
        <v>43009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 t="s">
        <v>21</v>
      </c>
      <c r="P11020" t="s">
        <v>45</v>
      </c>
      <c r="Q11020" t="s">
        <v>215</v>
      </c>
    </row>
    <row r="11021" spans="1:17" hidden="1" x14ac:dyDescent="0.25">
      <c r="A11021" t="s">
        <v>43010</v>
      </c>
      <c r="B11021" t="s">
        <v>43011</v>
      </c>
      <c r="C11021" s="1" t="str">
        <f t="shared" si="1547"/>
        <v>21:0719</v>
      </c>
      <c r="D11021" s="1" t="str">
        <f t="shared" si="1548"/>
        <v>21:0212</v>
      </c>
      <c r="E11021" t="s">
        <v>43012</v>
      </c>
      <c r="F11021" t="s">
        <v>43013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 t="s">
        <v>21</v>
      </c>
      <c r="P11021" t="s">
        <v>22</v>
      </c>
      <c r="Q11021" t="s">
        <v>103</v>
      </c>
    </row>
    <row r="11022" spans="1:17" hidden="1" x14ac:dyDescent="0.25">
      <c r="A11022" t="s">
        <v>43014</v>
      </c>
      <c r="B11022" t="s">
        <v>43015</v>
      </c>
      <c r="C11022" s="1" t="str">
        <f t="shared" si="1547"/>
        <v>21:0719</v>
      </c>
      <c r="D11022" s="1" t="str">
        <f t="shared" si="1548"/>
        <v>21:0212</v>
      </c>
      <c r="E11022" t="s">
        <v>43016</v>
      </c>
      <c r="F11022" t="s">
        <v>43017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 t="s">
        <v>21</v>
      </c>
      <c r="P11022" t="s">
        <v>356</v>
      </c>
      <c r="Q11022" t="s">
        <v>522</v>
      </c>
    </row>
    <row r="11023" spans="1:17" hidden="1" x14ac:dyDescent="0.25">
      <c r="A11023" t="s">
        <v>43018</v>
      </c>
      <c r="B11023" t="s">
        <v>43019</v>
      </c>
      <c r="C11023" s="1" t="str">
        <f t="shared" si="1547"/>
        <v>21:0719</v>
      </c>
      <c r="D11023" s="1" t="str">
        <f t="shared" si="1548"/>
        <v>21:0212</v>
      </c>
      <c r="E11023" t="s">
        <v>43020</v>
      </c>
      <c r="F11023" t="s">
        <v>43021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 t="s">
        <v>21</v>
      </c>
      <c r="P11023" t="s">
        <v>356</v>
      </c>
      <c r="Q11023" t="s">
        <v>59</v>
      </c>
    </row>
    <row r="11024" spans="1:17" hidden="1" x14ac:dyDescent="0.25">
      <c r="A11024" t="s">
        <v>43022</v>
      </c>
      <c r="B11024" t="s">
        <v>43023</v>
      </c>
      <c r="C11024" s="1" t="str">
        <f t="shared" si="1547"/>
        <v>21:0719</v>
      </c>
      <c r="D11024" s="1" t="str">
        <f t="shared" si="1548"/>
        <v>21:0212</v>
      </c>
      <c r="E11024" t="s">
        <v>43024</v>
      </c>
      <c r="F11024" t="s">
        <v>43025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 t="s">
        <v>21</v>
      </c>
      <c r="P11024" t="s">
        <v>1515</v>
      </c>
      <c r="Q11024" t="s">
        <v>398</v>
      </c>
    </row>
    <row r="11025" spans="1:17" hidden="1" x14ac:dyDescent="0.25">
      <c r="A11025" t="s">
        <v>43026</v>
      </c>
      <c r="B11025" t="s">
        <v>43027</v>
      </c>
      <c r="C11025" s="1" t="str">
        <f t="shared" si="1547"/>
        <v>21:0719</v>
      </c>
      <c r="D11025" s="1" t="str">
        <f t="shared" si="1548"/>
        <v>21:0212</v>
      </c>
      <c r="E11025" t="s">
        <v>43028</v>
      </c>
      <c r="F11025" t="s">
        <v>43029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 t="s">
        <v>21</v>
      </c>
      <c r="P11025" t="s">
        <v>356</v>
      </c>
      <c r="Q11025" t="s">
        <v>392</v>
      </c>
    </row>
    <row r="11026" spans="1:17" hidden="1" x14ac:dyDescent="0.25">
      <c r="A11026" t="s">
        <v>43030</v>
      </c>
      <c r="B11026" t="s">
        <v>43031</v>
      </c>
      <c r="C11026" s="1" t="str">
        <f t="shared" si="1547"/>
        <v>21:0719</v>
      </c>
      <c r="D11026" s="1" t="str">
        <f t="shared" si="1548"/>
        <v>21:0212</v>
      </c>
      <c r="E11026" t="s">
        <v>43032</v>
      </c>
      <c r="F11026" t="s">
        <v>43033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 t="s">
        <v>21</v>
      </c>
      <c r="P11026" t="s">
        <v>22</v>
      </c>
      <c r="Q11026" t="s">
        <v>23</v>
      </c>
    </row>
    <row r="11027" spans="1:17" hidden="1" x14ac:dyDescent="0.25">
      <c r="A11027" t="s">
        <v>43034</v>
      </c>
      <c r="B11027" t="s">
        <v>43035</v>
      </c>
      <c r="C11027" s="1" t="str">
        <f t="shared" si="1547"/>
        <v>21:0719</v>
      </c>
      <c r="D11027" s="1" t="str">
        <f t="shared" si="1548"/>
        <v>21:0212</v>
      </c>
      <c r="E11027" t="s">
        <v>43032</v>
      </c>
      <c r="F11027" t="s">
        <v>43036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 t="s">
        <v>21</v>
      </c>
      <c r="P11027" t="s">
        <v>583</v>
      </c>
      <c r="Q11027" t="s">
        <v>46</v>
      </c>
    </row>
    <row r="11028" spans="1:17" hidden="1" x14ac:dyDescent="0.25">
      <c r="A11028" t="s">
        <v>43037</v>
      </c>
      <c r="B11028" t="s">
        <v>43038</v>
      </c>
      <c r="C11028" s="1" t="str">
        <f t="shared" si="1547"/>
        <v>21:0719</v>
      </c>
      <c r="D11028" s="1" t="str">
        <f t="shared" si="1548"/>
        <v>21:0212</v>
      </c>
      <c r="E11028" t="s">
        <v>43039</v>
      </c>
      <c r="F11028" t="s">
        <v>43040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 t="s">
        <v>21</v>
      </c>
      <c r="P11028" t="s">
        <v>45</v>
      </c>
      <c r="Q11028" t="s">
        <v>522</v>
      </c>
    </row>
    <row r="11029" spans="1:17" hidden="1" x14ac:dyDescent="0.25">
      <c r="A11029" t="s">
        <v>43041</v>
      </c>
      <c r="B11029" t="s">
        <v>43042</v>
      </c>
      <c r="C11029" s="1" t="str">
        <f t="shared" si="1547"/>
        <v>21:0719</v>
      </c>
      <c r="D11029" s="1" t="str">
        <f t="shared" si="1548"/>
        <v>21:0212</v>
      </c>
      <c r="E11029" t="s">
        <v>43043</v>
      </c>
      <c r="F11029" t="s">
        <v>43044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 t="s">
        <v>21</v>
      </c>
      <c r="P11029" t="s">
        <v>45</v>
      </c>
      <c r="Q11029" t="s">
        <v>59</v>
      </c>
    </row>
    <row r="11030" spans="1:17" hidden="1" x14ac:dyDescent="0.25">
      <c r="A11030" t="s">
        <v>43045</v>
      </c>
      <c r="B11030" t="s">
        <v>43046</v>
      </c>
      <c r="C11030" s="1" t="str">
        <f t="shared" si="1547"/>
        <v>21:0719</v>
      </c>
      <c r="D11030" s="1" t="str">
        <f t="shared" si="1548"/>
        <v>21:0212</v>
      </c>
      <c r="E11030" t="s">
        <v>43047</v>
      </c>
      <c r="F11030" t="s">
        <v>43048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 t="s">
        <v>21</v>
      </c>
      <c r="P11030" t="s">
        <v>87</v>
      </c>
      <c r="Q11030" t="s">
        <v>198</v>
      </c>
    </row>
    <row r="11031" spans="1:17" hidden="1" x14ac:dyDescent="0.25">
      <c r="A11031" t="s">
        <v>43049</v>
      </c>
      <c r="B11031" t="s">
        <v>43050</v>
      </c>
      <c r="C11031" s="1" t="str">
        <f t="shared" si="1547"/>
        <v>21:0719</v>
      </c>
      <c r="D11031" s="1" t="str">
        <f t="shared" si="1548"/>
        <v>21:0212</v>
      </c>
      <c r="E11031" t="s">
        <v>43051</v>
      </c>
      <c r="F11031" t="s">
        <v>43052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 t="s">
        <v>21</v>
      </c>
      <c r="P11031" t="s">
        <v>87</v>
      </c>
      <c r="Q11031" t="s">
        <v>88</v>
      </c>
    </row>
    <row r="11032" spans="1:17" hidden="1" x14ac:dyDescent="0.25">
      <c r="A11032" t="s">
        <v>43053</v>
      </c>
      <c r="B11032" t="s">
        <v>43054</v>
      </c>
      <c r="C11032" s="1" t="str">
        <f t="shared" si="1547"/>
        <v>21:0719</v>
      </c>
      <c r="D11032" s="1" t="str">
        <f t="shared" si="1548"/>
        <v>21:0212</v>
      </c>
      <c r="E11032" t="s">
        <v>43055</v>
      </c>
      <c r="F11032" t="s">
        <v>43056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 t="s">
        <v>21</v>
      </c>
      <c r="P11032" t="s">
        <v>87</v>
      </c>
      <c r="Q11032" t="s">
        <v>103</v>
      </c>
    </row>
    <row r="11033" spans="1:17" hidden="1" x14ac:dyDescent="0.25">
      <c r="A11033" t="s">
        <v>43057</v>
      </c>
      <c r="B11033" t="s">
        <v>43058</v>
      </c>
      <c r="C11033" s="1" t="str">
        <f t="shared" si="1547"/>
        <v>21:0719</v>
      </c>
      <c r="D11033" s="1" t="str">
        <f t="shared" si="1548"/>
        <v>21:0212</v>
      </c>
      <c r="E11033" t="s">
        <v>43059</v>
      </c>
      <c r="F11033" t="s">
        <v>43060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 t="s">
        <v>21</v>
      </c>
      <c r="P11033" t="s">
        <v>87</v>
      </c>
      <c r="Q11033" t="s">
        <v>198</v>
      </c>
    </row>
    <row r="11034" spans="1:17" hidden="1" x14ac:dyDescent="0.25">
      <c r="A11034" t="s">
        <v>43061</v>
      </c>
      <c r="B11034" t="s">
        <v>43062</v>
      </c>
      <c r="C11034" s="1" t="str">
        <f t="shared" si="1547"/>
        <v>21:0719</v>
      </c>
      <c r="D11034" s="1" t="str">
        <f t="shared" si="1548"/>
        <v>21:0212</v>
      </c>
      <c r="E11034" t="s">
        <v>43063</v>
      </c>
      <c r="F11034" t="s">
        <v>43064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 t="s">
        <v>21</v>
      </c>
      <c r="P11034" t="s">
        <v>45</v>
      </c>
      <c r="Q11034" t="s">
        <v>103</v>
      </c>
    </row>
    <row r="11035" spans="1:17" hidden="1" x14ac:dyDescent="0.25">
      <c r="A11035" t="s">
        <v>43065</v>
      </c>
      <c r="B11035" t="s">
        <v>43066</v>
      </c>
      <c r="C11035" s="1" t="str">
        <f t="shared" si="1547"/>
        <v>21:0719</v>
      </c>
      <c r="D11035" s="1" t="str">
        <f t="shared" si="1548"/>
        <v>21:0212</v>
      </c>
      <c r="E11035" t="s">
        <v>43067</v>
      </c>
      <c r="F11035" t="s">
        <v>43068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 t="s">
        <v>21</v>
      </c>
      <c r="P11035" t="s">
        <v>45</v>
      </c>
      <c r="Q11035" t="s">
        <v>215</v>
      </c>
    </row>
    <row r="11036" spans="1:17" hidden="1" x14ac:dyDescent="0.25">
      <c r="A11036" t="s">
        <v>43069</v>
      </c>
      <c r="B11036" t="s">
        <v>43070</v>
      </c>
      <c r="C11036" s="1" t="str">
        <f t="shared" si="1547"/>
        <v>21:0719</v>
      </c>
      <c r="D11036" s="1" t="str">
        <f t="shared" si="1548"/>
        <v>21:0212</v>
      </c>
      <c r="E11036" t="s">
        <v>43071</v>
      </c>
      <c r="F11036" t="s">
        <v>43072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 t="s">
        <v>21</v>
      </c>
      <c r="P11036" t="s">
        <v>45</v>
      </c>
      <c r="Q11036" t="s">
        <v>103</v>
      </c>
    </row>
    <row r="11037" spans="1:17" hidden="1" x14ac:dyDescent="0.25">
      <c r="A11037" t="s">
        <v>43073</v>
      </c>
      <c r="B11037" t="s">
        <v>43074</v>
      </c>
      <c r="C11037" s="1" t="str">
        <f t="shared" si="1547"/>
        <v>21:0719</v>
      </c>
      <c r="D11037" s="1" t="str">
        <f t="shared" si="1548"/>
        <v>21:0212</v>
      </c>
      <c r="E11037" t="s">
        <v>43075</v>
      </c>
      <c r="F11037" t="s">
        <v>43076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 t="s">
        <v>21</v>
      </c>
      <c r="P11037" t="s">
        <v>45</v>
      </c>
      <c r="Q11037" t="s">
        <v>59</v>
      </c>
    </row>
    <row r="11038" spans="1:17" hidden="1" x14ac:dyDescent="0.25">
      <c r="A11038" t="s">
        <v>43077</v>
      </c>
      <c r="B11038" t="s">
        <v>43078</v>
      </c>
      <c r="C11038" s="1" t="str">
        <f t="shared" si="1547"/>
        <v>21:0719</v>
      </c>
      <c r="D11038" s="1" t="str">
        <f>HYPERLINK("http://geochem.nrcan.gc.ca/cdogs/content/svy/svy_e.htm", "")</f>
        <v/>
      </c>
      <c r="G11038" s="1" t="str">
        <f>HYPERLINK("http://geochem.nrcan.gc.ca/cdogs/content/cr_/cr_00085_e.htm", "85")</f>
        <v>85</v>
      </c>
      <c r="J11038" t="s">
        <v>11703</v>
      </c>
      <c r="K11038" t="s">
        <v>11704</v>
      </c>
      <c r="O11038" t="s">
        <v>689</v>
      </c>
      <c r="P11038" t="s">
        <v>45</v>
      </c>
      <c r="Q11038" t="s">
        <v>398</v>
      </c>
    </row>
    <row r="11039" spans="1:17" hidden="1" x14ac:dyDescent="0.25">
      <c r="A11039" t="s">
        <v>43079</v>
      </c>
      <c r="B11039" t="s">
        <v>43080</v>
      </c>
      <c r="C11039" s="1" t="str">
        <f t="shared" si="1547"/>
        <v>21:0719</v>
      </c>
      <c r="D11039" s="1" t="str">
        <f t="shared" ref="D11039:D11050" si="1551">HYPERLINK("http://geochem.nrcan.gc.ca/cdogs/content/svy/svy210212_e.htm", "21:0212")</f>
        <v>21:0212</v>
      </c>
      <c r="E11039" t="s">
        <v>43081</v>
      </c>
      <c r="F11039" t="s">
        <v>43082</v>
      </c>
      <c r="H11039">
        <v>61.400391399999997</v>
      </c>
      <c r="I11039">
        <v>-135.56076110000001</v>
      </c>
      <c r="J11039" s="1" t="str">
        <f t="shared" ref="J11039:J11050" si="1552">HYPERLINK("http://geochem.nrcan.gc.ca/cdogs/content/kwd/kwd020018_e.htm", "Fluid (stream)")</f>
        <v>Fluid (stream)</v>
      </c>
      <c r="K11039" s="1" t="str">
        <f t="shared" ref="K11039:K11050" si="1553">HYPERLINK("http://geochem.nrcan.gc.ca/cdogs/content/kwd/kwd080007_e.htm", "Untreated Water")</f>
        <v>Untreated Water</v>
      </c>
      <c r="O11039" t="s">
        <v>21</v>
      </c>
      <c r="P11039" t="s">
        <v>45</v>
      </c>
      <c r="Q11039" t="s">
        <v>23</v>
      </c>
    </row>
    <row r="11040" spans="1:17" hidden="1" x14ac:dyDescent="0.25">
      <c r="A11040" t="s">
        <v>43083</v>
      </c>
      <c r="B11040" t="s">
        <v>43084</v>
      </c>
      <c r="C11040" s="1" t="str">
        <f t="shared" si="1547"/>
        <v>21:0719</v>
      </c>
      <c r="D11040" s="1" t="str">
        <f t="shared" si="1551"/>
        <v>21:0212</v>
      </c>
      <c r="E11040" t="s">
        <v>43085</v>
      </c>
      <c r="F11040" t="s">
        <v>43086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 t="s">
        <v>21</v>
      </c>
      <c r="P11040" t="s">
        <v>87</v>
      </c>
      <c r="Q11040" t="s">
        <v>93</v>
      </c>
    </row>
    <row r="11041" spans="1:17" hidden="1" x14ac:dyDescent="0.25">
      <c r="A11041" t="s">
        <v>43087</v>
      </c>
      <c r="B11041" t="s">
        <v>43088</v>
      </c>
      <c r="C11041" s="1" t="str">
        <f t="shared" si="1547"/>
        <v>21:0719</v>
      </c>
      <c r="D11041" s="1" t="str">
        <f t="shared" si="1551"/>
        <v>21:0212</v>
      </c>
      <c r="E11041" t="s">
        <v>43089</v>
      </c>
      <c r="F11041" t="s">
        <v>43090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 t="s">
        <v>21</v>
      </c>
      <c r="P11041" t="s">
        <v>45</v>
      </c>
      <c r="Q11041" t="s">
        <v>46</v>
      </c>
    </row>
    <row r="11042" spans="1:17" hidden="1" x14ac:dyDescent="0.25">
      <c r="A11042" t="s">
        <v>43091</v>
      </c>
      <c r="B11042" t="s">
        <v>43092</v>
      </c>
      <c r="C11042" s="1" t="str">
        <f t="shared" si="1547"/>
        <v>21:0719</v>
      </c>
      <c r="D11042" s="1" t="str">
        <f t="shared" si="1551"/>
        <v>21:0212</v>
      </c>
      <c r="E11042" t="s">
        <v>43093</v>
      </c>
      <c r="F11042" t="s">
        <v>43094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 t="s">
        <v>21</v>
      </c>
      <c r="P11042" t="s">
        <v>22</v>
      </c>
      <c r="Q11042" t="s">
        <v>35</v>
      </c>
    </row>
    <row r="11043" spans="1:17" hidden="1" x14ac:dyDescent="0.25">
      <c r="A11043" t="s">
        <v>43095</v>
      </c>
      <c r="B11043" t="s">
        <v>43096</v>
      </c>
      <c r="C11043" s="1" t="str">
        <f t="shared" si="1547"/>
        <v>21:0719</v>
      </c>
      <c r="D11043" s="1" t="str">
        <f t="shared" si="1551"/>
        <v>21:0212</v>
      </c>
      <c r="E11043" t="s">
        <v>43097</v>
      </c>
      <c r="F11043" t="s">
        <v>43098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 t="s">
        <v>43099</v>
      </c>
      <c r="P11043" t="s">
        <v>356</v>
      </c>
      <c r="Q11043" t="s">
        <v>35</v>
      </c>
    </row>
    <row r="11044" spans="1:17" hidden="1" x14ac:dyDescent="0.25">
      <c r="A11044" t="s">
        <v>43100</v>
      </c>
      <c r="B11044" t="s">
        <v>43101</v>
      </c>
      <c r="C11044" s="1" t="str">
        <f t="shared" si="1547"/>
        <v>21:0719</v>
      </c>
      <c r="D11044" s="1" t="str">
        <f t="shared" si="1551"/>
        <v>21:0212</v>
      </c>
      <c r="E11044" t="s">
        <v>43102</v>
      </c>
      <c r="F11044" t="s">
        <v>43103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 t="s">
        <v>14508</v>
      </c>
      <c r="P11044" t="s">
        <v>22</v>
      </c>
      <c r="Q11044" t="s">
        <v>522</v>
      </c>
    </row>
    <row r="11045" spans="1:17" hidden="1" x14ac:dyDescent="0.25">
      <c r="A11045" t="s">
        <v>43104</v>
      </c>
      <c r="B11045" t="s">
        <v>43105</v>
      </c>
      <c r="C11045" s="1" t="str">
        <f t="shared" si="1547"/>
        <v>21:0719</v>
      </c>
      <c r="D11045" s="1" t="str">
        <f t="shared" si="1551"/>
        <v>21:0212</v>
      </c>
      <c r="E11045" t="s">
        <v>43102</v>
      </c>
      <c r="F11045" t="s">
        <v>43106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 t="s">
        <v>607</v>
      </c>
      <c r="P11045" t="s">
        <v>2212</v>
      </c>
      <c r="Q11045" t="s">
        <v>522</v>
      </c>
    </row>
    <row r="11046" spans="1:17" hidden="1" x14ac:dyDescent="0.25">
      <c r="A11046" t="s">
        <v>43107</v>
      </c>
      <c r="B11046" t="s">
        <v>43108</v>
      </c>
      <c r="C11046" s="1" t="str">
        <f t="shared" si="1547"/>
        <v>21:0719</v>
      </c>
      <c r="D11046" s="1" t="str">
        <f t="shared" si="1551"/>
        <v>21:0212</v>
      </c>
      <c r="E11046" t="s">
        <v>43109</v>
      </c>
      <c r="F11046" t="s">
        <v>43110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 t="s">
        <v>76</v>
      </c>
      <c r="P11046" t="s">
        <v>22</v>
      </c>
      <c r="Q11046" t="s">
        <v>392</v>
      </c>
    </row>
    <row r="11047" spans="1:17" hidden="1" x14ac:dyDescent="0.25">
      <c r="A11047" t="s">
        <v>43111</v>
      </c>
      <c r="B11047" t="s">
        <v>43112</v>
      </c>
      <c r="C11047" s="1" t="str">
        <f t="shared" si="1547"/>
        <v>21:0719</v>
      </c>
      <c r="D11047" s="1" t="str">
        <f t="shared" si="1551"/>
        <v>21:0212</v>
      </c>
      <c r="E11047" t="s">
        <v>43113</v>
      </c>
      <c r="F11047" t="s">
        <v>43114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 t="s">
        <v>21</v>
      </c>
      <c r="P11047" t="s">
        <v>583</v>
      </c>
      <c r="Q11047" t="s">
        <v>522</v>
      </c>
    </row>
    <row r="11048" spans="1:17" hidden="1" x14ac:dyDescent="0.25">
      <c r="A11048" t="s">
        <v>43115</v>
      </c>
      <c r="B11048" t="s">
        <v>43116</v>
      </c>
      <c r="C11048" s="1" t="str">
        <f t="shared" si="1547"/>
        <v>21:0719</v>
      </c>
      <c r="D11048" s="1" t="str">
        <f t="shared" si="1551"/>
        <v>21:0212</v>
      </c>
      <c r="E11048" t="s">
        <v>43117</v>
      </c>
      <c r="F11048" t="s">
        <v>43118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 t="s">
        <v>582</v>
      </c>
      <c r="P11048" t="s">
        <v>397</v>
      </c>
      <c r="Q11048" t="s">
        <v>398</v>
      </c>
    </row>
    <row r="11049" spans="1:17" hidden="1" x14ac:dyDescent="0.25">
      <c r="A11049" t="s">
        <v>43119</v>
      </c>
      <c r="B11049" t="s">
        <v>43120</v>
      </c>
      <c r="C11049" s="1" t="str">
        <f t="shared" si="1547"/>
        <v>21:0719</v>
      </c>
      <c r="D11049" s="1" t="str">
        <f t="shared" si="1551"/>
        <v>21:0212</v>
      </c>
      <c r="E11049" t="s">
        <v>43121</v>
      </c>
      <c r="F11049" t="s">
        <v>43122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 t="s">
        <v>21</v>
      </c>
      <c r="P11049" t="s">
        <v>356</v>
      </c>
      <c r="Q11049" t="s">
        <v>35</v>
      </c>
    </row>
    <row r="11050" spans="1:17" hidden="1" x14ac:dyDescent="0.25">
      <c r="A11050" t="s">
        <v>43123</v>
      </c>
      <c r="B11050" t="s">
        <v>43124</v>
      </c>
      <c r="C11050" s="1" t="str">
        <f t="shared" si="1547"/>
        <v>21:0719</v>
      </c>
      <c r="D11050" s="1" t="str">
        <f t="shared" si="1551"/>
        <v>21:0212</v>
      </c>
      <c r="E11050" t="s">
        <v>43125</v>
      </c>
      <c r="F11050" t="s">
        <v>43126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 t="s">
        <v>21</v>
      </c>
      <c r="P11050" t="s">
        <v>45</v>
      </c>
      <c r="Q11050" t="s">
        <v>522</v>
      </c>
    </row>
    <row r="11051" spans="1:17" hidden="1" x14ac:dyDescent="0.25">
      <c r="A11051" t="s">
        <v>43127</v>
      </c>
      <c r="B11051" t="s">
        <v>43128</v>
      </c>
      <c r="C11051" s="1" t="str">
        <f t="shared" si="1547"/>
        <v>21:0719</v>
      </c>
      <c r="D11051" s="1" t="str">
        <f>HYPERLINK("http://geochem.nrcan.gc.ca/cdogs/content/svy/svy_e.htm", "")</f>
        <v/>
      </c>
      <c r="G11051" s="1" t="str">
        <f>HYPERLINK("http://geochem.nrcan.gc.ca/cdogs/content/cr_/cr_00086_e.htm", "86")</f>
        <v>86</v>
      </c>
      <c r="J11051" t="s">
        <v>11703</v>
      </c>
      <c r="K11051" t="s">
        <v>11704</v>
      </c>
      <c r="O11051" t="s">
        <v>7174</v>
      </c>
      <c r="P11051" t="s">
        <v>22</v>
      </c>
      <c r="Q11051" t="s">
        <v>35</v>
      </c>
    </row>
    <row r="11052" spans="1:17" hidden="1" x14ac:dyDescent="0.25">
      <c r="A11052" t="s">
        <v>43129</v>
      </c>
      <c r="B11052" t="s">
        <v>43130</v>
      </c>
      <c r="C11052" s="1" t="str">
        <f t="shared" si="1547"/>
        <v>21:0719</v>
      </c>
      <c r="D11052" s="1" t="str">
        <f t="shared" ref="D11052:D11064" si="1554">HYPERLINK("http://geochem.nrcan.gc.ca/cdogs/content/svy/svy210212_e.htm", "21:0212")</f>
        <v>21:0212</v>
      </c>
      <c r="E11052" t="s">
        <v>43131</v>
      </c>
      <c r="F11052" t="s">
        <v>43132</v>
      </c>
      <c r="H11052">
        <v>61.483167899999998</v>
      </c>
      <c r="I11052">
        <v>-135.5956487</v>
      </c>
      <c r="J11052" s="1" t="str">
        <f t="shared" ref="J11052:J11064" si="1555">HYPERLINK("http://geochem.nrcan.gc.ca/cdogs/content/kwd/kwd020018_e.htm", "Fluid (stream)")</f>
        <v>Fluid (stream)</v>
      </c>
      <c r="K11052" s="1" t="str">
        <f t="shared" ref="K11052:K11064" si="1556">HYPERLINK("http://geochem.nrcan.gc.ca/cdogs/content/kwd/kwd080007_e.htm", "Untreated Water")</f>
        <v>Untreated Water</v>
      </c>
      <c r="O11052" t="s">
        <v>21</v>
      </c>
      <c r="P11052" t="s">
        <v>45</v>
      </c>
      <c r="Q11052" t="s">
        <v>522</v>
      </c>
    </row>
    <row r="11053" spans="1:17" hidden="1" x14ac:dyDescent="0.25">
      <c r="A11053" t="s">
        <v>43133</v>
      </c>
      <c r="B11053" t="s">
        <v>43134</v>
      </c>
      <c r="C11053" s="1" t="str">
        <f t="shared" si="1547"/>
        <v>21:0719</v>
      </c>
      <c r="D11053" s="1" t="str">
        <f t="shared" si="1554"/>
        <v>21:0212</v>
      </c>
      <c r="E11053" t="s">
        <v>43135</v>
      </c>
      <c r="F11053" t="s">
        <v>43136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 t="s">
        <v>21</v>
      </c>
      <c r="P11053" t="s">
        <v>87</v>
      </c>
      <c r="Q11053" t="s">
        <v>23</v>
      </c>
    </row>
    <row r="11054" spans="1:17" hidden="1" x14ac:dyDescent="0.25">
      <c r="A11054" t="s">
        <v>43137</v>
      </c>
      <c r="B11054" t="s">
        <v>43138</v>
      </c>
      <c r="C11054" s="1" t="str">
        <f t="shared" si="1547"/>
        <v>21:0719</v>
      </c>
      <c r="D11054" s="1" t="str">
        <f t="shared" si="1554"/>
        <v>21:0212</v>
      </c>
      <c r="E11054" t="s">
        <v>43139</v>
      </c>
      <c r="F11054" t="s">
        <v>43140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 t="s">
        <v>21</v>
      </c>
      <c r="P11054" t="s">
        <v>87</v>
      </c>
      <c r="Q11054" t="s">
        <v>35</v>
      </c>
    </row>
    <row r="11055" spans="1:17" hidden="1" x14ac:dyDescent="0.25">
      <c r="A11055" t="s">
        <v>43141</v>
      </c>
      <c r="B11055" t="s">
        <v>43142</v>
      </c>
      <c r="C11055" s="1" t="str">
        <f t="shared" si="1547"/>
        <v>21:0719</v>
      </c>
      <c r="D11055" s="1" t="str">
        <f t="shared" si="1554"/>
        <v>21:0212</v>
      </c>
      <c r="E11055" t="s">
        <v>43143</v>
      </c>
      <c r="F11055" t="s">
        <v>43144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 t="s">
        <v>21</v>
      </c>
      <c r="P11055" t="s">
        <v>87</v>
      </c>
      <c r="Q11055" t="s">
        <v>23</v>
      </c>
    </row>
    <row r="11056" spans="1:17" hidden="1" x14ac:dyDescent="0.25">
      <c r="A11056" t="s">
        <v>43145</v>
      </c>
      <c r="B11056" t="s">
        <v>43146</v>
      </c>
      <c r="C11056" s="1" t="str">
        <f t="shared" si="1547"/>
        <v>21:0719</v>
      </c>
      <c r="D11056" s="1" t="str">
        <f t="shared" si="1554"/>
        <v>21:0212</v>
      </c>
      <c r="E11056" t="s">
        <v>43147</v>
      </c>
      <c r="F11056" t="s">
        <v>43148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 t="s">
        <v>370</v>
      </c>
      <c r="P11056" t="s">
        <v>45</v>
      </c>
      <c r="Q11056" t="s">
        <v>46</v>
      </c>
    </row>
    <row r="11057" spans="1:17" hidden="1" x14ac:dyDescent="0.25">
      <c r="A11057" t="s">
        <v>43149</v>
      </c>
      <c r="B11057" t="s">
        <v>43150</v>
      </c>
      <c r="C11057" s="1" t="str">
        <f t="shared" ref="C11057:C11120" si="1557">HYPERLINK("http://geochem.nrcan.gc.ca/cdogs/content/bdl/bdl210719_e.htm", "21:0719")</f>
        <v>21:0719</v>
      </c>
      <c r="D11057" s="1" t="str">
        <f t="shared" si="1554"/>
        <v>21:0212</v>
      </c>
      <c r="E11057" t="s">
        <v>43151</v>
      </c>
      <c r="F11057" t="s">
        <v>43152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 t="s">
        <v>1597</v>
      </c>
      <c r="P11057" t="s">
        <v>87</v>
      </c>
      <c r="Q11057" t="s">
        <v>653</v>
      </c>
    </row>
    <row r="11058" spans="1:17" hidden="1" x14ac:dyDescent="0.25">
      <c r="A11058" t="s">
        <v>43153</v>
      </c>
      <c r="B11058" t="s">
        <v>43154</v>
      </c>
      <c r="C11058" s="1" t="str">
        <f t="shared" si="1557"/>
        <v>21:0719</v>
      </c>
      <c r="D11058" s="1" t="str">
        <f t="shared" si="1554"/>
        <v>21:0212</v>
      </c>
      <c r="E11058" t="s">
        <v>43155</v>
      </c>
      <c r="F11058" t="s">
        <v>43156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 t="s">
        <v>21</v>
      </c>
      <c r="P11058" t="s">
        <v>87</v>
      </c>
      <c r="Q11058" t="s">
        <v>522</v>
      </c>
    </row>
    <row r="11059" spans="1:17" hidden="1" x14ac:dyDescent="0.25">
      <c r="A11059" t="s">
        <v>43157</v>
      </c>
      <c r="B11059" t="s">
        <v>43158</v>
      </c>
      <c r="C11059" s="1" t="str">
        <f t="shared" si="1557"/>
        <v>21:0719</v>
      </c>
      <c r="D11059" s="1" t="str">
        <f t="shared" si="1554"/>
        <v>21:0212</v>
      </c>
      <c r="E11059" t="s">
        <v>43159</v>
      </c>
      <c r="F11059" t="s">
        <v>43160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 t="s">
        <v>311</v>
      </c>
      <c r="P11059" t="s">
        <v>148</v>
      </c>
      <c r="Q11059" t="s">
        <v>398</v>
      </c>
    </row>
    <row r="11060" spans="1:17" hidden="1" x14ac:dyDescent="0.25">
      <c r="A11060" t="s">
        <v>43161</v>
      </c>
      <c r="B11060" t="s">
        <v>43162</v>
      </c>
      <c r="C11060" s="1" t="str">
        <f t="shared" si="1557"/>
        <v>21:0719</v>
      </c>
      <c r="D11060" s="1" t="str">
        <f t="shared" si="1554"/>
        <v>21:0212</v>
      </c>
      <c r="E11060" t="s">
        <v>43163</v>
      </c>
      <c r="F11060" t="s">
        <v>43164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 t="s">
        <v>43165</v>
      </c>
      <c r="P11060" t="s">
        <v>148</v>
      </c>
      <c r="Q11060" t="s">
        <v>522</v>
      </c>
    </row>
    <row r="11061" spans="1:17" hidden="1" x14ac:dyDescent="0.25">
      <c r="A11061" t="s">
        <v>43166</v>
      </c>
      <c r="B11061" t="s">
        <v>43167</v>
      </c>
      <c r="C11061" s="1" t="str">
        <f t="shared" si="1557"/>
        <v>21:0719</v>
      </c>
      <c r="D11061" s="1" t="str">
        <f t="shared" si="1554"/>
        <v>21:0212</v>
      </c>
      <c r="E11061" t="s">
        <v>43168</v>
      </c>
      <c r="F11061" t="s">
        <v>43169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 t="s">
        <v>2418</v>
      </c>
      <c r="P11061" t="s">
        <v>148</v>
      </c>
      <c r="Q11061" t="s">
        <v>398</v>
      </c>
    </row>
    <row r="11062" spans="1:17" hidden="1" x14ac:dyDescent="0.25">
      <c r="A11062" t="s">
        <v>43170</v>
      </c>
      <c r="B11062" t="s">
        <v>43171</v>
      </c>
      <c r="C11062" s="1" t="str">
        <f t="shared" si="1557"/>
        <v>21:0719</v>
      </c>
      <c r="D11062" s="1" t="str">
        <f t="shared" si="1554"/>
        <v>21:0212</v>
      </c>
      <c r="E11062" t="s">
        <v>43172</v>
      </c>
      <c r="F11062" t="s">
        <v>43173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 t="s">
        <v>43174</v>
      </c>
      <c r="P11062" t="s">
        <v>22</v>
      </c>
      <c r="Q11062" t="s">
        <v>365</v>
      </c>
    </row>
    <row r="11063" spans="1:17" hidden="1" x14ac:dyDescent="0.25">
      <c r="A11063" t="s">
        <v>43175</v>
      </c>
      <c r="B11063" t="s">
        <v>43176</v>
      </c>
      <c r="C11063" s="1" t="str">
        <f t="shared" si="1557"/>
        <v>21:0719</v>
      </c>
      <c r="D11063" s="1" t="str">
        <f t="shared" si="1554"/>
        <v>21:0212</v>
      </c>
      <c r="E11063" t="s">
        <v>43177</v>
      </c>
      <c r="F11063" t="s">
        <v>43178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 t="s">
        <v>43179</v>
      </c>
      <c r="P11063" t="s">
        <v>45</v>
      </c>
      <c r="Q11063" t="s">
        <v>398</v>
      </c>
    </row>
    <row r="11064" spans="1:17" hidden="1" x14ac:dyDescent="0.25">
      <c r="A11064" t="s">
        <v>43180</v>
      </c>
      <c r="B11064" t="s">
        <v>43181</v>
      </c>
      <c r="C11064" s="1" t="str">
        <f t="shared" si="1557"/>
        <v>21:0719</v>
      </c>
      <c r="D11064" s="1" t="str">
        <f t="shared" si="1554"/>
        <v>21:0212</v>
      </c>
      <c r="E11064" t="s">
        <v>43182</v>
      </c>
      <c r="F11064" t="s">
        <v>43183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 t="s">
        <v>43184</v>
      </c>
      <c r="P11064" t="s">
        <v>45</v>
      </c>
      <c r="Q11064" t="s">
        <v>653</v>
      </c>
    </row>
    <row r="11065" spans="1:17" hidden="1" x14ac:dyDescent="0.25">
      <c r="A11065" t="s">
        <v>43185</v>
      </c>
      <c r="B11065" t="s">
        <v>43186</v>
      </c>
      <c r="C11065" s="1" t="str">
        <f t="shared" si="1557"/>
        <v>21:0719</v>
      </c>
      <c r="D11065" s="1" t="str">
        <f>HYPERLINK("http://geochem.nrcan.gc.ca/cdogs/content/svy/svy_e.htm", "")</f>
        <v/>
      </c>
      <c r="G11065" s="1" t="str">
        <f>HYPERLINK("http://geochem.nrcan.gc.ca/cdogs/content/cr_/cr_00085_e.htm", "85")</f>
        <v>85</v>
      </c>
      <c r="J11065" t="s">
        <v>11703</v>
      </c>
      <c r="K11065" t="s">
        <v>11704</v>
      </c>
      <c r="O11065" t="s">
        <v>2731</v>
      </c>
      <c r="P11065" t="s">
        <v>356</v>
      </c>
      <c r="Q11065" t="s">
        <v>5130</v>
      </c>
    </row>
    <row r="11066" spans="1:17" hidden="1" x14ac:dyDescent="0.25">
      <c r="A11066" t="s">
        <v>43187</v>
      </c>
      <c r="B11066" t="s">
        <v>43188</v>
      </c>
      <c r="C11066" s="1" t="str">
        <f t="shared" si="1557"/>
        <v>21:0719</v>
      </c>
      <c r="D11066" s="1" t="str">
        <f t="shared" ref="D11066:D11091" si="1558">HYPERLINK("http://geochem.nrcan.gc.ca/cdogs/content/svy/svy210212_e.htm", "21:0212")</f>
        <v>21:0212</v>
      </c>
      <c r="E11066" t="s">
        <v>43182</v>
      </c>
      <c r="F11066" t="s">
        <v>43189</v>
      </c>
      <c r="H11066">
        <v>61.447572399999999</v>
      </c>
      <c r="I11066">
        <v>-134.25564399999999</v>
      </c>
      <c r="J11066" s="1" t="str">
        <f t="shared" ref="J11066:J11091" si="1559">HYPERLINK("http://geochem.nrcan.gc.ca/cdogs/content/kwd/kwd020018_e.htm", "Fluid (stream)")</f>
        <v>Fluid (stream)</v>
      </c>
      <c r="K11066" s="1" t="str">
        <f t="shared" ref="K11066:K11091" si="1560">HYPERLINK("http://geochem.nrcan.gc.ca/cdogs/content/kwd/kwd080007_e.htm", "Untreated Water")</f>
        <v>Untreated Water</v>
      </c>
      <c r="O11066" t="s">
        <v>43190</v>
      </c>
      <c r="P11066" t="s">
        <v>45</v>
      </c>
      <c r="Q11066" t="s">
        <v>522</v>
      </c>
    </row>
    <row r="11067" spans="1:17" hidden="1" x14ac:dyDescent="0.25">
      <c r="A11067" t="s">
        <v>43191</v>
      </c>
      <c r="B11067" t="s">
        <v>43192</v>
      </c>
      <c r="C11067" s="1" t="str">
        <f t="shared" si="1557"/>
        <v>21:0719</v>
      </c>
      <c r="D11067" s="1" t="str">
        <f t="shared" si="1558"/>
        <v>21:0212</v>
      </c>
      <c r="E11067" t="s">
        <v>43193</v>
      </c>
      <c r="F11067" t="s">
        <v>43194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 t="s">
        <v>6252</v>
      </c>
      <c r="P11067" t="s">
        <v>45</v>
      </c>
      <c r="Q11067" t="s">
        <v>398</v>
      </c>
    </row>
    <row r="11068" spans="1:17" hidden="1" x14ac:dyDescent="0.25">
      <c r="A11068" t="s">
        <v>43195</v>
      </c>
      <c r="B11068" t="s">
        <v>43196</v>
      </c>
      <c r="C11068" s="1" t="str">
        <f t="shared" si="1557"/>
        <v>21:0719</v>
      </c>
      <c r="D11068" s="1" t="str">
        <f t="shared" si="1558"/>
        <v>21:0212</v>
      </c>
      <c r="E11068" t="s">
        <v>43197</v>
      </c>
      <c r="F11068" t="s">
        <v>43198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 t="s">
        <v>21</v>
      </c>
      <c r="P11068" t="s">
        <v>87</v>
      </c>
      <c r="Q11068" t="s">
        <v>365</v>
      </c>
    </row>
    <row r="11069" spans="1:17" hidden="1" x14ac:dyDescent="0.25">
      <c r="A11069" t="s">
        <v>43199</v>
      </c>
      <c r="B11069" t="s">
        <v>43200</v>
      </c>
      <c r="C11069" s="1" t="str">
        <f t="shared" si="1557"/>
        <v>21:0719</v>
      </c>
      <c r="D11069" s="1" t="str">
        <f t="shared" si="1558"/>
        <v>21:0212</v>
      </c>
      <c r="E11069" t="s">
        <v>43201</v>
      </c>
      <c r="F11069" t="s">
        <v>43202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 t="s">
        <v>8423</v>
      </c>
      <c r="P11069" t="s">
        <v>87</v>
      </c>
      <c r="Q11069" t="s">
        <v>398</v>
      </c>
    </row>
    <row r="11070" spans="1:17" hidden="1" x14ac:dyDescent="0.25">
      <c r="A11070" t="s">
        <v>43203</v>
      </c>
      <c r="B11070" t="s">
        <v>43204</v>
      </c>
      <c r="C11070" s="1" t="str">
        <f t="shared" si="1557"/>
        <v>21:0719</v>
      </c>
      <c r="D11070" s="1" t="str">
        <f t="shared" si="1558"/>
        <v>21:0212</v>
      </c>
      <c r="E11070" t="s">
        <v>43205</v>
      </c>
      <c r="F11070" t="s">
        <v>43206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 t="s">
        <v>311</v>
      </c>
      <c r="P11070" t="s">
        <v>148</v>
      </c>
      <c r="Q11070" t="s">
        <v>522</v>
      </c>
    </row>
    <row r="11071" spans="1:17" hidden="1" x14ac:dyDescent="0.25">
      <c r="A11071" t="s">
        <v>43207</v>
      </c>
      <c r="B11071" t="s">
        <v>43208</v>
      </c>
      <c r="C11071" s="1" t="str">
        <f t="shared" si="1557"/>
        <v>21:0719</v>
      </c>
      <c r="D11071" s="1" t="str">
        <f t="shared" si="1558"/>
        <v>21:0212</v>
      </c>
      <c r="E11071" t="s">
        <v>43209</v>
      </c>
      <c r="F11071" t="s">
        <v>43210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 t="s">
        <v>43211</v>
      </c>
      <c r="P11071" t="s">
        <v>87</v>
      </c>
      <c r="Q11071" t="s">
        <v>522</v>
      </c>
    </row>
    <row r="11072" spans="1:17" hidden="1" x14ac:dyDescent="0.25">
      <c r="A11072" t="s">
        <v>43212</v>
      </c>
      <c r="B11072" t="s">
        <v>43213</v>
      </c>
      <c r="C11072" s="1" t="str">
        <f t="shared" si="1557"/>
        <v>21:0719</v>
      </c>
      <c r="D11072" s="1" t="str">
        <f t="shared" si="1558"/>
        <v>21:0212</v>
      </c>
      <c r="E11072" t="s">
        <v>43214</v>
      </c>
      <c r="F11072" t="s">
        <v>43215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 t="s">
        <v>3085</v>
      </c>
      <c r="P11072" t="s">
        <v>87</v>
      </c>
      <c r="Q11072" t="s">
        <v>398</v>
      </c>
    </row>
    <row r="11073" spans="1:17" hidden="1" x14ac:dyDescent="0.25">
      <c r="A11073" t="s">
        <v>43216</v>
      </c>
      <c r="B11073" t="s">
        <v>43217</v>
      </c>
      <c r="C11073" s="1" t="str">
        <f t="shared" si="1557"/>
        <v>21:0719</v>
      </c>
      <c r="D11073" s="1" t="str">
        <f t="shared" si="1558"/>
        <v>21:0212</v>
      </c>
      <c r="E11073" t="s">
        <v>43218</v>
      </c>
      <c r="F11073" t="s">
        <v>43219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 t="s">
        <v>10710</v>
      </c>
      <c r="P11073" t="s">
        <v>87</v>
      </c>
      <c r="Q11073" t="s">
        <v>522</v>
      </c>
    </row>
    <row r="11074" spans="1:17" hidden="1" x14ac:dyDescent="0.25">
      <c r="A11074" t="s">
        <v>43220</v>
      </c>
      <c r="B11074" t="s">
        <v>43221</v>
      </c>
      <c r="C11074" s="1" t="str">
        <f t="shared" si="1557"/>
        <v>21:0719</v>
      </c>
      <c r="D11074" s="1" t="str">
        <f t="shared" si="1558"/>
        <v>21:0212</v>
      </c>
      <c r="E11074" t="s">
        <v>43222</v>
      </c>
      <c r="F11074" t="s">
        <v>43223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 t="s">
        <v>16751</v>
      </c>
      <c r="P11074" t="s">
        <v>87</v>
      </c>
      <c r="Q11074" t="s">
        <v>653</v>
      </c>
    </row>
    <row r="11075" spans="1:17" hidden="1" x14ac:dyDescent="0.25">
      <c r="A11075" t="s">
        <v>43224</v>
      </c>
      <c r="B11075" t="s">
        <v>43225</v>
      </c>
      <c r="C11075" s="1" t="str">
        <f t="shared" si="1557"/>
        <v>21:0719</v>
      </c>
      <c r="D11075" s="1" t="str">
        <f t="shared" si="1558"/>
        <v>21:0212</v>
      </c>
      <c r="E11075" t="s">
        <v>43226</v>
      </c>
      <c r="F11075" t="s">
        <v>43227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 t="s">
        <v>6252</v>
      </c>
      <c r="P11075" t="s">
        <v>148</v>
      </c>
      <c r="Q11075" t="s">
        <v>59</v>
      </c>
    </row>
    <row r="11076" spans="1:17" hidden="1" x14ac:dyDescent="0.25">
      <c r="A11076" t="s">
        <v>43228</v>
      </c>
      <c r="B11076" t="s">
        <v>43229</v>
      </c>
      <c r="C11076" s="1" t="str">
        <f t="shared" si="1557"/>
        <v>21:0719</v>
      </c>
      <c r="D11076" s="1" t="str">
        <f t="shared" si="1558"/>
        <v>21:0212</v>
      </c>
      <c r="E11076" t="s">
        <v>43230</v>
      </c>
      <c r="F11076" t="s">
        <v>43231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 t="s">
        <v>1597</v>
      </c>
      <c r="P11076" t="s">
        <v>148</v>
      </c>
      <c r="Q11076" t="s">
        <v>23</v>
      </c>
    </row>
    <row r="11077" spans="1:17" hidden="1" x14ac:dyDescent="0.25">
      <c r="A11077" t="s">
        <v>43232</v>
      </c>
      <c r="B11077" t="s">
        <v>43233</v>
      </c>
      <c r="C11077" s="1" t="str">
        <f t="shared" si="1557"/>
        <v>21:0719</v>
      </c>
      <c r="D11077" s="1" t="str">
        <f t="shared" si="1558"/>
        <v>21:0212</v>
      </c>
      <c r="E11077" t="s">
        <v>43234</v>
      </c>
      <c r="F11077" t="s">
        <v>43235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 t="s">
        <v>2099</v>
      </c>
      <c r="P11077" t="s">
        <v>87</v>
      </c>
      <c r="Q11077" t="s">
        <v>398</v>
      </c>
    </row>
    <row r="11078" spans="1:17" hidden="1" x14ac:dyDescent="0.25">
      <c r="A11078" t="s">
        <v>43236</v>
      </c>
      <c r="B11078" t="s">
        <v>43237</v>
      </c>
      <c r="C11078" s="1" t="str">
        <f t="shared" si="1557"/>
        <v>21:0719</v>
      </c>
      <c r="D11078" s="1" t="str">
        <f t="shared" si="1558"/>
        <v>21:0212</v>
      </c>
      <c r="E11078" t="s">
        <v>43238</v>
      </c>
      <c r="F11078" t="s">
        <v>43239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 t="s">
        <v>9517</v>
      </c>
      <c r="P11078" t="s">
        <v>22</v>
      </c>
      <c r="Q11078" t="s">
        <v>522</v>
      </c>
    </row>
    <row r="11079" spans="1:17" hidden="1" x14ac:dyDescent="0.25">
      <c r="A11079" t="s">
        <v>43240</v>
      </c>
      <c r="B11079" t="s">
        <v>43241</v>
      </c>
      <c r="C11079" s="1" t="str">
        <f t="shared" si="1557"/>
        <v>21:0719</v>
      </c>
      <c r="D11079" s="1" t="str">
        <f t="shared" si="1558"/>
        <v>21:0212</v>
      </c>
      <c r="E11079" t="s">
        <v>43242</v>
      </c>
      <c r="F11079" t="s">
        <v>43243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 t="s">
        <v>1630</v>
      </c>
      <c r="P11079" t="s">
        <v>356</v>
      </c>
      <c r="Q11079" t="s">
        <v>653</v>
      </c>
    </row>
    <row r="11080" spans="1:17" hidden="1" x14ac:dyDescent="0.25">
      <c r="A11080" t="s">
        <v>43244</v>
      </c>
      <c r="B11080" t="s">
        <v>43245</v>
      </c>
      <c r="C11080" s="1" t="str">
        <f t="shared" si="1557"/>
        <v>21:0719</v>
      </c>
      <c r="D11080" s="1" t="str">
        <f t="shared" si="1558"/>
        <v>21:0212</v>
      </c>
      <c r="E11080" t="s">
        <v>43246</v>
      </c>
      <c r="F11080" t="s">
        <v>43247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 t="s">
        <v>43248</v>
      </c>
      <c r="P11080" t="s">
        <v>87</v>
      </c>
      <c r="Q11080" t="s">
        <v>653</v>
      </c>
    </row>
    <row r="11081" spans="1:17" hidden="1" x14ac:dyDescent="0.25">
      <c r="A11081" t="s">
        <v>43249</v>
      </c>
      <c r="B11081" t="s">
        <v>43250</v>
      </c>
      <c r="C11081" s="1" t="str">
        <f t="shared" si="1557"/>
        <v>21:0719</v>
      </c>
      <c r="D11081" s="1" t="str">
        <f t="shared" si="1558"/>
        <v>21:0212</v>
      </c>
      <c r="E11081" t="s">
        <v>43251</v>
      </c>
      <c r="F11081" t="s">
        <v>43252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 t="s">
        <v>582</v>
      </c>
      <c r="P11081" t="s">
        <v>356</v>
      </c>
      <c r="Q11081" t="s">
        <v>35</v>
      </c>
    </row>
    <row r="11082" spans="1:17" hidden="1" x14ac:dyDescent="0.25">
      <c r="A11082" t="s">
        <v>43253</v>
      </c>
      <c r="B11082" t="s">
        <v>43254</v>
      </c>
      <c r="C11082" s="1" t="str">
        <f t="shared" si="1557"/>
        <v>21:0719</v>
      </c>
      <c r="D11082" s="1" t="str">
        <f t="shared" si="1558"/>
        <v>21:0212</v>
      </c>
      <c r="E11082" t="s">
        <v>43251</v>
      </c>
      <c r="F11082" t="s">
        <v>43255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 t="s">
        <v>8284</v>
      </c>
      <c r="P11082" t="s">
        <v>2212</v>
      </c>
      <c r="Q11082" t="s">
        <v>23</v>
      </c>
    </row>
    <row r="11083" spans="1:17" hidden="1" x14ac:dyDescent="0.25">
      <c r="A11083" t="s">
        <v>43256</v>
      </c>
      <c r="B11083" t="s">
        <v>43257</v>
      </c>
      <c r="C11083" s="1" t="str">
        <f t="shared" si="1557"/>
        <v>21:0719</v>
      </c>
      <c r="D11083" s="1" t="str">
        <f t="shared" si="1558"/>
        <v>21:0212</v>
      </c>
      <c r="E11083" t="s">
        <v>43258</v>
      </c>
      <c r="F11083" t="s">
        <v>43259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 t="s">
        <v>21</v>
      </c>
      <c r="P11083" t="s">
        <v>22</v>
      </c>
      <c r="Q11083" t="s">
        <v>198</v>
      </c>
    </row>
    <row r="11084" spans="1:17" hidden="1" x14ac:dyDescent="0.25">
      <c r="A11084" t="s">
        <v>43260</v>
      </c>
      <c r="B11084" t="s">
        <v>43261</v>
      </c>
      <c r="C11084" s="1" t="str">
        <f t="shared" si="1557"/>
        <v>21:0719</v>
      </c>
      <c r="D11084" s="1" t="str">
        <f t="shared" si="1558"/>
        <v>21:0212</v>
      </c>
      <c r="E11084" t="s">
        <v>43262</v>
      </c>
      <c r="F11084" t="s">
        <v>43263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 t="s">
        <v>21</v>
      </c>
      <c r="P11084" t="s">
        <v>148</v>
      </c>
      <c r="Q11084" t="s">
        <v>392</v>
      </c>
    </row>
    <row r="11085" spans="1:17" hidden="1" x14ac:dyDescent="0.25">
      <c r="A11085" t="s">
        <v>43264</v>
      </c>
      <c r="B11085" t="s">
        <v>43265</v>
      </c>
      <c r="C11085" s="1" t="str">
        <f t="shared" si="1557"/>
        <v>21:0719</v>
      </c>
      <c r="D11085" s="1" t="str">
        <f t="shared" si="1558"/>
        <v>21:0212</v>
      </c>
      <c r="E11085" t="s">
        <v>43266</v>
      </c>
      <c r="F11085" t="s">
        <v>43267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 t="s">
        <v>113</v>
      </c>
      <c r="P11085" t="s">
        <v>45</v>
      </c>
      <c r="Q11085" t="s">
        <v>59</v>
      </c>
    </row>
    <row r="11086" spans="1:17" hidden="1" x14ac:dyDescent="0.25">
      <c r="A11086" t="s">
        <v>43268</v>
      </c>
      <c r="B11086" t="s">
        <v>43269</v>
      </c>
      <c r="C11086" s="1" t="str">
        <f t="shared" si="1557"/>
        <v>21:0719</v>
      </c>
      <c r="D11086" s="1" t="str">
        <f t="shared" si="1558"/>
        <v>21:0212</v>
      </c>
      <c r="E11086" t="s">
        <v>43270</v>
      </c>
      <c r="F11086" t="s">
        <v>43271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 t="s">
        <v>21</v>
      </c>
      <c r="P11086" t="s">
        <v>87</v>
      </c>
      <c r="Q11086" t="s">
        <v>392</v>
      </c>
    </row>
    <row r="11087" spans="1:17" hidden="1" x14ac:dyDescent="0.25">
      <c r="A11087" t="s">
        <v>43272</v>
      </c>
      <c r="B11087" t="s">
        <v>43273</v>
      </c>
      <c r="C11087" s="1" t="str">
        <f t="shared" si="1557"/>
        <v>21:0719</v>
      </c>
      <c r="D11087" s="1" t="str">
        <f t="shared" si="1558"/>
        <v>21:0212</v>
      </c>
      <c r="E11087" t="s">
        <v>43274</v>
      </c>
      <c r="F11087" t="s">
        <v>43275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 t="s">
        <v>3376</v>
      </c>
      <c r="P11087" t="s">
        <v>356</v>
      </c>
      <c r="Q11087" t="s">
        <v>35</v>
      </c>
    </row>
    <row r="11088" spans="1:17" hidden="1" x14ac:dyDescent="0.25">
      <c r="A11088" t="s">
        <v>43276</v>
      </c>
      <c r="B11088" t="s">
        <v>43277</v>
      </c>
      <c r="C11088" s="1" t="str">
        <f t="shared" si="1557"/>
        <v>21:0719</v>
      </c>
      <c r="D11088" s="1" t="str">
        <f t="shared" si="1558"/>
        <v>21:0212</v>
      </c>
      <c r="E11088" t="s">
        <v>43278</v>
      </c>
      <c r="F11088" t="s">
        <v>43279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 t="s">
        <v>3397</v>
      </c>
      <c r="P11088" t="s">
        <v>583</v>
      </c>
      <c r="Q11088" t="s">
        <v>3475</v>
      </c>
    </row>
    <row r="11089" spans="1:17" hidden="1" x14ac:dyDescent="0.25">
      <c r="A11089" t="s">
        <v>43280</v>
      </c>
      <c r="B11089" t="s">
        <v>43281</v>
      </c>
      <c r="C11089" s="1" t="str">
        <f t="shared" si="1557"/>
        <v>21:0719</v>
      </c>
      <c r="D11089" s="1" t="str">
        <f t="shared" si="1558"/>
        <v>21:0212</v>
      </c>
      <c r="E11089" t="s">
        <v>43282</v>
      </c>
      <c r="F11089" t="s">
        <v>43283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 t="s">
        <v>21</v>
      </c>
      <c r="P11089" t="s">
        <v>45</v>
      </c>
      <c r="Q11089" t="s">
        <v>365</v>
      </c>
    </row>
    <row r="11090" spans="1:17" hidden="1" x14ac:dyDescent="0.25">
      <c r="A11090" t="s">
        <v>43284</v>
      </c>
      <c r="B11090" t="s">
        <v>43285</v>
      </c>
      <c r="C11090" s="1" t="str">
        <f t="shared" si="1557"/>
        <v>21:0719</v>
      </c>
      <c r="D11090" s="1" t="str">
        <f t="shared" si="1558"/>
        <v>21:0212</v>
      </c>
      <c r="E11090" t="s">
        <v>43286</v>
      </c>
      <c r="F11090" t="s">
        <v>43287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 t="s">
        <v>158</v>
      </c>
      <c r="P11090" t="s">
        <v>356</v>
      </c>
      <c r="Q11090" t="s">
        <v>392</v>
      </c>
    </row>
    <row r="11091" spans="1:17" hidden="1" x14ac:dyDescent="0.25">
      <c r="A11091" t="s">
        <v>43288</v>
      </c>
      <c r="B11091" t="s">
        <v>43289</v>
      </c>
      <c r="C11091" s="1" t="str">
        <f t="shared" si="1557"/>
        <v>21:0719</v>
      </c>
      <c r="D11091" s="1" t="str">
        <f t="shared" si="1558"/>
        <v>21:0212</v>
      </c>
      <c r="E11091" t="s">
        <v>43290</v>
      </c>
      <c r="F11091" t="s">
        <v>43291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 t="s">
        <v>21</v>
      </c>
      <c r="P11091" t="s">
        <v>356</v>
      </c>
      <c r="Q11091" t="s">
        <v>653</v>
      </c>
    </row>
    <row r="11092" spans="1:17" hidden="1" x14ac:dyDescent="0.25">
      <c r="A11092" t="s">
        <v>43292</v>
      </c>
      <c r="B11092" t="s">
        <v>43293</v>
      </c>
      <c r="C11092" s="1" t="str">
        <f t="shared" si="1557"/>
        <v>21:0719</v>
      </c>
      <c r="D11092" s="1" t="str">
        <f>HYPERLINK("http://geochem.nrcan.gc.ca/cdogs/content/svy/svy_e.htm", "")</f>
        <v/>
      </c>
      <c r="G11092" s="1" t="str">
        <f>HYPERLINK("http://geochem.nrcan.gc.ca/cdogs/content/cr_/cr_00084_e.htm", "84")</f>
        <v>84</v>
      </c>
      <c r="J11092" t="s">
        <v>11703</v>
      </c>
      <c r="K11092" t="s">
        <v>11704</v>
      </c>
      <c r="O11092" t="s">
        <v>680</v>
      </c>
      <c r="P11092" t="s">
        <v>22</v>
      </c>
      <c r="Q11092" t="s">
        <v>59</v>
      </c>
    </row>
    <row r="11093" spans="1:17" hidden="1" x14ac:dyDescent="0.25">
      <c r="A11093" t="s">
        <v>43294</v>
      </c>
      <c r="B11093" t="s">
        <v>43295</v>
      </c>
      <c r="C11093" s="1" t="str">
        <f t="shared" si="1557"/>
        <v>21:0719</v>
      </c>
      <c r="D11093" s="1" t="str">
        <f t="shared" ref="D11093:D11104" si="1561">HYPERLINK("http://geochem.nrcan.gc.ca/cdogs/content/svy/svy210212_e.htm", "21:0212")</f>
        <v>21:0212</v>
      </c>
      <c r="E11093" t="s">
        <v>43296</v>
      </c>
      <c r="F11093" t="s">
        <v>43297</v>
      </c>
      <c r="H11093">
        <v>61.348061999999999</v>
      </c>
      <c r="I11093">
        <v>-134.41143099999999</v>
      </c>
      <c r="J11093" s="1" t="str">
        <f t="shared" ref="J11093:J11104" si="1562">HYPERLINK("http://geochem.nrcan.gc.ca/cdogs/content/kwd/kwd020018_e.htm", "Fluid (stream)")</f>
        <v>Fluid (stream)</v>
      </c>
      <c r="K11093" s="1" t="str">
        <f t="shared" ref="K11093:K11104" si="1563">HYPERLINK("http://geochem.nrcan.gc.ca/cdogs/content/kwd/kwd080007_e.htm", "Untreated Water")</f>
        <v>Untreated Water</v>
      </c>
      <c r="O11093" t="s">
        <v>21</v>
      </c>
      <c r="P11093" t="s">
        <v>356</v>
      </c>
      <c r="Q11093" t="s">
        <v>5130</v>
      </c>
    </row>
    <row r="11094" spans="1:17" hidden="1" x14ac:dyDescent="0.25">
      <c r="A11094" t="s">
        <v>43298</v>
      </c>
      <c r="B11094" t="s">
        <v>43299</v>
      </c>
      <c r="C11094" s="1" t="str">
        <f t="shared" si="1557"/>
        <v>21:0719</v>
      </c>
      <c r="D11094" s="1" t="str">
        <f t="shared" si="1561"/>
        <v>21:0212</v>
      </c>
      <c r="E11094" t="s">
        <v>43300</v>
      </c>
      <c r="F11094" t="s">
        <v>43301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 t="s">
        <v>701</v>
      </c>
      <c r="P11094" t="s">
        <v>356</v>
      </c>
      <c r="Q11094" t="s">
        <v>3475</v>
      </c>
    </row>
    <row r="11095" spans="1:17" hidden="1" x14ac:dyDescent="0.25">
      <c r="A11095" t="s">
        <v>43302</v>
      </c>
      <c r="B11095" t="s">
        <v>43303</v>
      </c>
      <c r="C11095" s="1" t="str">
        <f t="shared" si="1557"/>
        <v>21:0719</v>
      </c>
      <c r="D11095" s="1" t="str">
        <f t="shared" si="1561"/>
        <v>21:0212</v>
      </c>
      <c r="E11095" t="s">
        <v>43304</v>
      </c>
      <c r="F11095" t="s">
        <v>43305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 t="s">
        <v>21</v>
      </c>
      <c r="P11095" t="s">
        <v>45</v>
      </c>
      <c r="Q11095" t="s">
        <v>398</v>
      </c>
    </row>
    <row r="11096" spans="1:17" hidden="1" x14ac:dyDescent="0.25">
      <c r="A11096" t="s">
        <v>43306</v>
      </c>
      <c r="B11096" t="s">
        <v>43307</v>
      </c>
      <c r="C11096" s="1" t="str">
        <f t="shared" si="1557"/>
        <v>21:0719</v>
      </c>
      <c r="D11096" s="1" t="str">
        <f t="shared" si="1561"/>
        <v>21:0212</v>
      </c>
      <c r="E11096" t="s">
        <v>43308</v>
      </c>
      <c r="F11096" t="s">
        <v>43309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 t="s">
        <v>21</v>
      </c>
      <c r="P11096" t="s">
        <v>45</v>
      </c>
      <c r="Q11096" t="s">
        <v>3475</v>
      </c>
    </row>
    <row r="11097" spans="1:17" hidden="1" x14ac:dyDescent="0.25">
      <c r="A11097" t="s">
        <v>43310</v>
      </c>
      <c r="B11097" t="s">
        <v>43311</v>
      </c>
      <c r="C11097" s="1" t="str">
        <f t="shared" si="1557"/>
        <v>21:0719</v>
      </c>
      <c r="D11097" s="1" t="str">
        <f t="shared" si="1561"/>
        <v>21:0212</v>
      </c>
      <c r="E11097" t="s">
        <v>43312</v>
      </c>
      <c r="F11097" t="s">
        <v>43313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 t="s">
        <v>225</v>
      </c>
      <c r="P11097" t="s">
        <v>45</v>
      </c>
      <c r="Q11097" t="s">
        <v>653</v>
      </c>
    </row>
    <row r="11098" spans="1:17" hidden="1" x14ac:dyDescent="0.25">
      <c r="A11098" t="s">
        <v>43314</v>
      </c>
      <c r="B11098" t="s">
        <v>43315</v>
      </c>
      <c r="C11098" s="1" t="str">
        <f t="shared" si="1557"/>
        <v>21:0719</v>
      </c>
      <c r="D11098" s="1" t="str">
        <f t="shared" si="1561"/>
        <v>21:0212</v>
      </c>
      <c r="E11098" t="s">
        <v>43316</v>
      </c>
      <c r="F11098" t="s">
        <v>43317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 t="s">
        <v>21</v>
      </c>
      <c r="P11098" t="s">
        <v>87</v>
      </c>
      <c r="Q11098" t="s">
        <v>35</v>
      </c>
    </row>
    <row r="11099" spans="1:17" hidden="1" x14ac:dyDescent="0.25">
      <c r="A11099" t="s">
        <v>43318</v>
      </c>
      <c r="B11099" t="s">
        <v>43319</v>
      </c>
      <c r="C11099" s="1" t="str">
        <f t="shared" si="1557"/>
        <v>21:0719</v>
      </c>
      <c r="D11099" s="1" t="str">
        <f t="shared" si="1561"/>
        <v>21:0212</v>
      </c>
      <c r="E11099" t="s">
        <v>43320</v>
      </c>
      <c r="F11099" t="s">
        <v>43321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 t="s">
        <v>21</v>
      </c>
      <c r="P11099" t="s">
        <v>87</v>
      </c>
      <c r="Q11099" t="s">
        <v>5130</v>
      </c>
    </row>
    <row r="11100" spans="1:17" hidden="1" x14ac:dyDescent="0.25">
      <c r="A11100" t="s">
        <v>43322</v>
      </c>
      <c r="B11100" t="s">
        <v>43323</v>
      </c>
      <c r="C11100" s="1" t="str">
        <f t="shared" si="1557"/>
        <v>21:0719</v>
      </c>
      <c r="D11100" s="1" t="str">
        <f t="shared" si="1561"/>
        <v>21:0212</v>
      </c>
      <c r="E11100" t="s">
        <v>43324</v>
      </c>
      <c r="F11100" t="s">
        <v>43325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 t="s">
        <v>225</v>
      </c>
      <c r="P11100" t="s">
        <v>45</v>
      </c>
      <c r="Q11100" t="s">
        <v>653</v>
      </c>
    </row>
    <row r="11101" spans="1:17" hidden="1" x14ac:dyDescent="0.25">
      <c r="A11101" t="s">
        <v>43326</v>
      </c>
      <c r="B11101" t="s">
        <v>43327</v>
      </c>
      <c r="C11101" s="1" t="str">
        <f t="shared" si="1557"/>
        <v>21:0719</v>
      </c>
      <c r="D11101" s="1" t="str">
        <f t="shared" si="1561"/>
        <v>21:0212</v>
      </c>
      <c r="E11101" t="s">
        <v>43328</v>
      </c>
      <c r="F11101" t="s">
        <v>43329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 t="s">
        <v>652</v>
      </c>
      <c r="P11101" t="s">
        <v>45</v>
      </c>
      <c r="Q11101" t="s">
        <v>3475</v>
      </c>
    </row>
    <row r="11102" spans="1:17" hidden="1" x14ac:dyDescent="0.25">
      <c r="A11102" t="s">
        <v>43330</v>
      </c>
      <c r="B11102" t="s">
        <v>43331</v>
      </c>
      <c r="C11102" s="1" t="str">
        <f t="shared" si="1557"/>
        <v>21:0719</v>
      </c>
      <c r="D11102" s="1" t="str">
        <f t="shared" si="1561"/>
        <v>21:0212</v>
      </c>
      <c r="E11102" t="s">
        <v>43332</v>
      </c>
      <c r="F11102" t="s">
        <v>43333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 t="s">
        <v>21</v>
      </c>
      <c r="P11102" t="s">
        <v>45</v>
      </c>
      <c r="Q11102" t="s">
        <v>398</v>
      </c>
    </row>
    <row r="11103" spans="1:17" hidden="1" x14ac:dyDescent="0.25">
      <c r="A11103" t="s">
        <v>43334</v>
      </c>
      <c r="B11103" t="s">
        <v>43335</v>
      </c>
      <c r="C11103" s="1" t="str">
        <f t="shared" si="1557"/>
        <v>21:0719</v>
      </c>
      <c r="D11103" s="1" t="str">
        <f t="shared" si="1561"/>
        <v>21:0212</v>
      </c>
      <c r="E11103" t="s">
        <v>43336</v>
      </c>
      <c r="F11103" t="s">
        <v>43337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 t="s">
        <v>43338</v>
      </c>
      <c r="P11103" t="s">
        <v>87</v>
      </c>
      <c r="Q11103" t="s">
        <v>59</v>
      </c>
    </row>
    <row r="11104" spans="1:17" hidden="1" x14ac:dyDescent="0.25">
      <c r="A11104" t="s">
        <v>43339</v>
      </c>
      <c r="B11104" t="s">
        <v>43340</v>
      </c>
      <c r="C11104" s="1" t="str">
        <f t="shared" si="1557"/>
        <v>21:0719</v>
      </c>
      <c r="D11104" s="1" t="str">
        <f t="shared" si="1561"/>
        <v>21:0212</v>
      </c>
      <c r="E11104" t="s">
        <v>43341</v>
      </c>
      <c r="F11104" t="s">
        <v>43342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 t="s">
        <v>21</v>
      </c>
      <c r="P11104" t="s">
        <v>45</v>
      </c>
      <c r="Q11104" t="s">
        <v>189</v>
      </c>
    </row>
    <row r="11105" spans="1:17" hidden="1" x14ac:dyDescent="0.25">
      <c r="A11105" t="s">
        <v>43343</v>
      </c>
      <c r="B11105" t="s">
        <v>43344</v>
      </c>
      <c r="C11105" s="1" t="str">
        <f t="shared" si="1557"/>
        <v>21:0719</v>
      </c>
      <c r="D11105" s="1" t="str">
        <f>HYPERLINK("http://geochem.nrcan.gc.ca/cdogs/content/svy/svy_e.htm", "")</f>
        <v/>
      </c>
      <c r="G11105" s="1" t="str">
        <f>HYPERLINK("http://geochem.nrcan.gc.ca/cdogs/content/cr_/cr_00084_e.htm", "84")</f>
        <v>84</v>
      </c>
      <c r="J11105" t="s">
        <v>11703</v>
      </c>
      <c r="K11105" t="s">
        <v>11704</v>
      </c>
      <c r="O11105" t="s">
        <v>680</v>
      </c>
      <c r="P11105" t="s">
        <v>583</v>
      </c>
      <c r="Q11105" t="s">
        <v>46</v>
      </c>
    </row>
    <row r="11106" spans="1:17" hidden="1" x14ac:dyDescent="0.25">
      <c r="A11106" t="s">
        <v>43345</v>
      </c>
      <c r="B11106" t="s">
        <v>43346</v>
      </c>
      <c r="C11106" s="1" t="str">
        <f t="shared" si="1557"/>
        <v>21:0719</v>
      </c>
      <c r="D11106" s="1" t="str">
        <f t="shared" ref="D11106:D11119" si="1564">HYPERLINK("http://geochem.nrcan.gc.ca/cdogs/content/svy/svy210212_e.htm", "21:0212")</f>
        <v>21:0212</v>
      </c>
      <c r="E11106" t="s">
        <v>43347</v>
      </c>
      <c r="F11106" t="s">
        <v>43348</v>
      </c>
      <c r="H11106">
        <v>61.061647999999998</v>
      </c>
      <c r="I11106">
        <v>-134.12735000000001</v>
      </c>
      <c r="J11106" s="1" t="str">
        <f t="shared" ref="J11106:J11119" si="1565">HYPERLINK("http://geochem.nrcan.gc.ca/cdogs/content/kwd/kwd020018_e.htm", "Fluid (stream)")</f>
        <v>Fluid (stream)</v>
      </c>
      <c r="K11106" s="1" t="str">
        <f t="shared" ref="K11106:K11119" si="1566">HYPERLINK("http://geochem.nrcan.gc.ca/cdogs/content/kwd/kwd080007_e.htm", "Untreated Water")</f>
        <v>Untreated Water</v>
      </c>
      <c r="O11106" t="s">
        <v>43349</v>
      </c>
      <c r="P11106" t="s">
        <v>356</v>
      </c>
      <c r="Q11106" t="s">
        <v>653</v>
      </c>
    </row>
    <row r="11107" spans="1:17" hidden="1" x14ac:dyDescent="0.25">
      <c r="A11107" t="s">
        <v>43350</v>
      </c>
      <c r="B11107" t="s">
        <v>43351</v>
      </c>
      <c r="C11107" s="1" t="str">
        <f t="shared" si="1557"/>
        <v>21:0719</v>
      </c>
      <c r="D11107" s="1" t="str">
        <f t="shared" si="1564"/>
        <v>21:0212</v>
      </c>
      <c r="E11107" t="s">
        <v>43352</v>
      </c>
      <c r="F11107" t="s">
        <v>43353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 t="s">
        <v>1812</v>
      </c>
      <c r="P11107" t="s">
        <v>356</v>
      </c>
      <c r="Q11107" t="s">
        <v>5130</v>
      </c>
    </row>
    <row r="11108" spans="1:17" hidden="1" x14ac:dyDescent="0.25">
      <c r="A11108" t="s">
        <v>43354</v>
      </c>
      <c r="B11108" t="s">
        <v>43355</v>
      </c>
      <c r="C11108" s="1" t="str">
        <f t="shared" si="1557"/>
        <v>21:0719</v>
      </c>
      <c r="D11108" s="1" t="str">
        <f t="shared" si="1564"/>
        <v>21:0212</v>
      </c>
      <c r="E11108" t="s">
        <v>43352</v>
      </c>
      <c r="F11108" t="s">
        <v>43356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 t="s">
        <v>17606</v>
      </c>
      <c r="P11108" t="s">
        <v>22</v>
      </c>
      <c r="Q11108" t="s">
        <v>5130</v>
      </c>
    </row>
    <row r="11109" spans="1:17" hidden="1" x14ac:dyDescent="0.25">
      <c r="A11109" t="s">
        <v>43357</v>
      </c>
      <c r="B11109" t="s">
        <v>43358</v>
      </c>
      <c r="C11109" s="1" t="str">
        <f t="shared" si="1557"/>
        <v>21:0719</v>
      </c>
      <c r="D11109" s="1" t="str">
        <f t="shared" si="1564"/>
        <v>21:0212</v>
      </c>
      <c r="E11109" t="s">
        <v>43359</v>
      </c>
      <c r="F11109" t="s">
        <v>43360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 t="s">
        <v>2120</v>
      </c>
      <c r="P11109" t="s">
        <v>583</v>
      </c>
      <c r="Q11109" t="s">
        <v>5130</v>
      </c>
    </row>
    <row r="11110" spans="1:17" hidden="1" x14ac:dyDescent="0.25">
      <c r="A11110" t="s">
        <v>43361</v>
      </c>
      <c r="B11110" t="s">
        <v>43362</v>
      </c>
      <c r="C11110" s="1" t="str">
        <f t="shared" si="1557"/>
        <v>21:0719</v>
      </c>
      <c r="D11110" s="1" t="str">
        <f t="shared" si="1564"/>
        <v>21:0212</v>
      </c>
      <c r="E11110" t="s">
        <v>43363</v>
      </c>
      <c r="F11110" t="s">
        <v>43364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 t="s">
        <v>6252</v>
      </c>
      <c r="P11110" t="s">
        <v>2212</v>
      </c>
      <c r="Q11110" t="s">
        <v>3475</v>
      </c>
    </row>
    <row r="11111" spans="1:17" hidden="1" x14ac:dyDescent="0.25">
      <c r="A11111" t="s">
        <v>43365</v>
      </c>
      <c r="B11111" t="s">
        <v>43366</v>
      </c>
      <c r="C11111" s="1" t="str">
        <f t="shared" si="1557"/>
        <v>21:0719</v>
      </c>
      <c r="D11111" s="1" t="str">
        <f t="shared" si="1564"/>
        <v>21:0212</v>
      </c>
      <c r="E11111" t="s">
        <v>43367</v>
      </c>
      <c r="F11111" t="s">
        <v>43368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 t="s">
        <v>701</v>
      </c>
      <c r="P11111" t="s">
        <v>87</v>
      </c>
      <c r="Q11111" t="s">
        <v>653</v>
      </c>
    </row>
    <row r="11112" spans="1:17" hidden="1" x14ac:dyDescent="0.25">
      <c r="A11112" t="s">
        <v>43369</v>
      </c>
      <c r="B11112" t="s">
        <v>43370</v>
      </c>
      <c r="C11112" s="1" t="str">
        <f t="shared" si="1557"/>
        <v>21:0719</v>
      </c>
      <c r="D11112" s="1" t="str">
        <f t="shared" si="1564"/>
        <v>21:0212</v>
      </c>
      <c r="E11112" t="s">
        <v>43371</v>
      </c>
      <c r="F11112" t="s">
        <v>43372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 t="s">
        <v>3060</v>
      </c>
      <c r="P11112" t="s">
        <v>148</v>
      </c>
      <c r="Q11112" t="s">
        <v>59</v>
      </c>
    </row>
    <row r="11113" spans="1:17" hidden="1" x14ac:dyDescent="0.25">
      <c r="A11113" t="s">
        <v>43373</v>
      </c>
      <c r="B11113" t="s">
        <v>43374</v>
      </c>
      <c r="C11113" s="1" t="str">
        <f t="shared" si="1557"/>
        <v>21:0719</v>
      </c>
      <c r="D11113" s="1" t="str">
        <f t="shared" si="1564"/>
        <v>21:0212</v>
      </c>
      <c r="E11113" t="s">
        <v>43375</v>
      </c>
      <c r="F11113" t="s">
        <v>43376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 t="s">
        <v>2725</v>
      </c>
      <c r="P11113" t="s">
        <v>148</v>
      </c>
      <c r="Q11113" t="s">
        <v>46</v>
      </c>
    </row>
    <row r="11114" spans="1:17" hidden="1" x14ac:dyDescent="0.25">
      <c r="A11114" t="s">
        <v>43377</v>
      </c>
      <c r="B11114" t="s">
        <v>43378</v>
      </c>
      <c r="C11114" s="1" t="str">
        <f t="shared" si="1557"/>
        <v>21:0719</v>
      </c>
      <c r="D11114" s="1" t="str">
        <f t="shared" si="1564"/>
        <v>21:0212</v>
      </c>
      <c r="E11114" t="s">
        <v>43379</v>
      </c>
      <c r="F11114" t="s">
        <v>43380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 t="s">
        <v>3406</v>
      </c>
      <c r="P11114" t="s">
        <v>148</v>
      </c>
      <c r="Q11114" t="s">
        <v>46</v>
      </c>
    </row>
    <row r="11115" spans="1:17" hidden="1" x14ac:dyDescent="0.25">
      <c r="A11115" t="s">
        <v>43381</v>
      </c>
      <c r="B11115" t="s">
        <v>43382</v>
      </c>
      <c r="C11115" s="1" t="str">
        <f t="shared" si="1557"/>
        <v>21:0719</v>
      </c>
      <c r="D11115" s="1" t="str">
        <f t="shared" si="1564"/>
        <v>21:0212</v>
      </c>
      <c r="E11115" t="s">
        <v>43383</v>
      </c>
      <c r="F11115" t="s">
        <v>43384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 t="s">
        <v>113</v>
      </c>
      <c r="P11115" t="s">
        <v>45</v>
      </c>
      <c r="Q11115" t="s">
        <v>522</v>
      </c>
    </row>
    <row r="11116" spans="1:17" hidden="1" x14ac:dyDescent="0.25">
      <c r="A11116" t="s">
        <v>43385</v>
      </c>
      <c r="B11116" t="s">
        <v>43386</v>
      </c>
      <c r="C11116" s="1" t="str">
        <f t="shared" si="1557"/>
        <v>21:0719</v>
      </c>
      <c r="D11116" s="1" t="str">
        <f t="shared" si="1564"/>
        <v>21:0212</v>
      </c>
      <c r="E11116" t="s">
        <v>43387</v>
      </c>
      <c r="F11116" t="s">
        <v>43388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 t="s">
        <v>582</v>
      </c>
      <c r="P11116" t="s">
        <v>87</v>
      </c>
      <c r="Q11116" t="s">
        <v>59</v>
      </c>
    </row>
    <row r="11117" spans="1:17" hidden="1" x14ac:dyDescent="0.25">
      <c r="A11117" t="s">
        <v>43389</v>
      </c>
      <c r="B11117" t="s">
        <v>43390</v>
      </c>
      <c r="C11117" s="1" t="str">
        <f t="shared" si="1557"/>
        <v>21:0719</v>
      </c>
      <c r="D11117" s="1" t="str">
        <f t="shared" si="1564"/>
        <v>21:0212</v>
      </c>
      <c r="E11117" t="s">
        <v>43391</v>
      </c>
      <c r="F11117" t="s">
        <v>43392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 t="s">
        <v>16712</v>
      </c>
      <c r="P11117" t="s">
        <v>87</v>
      </c>
      <c r="Q11117" t="s">
        <v>215</v>
      </c>
    </row>
    <row r="11118" spans="1:17" hidden="1" x14ac:dyDescent="0.25">
      <c r="A11118" t="s">
        <v>43393</v>
      </c>
      <c r="B11118" t="s">
        <v>43394</v>
      </c>
      <c r="C11118" s="1" t="str">
        <f t="shared" si="1557"/>
        <v>21:0719</v>
      </c>
      <c r="D11118" s="1" t="str">
        <f t="shared" si="1564"/>
        <v>21:0212</v>
      </c>
      <c r="E11118" t="s">
        <v>43395</v>
      </c>
      <c r="F11118" t="s">
        <v>43396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 t="s">
        <v>225</v>
      </c>
      <c r="P11118" t="s">
        <v>148</v>
      </c>
      <c r="Q11118" t="s">
        <v>23</v>
      </c>
    </row>
    <row r="11119" spans="1:17" hidden="1" x14ac:dyDescent="0.25">
      <c r="A11119" t="s">
        <v>43397</v>
      </c>
      <c r="B11119" t="s">
        <v>43398</v>
      </c>
      <c r="C11119" s="1" t="str">
        <f t="shared" si="1557"/>
        <v>21:0719</v>
      </c>
      <c r="D11119" s="1" t="str">
        <f t="shared" si="1564"/>
        <v>21:0212</v>
      </c>
      <c r="E11119" t="s">
        <v>43399</v>
      </c>
      <c r="F11119" t="s">
        <v>43400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 t="s">
        <v>17169</v>
      </c>
      <c r="P11119" t="s">
        <v>87</v>
      </c>
      <c r="Q11119" t="s">
        <v>198</v>
      </c>
    </row>
    <row r="11120" spans="1:17" hidden="1" x14ac:dyDescent="0.25">
      <c r="A11120" t="s">
        <v>43401</v>
      </c>
      <c r="B11120" t="s">
        <v>43402</v>
      </c>
      <c r="C11120" s="1" t="str">
        <f t="shared" si="1557"/>
        <v>21:0719</v>
      </c>
      <c r="D11120" s="1" t="str">
        <f>HYPERLINK("http://geochem.nrcan.gc.ca/cdogs/content/svy/svy_e.htm", "")</f>
        <v/>
      </c>
      <c r="G11120" s="1" t="str">
        <f>HYPERLINK("http://geochem.nrcan.gc.ca/cdogs/content/cr_/cr_00086_e.htm", "86")</f>
        <v>86</v>
      </c>
      <c r="J11120" t="s">
        <v>11703</v>
      </c>
      <c r="K11120" t="s">
        <v>11704</v>
      </c>
      <c r="O11120" t="s">
        <v>10345</v>
      </c>
      <c r="P11120" t="s">
        <v>583</v>
      </c>
      <c r="Q11120" t="s">
        <v>29</v>
      </c>
    </row>
    <row r="11121" spans="1:17" hidden="1" x14ac:dyDescent="0.25">
      <c r="A11121" t="s">
        <v>43403</v>
      </c>
      <c r="B11121" t="s">
        <v>43404</v>
      </c>
      <c r="C11121" s="1" t="str">
        <f t="shared" ref="C11121:C11184" si="1567">HYPERLINK("http://geochem.nrcan.gc.ca/cdogs/content/bdl/bdl210719_e.htm", "21:0719")</f>
        <v>21:0719</v>
      </c>
      <c r="D11121" s="1" t="str">
        <f t="shared" ref="D11121:D11155" si="1568">HYPERLINK("http://geochem.nrcan.gc.ca/cdogs/content/svy/svy210212_e.htm", "21:0212")</f>
        <v>21:0212</v>
      </c>
      <c r="E11121" t="s">
        <v>43405</v>
      </c>
      <c r="F11121" t="s">
        <v>43406</v>
      </c>
      <c r="H11121">
        <v>61.193391699999999</v>
      </c>
      <c r="I11121">
        <v>-134.10868339999999</v>
      </c>
      <c r="J11121" s="1" t="str">
        <f t="shared" ref="J11121:J11155" si="1569">HYPERLINK("http://geochem.nrcan.gc.ca/cdogs/content/kwd/kwd020018_e.htm", "Fluid (stream)")</f>
        <v>Fluid (stream)</v>
      </c>
      <c r="K11121" s="1" t="str">
        <f t="shared" ref="K11121:K11155" si="1570">HYPERLINK("http://geochem.nrcan.gc.ca/cdogs/content/kwd/kwd080007_e.htm", "Untreated Water")</f>
        <v>Untreated Water</v>
      </c>
      <c r="O11121" t="s">
        <v>1247</v>
      </c>
      <c r="P11121" t="s">
        <v>87</v>
      </c>
      <c r="Q11121" t="s">
        <v>59</v>
      </c>
    </row>
    <row r="11122" spans="1:17" hidden="1" x14ac:dyDescent="0.25">
      <c r="A11122" t="s">
        <v>43407</v>
      </c>
      <c r="B11122" t="s">
        <v>43408</v>
      </c>
      <c r="C11122" s="1" t="str">
        <f t="shared" si="1567"/>
        <v>21:0719</v>
      </c>
      <c r="D11122" s="1" t="str">
        <f t="shared" si="1568"/>
        <v>21:0212</v>
      </c>
      <c r="E11122" t="s">
        <v>43409</v>
      </c>
      <c r="F11122" t="s">
        <v>43410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 t="s">
        <v>21</v>
      </c>
      <c r="P11122" t="s">
        <v>148</v>
      </c>
      <c r="Q11122" t="s">
        <v>35</v>
      </c>
    </row>
    <row r="11123" spans="1:17" hidden="1" x14ac:dyDescent="0.25">
      <c r="A11123" t="s">
        <v>43411</v>
      </c>
      <c r="B11123" t="s">
        <v>43412</v>
      </c>
      <c r="C11123" s="1" t="str">
        <f t="shared" si="1567"/>
        <v>21:0719</v>
      </c>
      <c r="D11123" s="1" t="str">
        <f t="shared" si="1568"/>
        <v>21:0212</v>
      </c>
      <c r="E11123" t="s">
        <v>43413</v>
      </c>
      <c r="F11123" t="s">
        <v>43414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 t="s">
        <v>680</v>
      </c>
      <c r="P11123" t="s">
        <v>148</v>
      </c>
      <c r="Q11123" t="s">
        <v>59</v>
      </c>
    </row>
    <row r="11124" spans="1:17" hidden="1" x14ac:dyDescent="0.25">
      <c r="A11124" t="s">
        <v>43415</v>
      </c>
      <c r="B11124" t="s">
        <v>43416</v>
      </c>
      <c r="C11124" s="1" t="str">
        <f t="shared" si="1567"/>
        <v>21:0719</v>
      </c>
      <c r="D11124" s="1" t="str">
        <f t="shared" si="1568"/>
        <v>21:0212</v>
      </c>
      <c r="E11124" t="s">
        <v>43413</v>
      </c>
      <c r="F11124" t="s">
        <v>43417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 t="s">
        <v>2418</v>
      </c>
      <c r="P11124" t="s">
        <v>148</v>
      </c>
      <c r="Q11124" t="s">
        <v>35</v>
      </c>
    </row>
    <row r="11125" spans="1:17" hidden="1" x14ac:dyDescent="0.25">
      <c r="A11125" t="s">
        <v>43418</v>
      </c>
      <c r="B11125" t="s">
        <v>43419</v>
      </c>
      <c r="C11125" s="1" t="str">
        <f t="shared" si="1567"/>
        <v>21:0719</v>
      </c>
      <c r="D11125" s="1" t="str">
        <f t="shared" si="1568"/>
        <v>21:0212</v>
      </c>
      <c r="E11125" t="s">
        <v>43420</v>
      </c>
      <c r="F11125" t="s">
        <v>43421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 t="s">
        <v>3027</v>
      </c>
      <c r="P11125" t="s">
        <v>148</v>
      </c>
      <c r="Q11125" t="s">
        <v>522</v>
      </c>
    </row>
    <row r="11126" spans="1:17" hidden="1" x14ac:dyDescent="0.25">
      <c r="A11126" t="s">
        <v>43422</v>
      </c>
      <c r="B11126" t="s">
        <v>43423</v>
      </c>
      <c r="C11126" s="1" t="str">
        <f t="shared" si="1567"/>
        <v>21:0719</v>
      </c>
      <c r="D11126" s="1" t="str">
        <f t="shared" si="1568"/>
        <v>21:0212</v>
      </c>
      <c r="E11126" t="s">
        <v>43424</v>
      </c>
      <c r="F11126" t="s">
        <v>43425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 t="s">
        <v>43426</v>
      </c>
      <c r="P11126" t="s">
        <v>148</v>
      </c>
      <c r="Q11126" t="s">
        <v>392</v>
      </c>
    </row>
    <row r="11127" spans="1:17" hidden="1" x14ac:dyDescent="0.25">
      <c r="A11127" t="s">
        <v>43427</v>
      </c>
      <c r="B11127" t="s">
        <v>43428</v>
      </c>
      <c r="C11127" s="1" t="str">
        <f t="shared" si="1567"/>
        <v>21:0719</v>
      </c>
      <c r="D11127" s="1" t="str">
        <f t="shared" si="1568"/>
        <v>21:0212</v>
      </c>
      <c r="E11127" t="s">
        <v>43429</v>
      </c>
      <c r="F11127" t="s">
        <v>43430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 t="s">
        <v>588</v>
      </c>
      <c r="P11127" t="s">
        <v>148</v>
      </c>
      <c r="Q11127" t="s">
        <v>392</v>
      </c>
    </row>
    <row r="11128" spans="1:17" hidden="1" x14ac:dyDescent="0.25">
      <c r="A11128" t="s">
        <v>43431</v>
      </c>
      <c r="B11128" t="s">
        <v>43432</v>
      </c>
      <c r="C11128" s="1" t="str">
        <f t="shared" si="1567"/>
        <v>21:0719</v>
      </c>
      <c r="D11128" s="1" t="str">
        <f t="shared" si="1568"/>
        <v>21:0212</v>
      </c>
      <c r="E11128" t="s">
        <v>43433</v>
      </c>
      <c r="F11128" t="s">
        <v>43434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 t="s">
        <v>21</v>
      </c>
      <c r="P11128" t="s">
        <v>45</v>
      </c>
      <c r="Q11128" t="s">
        <v>4049</v>
      </c>
    </row>
    <row r="11129" spans="1:17" hidden="1" x14ac:dyDescent="0.25">
      <c r="A11129" t="s">
        <v>43435</v>
      </c>
      <c r="B11129" t="s">
        <v>43436</v>
      </c>
      <c r="C11129" s="1" t="str">
        <f t="shared" si="1567"/>
        <v>21:0719</v>
      </c>
      <c r="D11129" s="1" t="str">
        <f t="shared" si="1568"/>
        <v>21:0212</v>
      </c>
      <c r="E11129" t="s">
        <v>43437</v>
      </c>
      <c r="F11129" t="s">
        <v>43438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 t="s">
        <v>10120</v>
      </c>
      <c r="P11129" t="s">
        <v>583</v>
      </c>
      <c r="Q11129" t="s">
        <v>59</v>
      </c>
    </row>
    <row r="11130" spans="1:17" hidden="1" x14ac:dyDescent="0.25">
      <c r="A11130" t="s">
        <v>43439</v>
      </c>
      <c r="B11130" t="s">
        <v>43440</v>
      </c>
      <c r="C11130" s="1" t="str">
        <f t="shared" si="1567"/>
        <v>21:0719</v>
      </c>
      <c r="D11130" s="1" t="str">
        <f t="shared" si="1568"/>
        <v>21:0212</v>
      </c>
      <c r="E11130" t="s">
        <v>43441</v>
      </c>
      <c r="F11130" t="s">
        <v>43442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 t="s">
        <v>5780</v>
      </c>
      <c r="P11130" t="s">
        <v>356</v>
      </c>
      <c r="Q11130" t="s">
        <v>398</v>
      </c>
    </row>
    <row r="11131" spans="1:17" hidden="1" x14ac:dyDescent="0.25">
      <c r="A11131" t="s">
        <v>43443</v>
      </c>
      <c r="B11131" t="s">
        <v>43444</v>
      </c>
      <c r="C11131" s="1" t="str">
        <f t="shared" si="1567"/>
        <v>21:0719</v>
      </c>
      <c r="D11131" s="1" t="str">
        <f t="shared" si="1568"/>
        <v>21:0212</v>
      </c>
      <c r="E11131" t="s">
        <v>43445</v>
      </c>
      <c r="F11131" t="s">
        <v>43446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 t="s">
        <v>43447</v>
      </c>
      <c r="P11131" t="s">
        <v>1515</v>
      </c>
      <c r="Q11131" t="s">
        <v>4049</v>
      </c>
    </row>
    <row r="11132" spans="1:17" hidden="1" x14ac:dyDescent="0.25">
      <c r="A11132" t="s">
        <v>43448</v>
      </c>
      <c r="B11132" t="s">
        <v>43449</v>
      </c>
      <c r="C11132" s="1" t="str">
        <f t="shared" si="1567"/>
        <v>21:0719</v>
      </c>
      <c r="D11132" s="1" t="str">
        <f t="shared" si="1568"/>
        <v>21:0212</v>
      </c>
      <c r="E11132" t="s">
        <v>43450</v>
      </c>
      <c r="F11132" t="s">
        <v>43451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 t="s">
        <v>76</v>
      </c>
      <c r="P11132" t="s">
        <v>45</v>
      </c>
      <c r="Q11132" t="s">
        <v>4049</v>
      </c>
    </row>
    <row r="11133" spans="1:17" hidden="1" x14ac:dyDescent="0.25">
      <c r="A11133" t="s">
        <v>43452</v>
      </c>
      <c r="B11133" t="s">
        <v>43453</v>
      </c>
      <c r="C11133" s="1" t="str">
        <f t="shared" si="1567"/>
        <v>21:0719</v>
      </c>
      <c r="D11133" s="1" t="str">
        <f t="shared" si="1568"/>
        <v>21:0212</v>
      </c>
      <c r="E11133" t="s">
        <v>43454</v>
      </c>
      <c r="F11133" t="s">
        <v>43455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 t="s">
        <v>21</v>
      </c>
      <c r="P11133" t="s">
        <v>1515</v>
      </c>
      <c r="Q11133" t="s">
        <v>4049</v>
      </c>
    </row>
    <row r="11134" spans="1:17" hidden="1" x14ac:dyDescent="0.25">
      <c r="A11134" t="s">
        <v>43456</v>
      </c>
      <c r="B11134" t="s">
        <v>43457</v>
      </c>
      <c r="C11134" s="1" t="str">
        <f t="shared" si="1567"/>
        <v>21:0719</v>
      </c>
      <c r="D11134" s="1" t="str">
        <f t="shared" si="1568"/>
        <v>21:0212</v>
      </c>
      <c r="E11134" t="s">
        <v>43458</v>
      </c>
      <c r="F11134" t="s">
        <v>43459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 t="s">
        <v>21</v>
      </c>
      <c r="P11134" t="s">
        <v>356</v>
      </c>
      <c r="Q11134" t="s">
        <v>398</v>
      </c>
    </row>
    <row r="11135" spans="1:17" hidden="1" x14ac:dyDescent="0.25">
      <c r="A11135" t="s">
        <v>43460</v>
      </c>
      <c r="B11135" t="s">
        <v>43461</v>
      </c>
      <c r="C11135" s="1" t="str">
        <f t="shared" si="1567"/>
        <v>21:0719</v>
      </c>
      <c r="D11135" s="1" t="str">
        <f t="shared" si="1568"/>
        <v>21:0212</v>
      </c>
      <c r="E11135" t="s">
        <v>43462</v>
      </c>
      <c r="F11135" t="s">
        <v>43463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 t="s">
        <v>21</v>
      </c>
      <c r="P11135" t="s">
        <v>45</v>
      </c>
      <c r="Q11135" t="s">
        <v>23</v>
      </c>
    </row>
    <row r="11136" spans="1:17" hidden="1" x14ac:dyDescent="0.25">
      <c r="A11136" t="s">
        <v>43464</v>
      </c>
      <c r="B11136" t="s">
        <v>43465</v>
      </c>
      <c r="C11136" s="1" t="str">
        <f t="shared" si="1567"/>
        <v>21:0719</v>
      </c>
      <c r="D11136" s="1" t="str">
        <f t="shared" si="1568"/>
        <v>21:0212</v>
      </c>
      <c r="E11136" t="s">
        <v>43466</v>
      </c>
      <c r="F11136" t="s">
        <v>43467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 t="s">
        <v>21</v>
      </c>
      <c r="P11136" t="s">
        <v>87</v>
      </c>
      <c r="Q11136" t="s">
        <v>59</v>
      </c>
    </row>
    <row r="11137" spans="1:17" hidden="1" x14ac:dyDescent="0.25">
      <c r="A11137" t="s">
        <v>43468</v>
      </c>
      <c r="B11137" t="s">
        <v>43469</v>
      </c>
      <c r="C11137" s="1" t="str">
        <f t="shared" si="1567"/>
        <v>21:0719</v>
      </c>
      <c r="D11137" s="1" t="str">
        <f t="shared" si="1568"/>
        <v>21:0212</v>
      </c>
      <c r="E11137" t="s">
        <v>43470</v>
      </c>
      <c r="F11137" t="s">
        <v>43471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 t="s">
        <v>21</v>
      </c>
      <c r="P11137" t="s">
        <v>583</v>
      </c>
      <c r="Q11137" t="s">
        <v>12387</v>
      </c>
    </row>
    <row r="11138" spans="1:17" hidden="1" x14ac:dyDescent="0.25">
      <c r="A11138" t="s">
        <v>43472</v>
      </c>
      <c r="B11138" t="s">
        <v>43473</v>
      </c>
      <c r="C11138" s="1" t="str">
        <f t="shared" si="1567"/>
        <v>21:0719</v>
      </c>
      <c r="D11138" s="1" t="str">
        <f t="shared" si="1568"/>
        <v>21:0212</v>
      </c>
      <c r="E11138" t="s">
        <v>43474</v>
      </c>
      <c r="F11138" t="s">
        <v>43475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 t="s">
        <v>21</v>
      </c>
      <c r="P11138" t="s">
        <v>87</v>
      </c>
      <c r="Q11138" t="s">
        <v>365</v>
      </c>
    </row>
    <row r="11139" spans="1:17" hidden="1" x14ac:dyDescent="0.25">
      <c r="A11139" t="s">
        <v>43476</v>
      </c>
      <c r="B11139" t="s">
        <v>43477</v>
      </c>
      <c r="C11139" s="1" t="str">
        <f t="shared" si="1567"/>
        <v>21:0719</v>
      </c>
      <c r="D11139" s="1" t="str">
        <f t="shared" si="1568"/>
        <v>21:0212</v>
      </c>
      <c r="E11139" t="s">
        <v>43478</v>
      </c>
      <c r="F11139" t="s">
        <v>43479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 t="s">
        <v>21</v>
      </c>
      <c r="P11139" t="s">
        <v>45</v>
      </c>
      <c r="Q11139" t="s">
        <v>653</v>
      </c>
    </row>
    <row r="11140" spans="1:17" hidden="1" x14ac:dyDescent="0.25">
      <c r="A11140" t="s">
        <v>43480</v>
      </c>
      <c r="B11140" t="s">
        <v>43481</v>
      </c>
      <c r="C11140" s="1" t="str">
        <f t="shared" si="1567"/>
        <v>21:0719</v>
      </c>
      <c r="D11140" s="1" t="str">
        <f t="shared" si="1568"/>
        <v>21:0212</v>
      </c>
      <c r="E11140" t="s">
        <v>43482</v>
      </c>
      <c r="F11140" t="s">
        <v>43483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 t="s">
        <v>311</v>
      </c>
      <c r="P11140" t="s">
        <v>45</v>
      </c>
      <c r="Q11140" t="s">
        <v>3475</v>
      </c>
    </row>
    <row r="11141" spans="1:17" hidden="1" x14ac:dyDescent="0.25">
      <c r="A11141" t="s">
        <v>43484</v>
      </c>
      <c r="B11141" t="s">
        <v>43485</v>
      </c>
      <c r="C11141" s="1" t="str">
        <f t="shared" si="1567"/>
        <v>21:0719</v>
      </c>
      <c r="D11141" s="1" t="str">
        <f t="shared" si="1568"/>
        <v>21:0212</v>
      </c>
      <c r="E11141" t="s">
        <v>43486</v>
      </c>
      <c r="F11141" t="s">
        <v>43487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 t="s">
        <v>21</v>
      </c>
      <c r="P11141" t="s">
        <v>87</v>
      </c>
      <c r="Q11141" t="s">
        <v>653</v>
      </c>
    </row>
    <row r="11142" spans="1:17" hidden="1" x14ac:dyDescent="0.25">
      <c r="A11142" t="s">
        <v>43488</v>
      </c>
      <c r="B11142" t="s">
        <v>43489</v>
      </c>
      <c r="C11142" s="1" t="str">
        <f t="shared" si="1567"/>
        <v>21:0719</v>
      </c>
      <c r="D11142" s="1" t="str">
        <f t="shared" si="1568"/>
        <v>21:0212</v>
      </c>
      <c r="E11142" t="s">
        <v>43490</v>
      </c>
      <c r="F11142" t="s">
        <v>43491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 t="s">
        <v>21</v>
      </c>
      <c r="P11142" t="s">
        <v>45</v>
      </c>
      <c r="Q11142" t="s">
        <v>653</v>
      </c>
    </row>
    <row r="11143" spans="1:17" hidden="1" x14ac:dyDescent="0.25">
      <c r="A11143" t="s">
        <v>43492</v>
      </c>
      <c r="B11143" t="s">
        <v>43493</v>
      </c>
      <c r="C11143" s="1" t="str">
        <f t="shared" si="1567"/>
        <v>21:0719</v>
      </c>
      <c r="D11143" s="1" t="str">
        <f t="shared" si="1568"/>
        <v>21:0212</v>
      </c>
      <c r="E11143" t="s">
        <v>43494</v>
      </c>
      <c r="F11143" t="s">
        <v>43495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 t="s">
        <v>370</v>
      </c>
      <c r="P11143" t="s">
        <v>356</v>
      </c>
      <c r="Q11143" t="s">
        <v>35</v>
      </c>
    </row>
    <row r="11144" spans="1:17" hidden="1" x14ac:dyDescent="0.25">
      <c r="A11144" t="s">
        <v>43496</v>
      </c>
      <c r="B11144" t="s">
        <v>43497</v>
      </c>
      <c r="C11144" s="1" t="str">
        <f t="shared" si="1567"/>
        <v>21:0719</v>
      </c>
      <c r="D11144" s="1" t="str">
        <f t="shared" si="1568"/>
        <v>21:0212</v>
      </c>
      <c r="E11144" t="s">
        <v>43498</v>
      </c>
      <c r="F11144" t="s">
        <v>43499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 t="s">
        <v>701</v>
      </c>
      <c r="P11144" t="s">
        <v>356</v>
      </c>
      <c r="Q11144" t="s">
        <v>12387</v>
      </c>
    </row>
    <row r="11145" spans="1:17" hidden="1" x14ac:dyDescent="0.25">
      <c r="A11145" t="s">
        <v>43500</v>
      </c>
      <c r="B11145" t="s">
        <v>43501</v>
      </c>
      <c r="C11145" s="1" t="str">
        <f t="shared" si="1567"/>
        <v>21:0719</v>
      </c>
      <c r="D11145" s="1" t="str">
        <f t="shared" si="1568"/>
        <v>21:0212</v>
      </c>
      <c r="E11145" t="s">
        <v>43502</v>
      </c>
      <c r="F11145" t="s">
        <v>43503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 t="s">
        <v>21</v>
      </c>
      <c r="P11145" t="s">
        <v>397</v>
      </c>
      <c r="Q11145" t="s">
        <v>3475</v>
      </c>
    </row>
    <row r="11146" spans="1:17" hidden="1" x14ac:dyDescent="0.25">
      <c r="A11146" t="s">
        <v>43504</v>
      </c>
      <c r="B11146" t="s">
        <v>43505</v>
      </c>
      <c r="C11146" s="1" t="str">
        <f t="shared" si="1567"/>
        <v>21:0719</v>
      </c>
      <c r="D11146" s="1" t="str">
        <f t="shared" si="1568"/>
        <v>21:0212</v>
      </c>
      <c r="E11146" t="s">
        <v>43502</v>
      </c>
      <c r="F11146" t="s">
        <v>43506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 t="s">
        <v>21</v>
      </c>
      <c r="P11146" t="s">
        <v>583</v>
      </c>
      <c r="Q11146" t="s">
        <v>3475</v>
      </c>
    </row>
    <row r="11147" spans="1:17" hidden="1" x14ac:dyDescent="0.25">
      <c r="A11147" t="s">
        <v>43507</v>
      </c>
      <c r="B11147" t="s">
        <v>43508</v>
      </c>
      <c r="C11147" s="1" t="str">
        <f t="shared" si="1567"/>
        <v>21:0719</v>
      </c>
      <c r="D11147" s="1" t="str">
        <f t="shared" si="1568"/>
        <v>21:0212</v>
      </c>
      <c r="E11147" t="s">
        <v>43509</v>
      </c>
      <c r="F11147" t="s">
        <v>43510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 t="s">
        <v>512</v>
      </c>
      <c r="P11147" t="s">
        <v>22</v>
      </c>
      <c r="Q11147" t="s">
        <v>4049</v>
      </c>
    </row>
    <row r="11148" spans="1:17" hidden="1" x14ac:dyDescent="0.25">
      <c r="A11148" t="s">
        <v>43511</v>
      </c>
      <c r="B11148" t="s">
        <v>43512</v>
      </c>
      <c r="C11148" s="1" t="str">
        <f t="shared" si="1567"/>
        <v>21:0719</v>
      </c>
      <c r="D11148" s="1" t="str">
        <f t="shared" si="1568"/>
        <v>21:0212</v>
      </c>
      <c r="E11148" t="s">
        <v>43513</v>
      </c>
      <c r="F11148" t="s">
        <v>43514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 t="s">
        <v>3089</v>
      </c>
      <c r="P11148" t="s">
        <v>22</v>
      </c>
      <c r="Q11148" t="s">
        <v>522</v>
      </c>
    </row>
    <row r="11149" spans="1:17" hidden="1" x14ac:dyDescent="0.25">
      <c r="A11149" t="s">
        <v>43515</v>
      </c>
      <c r="B11149" t="s">
        <v>43516</v>
      </c>
      <c r="C11149" s="1" t="str">
        <f t="shared" si="1567"/>
        <v>21:0719</v>
      </c>
      <c r="D11149" s="1" t="str">
        <f t="shared" si="1568"/>
        <v>21:0212</v>
      </c>
      <c r="E11149" t="s">
        <v>43517</v>
      </c>
      <c r="F11149" t="s">
        <v>43518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 t="s">
        <v>189</v>
      </c>
      <c r="P11149" t="s">
        <v>397</v>
      </c>
      <c r="Q11149" t="s">
        <v>198</v>
      </c>
    </row>
    <row r="11150" spans="1:17" hidden="1" x14ac:dyDescent="0.25">
      <c r="A11150" t="s">
        <v>43519</v>
      </c>
      <c r="B11150" t="s">
        <v>43520</v>
      </c>
      <c r="C11150" s="1" t="str">
        <f t="shared" si="1567"/>
        <v>21:0719</v>
      </c>
      <c r="D11150" s="1" t="str">
        <f t="shared" si="1568"/>
        <v>21:0212</v>
      </c>
      <c r="E11150" t="s">
        <v>43521</v>
      </c>
      <c r="F11150" t="s">
        <v>43522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 t="s">
        <v>43523</v>
      </c>
      <c r="P11150" t="s">
        <v>2212</v>
      </c>
      <c r="Q11150" t="s">
        <v>35</v>
      </c>
    </row>
    <row r="11151" spans="1:17" hidden="1" x14ac:dyDescent="0.25">
      <c r="A11151" t="s">
        <v>43524</v>
      </c>
      <c r="B11151" t="s">
        <v>43525</v>
      </c>
      <c r="C11151" s="1" t="str">
        <f t="shared" si="1567"/>
        <v>21:0719</v>
      </c>
      <c r="D11151" s="1" t="str">
        <f t="shared" si="1568"/>
        <v>21:0212</v>
      </c>
      <c r="E11151" t="s">
        <v>43526</v>
      </c>
      <c r="F11151" t="s">
        <v>43527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 t="s">
        <v>3419</v>
      </c>
      <c r="P11151" t="s">
        <v>356</v>
      </c>
      <c r="Q11151" t="s">
        <v>522</v>
      </c>
    </row>
    <row r="11152" spans="1:17" hidden="1" x14ac:dyDescent="0.25">
      <c r="A11152" t="s">
        <v>43528</v>
      </c>
      <c r="B11152" t="s">
        <v>43529</v>
      </c>
      <c r="C11152" s="1" t="str">
        <f t="shared" si="1567"/>
        <v>21:0719</v>
      </c>
      <c r="D11152" s="1" t="str">
        <f t="shared" si="1568"/>
        <v>21:0212</v>
      </c>
      <c r="E11152" t="s">
        <v>43530</v>
      </c>
      <c r="F11152" t="s">
        <v>43531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 t="s">
        <v>21</v>
      </c>
      <c r="P11152" t="s">
        <v>356</v>
      </c>
      <c r="Q11152" t="s">
        <v>5130</v>
      </c>
    </row>
    <row r="11153" spans="1:17" hidden="1" x14ac:dyDescent="0.25">
      <c r="A11153" t="s">
        <v>43532</v>
      </c>
      <c r="B11153" t="s">
        <v>43533</v>
      </c>
      <c r="C11153" s="1" t="str">
        <f t="shared" si="1567"/>
        <v>21:0719</v>
      </c>
      <c r="D11153" s="1" t="str">
        <f t="shared" si="1568"/>
        <v>21:0212</v>
      </c>
      <c r="E11153" t="s">
        <v>43534</v>
      </c>
      <c r="F11153" t="s">
        <v>43535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 t="s">
        <v>21</v>
      </c>
      <c r="P11153" t="s">
        <v>45</v>
      </c>
      <c r="Q11153" t="s">
        <v>398</v>
      </c>
    </row>
    <row r="11154" spans="1:17" hidden="1" x14ac:dyDescent="0.25">
      <c r="A11154" t="s">
        <v>43536</v>
      </c>
      <c r="B11154" t="s">
        <v>43537</v>
      </c>
      <c r="C11154" s="1" t="str">
        <f t="shared" si="1567"/>
        <v>21:0719</v>
      </c>
      <c r="D11154" s="1" t="str">
        <f t="shared" si="1568"/>
        <v>21:0212</v>
      </c>
      <c r="E11154" t="s">
        <v>43538</v>
      </c>
      <c r="F11154" t="s">
        <v>43539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 t="s">
        <v>4378</v>
      </c>
      <c r="P11154" t="s">
        <v>45</v>
      </c>
      <c r="Q11154" t="s">
        <v>398</v>
      </c>
    </row>
    <row r="11155" spans="1:17" hidden="1" x14ac:dyDescent="0.25">
      <c r="A11155" t="s">
        <v>43540</v>
      </c>
      <c r="B11155" t="s">
        <v>43541</v>
      </c>
      <c r="C11155" s="1" t="str">
        <f t="shared" si="1567"/>
        <v>21:0719</v>
      </c>
      <c r="D11155" s="1" t="str">
        <f t="shared" si="1568"/>
        <v>21:0212</v>
      </c>
      <c r="E11155" t="s">
        <v>43542</v>
      </c>
      <c r="F11155" t="s">
        <v>43543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 t="s">
        <v>21</v>
      </c>
      <c r="P11155" t="s">
        <v>87</v>
      </c>
      <c r="Q11155" t="s">
        <v>398</v>
      </c>
    </row>
    <row r="11156" spans="1:17" hidden="1" x14ac:dyDescent="0.25">
      <c r="A11156" t="s">
        <v>43544</v>
      </c>
      <c r="B11156" t="s">
        <v>43545</v>
      </c>
      <c r="C11156" s="1" t="str">
        <f t="shared" si="1567"/>
        <v>21:0719</v>
      </c>
      <c r="D11156" s="1" t="str">
        <f>HYPERLINK("http://geochem.nrcan.gc.ca/cdogs/content/svy/svy_e.htm", "")</f>
        <v/>
      </c>
      <c r="G11156" s="1" t="str">
        <f>HYPERLINK("http://geochem.nrcan.gc.ca/cdogs/content/cr_/cr_00085_e.htm", "85")</f>
        <v>85</v>
      </c>
      <c r="J11156" t="s">
        <v>11703</v>
      </c>
      <c r="K11156" t="s">
        <v>11704</v>
      </c>
      <c r="O11156" t="s">
        <v>3065</v>
      </c>
      <c r="P11156" t="s">
        <v>87</v>
      </c>
      <c r="Q11156" t="s">
        <v>365</v>
      </c>
    </row>
    <row r="11157" spans="1:17" hidden="1" x14ac:dyDescent="0.25">
      <c r="A11157" t="s">
        <v>43546</v>
      </c>
      <c r="B11157" t="s">
        <v>43547</v>
      </c>
      <c r="C11157" s="1" t="str">
        <f t="shared" si="1567"/>
        <v>21:0719</v>
      </c>
      <c r="D11157" s="1" t="str">
        <f t="shared" ref="D11157:D11163" si="1571">HYPERLINK("http://geochem.nrcan.gc.ca/cdogs/content/svy/svy210212_e.htm", "21:0212")</f>
        <v>21:0212</v>
      </c>
      <c r="E11157" t="s">
        <v>43548</v>
      </c>
      <c r="F11157" t="s">
        <v>43549</v>
      </c>
      <c r="H11157">
        <v>61.090980899999998</v>
      </c>
      <c r="I11157">
        <v>-134.81432799999999</v>
      </c>
      <c r="J11157" s="1" t="str">
        <f t="shared" ref="J11157:J11163" si="1572">HYPERLINK("http://geochem.nrcan.gc.ca/cdogs/content/kwd/kwd020018_e.htm", "Fluid (stream)")</f>
        <v>Fluid (stream)</v>
      </c>
      <c r="K11157" s="1" t="str">
        <f t="shared" ref="K11157:K11163" si="1573">HYPERLINK("http://geochem.nrcan.gc.ca/cdogs/content/kwd/kwd080007_e.htm", "Untreated Water")</f>
        <v>Untreated Water</v>
      </c>
      <c r="O11157" t="s">
        <v>21</v>
      </c>
      <c r="P11157" t="s">
        <v>87</v>
      </c>
      <c r="Q11157" t="s">
        <v>5130</v>
      </c>
    </row>
    <row r="11158" spans="1:17" hidden="1" x14ac:dyDescent="0.25">
      <c r="A11158" t="s">
        <v>43550</v>
      </c>
      <c r="B11158" t="s">
        <v>43551</v>
      </c>
      <c r="C11158" s="1" t="str">
        <f t="shared" si="1567"/>
        <v>21:0719</v>
      </c>
      <c r="D11158" s="1" t="str">
        <f t="shared" si="1571"/>
        <v>21:0212</v>
      </c>
      <c r="E11158" t="s">
        <v>43552</v>
      </c>
      <c r="F11158" t="s">
        <v>43553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 t="s">
        <v>21</v>
      </c>
      <c r="P11158" t="s">
        <v>87</v>
      </c>
      <c r="Q11158" t="s">
        <v>522</v>
      </c>
    </row>
    <row r="11159" spans="1:17" hidden="1" x14ac:dyDescent="0.25">
      <c r="A11159" t="s">
        <v>43554</v>
      </c>
      <c r="B11159" t="s">
        <v>43555</v>
      </c>
      <c r="C11159" s="1" t="str">
        <f t="shared" si="1567"/>
        <v>21:0719</v>
      </c>
      <c r="D11159" s="1" t="str">
        <f t="shared" si="1571"/>
        <v>21:0212</v>
      </c>
      <c r="E11159" t="s">
        <v>43556</v>
      </c>
      <c r="F11159" t="s">
        <v>43557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 t="s">
        <v>225</v>
      </c>
      <c r="P11159" t="s">
        <v>148</v>
      </c>
      <c r="Q11159" t="s">
        <v>653</v>
      </c>
    </row>
    <row r="11160" spans="1:17" hidden="1" x14ac:dyDescent="0.25">
      <c r="A11160" t="s">
        <v>43558</v>
      </c>
      <c r="B11160" t="s">
        <v>43559</v>
      </c>
      <c r="C11160" s="1" t="str">
        <f t="shared" si="1567"/>
        <v>21:0719</v>
      </c>
      <c r="D11160" s="1" t="str">
        <f t="shared" si="1571"/>
        <v>21:0212</v>
      </c>
      <c r="E11160" t="s">
        <v>43560</v>
      </c>
      <c r="F11160" t="s">
        <v>43561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 t="s">
        <v>2120</v>
      </c>
      <c r="P11160" t="s">
        <v>148</v>
      </c>
      <c r="Q11160" t="s">
        <v>365</v>
      </c>
    </row>
    <row r="11161" spans="1:17" hidden="1" x14ac:dyDescent="0.25">
      <c r="A11161" t="s">
        <v>43562</v>
      </c>
      <c r="B11161" t="s">
        <v>43563</v>
      </c>
      <c r="C11161" s="1" t="str">
        <f t="shared" si="1567"/>
        <v>21:0719</v>
      </c>
      <c r="D11161" s="1" t="str">
        <f t="shared" si="1571"/>
        <v>21:0212</v>
      </c>
      <c r="E11161" t="s">
        <v>43560</v>
      </c>
      <c r="F11161" t="s">
        <v>43564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 t="s">
        <v>1812</v>
      </c>
      <c r="P11161" t="s">
        <v>148</v>
      </c>
      <c r="Q11161" t="s">
        <v>398</v>
      </c>
    </row>
    <row r="11162" spans="1:17" hidden="1" x14ac:dyDescent="0.25">
      <c r="A11162" t="s">
        <v>43565</v>
      </c>
      <c r="B11162" t="s">
        <v>43566</v>
      </c>
      <c r="C11162" s="1" t="str">
        <f t="shared" si="1567"/>
        <v>21:0719</v>
      </c>
      <c r="D11162" s="1" t="str">
        <f t="shared" si="1571"/>
        <v>21:0212</v>
      </c>
      <c r="E11162" t="s">
        <v>43567</v>
      </c>
      <c r="F11162" t="s">
        <v>43568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 t="s">
        <v>21</v>
      </c>
      <c r="P11162" t="s">
        <v>87</v>
      </c>
      <c r="Q11162" t="s">
        <v>3475</v>
      </c>
    </row>
    <row r="11163" spans="1:17" hidden="1" x14ac:dyDescent="0.25">
      <c r="A11163" t="s">
        <v>43569</v>
      </c>
      <c r="B11163" t="s">
        <v>43570</v>
      </c>
      <c r="C11163" s="1" t="str">
        <f t="shared" si="1567"/>
        <v>21:0719</v>
      </c>
      <c r="D11163" s="1" t="str">
        <f t="shared" si="1571"/>
        <v>21:0212</v>
      </c>
      <c r="E11163" t="s">
        <v>43571</v>
      </c>
      <c r="F11163" t="s">
        <v>43572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 t="s">
        <v>21</v>
      </c>
      <c r="P11163" t="s">
        <v>87</v>
      </c>
      <c r="Q11163" t="s">
        <v>5130</v>
      </c>
    </row>
    <row r="11164" spans="1:17" hidden="1" x14ac:dyDescent="0.25">
      <c r="A11164" t="s">
        <v>43573</v>
      </c>
      <c r="B11164" t="s">
        <v>43574</v>
      </c>
      <c r="C11164" s="1" t="str">
        <f t="shared" si="1567"/>
        <v>21:0719</v>
      </c>
      <c r="D11164" s="1" t="str">
        <f>HYPERLINK("http://geochem.nrcan.gc.ca/cdogs/content/svy/svy_e.htm", "")</f>
        <v/>
      </c>
      <c r="G11164" s="1" t="str">
        <f>HYPERLINK("http://geochem.nrcan.gc.ca/cdogs/content/cr_/cr_00086_e.htm", "86")</f>
        <v>86</v>
      </c>
      <c r="J11164" t="s">
        <v>11703</v>
      </c>
      <c r="K11164" t="s">
        <v>11704</v>
      </c>
      <c r="O11164" t="s">
        <v>576</v>
      </c>
      <c r="P11164" t="s">
        <v>45</v>
      </c>
      <c r="Q11164" t="s">
        <v>23</v>
      </c>
    </row>
    <row r="11165" spans="1:17" hidden="1" x14ac:dyDescent="0.25">
      <c r="A11165" t="s">
        <v>43575</v>
      </c>
      <c r="B11165" t="s">
        <v>43576</v>
      </c>
      <c r="C11165" s="1" t="str">
        <f t="shared" si="1567"/>
        <v>21:0719</v>
      </c>
      <c r="D11165" s="1" t="str">
        <f t="shared" ref="D11165:D11176" si="1574">HYPERLINK("http://geochem.nrcan.gc.ca/cdogs/content/svy/svy210212_e.htm", "21:0212")</f>
        <v>21:0212</v>
      </c>
      <c r="E11165" t="s">
        <v>43577</v>
      </c>
      <c r="F11165" t="s">
        <v>43578</v>
      </c>
      <c r="H11165">
        <v>61.162132100000001</v>
      </c>
      <c r="I11165">
        <v>-134.68421309999999</v>
      </c>
      <c r="J11165" s="1" t="str">
        <f t="shared" ref="J11165:J11176" si="1575">HYPERLINK("http://geochem.nrcan.gc.ca/cdogs/content/kwd/kwd020018_e.htm", "Fluid (stream)")</f>
        <v>Fluid (stream)</v>
      </c>
      <c r="K11165" s="1" t="str">
        <f t="shared" ref="K11165:K11176" si="1576">HYPERLINK("http://geochem.nrcan.gc.ca/cdogs/content/kwd/kwd080007_e.htm", "Untreated Water")</f>
        <v>Untreated Water</v>
      </c>
      <c r="O11165" t="s">
        <v>2418</v>
      </c>
      <c r="P11165" t="s">
        <v>87</v>
      </c>
      <c r="Q11165" t="s">
        <v>398</v>
      </c>
    </row>
    <row r="11166" spans="1:17" hidden="1" x14ac:dyDescent="0.25">
      <c r="A11166" t="s">
        <v>43579</v>
      </c>
      <c r="B11166" t="s">
        <v>43580</v>
      </c>
      <c r="C11166" s="1" t="str">
        <f t="shared" si="1567"/>
        <v>21:0719</v>
      </c>
      <c r="D11166" s="1" t="str">
        <f t="shared" si="1574"/>
        <v>21:0212</v>
      </c>
      <c r="E11166" t="s">
        <v>43581</v>
      </c>
      <c r="F11166" t="s">
        <v>43582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 t="s">
        <v>21</v>
      </c>
      <c r="P11166" t="s">
        <v>87</v>
      </c>
      <c r="Q11166" t="s">
        <v>365</v>
      </c>
    </row>
    <row r="11167" spans="1:17" hidden="1" x14ac:dyDescent="0.25">
      <c r="A11167" t="s">
        <v>43583</v>
      </c>
      <c r="B11167" t="s">
        <v>43584</v>
      </c>
      <c r="C11167" s="1" t="str">
        <f t="shared" si="1567"/>
        <v>21:0719</v>
      </c>
      <c r="D11167" s="1" t="str">
        <f t="shared" si="1574"/>
        <v>21:0212</v>
      </c>
      <c r="E11167" t="s">
        <v>43585</v>
      </c>
      <c r="F11167" t="s">
        <v>43586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 t="s">
        <v>311</v>
      </c>
      <c r="P11167" t="s">
        <v>87</v>
      </c>
      <c r="Q11167" t="s">
        <v>398</v>
      </c>
    </row>
    <row r="11168" spans="1:17" hidden="1" x14ac:dyDescent="0.25">
      <c r="A11168" t="s">
        <v>43587</v>
      </c>
      <c r="B11168" t="s">
        <v>43588</v>
      </c>
      <c r="C11168" s="1" t="str">
        <f t="shared" si="1567"/>
        <v>21:0719</v>
      </c>
      <c r="D11168" s="1" t="str">
        <f t="shared" si="1574"/>
        <v>21:0212</v>
      </c>
      <c r="E11168" t="s">
        <v>43589</v>
      </c>
      <c r="F11168" t="s">
        <v>43590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 t="s">
        <v>21</v>
      </c>
      <c r="P11168" t="s">
        <v>87</v>
      </c>
      <c r="Q11168" t="s">
        <v>46</v>
      </c>
    </row>
    <row r="11169" spans="1:17" hidden="1" x14ac:dyDescent="0.25">
      <c r="A11169" t="s">
        <v>43591</v>
      </c>
      <c r="B11169" t="s">
        <v>43592</v>
      </c>
      <c r="C11169" s="1" t="str">
        <f t="shared" si="1567"/>
        <v>21:0719</v>
      </c>
      <c r="D11169" s="1" t="str">
        <f t="shared" si="1574"/>
        <v>21:0212</v>
      </c>
      <c r="E11169" t="s">
        <v>43593</v>
      </c>
      <c r="F11169" t="s">
        <v>43594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 t="s">
        <v>2937</v>
      </c>
      <c r="P11169" t="s">
        <v>45</v>
      </c>
      <c r="Q11169" t="s">
        <v>653</v>
      </c>
    </row>
    <row r="11170" spans="1:17" hidden="1" x14ac:dyDescent="0.25">
      <c r="A11170" t="s">
        <v>43595</v>
      </c>
      <c r="B11170" t="s">
        <v>43596</v>
      </c>
      <c r="C11170" s="1" t="str">
        <f t="shared" si="1567"/>
        <v>21:0719</v>
      </c>
      <c r="D11170" s="1" t="str">
        <f t="shared" si="1574"/>
        <v>21:0212</v>
      </c>
      <c r="E11170" t="s">
        <v>43597</v>
      </c>
      <c r="F11170" t="s">
        <v>43598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 t="s">
        <v>2129</v>
      </c>
      <c r="P11170" t="s">
        <v>87</v>
      </c>
      <c r="Q11170" t="s">
        <v>59</v>
      </c>
    </row>
    <row r="11171" spans="1:17" hidden="1" x14ac:dyDescent="0.25">
      <c r="A11171" t="s">
        <v>43599</v>
      </c>
      <c r="B11171" t="s">
        <v>43600</v>
      </c>
      <c r="C11171" s="1" t="str">
        <f t="shared" si="1567"/>
        <v>21:0719</v>
      </c>
      <c r="D11171" s="1" t="str">
        <f t="shared" si="1574"/>
        <v>21:0212</v>
      </c>
      <c r="E11171" t="s">
        <v>43601</v>
      </c>
      <c r="F11171" t="s">
        <v>43602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 t="s">
        <v>630</v>
      </c>
      <c r="P11171" t="s">
        <v>356</v>
      </c>
      <c r="Q11171" t="s">
        <v>653</v>
      </c>
    </row>
    <row r="11172" spans="1:17" hidden="1" x14ac:dyDescent="0.25">
      <c r="A11172" t="s">
        <v>43603</v>
      </c>
      <c r="B11172" t="s">
        <v>43604</v>
      </c>
      <c r="C11172" s="1" t="str">
        <f t="shared" si="1567"/>
        <v>21:0719</v>
      </c>
      <c r="D11172" s="1" t="str">
        <f t="shared" si="1574"/>
        <v>21:0212</v>
      </c>
      <c r="E11172" t="s">
        <v>43605</v>
      </c>
      <c r="F11172" t="s">
        <v>43606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 t="s">
        <v>2418</v>
      </c>
      <c r="P11172" t="s">
        <v>87</v>
      </c>
      <c r="Q11172" t="s">
        <v>365</v>
      </c>
    </row>
    <row r="11173" spans="1:17" hidden="1" x14ac:dyDescent="0.25">
      <c r="A11173" t="s">
        <v>43607</v>
      </c>
      <c r="B11173" t="s">
        <v>43608</v>
      </c>
      <c r="C11173" s="1" t="str">
        <f t="shared" si="1567"/>
        <v>21:0719</v>
      </c>
      <c r="D11173" s="1" t="str">
        <f t="shared" si="1574"/>
        <v>21:0212</v>
      </c>
      <c r="E11173" t="s">
        <v>43609</v>
      </c>
      <c r="F11173" t="s">
        <v>43610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 t="s">
        <v>21</v>
      </c>
      <c r="P11173" t="s">
        <v>87</v>
      </c>
      <c r="Q11173" t="s">
        <v>653</v>
      </c>
    </row>
    <row r="11174" spans="1:17" hidden="1" x14ac:dyDescent="0.25">
      <c r="A11174" t="s">
        <v>43611</v>
      </c>
      <c r="B11174" t="s">
        <v>43612</v>
      </c>
      <c r="C11174" s="1" t="str">
        <f t="shared" si="1567"/>
        <v>21:0719</v>
      </c>
      <c r="D11174" s="1" t="str">
        <f t="shared" si="1574"/>
        <v>21:0212</v>
      </c>
      <c r="E11174" t="s">
        <v>43613</v>
      </c>
      <c r="F11174" t="s">
        <v>43614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 t="s">
        <v>21</v>
      </c>
      <c r="P11174" t="s">
        <v>87</v>
      </c>
      <c r="Q11174" t="s">
        <v>522</v>
      </c>
    </row>
    <row r="11175" spans="1:17" hidden="1" x14ac:dyDescent="0.25">
      <c r="A11175" t="s">
        <v>43615</v>
      </c>
      <c r="B11175" t="s">
        <v>43616</v>
      </c>
      <c r="C11175" s="1" t="str">
        <f t="shared" si="1567"/>
        <v>21:0719</v>
      </c>
      <c r="D11175" s="1" t="str">
        <f t="shared" si="1574"/>
        <v>21:0212</v>
      </c>
      <c r="E11175" t="s">
        <v>43617</v>
      </c>
      <c r="F11175" t="s">
        <v>43618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 t="s">
        <v>21</v>
      </c>
      <c r="P11175" t="s">
        <v>87</v>
      </c>
      <c r="Q11175" t="s">
        <v>365</v>
      </c>
    </row>
    <row r="11176" spans="1:17" hidden="1" x14ac:dyDescent="0.25">
      <c r="A11176" t="s">
        <v>43619</v>
      </c>
      <c r="B11176" t="s">
        <v>43620</v>
      </c>
      <c r="C11176" s="1" t="str">
        <f t="shared" si="1567"/>
        <v>21:0719</v>
      </c>
      <c r="D11176" s="1" t="str">
        <f t="shared" si="1574"/>
        <v>21:0212</v>
      </c>
      <c r="E11176" t="s">
        <v>43621</v>
      </c>
      <c r="F11176" t="s">
        <v>43622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 t="s">
        <v>21</v>
      </c>
      <c r="P11176" t="s">
        <v>45</v>
      </c>
      <c r="Q11176" t="s">
        <v>5130</v>
      </c>
    </row>
    <row r="11177" spans="1:17" hidden="1" x14ac:dyDescent="0.25">
      <c r="A11177" t="s">
        <v>43623</v>
      </c>
      <c r="B11177" t="s">
        <v>43624</v>
      </c>
      <c r="C11177" s="1" t="str">
        <f t="shared" si="1567"/>
        <v>21:0719</v>
      </c>
      <c r="D11177" s="1" t="str">
        <f>HYPERLINK("http://geochem.nrcan.gc.ca/cdogs/content/svy/svy_e.htm", "")</f>
        <v/>
      </c>
      <c r="G11177" s="1" t="str">
        <f>HYPERLINK("http://geochem.nrcan.gc.ca/cdogs/content/cr_/cr_00085_e.htm", "85")</f>
        <v>85</v>
      </c>
      <c r="J11177" t="s">
        <v>11703</v>
      </c>
      <c r="K11177" t="s">
        <v>11704</v>
      </c>
      <c r="O11177" t="s">
        <v>689</v>
      </c>
      <c r="P11177" t="s">
        <v>45</v>
      </c>
      <c r="Q11177" t="s">
        <v>5130</v>
      </c>
    </row>
    <row r="11178" spans="1:17" hidden="1" x14ac:dyDescent="0.25">
      <c r="A11178" t="s">
        <v>43625</v>
      </c>
      <c r="B11178" t="s">
        <v>43626</v>
      </c>
      <c r="C11178" s="1" t="str">
        <f t="shared" si="1567"/>
        <v>21:0719</v>
      </c>
      <c r="D11178" s="1" t="str">
        <f t="shared" ref="D11178:D11205" si="1577">HYPERLINK("http://geochem.nrcan.gc.ca/cdogs/content/svy/svy210212_e.htm", "21:0212")</f>
        <v>21:0212</v>
      </c>
      <c r="E11178" t="s">
        <v>43621</v>
      </c>
      <c r="F11178" t="s">
        <v>43627</v>
      </c>
      <c r="H11178">
        <v>61.189708799999998</v>
      </c>
      <c r="I11178">
        <v>-134.84222779999999</v>
      </c>
      <c r="J11178" s="1" t="str">
        <f t="shared" ref="J11178:J11205" si="1578">HYPERLINK("http://geochem.nrcan.gc.ca/cdogs/content/kwd/kwd020018_e.htm", "Fluid (stream)")</f>
        <v>Fluid (stream)</v>
      </c>
      <c r="K11178" s="1" t="str">
        <f t="shared" ref="K11178:K11205" si="1579">HYPERLINK("http://geochem.nrcan.gc.ca/cdogs/content/kwd/kwd080007_e.htm", "Untreated Water")</f>
        <v>Untreated Water</v>
      </c>
      <c r="O11178" t="s">
        <v>21</v>
      </c>
      <c r="P11178" t="s">
        <v>45</v>
      </c>
      <c r="Q11178" t="s">
        <v>3475</v>
      </c>
    </row>
    <row r="11179" spans="1:17" hidden="1" x14ac:dyDescent="0.25">
      <c r="A11179" t="s">
        <v>43628</v>
      </c>
      <c r="B11179" t="s">
        <v>43629</v>
      </c>
      <c r="C11179" s="1" t="str">
        <f t="shared" si="1567"/>
        <v>21:0719</v>
      </c>
      <c r="D11179" s="1" t="str">
        <f t="shared" si="1577"/>
        <v>21:0212</v>
      </c>
      <c r="E11179" t="s">
        <v>43630</v>
      </c>
      <c r="F11179" t="s">
        <v>43631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 t="s">
        <v>21</v>
      </c>
      <c r="P11179" t="s">
        <v>2212</v>
      </c>
      <c r="Q11179" t="s">
        <v>46</v>
      </c>
    </row>
    <row r="11180" spans="1:17" hidden="1" x14ac:dyDescent="0.25">
      <c r="A11180" t="s">
        <v>43632</v>
      </c>
      <c r="B11180" t="s">
        <v>43633</v>
      </c>
      <c r="C11180" s="1" t="str">
        <f t="shared" si="1567"/>
        <v>21:0719</v>
      </c>
      <c r="D11180" s="1" t="str">
        <f t="shared" si="1577"/>
        <v>21:0212</v>
      </c>
      <c r="E11180" t="s">
        <v>43634</v>
      </c>
      <c r="F11180" t="s">
        <v>43635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 t="s">
        <v>21</v>
      </c>
      <c r="P11180" t="s">
        <v>356</v>
      </c>
      <c r="Q11180" t="s">
        <v>365</v>
      </c>
    </row>
    <row r="11181" spans="1:17" hidden="1" x14ac:dyDescent="0.25">
      <c r="A11181" t="s">
        <v>43636</v>
      </c>
      <c r="B11181" t="s">
        <v>43637</v>
      </c>
      <c r="C11181" s="1" t="str">
        <f t="shared" si="1567"/>
        <v>21:0719</v>
      </c>
      <c r="D11181" s="1" t="str">
        <f t="shared" si="1577"/>
        <v>21:0212</v>
      </c>
      <c r="E11181" t="s">
        <v>43638</v>
      </c>
      <c r="F11181" t="s">
        <v>43639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 t="s">
        <v>21</v>
      </c>
      <c r="P11181" t="s">
        <v>45</v>
      </c>
      <c r="Q11181" t="s">
        <v>46</v>
      </c>
    </row>
    <row r="11182" spans="1:17" hidden="1" x14ac:dyDescent="0.25">
      <c r="A11182" t="s">
        <v>43640</v>
      </c>
      <c r="B11182" t="s">
        <v>43641</v>
      </c>
      <c r="C11182" s="1" t="str">
        <f t="shared" si="1567"/>
        <v>21:0719</v>
      </c>
      <c r="D11182" s="1" t="str">
        <f t="shared" si="1577"/>
        <v>21:0212</v>
      </c>
      <c r="E11182" t="s">
        <v>43642</v>
      </c>
      <c r="F11182" t="s">
        <v>43643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 t="s">
        <v>701</v>
      </c>
      <c r="P11182" t="s">
        <v>356</v>
      </c>
      <c r="Q11182" t="s">
        <v>23</v>
      </c>
    </row>
    <row r="11183" spans="1:17" hidden="1" x14ac:dyDescent="0.25">
      <c r="A11183" t="s">
        <v>43644</v>
      </c>
      <c r="B11183" t="s">
        <v>43645</v>
      </c>
      <c r="C11183" s="1" t="str">
        <f t="shared" si="1567"/>
        <v>21:0719</v>
      </c>
      <c r="D11183" s="1" t="str">
        <f t="shared" si="1577"/>
        <v>21:0212</v>
      </c>
      <c r="E11183" t="s">
        <v>43646</v>
      </c>
      <c r="F11183" t="s">
        <v>43647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 t="s">
        <v>21</v>
      </c>
      <c r="P11183" t="s">
        <v>87</v>
      </c>
      <c r="Q11183" t="s">
        <v>392</v>
      </c>
    </row>
    <row r="11184" spans="1:17" hidden="1" x14ac:dyDescent="0.25">
      <c r="A11184" t="s">
        <v>43648</v>
      </c>
      <c r="B11184" t="s">
        <v>43649</v>
      </c>
      <c r="C11184" s="1" t="str">
        <f t="shared" si="1567"/>
        <v>21:0719</v>
      </c>
      <c r="D11184" s="1" t="str">
        <f t="shared" si="1577"/>
        <v>21:0212</v>
      </c>
      <c r="E11184" t="s">
        <v>43650</v>
      </c>
      <c r="F11184" t="s">
        <v>43651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 t="s">
        <v>2379</v>
      </c>
      <c r="P11184" t="s">
        <v>87</v>
      </c>
      <c r="Q11184" t="s">
        <v>3475</v>
      </c>
    </row>
    <row r="11185" spans="1:17" hidden="1" x14ac:dyDescent="0.25">
      <c r="A11185" t="s">
        <v>43652</v>
      </c>
      <c r="B11185" t="s">
        <v>43653</v>
      </c>
      <c r="C11185" s="1" t="str">
        <f t="shared" ref="C11185:C11248" si="1580">HYPERLINK("http://geochem.nrcan.gc.ca/cdogs/content/bdl/bdl210719_e.htm", "21:0719")</f>
        <v>21:0719</v>
      </c>
      <c r="D11185" s="1" t="str">
        <f t="shared" si="1577"/>
        <v>21:0212</v>
      </c>
      <c r="E11185" t="s">
        <v>43654</v>
      </c>
      <c r="F11185" t="s">
        <v>43655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 t="s">
        <v>21</v>
      </c>
      <c r="P11185" t="s">
        <v>45</v>
      </c>
      <c r="Q11185" t="s">
        <v>398</v>
      </c>
    </row>
    <row r="11186" spans="1:17" hidden="1" x14ac:dyDescent="0.25">
      <c r="A11186" t="s">
        <v>43656</v>
      </c>
      <c r="B11186" t="s">
        <v>43657</v>
      </c>
      <c r="C11186" s="1" t="str">
        <f t="shared" si="1580"/>
        <v>21:0719</v>
      </c>
      <c r="D11186" s="1" t="str">
        <f t="shared" si="1577"/>
        <v>21:0212</v>
      </c>
      <c r="E11186" t="s">
        <v>43658</v>
      </c>
      <c r="F11186" t="s">
        <v>43659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 t="s">
        <v>21</v>
      </c>
      <c r="P11186" t="s">
        <v>583</v>
      </c>
      <c r="Q11186" t="s">
        <v>522</v>
      </c>
    </row>
    <row r="11187" spans="1:17" hidden="1" x14ac:dyDescent="0.25">
      <c r="A11187" t="s">
        <v>43660</v>
      </c>
      <c r="B11187" t="s">
        <v>43661</v>
      </c>
      <c r="C11187" s="1" t="str">
        <f t="shared" si="1580"/>
        <v>21:0719</v>
      </c>
      <c r="D11187" s="1" t="str">
        <f t="shared" si="1577"/>
        <v>21:0212</v>
      </c>
      <c r="E11187" t="s">
        <v>43662</v>
      </c>
      <c r="F11187" t="s">
        <v>43663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 t="s">
        <v>18054</v>
      </c>
      <c r="P11187" t="s">
        <v>583</v>
      </c>
      <c r="Q11187" t="s">
        <v>3475</v>
      </c>
    </row>
    <row r="11188" spans="1:17" hidden="1" x14ac:dyDescent="0.25">
      <c r="A11188" t="s">
        <v>43664</v>
      </c>
      <c r="B11188" t="s">
        <v>43665</v>
      </c>
      <c r="C11188" s="1" t="str">
        <f t="shared" si="1580"/>
        <v>21:0719</v>
      </c>
      <c r="D11188" s="1" t="str">
        <f t="shared" si="1577"/>
        <v>21:0212</v>
      </c>
      <c r="E11188" t="s">
        <v>43666</v>
      </c>
      <c r="F11188" t="s">
        <v>43667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 t="s">
        <v>9517</v>
      </c>
      <c r="P11188" t="s">
        <v>2212</v>
      </c>
      <c r="Q11188" t="s">
        <v>4049</v>
      </c>
    </row>
    <row r="11189" spans="1:17" hidden="1" x14ac:dyDescent="0.25">
      <c r="A11189" t="s">
        <v>43668</v>
      </c>
      <c r="B11189" t="s">
        <v>43669</v>
      </c>
      <c r="C11189" s="1" t="str">
        <f t="shared" si="1580"/>
        <v>21:0719</v>
      </c>
      <c r="D11189" s="1" t="str">
        <f t="shared" si="1577"/>
        <v>21:0212</v>
      </c>
      <c r="E11189" t="s">
        <v>43670</v>
      </c>
      <c r="F11189" t="s">
        <v>43671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 t="s">
        <v>680</v>
      </c>
      <c r="P11189" t="s">
        <v>22</v>
      </c>
      <c r="Q11189" t="s">
        <v>46</v>
      </c>
    </row>
    <row r="11190" spans="1:17" hidden="1" x14ac:dyDescent="0.25">
      <c r="A11190" t="s">
        <v>43672</v>
      </c>
      <c r="B11190" t="s">
        <v>43673</v>
      </c>
      <c r="C11190" s="1" t="str">
        <f t="shared" si="1580"/>
        <v>21:0719</v>
      </c>
      <c r="D11190" s="1" t="str">
        <f t="shared" si="1577"/>
        <v>21:0212</v>
      </c>
      <c r="E11190" t="s">
        <v>43674</v>
      </c>
      <c r="F11190" t="s">
        <v>43675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 t="s">
        <v>21</v>
      </c>
      <c r="P11190" t="s">
        <v>583</v>
      </c>
      <c r="Q11190" t="s">
        <v>4049</v>
      </c>
    </row>
    <row r="11191" spans="1:17" hidden="1" x14ac:dyDescent="0.25">
      <c r="A11191" t="s">
        <v>43676</v>
      </c>
      <c r="B11191" t="s">
        <v>43677</v>
      </c>
      <c r="C11191" s="1" t="str">
        <f t="shared" si="1580"/>
        <v>21:0719</v>
      </c>
      <c r="D11191" s="1" t="str">
        <f t="shared" si="1577"/>
        <v>21:0212</v>
      </c>
      <c r="E11191" t="s">
        <v>43678</v>
      </c>
      <c r="F11191" t="s">
        <v>43679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 t="s">
        <v>652</v>
      </c>
      <c r="P11191" t="s">
        <v>356</v>
      </c>
      <c r="Q11191" t="s">
        <v>392</v>
      </c>
    </row>
    <row r="11192" spans="1:17" hidden="1" x14ac:dyDescent="0.25">
      <c r="A11192" t="s">
        <v>43680</v>
      </c>
      <c r="B11192" t="s">
        <v>43681</v>
      </c>
      <c r="C11192" s="1" t="str">
        <f t="shared" si="1580"/>
        <v>21:0719</v>
      </c>
      <c r="D11192" s="1" t="str">
        <f t="shared" si="1577"/>
        <v>21:0212</v>
      </c>
      <c r="E11192" t="s">
        <v>43682</v>
      </c>
      <c r="F11192" t="s">
        <v>43683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 t="s">
        <v>21</v>
      </c>
      <c r="P11192" t="s">
        <v>2943</v>
      </c>
      <c r="Q11192" t="s">
        <v>4049</v>
      </c>
    </row>
    <row r="11193" spans="1:17" hidden="1" x14ac:dyDescent="0.25">
      <c r="A11193" t="s">
        <v>43684</v>
      </c>
      <c r="B11193" t="s">
        <v>43685</v>
      </c>
      <c r="C11193" s="1" t="str">
        <f t="shared" si="1580"/>
        <v>21:0719</v>
      </c>
      <c r="D11193" s="1" t="str">
        <f t="shared" si="1577"/>
        <v>21:0212</v>
      </c>
      <c r="E11193" t="s">
        <v>43686</v>
      </c>
      <c r="F11193" t="s">
        <v>43687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 t="s">
        <v>3065</v>
      </c>
      <c r="P11193" t="s">
        <v>2943</v>
      </c>
      <c r="Q11193" t="s">
        <v>4049</v>
      </c>
    </row>
    <row r="11194" spans="1:17" hidden="1" x14ac:dyDescent="0.25">
      <c r="A11194" t="s">
        <v>43688</v>
      </c>
      <c r="B11194" t="s">
        <v>43689</v>
      </c>
      <c r="C11194" s="1" t="str">
        <f t="shared" si="1580"/>
        <v>21:0719</v>
      </c>
      <c r="D11194" s="1" t="str">
        <f t="shared" si="1577"/>
        <v>21:0212</v>
      </c>
      <c r="E11194" t="s">
        <v>43690</v>
      </c>
      <c r="F11194" t="s">
        <v>43691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 t="s">
        <v>21</v>
      </c>
      <c r="P11194" t="s">
        <v>1631</v>
      </c>
      <c r="Q11194" t="s">
        <v>198</v>
      </c>
    </row>
    <row r="11195" spans="1:17" hidden="1" x14ac:dyDescent="0.25">
      <c r="A11195" t="s">
        <v>43692</v>
      </c>
      <c r="B11195" t="s">
        <v>43693</v>
      </c>
      <c r="C11195" s="1" t="str">
        <f t="shared" si="1580"/>
        <v>21:0719</v>
      </c>
      <c r="D11195" s="1" t="str">
        <f t="shared" si="1577"/>
        <v>21:0212</v>
      </c>
      <c r="E11195" t="s">
        <v>43694</v>
      </c>
      <c r="F11195" t="s">
        <v>43695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 t="s">
        <v>8423</v>
      </c>
      <c r="P11195" t="s">
        <v>2212</v>
      </c>
      <c r="Q11195" t="s">
        <v>392</v>
      </c>
    </row>
    <row r="11196" spans="1:17" hidden="1" x14ac:dyDescent="0.25">
      <c r="A11196" t="s">
        <v>43696</v>
      </c>
      <c r="B11196" t="s">
        <v>43697</v>
      </c>
      <c r="C11196" s="1" t="str">
        <f t="shared" si="1580"/>
        <v>21:0719</v>
      </c>
      <c r="D11196" s="1" t="str">
        <f t="shared" si="1577"/>
        <v>21:0212</v>
      </c>
      <c r="E11196" t="s">
        <v>43698</v>
      </c>
      <c r="F11196" t="s">
        <v>43699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 t="s">
        <v>21</v>
      </c>
      <c r="P11196" t="s">
        <v>356</v>
      </c>
      <c r="Q11196" t="s">
        <v>392</v>
      </c>
    </row>
    <row r="11197" spans="1:17" hidden="1" x14ac:dyDescent="0.25">
      <c r="A11197" t="s">
        <v>43700</v>
      </c>
      <c r="B11197" t="s">
        <v>43701</v>
      </c>
      <c r="C11197" s="1" t="str">
        <f t="shared" si="1580"/>
        <v>21:0719</v>
      </c>
      <c r="D11197" s="1" t="str">
        <f t="shared" si="1577"/>
        <v>21:0212</v>
      </c>
      <c r="E11197" t="s">
        <v>43698</v>
      </c>
      <c r="F11197" t="s">
        <v>43702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 t="s">
        <v>21</v>
      </c>
      <c r="P11197" t="s">
        <v>87</v>
      </c>
      <c r="Q11197" t="s">
        <v>59</v>
      </c>
    </row>
    <row r="11198" spans="1:17" hidden="1" x14ac:dyDescent="0.25">
      <c r="A11198" t="s">
        <v>43703</v>
      </c>
      <c r="B11198" t="s">
        <v>43704</v>
      </c>
      <c r="C11198" s="1" t="str">
        <f t="shared" si="1580"/>
        <v>21:0719</v>
      </c>
      <c r="D11198" s="1" t="str">
        <f t="shared" si="1577"/>
        <v>21:0212</v>
      </c>
      <c r="E11198" t="s">
        <v>43705</v>
      </c>
      <c r="F11198" t="s">
        <v>43706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 t="s">
        <v>21</v>
      </c>
      <c r="P11198" t="s">
        <v>87</v>
      </c>
      <c r="Q11198" t="s">
        <v>35</v>
      </c>
    </row>
    <row r="11199" spans="1:17" hidden="1" x14ac:dyDescent="0.25">
      <c r="A11199" t="s">
        <v>43707</v>
      </c>
      <c r="B11199" t="s">
        <v>43708</v>
      </c>
      <c r="C11199" s="1" t="str">
        <f t="shared" si="1580"/>
        <v>21:0719</v>
      </c>
      <c r="D11199" s="1" t="str">
        <f t="shared" si="1577"/>
        <v>21:0212</v>
      </c>
      <c r="E11199" t="s">
        <v>43709</v>
      </c>
      <c r="F11199" t="s">
        <v>43710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 t="s">
        <v>21</v>
      </c>
      <c r="P11199" t="s">
        <v>148</v>
      </c>
      <c r="Q11199" t="s">
        <v>23</v>
      </c>
    </row>
    <row r="11200" spans="1:17" hidden="1" x14ac:dyDescent="0.25">
      <c r="A11200" t="s">
        <v>43711</v>
      </c>
      <c r="B11200" t="s">
        <v>43712</v>
      </c>
      <c r="C11200" s="1" t="str">
        <f t="shared" si="1580"/>
        <v>21:0719</v>
      </c>
      <c r="D11200" s="1" t="str">
        <f t="shared" si="1577"/>
        <v>21:0212</v>
      </c>
      <c r="E11200" t="s">
        <v>43713</v>
      </c>
      <c r="F11200" t="s">
        <v>43714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 t="s">
        <v>21</v>
      </c>
      <c r="P11200" t="s">
        <v>148</v>
      </c>
      <c r="Q11200" t="s">
        <v>365</v>
      </c>
    </row>
    <row r="11201" spans="1:17" hidden="1" x14ac:dyDescent="0.25">
      <c r="A11201" t="s">
        <v>43715</v>
      </c>
      <c r="B11201" t="s">
        <v>43716</v>
      </c>
      <c r="C11201" s="1" t="str">
        <f t="shared" si="1580"/>
        <v>21:0719</v>
      </c>
      <c r="D11201" s="1" t="str">
        <f t="shared" si="1577"/>
        <v>21:0212</v>
      </c>
      <c r="E11201" t="s">
        <v>43717</v>
      </c>
      <c r="F11201" t="s">
        <v>43718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 t="s">
        <v>21</v>
      </c>
      <c r="P11201" t="s">
        <v>45</v>
      </c>
      <c r="Q11201" t="s">
        <v>46</v>
      </c>
    </row>
    <row r="11202" spans="1:17" hidden="1" x14ac:dyDescent="0.25">
      <c r="A11202" t="s">
        <v>43719</v>
      </c>
      <c r="B11202" t="s">
        <v>43720</v>
      </c>
      <c r="C11202" s="1" t="str">
        <f t="shared" si="1580"/>
        <v>21:0719</v>
      </c>
      <c r="D11202" s="1" t="str">
        <f t="shared" si="1577"/>
        <v>21:0212</v>
      </c>
      <c r="E11202" t="s">
        <v>43721</v>
      </c>
      <c r="F11202" t="s">
        <v>43722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 t="s">
        <v>21</v>
      </c>
      <c r="P11202" t="s">
        <v>45</v>
      </c>
      <c r="Q11202" t="s">
        <v>5130</v>
      </c>
    </row>
    <row r="11203" spans="1:17" hidden="1" x14ac:dyDescent="0.25">
      <c r="A11203" t="s">
        <v>43723</v>
      </c>
      <c r="B11203" t="s">
        <v>43724</v>
      </c>
      <c r="C11203" s="1" t="str">
        <f t="shared" si="1580"/>
        <v>21:0719</v>
      </c>
      <c r="D11203" s="1" t="str">
        <f t="shared" si="1577"/>
        <v>21:0212</v>
      </c>
      <c r="E11203" t="s">
        <v>43725</v>
      </c>
      <c r="F11203" t="s">
        <v>43726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 t="s">
        <v>21</v>
      </c>
      <c r="P11203" t="s">
        <v>45</v>
      </c>
      <c r="Q11203" t="s">
        <v>398</v>
      </c>
    </row>
    <row r="11204" spans="1:17" hidden="1" x14ac:dyDescent="0.25">
      <c r="A11204" t="s">
        <v>43727</v>
      </c>
      <c r="B11204" t="s">
        <v>43728</v>
      </c>
      <c r="C11204" s="1" t="str">
        <f t="shared" si="1580"/>
        <v>21:0719</v>
      </c>
      <c r="D11204" s="1" t="str">
        <f t="shared" si="1577"/>
        <v>21:0212</v>
      </c>
      <c r="E11204" t="s">
        <v>43729</v>
      </c>
      <c r="F11204" t="s">
        <v>43730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 t="s">
        <v>21</v>
      </c>
      <c r="P11204" t="s">
        <v>45</v>
      </c>
      <c r="Q11204" t="s">
        <v>59</v>
      </c>
    </row>
    <row r="11205" spans="1:17" hidden="1" x14ac:dyDescent="0.25">
      <c r="A11205" t="s">
        <v>43731</v>
      </c>
      <c r="B11205" t="s">
        <v>43732</v>
      </c>
      <c r="C11205" s="1" t="str">
        <f t="shared" si="1580"/>
        <v>21:0719</v>
      </c>
      <c r="D11205" s="1" t="str">
        <f t="shared" si="1577"/>
        <v>21:0212</v>
      </c>
      <c r="E11205" t="s">
        <v>43733</v>
      </c>
      <c r="F11205" t="s">
        <v>43734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 t="s">
        <v>21</v>
      </c>
      <c r="P11205" t="s">
        <v>2212</v>
      </c>
      <c r="Q11205" t="s">
        <v>43735</v>
      </c>
    </row>
    <row r="11206" spans="1:17" hidden="1" x14ac:dyDescent="0.25">
      <c r="A11206" t="s">
        <v>43736</v>
      </c>
      <c r="B11206" t="s">
        <v>43737</v>
      </c>
      <c r="C11206" s="1" t="str">
        <f t="shared" si="1580"/>
        <v>21:0719</v>
      </c>
      <c r="D11206" s="1" t="str">
        <f>HYPERLINK("http://geochem.nrcan.gc.ca/cdogs/content/svy/svy_e.htm", "")</f>
        <v/>
      </c>
      <c r="G11206" s="1" t="str">
        <f>HYPERLINK("http://geochem.nrcan.gc.ca/cdogs/content/cr_/cr_00084_e.htm", "84")</f>
        <v>84</v>
      </c>
      <c r="J11206" t="s">
        <v>11703</v>
      </c>
      <c r="K11206" t="s">
        <v>11704</v>
      </c>
      <c r="O11206" t="s">
        <v>2120</v>
      </c>
      <c r="P11206" t="s">
        <v>356</v>
      </c>
      <c r="Q11206" t="s">
        <v>365</v>
      </c>
    </row>
    <row r="11207" spans="1:17" hidden="1" x14ac:dyDescent="0.25">
      <c r="A11207" t="s">
        <v>43738</v>
      </c>
      <c r="B11207" t="s">
        <v>43739</v>
      </c>
      <c r="C11207" s="1" t="str">
        <f t="shared" si="1580"/>
        <v>21:0719</v>
      </c>
      <c r="D11207" s="1" t="str">
        <f t="shared" ref="D11207:D11218" si="1581">HYPERLINK("http://geochem.nrcan.gc.ca/cdogs/content/svy/svy210212_e.htm", "21:0212")</f>
        <v>21:0212</v>
      </c>
      <c r="E11207" t="s">
        <v>43740</v>
      </c>
      <c r="F11207" t="s">
        <v>43741</v>
      </c>
      <c r="H11207">
        <v>61.221093699999997</v>
      </c>
      <c r="I11207">
        <v>-135.4676206</v>
      </c>
      <c r="J11207" s="1" t="str">
        <f t="shared" ref="J11207:J11218" si="1582">HYPERLINK("http://geochem.nrcan.gc.ca/cdogs/content/kwd/kwd020018_e.htm", "Fluid (stream)")</f>
        <v>Fluid (stream)</v>
      </c>
      <c r="K11207" s="1" t="str">
        <f t="shared" ref="K11207:K11218" si="1583">HYPERLINK("http://geochem.nrcan.gc.ca/cdogs/content/kwd/kwd080007_e.htm", "Untreated Water")</f>
        <v>Untreated Water</v>
      </c>
      <c r="O11207" t="s">
        <v>21</v>
      </c>
      <c r="P11207" t="s">
        <v>583</v>
      </c>
      <c r="Q11207" t="s">
        <v>522</v>
      </c>
    </row>
    <row r="11208" spans="1:17" hidden="1" x14ac:dyDescent="0.25">
      <c r="A11208" t="s">
        <v>43742</v>
      </c>
      <c r="B11208" t="s">
        <v>43743</v>
      </c>
      <c r="C11208" s="1" t="str">
        <f t="shared" si="1580"/>
        <v>21:0719</v>
      </c>
      <c r="D11208" s="1" t="str">
        <f t="shared" si="1581"/>
        <v>21:0212</v>
      </c>
      <c r="E11208" t="s">
        <v>43744</v>
      </c>
      <c r="F11208" t="s">
        <v>43745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 t="s">
        <v>21</v>
      </c>
      <c r="P11208" t="s">
        <v>22</v>
      </c>
      <c r="Q11208" t="s">
        <v>392</v>
      </c>
    </row>
    <row r="11209" spans="1:17" hidden="1" x14ac:dyDescent="0.25">
      <c r="A11209" t="s">
        <v>43746</v>
      </c>
      <c r="B11209" t="s">
        <v>43747</v>
      </c>
      <c r="C11209" s="1" t="str">
        <f t="shared" si="1580"/>
        <v>21:0719</v>
      </c>
      <c r="D11209" s="1" t="str">
        <f t="shared" si="1581"/>
        <v>21:0212</v>
      </c>
      <c r="E11209" t="s">
        <v>43748</v>
      </c>
      <c r="F11209" t="s">
        <v>43749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 t="s">
        <v>21</v>
      </c>
      <c r="P11209" t="s">
        <v>356</v>
      </c>
      <c r="Q11209" t="s">
        <v>5130</v>
      </c>
    </row>
    <row r="11210" spans="1:17" hidden="1" x14ac:dyDescent="0.25">
      <c r="A11210" t="s">
        <v>43750</v>
      </c>
      <c r="B11210" t="s">
        <v>43751</v>
      </c>
      <c r="C11210" s="1" t="str">
        <f t="shared" si="1580"/>
        <v>21:0719</v>
      </c>
      <c r="D11210" s="1" t="str">
        <f t="shared" si="1581"/>
        <v>21:0212</v>
      </c>
      <c r="E11210" t="s">
        <v>43752</v>
      </c>
      <c r="F11210" t="s">
        <v>43753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 t="s">
        <v>21</v>
      </c>
      <c r="P11210" t="s">
        <v>583</v>
      </c>
      <c r="Q11210" t="s">
        <v>29</v>
      </c>
    </row>
    <row r="11211" spans="1:17" hidden="1" x14ac:dyDescent="0.25">
      <c r="A11211" t="s">
        <v>43754</v>
      </c>
      <c r="B11211" t="s">
        <v>43755</v>
      </c>
      <c r="C11211" s="1" t="str">
        <f t="shared" si="1580"/>
        <v>21:0719</v>
      </c>
      <c r="D11211" s="1" t="str">
        <f t="shared" si="1581"/>
        <v>21:0212</v>
      </c>
      <c r="E11211" t="s">
        <v>43756</v>
      </c>
      <c r="F11211" t="s">
        <v>43757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 t="s">
        <v>21</v>
      </c>
      <c r="P11211" t="s">
        <v>391</v>
      </c>
      <c r="Q11211" t="s">
        <v>3475</v>
      </c>
    </row>
    <row r="11212" spans="1:17" hidden="1" x14ac:dyDescent="0.25">
      <c r="A11212" t="s">
        <v>43758</v>
      </c>
      <c r="B11212" t="s">
        <v>43759</v>
      </c>
      <c r="C11212" s="1" t="str">
        <f t="shared" si="1580"/>
        <v>21:0719</v>
      </c>
      <c r="D11212" s="1" t="str">
        <f t="shared" si="1581"/>
        <v>21:0212</v>
      </c>
      <c r="E11212" t="s">
        <v>43760</v>
      </c>
      <c r="F11212" t="s">
        <v>43761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 t="s">
        <v>21</v>
      </c>
      <c r="P11212" t="s">
        <v>22</v>
      </c>
      <c r="Q11212" t="s">
        <v>365</v>
      </c>
    </row>
    <row r="11213" spans="1:17" hidden="1" x14ac:dyDescent="0.25">
      <c r="A11213" t="s">
        <v>43762</v>
      </c>
      <c r="B11213" t="s">
        <v>43763</v>
      </c>
      <c r="C11213" s="1" t="str">
        <f t="shared" si="1580"/>
        <v>21:0719</v>
      </c>
      <c r="D11213" s="1" t="str">
        <f t="shared" si="1581"/>
        <v>21:0212</v>
      </c>
      <c r="E11213" t="s">
        <v>43764</v>
      </c>
      <c r="F11213" t="s">
        <v>43765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 t="s">
        <v>21</v>
      </c>
      <c r="P11213" t="s">
        <v>356</v>
      </c>
      <c r="Q11213" t="s">
        <v>23</v>
      </c>
    </row>
    <row r="11214" spans="1:17" hidden="1" x14ac:dyDescent="0.25">
      <c r="A11214" t="s">
        <v>43766</v>
      </c>
      <c r="B11214" t="s">
        <v>43767</v>
      </c>
      <c r="C11214" s="1" t="str">
        <f t="shared" si="1580"/>
        <v>21:0719</v>
      </c>
      <c r="D11214" s="1" t="str">
        <f t="shared" si="1581"/>
        <v>21:0212</v>
      </c>
      <c r="E11214" t="s">
        <v>43768</v>
      </c>
      <c r="F11214" t="s">
        <v>43769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 t="s">
        <v>311</v>
      </c>
      <c r="P11214" t="s">
        <v>22</v>
      </c>
      <c r="Q11214" t="s">
        <v>653</v>
      </c>
    </row>
    <row r="11215" spans="1:17" hidden="1" x14ac:dyDescent="0.25">
      <c r="A11215" t="s">
        <v>43770</v>
      </c>
      <c r="B11215" t="s">
        <v>43771</v>
      </c>
      <c r="C11215" s="1" t="str">
        <f t="shared" si="1580"/>
        <v>21:0719</v>
      </c>
      <c r="D11215" s="1" t="str">
        <f t="shared" si="1581"/>
        <v>21:0212</v>
      </c>
      <c r="E11215" t="s">
        <v>43772</v>
      </c>
      <c r="F11215" t="s">
        <v>43773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 t="s">
        <v>21</v>
      </c>
      <c r="P11215" t="s">
        <v>356</v>
      </c>
      <c r="Q11215" t="s">
        <v>653</v>
      </c>
    </row>
    <row r="11216" spans="1:17" hidden="1" x14ac:dyDescent="0.25">
      <c r="A11216" t="s">
        <v>43774</v>
      </c>
      <c r="B11216" t="s">
        <v>43775</v>
      </c>
      <c r="C11216" s="1" t="str">
        <f t="shared" si="1580"/>
        <v>21:0719</v>
      </c>
      <c r="D11216" s="1" t="str">
        <f t="shared" si="1581"/>
        <v>21:0212</v>
      </c>
      <c r="E11216" t="s">
        <v>43776</v>
      </c>
      <c r="F11216" t="s">
        <v>43777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 t="s">
        <v>21</v>
      </c>
      <c r="P11216" t="s">
        <v>45</v>
      </c>
      <c r="Q11216" t="s">
        <v>392</v>
      </c>
    </row>
    <row r="11217" spans="1:17" hidden="1" x14ac:dyDescent="0.25">
      <c r="A11217" t="s">
        <v>43778</v>
      </c>
      <c r="B11217" t="s">
        <v>43779</v>
      </c>
      <c r="C11217" s="1" t="str">
        <f t="shared" si="1580"/>
        <v>21:0719</v>
      </c>
      <c r="D11217" s="1" t="str">
        <f t="shared" si="1581"/>
        <v>21:0212</v>
      </c>
      <c r="E11217" t="s">
        <v>43780</v>
      </c>
      <c r="F11217" t="s">
        <v>43781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 t="s">
        <v>21</v>
      </c>
      <c r="P11217" t="s">
        <v>87</v>
      </c>
      <c r="Q11217" t="s">
        <v>198</v>
      </c>
    </row>
    <row r="11218" spans="1:17" hidden="1" x14ac:dyDescent="0.25">
      <c r="A11218" t="s">
        <v>43782</v>
      </c>
      <c r="B11218" t="s">
        <v>43783</v>
      </c>
      <c r="C11218" s="1" t="str">
        <f t="shared" si="1580"/>
        <v>21:0719</v>
      </c>
      <c r="D11218" s="1" t="str">
        <f t="shared" si="1581"/>
        <v>21:0212</v>
      </c>
      <c r="E11218" t="s">
        <v>43780</v>
      </c>
      <c r="F11218" t="s">
        <v>43784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 t="s">
        <v>21</v>
      </c>
      <c r="P11218" t="s">
        <v>87</v>
      </c>
      <c r="Q11218" t="s">
        <v>398</v>
      </c>
    </row>
    <row r="11219" spans="1:17" hidden="1" x14ac:dyDescent="0.25">
      <c r="A11219" t="s">
        <v>43785</v>
      </c>
      <c r="B11219" t="s">
        <v>43786</v>
      </c>
      <c r="C11219" s="1" t="str">
        <f t="shared" si="1580"/>
        <v>21:0719</v>
      </c>
      <c r="D11219" s="1" t="str">
        <f>HYPERLINK("http://geochem.nrcan.gc.ca/cdogs/content/svy/svy_e.htm", "")</f>
        <v/>
      </c>
      <c r="G11219" s="1" t="str">
        <f>HYPERLINK("http://geochem.nrcan.gc.ca/cdogs/content/cr_/cr_00086_e.htm", "86")</f>
        <v>86</v>
      </c>
      <c r="J11219" t="s">
        <v>11703</v>
      </c>
      <c r="K11219" t="s">
        <v>11704</v>
      </c>
      <c r="O11219" t="s">
        <v>9517</v>
      </c>
      <c r="P11219" t="s">
        <v>87</v>
      </c>
      <c r="Q11219" t="s">
        <v>5130</v>
      </c>
    </row>
    <row r="11220" spans="1:17" hidden="1" x14ac:dyDescent="0.25">
      <c r="A11220" t="s">
        <v>43787</v>
      </c>
      <c r="B11220" t="s">
        <v>43788</v>
      </c>
      <c r="C11220" s="1" t="str">
        <f t="shared" si="1580"/>
        <v>21:0719</v>
      </c>
      <c r="D11220" s="1" t="str">
        <f t="shared" ref="D11220:D11244" si="1584">HYPERLINK("http://geochem.nrcan.gc.ca/cdogs/content/svy/svy210212_e.htm", "21:0212")</f>
        <v>21:0212</v>
      </c>
      <c r="E11220" t="s">
        <v>43789</v>
      </c>
      <c r="F11220" t="s">
        <v>43790</v>
      </c>
      <c r="H11220">
        <v>61.138164000000003</v>
      </c>
      <c r="I11220">
        <v>-134.9389535</v>
      </c>
      <c r="J11220" s="1" t="str">
        <f t="shared" ref="J11220:J11244" si="1585">HYPERLINK("http://geochem.nrcan.gc.ca/cdogs/content/kwd/kwd020018_e.htm", "Fluid (stream)")</f>
        <v>Fluid (stream)</v>
      </c>
      <c r="K11220" s="1" t="str">
        <f t="shared" ref="K11220:K11244" si="1586">HYPERLINK("http://geochem.nrcan.gc.ca/cdogs/content/kwd/kwd080007_e.htm", "Untreated Water")</f>
        <v>Untreated Water</v>
      </c>
      <c r="O11220" t="s">
        <v>21</v>
      </c>
      <c r="P11220" t="s">
        <v>45</v>
      </c>
      <c r="Q11220" t="s">
        <v>35</v>
      </c>
    </row>
    <row r="11221" spans="1:17" hidden="1" x14ac:dyDescent="0.25">
      <c r="A11221" t="s">
        <v>43791</v>
      </c>
      <c r="B11221" t="s">
        <v>43792</v>
      </c>
      <c r="C11221" s="1" t="str">
        <f t="shared" si="1580"/>
        <v>21:0719</v>
      </c>
      <c r="D11221" s="1" t="str">
        <f t="shared" si="1584"/>
        <v>21:0212</v>
      </c>
      <c r="E11221" t="s">
        <v>43793</v>
      </c>
      <c r="F11221" t="s">
        <v>43794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 t="s">
        <v>2120</v>
      </c>
      <c r="P11221" t="s">
        <v>45</v>
      </c>
      <c r="Q11221" t="s">
        <v>653</v>
      </c>
    </row>
    <row r="11222" spans="1:17" hidden="1" x14ac:dyDescent="0.25">
      <c r="A11222" t="s">
        <v>43795</v>
      </c>
      <c r="B11222" t="s">
        <v>43796</v>
      </c>
      <c r="C11222" s="1" t="str">
        <f t="shared" si="1580"/>
        <v>21:0719</v>
      </c>
      <c r="D11222" s="1" t="str">
        <f t="shared" si="1584"/>
        <v>21:0212</v>
      </c>
      <c r="E11222" t="s">
        <v>43797</v>
      </c>
      <c r="F11222" t="s">
        <v>43798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 t="s">
        <v>2725</v>
      </c>
      <c r="P11222" t="s">
        <v>356</v>
      </c>
      <c r="Q11222" t="s">
        <v>59</v>
      </c>
    </row>
    <row r="11223" spans="1:17" hidden="1" x14ac:dyDescent="0.25">
      <c r="A11223" t="s">
        <v>43799</v>
      </c>
      <c r="B11223" t="s">
        <v>43800</v>
      </c>
      <c r="C11223" s="1" t="str">
        <f t="shared" si="1580"/>
        <v>21:0719</v>
      </c>
      <c r="D11223" s="1" t="str">
        <f t="shared" si="1584"/>
        <v>21:0212</v>
      </c>
      <c r="E11223" t="s">
        <v>43801</v>
      </c>
      <c r="F11223" t="s">
        <v>43802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 t="s">
        <v>43803</v>
      </c>
      <c r="P11223" t="s">
        <v>636</v>
      </c>
      <c r="Q11223" t="s">
        <v>4049</v>
      </c>
    </row>
    <row r="11224" spans="1:17" hidden="1" x14ac:dyDescent="0.25">
      <c r="A11224" t="s">
        <v>43804</v>
      </c>
      <c r="B11224" t="s">
        <v>43805</v>
      </c>
      <c r="C11224" s="1" t="str">
        <f t="shared" si="1580"/>
        <v>21:0719</v>
      </c>
      <c r="D11224" s="1" t="str">
        <f t="shared" si="1584"/>
        <v>21:0212</v>
      </c>
      <c r="E11224" t="s">
        <v>43806</v>
      </c>
      <c r="F11224" t="s">
        <v>43807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 t="s">
        <v>21</v>
      </c>
      <c r="P11224" t="s">
        <v>397</v>
      </c>
      <c r="Q11224" t="s">
        <v>35</v>
      </c>
    </row>
    <row r="11225" spans="1:17" hidden="1" x14ac:dyDescent="0.25">
      <c r="A11225" t="s">
        <v>43808</v>
      </c>
      <c r="B11225" t="s">
        <v>43809</v>
      </c>
      <c r="C11225" s="1" t="str">
        <f t="shared" si="1580"/>
        <v>21:0719</v>
      </c>
      <c r="D11225" s="1" t="str">
        <f t="shared" si="1584"/>
        <v>21:0212</v>
      </c>
      <c r="E11225" t="s">
        <v>43810</v>
      </c>
      <c r="F11225" t="s">
        <v>43811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 t="s">
        <v>21</v>
      </c>
      <c r="P11225" t="s">
        <v>583</v>
      </c>
      <c r="Q11225" t="s">
        <v>365</v>
      </c>
    </row>
    <row r="11226" spans="1:17" hidden="1" x14ac:dyDescent="0.25">
      <c r="A11226" t="s">
        <v>43812</v>
      </c>
      <c r="B11226" t="s">
        <v>43813</v>
      </c>
      <c r="C11226" s="1" t="str">
        <f t="shared" si="1580"/>
        <v>21:0719</v>
      </c>
      <c r="D11226" s="1" t="str">
        <f t="shared" si="1584"/>
        <v>21:0212</v>
      </c>
      <c r="E11226" t="s">
        <v>43814</v>
      </c>
      <c r="F11226" t="s">
        <v>43815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 t="s">
        <v>21</v>
      </c>
      <c r="P11226" t="s">
        <v>583</v>
      </c>
      <c r="Q11226" t="s">
        <v>365</v>
      </c>
    </row>
    <row r="11227" spans="1:17" hidden="1" x14ac:dyDescent="0.25">
      <c r="A11227" t="s">
        <v>43816</v>
      </c>
      <c r="B11227" t="s">
        <v>43817</v>
      </c>
      <c r="C11227" s="1" t="str">
        <f t="shared" si="1580"/>
        <v>21:0719</v>
      </c>
      <c r="D11227" s="1" t="str">
        <f t="shared" si="1584"/>
        <v>21:0212</v>
      </c>
      <c r="E11227" t="s">
        <v>43818</v>
      </c>
      <c r="F11227" t="s">
        <v>43819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 t="s">
        <v>19429</v>
      </c>
      <c r="P11227" t="s">
        <v>583</v>
      </c>
      <c r="Q11227" t="s">
        <v>4049</v>
      </c>
    </row>
    <row r="11228" spans="1:17" hidden="1" x14ac:dyDescent="0.25">
      <c r="A11228" t="s">
        <v>43820</v>
      </c>
      <c r="B11228" t="s">
        <v>43821</v>
      </c>
      <c r="C11228" s="1" t="str">
        <f t="shared" si="1580"/>
        <v>21:0719</v>
      </c>
      <c r="D11228" s="1" t="str">
        <f t="shared" si="1584"/>
        <v>21:0212</v>
      </c>
      <c r="E11228" t="s">
        <v>43822</v>
      </c>
      <c r="F11228" t="s">
        <v>43823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 t="s">
        <v>43099</v>
      </c>
      <c r="P11228" t="s">
        <v>22</v>
      </c>
      <c r="Q11228" t="s">
        <v>398</v>
      </c>
    </row>
    <row r="11229" spans="1:17" hidden="1" x14ac:dyDescent="0.25">
      <c r="A11229" t="s">
        <v>43824</v>
      </c>
      <c r="B11229" t="s">
        <v>43825</v>
      </c>
      <c r="C11229" s="1" t="str">
        <f t="shared" si="1580"/>
        <v>21:0719</v>
      </c>
      <c r="D11229" s="1" t="str">
        <f t="shared" si="1584"/>
        <v>21:0212</v>
      </c>
      <c r="E11229" t="s">
        <v>43826</v>
      </c>
      <c r="F11229" t="s">
        <v>43827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 t="s">
        <v>43828</v>
      </c>
      <c r="P11229" t="s">
        <v>2212</v>
      </c>
      <c r="Q11229" t="s">
        <v>398</v>
      </c>
    </row>
    <row r="11230" spans="1:17" hidden="1" x14ac:dyDescent="0.25">
      <c r="A11230" t="s">
        <v>43829</v>
      </c>
      <c r="B11230" t="s">
        <v>43830</v>
      </c>
      <c r="C11230" s="1" t="str">
        <f t="shared" si="1580"/>
        <v>21:0719</v>
      </c>
      <c r="D11230" s="1" t="str">
        <f t="shared" si="1584"/>
        <v>21:0212</v>
      </c>
      <c r="E11230" t="s">
        <v>43831</v>
      </c>
      <c r="F11230" t="s">
        <v>43832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 t="s">
        <v>3419</v>
      </c>
      <c r="P11230" t="s">
        <v>583</v>
      </c>
      <c r="Q11230" t="s">
        <v>29</v>
      </c>
    </row>
    <row r="11231" spans="1:17" hidden="1" x14ac:dyDescent="0.25">
      <c r="A11231" t="s">
        <v>43833</v>
      </c>
      <c r="B11231" t="s">
        <v>43834</v>
      </c>
      <c r="C11231" s="1" t="str">
        <f t="shared" si="1580"/>
        <v>21:0719</v>
      </c>
      <c r="D11231" s="1" t="str">
        <f t="shared" si="1584"/>
        <v>21:0212</v>
      </c>
      <c r="E11231" t="s">
        <v>43835</v>
      </c>
      <c r="F11231" t="s">
        <v>43836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 t="s">
        <v>19775</v>
      </c>
      <c r="P11231" t="s">
        <v>22</v>
      </c>
      <c r="Q11231" t="s">
        <v>3475</v>
      </c>
    </row>
    <row r="11232" spans="1:17" hidden="1" x14ac:dyDescent="0.25">
      <c r="A11232" t="s">
        <v>43837</v>
      </c>
      <c r="B11232" t="s">
        <v>43838</v>
      </c>
      <c r="C11232" s="1" t="str">
        <f t="shared" si="1580"/>
        <v>21:0719</v>
      </c>
      <c r="D11232" s="1" t="str">
        <f t="shared" si="1584"/>
        <v>21:0212</v>
      </c>
      <c r="E11232" t="s">
        <v>43839</v>
      </c>
      <c r="F11232" t="s">
        <v>43840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 t="s">
        <v>370</v>
      </c>
      <c r="P11232" t="s">
        <v>356</v>
      </c>
      <c r="Q11232" t="s">
        <v>4049</v>
      </c>
    </row>
    <row r="11233" spans="1:17" hidden="1" x14ac:dyDescent="0.25">
      <c r="A11233" t="s">
        <v>43841</v>
      </c>
      <c r="B11233" t="s">
        <v>43842</v>
      </c>
      <c r="C11233" s="1" t="str">
        <f t="shared" si="1580"/>
        <v>21:0719</v>
      </c>
      <c r="D11233" s="1" t="str">
        <f t="shared" si="1584"/>
        <v>21:0212</v>
      </c>
      <c r="E11233" t="s">
        <v>43843</v>
      </c>
      <c r="F11233" t="s">
        <v>43844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 t="s">
        <v>1812</v>
      </c>
      <c r="P11233" t="s">
        <v>583</v>
      </c>
      <c r="Q11233" t="s">
        <v>3475</v>
      </c>
    </row>
    <row r="11234" spans="1:17" hidden="1" x14ac:dyDescent="0.25">
      <c r="A11234" t="s">
        <v>43845</v>
      </c>
      <c r="B11234" t="s">
        <v>43846</v>
      </c>
      <c r="C11234" s="1" t="str">
        <f t="shared" si="1580"/>
        <v>21:0719</v>
      </c>
      <c r="D11234" s="1" t="str">
        <f t="shared" si="1584"/>
        <v>21:0212</v>
      </c>
      <c r="E11234" t="s">
        <v>43843</v>
      </c>
      <c r="F11234" t="s">
        <v>43847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 t="s">
        <v>6252</v>
      </c>
      <c r="P11234" t="s">
        <v>356</v>
      </c>
      <c r="Q11234" t="s">
        <v>365</v>
      </c>
    </row>
    <row r="11235" spans="1:17" hidden="1" x14ac:dyDescent="0.25">
      <c r="A11235" t="s">
        <v>43848</v>
      </c>
      <c r="B11235" t="s">
        <v>43849</v>
      </c>
      <c r="C11235" s="1" t="str">
        <f t="shared" si="1580"/>
        <v>21:0719</v>
      </c>
      <c r="D11235" s="1" t="str">
        <f t="shared" si="1584"/>
        <v>21:0212</v>
      </c>
      <c r="E11235" t="s">
        <v>43850</v>
      </c>
      <c r="F11235" t="s">
        <v>43851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 t="s">
        <v>21</v>
      </c>
      <c r="P11235" t="s">
        <v>45</v>
      </c>
      <c r="Q11235" t="s">
        <v>365</v>
      </c>
    </row>
    <row r="11236" spans="1:17" hidden="1" x14ac:dyDescent="0.25">
      <c r="A11236" t="s">
        <v>43852</v>
      </c>
      <c r="B11236" t="s">
        <v>43853</v>
      </c>
      <c r="C11236" s="1" t="str">
        <f t="shared" si="1580"/>
        <v>21:0719</v>
      </c>
      <c r="D11236" s="1" t="str">
        <f t="shared" si="1584"/>
        <v>21:0212</v>
      </c>
      <c r="E11236" t="s">
        <v>43854</v>
      </c>
      <c r="F11236" t="s">
        <v>43855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 t="s">
        <v>21</v>
      </c>
      <c r="P11236" t="s">
        <v>356</v>
      </c>
      <c r="Q11236" t="s">
        <v>392</v>
      </c>
    </row>
    <row r="11237" spans="1:17" hidden="1" x14ac:dyDescent="0.25">
      <c r="A11237" t="s">
        <v>43856</v>
      </c>
      <c r="B11237" t="s">
        <v>43857</v>
      </c>
      <c r="C11237" s="1" t="str">
        <f t="shared" si="1580"/>
        <v>21:0719</v>
      </c>
      <c r="D11237" s="1" t="str">
        <f t="shared" si="1584"/>
        <v>21:0212</v>
      </c>
      <c r="E11237" t="s">
        <v>43858</v>
      </c>
      <c r="F11237" t="s">
        <v>43859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 t="s">
        <v>21</v>
      </c>
      <c r="P11237" t="s">
        <v>22</v>
      </c>
      <c r="Q11237" t="s">
        <v>392</v>
      </c>
    </row>
    <row r="11238" spans="1:17" hidden="1" x14ac:dyDescent="0.25">
      <c r="A11238" t="s">
        <v>43860</v>
      </c>
      <c r="B11238" t="s">
        <v>43861</v>
      </c>
      <c r="C11238" s="1" t="str">
        <f t="shared" si="1580"/>
        <v>21:0719</v>
      </c>
      <c r="D11238" s="1" t="str">
        <f t="shared" si="1584"/>
        <v>21:0212</v>
      </c>
      <c r="E11238" t="s">
        <v>43862</v>
      </c>
      <c r="F11238" t="s">
        <v>43863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 t="s">
        <v>17914</v>
      </c>
      <c r="P11238" t="s">
        <v>45</v>
      </c>
      <c r="Q11238" t="s">
        <v>522</v>
      </c>
    </row>
    <row r="11239" spans="1:17" hidden="1" x14ac:dyDescent="0.25">
      <c r="A11239" t="s">
        <v>43864</v>
      </c>
      <c r="B11239" t="s">
        <v>43865</v>
      </c>
      <c r="C11239" s="1" t="str">
        <f t="shared" si="1580"/>
        <v>21:0719</v>
      </c>
      <c r="D11239" s="1" t="str">
        <f t="shared" si="1584"/>
        <v>21:0212</v>
      </c>
      <c r="E11239" t="s">
        <v>43866</v>
      </c>
      <c r="F11239" t="s">
        <v>43867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 t="s">
        <v>512</v>
      </c>
      <c r="P11239" t="s">
        <v>22</v>
      </c>
      <c r="Q11239" t="s">
        <v>653</v>
      </c>
    </row>
    <row r="11240" spans="1:17" hidden="1" x14ac:dyDescent="0.25">
      <c r="A11240" t="s">
        <v>43868</v>
      </c>
      <c r="B11240" t="s">
        <v>43869</v>
      </c>
      <c r="C11240" s="1" t="str">
        <f t="shared" si="1580"/>
        <v>21:0719</v>
      </c>
      <c r="D11240" s="1" t="str">
        <f t="shared" si="1584"/>
        <v>21:0212</v>
      </c>
      <c r="E11240" t="s">
        <v>43870</v>
      </c>
      <c r="F11240" t="s">
        <v>43871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 t="s">
        <v>21</v>
      </c>
      <c r="P11240" t="s">
        <v>356</v>
      </c>
      <c r="Q11240" t="s">
        <v>4049</v>
      </c>
    </row>
    <row r="11241" spans="1:17" hidden="1" x14ac:dyDescent="0.25">
      <c r="A11241" t="s">
        <v>43872</v>
      </c>
      <c r="B11241" t="s">
        <v>43873</v>
      </c>
      <c r="C11241" s="1" t="str">
        <f t="shared" si="1580"/>
        <v>21:0719</v>
      </c>
      <c r="D11241" s="1" t="str">
        <f t="shared" si="1584"/>
        <v>21:0212</v>
      </c>
      <c r="E11241" t="s">
        <v>43874</v>
      </c>
      <c r="F11241" t="s">
        <v>43875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 t="s">
        <v>21</v>
      </c>
      <c r="P11241" t="s">
        <v>22</v>
      </c>
      <c r="Q11241" t="s">
        <v>522</v>
      </c>
    </row>
    <row r="11242" spans="1:17" hidden="1" x14ac:dyDescent="0.25">
      <c r="A11242" t="s">
        <v>43876</v>
      </c>
      <c r="B11242" t="s">
        <v>43877</v>
      </c>
      <c r="C11242" s="1" t="str">
        <f t="shared" si="1580"/>
        <v>21:0719</v>
      </c>
      <c r="D11242" s="1" t="str">
        <f t="shared" si="1584"/>
        <v>21:0212</v>
      </c>
      <c r="E11242" t="s">
        <v>43878</v>
      </c>
      <c r="F11242" t="s">
        <v>43879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 t="s">
        <v>21</v>
      </c>
      <c r="P11242" t="s">
        <v>356</v>
      </c>
      <c r="Q11242" t="s">
        <v>365</v>
      </c>
    </row>
    <row r="11243" spans="1:17" hidden="1" x14ac:dyDescent="0.25">
      <c r="A11243" t="s">
        <v>43880</v>
      </c>
      <c r="B11243" t="s">
        <v>43881</v>
      </c>
      <c r="C11243" s="1" t="str">
        <f t="shared" si="1580"/>
        <v>21:0719</v>
      </c>
      <c r="D11243" s="1" t="str">
        <f t="shared" si="1584"/>
        <v>21:0212</v>
      </c>
      <c r="E11243" t="s">
        <v>43882</v>
      </c>
      <c r="F11243" t="s">
        <v>43883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 t="s">
        <v>21</v>
      </c>
      <c r="P11243" t="s">
        <v>356</v>
      </c>
      <c r="Q11243" t="s">
        <v>103</v>
      </c>
    </row>
    <row r="11244" spans="1:17" hidden="1" x14ac:dyDescent="0.25">
      <c r="A11244" t="s">
        <v>43884</v>
      </c>
      <c r="B11244" t="s">
        <v>43885</v>
      </c>
      <c r="C11244" s="1" t="str">
        <f t="shared" si="1580"/>
        <v>21:0719</v>
      </c>
      <c r="D11244" s="1" t="str">
        <f t="shared" si="1584"/>
        <v>21:0212</v>
      </c>
      <c r="E11244" t="s">
        <v>43886</v>
      </c>
      <c r="F11244" t="s">
        <v>43887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 t="s">
        <v>21</v>
      </c>
      <c r="P11244" t="s">
        <v>356</v>
      </c>
      <c r="Q11244" t="s">
        <v>43735</v>
      </c>
    </row>
    <row r="11245" spans="1:17" hidden="1" x14ac:dyDescent="0.25">
      <c r="A11245" t="s">
        <v>43888</v>
      </c>
      <c r="B11245" t="s">
        <v>43889</v>
      </c>
      <c r="C11245" s="1" t="str">
        <f t="shared" si="1580"/>
        <v>21:0719</v>
      </c>
      <c r="D11245" s="1" t="str">
        <f>HYPERLINK("http://geochem.nrcan.gc.ca/cdogs/content/svy/svy_e.htm", "")</f>
        <v/>
      </c>
      <c r="G11245" s="1" t="str">
        <f>HYPERLINK("http://geochem.nrcan.gc.ca/cdogs/content/cr_/cr_00084_e.htm", "84")</f>
        <v>84</v>
      </c>
      <c r="J11245" t="s">
        <v>11703</v>
      </c>
      <c r="K11245" t="s">
        <v>11704</v>
      </c>
      <c r="O11245" t="s">
        <v>3419</v>
      </c>
      <c r="P11245" t="s">
        <v>356</v>
      </c>
      <c r="Q11245" t="s">
        <v>392</v>
      </c>
    </row>
    <row r="11246" spans="1:17" hidden="1" x14ac:dyDescent="0.25">
      <c r="A11246" t="s">
        <v>43890</v>
      </c>
      <c r="B11246" t="s">
        <v>43891</v>
      </c>
      <c r="C11246" s="1" t="str">
        <f t="shared" si="1580"/>
        <v>21:0719</v>
      </c>
      <c r="D11246" s="1" t="str">
        <f t="shared" ref="D11246:D11262" si="1587">HYPERLINK("http://geochem.nrcan.gc.ca/cdogs/content/svy/svy210212_e.htm", "21:0212")</f>
        <v>21:0212</v>
      </c>
      <c r="E11246" t="s">
        <v>43892</v>
      </c>
      <c r="F11246" t="s">
        <v>43893</v>
      </c>
      <c r="H11246">
        <v>61.506298800000003</v>
      </c>
      <c r="I11246">
        <v>-134.89926850000001</v>
      </c>
      <c r="J11246" s="1" t="str">
        <f t="shared" ref="J11246:J11262" si="1588">HYPERLINK("http://geochem.nrcan.gc.ca/cdogs/content/kwd/kwd020018_e.htm", "Fluid (stream)")</f>
        <v>Fluid (stream)</v>
      </c>
      <c r="K11246" s="1" t="str">
        <f t="shared" ref="K11246:K11262" si="1589">HYPERLINK("http://geochem.nrcan.gc.ca/cdogs/content/kwd/kwd080007_e.htm", "Untreated Water")</f>
        <v>Untreated Water</v>
      </c>
      <c r="O11246" t="s">
        <v>21</v>
      </c>
      <c r="P11246" t="s">
        <v>356</v>
      </c>
      <c r="Q11246" t="s">
        <v>4049</v>
      </c>
    </row>
    <row r="11247" spans="1:17" hidden="1" x14ac:dyDescent="0.25">
      <c r="A11247" t="s">
        <v>43894</v>
      </c>
      <c r="B11247" t="s">
        <v>43895</v>
      </c>
      <c r="C11247" s="1" t="str">
        <f t="shared" si="1580"/>
        <v>21:0719</v>
      </c>
      <c r="D11247" s="1" t="str">
        <f t="shared" si="1587"/>
        <v>21:0212</v>
      </c>
      <c r="E11247" t="s">
        <v>43896</v>
      </c>
      <c r="F11247" t="s">
        <v>43897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 t="s">
        <v>21</v>
      </c>
      <c r="P11247" t="s">
        <v>45</v>
      </c>
      <c r="Q11247" t="s">
        <v>398</v>
      </c>
    </row>
    <row r="11248" spans="1:17" hidden="1" x14ac:dyDescent="0.25">
      <c r="A11248" t="s">
        <v>43898</v>
      </c>
      <c r="B11248" t="s">
        <v>43899</v>
      </c>
      <c r="C11248" s="1" t="str">
        <f t="shared" si="1580"/>
        <v>21:0719</v>
      </c>
      <c r="D11248" s="1" t="str">
        <f t="shared" si="1587"/>
        <v>21:0212</v>
      </c>
      <c r="E11248" t="s">
        <v>43900</v>
      </c>
      <c r="F11248" t="s">
        <v>43901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 t="s">
        <v>21</v>
      </c>
      <c r="P11248" t="s">
        <v>356</v>
      </c>
      <c r="Q11248" t="s">
        <v>392</v>
      </c>
    </row>
    <row r="11249" spans="1:17" hidden="1" x14ac:dyDescent="0.25">
      <c r="A11249" t="s">
        <v>43902</v>
      </c>
      <c r="B11249" t="s">
        <v>43903</v>
      </c>
      <c r="C11249" s="1" t="str">
        <f t="shared" ref="C11249:C11312" si="1590">HYPERLINK("http://geochem.nrcan.gc.ca/cdogs/content/bdl/bdl210719_e.htm", "21:0719")</f>
        <v>21:0719</v>
      </c>
      <c r="D11249" s="1" t="str">
        <f t="shared" si="1587"/>
        <v>21:0212</v>
      </c>
      <c r="E11249" t="s">
        <v>43904</v>
      </c>
      <c r="F11249" t="s">
        <v>43905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 t="s">
        <v>21</v>
      </c>
      <c r="P11249" t="s">
        <v>356</v>
      </c>
      <c r="Q11249" t="s">
        <v>3475</v>
      </c>
    </row>
    <row r="11250" spans="1:17" hidden="1" x14ac:dyDescent="0.25">
      <c r="A11250" t="s">
        <v>43906</v>
      </c>
      <c r="B11250" t="s">
        <v>43907</v>
      </c>
      <c r="C11250" s="1" t="str">
        <f t="shared" si="1590"/>
        <v>21:0719</v>
      </c>
      <c r="D11250" s="1" t="str">
        <f t="shared" si="1587"/>
        <v>21:0212</v>
      </c>
      <c r="E11250" t="s">
        <v>43908</v>
      </c>
      <c r="F11250" t="s">
        <v>43909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 t="s">
        <v>21</v>
      </c>
      <c r="P11250" t="s">
        <v>22</v>
      </c>
      <c r="Q11250" t="s">
        <v>365</v>
      </c>
    </row>
    <row r="11251" spans="1:17" hidden="1" x14ac:dyDescent="0.25">
      <c r="A11251" t="s">
        <v>43910</v>
      </c>
      <c r="B11251" t="s">
        <v>43911</v>
      </c>
      <c r="C11251" s="1" t="str">
        <f t="shared" si="1590"/>
        <v>21:0719</v>
      </c>
      <c r="D11251" s="1" t="str">
        <f t="shared" si="1587"/>
        <v>21:0212</v>
      </c>
      <c r="E11251" t="s">
        <v>43912</v>
      </c>
      <c r="F11251" t="s">
        <v>43913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 t="s">
        <v>21</v>
      </c>
      <c r="P11251" t="s">
        <v>22</v>
      </c>
      <c r="Q11251" t="s">
        <v>3475</v>
      </c>
    </row>
    <row r="11252" spans="1:17" hidden="1" x14ac:dyDescent="0.25">
      <c r="A11252" t="s">
        <v>43914</v>
      </c>
      <c r="B11252" t="s">
        <v>43915</v>
      </c>
      <c r="C11252" s="1" t="str">
        <f t="shared" si="1590"/>
        <v>21:0719</v>
      </c>
      <c r="D11252" s="1" t="str">
        <f t="shared" si="1587"/>
        <v>21:0212</v>
      </c>
      <c r="E11252" t="s">
        <v>43916</v>
      </c>
      <c r="F11252" t="s">
        <v>43917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 t="s">
        <v>21</v>
      </c>
      <c r="P11252" t="s">
        <v>583</v>
      </c>
      <c r="Q11252" t="s">
        <v>653</v>
      </c>
    </row>
    <row r="11253" spans="1:17" hidden="1" x14ac:dyDescent="0.25">
      <c r="A11253" t="s">
        <v>43918</v>
      </c>
      <c r="B11253" t="s">
        <v>43919</v>
      </c>
      <c r="C11253" s="1" t="str">
        <f t="shared" si="1590"/>
        <v>21:0719</v>
      </c>
      <c r="D11253" s="1" t="str">
        <f t="shared" si="1587"/>
        <v>21:0212</v>
      </c>
      <c r="E11253" t="s">
        <v>43916</v>
      </c>
      <c r="F11253" t="s">
        <v>43920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 t="s">
        <v>21</v>
      </c>
      <c r="P11253" t="s">
        <v>583</v>
      </c>
      <c r="Q11253" t="s">
        <v>653</v>
      </c>
    </row>
    <row r="11254" spans="1:17" hidden="1" x14ac:dyDescent="0.25">
      <c r="A11254" t="s">
        <v>43921</v>
      </c>
      <c r="B11254" t="s">
        <v>43922</v>
      </c>
      <c r="C11254" s="1" t="str">
        <f t="shared" si="1590"/>
        <v>21:0719</v>
      </c>
      <c r="D11254" s="1" t="str">
        <f t="shared" si="1587"/>
        <v>21:0212</v>
      </c>
      <c r="E11254" t="s">
        <v>43923</v>
      </c>
      <c r="F11254" t="s">
        <v>43924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 t="s">
        <v>21</v>
      </c>
      <c r="P11254" t="s">
        <v>397</v>
      </c>
      <c r="Q11254" t="s">
        <v>5130</v>
      </c>
    </row>
    <row r="11255" spans="1:17" hidden="1" x14ac:dyDescent="0.25">
      <c r="A11255" t="s">
        <v>43925</v>
      </c>
      <c r="B11255" t="s">
        <v>43926</v>
      </c>
      <c r="C11255" s="1" t="str">
        <f t="shared" si="1590"/>
        <v>21:0719</v>
      </c>
      <c r="D11255" s="1" t="str">
        <f t="shared" si="1587"/>
        <v>21:0212</v>
      </c>
      <c r="E11255" t="s">
        <v>43927</v>
      </c>
      <c r="F11255" t="s">
        <v>43928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 t="s">
        <v>21</v>
      </c>
      <c r="P11255" t="s">
        <v>2212</v>
      </c>
      <c r="Q11255" t="s">
        <v>4049</v>
      </c>
    </row>
    <row r="11256" spans="1:17" hidden="1" x14ac:dyDescent="0.25">
      <c r="A11256" t="s">
        <v>43929</v>
      </c>
      <c r="B11256" t="s">
        <v>43930</v>
      </c>
      <c r="C11256" s="1" t="str">
        <f t="shared" si="1590"/>
        <v>21:0719</v>
      </c>
      <c r="D11256" s="1" t="str">
        <f t="shared" si="1587"/>
        <v>21:0212</v>
      </c>
      <c r="E11256" t="s">
        <v>43931</v>
      </c>
      <c r="F11256" t="s">
        <v>43932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 t="s">
        <v>21</v>
      </c>
      <c r="P11256" t="s">
        <v>2212</v>
      </c>
      <c r="Q11256" t="s">
        <v>365</v>
      </c>
    </row>
    <row r="11257" spans="1:17" hidden="1" x14ac:dyDescent="0.25">
      <c r="A11257" t="s">
        <v>43933</v>
      </c>
      <c r="B11257" t="s">
        <v>43934</v>
      </c>
      <c r="C11257" s="1" t="str">
        <f t="shared" si="1590"/>
        <v>21:0719</v>
      </c>
      <c r="D11257" s="1" t="str">
        <f t="shared" si="1587"/>
        <v>21:0212</v>
      </c>
      <c r="E11257" t="s">
        <v>43935</v>
      </c>
      <c r="F11257" t="s">
        <v>43936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 t="s">
        <v>21</v>
      </c>
      <c r="P11257" t="s">
        <v>22</v>
      </c>
      <c r="Q11257" t="s">
        <v>23</v>
      </c>
    </row>
    <row r="11258" spans="1:17" hidden="1" x14ac:dyDescent="0.25">
      <c r="A11258" t="s">
        <v>43937</v>
      </c>
      <c r="B11258" t="s">
        <v>43938</v>
      </c>
      <c r="C11258" s="1" t="str">
        <f t="shared" si="1590"/>
        <v>21:0719</v>
      </c>
      <c r="D11258" s="1" t="str">
        <f t="shared" si="1587"/>
        <v>21:0212</v>
      </c>
      <c r="E11258" t="s">
        <v>43939</v>
      </c>
      <c r="F11258" t="s">
        <v>43940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 t="s">
        <v>16870</v>
      </c>
      <c r="P11258" t="s">
        <v>356</v>
      </c>
      <c r="Q11258" t="s">
        <v>5130</v>
      </c>
    </row>
    <row r="11259" spans="1:17" hidden="1" x14ac:dyDescent="0.25">
      <c r="A11259" t="s">
        <v>43941</v>
      </c>
      <c r="B11259" t="s">
        <v>43942</v>
      </c>
      <c r="C11259" s="1" t="str">
        <f t="shared" si="1590"/>
        <v>21:0719</v>
      </c>
      <c r="D11259" s="1" t="str">
        <f t="shared" si="1587"/>
        <v>21:0212</v>
      </c>
      <c r="E11259" t="s">
        <v>43943</v>
      </c>
      <c r="F11259" t="s">
        <v>43944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 t="s">
        <v>19429</v>
      </c>
      <c r="P11259" t="s">
        <v>45</v>
      </c>
      <c r="Q11259" t="s">
        <v>35</v>
      </c>
    </row>
    <row r="11260" spans="1:17" hidden="1" x14ac:dyDescent="0.25">
      <c r="A11260" t="s">
        <v>43945</v>
      </c>
      <c r="B11260" t="s">
        <v>43946</v>
      </c>
      <c r="C11260" s="1" t="str">
        <f t="shared" si="1590"/>
        <v>21:0719</v>
      </c>
      <c r="D11260" s="1" t="str">
        <f t="shared" si="1587"/>
        <v>21:0212</v>
      </c>
      <c r="E11260" t="s">
        <v>43947</v>
      </c>
      <c r="F11260" t="s">
        <v>43948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 t="s">
        <v>3376</v>
      </c>
      <c r="P11260" t="s">
        <v>45</v>
      </c>
      <c r="Q11260" t="s">
        <v>365</v>
      </c>
    </row>
    <row r="11261" spans="1:17" hidden="1" x14ac:dyDescent="0.25">
      <c r="A11261" t="s">
        <v>43949</v>
      </c>
      <c r="B11261" t="s">
        <v>43950</v>
      </c>
      <c r="C11261" s="1" t="str">
        <f t="shared" si="1590"/>
        <v>21:0719</v>
      </c>
      <c r="D11261" s="1" t="str">
        <f t="shared" si="1587"/>
        <v>21:0212</v>
      </c>
      <c r="E11261" t="s">
        <v>43951</v>
      </c>
      <c r="F11261" t="s">
        <v>43952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 t="s">
        <v>17169</v>
      </c>
      <c r="P11261" t="s">
        <v>356</v>
      </c>
      <c r="Q11261" t="s">
        <v>365</v>
      </c>
    </row>
    <row r="11262" spans="1:17" hidden="1" x14ac:dyDescent="0.25">
      <c r="A11262" t="s">
        <v>43953</v>
      </c>
      <c r="B11262" t="s">
        <v>43954</v>
      </c>
      <c r="C11262" s="1" t="str">
        <f t="shared" si="1590"/>
        <v>21:0719</v>
      </c>
      <c r="D11262" s="1" t="str">
        <f t="shared" si="1587"/>
        <v>21:0212</v>
      </c>
      <c r="E11262" t="s">
        <v>43955</v>
      </c>
      <c r="F11262" t="s">
        <v>43956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 t="s">
        <v>21</v>
      </c>
      <c r="P11262" t="s">
        <v>22</v>
      </c>
      <c r="Q11262" t="s">
        <v>392</v>
      </c>
    </row>
    <row r="11263" spans="1:17" hidden="1" x14ac:dyDescent="0.25">
      <c r="A11263" t="s">
        <v>43957</v>
      </c>
      <c r="B11263" t="s">
        <v>43958</v>
      </c>
      <c r="C11263" s="1" t="str">
        <f t="shared" si="1590"/>
        <v>21:0719</v>
      </c>
      <c r="D11263" s="1" t="str">
        <f>HYPERLINK("http://geochem.nrcan.gc.ca/cdogs/content/svy/svy_e.htm", "")</f>
        <v/>
      </c>
      <c r="G11263" s="1" t="str">
        <f>HYPERLINK("http://geochem.nrcan.gc.ca/cdogs/content/cr_/cr_00085_e.htm", "85")</f>
        <v>85</v>
      </c>
      <c r="J11263" t="s">
        <v>11703</v>
      </c>
      <c r="K11263" t="s">
        <v>11704</v>
      </c>
      <c r="O11263" t="s">
        <v>2720</v>
      </c>
      <c r="P11263" t="s">
        <v>22</v>
      </c>
      <c r="Q11263" t="s">
        <v>398</v>
      </c>
    </row>
    <row r="11264" spans="1:17" hidden="1" x14ac:dyDescent="0.25">
      <c r="A11264" t="s">
        <v>43959</v>
      </c>
      <c r="B11264" t="s">
        <v>43960</v>
      </c>
      <c r="C11264" s="1" t="str">
        <f t="shared" si="1590"/>
        <v>21:0719</v>
      </c>
      <c r="D11264" s="1" t="str">
        <f t="shared" ref="D11264:D11288" si="1591">HYPERLINK("http://geochem.nrcan.gc.ca/cdogs/content/svy/svy210212_e.htm", "21:0212")</f>
        <v>21:0212</v>
      </c>
      <c r="E11264" t="s">
        <v>43961</v>
      </c>
      <c r="F11264" t="s">
        <v>43962</v>
      </c>
      <c r="H11264">
        <v>61.3453546</v>
      </c>
      <c r="I11264">
        <v>-134.87958080000001</v>
      </c>
      <c r="J11264" s="1" t="str">
        <f t="shared" ref="J11264:J11288" si="1592">HYPERLINK("http://geochem.nrcan.gc.ca/cdogs/content/kwd/kwd020018_e.htm", "Fluid (stream)")</f>
        <v>Fluid (stream)</v>
      </c>
      <c r="K11264" s="1" t="str">
        <f t="shared" ref="K11264:K11288" si="1593">HYPERLINK("http://geochem.nrcan.gc.ca/cdogs/content/kwd/kwd080007_e.htm", "Untreated Water")</f>
        <v>Untreated Water</v>
      </c>
      <c r="O11264" t="s">
        <v>512</v>
      </c>
      <c r="P11264" t="s">
        <v>356</v>
      </c>
      <c r="Q11264" t="s">
        <v>398</v>
      </c>
    </row>
    <row r="11265" spans="1:17" hidden="1" x14ac:dyDescent="0.25">
      <c r="A11265" t="s">
        <v>43963</v>
      </c>
      <c r="B11265" t="s">
        <v>43964</v>
      </c>
      <c r="C11265" s="1" t="str">
        <f t="shared" si="1590"/>
        <v>21:0719</v>
      </c>
      <c r="D11265" s="1" t="str">
        <f t="shared" si="1591"/>
        <v>21:0212</v>
      </c>
      <c r="E11265" t="s">
        <v>43965</v>
      </c>
      <c r="F11265" t="s">
        <v>43966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 t="s">
        <v>21</v>
      </c>
      <c r="P11265" t="s">
        <v>45</v>
      </c>
      <c r="Q11265" t="s">
        <v>23</v>
      </c>
    </row>
    <row r="11266" spans="1:17" hidden="1" x14ac:dyDescent="0.25">
      <c r="A11266" t="s">
        <v>43967</v>
      </c>
      <c r="B11266" t="s">
        <v>43968</v>
      </c>
      <c r="C11266" s="1" t="str">
        <f t="shared" si="1590"/>
        <v>21:0719</v>
      </c>
      <c r="D11266" s="1" t="str">
        <f t="shared" si="1591"/>
        <v>21:0212</v>
      </c>
      <c r="E11266" t="s">
        <v>43969</v>
      </c>
      <c r="F11266" t="s">
        <v>43970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 t="s">
        <v>21</v>
      </c>
      <c r="P11266" t="s">
        <v>45</v>
      </c>
      <c r="Q11266" t="s">
        <v>59</v>
      </c>
    </row>
    <row r="11267" spans="1:17" hidden="1" x14ac:dyDescent="0.25">
      <c r="A11267" t="s">
        <v>43971</v>
      </c>
      <c r="B11267" t="s">
        <v>43972</v>
      </c>
      <c r="C11267" s="1" t="str">
        <f t="shared" si="1590"/>
        <v>21:0719</v>
      </c>
      <c r="D11267" s="1" t="str">
        <f t="shared" si="1591"/>
        <v>21:0212</v>
      </c>
      <c r="E11267" t="s">
        <v>43973</v>
      </c>
      <c r="F11267" t="s">
        <v>43974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 t="s">
        <v>21</v>
      </c>
      <c r="P11267" t="s">
        <v>356</v>
      </c>
      <c r="Q11267" t="s">
        <v>365</v>
      </c>
    </row>
    <row r="11268" spans="1:17" hidden="1" x14ac:dyDescent="0.25">
      <c r="A11268" t="s">
        <v>43975</v>
      </c>
      <c r="B11268" t="s">
        <v>43976</v>
      </c>
      <c r="C11268" s="1" t="str">
        <f t="shared" si="1590"/>
        <v>21:0719</v>
      </c>
      <c r="D11268" s="1" t="str">
        <f t="shared" si="1591"/>
        <v>21:0212</v>
      </c>
      <c r="E11268" t="s">
        <v>43977</v>
      </c>
      <c r="F11268" t="s">
        <v>43978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 t="s">
        <v>21</v>
      </c>
      <c r="P11268" t="s">
        <v>22</v>
      </c>
      <c r="Q11268" t="s">
        <v>5130</v>
      </c>
    </row>
    <row r="11269" spans="1:17" hidden="1" x14ac:dyDescent="0.25">
      <c r="A11269" t="s">
        <v>43979</v>
      </c>
      <c r="B11269" t="s">
        <v>43980</v>
      </c>
      <c r="C11269" s="1" t="str">
        <f t="shared" si="1590"/>
        <v>21:0719</v>
      </c>
      <c r="D11269" s="1" t="str">
        <f t="shared" si="1591"/>
        <v>21:0212</v>
      </c>
      <c r="E11269" t="s">
        <v>43981</v>
      </c>
      <c r="F11269" t="s">
        <v>43982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 t="s">
        <v>21</v>
      </c>
      <c r="P11269" t="s">
        <v>22</v>
      </c>
      <c r="Q11269" t="s">
        <v>522</v>
      </c>
    </row>
    <row r="11270" spans="1:17" hidden="1" x14ac:dyDescent="0.25">
      <c r="A11270" t="s">
        <v>43983</v>
      </c>
      <c r="B11270" t="s">
        <v>43984</v>
      </c>
      <c r="C11270" s="1" t="str">
        <f t="shared" si="1590"/>
        <v>21:0719</v>
      </c>
      <c r="D11270" s="1" t="str">
        <f t="shared" si="1591"/>
        <v>21:0212</v>
      </c>
      <c r="E11270" t="s">
        <v>43985</v>
      </c>
      <c r="F11270" t="s">
        <v>43986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 t="s">
        <v>9521</v>
      </c>
      <c r="P11270" t="s">
        <v>45</v>
      </c>
      <c r="Q11270" t="s">
        <v>392</v>
      </c>
    </row>
    <row r="11271" spans="1:17" hidden="1" x14ac:dyDescent="0.25">
      <c r="A11271" t="s">
        <v>43987</v>
      </c>
      <c r="B11271" t="s">
        <v>43988</v>
      </c>
      <c r="C11271" s="1" t="str">
        <f t="shared" si="1590"/>
        <v>21:0719</v>
      </c>
      <c r="D11271" s="1" t="str">
        <f t="shared" si="1591"/>
        <v>21:0212</v>
      </c>
      <c r="E11271" t="s">
        <v>43989</v>
      </c>
      <c r="F11271" t="s">
        <v>43990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 t="s">
        <v>17914</v>
      </c>
      <c r="P11271" t="s">
        <v>22</v>
      </c>
      <c r="Q11271" t="s">
        <v>398</v>
      </c>
    </row>
    <row r="11272" spans="1:17" hidden="1" x14ac:dyDescent="0.25">
      <c r="A11272" t="s">
        <v>43991</v>
      </c>
      <c r="B11272" t="s">
        <v>43992</v>
      </c>
      <c r="C11272" s="1" t="str">
        <f t="shared" si="1590"/>
        <v>21:0719</v>
      </c>
      <c r="D11272" s="1" t="str">
        <f t="shared" si="1591"/>
        <v>21:0212</v>
      </c>
      <c r="E11272" t="s">
        <v>43993</v>
      </c>
      <c r="F11272" t="s">
        <v>43994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 t="s">
        <v>21</v>
      </c>
      <c r="P11272" t="s">
        <v>583</v>
      </c>
      <c r="Q11272" t="s">
        <v>3475</v>
      </c>
    </row>
    <row r="11273" spans="1:17" hidden="1" x14ac:dyDescent="0.25">
      <c r="A11273" t="s">
        <v>43995</v>
      </c>
      <c r="B11273" t="s">
        <v>43996</v>
      </c>
      <c r="C11273" s="1" t="str">
        <f t="shared" si="1590"/>
        <v>21:0719</v>
      </c>
      <c r="D11273" s="1" t="str">
        <f t="shared" si="1591"/>
        <v>21:0212</v>
      </c>
      <c r="E11273" t="s">
        <v>43997</v>
      </c>
      <c r="F11273" t="s">
        <v>43998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 t="s">
        <v>38522</v>
      </c>
      <c r="P11273" t="s">
        <v>2212</v>
      </c>
      <c r="Q11273" t="s">
        <v>5130</v>
      </c>
    </row>
    <row r="11274" spans="1:17" hidden="1" x14ac:dyDescent="0.25">
      <c r="A11274" t="s">
        <v>43999</v>
      </c>
      <c r="B11274" t="s">
        <v>44000</v>
      </c>
      <c r="C11274" s="1" t="str">
        <f t="shared" si="1590"/>
        <v>21:0719</v>
      </c>
      <c r="D11274" s="1" t="str">
        <f t="shared" si="1591"/>
        <v>21:0212</v>
      </c>
      <c r="E11274" t="s">
        <v>44001</v>
      </c>
      <c r="F11274" t="s">
        <v>44002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 t="s">
        <v>11795</v>
      </c>
      <c r="P11274" t="s">
        <v>356</v>
      </c>
      <c r="Q11274" t="s">
        <v>198</v>
      </c>
    </row>
    <row r="11275" spans="1:17" hidden="1" x14ac:dyDescent="0.25">
      <c r="A11275" t="s">
        <v>44003</v>
      </c>
      <c r="B11275" t="s">
        <v>44004</v>
      </c>
      <c r="C11275" s="1" t="str">
        <f t="shared" si="1590"/>
        <v>21:0719</v>
      </c>
      <c r="D11275" s="1" t="str">
        <f t="shared" si="1591"/>
        <v>21:0212</v>
      </c>
      <c r="E11275" t="s">
        <v>44001</v>
      </c>
      <c r="F11275" t="s">
        <v>44005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 t="s">
        <v>21</v>
      </c>
      <c r="P11275" t="s">
        <v>45</v>
      </c>
      <c r="Q11275" t="s">
        <v>46</v>
      </c>
    </row>
    <row r="11276" spans="1:17" hidden="1" x14ac:dyDescent="0.25">
      <c r="A11276" t="s">
        <v>44006</v>
      </c>
      <c r="B11276" t="s">
        <v>44007</v>
      </c>
      <c r="C11276" s="1" t="str">
        <f t="shared" si="1590"/>
        <v>21:0719</v>
      </c>
      <c r="D11276" s="1" t="str">
        <f t="shared" si="1591"/>
        <v>21:0212</v>
      </c>
      <c r="E11276" t="s">
        <v>44008</v>
      </c>
      <c r="F11276" t="s">
        <v>44009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 t="s">
        <v>582</v>
      </c>
      <c r="P11276" t="s">
        <v>45</v>
      </c>
      <c r="Q11276" t="s">
        <v>392</v>
      </c>
    </row>
    <row r="11277" spans="1:17" hidden="1" x14ac:dyDescent="0.25">
      <c r="A11277" t="s">
        <v>44010</v>
      </c>
      <c r="B11277" t="s">
        <v>44011</v>
      </c>
      <c r="C11277" s="1" t="str">
        <f t="shared" si="1590"/>
        <v>21:0719</v>
      </c>
      <c r="D11277" s="1" t="str">
        <f t="shared" si="1591"/>
        <v>21:0212</v>
      </c>
      <c r="E11277" t="s">
        <v>44012</v>
      </c>
      <c r="F11277" t="s">
        <v>44013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 t="s">
        <v>43211</v>
      </c>
      <c r="P11277" t="s">
        <v>87</v>
      </c>
      <c r="Q11277" t="s">
        <v>35</v>
      </c>
    </row>
    <row r="11278" spans="1:17" hidden="1" x14ac:dyDescent="0.25">
      <c r="A11278" t="s">
        <v>44014</v>
      </c>
      <c r="B11278" t="s">
        <v>44015</v>
      </c>
      <c r="C11278" s="1" t="str">
        <f t="shared" si="1590"/>
        <v>21:0719</v>
      </c>
      <c r="D11278" s="1" t="str">
        <f t="shared" si="1591"/>
        <v>21:0212</v>
      </c>
      <c r="E11278" t="s">
        <v>44016</v>
      </c>
      <c r="F11278" t="s">
        <v>44017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 t="s">
        <v>1247</v>
      </c>
      <c r="P11278" t="s">
        <v>87</v>
      </c>
      <c r="Q11278" t="s">
        <v>35</v>
      </c>
    </row>
    <row r="11279" spans="1:17" hidden="1" x14ac:dyDescent="0.25">
      <c r="A11279" t="s">
        <v>44018</v>
      </c>
      <c r="B11279" t="s">
        <v>44019</v>
      </c>
      <c r="C11279" s="1" t="str">
        <f t="shared" si="1590"/>
        <v>21:0719</v>
      </c>
      <c r="D11279" s="1" t="str">
        <f t="shared" si="1591"/>
        <v>21:0212</v>
      </c>
      <c r="E11279" t="s">
        <v>44020</v>
      </c>
      <c r="F11279" t="s">
        <v>44021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 t="s">
        <v>21</v>
      </c>
      <c r="P11279" t="s">
        <v>87</v>
      </c>
      <c r="Q11279" t="s">
        <v>71</v>
      </c>
    </row>
    <row r="11280" spans="1:17" hidden="1" x14ac:dyDescent="0.25">
      <c r="A11280" t="s">
        <v>44022</v>
      </c>
      <c r="B11280" t="s">
        <v>44023</v>
      </c>
      <c r="C11280" s="1" t="str">
        <f t="shared" si="1590"/>
        <v>21:0719</v>
      </c>
      <c r="D11280" s="1" t="str">
        <f t="shared" si="1591"/>
        <v>21:0212</v>
      </c>
      <c r="E11280" t="s">
        <v>44024</v>
      </c>
      <c r="F11280" t="s">
        <v>44025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 t="s">
        <v>576</v>
      </c>
      <c r="P11280" t="s">
        <v>87</v>
      </c>
      <c r="Q11280" t="s">
        <v>23</v>
      </c>
    </row>
    <row r="11281" spans="1:17" hidden="1" x14ac:dyDescent="0.25">
      <c r="A11281" t="s">
        <v>44026</v>
      </c>
      <c r="B11281" t="s">
        <v>44027</v>
      </c>
      <c r="C11281" s="1" t="str">
        <f t="shared" si="1590"/>
        <v>21:0719</v>
      </c>
      <c r="D11281" s="1" t="str">
        <f t="shared" si="1591"/>
        <v>21:0212</v>
      </c>
      <c r="E11281" t="s">
        <v>44028</v>
      </c>
      <c r="F11281" t="s">
        <v>44029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 t="s">
        <v>21</v>
      </c>
      <c r="P11281" t="s">
        <v>148</v>
      </c>
      <c r="Q11281" t="s">
        <v>103</v>
      </c>
    </row>
    <row r="11282" spans="1:17" hidden="1" x14ac:dyDescent="0.25">
      <c r="A11282" t="s">
        <v>44030</v>
      </c>
      <c r="B11282" t="s">
        <v>44031</v>
      </c>
      <c r="C11282" s="1" t="str">
        <f t="shared" si="1590"/>
        <v>21:0719</v>
      </c>
      <c r="D11282" s="1" t="str">
        <f t="shared" si="1591"/>
        <v>21:0212</v>
      </c>
      <c r="E11282" t="s">
        <v>44032</v>
      </c>
      <c r="F11282" t="s">
        <v>44033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 t="s">
        <v>21</v>
      </c>
      <c r="P11282" t="s">
        <v>87</v>
      </c>
      <c r="Q11282" t="s">
        <v>23</v>
      </c>
    </row>
    <row r="11283" spans="1:17" hidden="1" x14ac:dyDescent="0.25">
      <c r="A11283" t="s">
        <v>44034</v>
      </c>
      <c r="B11283" t="s">
        <v>44035</v>
      </c>
      <c r="C11283" s="1" t="str">
        <f t="shared" si="1590"/>
        <v>21:0719</v>
      </c>
      <c r="D11283" s="1" t="str">
        <f t="shared" si="1591"/>
        <v>21:0212</v>
      </c>
      <c r="E11283" t="s">
        <v>44036</v>
      </c>
      <c r="F11283" t="s">
        <v>44037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 t="s">
        <v>21</v>
      </c>
      <c r="P11283" t="s">
        <v>148</v>
      </c>
      <c r="Q11283" t="s">
        <v>29</v>
      </c>
    </row>
    <row r="11284" spans="1:17" hidden="1" x14ac:dyDescent="0.25">
      <c r="A11284" t="s">
        <v>44038</v>
      </c>
      <c r="B11284" t="s">
        <v>44039</v>
      </c>
      <c r="C11284" s="1" t="str">
        <f t="shared" si="1590"/>
        <v>21:0719</v>
      </c>
      <c r="D11284" s="1" t="str">
        <f t="shared" si="1591"/>
        <v>21:0212</v>
      </c>
      <c r="E11284" t="s">
        <v>44040</v>
      </c>
      <c r="F11284" t="s">
        <v>44041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 t="s">
        <v>17579</v>
      </c>
      <c r="P11284" t="s">
        <v>148</v>
      </c>
      <c r="Q11284" t="s">
        <v>392</v>
      </c>
    </row>
    <row r="11285" spans="1:17" hidden="1" x14ac:dyDescent="0.25">
      <c r="A11285" t="s">
        <v>44042</v>
      </c>
      <c r="B11285" t="s">
        <v>44043</v>
      </c>
      <c r="C11285" s="1" t="str">
        <f t="shared" si="1590"/>
        <v>21:0719</v>
      </c>
      <c r="D11285" s="1" t="str">
        <f t="shared" si="1591"/>
        <v>21:0212</v>
      </c>
      <c r="E11285" t="s">
        <v>44044</v>
      </c>
      <c r="F11285" t="s">
        <v>44045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 t="s">
        <v>21</v>
      </c>
      <c r="P11285" t="s">
        <v>148</v>
      </c>
      <c r="Q11285" t="s">
        <v>522</v>
      </c>
    </row>
    <row r="11286" spans="1:17" hidden="1" x14ac:dyDescent="0.25">
      <c r="A11286" t="s">
        <v>44046</v>
      </c>
      <c r="B11286" t="s">
        <v>44047</v>
      </c>
      <c r="C11286" s="1" t="str">
        <f t="shared" si="1590"/>
        <v>21:0719</v>
      </c>
      <c r="D11286" s="1" t="str">
        <f t="shared" si="1591"/>
        <v>21:0212</v>
      </c>
      <c r="E11286" t="s">
        <v>44048</v>
      </c>
      <c r="F11286" t="s">
        <v>44049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 t="s">
        <v>21</v>
      </c>
      <c r="P11286" t="s">
        <v>148</v>
      </c>
      <c r="Q11286" t="s">
        <v>392</v>
      </c>
    </row>
    <row r="11287" spans="1:17" hidden="1" x14ac:dyDescent="0.25">
      <c r="A11287" t="s">
        <v>44050</v>
      </c>
      <c r="B11287" t="s">
        <v>44051</v>
      </c>
      <c r="C11287" s="1" t="str">
        <f t="shared" si="1590"/>
        <v>21:0719</v>
      </c>
      <c r="D11287" s="1" t="str">
        <f t="shared" si="1591"/>
        <v>21:0212</v>
      </c>
      <c r="E11287" t="s">
        <v>44052</v>
      </c>
      <c r="F11287" t="s">
        <v>44053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 t="s">
        <v>3376</v>
      </c>
      <c r="P11287" t="s">
        <v>148</v>
      </c>
      <c r="Q11287" t="s">
        <v>392</v>
      </c>
    </row>
    <row r="11288" spans="1:17" hidden="1" x14ac:dyDescent="0.25">
      <c r="A11288" t="s">
        <v>44054</v>
      </c>
      <c r="B11288" t="s">
        <v>44055</v>
      </c>
      <c r="C11288" s="1" t="str">
        <f t="shared" si="1590"/>
        <v>21:0719</v>
      </c>
      <c r="D11288" s="1" t="str">
        <f t="shared" si="1591"/>
        <v>21:0212</v>
      </c>
      <c r="E11288" t="s">
        <v>44056</v>
      </c>
      <c r="F11288" t="s">
        <v>44057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 t="s">
        <v>21</v>
      </c>
      <c r="P11288" t="s">
        <v>148</v>
      </c>
      <c r="Q11288" t="s">
        <v>398</v>
      </c>
    </row>
    <row r="11289" spans="1:17" hidden="1" x14ac:dyDescent="0.25">
      <c r="A11289" t="s">
        <v>44058</v>
      </c>
      <c r="B11289" t="s">
        <v>44059</v>
      </c>
      <c r="C11289" s="1" t="str">
        <f t="shared" si="1590"/>
        <v>21:0719</v>
      </c>
      <c r="D11289" s="1" t="str">
        <f>HYPERLINK("http://geochem.nrcan.gc.ca/cdogs/content/svy/svy_e.htm", "")</f>
        <v/>
      </c>
      <c r="G11289" s="1" t="str">
        <f>HYPERLINK("http://geochem.nrcan.gc.ca/cdogs/content/cr_/cr_00086_e.htm", "86")</f>
        <v>86</v>
      </c>
      <c r="J11289" t="s">
        <v>11703</v>
      </c>
      <c r="K11289" t="s">
        <v>11704</v>
      </c>
      <c r="O11289" t="s">
        <v>8423</v>
      </c>
      <c r="P11289" t="s">
        <v>45</v>
      </c>
      <c r="Q11289" t="s">
        <v>23</v>
      </c>
    </row>
    <row r="11290" spans="1:17" hidden="1" x14ac:dyDescent="0.25">
      <c r="A11290" t="s">
        <v>44060</v>
      </c>
      <c r="B11290" t="s">
        <v>44061</v>
      </c>
      <c r="C11290" s="1" t="str">
        <f t="shared" si="1590"/>
        <v>21:0719</v>
      </c>
      <c r="D11290" s="1" t="str">
        <f t="shared" ref="D11290:D11296" si="1594">HYPERLINK("http://geochem.nrcan.gc.ca/cdogs/content/svy/svy210212_e.htm", "21:0212")</f>
        <v>21:0212</v>
      </c>
      <c r="E11290" t="s">
        <v>44062</v>
      </c>
      <c r="F11290" t="s">
        <v>44063</v>
      </c>
      <c r="H11290">
        <v>61.0545884</v>
      </c>
      <c r="I11290">
        <v>-134.74466039999999</v>
      </c>
      <c r="J11290" s="1" t="str">
        <f t="shared" ref="J11290:J11296" si="1595">HYPERLINK("http://geochem.nrcan.gc.ca/cdogs/content/kwd/kwd020018_e.htm", "Fluid (stream)")</f>
        <v>Fluid (stream)</v>
      </c>
      <c r="K11290" s="1" t="str">
        <f t="shared" ref="K11290:K11296" si="1596">HYPERLINK("http://geochem.nrcan.gc.ca/cdogs/content/kwd/kwd080007_e.htm", "Untreated Water")</f>
        <v>Untreated Water</v>
      </c>
      <c r="O11290" t="s">
        <v>311</v>
      </c>
      <c r="P11290" t="s">
        <v>87</v>
      </c>
      <c r="Q11290" t="s">
        <v>59</v>
      </c>
    </row>
    <row r="11291" spans="1:17" hidden="1" x14ac:dyDescent="0.25">
      <c r="A11291" t="s">
        <v>44064</v>
      </c>
      <c r="B11291" t="s">
        <v>44065</v>
      </c>
      <c r="C11291" s="1" t="str">
        <f t="shared" si="1590"/>
        <v>21:0719</v>
      </c>
      <c r="D11291" s="1" t="str">
        <f t="shared" si="1594"/>
        <v>21:0212</v>
      </c>
      <c r="E11291" t="s">
        <v>44066</v>
      </c>
      <c r="F11291" t="s">
        <v>44067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 t="s">
        <v>225</v>
      </c>
      <c r="P11291" t="s">
        <v>148</v>
      </c>
      <c r="Q11291" t="s">
        <v>392</v>
      </c>
    </row>
    <row r="11292" spans="1:17" hidden="1" x14ac:dyDescent="0.25">
      <c r="A11292" t="s">
        <v>44068</v>
      </c>
      <c r="B11292" t="s">
        <v>44069</v>
      </c>
      <c r="C11292" s="1" t="str">
        <f t="shared" si="1590"/>
        <v>21:0719</v>
      </c>
      <c r="D11292" s="1" t="str">
        <f t="shared" si="1594"/>
        <v>21:0212</v>
      </c>
      <c r="E11292" t="s">
        <v>44070</v>
      </c>
      <c r="F11292" t="s">
        <v>44071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 t="s">
        <v>21</v>
      </c>
      <c r="P11292" t="s">
        <v>148</v>
      </c>
      <c r="Q11292" t="s">
        <v>59</v>
      </c>
    </row>
    <row r="11293" spans="1:17" hidden="1" x14ac:dyDescent="0.25">
      <c r="A11293" t="s">
        <v>44072</v>
      </c>
      <c r="B11293" t="s">
        <v>44073</v>
      </c>
      <c r="C11293" s="1" t="str">
        <f t="shared" si="1590"/>
        <v>21:0719</v>
      </c>
      <c r="D11293" s="1" t="str">
        <f t="shared" si="1594"/>
        <v>21:0212</v>
      </c>
      <c r="E11293" t="s">
        <v>44074</v>
      </c>
      <c r="F11293" t="s">
        <v>44075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 t="s">
        <v>28472</v>
      </c>
      <c r="P11293" t="s">
        <v>148</v>
      </c>
      <c r="Q11293" t="s">
        <v>522</v>
      </c>
    </row>
    <row r="11294" spans="1:17" hidden="1" x14ac:dyDescent="0.25">
      <c r="A11294" t="s">
        <v>44076</v>
      </c>
      <c r="B11294" t="s">
        <v>44077</v>
      </c>
      <c r="C11294" s="1" t="str">
        <f t="shared" si="1590"/>
        <v>21:0719</v>
      </c>
      <c r="D11294" s="1" t="str">
        <f t="shared" si="1594"/>
        <v>21:0212</v>
      </c>
      <c r="E11294" t="s">
        <v>44074</v>
      </c>
      <c r="F11294" t="s">
        <v>44078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 t="s">
        <v>44079</v>
      </c>
      <c r="P11294" t="s">
        <v>87</v>
      </c>
      <c r="Q11294" t="s">
        <v>365</v>
      </c>
    </row>
    <row r="11295" spans="1:17" hidden="1" x14ac:dyDescent="0.25">
      <c r="A11295" t="s">
        <v>44080</v>
      </c>
      <c r="B11295" t="s">
        <v>44081</v>
      </c>
      <c r="C11295" s="1" t="str">
        <f t="shared" si="1590"/>
        <v>21:0719</v>
      </c>
      <c r="D11295" s="1" t="str">
        <f t="shared" si="1594"/>
        <v>21:0212</v>
      </c>
      <c r="E11295" t="s">
        <v>44082</v>
      </c>
      <c r="F11295" t="s">
        <v>44083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 t="s">
        <v>1771</v>
      </c>
      <c r="P11295" t="s">
        <v>87</v>
      </c>
      <c r="Q11295" t="s">
        <v>12387</v>
      </c>
    </row>
    <row r="11296" spans="1:17" hidden="1" x14ac:dyDescent="0.25">
      <c r="A11296" t="s">
        <v>44084</v>
      </c>
      <c r="B11296" t="s">
        <v>44085</v>
      </c>
      <c r="C11296" s="1" t="str">
        <f t="shared" si="1590"/>
        <v>21:0719</v>
      </c>
      <c r="D11296" s="1" t="str">
        <f t="shared" si="1594"/>
        <v>21:0212</v>
      </c>
      <c r="E11296" t="s">
        <v>44086</v>
      </c>
      <c r="F11296" t="s">
        <v>44087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 t="s">
        <v>44088</v>
      </c>
      <c r="P11296" t="s">
        <v>45</v>
      </c>
      <c r="Q11296" t="s">
        <v>3475</v>
      </c>
    </row>
    <row r="11297" spans="1:17" hidden="1" x14ac:dyDescent="0.25">
      <c r="A11297" t="s">
        <v>44089</v>
      </c>
      <c r="B11297" t="s">
        <v>44090</v>
      </c>
      <c r="C11297" s="1" t="str">
        <f t="shared" si="1590"/>
        <v>21:0719</v>
      </c>
      <c r="D11297" s="1" t="str">
        <f>HYPERLINK("http://geochem.nrcan.gc.ca/cdogs/content/svy/svy_e.htm", "")</f>
        <v/>
      </c>
      <c r="G11297" s="1" t="str">
        <f>HYPERLINK("http://geochem.nrcan.gc.ca/cdogs/content/cr_/cr_00085_e.htm", "85")</f>
        <v>85</v>
      </c>
      <c r="J11297" t="s">
        <v>11703</v>
      </c>
      <c r="K11297" t="s">
        <v>11704</v>
      </c>
      <c r="O11297" t="s">
        <v>576</v>
      </c>
      <c r="P11297" t="s">
        <v>356</v>
      </c>
      <c r="Q11297" t="s">
        <v>398</v>
      </c>
    </row>
    <row r="11298" spans="1:17" hidden="1" x14ac:dyDescent="0.25">
      <c r="A11298" t="s">
        <v>44091</v>
      </c>
      <c r="B11298" t="s">
        <v>44092</v>
      </c>
      <c r="C11298" s="1" t="str">
        <f t="shared" si="1590"/>
        <v>21:0719</v>
      </c>
      <c r="D11298" s="1" t="str">
        <f t="shared" ref="D11298:D11310" si="1597">HYPERLINK("http://geochem.nrcan.gc.ca/cdogs/content/svy/svy210212_e.htm", "21:0212")</f>
        <v>21:0212</v>
      </c>
      <c r="E11298" t="s">
        <v>44093</v>
      </c>
      <c r="F11298" t="s">
        <v>44094</v>
      </c>
      <c r="H11298">
        <v>61.297591199999999</v>
      </c>
      <c r="I11298">
        <v>-135.07287840000001</v>
      </c>
      <c r="J11298" s="1" t="str">
        <f t="shared" ref="J11298:J11310" si="1598">HYPERLINK("http://geochem.nrcan.gc.ca/cdogs/content/kwd/kwd020018_e.htm", "Fluid (stream)")</f>
        <v>Fluid (stream)</v>
      </c>
      <c r="K11298" s="1" t="str">
        <f t="shared" ref="K11298:K11310" si="1599">HYPERLINK("http://geochem.nrcan.gc.ca/cdogs/content/kwd/kwd080007_e.htm", "Untreated Water")</f>
        <v>Untreated Water</v>
      </c>
      <c r="O11298" t="s">
        <v>21</v>
      </c>
      <c r="P11298" t="s">
        <v>22</v>
      </c>
      <c r="Q11298" t="s">
        <v>35</v>
      </c>
    </row>
    <row r="11299" spans="1:17" hidden="1" x14ac:dyDescent="0.25">
      <c r="A11299" t="s">
        <v>44095</v>
      </c>
      <c r="B11299" t="s">
        <v>44096</v>
      </c>
      <c r="C11299" s="1" t="str">
        <f t="shared" si="1590"/>
        <v>21:0719</v>
      </c>
      <c r="D11299" s="1" t="str">
        <f t="shared" si="1597"/>
        <v>21:0212</v>
      </c>
      <c r="E11299" t="s">
        <v>44097</v>
      </c>
      <c r="F11299" t="s">
        <v>44098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 t="s">
        <v>21</v>
      </c>
      <c r="P11299" t="s">
        <v>397</v>
      </c>
      <c r="Q11299" t="s">
        <v>44099</v>
      </c>
    </row>
    <row r="11300" spans="1:17" hidden="1" x14ac:dyDescent="0.25">
      <c r="A11300" t="s">
        <v>44100</v>
      </c>
      <c r="B11300" t="s">
        <v>44101</v>
      </c>
      <c r="C11300" s="1" t="str">
        <f t="shared" si="1590"/>
        <v>21:0719</v>
      </c>
      <c r="D11300" s="1" t="str">
        <f t="shared" si="1597"/>
        <v>21:0212</v>
      </c>
      <c r="E11300" t="s">
        <v>44102</v>
      </c>
      <c r="F11300" t="s">
        <v>44103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 t="s">
        <v>21</v>
      </c>
      <c r="P11300" t="s">
        <v>397</v>
      </c>
      <c r="Q11300" t="s">
        <v>43735</v>
      </c>
    </row>
    <row r="11301" spans="1:17" hidden="1" x14ac:dyDescent="0.25">
      <c r="A11301" t="s">
        <v>44104</v>
      </c>
      <c r="B11301" t="s">
        <v>44105</v>
      </c>
      <c r="C11301" s="1" t="str">
        <f t="shared" si="1590"/>
        <v>21:0719</v>
      </c>
      <c r="D11301" s="1" t="str">
        <f t="shared" si="1597"/>
        <v>21:0212</v>
      </c>
      <c r="E11301" t="s">
        <v>44106</v>
      </c>
      <c r="F11301" t="s">
        <v>44107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 t="s">
        <v>12375</v>
      </c>
      <c r="P11301" t="s">
        <v>22</v>
      </c>
      <c r="Q11301" t="s">
        <v>4049</v>
      </c>
    </row>
    <row r="11302" spans="1:17" hidden="1" x14ac:dyDescent="0.25">
      <c r="A11302" t="s">
        <v>44108</v>
      </c>
      <c r="B11302" t="s">
        <v>44109</v>
      </c>
      <c r="C11302" s="1" t="str">
        <f t="shared" si="1590"/>
        <v>21:0719</v>
      </c>
      <c r="D11302" s="1" t="str">
        <f t="shared" si="1597"/>
        <v>21:0212</v>
      </c>
      <c r="E11302" t="s">
        <v>44110</v>
      </c>
      <c r="F11302" t="s">
        <v>44111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 t="s">
        <v>21</v>
      </c>
      <c r="P11302" t="s">
        <v>356</v>
      </c>
      <c r="Q11302" t="s">
        <v>46</v>
      </c>
    </row>
    <row r="11303" spans="1:17" hidden="1" x14ac:dyDescent="0.25">
      <c r="A11303" t="s">
        <v>44112</v>
      </c>
      <c r="B11303" t="s">
        <v>44113</v>
      </c>
      <c r="C11303" s="1" t="str">
        <f t="shared" si="1590"/>
        <v>21:0719</v>
      </c>
      <c r="D11303" s="1" t="str">
        <f t="shared" si="1597"/>
        <v>21:0212</v>
      </c>
      <c r="E11303" t="s">
        <v>44114</v>
      </c>
      <c r="F11303" t="s">
        <v>44115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 t="s">
        <v>44116</v>
      </c>
      <c r="P11303" t="s">
        <v>22</v>
      </c>
      <c r="Q11303" t="s">
        <v>365</v>
      </c>
    </row>
    <row r="11304" spans="1:17" hidden="1" x14ac:dyDescent="0.25">
      <c r="A11304" t="s">
        <v>44117</v>
      </c>
      <c r="B11304" t="s">
        <v>44118</v>
      </c>
      <c r="C11304" s="1" t="str">
        <f t="shared" si="1590"/>
        <v>21:0719</v>
      </c>
      <c r="D11304" s="1" t="str">
        <f t="shared" si="1597"/>
        <v>21:0212</v>
      </c>
      <c r="E11304" t="s">
        <v>44119</v>
      </c>
      <c r="F11304" t="s">
        <v>44120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 t="s">
        <v>44121</v>
      </c>
      <c r="P11304" t="s">
        <v>22</v>
      </c>
      <c r="Q11304" t="s">
        <v>4049</v>
      </c>
    </row>
    <row r="11305" spans="1:17" hidden="1" x14ac:dyDescent="0.25">
      <c r="A11305" t="s">
        <v>44122</v>
      </c>
      <c r="B11305" t="s">
        <v>44123</v>
      </c>
      <c r="C11305" s="1" t="str">
        <f t="shared" si="1590"/>
        <v>21:0719</v>
      </c>
      <c r="D11305" s="1" t="str">
        <f t="shared" si="1597"/>
        <v>21:0212</v>
      </c>
      <c r="E11305" t="s">
        <v>44124</v>
      </c>
      <c r="F11305" t="s">
        <v>44125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 t="s">
        <v>44126</v>
      </c>
      <c r="P11305" t="s">
        <v>22</v>
      </c>
      <c r="Q11305" t="s">
        <v>3475</v>
      </c>
    </row>
    <row r="11306" spans="1:17" hidden="1" x14ac:dyDescent="0.25">
      <c r="A11306" t="s">
        <v>44127</v>
      </c>
      <c r="B11306" t="s">
        <v>44128</v>
      </c>
      <c r="C11306" s="1" t="str">
        <f t="shared" si="1590"/>
        <v>21:0719</v>
      </c>
      <c r="D11306" s="1" t="str">
        <f t="shared" si="1597"/>
        <v>21:0212</v>
      </c>
      <c r="E11306" t="s">
        <v>44129</v>
      </c>
      <c r="F11306" t="s">
        <v>44130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 t="s">
        <v>21</v>
      </c>
      <c r="P11306" t="s">
        <v>356</v>
      </c>
      <c r="Q11306" t="s">
        <v>4049</v>
      </c>
    </row>
    <row r="11307" spans="1:17" hidden="1" x14ac:dyDescent="0.25">
      <c r="A11307" t="s">
        <v>44131</v>
      </c>
      <c r="B11307" t="s">
        <v>44132</v>
      </c>
      <c r="C11307" s="1" t="str">
        <f t="shared" si="1590"/>
        <v>21:0719</v>
      </c>
      <c r="D11307" s="1" t="str">
        <f t="shared" si="1597"/>
        <v>21:0212</v>
      </c>
      <c r="E11307" t="s">
        <v>44133</v>
      </c>
      <c r="F11307" t="s">
        <v>44134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 t="s">
        <v>21</v>
      </c>
      <c r="P11307" t="s">
        <v>356</v>
      </c>
      <c r="Q11307" t="s">
        <v>398</v>
      </c>
    </row>
    <row r="11308" spans="1:17" hidden="1" x14ac:dyDescent="0.25">
      <c r="A11308" t="s">
        <v>44135</v>
      </c>
      <c r="B11308" t="s">
        <v>44136</v>
      </c>
      <c r="C11308" s="1" t="str">
        <f t="shared" si="1590"/>
        <v>21:0719</v>
      </c>
      <c r="D11308" s="1" t="str">
        <f t="shared" si="1597"/>
        <v>21:0212</v>
      </c>
      <c r="E11308" t="s">
        <v>44137</v>
      </c>
      <c r="F11308" t="s">
        <v>44138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 t="s">
        <v>21</v>
      </c>
      <c r="P11308" t="s">
        <v>22</v>
      </c>
      <c r="Q11308" t="s">
        <v>23</v>
      </c>
    </row>
    <row r="11309" spans="1:17" hidden="1" x14ac:dyDescent="0.25">
      <c r="A11309" t="s">
        <v>44139</v>
      </c>
      <c r="B11309" t="s">
        <v>44140</v>
      </c>
      <c r="C11309" s="1" t="str">
        <f t="shared" si="1590"/>
        <v>21:0719</v>
      </c>
      <c r="D11309" s="1" t="str">
        <f t="shared" si="1597"/>
        <v>21:0212</v>
      </c>
      <c r="E11309" t="s">
        <v>44141</v>
      </c>
      <c r="F11309" t="s">
        <v>44142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 t="s">
        <v>582</v>
      </c>
      <c r="P11309" t="s">
        <v>45</v>
      </c>
      <c r="Q11309" t="s">
        <v>5130</v>
      </c>
    </row>
    <row r="11310" spans="1:17" hidden="1" x14ac:dyDescent="0.25">
      <c r="A11310" t="s">
        <v>44143</v>
      </c>
      <c r="B11310" t="s">
        <v>44144</v>
      </c>
      <c r="C11310" s="1" t="str">
        <f t="shared" si="1590"/>
        <v>21:0719</v>
      </c>
      <c r="D11310" s="1" t="str">
        <f t="shared" si="1597"/>
        <v>21:0212</v>
      </c>
      <c r="E11310" t="s">
        <v>44145</v>
      </c>
      <c r="F11310" t="s">
        <v>44146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 t="s">
        <v>21</v>
      </c>
      <c r="P11310" t="s">
        <v>356</v>
      </c>
      <c r="Q11310" t="s">
        <v>398</v>
      </c>
    </row>
    <row r="11311" spans="1:17" hidden="1" x14ac:dyDescent="0.25">
      <c r="A11311" t="s">
        <v>44147</v>
      </c>
      <c r="B11311" t="s">
        <v>44148</v>
      </c>
      <c r="C11311" s="1" t="str">
        <f t="shared" si="1590"/>
        <v>21:0719</v>
      </c>
      <c r="D11311" s="1" t="str">
        <f>HYPERLINK("http://geochem.nrcan.gc.ca/cdogs/content/svy/svy_e.htm", "")</f>
        <v/>
      </c>
      <c r="G11311" s="1" t="str">
        <f>HYPERLINK("http://geochem.nrcan.gc.ca/cdogs/content/cr_/cr_00084_e.htm", "84")</f>
        <v>84</v>
      </c>
      <c r="J11311" t="s">
        <v>11703</v>
      </c>
      <c r="K11311" t="s">
        <v>11704</v>
      </c>
      <c r="O11311" t="s">
        <v>1597</v>
      </c>
      <c r="P11311" t="s">
        <v>356</v>
      </c>
      <c r="Q11311" t="s">
        <v>59</v>
      </c>
    </row>
    <row r="11312" spans="1:17" hidden="1" x14ac:dyDescent="0.25">
      <c r="A11312" t="s">
        <v>44149</v>
      </c>
      <c r="B11312" t="s">
        <v>44150</v>
      </c>
      <c r="C11312" s="1" t="str">
        <f t="shared" si="1590"/>
        <v>21:0719</v>
      </c>
      <c r="D11312" s="1" t="str">
        <f t="shared" ref="D11312:D11334" si="1600">HYPERLINK("http://geochem.nrcan.gc.ca/cdogs/content/svy/svy210212_e.htm", "21:0212")</f>
        <v>21:0212</v>
      </c>
      <c r="E11312" t="s">
        <v>44151</v>
      </c>
      <c r="F11312" t="s">
        <v>44152</v>
      </c>
      <c r="H11312">
        <v>61.261305100000001</v>
      </c>
      <c r="I11312">
        <v>-135.28710559999999</v>
      </c>
      <c r="J11312" s="1" t="str">
        <f t="shared" ref="J11312:J11334" si="1601">HYPERLINK("http://geochem.nrcan.gc.ca/cdogs/content/kwd/kwd020018_e.htm", "Fluid (stream)")</f>
        <v>Fluid (stream)</v>
      </c>
      <c r="K11312" s="1" t="str">
        <f t="shared" ref="K11312:K11334" si="1602">HYPERLINK("http://geochem.nrcan.gc.ca/cdogs/content/kwd/kwd080007_e.htm", "Untreated Water")</f>
        <v>Untreated Water</v>
      </c>
      <c r="O11312" t="s">
        <v>21</v>
      </c>
      <c r="P11312" t="s">
        <v>45</v>
      </c>
      <c r="Q11312" t="s">
        <v>398</v>
      </c>
    </row>
    <row r="11313" spans="1:17" hidden="1" x14ac:dyDescent="0.25">
      <c r="A11313" t="s">
        <v>44153</v>
      </c>
      <c r="B11313" t="s">
        <v>44154</v>
      </c>
      <c r="C11313" s="1" t="str">
        <f t="shared" ref="C11313:C11376" si="1603">HYPERLINK("http://geochem.nrcan.gc.ca/cdogs/content/bdl/bdl210719_e.htm", "21:0719")</f>
        <v>21:0719</v>
      </c>
      <c r="D11313" s="1" t="str">
        <f t="shared" si="1600"/>
        <v>21:0212</v>
      </c>
      <c r="E11313" t="s">
        <v>44155</v>
      </c>
      <c r="F11313" t="s">
        <v>44156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 t="s">
        <v>21</v>
      </c>
      <c r="P11313" t="s">
        <v>22</v>
      </c>
      <c r="Q11313" t="s">
        <v>522</v>
      </c>
    </row>
    <row r="11314" spans="1:17" hidden="1" x14ac:dyDescent="0.25">
      <c r="A11314" t="s">
        <v>44157</v>
      </c>
      <c r="B11314" t="s">
        <v>44158</v>
      </c>
      <c r="C11314" s="1" t="str">
        <f t="shared" si="1603"/>
        <v>21:0719</v>
      </c>
      <c r="D11314" s="1" t="str">
        <f t="shared" si="1600"/>
        <v>21:0212</v>
      </c>
      <c r="E11314" t="s">
        <v>44159</v>
      </c>
      <c r="F11314" t="s">
        <v>44160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 t="s">
        <v>21</v>
      </c>
      <c r="P11314" t="s">
        <v>583</v>
      </c>
      <c r="Q11314" t="s">
        <v>398</v>
      </c>
    </row>
    <row r="11315" spans="1:17" hidden="1" x14ac:dyDescent="0.25">
      <c r="A11315" t="s">
        <v>44161</v>
      </c>
      <c r="B11315" t="s">
        <v>44162</v>
      </c>
      <c r="C11315" s="1" t="str">
        <f t="shared" si="1603"/>
        <v>21:0719</v>
      </c>
      <c r="D11315" s="1" t="str">
        <f t="shared" si="1600"/>
        <v>21:0212</v>
      </c>
      <c r="E11315" t="s">
        <v>44163</v>
      </c>
      <c r="F11315" t="s">
        <v>44164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 t="s">
        <v>21</v>
      </c>
      <c r="P11315" t="s">
        <v>356</v>
      </c>
      <c r="Q11315" t="s">
        <v>398</v>
      </c>
    </row>
    <row r="11316" spans="1:17" hidden="1" x14ac:dyDescent="0.25">
      <c r="A11316" t="s">
        <v>44165</v>
      </c>
      <c r="B11316" t="s">
        <v>44166</v>
      </c>
      <c r="C11316" s="1" t="str">
        <f t="shared" si="1603"/>
        <v>21:0719</v>
      </c>
      <c r="D11316" s="1" t="str">
        <f t="shared" si="1600"/>
        <v>21:0212</v>
      </c>
      <c r="E11316" t="s">
        <v>44167</v>
      </c>
      <c r="F11316" t="s">
        <v>44168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 t="s">
        <v>21</v>
      </c>
      <c r="P11316" t="s">
        <v>45</v>
      </c>
      <c r="Q11316" t="s">
        <v>392</v>
      </c>
    </row>
    <row r="11317" spans="1:17" hidden="1" x14ac:dyDescent="0.25">
      <c r="A11317" t="s">
        <v>44169</v>
      </c>
      <c r="B11317" t="s">
        <v>44170</v>
      </c>
      <c r="C11317" s="1" t="str">
        <f t="shared" si="1603"/>
        <v>21:0719</v>
      </c>
      <c r="D11317" s="1" t="str">
        <f t="shared" si="1600"/>
        <v>21:0212</v>
      </c>
      <c r="E11317" t="s">
        <v>44171</v>
      </c>
      <c r="F11317" t="s">
        <v>44172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 t="s">
        <v>76</v>
      </c>
      <c r="P11317" t="s">
        <v>356</v>
      </c>
      <c r="Q11317" t="s">
        <v>653</v>
      </c>
    </row>
    <row r="11318" spans="1:17" hidden="1" x14ac:dyDescent="0.25">
      <c r="A11318" t="s">
        <v>44173</v>
      </c>
      <c r="B11318" t="s">
        <v>44174</v>
      </c>
      <c r="C11318" s="1" t="str">
        <f t="shared" si="1603"/>
        <v>21:0719</v>
      </c>
      <c r="D11318" s="1" t="str">
        <f t="shared" si="1600"/>
        <v>21:0212</v>
      </c>
      <c r="E11318" t="s">
        <v>44175</v>
      </c>
      <c r="F11318" t="s">
        <v>44176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 t="s">
        <v>21</v>
      </c>
      <c r="P11318" t="s">
        <v>22</v>
      </c>
      <c r="Q11318" t="s">
        <v>522</v>
      </c>
    </row>
    <row r="11319" spans="1:17" hidden="1" x14ac:dyDescent="0.25">
      <c r="A11319" t="s">
        <v>44177</v>
      </c>
      <c r="B11319" t="s">
        <v>44178</v>
      </c>
      <c r="C11319" s="1" t="str">
        <f t="shared" si="1603"/>
        <v>21:0719</v>
      </c>
      <c r="D11319" s="1" t="str">
        <f t="shared" si="1600"/>
        <v>21:0212</v>
      </c>
      <c r="E11319" t="s">
        <v>44175</v>
      </c>
      <c r="F11319" t="s">
        <v>44179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 t="s">
        <v>21</v>
      </c>
      <c r="P11319" t="s">
        <v>22</v>
      </c>
      <c r="Q11319" t="s">
        <v>522</v>
      </c>
    </row>
    <row r="11320" spans="1:17" hidden="1" x14ac:dyDescent="0.25">
      <c r="A11320" t="s">
        <v>44180</v>
      </c>
      <c r="B11320" t="s">
        <v>44181</v>
      </c>
      <c r="C11320" s="1" t="str">
        <f t="shared" si="1603"/>
        <v>21:0719</v>
      </c>
      <c r="D11320" s="1" t="str">
        <f t="shared" si="1600"/>
        <v>21:0212</v>
      </c>
      <c r="E11320" t="s">
        <v>44182</v>
      </c>
      <c r="F11320" t="s">
        <v>44183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 t="s">
        <v>21</v>
      </c>
      <c r="P11320" t="s">
        <v>583</v>
      </c>
      <c r="Q11320" t="s">
        <v>4049</v>
      </c>
    </row>
    <row r="11321" spans="1:17" hidden="1" x14ac:dyDescent="0.25">
      <c r="A11321" t="s">
        <v>44184</v>
      </c>
      <c r="B11321" t="s">
        <v>44185</v>
      </c>
      <c r="C11321" s="1" t="str">
        <f t="shared" si="1603"/>
        <v>21:0719</v>
      </c>
      <c r="D11321" s="1" t="str">
        <f t="shared" si="1600"/>
        <v>21:0212</v>
      </c>
      <c r="E11321" t="s">
        <v>44186</v>
      </c>
      <c r="F11321" t="s">
        <v>44187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 t="s">
        <v>21</v>
      </c>
      <c r="P11321" t="s">
        <v>583</v>
      </c>
      <c r="Q11321" t="s">
        <v>365</v>
      </c>
    </row>
    <row r="11322" spans="1:17" hidden="1" x14ac:dyDescent="0.25">
      <c r="A11322" t="s">
        <v>44188</v>
      </c>
      <c r="B11322" t="s">
        <v>44189</v>
      </c>
      <c r="C11322" s="1" t="str">
        <f t="shared" si="1603"/>
        <v>21:0719</v>
      </c>
      <c r="D11322" s="1" t="str">
        <f t="shared" si="1600"/>
        <v>21:0212</v>
      </c>
      <c r="E11322" t="s">
        <v>44190</v>
      </c>
      <c r="F11322" t="s">
        <v>44191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 t="s">
        <v>588</v>
      </c>
      <c r="P11322" t="s">
        <v>583</v>
      </c>
      <c r="Q11322" t="s">
        <v>398</v>
      </c>
    </row>
    <row r="11323" spans="1:17" hidden="1" x14ac:dyDescent="0.25">
      <c r="A11323" t="s">
        <v>44192</v>
      </c>
      <c r="B11323" t="s">
        <v>44193</v>
      </c>
      <c r="C11323" s="1" t="str">
        <f t="shared" si="1603"/>
        <v>21:0719</v>
      </c>
      <c r="D11323" s="1" t="str">
        <f t="shared" si="1600"/>
        <v>21:0212</v>
      </c>
      <c r="E11323" t="s">
        <v>44194</v>
      </c>
      <c r="F11323" t="s">
        <v>44195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 t="s">
        <v>21</v>
      </c>
      <c r="P11323" t="s">
        <v>356</v>
      </c>
      <c r="Q11323" t="s">
        <v>522</v>
      </c>
    </row>
    <row r="11324" spans="1:17" hidden="1" x14ac:dyDescent="0.25">
      <c r="A11324" t="s">
        <v>44196</v>
      </c>
      <c r="B11324" t="s">
        <v>44197</v>
      </c>
      <c r="C11324" s="1" t="str">
        <f t="shared" si="1603"/>
        <v>21:0719</v>
      </c>
      <c r="D11324" s="1" t="str">
        <f t="shared" si="1600"/>
        <v>21:0212</v>
      </c>
      <c r="E11324" t="s">
        <v>44198</v>
      </c>
      <c r="F11324" t="s">
        <v>44199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 t="s">
        <v>21</v>
      </c>
      <c r="P11324" t="s">
        <v>22</v>
      </c>
      <c r="Q11324" t="s">
        <v>392</v>
      </c>
    </row>
    <row r="11325" spans="1:17" hidden="1" x14ac:dyDescent="0.25">
      <c r="A11325" t="s">
        <v>44200</v>
      </c>
      <c r="B11325" t="s">
        <v>44201</v>
      </c>
      <c r="C11325" s="1" t="str">
        <f t="shared" si="1603"/>
        <v>21:0719</v>
      </c>
      <c r="D11325" s="1" t="str">
        <f t="shared" si="1600"/>
        <v>21:0212</v>
      </c>
      <c r="E11325" t="s">
        <v>44202</v>
      </c>
      <c r="F11325" t="s">
        <v>44203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 t="s">
        <v>158</v>
      </c>
      <c r="P11325" t="s">
        <v>356</v>
      </c>
      <c r="Q11325" t="s">
        <v>653</v>
      </c>
    </row>
    <row r="11326" spans="1:17" hidden="1" x14ac:dyDescent="0.25">
      <c r="A11326" t="s">
        <v>44204</v>
      </c>
      <c r="B11326" t="s">
        <v>44205</v>
      </c>
      <c r="C11326" s="1" t="str">
        <f t="shared" si="1603"/>
        <v>21:0719</v>
      </c>
      <c r="D11326" s="1" t="str">
        <f t="shared" si="1600"/>
        <v>21:0212</v>
      </c>
      <c r="E11326" t="s">
        <v>44206</v>
      </c>
      <c r="F11326" t="s">
        <v>44207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 t="s">
        <v>21</v>
      </c>
      <c r="P11326" t="s">
        <v>22</v>
      </c>
      <c r="Q11326" t="s">
        <v>29</v>
      </c>
    </row>
    <row r="11327" spans="1:17" hidden="1" x14ac:dyDescent="0.25">
      <c r="A11327" t="s">
        <v>44208</v>
      </c>
      <c r="B11327" t="s">
        <v>44209</v>
      </c>
      <c r="C11327" s="1" t="str">
        <f t="shared" si="1603"/>
        <v>21:0719</v>
      </c>
      <c r="D11327" s="1" t="str">
        <f t="shared" si="1600"/>
        <v>21:0212</v>
      </c>
      <c r="E11327" t="s">
        <v>44210</v>
      </c>
      <c r="F11327" t="s">
        <v>44211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 t="s">
        <v>21</v>
      </c>
      <c r="P11327" t="s">
        <v>22</v>
      </c>
      <c r="Q11327" t="s">
        <v>398</v>
      </c>
    </row>
    <row r="11328" spans="1:17" hidden="1" x14ac:dyDescent="0.25">
      <c r="A11328" t="s">
        <v>44212</v>
      </c>
      <c r="B11328" t="s">
        <v>44213</v>
      </c>
      <c r="C11328" s="1" t="str">
        <f t="shared" si="1603"/>
        <v>21:0719</v>
      </c>
      <c r="D11328" s="1" t="str">
        <f t="shared" si="1600"/>
        <v>21:0212</v>
      </c>
      <c r="E11328" t="s">
        <v>44214</v>
      </c>
      <c r="F11328" t="s">
        <v>44215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 t="s">
        <v>21</v>
      </c>
      <c r="P11328" t="s">
        <v>583</v>
      </c>
      <c r="Q11328" t="s">
        <v>5130</v>
      </c>
    </row>
    <row r="11329" spans="1:17" hidden="1" x14ac:dyDescent="0.25">
      <c r="A11329" t="s">
        <v>44216</v>
      </c>
      <c r="B11329" t="s">
        <v>44217</v>
      </c>
      <c r="C11329" s="1" t="str">
        <f t="shared" si="1603"/>
        <v>21:0719</v>
      </c>
      <c r="D11329" s="1" t="str">
        <f t="shared" si="1600"/>
        <v>21:0212</v>
      </c>
      <c r="E11329" t="s">
        <v>44218</v>
      </c>
      <c r="F11329" t="s">
        <v>44219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 t="s">
        <v>21</v>
      </c>
      <c r="P11329" t="s">
        <v>2212</v>
      </c>
      <c r="Q11329" t="s">
        <v>522</v>
      </c>
    </row>
    <row r="11330" spans="1:17" hidden="1" x14ac:dyDescent="0.25">
      <c r="A11330" t="s">
        <v>44220</v>
      </c>
      <c r="B11330" t="s">
        <v>44221</v>
      </c>
      <c r="C11330" s="1" t="str">
        <f t="shared" si="1603"/>
        <v>21:0719</v>
      </c>
      <c r="D11330" s="1" t="str">
        <f t="shared" si="1600"/>
        <v>21:0212</v>
      </c>
      <c r="E11330" t="s">
        <v>44222</v>
      </c>
      <c r="F11330" t="s">
        <v>44223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 t="s">
        <v>21</v>
      </c>
      <c r="P11330" t="s">
        <v>2212</v>
      </c>
      <c r="Q11330" t="s">
        <v>392</v>
      </c>
    </row>
    <row r="11331" spans="1:17" hidden="1" x14ac:dyDescent="0.25">
      <c r="A11331" t="s">
        <v>44224</v>
      </c>
      <c r="B11331" t="s">
        <v>44225</v>
      </c>
      <c r="C11331" s="1" t="str">
        <f t="shared" si="1603"/>
        <v>21:0719</v>
      </c>
      <c r="D11331" s="1" t="str">
        <f t="shared" si="1600"/>
        <v>21:0212</v>
      </c>
      <c r="E11331" t="s">
        <v>44226</v>
      </c>
      <c r="F11331" t="s">
        <v>44227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 t="s">
        <v>21</v>
      </c>
      <c r="P11331" t="s">
        <v>583</v>
      </c>
      <c r="Q11331" t="s">
        <v>29</v>
      </c>
    </row>
    <row r="11332" spans="1:17" hidden="1" x14ac:dyDescent="0.25">
      <c r="A11332" t="s">
        <v>44228</v>
      </c>
      <c r="B11332" t="s">
        <v>44229</v>
      </c>
      <c r="C11332" s="1" t="str">
        <f t="shared" si="1603"/>
        <v>21:0719</v>
      </c>
      <c r="D11332" s="1" t="str">
        <f t="shared" si="1600"/>
        <v>21:0212</v>
      </c>
      <c r="E11332" t="s">
        <v>44230</v>
      </c>
      <c r="F11332" t="s">
        <v>44231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 t="s">
        <v>21</v>
      </c>
      <c r="P11332" t="s">
        <v>356</v>
      </c>
      <c r="Q11332" t="s">
        <v>29</v>
      </c>
    </row>
    <row r="11333" spans="1:17" hidden="1" x14ac:dyDescent="0.25">
      <c r="A11333" t="s">
        <v>44232</v>
      </c>
      <c r="B11333" t="s">
        <v>44233</v>
      </c>
      <c r="C11333" s="1" t="str">
        <f t="shared" si="1603"/>
        <v>21:0719</v>
      </c>
      <c r="D11333" s="1" t="str">
        <f t="shared" si="1600"/>
        <v>21:0212</v>
      </c>
      <c r="E11333" t="s">
        <v>44234</v>
      </c>
      <c r="F11333" t="s">
        <v>44235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 t="s">
        <v>21</v>
      </c>
      <c r="P11333" t="s">
        <v>356</v>
      </c>
      <c r="Q11333" t="s">
        <v>29</v>
      </c>
    </row>
    <row r="11334" spans="1:17" hidden="1" x14ac:dyDescent="0.25">
      <c r="A11334" t="s">
        <v>44236</v>
      </c>
      <c r="B11334" t="s">
        <v>44237</v>
      </c>
      <c r="C11334" s="1" t="str">
        <f t="shared" si="1603"/>
        <v>21:0719</v>
      </c>
      <c r="D11334" s="1" t="str">
        <f t="shared" si="1600"/>
        <v>21:0212</v>
      </c>
      <c r="E11334" t="s">
        <v>44238</v>
      </c>
      <c r="F11334" t="s">
        <v>44239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 t="s">
        <v>21</v>
      </c>
      <c r="P11334" t="s">
        <v>356</v>
      </c>
      <c r="Q11334" t="s">
        <v>103</v>
      </c>
    </row>
    <row r="11335" spans="1:17" hidden="1" x14ac:dyDescent="0.25">
      <c r="A11335" t="s">
        <v>44240</v>
      </c>
      <c r="B11335" t="s">
        <v>44241</v>
      </c>
      <c r="C11335" s="1" t="str">
        <f t="shared" si="1603"/>
        <v>21:0719</v>
      </c>
      <c r="D11335" s="1" t="str">
        <f>HYPERLINK("http://geochem.nrcan.gc.ca/cdogs/content/svy/svy_e.htm", "")</f>
        <v/>
      </c>
      <c r="G11335" s="1" t="str">
        <f>HYPERLINK("http://geochem.nrcan.gc.ca/cdogs/content/cr_/cr_00084_e.htm", "84")</f>
        <v>84</v>
      </c>
      <c r="J11335" t="s">
        <v>11703</v>
      </c>
      <c r="K11335" t="s">
        <v>11704</v>
      </c>
      <c r="O11335" t="s">
        <v>327</v>
      </c>
      <c r="P11335" t="s">
        <v>356</v>
      </c>
      <c r="Q11335" t="s">
        <v>59</v>
      </c>
    </row>
    <row r="11336" spans="1:17" hidden="1" x14ac:dyDescent="0.25">
      <c r="A11336" t="s">
        <v>44242</v>
      </c>
      <c r="B11336" t="s">
        <v>44243</v>
      </c>
      <c r="C11336" s="1" t="str">
        <f t="shared" si="1603"/>
        <v>21:0719</v>
      </c>
      <c r="D11336" s="1" t="str">
        <f t="shared" ref="D11336:D11364" si="1604">HYPERLINK("http://geochem.nrcan.gc.ca/cdogs/content/svy/svy210212_e.htm", "21:0212")</f>
        <v>21:0212</v>
      </c>
      <c r="E11336" t="s">
        <v>44244</v>
      </c>
      <c r="F11336" t="s">
        <v>44245</v>
      </c>
      <c r="H11336">
        <v>61.7066035</v>
      </c>
      <c r="I11336">
        <v>-135.84628950000001</v>
      </c>
      <c r="J11336" s="1" t="str">
        <f t="shared" ref="J11336:J11364" si="1605">HYPERLINK("http://geochem.nrcan.gc.ca/cdogs/content/kwd/kwd020018_e.htm", "Fluid (stream)")</f>
        <v>Fluid (stream)</v>
      </c>
      <c r="K11336" s="1" t="str">
        <f t="shared" ref="K11336:K11364" si="1606">HYPERLINK("http://geochem.nrcan.gc.ca/cdogs/content/kwd/kwd080007_e.htm", "Untreated Water")</f>
        <v>Untreated Water</v>
      </c>
      <c r="O11336" t="s">
        <v>21</v>
      </c>
      <c r="P11336" t="s">
        <v>2212</v>
      </c>
      <c r="Q11336" t="s">
        <v>392</v>
      </c>
    </row>
    <row r="11337" spans="1:17" hidden="1" x14ac:dyDescent="0.25">
      <c r="A11337" t="s">
        <v>44246</v>
      </c>
      <c r="B11337" t="s">
        <v>44247</v>
      </c>
      <c r="C11337" s="1" t="str">
        <f t="shared" si="1603"/>
        <v>21:0719</v>
      </c>
      <c r="D11337" s="1" t="str">
        <f t="shared" si="1604"/>
        <v>21:0212</v>
      </c>
      <c r="E11337" t="s">
        <v>44244</v>
      </c>
      <c r="F11337" t="s">
        <v>44248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 t="s">
        <v>21</v>
      </c>
      <c r="P11337" t="s">
        <v>397</v>
      </c>
      <c r="Q11337" t="s">
        <v>653</v>
      </c>
    </row>
    <row r="11338" spans="1:17" hidden="1" x14ac:dyDescent="0.25">
      <c r="A11338" t="s">
        <v>44249</v>
      </c>
      <c r="B11338" t="s">
        <v>44250</v>
      </c>
      <c r="C11338" s="1" t="str">
        <f t="shared" si="1603"/>
        <v>21:0719</v>
      </c>
      <c r="D11338" s="1" t="str">
        <f t="shared" si="1604"/>
        <v>21:0212</v>
      </c>
      <c r="E11338" t="s">
        <v>44251</v>
      </c>
      <c r="F11338" t="s">
        <v>44252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 t="s">
        <v>21</v>
      </c>
      <c r="P11338" t="s">
        <v>2212</v>
      </c>
      <c r="Q11338" t="s">
        <v>653</v>
      </c>
    </row>
    <row r="11339" spans="1:17" hidden="1" x14ac:dyDescent="0.25">
      <c r="A11339" t="s">
        <v>44253</v>
      </c>
      <c r="B11339" t="s">
        <v>44254</v>
      </c>
      <c r="C11339" s="1" t="str">
        <f t="shared" si="1603"/>
        <v>21:0719</v>
      </c>
      <c r="D11339" s="1" t="str">
        <f t="shared" si="1604"/>
        <v>21:0212</v>
      </c>
      <c r="E11339" t="s">
        <v>44255</v>
      </c>
      <c r="F11339" t="s">
        <v>44256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 t="s">
        <v>21</v>
      </c>
      <c r="P11339" t="s">
        <v>45</v>
      </c>
      <c r="Q11339" t="s">
        <v>392</v>
      </c>
    </row>
    <row r="11340" spans="1:17" hidden="1" x14ac:dyDescent="0.25">
      <c r="A11340" t="s">
        <v>44257</v>
      </c>
      <c r="B11340" t="s">
        <v>44258</v>
      </c>
      <c r="C11340" s="1" t="str">
        <f t="shared" si="1603"/>
        <v>21:0719</v>
      </c>
      <c r="D11340" s="1" t="str">
        <f t="shared" si="1604"/>
        <v>21:0212</v>
      </c>
      <c r="E11340" t="s">
        <v>44259</v>
      </c>
      <c r="F11340" t="s">
        <v>44260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 t="s">
        <v>21</v>
      </c>
      <c r="P11340" t="s">
        <v>356</v>
      </c>
      <c r="Q11340" t="s">
        <v>365</v>
      </c>
    </row>
    <row r="11341" spans="1:17" hidden="1" x14ac:dyDescent="0.25">
      <c r="A11341" t="s">
        <v>44261</v>
      </c>
      <c r="B11341" t="s">
        <v>44262</v>
      </c>
      <c r="C11341" s="1" t="str">
        <f t="shared" si="1603"/>
        <v>21:0719</v>
      </c>
      <c r="D11341" s="1" t="str">
        <f t="shared" si="1604"/>
        <v>21:0212</v>
      </c>
      <c r="E11341" t="s">
        <v>44263</v>
      </c>
      <c r="F11341" t="s">
        <v>44264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 t="s">
        <v>21</v>
      </c>
      <c r="P11341" t="s">
        <v>22</v>
      </c>
      <c r="Q11341" t="s">
        <v>198</v>
      </c>
    </row>
    <row r="11342" spans="1:17" hidden="1" x14ac:dyDescent="0.25">
      <c r="A11342" t="s">
        <v>44265</v>
      </c>
      <c r="B11342" t="s">
        <v>44266</v>
      </c>
      <c r="C11342" s="1" t="str">
        <f t="shared" si="1603"/>
        <v>21:0719</v>
      </c>
      <c r="D11342" s="1" t="str">
        <f t="shared" si="1604"/>
        <v>21:0212</v>
      </c>
      <c r="E11342" t="s">
        <v>44267</v>
      </c>
      <c r="F11342" t="s">
        <v>44268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 t="s">
        <v>21</v>
      </c>
      <c r="P11342" t="s">
        <v>45</v>
      </c>
      <c r="Q11342" t="s">
        <v>103</v>
      </c>
    </row>
    <row r="11343" spans="1:17" hidden="1" x14ac:dyDescent="0.25">
      <c r="A11343" t="s">
        <v>44269</v>
      </c>
      <c r="B11343" t="s">
        <v>44270</v>
      </c>
      <c r="C11343" s="1" t="str">
        <f t="shared" si="1603"/>
        <v>21:0719</v>
      </c>
      <c r="D11343" s="1" t="str">
        <f t="shared" si="1604"/>
        <v>21:0212</v>
      </c>
      <c r="E11343" t="s">
        <v>44271</v>
      </c>
      <c r="F11343" t="s">
        <v>44272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 t="s">
        <v>21</v>
      </c>
      <c r="P11343" t="s">
        <v>45</v>
      </c>
      <c r="Q11343" t="s">
        <v>398</v>
      </c>
    </row>
    <row r="11344" spans="1:17" hidden="1" x14ac:dyDescent="0.25">
      <c r="A11344" t="s">
        <v>44273</v>
      </c>
      <c r="B11344" t="s">
        <v>44274</v>
      </c>
      <c r="C11344" s="1" t="str">
        <f t="shared" si="1603"/>
        <v>21:0719</v>
      </c>
      <c r="D11344" s="1" t="str">
        <f t="shared" si="1604"/>
        <v>21:0212</v>
      </c>
      <c r="E11344" t="s">
        <v>44275</v>
      </c>
      <c r="F11344" t="s">
        <v>44276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 t="s">
        <v>21</v>
      </c>
      <c r="P11344" t="s">
        <v>356</v>
      </c>
      <c r="Q11344" t="s">
        <v>398</v>
      </c>
    </row>
    <row r="11345" spans="1:17" hidden="1" x14ac:dyDescent="0.25">
      <c r="A11345" t="s">
        <v>44277</v>
      </c>
      <c r="B11345" t="s">
        <v>44278</v>
      </c>
      <c r="C11345" s="1" t="str">
        <f t="shared" si="1603"/>
        <v>21:0719</v>
      </c>
      <c r="D11345" s="1" t="str">
        <f t="shared" si="1604"/>
        <v>21:0212</v>
      </c>
      <c r="E11345" t="s">
        <v>44279</v>
      </c>
      <c r="F11345" t="s">
        <v>44280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 t="s">
        <v>21</v>
      </c>
      <c r="P11345" t="s">
        <v>2212</v>
      </c>
      <c r="Q11345" t="s">
        <v>29</v>
      </c>
    </row>
    <row r="11346" spans="1:17" hidden="1" x14ac:dyDescent="0.25">
      <c r="A11346" t="s">
        <v>44281</v>
      </c>
      <c r="B11346" t="s">
        <v>44282</v>
      </c>
      <c r="C11346" s="1" t="str">
        <f t="shared" si="1603"/>
        <v>21:0719</v>
      </c>
      <c r="D11346" s="1" t="str">
        <f t="shared" si="1604"/>
        <v>21:0212</v>
      </c>
      <c r="E11346" t="s">
        <v>44283</v>
      </c>
      <c r="F11346" t="s">
        <v>44284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 t="s">
        <v>21</v>
      </c>
      <c r="P11346" t="s">
        <v>2212</v>
      </c>
      <c r="Q11346" t="s">
        <v>392</v>
      </c>
    </row>
    <row r="11347" spans="1:17" hidden="1" x14ac:dyDescent="0.25">
      <c r="A11347" t="s">
        <v>44285</v>
      </c>
      <c r="B11347" t="s">
        <v>44286</v>
      </c>
      <c r="C11347" s="1" t="str">
        <f t="shared" si="1603"/>
        <v>21:0719</v>
      </c>
      <c r="D11347" s="1" t="str">
        <f t="shared" si="1604"/>
        <v>21:0212</v>
      </c>
      <c r="E11347" t="s">
        <v>44287</v>
      </c>
      <c r="F11347" t="s">
        <v>44288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 t="s">
        <v>21</v>
      </c>
      <c r="P11347" t="s">
        <v>2212</v>
      </c>
      <c r="Q11347" t="s">
        <v>365</v>
      </c>
    </row>
    <row r="11348" spans="1:17" hidden="1" x14ac:dyDescent="0.25">
      <c r="A11348" t="s">
        <v>44289</v>
      </c>
      <c r="B11348" t="s">
        <v>44290</v>
      </c>
      <c r="C11348" s="1" t="str">
        <f t="shared" si="1603"/>
        <v>21:0719</v>
      </c>
      <c r="D11348" s="1" t="str">
        <f t="shared" si="1604"/>
        <v>21:0212</v>
      </c>
      <c r="E11348" t="s">
        <v>44291</v>
      </c>
      <c r="F11348" t="s">
        <v>44292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 t="s">
        <v>21</v>
      </c>
      <c r="P11348" t="s">
        <v>22</v>
      </c>
      <c r="Q11348" t="s">
        <v>23</v>
      </c>
    </row>
    <row r="11349" spans="1:17" hidden="1" x14ac:dyDescent="0.25">
      <c r="A11349" t="s">
        <v>44293</v>
      </c>
      <c r="B11349" t="s">
        <v>44294</v>
      </c>
      <c r="C11349" s="1" t="str">
        <f t="shared" si="1603"/>
        <v>21:0719</v>
      </c>
      <c r="D11349" s="1" t="str">
        <f t="shared" si="1604"/>
        <v>21:0212</v>
      </c>
      <c r="E11349" t="s">
        <v>44291</v>
      </c>
      <c r="F11349" t="s">
        <v>44295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 t="s">
        <v>21</v>
      </c>
      <c r="P11349" t="s">
        <v>22</v>
      </c>
      <c r="Q11349" t="s">
        <v>23</v>
      </c>
    </row>
    <row r="11350" spans="1:17" hidden="1" x14ac:dyDescent="0.25">
      <c r="A11350" t="s">
        <v>44296</v>
      </c>
      <c r="B11350" t="s">
        <v>44297</v>
      </c>
      <c r="C11350" s="1" t="str">
        <f t="shared" si="1603"/>
        <v>21:0719</v>
      </c>
      <c r="D11350" s="1" t="str">
        <f t="shared" si="1604"/>
        <v>21:0212</v>
      </c>
      <c r="E11350" t="s">
        <v>44298</v>
      </c>
      <c r="F11350" t="s">
        <v>44299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 t="s">
        <v>21</v>
      </c>
      <c r="P11350" t="s">
        <v>583</v>
      </c>
      <c r="Q11350" t="s">
        <v>392</v>
      </c>
    </row>
    <row r="11351" spans="1:17" hidden="1" x14ac:dyDescent="0.25">
      <c r="A11351" t="s">
        <v>44300</v>
      </c>
      <c r="B11351" t="s">
        <v>44301</v>
      </c>
      <c r="C11351" s="1" t="str">
        <f t="shared" si="1603"/>
        <v>21:0719</v>
      </c>
      <c r="D11351" s="1" t="str">
        <f t="shared" si="1604"/>
        <v>21:0212</v>
      </c>
      <c r="E11351" t="s">
        <v>44302</v>
      </c>
      <c r="F11351" t="s">
        <v>44303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 t="s">
        <v>21</v>
      </c>
      <c r="P11351" t="s">
        <v>22</v>
      </c>
      <c r="Q11351" t="s">
        <v>35</v>
      </c>
    </row>
    <row r="11352" spans="1:17" hidden="1" x14ac:dyDescent="0.25">
      <c r="A11352" t="s">
        <v>44304</v>
      </c>
      <c r="B11352" t="s">
        <v>44305</v>
      </c>
      <c r="C11352" s="1" t="str">
        <f t="shared" si="1603"/>
        <v>21:0719</v>
      </c>
      <c r="D11352" s="1" t="str">
        <f t="shared" si="1604"/>
        <v>21:0212</v>
      </c>
      <c r="E11352" t="s">
        <v>44306</v>
      </c>
      <c r="F11352" t="s">
        <v>44307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 t="s">
        <v>21</v>
      </c>
      <c r="P11352" t="s">
        <v>583</v>
      </c>
      <c r="Q11352" t="s">
        <v>23</v>
      </c>
    </row>
    <row r="11353" spans="1:17" hidden="1" x14ac:dyDescent="0.25">
      <c r="A11353" t="s">
        <v>44308</v>
      </c>
      <c r="B11353" t="s">
        <v>44309</v>
      </c>
      <c r="C11353" s="1" t="str">
        <f t="shared" si="1603"/>
        <v>21:0719</v>
      </c>
      <c r="D11353" s="1" t="str">
        <f t="shared" si="1604"/>
        <v>21:0212</v>
      </c>
      <c r="E11353" t="s">
        <v>44310</v>
      </c>
      <c r="F11353" t="s">
        <v>44311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 t="s">
        <v>21</v>
      </c>
      <c r="P11353" t="s">
        <v>22</v>
      </c>
      <c r="Q11353" t="s">
        <v>215</v>
      </c>
    </row>
    <row r="11354" spans="1:17" hidden="1" x14ac:dyDescent="0.25">
      <c r="A11354" t="s">
        <v>44312</v>
      </c>
      <c r="B11354" t="s">
        <v>44313</v>
      </c>
      <c r="C11354" s="1" t="str">
        <f t="shared" si="1603"/>
        <v>21:0719</v>
      </c>
      <c r="D11354" s="1" t="str">
        <f t="shared" si="1604"/>
        <v>21:0212</v>
      </c>
      <c r="E11354" t="s">
        <v>44314</v>
      </c>
      <c r="F11354" t="s">
        <v>44315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 t="s">
        <v>21</v>
      </c>
      <c r="P11354" t="s">
        <v>2943</v>
      </c>
      <c r="Q11354" t="s">
        <v>35</v>
      </c>
    </row>
    <row r="11355" spans="1:17" hidden="1" x14ac:dyDescent="0.25">
      <c r="A11355" t="s">
        <v>44316</v>
      </c>
      <c r="B11355" t="s">
        <v>44317</v>
      </c>
      <c r="C11355" s="1" t="str">
        <f t="shared" si="1603"/>
        <v>21:0719</v>
      </c>
      <c r="D11355" s="1" t="str">
        <f t="shared" si="1604"/>
        <v>21:0212</v>
      </c>
      <c r="E11355" t="s">
        <v>44318</v>
      </c>
      <c r="F11355" t="s">
        <v>44319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 t="s">
        <v>21</v>
      </c>
      <c r="P11355" t="s">
        <v>397</v>
      </c>
      <c r="Q11355" t="s">
        <v>23</v>
      </c>
    </row>
    <row r="11356" spans="1:17" hidden="1" x14ac:dyDescent="0.25">
      <c r="A11356" t="s">
        <v>44320</v>
      </c>
      <c r="B11356" t="s">
        <v>44321</v>
      </c>
      <c r="C11356" s="1" t="str">
        <f t="shared" si="1603"/>
        <v>21:0719</v>
      </c>
      <c r="D11356" s="1" t="str">
        <f t="shared" si="1604"/>
        <v>21:0212</v>
      </c>
      <c r="E11356" t="s">
        <v>44322</v>
      </c>
      <c r="F11356" t="s">
        <v>44323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 t="s">
        <v>21</v>
      </c>
      <c r="P11356" t="s">
        <v>397</v>
      </c>
      <c r="Q11356" t="s">
        <v>29</v>
      </c>
    </row>
    <row r="11357" spans="1:17" hidden="1" x14ac:dyDescent="0.25">
      <c r="A11357" t="s">
        <v>44324</v>
      </c>
      <c r="B11357" t="s">
        <v>44325</v>
      </c>
      <c r="C11357" s="1" t="str">
        <f t="shared" si="1603"/>
        <v>21:0719</v>
      </c>
      <c r="D11357" s="1" t="str">
        <f t="shared" si="1604"/>
        <v>21:0212</v>
      </c>
      <c r="E11357" t="s">
        <v>44326</v>
      </c>
      <c r="F11357" t="s">
        <v>44327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 t="s">
        <v>21</v>
      </c>
      <c r="P11357" t="s">
        <v>2212</v>
      </c>
      <c r="Q11357" t="s">
        <v>198</v>
      </c>
    </row>
    <row r="11358" spans="1:17" hidden="1" x14ac:dyDescent="0.25">
      <c r="A11358" t="s">
        <v>44328</v>
      </c>
      <c r="B11358" t="s">
        <v>44329</v>
      </c>
      <c r="C11358" s="1" t="str">
        <f t="shared" si="1603"/>
        <v>21:0719</v>
      </c>
      <c r="D11358" s="1" t="str">
        <f t="shared" si="1604"/>
        <v>21:0212</v>
      </c>
      <c r="E11358" t="s">
        <v>44330</v>
      </c>
      <c r="F11358" t="s">
        <v>44331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 t="s">
        <v>21</v>
      </c>
      <c r="P11358" t="s">
        <v>2212</v>
      </c>
      <c r="Q11358" t="s">
        <v>35</v>
      </c>
    </row>
    <row r="11359" spans="1:17" hidden="1" x14ac:dyDescent="0.25">
      <c r="A11359" t="s">
        <v>44332</v>
      </c>
      <c r="B11359" t="s">
        <v>44333</v>
      </c>
      <c r="C11359" s="1" t="str">
        <f t="shared" si="1603"/>
        <v>21:0719</v>
      </c>
      <c r="D11359" s="1" t="str">
        <f t="shared" si="1604"/>
        <v>21:0212</v>
      </c>
      <c r="E11359" t="s">
        <v>44334</v>
      </c>
      <c r="F11359" t="s">
        <v>44335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  <c r="O11359" t="s">
        <v>108</v>
      </c>
      <c r="P11359" t="s">
        <v>108</v>
      </c>
      <c r="Q11359" t="s">
        <v>108</v>
      </c>
    </row>
    <row r="11360" spans="1:17" hidden="1" x14ac:dyDescent="0.25">
      <c r="A11360" t="s">
        <v>44336</v>
      </c>
      <c r="B11360" t="s">
        <v>44337</v>
      </c>
      <c r="C11360" s="1" t="str">
        <f t="shared" si="1603"/>
        <v>21:0719</v>
      </c>
      <c r="D11360" s="1" t="str">
        <f t="shared" si="1604"/>
        <v>21:0212</v>
      </c>
      <c r="E11360" t="s">
        <v>44338</v>
      </c>
      <c r="F11360" t="s">
        <v>44339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 t="s">
        <v>21</v>
      </c>
      <c r="P11360" t="s">
        <v>356</v>
      </c>
      <c r="Q11360" t="s">
        <v>365</v>
      </c>
    </row>
    <row r="11361" spans="1:17" hidden="1" x14ac:dyDescent="0.25">
      <c r="A11361" t="s">
        <v>44340</v>
      </c>
      <c r="B11361" t="s">
        <v>44341</v>
      </c>
      <c r="C11361" s="1" t="str">
        <f t="shared" si="1603"/>
        <v>21:0719</v>
      </c>
      <c r="D11361" s="1" t="str">
        <f t="shared" si="1604"/>
        <v>21:0212</v>
      </c>
      <c r="E11361" t="s">
        <v>44342</v>
      </c>
      <c r="F11361" t="s">
        <v>44343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 t="s">
        <v>21</v>
      </c>
      <c r="P11361" t="s">
        <v>356</v>
      </c>
      <c r="Q11361" t="s">
        <v>5130</v>
      </c>
    </row>
    <row r="11362" spans="1:17" hidden="1" x14ac:dyDescent="0.25">
      <c r="A11362" t="s">
        <v>44344</v>
      </c>
      <c r="B11362" t="s">
        <v>44345</v>
      </c>
      <c r="C11362" s="1" t="str">
        <f t="shared" si="1603"/>
        <v>21:0719</v>
      </c>
      <c r="D11362" s="1" t="str">
        <f t="shared" si="1604"/>
        <v>21:0212</v>
      </c>
      <c r="E11362" t="s">
        <v>44346</v>
      </c>
      <c r="F11362" t="s">
        <v>44347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 t="s">
        <v>21</v>
      </c>
      <c r="P11362" t="s">
        <v>356</v>
      </c>
      <c r="Q11362" t="s">
        <v>398</v>
      </c>
    </row>
    <row r="11363" spans="1:17" hidden="1" x14ac:dyDescent="0.25">
      <c r="A11363" t="s">
        <v>44348</v>
      </c>
      <c r="B11363" t="s">
        <v>44349</v>
      </c>
      <c r="C11363" s="1" t="str">
        <f t="shared" si="1603"/>
        <v>21:0719</v>
      </c>
      <c r="D11363" s="1" t="str">
        <f t="shared" si="1604"/>
        <v>21:0212</v>
      </c>
      <c r="E11363" t="s">
        <v>44350</v>
      </c>
      <c r="F11363" t="s">
        <v>44351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 t="s">
        <v>21</v>
      </c>
      <c r="P11363" t="s">
        <v>356</v>
      </c>
      <c r="Q11363" t="s">
        <v>653</v>
      </c>
    </row>
    <row r="11364" spans="1:17" hidden="1" x14ac:dyDescent="0.25">
      <c r="A11364" t="s">
        <v>44352</v>
      </c>
      <c r="B11364" t="s">
        <v>44353</v>
      </c>
      <c r="C11364" s="1" t="str">
        <f t="shared" si="1603"/>
        <v>21:0719</v>
      </c>
      <c r="D11364" s="1" t="str">
        <f t="shared" si="1604"/>
        <v>21:0212</v>
      </c>
      <c r="E11364" t="s">
        <v>44354</v>
      </c>
      <c r="F11364" t="s">
        <v>44355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 t="s">
        <v>21</v>
      </c>
      <c r="P11364" t="s">
        <v>356</v>
      </c>
      <c r="Q11364" t="s">
        <v>653</v>
      </c>
    </row>
    <row r="11365" spans="1:17" hidden="1" x14ac:dyDescent="0.25">
      <c r="A11365" t="s">
        <v>44356</v>
      </c>
      <c r="B11365" t="s">
        <v>44357</v>
      </c>
      <c r="C11365" s="1" t="str">
        <f t="shared" si="1603"/>
        <v>21:0719</v>
      </c>
      <c r="D11365" s="1" t="str">
        <f>HYPERLINK("http://geochem.nrcan.gc.ca/cdogs/content/svy/svy_e.htm", "")</f>
        <v/>
      </c>
      <c r="G11365" s="1" t="str">
        <f>HYPERLINK("http://geochem.nrcan.gc.ca/cdogs/content/cr_/cr_00086_e.htm", "86")</f>
        <v>86</v>
      </c>
      <c r="J11365" t="s">
        <v>11703</v>
      </c>
      <c r="K11365" t="s">
        <v>11704</v>
      </c>
      <c r="O11365" t="s">
        <v>3060</v>
      </c>
      <c r="P11365" t="s">
        <v>2212</v>
      </c>
      <c r="Q11365" t="s">
        <v>59</v>
      </c>
    </row>
    <row r="11366" spans="1:17" hidden="1" x14ac:dyDescent="0.25">
      <c r="A11366" t="s">
        <v>44358</v>
      </c>
      <c r="B11366" t="s">
        <v>44359</v>
      </c>
      <c r="C11366" s="1" t="str">
        <f t="shared" si="1603"/>
        <v>21:0719</v>
      </c>
      <c r="D11366" s="1" t="str">
        <f t="shared" ref="D11366:D11373" si="1607">HYPERLINK("http://geochem.nrcan.gc.ca/cdogs/content/svy/svy210212_e.htm", "21:0212")</f>
        <v>21:0212</v>
      </c>
      <c r="E11366" t="s">
        <v>44360</v>
      </c>
      <c r="F11366" t="s">
        <v>44361</v>
      </c>
      <c r="H11366">
        <v>61.869009300000002</v>
      </c>
      <c r="I11366">
        <v>-135.1376051</v>
      </c>
      <c r="J11366" s="1" t="str">
        <f t="shared" ref="J11366:J11373" si="1608">HYPERLINK("http://geochem.nrcan.gc.ca/cdogs/content/kwd/kwd020018_e.htm", "Fluid (stream)")</f>
        <v>Fluid (stream)</v>
      </c>
      <c r="K11366" s="1" t="str">
        <f t="shared" ref="K11366:K11373" si="1609">HYPERLINK("http://geochem.nrcan.gc.ca/cdogs/content/kwd/kwd080007_e.htm", "Untreated Water")</f>
        <v>Untreated Water</v>
      </c>
      <c r="O11366" t="s">
        <v>21</v>
      </c>
      <c r="P11366" t="s">
        <v>356</v>
      </c>
      <c r="Q11366" t="s">
        <v>392</v>
      </c>
    </row>
    <row r="11367" spans="1:17" hidden="1" x14ac:dyDescent="0.25">
      <c r="A11367" t="s">
        <v>44362</v>
      </c>
      <c r="B11367" t="s">
        <v>44363</v>
      </c>
      <c r="C11367" s="1" t="str">
        <f t="shared" si="1603"/>
        <v>21:0719</v>
      </c>
      <c r="D11367" s="1" t="str">
        <f t="shared" si="1607"/>
        <v>21:0212</v>
      </c>
      <c r="E11367" t="s">
        <v>44364</v>
      </c>
      <c r="F11367" t="s">
        <v>44365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 t="s">
        <v>21</v>
      </c>
      <c r="P11367" t="s">
        <v>22</v>
      </c>
      <c r="Q11367" t="s">
        <v>398</v>
      </c>
    </row>
    <row r="11368" spans="1:17" hidden="1" x14ac:dyDescent="0.25">
      <c r="A11368" t="s">
        <v>44366</v>
      </c>
      <c r="B11368" t="s">
        <v>44367</v>
      </c>
      <c r="C11368" s="1" t="str">
        <f t="shared" si="1603"/>
        <v>21:0719</v>
      </c>
      <c r="D11368" s="1" t="str">
        <f t="shared" si="1607"/>
        <v>21:0212</v>
      </c>
      <c r="E11368" t="s">
        <v>44368</v>
      </c>
      <c r="F11368" t="s">
        <v>44369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 t="s">
        <v>21</v>
      </c>
      <c r="P11368" t="s">
        <v>22</v>
      </c>
      <c r="Q11368" t="s">
        <v>29</v>
      </c>
    </row>
    <row r="11369" spans="1:17" hidden="1" x14ac:dyDescent="0.25">
      <c r="A11369" t="s">
        <v>44370</v>
      </c>
      <c r="B11369" t="s">
        <v>44371</v>
      </c>
      <c r="C11369" s="1" t="str">
        <f t="shared" si="1603"/>
        <v>21:0719</v>
      </c>
      <c r="D11369" s="1" t="str">
        <f t="shared" si="1607"/>
        <v>21:0212</v>
      </c>
      <c r="E11369" t="s">
        <v>44372</v>
      </c>
      <c r="F11369" t="s">
        <v>44373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 t="s">
        <v>21</v>
      </c>
      <c r="P11369" t="s">
        <v>356</v>
      </c>
      <c r="Q11369" t="s">
        <v>23</v>
      </c>
    </row>
    <row r="11370" spans="1:17" hidden="1" x14ac:dyDescent="0.25">
      <c r="A11370" t="s">
        <v>44374</v>
      </c>
      <c r="B11370" t="s">
        <v>44375</v>
      </c>
      <c r="C11370" s="1" t="str">
        <f t="shared" si="1603"/>
        <v>21:0719</v>
      </c>
      <c r="D11370" s="1" t="str">
        <f t="shared" si="1607"/>
        <v>21:0212</v>
      </c>
      <c r="E11370" t="s">
        <v>44372</v>
      </c>
      <c r="F11370" t="s">
        <v>44376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 t="s">
        <v>21</v>
      </c>
      <c r="P11370" t="s">
        <v>22</v>
      </c>
      <c r="Q11370" t="s">
        <v>392</v>
      </c>
    </row>
    <row r="11371" spans="1:17" hidden="1" x14ac:dyDescent="0.25">
      <c r="A11371" t="s">
        <v>44377</v>
      </c>
      <c r="B11371" t="s">
        <v>44378</v>
      </c>
      <c r="C11371" s="1" t="str">
        <f t="shared" si="1603"/>
        <v>21:0719</v>
      </c>
      <c r="D11371" s="1" t="str">
        <f t="shared" si="1607"/>
        <v>21:0212</v>
      </c>
      <c r="E11371" t="s">
        <v>44379</v>
      </c>
      <c r="F11371" t="s">
        <v>44380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 t="s">
        <v>21</v>
      </c>
      <c r="P11371" t="s">
        <v>356</v>
      </c>
      <c r="Q11371" t="s">
        <v>365</v>
      </c>
    </row>
    <row r="11372" spans="1:17" hidden="1" x14ac:dyDescent="0.25">
      <c r="A11372" t="s">
        <v>44381</v>
      </c>
      <c r="B11372" t="s">
        <v>44382</v>
      </c>
      <c r="C11372" s="1" t="str">
        <f t="shared" si="1603"/>
        <v>21:0719</v>
      </c>
      <c r="D11372" s="1" t="str">
        <f t="shared" si="1607"/>
        <v>21:0212</v>
      </c>
      <c r="E11372" t="s">
        <v>44383</v>
      </c>
      <c r="F11372" t="s">
        <v>44384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 t="s">
        <v>21</v>
      </c>
      <c r="P11372" t="s">
        <v>583</v>
      </c>
      <c r="Q11372" t="s">
        <v>653</v>
      </c>
    </row>
    <row r="11373" spans="1:17" hidden="1" x14ac:dyDescent="0.25">
      <c r="A11373" t="s">
        <v>44385</v>
      </c>
      <c r="B11373" t="s">
        <v>44386</v>
      </c>
      <c r="C11373" s="1" t="str">
        <f t="shared" si="1603"/>
        <v>21:0719</v>
      </c>
      <c r="D11373" s="1" t="str">
        <f t="shared" si="1607"/>
        <v>21:0212</v>
      </c>
      <c r="E11373" t="s">
        <v>44387</v>
      </c>
      <c r="F11373" t="s">
        <v>44388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 t="s">
        <v>21</v>
      </c>
      <c r="P11373" t="s">
        <v>583</v>
      </c>
      <c r="Q11373" t="s">
        <v>59</v>
      </c>
    </row>
    <row r="11374" spans="1:17" hidden="1" x14ac:dyDescent="0.25">
      <c r="A11374" t="s">
        <v>44389</v>
      </c>
      <c r="B11374" t="s">
        <v>44390</v>
      </c>
      <c r="C11374" s="1" t="str">
        <f t="shared" si="1603"/>
        <v>21:0719</v>
      </c>
      <c r="D11374" s="1" t="str">
        <f>HYPERLINK("http://geochem.nrcan.gc.ca/cdogs/content/svy/svy_e.htm", "")</f>
        <v/>
      </c>
      <c r="G11374" s="1" t="str">
        <f>HYPERLINK("http://geochem.nrcan.gc.ca/cdogs/content/cr_/cr_00084_e.htm", "84")</f>
        <v>84</v>
      </c>
      <c r="J11374" t="s">
        <v>11703</v>
      </c>
      <c r="K11374" t="s">
        <v>11704</v>
      </c>
      <c r="O11374" t="s">
        <v>2418</v>
      </c>
      <c r="P11374" t="s">
        <v>22</v>
      </c>
      <c r="Q11374" t="s">
        <v>365</v>
      </c>
    </row>
    <row r="11375" spans="1:17" hidden="1" x14ac:dyDescent="0.25">
      <c r="A11375" t="s">
        <v>44391</v>
      </c>
      <c r="B11375" t="s">
        <v>44392</v>
      </c>
      <c r="C11375" s="1" t="str">
        <f t="shared" si="1603"/>
        <v>21:0719</v>
      </c>
      <c r="D11375" s="1" t="str">
        <f t="shared" ref="D11375:D11390" si="1610">HYPERLINK("http://geochem.nrcan.gc.ca/cdogs/content/svy/svy210212_e.htm", "21:0212")</f>
        <v>21:0212</v>
      </c>
      <c r="E11375" t="s">
        <v>44393</v>
      </c>
      <c r="F11375" t="s">
        <v>44394</v>
      </c>
      <c r="H11375">
        <v>61.760393800000003</v>
      </c>
      <c r="I11375">
        <v>-135.00738229999999</v>
      </c>
      <c r="J11375" s="1" t="str">
        <f t="shared" ref="J11375:J11390" si="1611">HYPERLINK("http://geochem.nrcan.gc.ca/cdogs/content/kwd/kwd020018_e.htm", "Fluid (stream)")</f>
        <v>Fluid (stream)</v>
      </c>
      <c r="K11375" s="1" t="str">
        <f t="shared" ref="K11375:K11390" si="1612">HYPERLINK("http://geochem.nrcan.gc.ca/cdogs/content/kwd/kwd080007_e.htm", "Untreated Water")</f>
        <v>Untreated Water</v>
      </c>
      <c r="O11375" t="s">
        <v>21</v>
      </c>
      <c r="P11375" t="s">
        <v>22</v>
      </c>
      <c r="Q11375" t="s">
        <v>392</v>
      </c>
    </row>
    <row r="11376" spans="1:17" hidden="1" x14ac:dyDescent="0.25">
      <c r="A11376" t="s">
        <v>44395</v>
      </c>
      <c r="B11376" t="s">
        <v>44396</v>
      </c>
      <c r="C11376" s="1" t="str">
        <f t="shared" si="1603"/>
        <v>21:0719</v>
      </c>
      <c r="D11376" s="1" t="str">
        <f t="shared" si="1610"/>
        <v>21:0212</v>
      </c>
      <c r="E11376" t="s">
        <v>44397</v>
      </c>
      <c r="F11376" t="s">
        <v>44398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 t="s">
        <v>21</v>
      </c>
      <c r="P11376" t="s">
        <v>356</v>
      </c>
      <c r="Q11376" t="s">
        <v>29</v>
      </c>
    </row>
    <row r="11377" spans="1:17" hidden="1" x14ac:dyDescent="0.25">
      <c r="A11377" t="s">
        <v>44399</v>
      </c>
      <c r="B11377" t="s">
        <v>44400</v>
      </c>
      <c r="C11377" s="1" t="str">
        <f t="shared" ref="C11377:C11440" si="1613">HYPERLINK("http://geochem.nrcan.gc.ca/cdogs/content/bdl/bdl210719_e.htm", "21:0719")</f>
        <v>21:0719</v>
      </c>
      <c r="D11377" s="1" t="str">
        <f t="shared" si="1610"/>
        <v>21:0212</v>
      </c>
      <c r="E11377" t="s">
        <v>44401</v>
      </c>
      <c r="F11377" t="s">
        <v>44402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 t="s">
        <v>21</v>
      </c>
      <c r="P11377" t="s">
        <v>22</v>
      </c>
      <c r="Q11377" t="s">
        <v>59</v>
      </c>
    </row>
    <row r="11378" spans="1:17" hidden="1" x14ac:dyDescent="0.25">
      <c r="A11378" t="s">
        <v>44403</v>
      </c>
      <c r="B11378" t="s">
        <v>44404</v>
      </c>
      <c r="C11378" s="1" t="str">
        <f t="shared" si="1613"/>
        <v>21:0719</v>
      </c>
      <c r="D11378" s="1" t="str">
        <f t="shared" si="1610"/>
        <v>21:0212</v>
      </c>
      <c r="E11378" t="s">
        <v>44405</v>
      </c>
      <c r="F11378" t="s">
        <v>44406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 t="s">
        <v>21</v>
      </c>
      <c r="P11378" t="s">
        <v>356</v>
      </c>
      <c r="Q11378" t="s">
        <v>29</v>
      </c>
    </row>
    <row r="11379" spans="1:17" hidden="1" x14ac:dyDescent="0.25">
      <c r="A11379" t="s">
        <v>44407</v>
      </c>
      <c r="B11379" t="s">
        <v>44408</v>
      </c>
      <c r="C11379" s="1" t="str">
        <f t="shared" si="1613"/>
        <v>21:0719</v>
      </c>
      <c r="D11379" s="1" t="str">
        <f t="shared" si="1610"/>
        <v>21:0212</v>
      </c>
      <c r="E11379" t="s">
        <v>44409</v>
      </c>
      <c r="F11379" t="s">
        <v>44410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 t="s">
        <v>21</v>
      </c>
      <c r="P11379" t="s">
        <v>356</v>
      </c>
      <c r="Q11379" t="s">
        <v>59</v>
      </c>
    </row>
    <row r="11380" spans="1:17" hidden="1" x14ac:dyDescent="0.25">
      <c r="A11380" t="s">
        <v>44411</v>
      </c>
      <c r="B11380" t="s">
        <v>44412</v>
      </c>
      <c r="C11380" s="1" t="str">
        <f t="shared" si="1613"/>
        <v>21:0719</v>
      </c>
      <c r="D11380" s="1" t="str">
        <f t="shared" si="1610"/>
        <v>21:0212</v>
      </c>
      <c r="E11380" t="s">
        <v>44413</v>
      </c>
      <c r="F11380" t="s">
        <v>44414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 t="s">
        <v>21</v>
      </c>
      <c r="P11380" t="s">
        <v>45</v>
      </c>
      <c r="Q11380" t="s">
        <v>23</v>
      </c>
    </row>
    <row r="11381" spans="1:17" hidden="1" x14ac:dyDescent="0.25">
      <c r="A11381" t="s">
        <v>44415</v>
      </c>
      <c r="B11381" t="s">
        <v>44416</v>
      </c>
      <c r="C11381" s="1" t="str">
        <f t="shared" si="1613"/>
        <v>21:0719</v>
      </c>
      <c r="D11381" s="1" t="str">
        <f t="shared" si="1610"/>
        <v>21:0212</v>
      </c>
      <c r="E11381" t="s">
        <v>44417</v>
      </c>
      <c r="F11381" t="s">
        <v>44418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 t="s">
        <v>21</v>
      </c>
      <c r="P11381" t="s">
        <v>45</v>
      </c>
      <c r="Q11381" t="s">
        <v>29</v>
      </c>
    </row>
    <row r="11382" spans="1:17" hidden="1" x14ac:dyDescent="0.25">
      <c r="A11382" t="s">
        <v>44419</v>
      </c>
      <c r="B11382" t="s">
        <v>44420</v>
      </c>
      <c r="C11382" s="1" t="str">
        <f t="shared" si="1613"/>
        <v>21:0719</v>
      </c>
      <c r="D11382" s="1" t="str">
        <f t="shared" si="1610"/>
        <v>21:0212</v>
      </c>
      <c r="E11382" t="s">
        <v>44421</v>
      </c>
      <c r="F11382" t="s">
        <v>44422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 t="s">
        <v>21</v>
      </c>
      <c r="P11382" t="s">
        <v>22</v>
      </c>
      <c r="Q11382" t="s">
        <v>103</v>
      </c>
    </row>
    <row r="11383" spans="1:17" hidden="1" x14ac:dyDescent="0.25">
      <c r="A11383" t="s">
        <v>44423</v>
      </c>
      <c r="B11383" t="s">
        <v>44424</v>
      </c>
      <c r="C11383" s="1" t="str">
        <f t="shared" si="1613"/>
        <v>21:0719</v>
      </c>
      <c r="D11383" s="1" t="str">
        <f t="shared" si="1610"/>
        <v>21:0212</v>
      </c>
      <c r="E11383" t="s">
        <v>44425</v>
      </c>
      <c r="F11383" t="s">
        <v>44426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 t="s">
        <v>21</v>
      </c>
      <c r="P11383" t="s">
        <v>45</v>
      </c>
      <c r="Q11383" t="s">
        <v>5130</v>
      </c>
    </row>
    <row r="11384" spans="1:17" hidden="1" x14ac:dyDescent="0.25">
      <c r="A11384" t="s">
        <v>44427</v>
      </c>
      <c r="B11384" t="s">
        <v>44428</v>
      </c>
      <c r="C11384" s="1" t="str">
        <f t="shared" si="1613"/>
        <v>21:0719</v>
      </c>
      <c r="D11384" s="1" t="str">
        <f t="shared" si="1610"/>
        <v>21:0212</v>
      </c>
      <c r="E11384" t="s">
        <v>44429</v>
      </c>
      <c r="F11384" t="s">
        <v>44430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 t="s">
        <v>21</v>
      </c>
      <c r="P11384" t="s">
        <v>356</v>
      </c>
      <c r="Q11384" t="s">
        <v>398</v>
      </c>
    </row>
    <row r="11385" spans="1:17" hidden="1" x14ac:dyDescent="0.25">
      <c r="A11385" t="s">
        <v>44431</v>
      </c>
      <c r="B11385" t="s">
        <v>44432</v>
      </c>
      <c r="C11385" s="1" t="str">
        <f t="shared" si="1613"/>
        <v>21:0719</v>
      </c>
      <c r="D11385" s="1" t="str">
        <f t="shared" si="1610"/>
        <v>21:0212</v>
      </c>
      <c r="E11385" t="s">
        <v>44433</v>
      </c>
      <c r="F11385" t="s">
        <v>44434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 t="s">
        <v>7174</v>
      </c>
      <c r="P11385" t="s">
        <v>356</v>
      </c>
      <c r="Q11385" t="s">
        <v>59</v>
      </c>
    </row>
    <row r="11386" spans="1:17" hidden="1" x14ac:dyDescent="0.25">
      <c r="A11386" t="s">
        <v>44435</v>
      </c>
      <c r="B11386" t="s">
        <v>44436</v>
      </c>
      <c r="C11386" s="1" t="str">
        <f t="shared" si="1613"/>
        <v>21:0719</v>
      </c>
      <c r="D11386" s="1" t="str">
        <f t="shared" si="1610"/>
        <v>21:0212</v>
      </c>
      <c r="E11386" t="s">
        <v>44437</v>
      </c>
      <c r="F11386" t="s">
        <v>44438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 t="s">
        <v>21</v>
      </c>
      <c r="P11386" t="s">
        <v>22</v>
      </c>
      <c r="Q11386" t="s">
        <v>46</v>
      </c>
    </row>
    <row r="11387" spans="1:17" hidden="1" x14ac:dyDescent="0.25">
      <c r="A11387" t="s">
        <v>44439</v>
      </c>
      <c r="B11387" t="s">
        <v>44440</v>
      </c>
      <c r="C11387" s="1" t="str">
        <f t="shared" si="1613"/>
        <v>21:0719</v>
      </c>
      <c r="D11387" s="1" t="str">
        <f t="shared" si="1610"/>
        <v>21:0212</v>
      </c>
      <c r="E11387" t="s">
        <v>44437</v>
      </c>
      <c r="F11387" t="s">
        <v>44441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 t="s">
        <v>21</v>
      </c>
      <c r="P11387" t="s">
        <v>22</v>
      </c>
      <c r="Q11387" t="s">
        <v>29</v>
      </c>
    </row>
    <row r="11388" spans="1:17" hidden="1" x14ac:dyDescent="0.25">
      <c r="A11388" t="s">
        <v>44442</v>
      </c>
      <c r="B11388" t="s">
        <v>44443</v>
      </c>
      <c r="C11388" s="1" t="str">
        <f t="shared" si="1613"/>
        <v>21:0719</v>
      </c>
      <c r="D11388" s="1" t="str">
        <f t="shared" si="1610"/>
        <v>21:0212</v>
      </c>
      <c r="E11388" t="s">
        <v>44444</v>
      </c>
      <c r="F11388" t="s">
        <v>44445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 t="s">
        <v>21</v>
      </c>
      <c r="P11388" t="s">
        <v>583</v>
      </c>
      <c r="Q11388" t="s">
        <v>392</v>
      </c>
    </row>
    <row r="11389" spans="1:17" hidden="1" x14ac:dyDescent="0.25">
      <c r="A11389" t="s">
        <v>44446</v>
      </c>
      <c r="B11389" t="s">
        <v>44447</v>
      </c>
      <c r="C11389" s="1" t="str">
        <f t="shared" si="1613"/>
        <v>21:0719</v>
      </c>
      <c r="D11389" s="1" t="str">
        <f t="shared" si="1610"/>
        <v>21:0212</v>
      </c>
      <c r="E11389" t="s">
        <v>44448</v>
      </c>
      <c r="F11389" t="s">
        <v>44449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 t="s">
        <v>21</v>
      </c>
      <c r="P11389" t="s">
        <v>22</v>
      </c>
      <c r="Q11389" t="s">
        <v>365</v>
      </c>
    </row>
    <row r="11390" spans="1:17" hidden="1" x14ac:dyDescent="0.25">
      <c r="A11390" t="s">
        <v>44450</v>
      </c>
      <c r="B11390" t="s">
        <v>44451</v>
      </c>
      <c r="C11390" s="1" t="str">
        <f t="shared" si="1613"/>
        <v>21:0719</v>
      </c>
      <c r="D11390" s="1" t="str">
        <f t="shared" si="1610"/>
        <v>21:0212</v>
      </c>
      <c r="E11390" t="s">
        <v>44452</v>
      </c>
      <c r="F11390" t="s">
        <v>44453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 t="s">
        <v>21</v>
      </c>
      <c r="P11390" t="s">
        <v>22</v>
      </c>
      <c r="Q11390" t="s">
        <v>398</v>
      </c>
    </row>
    <row r="11391" spans="1:17" hidden="1" x14ac:dyDescent="0.25">
      <c r="A11391" t="s">
        <v>44454</v>
      </c>
      <c r="B11391" t="s">
        <v>44455</v>
      </c>
      <c r="C11391" s="1" t="str">
        <f t="shared" si="1613"/>
        <v>21:0719</v>
      </c>
      <c r="D11391" s="1" t="str">
        <f>HYPERLINK("http://geochem.nrcan.gc.ca/cdogs/content/svy/svy_e.htm", "")</f>
        <v/>
      </c>
      <c r="G11391" s="1" t="str">
        <f>HYPERLINK("http://geochem.nrcan.gc.ca/cdogs/content/cr_/cr_00084_e.htm", "84")</f>
        <v>84</v>
      </c>
      <c r="J11391" t="s">
        <v>11703</v>
      </c>
      <c r="K11391" t="s">
        <v>11704</v>
      </c>
      <c r="O11391" t="s">
        <v>652</v>
      </c>
      <c r="P11391" t="s">
        <v>356</v>
      </c>
      <c r="Q11391" t="s">
        <v>59</v>
      </c>
    </row>
    <row r="11392" spans="1:17" hidden="1" x14ac:dyDescent="0.25">
      <c r="A11392" t="s">
        <v>44456</v>
      </c>
      <c r="B11392" t="s">
        <v>44457</v>
      </c>
      <c r="C11392" s="1" t="str">
        <f t="shared" si="1613"/>
        <v>21:0719</v>
      </c>
      <c r="D11392" s="1" t="str">
        <f>HYPERLINK("http://geochem.nrcan.gc.ca/cdogs/content/svy/svy210212_e.htm", "21:0212")</f>
        <v>21:0212</v>
      </c>
      <c r="E11392" t="s">
        <v>44458</v>
      </c>
      <c r="F11392" t="s">
        <v>44459</v>
      </c>
      <c r="H11392">
        <v>61.978179699999998</v>
      </c>
      <c r="I11392">
        <v>-134.08257599999999</v>
      </c>
      <c r="J11392" s="1" t="str">
        <f>HYPERLINK("http://geochem.nrcan.gc.ca/cdogs/content/kwd/kwd020018_e.htm", "Fluid (stream)")</f>
        <v>Fluid (stream)</v>
      </c>
      <c r="K11392" s="1" t="str">
        <f>HYPERLINK("http://geochem.nrcan.gc.ca/cdogs/content/kwd/kwd080007_e.htm", "Untreated Water")</f>
        <v>Untreated Water</v>
      </c>
      <c r="O11392" t="s">
        <v>16840</v>
      </c>
      <c r="P11392" t="s">
        <v>356</v>
      </c>
      <c r="Q11392" t="s">
        <v>35</v>
      </c>
    </row>
    <row r="11393" spans="1:17" hidden="1" x14ac:dyDescent="0.25">
      <c r="A11393" t="s">
        <v>44460</v>
      </c>
      <c r="B11393" t="s">
        <v>44461</v>
      </c>
      <c r="C11393" s="1" t="str">
        <f t="shared" si="1613"/>
        <v>21:0719</v>
      </c>
      <c r="D11393" s="1" t="str">
        <f>HYPERLINK("http://geochem.nrcan.gc.ca/cdogs/content/svy/svy210212_e.htm", "21:0212")</f>
        <v>21:0212</v>
      </c>
      <c r="E11393" t="s">
        <v>44462</v>
      </c>
      <c r="F11393" t="s">
        <v>44463</v>
      </c>
      <c r="H11393">
        <v>61.991938500000003</v>
      </c>
      <c r="I11393">
        <v>-134.06996559999999</v>
      </c>
      <c r="J11393" s="1" t="str">
        <f>HYPERLINK("http://geochem.nrcan.gc.ca/cdogs/content/kwd/kwd020018_e.htm", "Fluid (stream)")</f>
        <v>Fluid (stream)</v>
      </c>
      <c r="K11393" s="1" t="str">
        <f>HYPERLINK("http://geochem.nrcan.gc.ca/cdogs/content/kwd/kwd080007_e.htm", "Untreated Water")</f>
        <v>Untreated Water</v>
      </c>
      <c r="O11393" t="s">
        <v>108</v>
      </c>
      <c r="P11393" t="s">
        <v>108</v>
      </c>
      <c r="Q11393" t="s">
        <v>108</v>
      </c>
    </row>
    <row r="11394" spans="1:17" hidden="1" x14ac:dyDescent="0.25">
      <c r="A11394" t="s">
        <v>44464</v>
      </c>
      <c r="B11394" t="s">
        <v>44465</v>
      </c>
      <c r="C11394" s="1" t="str">
        <f t="shared" si="1613"/>
        <v>21:0719</v>
      </c>
      <c r="D11394" s="1" t="str">
        <f>HYPERLINK("http://geochem.nrcan.gc.ca/cdogs/content/svy/svy_e.htm", "")</f>
        <v/>
      </c>
      <c r="G11394" s="1" t="str">
        <f>HYPERLINK("http://geochem.nrcan.gc.ca/cdogs/content/cr_/cr_00085_e.htm", "85")</f>
        <v>85</v>
      </c>
      <c r="J11394" t="s">
        <v>11703</v>
      </c>
      <c r="K11394" t="s">
        <v>11704</v>
      </c>
      <c r="O11394" t="s">
        <v>5563</v>
      </c>
      <c r="P11394" t="s">
        <v>356</v>
      </c>
      <c r="Q11394" t="s">
        <v>5130</v>
      </c>
    </row>
    <row r="11395" spans="1:17" hidden="1" x14ac:dyDescent="0.25">
      <c r="A11395" t="s">
        <v>44466</v>
      </c>
      <c r="B11395" t="s">
        <v>44467</v>
      </c>
      <c r="C11395" s="1" t="str">
        <f t="shared" si="1613"/>
        <v>21:0719</v>
      </c>
      <c r="D11395" s="1" t="str">
        <f t="shared" ref="D11395:D11425" si="1614">HYPERLINK("http://geochem.nrcan.gc.ca/cdogs/content/svy/svy210212_e.htm", "21:0212")</f>
        <v>21:0212</v>
      </c>
      <c r="E11395" t="s">
        <v>44468</v>
      </c>
      <c r="F11395" t="s">
        <v>44469</v>
      </c>
      <c r="H11395">
        <v>61.980091299999998</v>
      </c>
      <c r="I11395">
        <v>-134.04672289999999</v>
      </c>
      <c r="J11395" s="1" t="str">
        <f t="shared" ref="J11395:J11425" si="1615">HYPERLINK("http://geochem.nrcan.gc.ca/cdogs/content/kwd/kwd020018_e.htm", "Fluid (stream)")</f>
        <v>Fluid (stream)</v>
      </c>
      <c r="K11395" s="1" t="str">
        <f t="shared" ref="K11395:K11425" si="1616">HYPERLINK("http://geochem.nrcan.gc.ca/cdogs/content/kwd/kwd080007_e.htm", "Untreated Water")</f>
        <v>Untreated Water</v>
      </c>
      <c r="O11395" t="s">
        <v>582</v>
      </c>
      <c r="P11395" t="s">
        <v>356</v>
      </c>
      <c r="Q11395" t="s">
        <v>35</v>
      </c>
    </row>
    <row r="11396" spans="1:17" hidden="1" x14ac:dyDescent="0.25">
      <c r="A11396" t="s">
        <v>44470</v>
      </c>
      <c r="B11396" t="s">
        <v>44471</v>
      </c>
      <c r="C11396" s="1" t="str">
        <f t="shared" si="1613"/>
        <v>21:0719</v>
      </c>
      <c r="D11396" s="1" t="str">
        <f t="shared" si="1614"/>
        <v>21:0212</v>
      </c>
      <c r="E11396" t="s">
        <v>44472</v>
      </c>
      <c r="F11396" t="s">
        <v>44473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 t="s">
        <v>3376</v>
      </c>
      <c r="P11396" t="s">
        <v>45</v>
      </c>
      <c r="Q11396" t="s">
        <v>23</v>
      </c>
    </row>
    <row r="11397" spans="1:17" hidden="1" x14ac:dyDescent="0.25">
      <c r="A11397" t="s">
        <v>44474</v>
      </c>
      <c r="B11397" t="s">
        <v>44475</v>
      </c>
      <c r="C11397" s="1" t="str">
        <f t="shared" si="1613"/>
        <v>21:0719</v>
      </c>
      <c r="D11397" s="1" t="str">
        <f t="shared" si="1614"/>
        <v>21:0212</v>
      </c>
      <c r="E11397" t="s">
        <v>44476</v>
      </c>
      <c r="F11397" t="s">
        <v>44477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 t="s">
        <v>28422</v>
      </c>
      <c r="P11397" t="s">
        <v>356</v>
      </c>
      <c r="Q11397" t="s">
        <v>398</v>
      </c>
    </row>
    <row r="11398" spans="1:17" hidden="1" x14ac:dyDescent="0.25">
      <c r="A11398" t="s">
        <v>44478</v>
      </c>
      <c r="B11398" t="s">
        <v>44479</v>
      </c>
      <c r="C11398" s="1" t="str">
        <f t="shared" si="1613"/>
        <v>21:0719</v>
      </c>
      <c r="D11398" s="1" t="str">
        <f t="shared" si="1614"/>
        <v>21:0212</v>
      </c>
      <c r="E11398" t="s">
        <v>44480</v>
      </c>
      <c r="F11398" t="s">
        <v>44481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 t="s">
        <v>15971</v>
      </c>
      <c r="P11398" t="s">
        <v>2212</v>
      </c>
      <c r="Q11398" t="s">
        <v>59</v>
      </c>
    </row>
    <row r="11399" spans="1:17" hidden="1" x14ac:dyDescent="0.25">
      <c r="A11399" t="s">
        <v>44482</v>
      </c>
      <c r="B11399" t="s">
        <v>44483</v>
      </c>
      <c r="C11399" s="1" t="str">
        <f t="shared" si="1613"/>
        <v>21:0719</v>
      </c>
      <c r="D11399" s="1" t="str">
        <f t="shared" si="1614"/>
        <v>21:0212</v>
      </c>
      <c r="E11399" t="s">
        <v>44484</v>
      </c>
      <c r="F11399" t="s">
        <v>44485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 t="s">
        <v>3027</v>
      </c>
      <c r="P11399" t="s">
        <v>45</v>
      </c>
      <c r="Q11399" t="s">
        <v>59</v>
      </c>
    </row>
    <row r="11400" spans="1:17" hidden="1" x14ac:dyDescent="0.25">
      <c r="A11400" t="s">
        <v>44486</v>
      </c>
      <c r="B11400" t="s">
        <v>44487</v>
      </c>
      <c r="C11400" s="1" t="str">
        <f t="shared" si="1613"/>
        <v>21:0719</v>
      </c>
      <c r="D11400" s="1" t="str">
        <f t="shared" si="1614"/>
        <v>21:0212</v>
      </c>
      <c r="E11400" t="s">
        <v>44488</v>
      </c>
      <c r="F11400" t="s">
        <v>44489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 t="s">
        <v>1818</v>
      </c>
      <c r="P11400" t="s">
        <v>45</v>
      </c>
      <c r="Q11400" t="s">
        <v>2822</v>
      </c>
    </row>
    <row r="11401" spans="1:17" hidden="1" x14ac:dyDescent="0.25">
      <c r="A11401" t="s">
        <v>44490</v>
      </c>
      <c r="B11401" t="s">
        <v>44491</v>
      </c>
      <c r="C11401" s="1" t="str">
        <f t="shared" si="1613"/>
        <v>21:0719</v>
      </c>
      <c r="D11401" s="1" t="str">
        <f t="shared" si="1614"/>
        <v>21:0212</v>
      </c>
      <c r="E11401" t="s">
        <v>44492</v>
      </c>
      <c r="F11401" t="s">
        <v>44493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 t="s">
        <v>76</v>
      </c>
      <c r="P11401" t="s">
        <v>87</v>
      </c>
      <c r="Q11401" t="s">
        <v>171</v>
      </c>
    </row>
    <row r="11402" spans="1:17" hidden="1" x14ac:dyDescent="0.25">
      <c r="A11402" t="s">
        <v>44494</v>
      </c>
      <c r="B11402" t="s">
        <v>44495</v>
      </c>
      <c r="C11402" s="1" t="str">
        <f t="shared" si="1613"/>
        <v>21:0719</v>
      </c>
      <c r="D11402" s="1" t="str">
        <f t="shared" si="1614"/>
        <v>21:0212</v>
      </c>
      <c r="E11402" t="s">
        <v>44492</v>
      </c>
      <c r="F11402" t="s">
        <v>44496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 t="s">
        <v>1818</v>
      </c>
      <c r="P11402" t="s">
        <v>87</v>
      </c>
      <c r="Q11402" t="s">
        <v>189</v>
      </c>
    </row>
    <row r="11403" spans="1:17" hidden="1" x14ac:dyDescent="0.25">
      <c r="A11403" t="s">
        <v>44497</v>
      </c>
      <c r="B11403" t="s">
        <v>44498</v>
      </c>
      <c r="C11403" s="1" t="str">
        <f t="shared" si="1613"/>
        <v>21:0719</v>
      </c>
      <c r="D11403" s="1" t="str">
        <f t="shared" si="1614"/>
        <v>21:0212</v>
      </c>
      <c r="E11403" t="s">
        <v>44499</v>
      </c>
      <c r="F11403" t="s">
        <v>44500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 t="s">
        <v>680</v>
      </c>
      <c r="P11403" t="s">
        <v>87</v>
      </c>
      <c r="Q11403" t="s">
        <v>189</v>
      </c>
    </row>
    <row r="11404" spans="1:17" hidden="1" x14ac:dyDescent="0.25">
      <c r="A11404" t="s">
        <v>44501</v>
      </c>
      <c r="B11404" t="s">
        <v>44502</v>
      </c>
      <c r="C11404" s="1" t="str">
        <f t="shared" si="1613"/>
        <v>21:0719</v>
      </c>
      <c r="D11404" s="1" t="str">
        <f t="shared" si="1614"/>
        <v>21:0212</v>
      </c>
      <c r="E11404" t="s">
        <v>44503</v>
      </c>
      <c r="F11404" t="s">
        <v>44504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 t="s">
        <v>1771</v>
      </c>
      <c r="P11404" t="s">
        <v>87</v>
      </c>
      <c r="Q11404" t="s">
        <v>215</v>
      </c>
    </row>
    <row r="11405" spans="1:17" hidden="1" x14ac:dyDescent="0.25">
      <c r="A11405" t="s">
        <v>44505</v>
      </c>
      <c r="B11405" t="s">
        <v>44506</v>
      </c>
      <c r="C11405" s="1" t="str">
        <f t="shared" si="1613"/>
        <v>21:0719</v>
      </c>
      <c r="D11405" s="1" t="str">
        <f t="shared" si="1614"/>
        <v>21:0212</v>
      </c>
      <c r="E11405" t="s">
        <v>44507</v>
      </c>
      <c r="F11405" t="s">
        <v>44508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 t="s">
        <v>3376</v>
      </c>
      <c r="P11405" t="s">
        <v>148</v>
      </c>
      <c r="Q11405" t="s">
        <v>23</v>
      </c>
    </row>
    <row r="11406" spans="1:17" hidden="1" x14ac:dyDescent="0.25">
      <c r="A11406" t="s">
        <v>44509</v>
      </c>
      <c r="B11406" t="s">
        <v>44510</v>
      </c>
      <c r="C11406" s="1" t="str">
        <f t="shared" si="1613"/>
        <v>21:0719</v>
      </c>
      <c r="D11406" s="1" t="str">
        <f t="shared" si="1614"/>
        <v>21:0212</v>
      </c>
      <c r="E11406" t="s">
        <v>44511</v>
      </c>
      <c r="F11406" t="s">
        <v>44512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 t="s">
        <v>689</v>
      </c>
      <c r="P11406" t="s">
        <v>45</v>
      </c>
      <c r="Q11406" t="s">
        <v>23</v>
      </c>
    </row>
    <row r="11407" spans="1:17" hidden="1" x14ac:dyDescent="0.25">
      <c r="A11407" t="s">
        <v>44513</v>
      </c>
      <c r="B11407" t="s">
        <v>44514</v>
      </c>
      <c r="C11407" s="1" t="str">
        <f t="shared" si="1613"/>
        <v>21:0719</v>
      </c>
      <c r="D11407" s="1" t="str">
        <f t="shared" si="1614"/>
        <v>21:0212</v>
      </c>
      <c r="E11407" t="s">
        <v>44515</v>
      </c>
      <c r="F11407" t="s">
        <v>44516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 t="s">
        <v>582</v>
      </c>
      <c r="P11407" t="s">
        <v>356</v>
      </c>
      <c r="Q11407" t="s">
        <v>365</v>
      </c>
    </row>
    <row r="11408" spans="1:17" hidden="1" x14ac:dyDescent="0.25">
      <c r="A11408" t="s">
        <v>44517</v>
      </c>
      <c r="B11408" t="s">
        <v>44518</v>
      </c>
      <c r="C11408" s="1" t="str">
        <f t="shared" si="1613"/>
        <v>21:0719</v>
      </c>
      <c r="D11408" s="1" t="str">
        <f t="shared" si="1614"/>
        <v>21:0212</v>
      </c>
      <c r="E11408" t="s">
        <v>44519</v>
      </c>
      <c r="F11408" t="s">
        <v>44520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 t="s">
        <v>10166</v>
      </c>
      <c r="P11408" t="s">
        <v>583</v>
      </c>
      <c r="Q11408" t="s">
        <v>398</v>
      </c>
    </row>
    <row r="11409" spans="1:17" hidden="1" x14ac:dyDescent="0.25">
      <c r="A11409" t="s">
        <v>44521</v>
      </c>
      <c r="B11409" t="s">
        <v>44522</v>
      </c>
      <c r="C11409" s="1" t="str">
        <f t="shared" si="1613"/>
        <v>21:0719</v>
      </c>
      <c r="D11409" s="1" t="str">
        <f t="shared" si="1614"/>
        <v>21:0212</v>
      </c>
      <c r="E11409" t="s">
        <v>44523</v>
      </c>
      <c r="F11409" t="s">
        <v>44524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 t="s">
        <v>588</v>
      </c>
      <c r="P11409" t="s">
        <v>45</v>
      </c>
      <c r="Q11409" t="s">
        <v>653</v>
      </c>
    </row>
    <row r="11410" spans="1:17" hidden="1" x14ac:dyDescent="0.25">
      <c r="A11410" t="s">
        <v>44525</v>
      </c>
      <c r="B11410" t="s">
        <v>44526</v>
      </c>
      <c r="C11410" s="1" t="str">
        <f t="shared" si="1613"/>
        <v>21:0719</v>
      </c>
      <c r="D11410" s="1" t="str">
        <f t="shared" si="1614"/>
        <v>21:0212</v>
      </c>
      <c r="E11410" t="s">
        <v>44527</v>
      </c>
      <c r="F11410" t="s">
        <v>44528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 t="s">
        <v>2720</v>
      </c>
      <c r="P11410" t="s">
        <v>87</v>
      </c>
      <c r="Q11410" t="s">
        <v>23</v>
      </c>
    </row>
    <row r="11411" spans="1:17" hidden="1" x14ac:dyDescent="0.25">
      <c r="A11411" t="s">
        <v>44529</v>
      </c>
      <c r="B11411" t="s">
        <v>44530</v>
      </c>
      <c r="C11411" s="1" t="str">
        <f t="shared" si="1613"/>
        <v>21:0719</v>
      </c>
      <c r="D11411" s="1" t="str">
        <f t="shared" si="1614"/>
        <v>21:0212</v>
      </c>
      <c r="E11411" t="s">
        <v>44531</v>
      </c>
      <c r="F11411" t="s">
        <v>44532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 t="s">
        <v>21</v>
      </c>
      <c r="P11411" t="s">
        <v>148</v>
      </c>
      <c r="Q11411" t="s">
        <v>29</v>
      </c>
    </row>
    <row r="11412" spans="1:17" hidden="1" x14ac:dyDescent="0.25">
      <c r="A11412" t="s">
        <v>44533</v>
      </c>
      <c r="B11412" t="s">
        <v>44534</v>
      </c>
      <c r="C11412" s="1" t="str">
        <f t="shared" si="1613"/>
        <v>21:0719</v>
      </c>
      <c r="D11412" s="1" t="str">
        <f t="shared" si="1614"/>
        <v>21:0212</v>
      </c>
      <c r="E11412" t="s">
        <v>44535</v>
      </c>
      <c r="F11412" t="s">
        <v>44536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 t="s">
        <v>1818</v>
      </c>
      <c r="P11412" t="s">
        <v>356</v>
      </c>
      <c r="Q11412" t="s">
        <v>59</v>
      </c>
    </row>
    <row r="11413" spans="1:17" hidden="1" x14ac:dyDescent="0.25">
      <c r="A11413" t="s">
        <v>44537</v>
      </c>
      <c r="B11413" t="s">
        <v>44538</v>
      </c>
      <c r="C11413" s="1" t="str">
        <f t="shared" si="1613"/>
        <v>21:0719</v>
      </c>
      <c r="D11413" s="1" t="str">
        <f t="shared" si="1614"/>
        <v>21:0212</v>
      </c>
      <c r="E11413" t="s">
        <v>44539</v>
      </c>
      <c r="F11413" t="s">
        <v>44540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 t="s">
        <v>21</v>
      </c>
      <c r="P11413" t="s">
        <v>45</v>
      </c>
      <c r="Q11413" t="s">
        <v>46</v>
      </c>
    </row>
    <row r="11414" spans="1:17" hidden="1" x14ac:dyDescent="0.25">
      <c r="A11414" t="s">
        <v>44541</v>
      </c>
      <c r="B11414" t="s">
        <v>44542</v>
      </c>
      <c r="C11414" s="1" t="str">
        <f t="shared" si="1613"/>
        <v>21:0719</v>
      </c>
      <c r="D11414" s="1" t="str">
        <f t="shared" si="1614"/>
        <v>21:0212</v>
      </c>
      <c r="E11414" t="s">
        <v>44543</v>
      </c>
      <c r="F11414" t="s">
        <v>44544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 t="s">
        <v>21</v>
      </c>
      <c r="P11414" t="s">
        <v>45</v>
      </c>
      <c r="Q11414" t="s">
        <v>35</v>
      </c>
    </row>
    <row r="11415" spans="1:17" hidden="1" x14ac:dyDescent="0.25">
      <c r="A11415" t="s">
        <v>44545</v>
      </c>
      <c r="B11415" t="s">
        <v>44546</v>
      </c>
      <c r="C11415" s="1" t="str">
        <f t="shared" si="1613"/>
        <v>21:0719</v>
      </c>
      <c r="D11415" s="1" t="str">
        <f t="shared" si="1614"/>
        <v>21:0212</v>
      </c>
      <c r="E11415" t="s">
        <v>44547</v>
      </c>
      <c r="F11415" t="s">
        <v>44548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 t="s">
        <v>154</v>
      </c>
      <c r="P11415" t="s">
        <v>45</v>
      </c>
      <c r="Q11415" t="s">
        <v>365</v>
      </c>
    </row>
    <row r="11416" spans="1:17" hidden="1" x14ac:dyDescent="0.25">
      <c r="A11416" t="s">
        <v>44549</v>
      </c>
      <c r="B11416" t="s">
        <v>44550</v>
      </c>
      <c r="C11416" s="1" t="str">
        <f t="shared" si="1613"/>
        <v>21:0719</v>
      </c>
      <c r="D11416" s="1" t="str">
        <f t="shared" si="1614"/>
        <v>21:0212</v>
      </c>
      <c r="E11416" t="s">
        <v>44547</v>
      </c>
      <c r="F11416" t="s">
        <v>44551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 t="s">
        <v>1818</v>
      </c>
      <c r="P11416" t="s">
        <v>87</v>
      </c>
      <c r="Q11416" t="s">
        <v>29</v>
      </c>
    </row>
    <row r="11417" spans="1:17" hidden="1" x14ac:dyDescent="0.25">
      <c r="A11417" t="s">
        <v>44552</v>
      </c>
      <c r="B11417" t="s">
        <v>44553</v>
      </c>
      <c r="C11417" s="1" t="str">
        <f t="shared" si="1613"/>
        <v>21:0719</v>
      </c>
      <c r="D11417" s="1" t="str">
        <f t="shared" si="1614"/>
        <v>21:0212</v>
      </c>
      <c r="E11417" t="s">
        <v>44554</v>
      </c>
      <c r="F11417" t="s">
        <v>44555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 t="s">
        <v>689</v>
      </c>
      <c r="P11417" t="s">
        <v>45</v>
      </c>
      <c r="Q11417" t="s">
        <v>5130</v>
      </c>
    </row>
    <row r="11418" spans="1:17" hidden="1" x14ac:dyDescent="0.25">
      <c r="A11418" t="s">
        <v>44556</v>
      </c>
      <c r="B11418" t="s">
        <v>44557</v>
      </c>
      <c r="C11418" s="1" t="str">
        <f t="shared" si="1613"/>
        <v>21:0719</v>
      </c>
      <c r="D11418" s="1" t="str">
        <f t="shared" si="1614"/>
        <v>21:0212</v>
      </c>
      <c r="E11418" t="s">
        <v>44558</v>
      </c>
      <c r="F11418" t="s">
        <v>44559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 t="s">
        <v>154</v>
      </c>
      <c r="P11418" t="s">
        <v>45</v>
      </c>
      <c r="Q11418" t="s">
        <v>653</v>
      </c>
    </row>
    <row r="11419" spans="1:17" hidden="1" x14ac:dyDescent="0.25">
      <c r="A11419" t="s">
        <v>44560</v>
      </c>
      <c r="B11419" t="s">
        <v>44561</v>
      </c>
      <c r="C11419" s="1" t="str">
        <f t="shared" si="1613"/>
        <v>21:0719</v>
      </c>
      <c r="D11419" s="1" t="str">
        <f t="shared" si="1614"/>
        <v>21:0212</v>
      </c>
      <c r="E11419" t="s">
        <v>44562</v>
      </c>
      <c r="F11419" t="s">
        <v>44563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 t="s">
        <v>21</v>
      </c>
      <c r="P11419" t="s">
        <v>45</v>
      </c>
      <c r="Q11419" t="s">
        <v>149</v>
      </c>
    </row>
    <row r="11420" spans="1:17" hidden="1" x14ac:dyDescent="0.25">
      <c r="A11420" t="s">
        <v>44564</v>
      </c>
      <c r="B11420" t="s">
        <v>44565</v>
      </c>
      <c r="C11420" s="1" t="str">
        <f t="shared" si="1613"/>
        <v>21:0719</v>
      </c>
      <c r="D11420" s="1" t="str">
        <f t="shared" si="1614"/>
        <v>21:0212</v>
      </c>
      <c r="E11420" t="s">
        <v>44566</v>
      </c>
      <c r="F11420" t="s">
        <v>44567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 t="s">
        <v>551</v>
      </c>
      <c r="P11420" t="s">
        <v>356</v>
      </c>
      <c r="Q11420" t="s">
        <v>35</v>
      </c>
    </row>
    <row r="11421" spans="1:17" hidden="1" x14ac:dyDescent="0.25">
      <c r="A11421" t="s">
        <v>44568</v>
      </c>
      <c r="B11421" t="s">
        <v>44569</v>
      </c>
      <c r="C11421" s="1" t="str">
        <f t="shared" si="1613"/>
        <v>21:0719</v>
      </c>
      <c r="D11421" s="1" t="str">
        <f t="shared" si="1614"/>
        <v>21:0212</v>
      </c>
      <c r="E11421" t="s">
        <v>44570</v>
      </c>
      <c r="F11421" t="s">
        <v>44571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 t="s">
        <v>2725</v>
      </c>
      <c r="P11421" t="s">
        <v>22</v>
      </c>
      <c r="Q11421" t="s">
        <v>522</v>
      </c>
    </row>
    <row r="11422" spans="1:17" hidden="1" x14ac:dyDescent="0.25">
      <c r="A11422" t="s">
        <v>44572</v>
      </c>
      <c r="B11422" t="s">
        <v>44573</v>
      </c>
      <c r="C11422" s="1" t="str">
        <f t="shared" si="1613"/>
        <v>21:0719</v>
      </c>
      <c r="D11422" s="1" t="str">
        <f t="shared" si="1614"/>
        <v>21:0212</v>
      </c>
      <c r="E11422" t="s">
        <v>44574</v>
      </c>
      <c r="F11422" t="s">
        <v>44575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 t="s">
        <v>2120</v>
      </c>
      <c r="P11422" t="s">
        <v>45</v>
      </c>
      <c r="Q11422" t="s">
        <v>59</v>
      </c>
    </row>
    <row r="11423" spans="1:17" hidden="1" x14ac:dyDescent="0.25">
      <c r="A11423" t="s">
        <v>44576</v>
      </c>
      <c r="B11423" t="s">
        <v>44577</v>
      </c>
      <c r="C11423" s="1" t="str">
        <f t="shared" si="1613"/>
        <v>21:0719</v>
      </c>
      <c r="D11423" s="1" t="str">
        <f t="shared" si="1614"/>
        <v>21:0212</v>
      </c>
      <c r="E11423" t="s">
        <v>44578</v>
      </c>
      <c r="F11423" t="s">
        <v>44579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 t="s">
        <v>3116</v>
      </c>
      <c r="P11423" t="s">
        <v>356</v>
      </c>
      <c r="Q11423" t="s">
        <v>29</v>
      </c>
    </row>
    <row r="11424" spans="1:17" hidden="1" x14ac:dyDescent="0.25">
      <c r="A11424" t="s">
        <v>44580</v>
      </c>
      <c r="B11424" t="s">
        <v>44581</v>
      </c>
      <c r="C11424" s="1" t="str">
        <f t="shared" si="1613"/>
        <v>21:0719</v>
      </c>
      <c r="D11424" s="1" t="str">
        <f t="shared" si="1614"/>
        <v>21:0212</v>
      </c>
      <c r="E11424" t="s">
        <v>44582</v>
      </c>
      <c r="F11424" t="s">
        <v>44583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 t="s">
        <v>576</v>
      </c>
      <c r="P11424" t="s">
        <v>356</v>
      </c>
      <c r="Q11424" t="s">
        <v>35</v>
      </c>
    </row>
    <row r="11425" spans="1:17" hidden="1" x14ac:dyDescent="0.25">
      <c r="A11425" t="s">
        <v>44584</v>
      </c>
      <c r="B11425" t="s">
        <v>44585</v>
      </c>
      <c r="C11425" s="1" t="str">
        <f t="shared" si="1613"/>
        <v>21:0719</v>
      </c>
      <c r="D11425" s="1" t="str">
        <f t="shared" si="1614"/>
        <v>21:0212</v>
      </c>
      <c r="E11425" t="s">
        <v>44586</v>
      </c>
      <c r="F11425" t="s">
        <v>44587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 t="s">
        <v>16840</v>
      </c>
      <c r="P11425" t="s">
        <v>356</v>
      </c>
      <c r="Q11425" t="s">
        <v>398</v>
      </c>
    </row>
    <row r="11426" spans="1:17" hidden="1" x14ac:dyDescent="0.25">
      <c r="A11426" t="s">
        <v>44588</v>
      </c>
      <c r="B11426" t="s">
        <v>44589</v>
      </c>
      <c r="C11426" s="1" t="str">
        <f t="shared" si="1613"/>
        <v>21:0719</v>
      </c>
      <c r="D11426" s="1" t="str">
        <f>HYPERLINK("http://geochem.nrcan.gc.ca/cdogs/content/svy/svy_e.htm", "")</f>
        <v/>
      </c>
      <c r="G11426" s="1" t="str">
        <f>HYPERLINK("http://geochem.nrcan.gc.ca/cdogs/content/cr_/cr_00085_e.htm", "85")</f>
        <v>85</v>
      </c>
      <c r="J11426" t="s">
        <v>11703</v>
      </c>
      <c r="K11426" t="s">
        <v>11704</v>
      </c>
      <c r="O11426" t="s">
        <v>4378</v>
      </c>
      <c r="P11426" t="s">
        <v>583</v>
      </c>
      <c r="Q11426" t="s">
        <v>365</v>
      </c>
    </row>
    <row r="11427" spans="1:17" hidden="1" x14ac:dyDescent="0.25">
      <c r="A11427" t="s">
        <v>44590</v>
      </c>
      <c r="B11427" t="s">
        <v>44591</v>
      </c>
      <c r="C11427" s="1" t="str">
        <f t="shared" si="1613"/>
        <v>21:0719</v>
      </c>
      <c r="D11427" s="1" t="str">
        <f>HYPERLINK("http://geochem.nrcan.gc.ca/cdogs/content/svy/svy210212_e.htm", "21:0212")</f>
        <v>21:0212</v>
      </c>
      <c r="E11427" t="s">
        <v>44592</v>
      </c>
      <c r="F11427" t="s">
        <v>44593</v>
      </c>
      <c r="H11427">
        <v>61.9482043</v>
      </c>
      <c r="I11427">
        <v>-134.44146929999999</v>
      </c>
      <c r="J11427" s="1" t="str">
        <f>HYPERLINK("http://geochem.nrcan.gc.ca/cdogs/content/kwd/kwd020018_e.htm", "Fluid (stream)")</f>
        <v>Fluid (stream)</v>
      </c>
      <c r="K11427" s="1" t="str">
        <f>HYPERLINK("http://geochem.nrcan.gc.ca/cdogs/content/kwd/kwd080007_e.htm", "Untreated Water")</f>
        <v>Untreated Water</v>
      </c>
      <c r="O11427" t="s">
        <v>154</v>
      </c>
      <c r="P11427" t="s">
        <v>22</v>
      </c>
      <c r="Q11427" t="s">
        <v>59</v>
      </c>
    </row>
    <row r="11428" spans="1:17" hidden="1" x14ac:dyDescent="0.25">
      <c r="A11428" t="s">
        <v>44594</v>
      </c>
      <c r="B11428" t="s">
        <v>44595</v>
      </c>
      <c r="C11428" s="1" t="str">
        <f t="shared" si="1613"/>
        <v>21:0719</v>
      </c>
      <c r="D11428" s="1" t="str">
        <f>HYPERLINK("http://geochem.nrcan.gc.ca/cdogs/content/svy/svy210212_e.htm", "21:0212")</f>
        <v>21:0212</v>
      </c>
      <c r="E11428" t="s">
        <v>44596</v>
      </c>
      <c r="F11428" t="s">
        <v>44597</v>
      </c>
      <c r="H11428">
        <v>61.967192400000002</v>
      </c>
      <c r="I11428">
        <v>-134.4737557</v>
      </c>
      <c r="J11428" s="1" t="str">
        <f>HYPERLINK("http://geochem.nrcan.gc.ca/cdogs/content/kwd/kwd020018_e.htm", "Fluid (stream)")</f>
        <v>Fluid (stream)</v>
      </c>
      <c r="K11428" s="1" t="str">
        <f>HYPERLINK("http://geochem.nrcan.gc.ca/cdogs/content/kwd/kwd080007_e.htm", "Untreated Water")</f>
        <v>Untreated Water</v>
      </c>
      <c r="O11428" t="s">
        <v>21</v>
      </c>
      <c r="P11428" t="s">
        <v>1515</v>
      </c>
      <c r="Q11428" t="s">
        <v>59</v>
      </c>
    </row>
    <row r="11429" spans="1:17" hidden="1" x14ac:dyDescent="0.25">
      <c r="A11429" t="s">
        <v>44598</v>
      </c>
      <c r="B11429" t="s">
        <v>44599</v>
      </c>
      <c r="C11429" s="1" t="str">
        <f t="shared" si="1613"/>
        <v>21:0719</v>
      </c>
      <c r="D11429" s="1" t="str">
        <f>HYPERLINK("http://geochem.nrcan.gc.ca/cdogs/content/svy/svy210212_e.htm", "21:0212")</f>
        <v>21:0212</v>
      </c>
      <c r="E11429" t="s">
        <v>44600</v>
      </c>
      <c r="F11429" t="s">
        <v>44601</v>
      </c>
      <c r="H11429">
        <v>61.944921000000001</v>
      </c>
      <c r="I11429">
        <v>-134.27781719999999</v>
      </c>
      <c r="J11429" s="1" t="str">
        <f>HYPERLINK("http://geochem.nrcan.gc.ca/cdogs/content/kwd/kwd020018_e.htm", "Fluid (stream)")</f>
        <v>Fluid (stream)</v>
      </c>
      <c r="K11429" s="1" t="str">
        <f>HYPERLINK("http://geochem.nrcan.gc.ca/cdogs/content/kwd/kwd080007_e.htm", "Untreated Water")</f>
        <v>Untreated Water</v>
      </c>
      <c r="O11429" t="s">
        <v>3376</v>
      </c>
      <c r="P11429" t="s">
        <v>1515</v>
      </c>
      <c r="Q11429" t="s">
        <v>35</v>
      </c>
    </row>
    <row r="11430" spans="1:17" hidden="1" x14ac:dyDescent="0.25">
      <c r="A11430" t="s">
        <v>44602</v>
      </c>
      <c r="B11430" t="s">
        <v>44603</v>
      </c>
      <c r="C11430" s="1" t="str">
        <f t="shared" si="1613"/>
        <v>21:0719</v>
      </c>
      <c r="D11430" s="1" t="str">
        <f>HYPERLINK("http://geochem.nrcan.gc.ca/cdogs/content/svy/svy210212_e.htm", "21:0212")</f>
        <v>21:0212</v>
      </c>
      <c r="E11430" t="s">
        <v>44604</v>
      </c>
      <c r="F11430" t="s">
        <v>44605</v>
      </c>
      <c r="H11430">
        <v>61.866180499999999</v>
      </c>
      <c r="I11430">
        <v>-134.24778760000001</v>
      </c>
      <c r="J11430" s="1" t="str">
        <f>HYPERLINK("http://geochem.nrcan.gc.ca/cdogs/content/kwd/kwd020018_e.htm", "Fluid (stream)")</f>
        <v>Fluid (stream)</v>
      </c>
      <c r="K11430" s="1" t="str">
        <f>HYPERLINK("http://geochem.nrcan.gc.ca/cdogs/content/kwd/kwd080007_e.htm", "Untreated Water")</f>
        <v>Untreated Water</v>
      </c>
      <c r="O11430" t="s">
        <v>2379</v>
      </c>
      <c r="P11430" t="s">
        <v>356</v>
      </c>
      <c r="Q11430" t="s">
        <v>398</v>
      </c>
    </row>
    <row r="11431" spans="1:17" hidden="1" x14ac:dyDescent="0.25">
      <c r="A11431" t="s">
        <v>44606</v>
      </c>
      <c r="B11431" t="s">
        <v>44607</v>
      </c>
      <c r="C11431" s="1" t="str">
        <f t="shared" si="1613"/>
        <v>21:0719</v>
      </c>
      <c r="D11431" s="1" t="str">
        <f>HYPERLINK("http://geochem.nrcan.gc.ca/cdogs/content/svy/svy210212_e.htm", "21:0212")</f>
        <v>21:0212</v>
      </c>
      <c r="E11431" t="s">
        <v>44608</v>
      </c>
      <c r="F11431" t="s">
        <v>44609</v>
      </c>
      <c r="H11431">
        <v>61.849052299999997</v>
      </c>
      <c r="I11431">
        <v>-134.18790369999999</v>
      </c>
      <c r="J11431" s="1" t="str">
        <f>HYPERLINK("http://geochem.nrcan.gc.ca/cdogs/content/kwd/kwd020018_e.htm", "Fluid (stream)")</f>
        <v>Fluid (stream)</v>
      </c>
      <c r="K11431" s="1" t="str">
        <f>HYPERLINK("http://geochem.nrcan.gc.ca/cdogs/content/kwd/kwd080007_e.htm", "Untreated Water")</f>
        <v>Untreated Water</v>
      </c>
      <c r="O11431" t="s">
        <v>3651</v>
      </c>
      <c r="P11431" t="s">
        <v>356</v>
      </c>
      <c r="Q11431" t="s">
        <v>35</v>
      </c>
    </row>
    <row r="11432" spans="1:17" hidden="1" x14ac:dyDescent="0.25">
      <c r="A11432" t="s">
        <v>44610</v>
      </c>
      <c r="B11432" t="s">
        <v>44611</v>
      </c>
      <c r="C11432" s="1" t="str">
        <f t="shared" si="1613"/>
        <v>21:0719</v>
      </c>
      <c r="D11432" s="1" t="str">
        <f>HYPERLINK("http://geochem.nrcan.gc.ca/cdogs/content/svy/svy_e.htm", "")</f>
        <v/>
      </c>
      <c r="G11432" s="1" t="str">
        <f>HYPERLINK("http://geochem.nrcan.gc.ca/cdogs/content/cr_/cr_00086_e.htm", "86")</f>
        <v>86</v>
      </c>
      <c r="J11432" t="s">
        <v>11703</v>
      </c>
      <c r="K11432" t="s">
        <v>11704</v>
      </c>
      <c r="O11432" t="s">
        <v>576</v>
      </c>
      <c r="P11432" t="s">
        <v>2943</v>
      </c>
      <c r="Q11432" t="s">
        <v>23</v>
      </c>
    </row>
    <row r="11433" spans="1:17" hidden="1" x14ac:dyDescent="0.25">
      <c r="A11433" t="s">
        <v>44612</v>
      </c>
      <c r="B11433" t="s">
        <v>44613</v>
      </c>
      <c r="C11433" s="1" t="str">
        <f t="shared" si="1613"/>
        <v>21:0719</v>
      </c>
      <c r="D11433" s="1" t="str">
        <f t="shared" ref="D11433:D11452" si="1617">HYPERLINK("http://geochem.nrcan.gc.ca/cdogs/content/svy/svy210212_e.htm", "21:0212")</f>
        <v>21:0212</v>
      </c>
      <c r="E11433" t="s">
        <v>44614</v>
      </c>
      <c r="F11433" t="s">
        <v>44615</v>
      </c>
      <c r="H11433">
        <v>61.881620900000001</v>
      </c>
      <c r="I11433">
        <v>-134.19522119999999</v>
      </c>
      <c r="J11433" s="1" t="str">
        <f t="shared" ref="J11433:J11452" si="1618">HYPERLINK("http://geochem.nrcan.gc.ca/cdogs/content/kwd/kwd020018_e.htm", "Fluid (stream)")</f>
        <v>Fluid (stream)</v>
      </c>
      <c r="K11433" s="1" t="str">
        <f t="shared" ref="K11433:K11452" si="1619">HYPERLINK("http://geochem.nrcan.gc.ca/cdogs/content/kwd/kwd080007_e.htm", "Untreated Water")</f>
        <v>Untreated Water</v>
      </c>
      <c r="O11433" t="s">
        <v>14840</v>
      </c>
      <c r="P11433" t="s">
        <v>583</v>
      </c>
      <c r="Q11433" t="s">
        <v>35</v>
      </c>
    </row>
    <row r="11434" spans="1:17" hidden="1" x14ac:dyDescent="0.25">
      <c r="A11434" t="s">
        <v>44616</v>
      </c>
      <c r="B11434" t="s">
        <v>44617</v>
      </c>
      <c r="C11434" s="1" t="str">
        <f t="shared" si="1613"/>
        <v>21:0719</v>
      </c>
      <c r="D11434" s="1" t="str">
        <f t="shared" si="1617"/>
        <v>21:0212</v>
      </c>
      <c r="E11434" t="s">
        <v>44614</v>
      </c>
      <c r="F11434" t="s">
        <v>44618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 t="s">
        <v>14840</v>
      </c>
      <c r="P11434" t="s">
        <v>583</v>
      </c>
      <c r="Q11434" t="s">
        <v>59</v>
      </c>
    </row>
    <row r="11435" spans="1:17" hidden="1" x14ac:dyDescent="0.25">
      <c r="A11435" t="s">
        <v>44619</v>
      </c>
      <c r="B11435" t="s">
        <v>44620</v>
      </c>
      <c r="C11435" s="1" t="str">
        <f t="shared" si="1613"/>
        <v>21:0719</v>
      </c>
      <c r="D11435" s="1" t="str">
        <f t="shared" si="1617"/>
        <v>21:0212</v>
      </c>
      <c r="E11435" t="s">
        <v>44621</v>
      </c>
      <c r="F11435" t="s">
        <v>44622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 t="s">
        <v>582</v>
      </c>
      <c r="P11435" t="s">
        <v>2212</v>
      </c>
      <c r="Q11435" t="s">
        <v>653</v>
      </c>
    </row>
    <row r="11436" spans="1:17" hidden="1" x14ac:dyDescent="0.25">
      <c r="A11436" t="s">
        <v>44623</v>
      </c>
      <c r="B11436" t="s">
        <v>44624</v>
      </c>
      <c r="C11436" s="1" t="str">
        <f t="shared" si="1613"/>
        <v>21:0719</v>
      </c>
      <c r="D11436" s="1" t="str">
        <f t="shared" si="1617"/>
        <v>21:0212</v>
      </c>
      <c r="E11436" t="s">
        <v>44625</v>
      </c>
      <c r="F11436" t="s">
        <v>44626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 t="s">
        <v>44627</v>
      </c>
      <c r="P11436" t="s">
        <v>22</v>
      </c>
      <c r="Q11436" t="s">
        <v>653</v>
      </c>
    </row>
    <row r="11437" spans="1:17" hidden="1" x14ac:dyDescent="0.25">
      <c r="A11437" t="s">
        <v>44628</v>
      </c>
      <c r="B11437" t="s">
        <v>44629</v>
      </c>
      <c r="C11437" s="1" t="str">
        <f t="shared" si="1613"/>
        <v>21:0719</v>
      </c>
      <c r="D11437" s="1" t="str">
        <f t="shared" si="1617"/>
        <v>21:0212</v>
      </c>
      <c r="E11437" t="s">
        <v>44630</v>
      </c>
      <c r="F11437" t="s">
        <v>44631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 t="s">
        <v>28459</v>
      </c>
      <c r="P11437" t="s">
        <v>356</v>
      </c>
      <c r="Q11437" t="s">
        <v>35</v>
      </c>
    </row>
    <row r="11438" spans="1:17" hidden="1" x14ac:dyDescent="0.25">
      <c r="A11438" t="s">
        <v>44632</v>
      </c>
      <c r="B11438" t="s">
        <v>44633</v>
      </c>
      <c r="C11438" s="1" t="str">
        <f t="shared" si="1613"/>
        <v>21:0719</v>
      </c>
      <c r="D11438" s="1" t="str">
        <f t="shared" si="1617"/>
        <v>21:0212</v>
      </c>
      <c r="E11438" t="s">
        <v>44634</v>
      </c>
      <c r="F11438" t="s">
        <v>44635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 t="s">
        <v>3032</v>
      </c>
      <c r="P11438" t="s">
        <v>45</v>
      </c>
      <c r="Q11438" t="s">
        <v>103</v>
      </c>
    </row>
    <row r="11439" spans="1:17" hidden="1" x14ac:dyDescent="0.25">
      <c r="A11439" t="s">
        <v>44636</v>
      </c>
      <c r="B11439" t="s">
        <v>44637</v>
      </c>
      <c r="C11439" s="1" t="str">
        <f t="shared" si="1613"/>
        <v>21:0719</v>
      </c>
      <c r="D11439" s="1" t="str">
        <f t="shared" si="1617"/>
        <v>21:0212</v>
      </c>
      <c r="E11439" t="s">
        <v>44638</v>
      </c>
      <c r="F11439" t="s">
        <v>44639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 t="s">
        <v>4378</v>
      </c>
      <c r="P11439" t="s">
        <v>356</v>
      </c>
      <c r="Q11439" t="s">
        <v>189</v>
      </c>
    </row>
    <row r="11440" spans="1:17" hidden="1" x14ac:dyDescent="0.25">
      <c r="A11440" t="s">
        <v>44640</v>
      </c>
      <c r="B11440" t="s">
        <v>44641</v>
      </c>
      <c r="C11440" s="1" t="str">
        <f t="shared" si="1613"/>
        <v>21:0719</v>
      </c>
      <c r="D11440" s="1" t="str">
        <f t="shared" si="1617"/>
        <v>21:0212</v>
      </c>
      <c r="E11440" t="s">
        <v>44642</v>
      </c>
      <c r="F11440" t="s">
        <v>44643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 t="s">
        <v>576</v>
      </c>
      <c r="P11440" t="s">
        <v>45</v>
      </c>
      <c r="Q11440" t="s">
        <v>103</v>
      </c>
    </row>
    <row r="11441" spans="1:17" hidden="1" x14ac:dyDescent="0.25">
      <c r="A11441" t="s">
        <v>44644</v>
      </c>
      <c r="B11441" t="s">
        <v>44645</v>
      </c>
      <c r="C11441" s="1" t="str">
        <f t="shared" ref="C11441:C11504" si="1620">HYPERLINK("http://geochem.nrcan.gc.ca/cdogs/content/bdl/bdl210719_e.htm", "21:0719")</f>
        <v>21:0719</v>
      </c>
      <c r="D11441" s="1" t="str">
        <f t="shared" si="1617"/>
        <v>21:0212</v>
      </c>
      <c r="E11441" t="s">
        <v>44646</v>
      </c>
      <c r="F11441" t="s">
        <v>44647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 t="s">
        <v>701</v>
      </c>
      <c r="P11441" t="s">
        <v>45</v>
      </c>
      <c r="Q11441" t="s">
        <v>93</v>
      </c>
    </row>
    <row r="11442" spans="1:17" hidden="1" x14ac:dyDescent="0.25">
      <c r="A11442" t="s">
        <v>44648</v>
      </c>
      <c r="B11442" t="s">
        <v>44649</v>
      </c>
      <c r="C11442" s="1" t="str">
        <f t="shared" si="1620"/>
        <v>21:0719</v>
      </c>
      <c r="D11442" s="1" t="str">
        <f t="shared" si="1617"/>
        <v>21:0212</v>
      </c>
      <c r="E11442" t="s">
        <v>44650</v>
      </c>
      <c r="F11442" t="s">
        <v>44651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 t="s">
        <v>10166</v>
      </c>
      <c r="P11442" t="s">
        <v>45</v>
      </c>
      <c r="Q11442" t="s">
        <v>93</v>
      </c>
    </row>
    <row r="11443" spans="1:17" hidden="1" x14ac:dyDescent="0.25">
      <c r="A11443" t="s">
        <v>44652</v>
      </c>
      <c r="B11443" t="s">
        <v>44653</v>
      </c>
      <c r="C11443" s="1" t="str">
        <f t="shared" si="1620"/>
        <v>21:0719</v>
      </c>
      <c r="D11443" s="1" t="str">
        <f t="shared" si="1617"/>
        <v>21:0212</v>
      </c>
      <c r="E11443" t="s">
        <v>44654</v>
      </c>
      <c r="F11443" t="s">
        <v>44655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 t="s">
        <v>10145</v>
      </c>
      <c r="P11443" t="s">
        <v>45</v>
      </c>
      <c r="Q11443" t="s">
        <v>215</v>
      </c>
    </row>
    <row r="11444" spans="1:17" hidden="1" x14ac:dyDescent="0.25">
      <c r="A11444" t="s">
        <v>44656</v>
      </c>
      <c r="B11444" t="s">
        <v>44657</v>
      </c>
      <c r="C11444" s="1" t="str">
        <f t="shared" si="1620"/>
        <v>21:0719</v>
      </c>
      <c r="D11444" s="1" t="str">
        <f t="shared" si="1617"/>
        <v>21:0212</v>
      </c>
      <c r="E11444" t="s">
        <v>44658</v>
      </c>
      <c r="F11444" t="s">
        <v>44659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 t="s">
        <v>2099</v>
      </c>
      <c r="P11444" t="s">
        <v>87</v>
      </c>
      <c r="Q11444" t="s">
        <v>215</v>
      </c>
    </row>
    <row r="11445" spans="1:17" hidden="1" x14ac:dyDescent="0.25">
      <c r="A11445" t="s">
        <v>44660</v>
      </c>
      <c r="B11445" t="s">
        <v>44661</v>
      </c>
      <c r="C11445" s="1" t="str">
        <f t="shared" si="1620"/>
        <v>21:0719</v>
      </c>
      <c r="D11445" s="1" t="str">
        <f t="shared" si="1617"/>
        <v>21:0212</v>
      </c>
      <c r="E11445" t="s">
        <v>44662</v>
      </c>
      <c r="F11445" t="s">
        <v>44663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 t="s">
        <v>19899</v>
      </c>
      <c r="P11445" t="s">
        <v>356</v>
      </c>
      <c r="Q11445" t="s">
        <v>71</v>
      </c>
    </row>
    <row r="11446" spans="1:17" hidden="1" x14ac:dyDescent="0.25">
      <c r="A11446" t="s">
        <v>44664</v>
      </c>
      <c r="B11446" t="s">
        <v>44665</v>
      </c>
      <c r="C11446" s="1" t="str">
        <f t="shared" si="1620"/>
        <v>21:0719</v>
      </c>
      <c r="D11446" s="1" t="str">
        <f t="shared" si="1617"/>
        <v>21:0212</v>
      </c>
      <c r="E11446" t="s">
        <v>44666</v>
      </c>
      <c r="F11446" t="s">
        <v>44667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 t="s">
        <v>76</v>
      </c>
      <c r="P11446" t="s">
        <v>45</v>
      </c>
      <c r="Q11446" t="s">
        <v>52</v>
      </c>
    </row>
    <row r="11447" spans="1:17" hidden="1" x14ac:dyDescent="0.25">
      <c r="A11447" t="s">
        <v>44668</v>
      </c>
      <c r="B11447" t="s">
        <v>44669</v>
      </c>
      <c r="C11447" s="1" t="str">
        <f t="shared" si="1620"/>
        <v>21:0719</v>
      </c>
      <c r="D11447" s="1" t="str">
        <f t="shared" si="1617"/>
        <v>21:0212</v>
      </c>
      <c r="E11447" t="s">
        <v>44670</v>
      </c>
      <c r="F11447" t="s">
        <v>44671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 t="s">
        <v>551</v>
      </c>
      <c r="P11447" t="s">
        <v>148</v>
      </c>
      <c r="Q11447" t="s">
        <v>71</v>
      </c>
    </row>
    <row r="11448" spans="1:17" hidden="1" x14ac:dyDescent="0.25">
      <c r="A11448" t="s">
        <v>44672</v>
      </c>
      <c r="B11448" t="s">
        <v>44673</v>
      </c>
      <c r="C11448" s="1" t="str">
        <f t="shared" si="1620"/>
        <v>21:0719</v>
      </c>
      <c r="D11448" s="1" t="str">
        <f t="shared" si="1617"/>
        <v>21:0212</v>
      </c>
      <c r="E11448" t="s">
        <v>44674</v>
      </c>
      <c r="F11448" t="s">
        <v>44675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 t="s">
        <v>76</v>
      </c>
      <c r="P11448" t="s">
        <v>87</v>
      </c>
      <c r="Q11448" t="s">
        <v>149</v>
      </c>
    </row>
    <row r="11449" spans="1:17" hidden="1" x14ac:dyDescent="0.25">
      <c r="A11449" t="s">
        <v>44676</v>
      </c>
      <c r="B11449" t="s">
        <v>44677</v>
      </c>
      <c r="C11449" s="1" t="str">
        <f t="shared" si="1620"/>
        <v>21:0719</v>
      </c>
      <c r="D11449" s="1" t="str">
        <f t="shared" si="1617"/>
        <v>21:0212</v>
      </c>
      <c r="E11449" t="s">
        <v>44678</v>
      </c>
      <c r="F11449" t="s">
        <v>44679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 t="s">
        <v>2379</v>
      </c>
      <c r="P11449" t="s">
        <v>356</v>
      </c>
      <c r="Q11449" t="s">
        <v>23</v>
      </c>
    </row>
    <row r="11450" spans="1:17" hidden="1" x14ac:dyDescent="0.25">
      <c r="A11450" t="s">
        <v>44680</v>
      </c>
      <c r="B11450" t="s">
        <v>44681</v>
      </c>
      <c r="C11450" s="1" t="str">
        <f t="shared" si="1620"/>
        <v>21:0719</v>
      </c>
      <c r="D11450" s="1" t="str">
        <f t="shared" si="1617"/>
        <v>21:0212</v>
      </c>
      <c r="E11450" t="s">
        <v>44682</v>
      </c>
      <c r="F11450" t="s">
        <v>44683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 t="s">
        <v>16751</v>
      </c>
      <c r="P11450" t="s">
        <v>22</v>
      </c>
      <c r="Q11450" t="s">
        <v>46</v>
      </c>
    </row>
    <row r="11451" spans="1:17" hidden="1" x14ac:dyDescent="0.25">
      <c r="A11451" t="s">
        <v>44684</v>
      </c>
      <c r="B11451" t="s">
        <v>44685</v>
      </c>
      <c r="C11451" s="1" t="str">
        <f t="shared" si="1620"/>
        <v>21:0719</v>
      </c>
      <c r="D11451" s="1" t="str">
        <f t="shared" si="1617"/>
        <v>21:0212</v>
      </c>
      <c r="E11451" t="s">
        <v>44686</v>
      </c>
      <c r="F11451" t="s">
        <v>44687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 t="s">
        <v>6091</v>
      </c>
      <c r="P11451" t="s">
        <v>45</v>
      </c>
      <c r="Q11451" t="s">
        <v>23</v>
      </c>
    </row>
    <row r="11452" spans="1:17" hidden="1" x14ac:dyDescent="0.25">
      <c r="A11452" t="s">
        <v>44688</v>
      </c>
      <c r="B11452" t="s">
        <v>44689</v>
      </c>
      <c r="C11452" s="1" t="str">
        <f t="shared" si="1620"/>
        <v>21:0719</v>
      </c>
      <c r="D11452" s="1" t="str">
        <f t="shared" si="1617"/>
        <v>21:0212</v>
      </c>
      <c r="E11452" t="s">
        <v>44690</v>
      </c>
      <c r="F11452" t="s">
        <v>44691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 t="s">
        <v>3651</v>
      </c>
      <c r="P11452" t="s">
        <v>45</v>
      </c>
      <c r="Q11452" t="s">
        <v>29</v>
      </c>
    </row>
    <row r="11453" spans="1:17" hidden="1" x14ac:dyDescent="0.25">
      <c r="A11453" t="s">
        <v>44692</v>
      </c>
      <c r="B11453" t="s">
        <v>44693</v>
      </c>
      <c r="C11453" s="1" t="str">
        <f t="shared" si="1620"/>
        <v>21:0719</v>
      </c>
      <c r="D11453" s="1" t="str">
        <f>HYPERLINK("http://geochem.nrcan.gc.ca/cdogs/content/svy/svy_e.htm", "")</f>
        <v/>
      </c>
      <c r="G11453" s="1" t="str">
        <f>HYPERLINK("http://geochem.nrcan.gc.ca/cdogs/content/cr_/cr_00086_e.htm", "86")</f>
        <v>86</v>
      </c>
      <c r="J11453" t="s">
        <v>11703</v>
      </c>
      <c r="K11453" t="s">
        <v>11704</v>
      </c>
      <c r="O11453" t="s">
        <v>3027</v>
      </c>
      <c r="P11453" t="s">
        <v>397</v>
      </c>
      <c r="Q11453" t="s">
        <v>23</v>
      </c>
    </row>
    <row r="11454" spans="1:17" hidden="1" x14ac:dyDescent="0.25">
      <c r="A11454" t="s">
        <v>44694</v>
      </c>
      <c r="B11454" t="s">
        <v>44695</v>
      </c>
      <c r="C11454" s="1" t="str">
        <f t="shared" si="1620"/>
        <v>21:0719</v>
      </c>
      <c r="D11454" s="1" t="str">
        <f t="shared" ref="D11454:D11471" si="1621">HYPERLINK("http://geochem.nrcan.gc.ca/cdogs/content/svy/svy210212_e.htm", "21:0212")</f>
        <v>21:0212</v>
      </c>
      <c r="E11454" t="s">
        <v>44690</v>
      </c>
      <c r="F11454" t="s">
        <v>44696</v>
      </c>
      <c r="H11454">
        <v>61.812658200000001</v>
      </c>
      <c r="I11454">
        <v>-134.24805079999999</v>
      </c>
      <c r="J11454" s="1" t="str">
        <f t="shared" ref="J11454:J11471" si="1622">HYPERLINK("http://geochem.nrcan.gc.ca/cdogs/content/kwd/kwd020018_e.htm", "Fluid (stream)")</f>
        <v>Fluid (stream)</v>
      </c>
      <c r="K11454" s="1" t="str">
        <f t="shared" ref="K11454:K11471" si="1623">HYPERLINK("http://geochem.nrcan.gc.ca/cdogs/content/kwd/kwd080007_e.htm", "Untreated Water")</f>
        <v>Untreated Water</v>
      </c>
      <c r="O11454" t="s">
        <v>6304</v>
      </c>
      <c r="P11454" t="s">
        <v>356</v>
      </c>
      <c r="Q11454" t="s">
        <v>365</v>
      </c>
    </row>
    <row r="11455" spans="1:17" hidden="1" x14ac:dyDescent="0.25">
      <c r="A11455" t="s">
        <v>44697</v>
      </c>
      <c r="B11455" t="s">
        <v>44698</v>
      </c>
      <c r="C11455" s="1" t="str">
        <f t="shared" si="1620"/>
        <v>21:0719</v>
      </c>
      <c r="D11455" s="1" t="str">
        <f t="shared" si="1621"/>
        <v>21:0212</v>
      </c>
      <c r="E11455" t="s">
        <v>44699</v>
      </c>
      <c r="F11455" t="s">
        <v>44700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 t="s">
        <v>689</v>
      </c>
      <c r="P11455" t="s">
        <v>356</v>
      </c>
      <c r="Q11455" t="s">
        <v>398</v>
      </c>
    </row>
    <row r="11456" spans="1:17" hidden="1" x14ac:dyDescent="0.25">
      <c r="A11456" t="s">
        <v>44701</v>
      </c>
      <c r="B11456" t="s">
        <v>44702</v>
      </c>
      <c r="C11456" s="1" t="str">
        <f t="shared" si="1620"/>
        <v>21:0719</v>
      </c>
      <c r="D11456" s="1" t="str">
        <f t="shared" si="1621"/>
        <v>21:0212</v>
      </c>
      <c r="E11456" t="s">
        <v>44703</v>
      </c>
      <c r="F11456" t="s">
        <v>44704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 t="s">
        <v>8284</v>
      </c>
      <c r="P11456" t="s">
        <v>356</v>
      </c>
      <c r="Q11456" t="s">
        <v>653</v>
      </c>
    </row>
    <row r="11457" spans="1:17" hidden="1" x14ac:dyDescent="0.25">
      <c r="A11457" t="s">
        <v>44705</v>
      </c>
      <c r="B11457" t="s">
        <v>44706</v>
      </c>
      <c r="C11457" s="1" t="str">
        <f t="shared" si="1620"/>
        <v>21:0719</v>
      </c>
      <c r="D11457" s="1" t="str">
        <f t="shared" si="1621"/>
        <v>21:0212</v>
      </c>
      <c r="E11457" t="s">
        <v>44707</v>
      </c>
      <c r="F11457" t="s">
        <v>44708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 t="s">
        <v>10710</v>
      </c>
      <c r="P11457" t="s">
        <v>22</v>
      </c>
      <c r="Q11457" t="s">
        <v>392</v>
      </c>
    </row>
    <row r="11458" spans="1:17" hidden="1" x14ac:dyDescent="0.25">
      <c r="A11458" t="s">
        <v>44709</v>
      </c>
      <c r="B11458" t="s">
        <v>44710</v>
      </c>
      <c r="C11458" s="1" t="str">
        <f t="shared" si="1620"/>
        <v>21:0719</v>
      </c>
      <c r="D11458" s="1" t="str">
        <f t="shared" si="1621"/>
        <v>21:0212</v>
      </c>
      <c r="E11458" t="s">
        <v>44711</v>
      </c>
      <c r="F11458" t="s">
        <v>44712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 t="s">
        <v>21</v>
      </c>
      <c r="P11458" t="s">
        <v>356</v>
      </c>
      <c r="Q11458" t="s">
        <v>59</v>
      </c>
    </row>
    <row r="11459" spans="1:17" hidden="1" x14ac:dyDescent="0.25">
      <c r="A11459" t="s">
        <v>44713</v>
      </c>
      <c r="B11459" t="s">
        <v>44714</v>
      </c>
      <c r="C11459" s="1" t="str">
        <f t="shared" si="1620"/>
        <v>21:0719</v>
      </c>
      <c r="D11459" s="1" t="str">
        <f t="shared" si="1621"/>
        <v>21:0212</v>
      </c>
      <c r="E11459" t="s">
        <v>44715</v>
      </c>
      <c r="F11459" t="s">
        <v>44716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 t="s">
        <v>1818</v>
      </c>
      <c r="P11459" t="s">
        <v>45</v>
      </c>
      <c r="Q11459" t="s">
        <v>392</v>
      </c>
    </row>
    <row r="11460" spans="1:17" hidden="1" x14ac:dyDescent="0.25">
      <c r="A11460" t="s">
        <v>44717</v>
      </c>
      <c r="B11460" t="s">
        <v>44718</v>
      </c>
      <c r="C11460" s="1" t="str">
        <f t="shared" si="1620"/>
        <v>21:0719</v>
      </c>
      <c r="D11460" s="1" t="str">
        <f t="shared" si="1621"/>
        <v>21:0212</v>
      </c>
      <c r="E11460" t="s">
        <v>44719</v>
      </c>
      <c r="F11460" t="s">
        <v>44720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 t="s">
        <v>10345</v>
      </c>
      <c r="P11460" t="s">
        <v>45</v>
      </c>
      <c r="Q11460" t="s">
        <v>93</v>
      </c>
    </row>
    <row r="11461" spans="1:17" hidden="1" x14ac:dyDescent="0.25">
      <c r="A11461" t="s">
        <v>44721</v>
      </c>
      <c r="B11461" t="s">
        <v>44722</v>
      </c>
      <c r="C11461" s="1" t="str">
        <f t="shared" si="1620"/>
        <v>21:0719</v>
      </c>
      <c r="D11461" s="1" t="str">
        <f t="shared" si="1621"/>
        <v>21:0212</v>
      </c>
      <c r="E11461" t="s">
        <v>44723</v>
      </c>
      <c r="F11461" t="s">
        <v>44724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 t="s">
        <v>588</v>
      </c>
      <c r="P11461" t="s">
        <v>356</v>
      </c>
      <c r="Q11461" t="s">
        <v>52</v>
      </c>
    </row>
    <row r="11462" spans="1:17" hidden="1" x14ac:dyDescent="0.25">
      <c r="A11462" t="s">
        <v>44725</v>
      </c>
      <c r="B11462" t="s">
        <v>44726</v>
      </c>
      <c r="C11462" s="1" t="str">
        <f t="shared" si="1620"/>
        <v>21:0719</v>
      </c>
      <c r="D11462" s="1" t="str">
        <f t="shared" si="1621"/>
        <v>21:0212</v>
      </c>
      <c r="E11462" t="s">
        <v>44727</v>
      </c>
      <c r="F11462" t="s">
        <v>44728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 t="s">
        <v>3060</v>
      </c>
      <c r="P11462" t="s">
        <v>356</v>
      </c>
      <c r="Q11462" t="s">
        <v>138</v>
      </c>
    </row>
    <row r="11463" spans="1:17" hidden="1" x14ac:dyDescent="0.25">
      <c r="A11463" t="s">
        <v>44729</v>
      </c>
      <c r="B11463" t="s">
        <v>44730</v>
      </c>
      <c r="C11463" s="1" t="str">
        <f t="shared" si="1620"/>
        <v>21:0719</v>
      </c>
      <c r="D11463" s="1" t="str">
        <f t="shared" si="1621"/>
        <v>21:0212</v>
      </c>
      <c r="E11463" t="s">
        <v>44731</v>
      </c>
      <c r="F11463" t="s">
        <v>44732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 t="s">
        <v>10145</v>
      </c>
      <c r="P11463" t="s">
        <v>583</v>
      </c>
      <c r="Q11463" t="s">
        <v>46</v>
      </c>
    </row>
    <row r="11464" spans="1:17" hidden="1" x14ac:dyDescent="0.25">
      <c r="A11464" t="s">
        <v>44733</v>
      </c>
      <c r="B11464" t="s">
        <v>44734</v>
      </c>
      <c r="C11464" s="1" t="str">
        <f t="shared" si="1620"/>
        <v>21:0719</v>
      </c>
      <c r="D11464" s="1" t="str">
        <f t="shared" si="1621"/>
        <v>21:0212</v>
      </c>
      <c r="E11464" t="s">
        <v>44735</v>
      </c>
      <c r="F11464" t="s">
        <v>44736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 t="s">
        <v>21</v>
      </c>
      <c r="P11464" t="s">
        <v>2212</v>
      </c>
      <c r="Q11464" t="s">
        <v>59</v>
      </c>
    </row>
    <row r="11465" spans="1:17" hidden="1" x14ac:dyDescent="0.25">
      <c r="A11465" t="s">
        <v>44737</v>
      </c>
      <c r="B11465" t="s">
        <v>44738</v>
      </c>
      <c r="C11465" s="1" t="str">
        <f t="shared" si="1620"/>
        <v>21:0719</v>
      </c>
      <c r="D11465" s="1" t="str">
        <f t="shared" si="1621"/>
        <v>21:0212</v>
      </c>
      <c r="E11465" t="s">
        <v>44739</v>
      </c>
      <c r="F11465" t="s">
        <v>44740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 t="s">
        <v>17101</v>
      </c>
      <c r="P11465" t="s">
        <v>356</v>
      </c>
      <c r="Q11465" t="s">
        <v>103</v>
      </c>
    </row>
    <row r="11466" spans="1:17" hidden="1" x14ac:dyDescent="0.25">
      <c r="A11466" t="s">
        <v>44741</v>
      </c>
      <c r="B11466" t="s">
        <v>44742</v>
      </c>
      <c r="C11466" s="1" t="str">
        <f t="shared" si="1620"/>
        <v>21:0719</v>
      </c>
      <c r="D11466" s="1" t="str">
        <f t="shared" si="1621"/>
        <v>21:0212</v>
      </c>
      <c r="E11466" t="s">
        <v>44743</v>
      </c>
      <c r="F11466" t="s">
        <v>44744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 t="s">
        <v>17606</v>
      </c>
      <c r="P11466" t="s">
        <v>583</v>
      </c>
      <c r="Q11466" t="s">
        <v>522</v>
      </c>
    </row>
    <row r="11467" spans="1:17" hidden="1" x14ac:dyDescent="0.25">
      <c r="A11467" t="s">
        <v>44745</v>
      </c>
      <c r="B11467" t="s">
        <v>44746</v>
      </c>
      <c r="C11467" s="1" t="str">
        <f t="shared" si="1620"/>
        <v>21:0719</v>
      </c>
      <c r="D11467" s="1" t="str">
        <f t="shared" si="1621"/>
        <v>21:0212</v>
      </c>
      <c r="E11467" t="s">
        <v>44747</v>
      </c>
      <c r="F11467" t="s">
        <v>44748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 t="s">
        <v>3397</v>
      </c>
      <c r="P11467" t="s">
        <v>2212</v>
      </c>
      <c r="Q11467" t="s">
        <v>365</v>
      </c>
    </row>
    <row r="11468" spans="1:17" hidden="1" x14ac:dyDescent="0.25">
      <c r="A11468" t="s">
        <v>44749</v>
      </c>
      <c r="B11468" t="s">
        <v>44750</v>
      </c>
      <c r="C11468" s="1" t="str">
        <f t="shared" si="1620"/>
        <v>21:0719</v>
      </c>
      <c r="D11468" s="1" t="str">
        <f t="shared" si="1621"/>
        <v>21:0212</v>
      </c>
      <c r="E11468" t="s">
        <v>44751</v>
      </c>
      <c r="F11468" t="s">
        <v>44752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 t="s">
        <v>14508</v>
      </c>
      <c r="P11468" t="s">
        <v>583</v>
      </c>
      <c r="Q11468" t="s">
        <v>3475</v>
      </c>
    </row>
    <row r="11469" spans="1:17" hidden="1" x14ac:dyDescent="0.25">
      <c r="A11469" t="s">
        <v>44753</v>
      </c>
      <c r="B11469" t="s">
        <v>44754</v>
      </c>
      <c r="C11469" s="1" t="str">
        <f t="shared" si="1620"/>
        <v>21:0719</v>
      </c>
      <c r="D11469" s="1" t="str">
        <f t="shared" si="1621"/>
        <v>21:0212</v>
      </c>
      <c r="E11469" t="s">
        <v>44755</v>
      </c>
      <c r="F11469" t="s">
        <v>44756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 t="s">
        <v>21</v>
      </c>
      <c r="P11469" t="s">
        <v>45</v>
      </c>
      <c r="Q11469" t="s">
        <v>71</v>
      </c>
    </row>
    <row r="11470" spans="1:17" hidden="1" x14ac:dyDescent="0.25">
      <c r="A11470" t="s">
        <v>44757</v>
      </c>
      <c r="B11470" t="s">
        <v>44758</v>
      </c>
      <c r="C11470" s="1" t="str">
        <f t="shared" si="1620"/>
        <v>21:0719</v>
      </c>
      <c r="D11470" s="1" t="str">
        <f t="shared" si="1621"/>
        <v>21:0212</v>
      </c>
      <c r="E11470" t="s">
        <v>44755</v>
      </c>
      <c r="F11470" t="s">
        <v>44759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 t="s">
        <v>5641</v>
      </c>
      <c r="P11470" t="s">
        <v>45</v>
      </c>
      <c r="Q11470" t="s">
        <v>35</v>
      </c>
    </row>
    <row r="11471" spans="1:17" hidden="1" x14ac:dyDescent="0.25">
      <c r="A11471" t="s">
        <v>44760</v>
      </c>
      <c r="B11471" t="s">
        <v>44761</v>
      </c>
      <c r="C11471" s="1" t="str">
        <f t="shared" si="1620"/>
        <v>21:0719</v>
      </c>
      <c r="D11471" s="1" t="str">
        <f t="shared" si="1621"/>
        <v>21:0212</v>
      </c>
      <c r="E11471" t="s">
        <v>44762</v>
      </c>
      <c r="F11471" t="s">
        <v>44763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 t="s">
        <v>76</v>
      </c>
      <c r="P11471" t="s">
        <v>356</v>
      </c>
      <c r="Q11471" t="s">
        <v>59</v>
      </c>
    </row>
    <row r="11472" spans="1:17" hidden="1" x14ac:dyDescent="0.25">
      <c r="A11472" t="s">
        <v>44764</v>
      </c>
      <c r="B11472" t="s">
        <v>44765</v>
      </c>
      <c r="C11472" s="1" t="str">
        <f t="shared" si="1620"/>
        <v>21:0719</v>
      </c>
      <c r="D11472" s="1" t="str">
        <f>HYPERLINK("http://geochem.nrcan.gc.ca/cdogs/content/svy/svy_e.htm", "")</f>
        <v/>
      </c>
      <c r="G11472" s="1" t="str">
        <f>HYPERLINK("http://geochem.nrcan.gc.ca/cdogs/content/cr_/cr_00085_e.htm", "85")</f>
        <v>85</v>
      </c>
      <c r="J11472" t="s">
        <v>11703</v>
      </c>
      <c r="K11472" t="s">
        <v>11704</v>
      </c>
      <c r="O11472" t="s">
        <v>5641</v>
      </c>
      <c r="P11472" t="s">
        <v>583</v>
      </c>
      <c r="Q11472" t="s">
        <v>5130</v>
      </c>
    </row>
    <row r="11473" spans="1:17" hidden="1" x14ac:dyDescent="0.25">
      <c r="A11473" t="s">
        <v>44766</v>
      </c>
      <c r="B11473" t="s">
        <v>44767</v>
      </c>
      <c r="C11473" s="1" t="str">
        <f t="shared" si="1620"/>
        <v>21:0719</v>
      </c>
      <c r="D11473" s="1" t="str">
        <f t="shared" ref="D11473:D11503" si="1624">HYPERLINK("http://geochem.nrcan.gc.ca/cdogs/content/svy/svy210212_e.htm", "21:0212")</f>
        <v>21:0212</v>
      </c>
      <c r="E11473" t="s">
        <v>44768</v>
      </c>
      <c r="F11473" t="s">
        <v>44769</v>
      </c>
      <c r="H11473">
        <v>61.950219199999999</v>
      </c>
      <c r="I11473">
        <v>-134.5263903</v>
      </c>
      <c r="J11473" s="1" t="str">
        <f t="shared" ref="J11473:J11503" si="1625">HYPERLINK("http://geochem.nrcan.gc.ca/cdogs/content/kwd/kwd020018_e.htm", "Fluid (stream)")</f>
        <v>Fluid (stream)</v>
      </c>
      <c r="K11473" s="1" t="str">
        <f t="shared" ref="K11473:K11503" si="1626">HYPERLINK("http://geochem.nrcan.gc.ca/cdogs/content/kwd/kwd080007_e.htm", "Untreated Water")</f>
        <v>Untreated Water</v>
      </c>
      <c r="O11473" t="s">
        <v>689</v>
      </c>
      <c r="P11473" t="s">
        <v>22</v>
      </c>
      <c r="Q11473" t="s">
        <v>522</v>
      </c>
    </row>
    <row r="11474" spans="1:17" hidden="1" x14ac:dyDescent="0.25">
      <c r="A11474" t="s">
        <v>44770</v>
      </c>
      <c r="B11474" t="s">
        <v>44771</v>
      </c>
      <c r="C11474" s="1" t="str">
        <f t="shared" si="1620"/>
        <v>21:0719</v>
      </c>
      <c r="D11474" s="1" t="str">
        <f t="shared" si="1624"/>
        <v>21:0212</v>
      </c>
      <c r="E11474" t="s">
        <v>44772</v>
      </c>
      <c r="F11474" t="s">
        <v>44773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 t="s">
        <v>1771</v>
      </c>
      <c r="P11474" t="s">
        <v>4464</v>
      </c>
      <c r="Q11474" t="s">
        <v>522</v>
      </c>
    </row>
    <row r="11475" spans="1:17" hidden="1" x14ac:dyDescent="0.25">
      <c r="A11475" t="s">
        <v>44774</v>
      </c>
      <c r="B11475" t="s">
        <v>44775</v>
      </c>
      <c r="C11475" s="1" t="str">
        <f t="shared" si="1620"/>
        <v>21:0719</v>
      </c>
      <c r="D11475" s="1" t="str">
        <f t="shared" si="1624"/>
        <v>21:0212</v>
      </c>
      <c r="E11475" t="s">
        <v>44776</v>
      </c>
      <c r="F11475" t="s">
        <v>44777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 t="s">
        <v>3419</v>
      </c>
      <c r="P11475" t="s">
        <v>391</v>
      </c>
      <c r="Q11475" t="s">
        <v>103</v>
      </c>
    </row>
    <row r="11476" spans="1:17" hidden="1" x14ac:dyDescent="0.25">
      <c r="A11476" t="s">
        <v>44778</v>
      </c>
      <c r="B11476" t="s">
        <v>44779</v>
      </c>
      <c r="C11476" s="1" t="str">
        <f t="shared" si="1620"/>
        <v>21:0719</v>
      </c>
      <c r="D11476" s="1" t="str">
        <f t="shared" si="1624"/>
        <v>21:0212</v>
      </c>
      <c r="E11476" t="s">
        <v>44780</v>
      </c>
      <c r="F11476" t="s">
        <v>44781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 t="s">
        <v>21</v>
      </c>
      <c r="P11476" t="s">
        <v>397</v>
      </c>
      <c r="Q11476" t="s">
        <v>365</v>
      </c>
    </row>
    <row r="11477" spans="1:17" hidden="1" x14ac:dyDescent="0.25">
      <c r="A11477" t="s">
        <v>44782</v>
      </c>
      <c r="B11477" t="s">
        <v>44783</v>
      </c>
      <c r="C11477" s="1" t="str">
        <f t="shared" si="1620"/>
        <v>21:0719</v>
      </c>
      <c r="D11477" s="1" t="str">
        <f t="shared" si="1624"/>
        <v>21:0212</v>
      </c>
      <c r="E11477" t="s">
        <v>44784</v>
      </c>
      <c r="F11477" t="s">
        <v>44785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 t="s">
        <v>10345</v>
      </c>
      <c r="P11477" t="s">
        <v>356</v>
      </c>
      <c r="Q11477" t="s">
        <v>365</v>
      </c>
    </row>
    <row r="11478" spans="1:17" hidden="1" x14ac:dyDescent="0.25">
      <c r="A11478" t="s">
        <v>44786</v>
      </c>
      <c r="B11478" t="s">
        <v>44787</v>
      </c>
      <c r="C11478" s="1" t="str">
        <f t="shared" si="1620"/>
        <v>21:0719</v>
      </c>
      <c r="D11478" s="1" t="str">
        <f t="shared" si="1624"/>
        <v>21:0212</v>
      </c>
      <c r="E11478" t="s">
        <v>44788</v>
      </c>
      <c r="F11478" t="s">
        <v>44789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 t="s">
        <v>2120</v>
      </c>
      <c r="P11478" t="s">
        <v>830</v>
      </c>
      <c r="Q11478" t="s">
        <v>398</v>
      </c>
    </row>
    <row r="11479" spans="1:17" hidden="1" x14ac:dyDescent="0.25">
      <c r="A11479" t="s">
        <v>44790</v>
      </c>
      <c r="B11479" t="s">
        <v>44791</v>
      </c>
      <c r="C11479" s="1" t="str">
        <f t="shared" si="1620"/>
        <v>21:0719</v>
      </c>
      <c r="D11479" s="1" t="str">
        <f t="shared" si="1624"/>
        <v>21:0212</v>
      </c>
      <c r="E11479" t="s">
        <v>44792</v>
      </c>
      <c r="F11479" t="s">
        <v>44793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 t="s">
        <v>44794</v>
      </c>
      <c r="P11479" t="s">
        <v>880</v>
      </c>
      <c r="Q11479" t="s">
        <v>398</v>
      </c>
    </row>
    <row r="11480" spans="1:17" hidden="1" x14ac:dyDescent="0.25">
      <c r="A11480" t="s">
        <v>44795</v>
      </c>
      <c r="B11480" t="s">
        <v>44796</v>
      </c>
      <c r="C11480" s="1" t="str">
        <f t="shared" si="1620"/>
        <v>21:0719</v>
      </c>
      <c r="D11480" s="1" t="str">
        <f t="shared" si="1624"/>
        <v>21:0212</v>
      </c>
      <c r="E11480" t="s">
        <v>44797</v>
      </c>
      <c r="F11480" t="s">
        <v>44798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 t="s">
        <v>21</v>
      </c>
      <c r="P11480" t="s">
        <v>22</v>
      </c>
      <c r="Q11480" t="s">
        <v>5130</v>
      </c>
    </row>
    <row r="11481" spans="1:17" hidden="1" x14ac:dyDescent="0.25">
      <c r="A11481" t="s">
        <v>44799</v>
      </c>
      <c r="B11481" t="s">
        <v>44800</v>
      </c>
      <c r="C11481" s="1" t="str">
        <f t="shared" si="1620"/>
        <v>21:0719</v>
      </c>
      <c r="D11481" s="1" t="str">
        <f t="shared" si="1624"/>
        <v>21:0212</v>
      </c>
      <c r="E11481" t="s">
        <v>44801</v>
      </c>
      <c r="F11481" t="s">
        <v>44802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 t="s">
        <v>21</v>
      </c>
      <c r="P11481" t="s">
        <v>356</v>
      </c>
      <c r="Q11481" t="s">
        <v>398</v>
      </c>
    </row>
    <row r="11482" spans="1:17" hidden="1" x14ac:dyDescent="0.25">
      <c r="A11482" t="s">
        <v>44803</v>
      </c>
      <c r="B11482" t="s">
        <v>44804</v>
      </c>
      <c r="C11482" s="1" t="str">
        <f t="shared" si="1620"/>
        <v>21:0719</v>
      </c>
      <c r="D11482" s="1" t="str">
        <f t="shared" si="1624"/>
        <v>21:0212</v>
      </c>
      <c r="E11482" t="s">
        <v>44805</v>
      </c>
      <c r="F11482" t="s">
        <v>44806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 t="s">
        <v>21</v>
      </c>
      <c r="P11482" t="s">
        <v>45</v>
      </c>
      <c r="Q11482" t="s">
        <v>35</v>
      </c>
    </row>
    <row r="11483" spans="1:17" hidden="1" x14ac:dyDescent="0.25">
      <c r="A11483" t="s">
        <v>44807</v>
      </c>
      <c r="B11483" t="s">
        <v>44808</v>
      </c>
      <c r="C11483" s="1" t="str">
        <f t="shared" si="1620"/>
        <v>21:0719</v>
      </c>
      <c r="D11483" s="1" t="str">
        <f t="shared" si="1624"/>
        <v>21:0212</v>
      </c>
      <c r="E11483" t="s">
        <v>44809</v>
      </c>
      <c r="F11483" t="s">
        <v>44810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 t="s">
        <v>21</v>
      </c>
      <c r="P11483" t="s">
        <v>45</v>
      </c>
      <c r="Q11483" t="s">
        <v>392</v>
      </c>
    </row>
    <row r="11484" spans="1:17" hidden="1" x14ac:dyDescent="0.25">
      <c r="A11484" t="s">
        <v>44811</v>
      </c>
      <c r="B11484" t="s">
        <v>44812</v>
      </c>
      <c r="C11484" s="1" t="str">
        <f t="shared" si="1620"/>
        <v>21:0719</v>
      </c>
      <c r="D11484" s="1" t="str">
        <f t="shared" si="1624"/>
        <v>21:0212</v>
      </c>
      <c r="E11484" t="s">
        <v>44813</v>
      </c>
      <c r="F11484" t="s">
        <v>44814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 t="s">
        <v>21</v>
      </c>
      <c r="P11484" t="s">
        <v>45</v>
      </c>
      <c r="Q11484" t="s">
        <v>35</v>
      </c>
    </row>
    <row r="11485" spans="1:17" hidden="1" x14ac:dyDescent="0.25">
      <c r="A11485" t="s">
        <v>44815</v>
      </c>
      <c r="B11485" t="s">
        <v>44816</v>
      </c>
      <c r="C11485" s="1" t="str">
        <f t="shared" si="1620"/>
        <v>21:0719</v>
      </c>
      <c r="D11485" s="1" t="str">
        <f t="shared" si="1624"/>
        <v>21:0212</v>
      </c>
      <c r="E11485" t="s">
        <v>44817</v>
      </c>
      <c r="F11485" t="s">
        <v>44818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 t="s">
        <v>21</v>
      </c>
      <c r="P11485" t="s">
        <v>87</v>
      </c>
      <c r="Q11485" t="s">
        <v>29</v>
      </c>
    </row>
    <row r="11486" spans="1:17" hidden="1" x14ac:dyDescent="0.25">
      <c r="A11486" t="s">
        <v>44819</v>
      </c>
      <c r="B11486" t="s">
        <v>44820</v>
      </c>
      <c r="C11486" s="1" t="str">
        <f t="shared" si="1620"/>
        <v>21:0719</v>
      </c>
      <c r="D11486" s="1" t="str">
        <f t="shared" si="1624"/>
        <v>21:0212</v>
      </c>
      <c r="E11486" t="s">
        <v>44821</v>
      </c>
      <c r="F11486" t="s">
        <v>44822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 t="s">
        <v>21</v>
      </c>
      <c r="P11486" t="s">
        <v>87</v>
      </c>
      <c r="Q11486" t="s">
        <v>35</v>
      </c>
    </row>
    <row r="11487" spans="1:17" hidden="1" x14ac:dyDescent="0.25">
      <c r="A11487" t="s">
        <v>44823</v>
      </c>
      <c r="B11487" t="s">
        <v>44824</v>
      </c>
      <c r="C11487" s="1" t="str">
        <f t="shared" si="1620"/>
        <v>21:0719</v>
      </c>
      <c r="D11487" s="1" t="str">
        <f t="shared" si="1624"/>
        <v>21:0212</v>
      </c>
      <c r="E11487" t="s">
        <v>44825</v>
      </c>
      <c r="F11487" t="s">
        <v>44826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 t="s">
        <v>21</v>
      </c>
      <c r="P11487" t="s">
        <v>356</v>
      </c>
      <c r="Q11487" t="s">
        <v>71</v>
      </c>
    </row>
    <row r="11488" spans="1:17" hidden="1" x14ac:dyDescent="0.25">
      <c r="A11488" t="s">
        <v>44827</v>
      </c>
      <c r="B11488" t="s">
        <v>44828</v>
      </c>
      <c r="C11488" s="1" t="str">
        <f t="shared" si="1620"/>
        <v>21:0719</v>
      </c>
      <c r="D11488" s="1" t="str">
        <f t="shared" si="1624"/>
        <v>21:0212</v>
      </c>
      <c r="E11488" t="s">
        <v>44829</v>
      </c>
      <c r="F11488" t="s">
        <v>44830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 t="s">
        <v>21</v>
      </c>
      <c r="P11488" t="s">
        <v>356</v>
      </c>
      <c r="Q11488" t="s">
        <v>23</v>
      </c>
    </row>
    <row r="11489" spans="1:17" hidden="1" x14ac:dyDescent="0.25">
      <c r="A11489" t="s">
        <v>44831</v>
      </c>
      <c r="B11489" t="s">
        <v>44832</v>
      </c>
      <c r="C11489" s="1" t="str">
        <f t="shared" si="1620"/>
        <v>21:0719</v>
      </c>
      <c r="D11489" s="1" t="str">
        <f t="shared" si="1624"/>
        <v>21:0212</v>
      </c>
      <c r="E11489" t="s">
        <v>44833</v>
      </c>
      <c r="F11489" t="s">
        <v>44834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 t="s">
        <v>21</v>
      </c>
      <c r="P11489" t="s">
        <v>22</v>
      </c>
      <c r="Q11489" t="s">
        <v>398</v>
      </c>
    </row>
    <row r="11490" spans="1:17" hidden="1" x14ac:dyDescent="0.25">
      <c r="A11490" t="s">
        <v>44835</v>
      </c>
      <c r="B11490" t="s">
        <v>44836</v>
      </c>
      <c r="C11490" s="1" t="str">
        <f t="shared" si="1620"/>
        <v>21:0719</v>
      </c>
      <c r="D11490" s="1" t="str">
        <f t="shared" si="1624"/>
        <v>21:0212</v>
      </c>
      <c r="E11490" t="s">
        <v>44833</v>
      </c>
      <c r="F11490" t="s">
        <v>44837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 t="s">
        <v>21</v>
      </c>
      <c r="P11490" t="s">
        <v>356</v>
      </c>
      <c r="Q11490" t="s">
        <v>365</v>
      </c>
    </row>
    <row r="11491" spans="1:17" hidden="1" x14ac:dyDescent="0.25">
      <c r="A11491" t="s">
        <v>44838</v>
      </c>
      <c r="B11491" t="s">
        <v>44839</v>
      </c>
      <c r="C11491" s="1" t="str">
        <f t="shared" si="1620"/>
        <v>21:0719</v>
      </c>
      <c r="D11491" s="1" t="str">
        <f t="shared" si="1624"/>
        <v>21:0212</v>
      </c>
      <c r="E11491" t="s">
        <v>44840</v>
      </c>
      <c r="F11491" t="s">
        <v>44841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  <c r="O11491" t="s">
        <v>108</v>
      </c>
      <c r="P11491" t="s">
        <v>108</v>
      </c>
      <c r="Q11491" t="s">
        <v>108</v>
      </c>
    </row>
    <row r="11492" spans="1:17" hidden="1" x14ac:dyDescent="0.25">
      <c r="A11492" t="s">
        <v>44842</v>
      </c>
      <c r="B11492" t="s">
        <v>44843</v>
      </c>
      <c r="C11492" s="1" t="str">
        <f t="shared" si="1620"/>
        <v>21:0719</v>
      </c>
      <c r="D11492" s="1" t="str">
        <f t="shared" si="1624"/>
        <v>21:0212</v>
      </c>
      <c r="E11492" t="s">
        <v>44844</v>
      </c>
      <c r="F11492" t="s">
        <v>44845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  <c r="O11492" t="s">
        <v>108</v>
      </c>
      <c r="P11492" t="s">
        <v>108</v>
      </c>
      <c r="Q11492" t="s">
        <v>108</v>
      </c>
    </row>
    <row r="11493" spans="1:17" hidden="1" x14ac:dyDescent="0.25">
      <c r="A11493" t="s">
        <v>44846</v>
      </c>
      <c r="B11493" t="s">
        <v>44847</v>
      </c>
      <c r="C11493" s="1" t="str">
        <f t="shared" si="1620"/>
        <v>21:0719</v>
      </c>
      <c r="D11493" s="1" t="str">
        <f t="shared" si="1624"/>
        <v>21:0212</v>
      </c>
      <c r="E11493" t="s">
        <v>44848</v>
      </c>
      <c r="F11493" t="s">
        <v>44849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 t="s">
        <v>21</v>
      </c>
      <c r="P11493" t="s">
        <v>356</v>
      </c>
      <c r="Q11493" t="s">
        <v>3475</v>
      </c>
    </row>
    <row r="11494" spans="1:17" hidden="1" x14ac:dyDescent="0.25">
      <c r="A11494" t="s">
        <v>44850</v>
      </c>
      <c r="B11494" t="s">
        <v>44851</v>
      </c>
      <c r="C11494" s="1" t="str">
        <f t="shared" si="1620"/>
        <v>21:0719</v>
      </c>
      <c r="D11494" s="1" t="str">
        <f t="shared" si="1624"/>
        <v>21:0212</v>
      </c>
      <c r="E11494" t="s">
        <v>44852</v>
      </c>
      <c r="F11494" t="s">
        <v>44853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  <c r="O11494" t="s">
        <v>108</v>
      </c>
      <c r="P11494" t="s">
        <v>108</v>
      </c>
      <c r="Q11494" t="s">
        <v>108</v>
      </c>
    </row>
    <row r="11495" spans="1:17" hidden="1" x14ac:dyDescent="0.25">
      <c r="A11495" t="s">
        <v>44854</v>
      </c>
      <c r="B11495" t="s">
        <v>44855</v>
      </c>
      <c r="C11495" s="1" t="str">
        <f t="shared" si="1620"/>
        <v>21:0719</v>
      </c>
      <c r="D11495" s="1" t="str">
        <f t="shared" si="1624"/>
        <v>21:0212</v>
      </c>
      <c r="E11495" t="s">
        <v>44856</v>
      </c>
      <c r="F11495" t="s">
        <v>44857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  <c r="O11495" t="s">
        <v>108</v>
      </c>
      <c r="P11495" t="s">
        <v>108</v>
      </c>
      <c r="Q11495" t="s">
        <v>108</v>
      </c>
    </row>
    <row r="11496" spans="1:17" hidden="1" x14ac:dyDescent="0.25">
      <c r="A11496" t="s">
        <v>44858</v>
      </c>
      <c r="B11496" t="s">
        <v>44859</v>
      </c>
      <c r="C11496" s="1" t="str">
        <f t="shared" si="1620"/>
        <v>21:0719</v>
      </c>
      <c r="D11496" s="1" t="str">
        <f t="shared" si="1624"/>
        <v>21:0212</v>
      </c>
      <c r="E11496" t="s">
        <v>44860</v>
      </c>
      <c r="F11496" t="s">
        <v>44861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 t="s">
        <v>2099</v>
      </c>
      <c r="P11496" t="s">
        <v>356</v>
      </c>
      <c r="Q11496" t="s">
        <v>5130</v>
      </c>
    </row>
    <row r="11497" spans="1:17" hidden="1" x14ac:dyDescent="0.25">
      <c r="A11497" t="s">
        <v>44862</v>
      </c>
      <c r="B11497" t="s">
        <v>44863</v>
      </c>
      <c r="C11497" s="1" t="str">
        <f t="shared" si="1620"/>
        <v>21:0719</v>
      </c>
      <c r="D11497" s="1" t="str">
        <f t="shared" si="1624"/>
        <v>21:0212</v>
      </c>
      <c r="E11497" t="s">
        <v>44864</v>
      </c>
      <c r="F11497" t="s">
        <v>44865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 t="s">
        <v>551</v>
      </c>
      <c r="P11497" t="s">
        <v>356</v>
      </c>
      <c r="Q11497" t="s">
        <v>398</v>
      </c>
    </row>
    <row r="11498" spans="1:17" hidden="1" x14ac:dyDescent="0.25">
      <c r="A11498" t="s">
        <v>44866</v>
      </c>
      <c r="B11498" t="s">
        <v>44867</v>
      </c>
      <c r="C11498" s="1" t="str">
        <f t="shared" si="1620"/>
        <v>21:0719</v>
      </c>
      <c r="D11498" s="1" t="str">
        <f t="shared" si="1624"/>
        <v>21:0212</v>
      </c>
      <c r="E11498" t="s">
        <v>44868</v>
      </c>
      <c r="F11498" t="s">
        <v>44869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 t="s">
        <v>576</v>
      </c>
      <c r="P11498" t="s">
        <v>22</v>
      </c>
      <c r="Q11498" t="s">
        <v>653</v>
      </c>
    </row>
    <row r="11499" spans="1:17" hidden="1" x14ac:dyDescent="0.25">
      <c r="A11499" t="s">
        <v>44870</v>
      </c>
      <c r="B11499" t="s">
        <v>44871</v>
      </c>
      <c r="C11499" s="1" t="str">
        <f t="shared" si="1620"/>
        <v>21:0719</v>
      </c>
      <c r="D11499" s="1" t="str">
        <f t="shared" si="1624"/>
        <v>21:0212</v>
      </c>
      <c r="E11499" t="s">
        <v>44872</v>
      </c>
      <c r="F11499" t="s">
        <v>44873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 t="s">
        <v>3406</v>
      </c>
      <c r="P11499" t="s">
        <v>45</v>
      </c>
      <c r="Q11499" t="s">
        <v>398</v>
      </c>
    </row>
    <row r="11500" spans="1:17" hidden="1" x14ac:dyDescent="0.25">
      <c r="A11500" t="s">
        <v>44874</v>
      </c>
      <c r="B11500" t="s">
        <v>44875</v>
      </c>
      <c r="C11500" s="1" t="str">
        <f t="shared" si="1620"/>
        <v>21:0719</v>
      </c>
      <c r="D11500" s="1" t="str">
        <f t="shared" si="1624"/>
        <v>21:0212</v>
      </c>
      <c r="E11500" t="s">
        <v>44876</v>
      </c>
      <c r="F11500" t="s">
        <v>44877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 t="s">
        <v>21</v>
      </c>
      <c r="P11500" t="s">
        <v>45</v>
      </c>
      <c r="Q11500" t="s">
        <v>522</v>
      </c>
    </row>
    <row r="11501" spans="1:17" hidden="1" x14ac:dyDescent="0.25">
      <c r="A11501" t="s">
        <v>44878</v>
      </c>
      <c r="B11501" t="s">
        <v>44879</v>
      </c>
      <c r="C11501" s="1" t="str">
        <f t="shared" si="1620"/>
        <v>21:0719</v>
      </c>
      <c r="D11501" s="1" t="str">
        <f t="shared" si="1624"/>
        <v>21:0212</v>
      </c>
      <c r="E11501" t="s">
        <v>44880</v>
      </c>
      <c r="F11501" t="s">
        <v>44881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 t="s">
        <v>2720</v>
      </c>
      <c r="P11501" t="s">
        <v>148</v>
      </c>
      <c r="Q11501" t="s">
        <v>398</v>
      </c>
    </row>
    <row r="11502" spans="1:17" hidden="1" x14ac:dyDescent="0.25">
      <c r="A11502" t="s">
        <v>44882</v>
      </c>
      <c r="B11502" t="s">
        <v>44883</v>
      </c>
      <c r="C11502" s="1" t="str">
        <f t="shared" si="1620"/>
        <v>21:0719</v>
      </c>
      <c r="D11502" s="1" t="str">
        <f t="shared" si="1624"/>
        <v>21:0212</v>
      </c>
      <c r="E11502" t="s">
        <v>44884</v>
      </c>
      <c r="F11502" t="s">
        <v>44885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 t="s">
        <v>21</v>
      </c>
      <c r="P11502" t="s">
        <v>2212</v>
      </c>
      <c r="Q11502" t="s">
        <v>5130</v>
      </c>
    </row>
    <row r="11503" spans="1:17" hidden="1" x14ac:dyDescent="0.25">
      <c r="A11503" t="s">
        <v>44886</v>
      </c>
      <c r="B11503" t="s">
        <v>44887</v>
      </c>
      <c r="C11503" s="1" t="str">
        <f t="shared" si="1620"/>
        <v>21:0719</v>
      </c>
      <c r="D11503" s="1" t="str">
        <f t="shared" si="1624"/>
        <v>21:0212</v>
      </c>
      <c r="E11503" t="s">
        <v>44888</v>
      </c>
      <c r="F11503" t="s">
        <v>44889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 t="s">
        <v>44890</v>
      </c>
      <c r="P11503" t="s">
        <v>22</v>
      </c>
      <c r="Q11503" t="s">
        <v>392</v>
      </c>
    </row>
    <row r="11504" spans="1:17" hidden="1" x14ac:dyDescent="0.25">
      <c r="A11504" t="s">
        <v>44891</v>
      </c>
      <c r="B11504" t="s">
        <v>44892</v>
      </c>
      <c r="C11504" s="1" t="str">
        <f t="shared" si="1620"/>
        <v>21:0719</v>
      </c>
      <c r="D11504" s="1" t="str">
        <f>HYPERLINK("http://geochem.nrcan.gc.ca/cdogs/content/svy/svy_e.htm", "")</f>
        <v/>
      </c>
      <c r="G11504" s="1" t="str">
        <f>HYPERLINK("http://geochem.nrcan.gc.ca/cdogs/content/cr_/cr_00085_e.htm", "85")</f>
        <v>85</v>
      </c>
      <c r="J11504" t="s">
        <v>11703</v>
      </c>
      <c r="K11504" t="s">
        <v>11704</v>
      </c>
      <c r="O11504" t="s">
        <v>2720</v>
      </c>
      <c r="P11504" t="s">
        <v>22</v>
      </c>
      <c r="Q11504" t="s">
        <v>653</v>
      </c>
    </row>
    <row r="11505" spans="1:17" hidden="1" x14ac:dyDescent="0.25">
      <c r="A11505" t="s">
        <v>44893</v>
      </c>
      <c r="B11505" t="s">
        <v>44894</v>
      </c>
      <c r="C11505" s="1" t="str">
        <f t="shared" ref="C11505:C11568" si="1627">HYPERLINK("http://geochem.nrcan.gc.ca/cdogs/content/bdl/bdl210719_e.htm", "21:0719")</f>
        <v>21:0719</v>
      </c>
      <c r="D11505" s="1" t="str">
        <f t="shared" ref="D11505:D11515" si="1628">HYPERLINK("http://geochem.nrcan.gc.ca/cdogs/content/svy/svy210212_e.htm", "21:0212")</f>
        <v>21:0212</v>
      </c>
      <c r="E11505" t="s">
        <v>44895</v>
      </c>
      <c r="F11505" t="s">
        <v>44896</v>
      </c>
      <c r="H11505">
        <v>61.986099400000001</v>
      </c>
      <c r="I11505">
        <v>-134.71457559999999</v>
      </c>
      <c r="J11505" s="1" t="str">
        <f t="shared" ref="J11505:J11515" si="1629">HYPERLINK("http://geochem.nrcan.gc.ca/cdogs/content/kwd/kwd020018_e.htm", "Fluid (stream)")</f>
        <v>Fluid (stream)</v>
      </c>
      <c r="K11505" s="1" t="str">
        <f t="shared" ref="K11505:K11515" si="1630">HYPERLINK("http://geochem.nrcan.gc.ca/cdogs/content/kwd/kwd080007_e.htm", "Untreated Water")</f>
        <v>Untreated Water</v>
      </c>
      <c r="O11505" t="s">
        <v>21</v>
      </c>
      <c r="P11505" t="s">
        <v>2212</v>
      </c>
      <c r="Q11505" t="s">
        <v>365</v>
      </c>
    </row>
    <row r="11506" spans="1:17" hidden="1" x14ac:dyDescent="0.25">
      <c r="A11506" t="s">
        <v>44897</v>
      </c>
      <c r="B11506" t="s">
        <v>44898</v>
      </c>
      <c r="C11506" s="1" t="str">
        <f t="shared" si="1627"/>
        <v>21:0719</v>
      </c>
      <c r="D11506" s="1" t="str">
        <f t="shared" si="1628"/>
        <v>21:0212</v>
      </c>
      <c r="E11506" t="s">
        <v>44899</v>
      </c>
      <c r="F11506" t="s">
        <v>44900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 t="s">
        <v>593</v>
      </c>
      <c r="P11506" t="s">
        <v>5755</v>
      </c>
      <c r="Q11506" t="s">
        <v>398</v>
      </c>
    </row>
    <row r="11507" spans="1:17" hidden="1" x14ac:dyDescent="0.25">
      <c r="A11507" t="s">
        <v>44901</v>
      </c>
      <c r="B11507" t="s">
        <v>44902</v>
      </c>
      <c r="C11507" s="1" t="str">
        <f t="shared" si="1627"/>
        <v>21:0719</v>
      </c>
      <c r="D11507" s="1" t="str">
        <f t="shared" si="1628"/>
        <v>21:0212</v>
      </c>
      <c r="E11507" t="s">
        <v>44899</v>
      </c>
      <c r="F11507" t="s">
        <v>44903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 t="s">
        <v>15647</v>
      </c>
      <c r="P11507" t="s">
        <v>3857</v>
      </c>
      <c r="Q11507" t="s">
        <v>398</v>
      </c>
    </row>
    <row r="11508" spans="1:17" hidden="1" x14ac:dyDescent="0.25">
      <c r="A11508" t="s">
        <v>44904</v>
      </c>
      <c r="B11508" t="s">
        <v>44905</v>
      </c>
      <c r="C11508" s="1" t="str">
        <f t="shared" si="1627"/>
        <v>21:0719</v>
      </c>
      <c r="D11508" s="1" t="str">
        <f t="shared" si="1628"/>
        <v>21:0212</v>
      </c>
      <c r="E11508" t="s">
        <v>44906</v>
      </c>
      <c r="F11508" t="s">
        <v>44907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 t="s">
        <v>17101</v>
      </c>
      <c r="P11508" t="s">
        <v>1515</v>
      </c>
      <c r="Q11508" t="s">
        <v>522</v>
      </c>
    </row>
    <row r="11509" spans="1:17" hidden="1" x14ac:dyDescent="0.25">
      <c r="A11509" t="s">
        <v>44908</v>
      </c>
      <c r="B11509" t="s">
        <v>44909</v>
      </c>
      <c r="C11509" s="1" t="str">
        <f t="shared" si="1627"/>
        <v>21:0719</v>
      </c>
      <c r="D11509" s="1" t="str">
        <f t="shared" si="1628"/>
        <v>21:0212</v>
      </c>
      <c r="E11509" t="s">
        <v>44910</v>
      </c>
      <c r="F11509" t="s">
        <v>44911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 t="s">
        <v>15647</v>
      </c>
      <c r="P11509" t="s">
        <v>391</v>
      </c>
      <c r="Q11509" t="s">
        <v>23</v>
      </c>
    </row>
    <row r="11510" spans="1:17" hidden="1" x14ac:dyDescent="0.25">
      <c r="A11510" t="s">
        <v>44912</v>
      </c>
      <c r="B11510" t="s">
        <v>44913</v>
      </c>
      <c r="C11510" s="1" t="str">
        <f t="shared" si="1627"/>
        <v>21:0719</v>
      </c>
      <c r="D11510" s="1" t="str">
        <f t="shared" si="1628"/>
        <v>21:0212</v>
      </c>
      <c r="E11510" t="s">
        <v>44914</v>
      </c>
      <c r="F11510" t="s">
        <v>44915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 t="s">
        <v>14276</v>
      </c>
      <c r="P11510" t="s">
        <v>397</v>
      </c>
      <c r="Q11510" t="s">
        <v>398</v>
      </c>
    </row>
    <row r="11511" spans="1:17" hidden="1" x14ac:dyDescent="0.25">
      <c r="A11511" t="s">
        <v>44916</v>
      </c>
      <c r="B11511" t="s">
        <v>44917</v>
      </c>
      <c r="C11511" s="1" t="str">
        <f t="shared" si="1627"/>
        <v>21:0719</v>
      </c>
      <c r="D11511" s="1" t="str">
        <f t="shared" si="1628"/>
        <v>21:0212</v>
      </c>
      <c r="E11511" t="s">
        <v>44918</v>
      </c>
      <c r="F11511" t="s">
        <v>44919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  <c r="O11511" t="s">
        <v>108</v>
      </c>
      <c r="P11511" t="s">
        <v>108</v>
      </c>
      <c r="Q11511" t="s">
        <v>108</v>
      </c>
    </row>
    <row r="11512" spans="1:17" hidden="1" x14ac:dyDescent="0.25">
      <c r="A11512" t="s">
        <v>44920</v>
      </c>
      <c r="B11512" t="s">
        <v>44921</v>
      </c>
      <c r="C11512" s="1" t="str">
        <f t="shared" si="1627"/>
        <v>21:0719</v>
      </c>
      <c r="D11512" s="1" t="str">
        <f t="shared" si="1628"/>
        <v>21:0212</v>
      </c>
      <c r="E11512" t="s">
        <v>44922</v>
      </c>
      <c r="F11512" t="s">
        <v>44923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 t="s">
        <v>17493</v>
      </c>
      <c r="P11512" t="s">
        <v>356</v>
      </c>
      <c r="Q11512" t="s">
        <v>365</v>
      </c>
    </row>
    <row r="11513" spans="1:17" hidden="1" x14ac:dyDescent="0.25">
      <c r="A11513" t="s">
        <v>44924</v>
      </c>
      <c r="B11513" t="s">
        <v>44925</v>
      </c>
      <c r="C11513" s="1" t="str">
        <f t="shared" si="1627"/>
        <v>21:0719</v>
      </c>
      <c r="D11513" s="1" t="str">
        <f t="shared" si="1628"/>
        <v>21:0212</v>
      </c>
      <c r="E11513" t="s">
        <v>44926</v>
      </c>
      <c r="F11513" t="s">
        <v>44927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 t="s">
        <v>1771</v>
      </c>
      <c r="P11513" t="s">
        <v>87</v>
      </c>
      <c r="Q11513" t="s">
        <v>522</v>
      </c>
    </row>
    <row r="11514" spans="1:17" hidden="1" x14ac:dyDescent="0.25">
      <c r="A11514" t="s">
        <v>44928</v>
      </c>
      <c r="B11514" t="s">
        <v>44929</v>
      </c>
      <c r="C11514" s="1" t="str">
        <f t="shared" si="1627"/>
        <v>21:0719</v>
      </c>
      <c r="D11514" s="1" t="str">
        <f t="shared" si="1628"/>
        <v>21:0212</v>
      </c>
      <c r="E11514" t="s">
        <v>44930</v>
      </c>
      <c r="F11514" t="s">
        <v>44931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 t="s">
        <v>5780</v>
      </c>
      <c r="P11514" t="s">
        <v>87</v>
      </c>
      <c r="Q11514" t="s">
        <v>365</v>
      </c>
    </row>
    <row r="11515" spans="1:17" hidden="1" x14ac:dyDescent="0.25">
      <c r="A11515" t="s">
        <v>44932</v>
      </c>
      <c r="B11515" t="s">
        <v>44933</v>
      </c>
      <c r="C11515" s="1" t="str">
        <f t="shared" si="1627"/>
        <v>21:0719</v>
      </c>
      <c r="D11515" s="1" t="str">
        <f t="shared" si="1628"/>
        <v>21:0212</v>
      </c>
      <c r="E11515" t="s">
        <v>44934</v>
      </c>
      <c r="F11515" t="s">
        <v>44935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 t="s">
        <v>576</v>
      </c>
      <c r="P11515" t="s">
        <v>45</v>
      </c>
      <c r="Q11515" t="s">
        <v>522</v>
      </c>
    </row>
    <row r="11516" spans="1:17" hidden="1" x14ac:dyDescent="0.25">
      <c r="A11516" t="s">
        <v>44936</v>
      </c>
      <c r="B11516" t="s">
        <v>44937</v>
      </c>
      <c r="C11516" s="1" t="str">
        <f t="shared" si="1627"/>
        <v>21:0719</v>
      </c>
      <c r="D11516" s="1" t="str">
        <f>HYPERLINK("http://geochem.nrcan.gc.ca/cdogs/content/svy/svy_e.htm", "")</f>
        <v/>
      </c>
      <c r="G11516" s="1" t="str">
        <f>HYPERLINK("http://geochem.nrcan.gc.ca/cdogs/content/cr_/cr_00084_e.htm", "84")</f>
        <v>84</v>
      </c>
      <c r="J11516" t="s">
        <v>11703</v>
      </c>
      <c r="K11516" t="s">
        <v>11704</v>
      </c>
      <c r="O11516" t="s">
        <v>2120</v>
      </c>
      <c r="P11516" t="s">
        <v>356</v>
      </c>
      <c r="Q11516" t="s">
        <v>392</v>
      </c>
    </row>
    <row r="11517" spans="1:17" hidden="1" x14ac:dyDescent="0.25">
      <c r="A11517" t="s">
        <v>44938</v>
      </c>
      <c r="B11517" t="s">
        <v>44939</v>
      </c>
      <c r="C11517" s="1" t="str">
        <f t="shared" si="1627"/>
        <v>21:0719</v>
      </c>
      <c r="D11517" s="1" t="str">
        <f t="shared" ref="D11517:D11524" si="1631">HYPERLINK("http://geochem.nrcan.gc.ca/cdogs/content/svy/svy210212_e.htm", "21:0212")</f>
        <v>21:0212</v>
      </c>
      <c r="E11517" t="s">
        <v>44940</v>
      </c>
      <c r="F11517" t="s">
        <v>44941</v>
      </c>
      <c r="H11517">
        <v>61.702869700000001</v>
      </c>
      <c r="I11517">
        <v>-134.1592004</v>
      </c>
      <c r="J11517" s="1" t="str">
        <f t="shared" ref="J11517:J11524" si="1632">HYPERLINK("http://geochem.nrcan.gc.ca/cdogs/content/kwd/kwd020018_e.htm", "Fluid (stream)")</f>
        <v>Fluid (stream)</v>
      </c>
      <c r="K11517" s="1" t="str">
        <f t="shared" ref="K11517:K11524" si="1633">HYPERLINK("http://geochem.nrcan.gc.ca/cdogs/content/kwd/kwd080007_e.htm", "Untreated Water")</f>
        <v>Untreated Water</v>
      </c>
      <c r="O11517" t="s">
        <v>1812</v>
      </c>
      <c r="P11517" t="s">
        <v>45</v>
      </c>
      <c r="Q11517" t="s">
        <v>35</v>
      </c>
    </row>
    <row r="11518" spans="1:17" hidden="1" x14ac:dyDescent="0.25">
      <c r="A11518" t="s">
        <v>44942</v>
      </c>
      <c r="B11518" t="s">
        <v>44943</v>
      </c>
      <c r="C11518" s="1" t="str">
        <f t="shared" si="1627"/>
        <v>21:0719</v>
      </c>
      <c r="D11518" s="1" t="str">
        <f t="shared" si="1631"/>
        <v>21:0212</v>
      </c>
      <c r="E11518" t="s">
        <v>44944</v>
      </c>
      <c r="F11518" t="s">
        <v>44945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 t="s">
        <v>5793</v>
      </c>
      <c r="P11518" t="s">
        <v>583</v>
      </c>
      <c r="Q11518" t="s">
        <v>653</v>
      </c>
    </row>
    <row r="11519" spans="1:17" hidden="1" x14ac:dyDescent="0.25">
      <c r="A11519" t="s">
        <v>44946</v>
      </c>
      <c r="B11519" t="s">
        <v>44947</v>
      </c>
      <c r="C11519" s="1" t="str">
        <f t="shared" si="1627"/>
        <v>21:0719</v>
      </c>
      <c r="D11519" s="1" t="str">
        <f t="shared" si="1631"/>
        <v>21:0212</v>
      </c>
      <c r="E11519" t="s">
        <v>44948</v>
      </c>
      <c r="F11519" t="s">
        <v>44949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 t="s">
        <v>21098</v>
      </c>
      <c r="P11519" t="s">
        <v>45</v>
      </c>
      <c r="Q11519" t="s">
        <v>522</v>
      </c>
    </row>
    <row r="11520" spans="1:17" hidden="1" x14ac:dyDescent="0.25">
      <c r="A11520" t="s">
        <v>44950</v>
      </c>
      <c r="B11520" t="s">
        <v>44951</v>
      </c>
      <c r="C11520" s="1" t="str">
        <f t="shared" si="1627"/>
        <v>21:0719</v>
      </c>
      <c r="D11520" s="1" t="str">
        <f t="shared" si="1631"/>
        <v>21:0212</v>
      </c>
      <c r="E11520" t="s">
        <v>44952</v>
      </c>
      <c r="F11520" t="s">
        <v>44953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 t="s">
        <v>30726</v>
      </c>
      <c r="P11520" t="s">
        <v>87</v>
      </c>
      <c r="Q11520" t="s">
        <v>398</v>
      </c>
    </row>
    <row r="11521" spans="1:17" hidden="1" x14ac:dyDescent="0.25">
      <c r="A11521" t="s">
        <v>44954</v>
      </c>
      <c r="B11521" t="s">
        <v>44955</v>
      </c>
      <c r="C11521" s="1" t="str">
        <f t="shared" si="1627"/>
        <v>21:0719</v>
      </c>
      <c r="D11521" s="1" t="str">
        <f t="shared" si="1631"/>
        <v>21:0212</v>
      </c>
      <c r="E11521" t="s">
        <v>44956</v>
      </c>
      <c r="F11521" t="s">
        <v>44957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 t="s">
        <v>21</v>
      </c>
      <c r="P11521" t="s">
        <v>87</v>
      </c>
      <c r="Q11521" t="s">
        <v>93</v>
      </c>
    </row>
    <row r="11522" spans="1:17" hidden="1" x14ac:dyDescent="0.25">
      <c r="A11522" t="s">
        <v>44958</v>
      </c>
      <c r="B11522" t="s">
        <v>44959</v>
      </c>
      <c r="C11522" s="1" t="str">
        <f t="shared" si="1627"/>
        <v>21:0719</v>
      </c>
      <c r="D11522" s="1" t="str">
        <f t="shared" si="1631"/>
        <v>21:0212</v>
      </c>
      <c r="E11522" t="s">
        <v>44960</v>
      </c>
      <c r="F11522" t="s">
        <v>44961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 t="s">
        <v>21</v>
      </c>
      <c r="P11522" t="s">
        <v>148</v>
      </c>
      <c r="Q11522" t="s">
        <v>93</v>
      </c>
    </row>
    <row r="11523" spans="1:17" hidden="1" x14ac:dyDescent="0.25">
      <c r="A11523" t="s">
        <v>44962</v>
      </c>
      <c r="B11523" t="s">
        <v>44963</v>
      </c>
      <c r="C11523" s="1" t="str">
        <f t="shared" si="1627"/>
        <v>21:0719</v>
      </c>
      <c r="D11523" s="1" t="str">
        <f t="shared" si="1631"/>
        <v>21:0212</v>
      </c>
      <c r="E11523" t="s">
        <v>44964</v>
      </c>
      <c r="F11523" t="s">
        <v>44965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 t="s">
        <v>27723</v>
      </c>
      <c r="P11523" t="s">
        <v>87</v>
      </c>
      <c r="Q11523" t="s">
        <v>522</v>
      </c>
    </row>
    <row r="11524" spans="1:17" hidden="1" x14ac:dyDescent="0.25">
      <c r="A11524" t="s">
        <v>44966</v>
      </c>
      <c r="B11524" t="s">
        <v>44967</v>
      </c>
      <c r="C11524" s="1" t="str">
        <f t="shared" si="1627"/>
        <v>21:0719</v>
      </c>
      <c r="D11524" s="1" t="str">
        <f t="shared" si="1631"/>
        <v>21:0212</v>
      </c>
      <c r="E11524" t="s">
        <v>44968</v>
      </c>
      <c r="F11524" t="s">
        <v>44969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 t="s">
        <v>1818</v>
      </c>
      <c r="P11524" t="s">
        <v>2212</v>
      </c>
      <c r="Q11524" t="s">
        <v>35</v>
      </c>
    </row>
    <row r="11525" spans="1:17" hidden="1" x14ac:dyDescent="0.25">
      <c r="A11525" t="s">
        <v>44970</v>
      </c>
      <c r="B11525" t="s">
        <v>44971</v>
      </c>
      <c r="C11525" s="1" t="str">
        <f t="shared" si="1627"/>
        <v>21:0719</v>
      </c>
      <c r="D11525" s="1" t="str">
        <f>HYPERLINK("http://geochem.nrcan.gc.ca/cdogs/content/svy/svy_e.htm", "")</f>
        <v/>
      </c>
      <c r="G11525" s="1" t="str">
        <f>HYPERLINK("http://geochem.nrcan.gc.ca/cdogs/content/cr_/cr_00086_e.htm", "86")</f>
        <v>86</v>
      </c>
      <c r="J11525" t="s">
        <v>11703</v>
      </c>
      <c r="K11525" t="s">
        <v>11704</v>
      </c>
      <c r="O11525" t="s">
        <v>3060</v>
      </c>
      <c r="P11525" t="s">
        <v>1515</v>
      </c>
      <c r="Q11525" t="s">
        <v>35</v>
      </c>
    </row>
    <row r="11526" spans="1:17" hidden="1" x14ac:dyDescent="0.25">
      <c r="A11526" t="s">
        <v>44972</v>
      </c>
      <c r="B11526" t="s">
        <v>44973</v>
      </c>
      <c r="C11526" s="1" t="str">
        <f t="shared" si="1627"/>
        <v>21:0719</v>
      </c>
      <c r="D11526" s="1" t="str">
        <f t="shared" ref="D11526:D11559" si="1634">HYPERLINK("http://geochem.nrcan.gc.ca/cdogs/content/svy/svy210212_e.htm", "21:0212")</f>
        <v>21:0212</v>
      </c>
      <c r="E11526" t="s">
        <v>44974</v>
      </c>
      <c r="F11526" t="s">
        <v>44975</v>
      </c>
      <c r="H11526">
        <v>61.6061464</v>
      </c>
      <c r="I11526">
        <v>-134.01685860000001</v>
      </c>
      <c r="J11526" s="1" t="str">
        <f t="shared" ref="J11526:J11559" si="1635">HYPERLINK("http://geochem.nrcan.gc.ca/cdogs/content/kwd/kwd020018_e.htm", "Fluid (stream)")</f>
        <v>Fluid (stream)</v>
      </c>
      <c r="K11526" s="1" t="str">
        <f t="shared" ref="K11526:K11559" si="1636">HYPERLINK("http://geochem.nrcan.gc.ca/cdogs/content/kwd/kwd080007_e.htm", "Untreated Water")</f>
        <v>Untreated Water</v>
      </c>
      <c r="O11526" t="s">
        <v>21</v>
      </c>
      <c r="P11526" t="s">
        <v>45</v>
      </c>
      <c r="Q11526" t="s">
        <v>29</v>
      </c>
    </row>
    <row r="11527" spans="1:17" hidden="1" x14ac:dyDescent="0.25">
      <c r="A11527" t="s">
        <v>44976</v>
      </c>
      <c r="B11527" t="s">
        <v>44977</v>
      </c>
      <c r="C11527" s="1" t="str">
        <f t="shared" si="1627"/>
        <v>21:0719</v>
      </c>
      <c r="D11527" s="1" t="str">
        <f t="shared" si="1634"/>
        <v>21:0212</v>
      </c>
      <c r="E11527" t="s">
        <v>44978</v>
      </c>
      <c r="F11527" t="s">
        <v>44979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 t="s">
        <v>21</v>
      </c>
      <c r="P11527" t="s">
        <v>87</v>
      </c>
      <c r="Q11527" t="s">
        <v>29</v>
      </c>
    </row>
    <row r="11528" spans="1:17" hidden="1" x14ac:dyDescent="0.25">
      <c r="A11528" t="s">
        <v>44980</v>
      </c>
      <c r="B11528" t="s">
        <v>44981</v>
      </c>
      <c r="C11528" s="1" t="str">
        <f t="shared" si="1627"/>
        <v>21:0719</v>
      </c>
      <c r="D11528" s="1" t="str">
        <f t="shared" si="1634"/>
        <v>21:0212</v>
      </c>
      <c r="E11528" t="s">
        <v>44982</v>
      </c>
      <c r="F11528" t="s">
        <v>44983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 t="s">
        <v>43099</v>
      </c>
      <c r="P11528" t="s">
        <v>45</v>
      </c>
      <c r="Q11528" t="s">
        <v>35</v>
      </c>
    </row>
    <row r="11529" spans="1:17" hidden="1" x14ac:dyDescent="0.25">
      <c r="A11529" t="s">
        <v>44984</v>
      </c>
      <c r="B11529" t="s">
        <v>44985</v>
      </c>
      <c r="C11529" s="1" t="str">
        <f t="shared" si="1627"/>
        <v>21:0719</v>
      </c>
      <c r="D11529" s="1" t="str">
        <f t="shared" si="1634"/>
        <v>21:0212</v>
      </c>
      <c r="E11529" t="s">
        <v>44982</v>
      </c>
      <c r="F11529" t="s">
        <v>44986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 t="s">
        <v>10710</v>
      </c>
      <c r="P11529" t="s">
        <v>45</v>
      </c>
      <c r="Q11529" t="s">
        <v>392</v>
      </c>
    </row>
    <row r="11530" spans="1:17" hidden="1" x14ac:dyDescent="0.25">
      <c r="A11530" t="s">
        <v>44987</v>
      </c>
      <c r="B11530" t="s">
        <v>44988</v>
      </c>
      <c r="C11530" s="1" t="str">
        <f t="shared" si="1627"/>
        <v>21:0719</v>
      </c>
      <c r="D11530" s="1" t="str">
        <f t="shared" si="1634"/>
        <v>21:0212</v>
      </c>
      <c r="E11530" t="s">
        <v>44989</v>
      </c>
      <c r="F11530" t="s">
        <v>44990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 t="s">
        <v>138</v>
      </c>
      <c r="P11530" t="s">
        <v>45</v>
      </c>
      <c r="Q11530" t="s">
        <v>5130</v>
      </c>
    </row>
    <row r="11531" spans="1:17" hidden="1" x14ac:dyDescent="0.25">
      <c r="A11531" t="s">
        <v>44991</v>
      </c>
      <c r="B11531" t="s">
        <v>44992</v>
      </c>
      <c r="C11531" s="1" t="str">
        <f t="shared" si="1627"/>
        <v>21:0719</v>
      </c>
      <c r="D11531" s="1" t="str">
        <f t="shared" si="1634"/>
        <v>21:0212</v>
      </c>
      <c r="E11531" t="s">
        <v>44993</v>
      </c>
      <c r="F11531" t="s">
        <v>44994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 t="s">
        <v>44995</v>
      </c>
      <c r="P11531" t="s">
        <v>45</v>
      </c>
      <c r="Q11531" t="s">
        <v>5130</v>
      </c>
    </row>
    <row r="11532" spans="1:17" hidden="1" x14ac:dyDescent="0.25">
      <c r="A11532" t="s">
        <v>44996</v>
      </c>
      <c r="B11532" t="s">
        <v>44997</v>
      </c>
      <c r="C11532" s="1" t="str">
        <f t="shared" si="1627"/>
        <v>21:0719</v>
      </c>
      <c r="D11532" s="1" t="str">
        <f t="shared" si="1634"/>
        <v>21:0212</v>
      </c>
      <c r="E11532" t="s">
        <v>44998</v>
      </c>
      <c r="F11532" t="s">
        <v>44999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 t="s">
        <v>3532</v>
      </c>
      <c r="P11532" t="s">
        <v>87</v>
      </c>
      <c r="Q11532" t="s">
        <v>392</v>
      </c>
    </row>
    <row r="11533" spans="1:17" hidden="1" x14ac:dyDescent="0.25">
      <c r="A11533" t="s">
        <v>45000</v>
      </c>
      <c r="B11533" t="s">
        <v>45001</v>
      </c>
      <c r="C11533" s="1" t="str">
        <f t="shared" si="1627"/>
        <v>21:0719</v>
      </c>
      <c r="D11533" s="1" t="str">
        <f t="shared" si="1634"/>
        <v>21:0212</v>
      </c>
      <c r="E11533" t="s">
        <v>45002</v>
      </c>
      <c r="F11533" t="s">
        <v>45003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 t="s">
        <v>21</v>
      </c>
      <c r="P11533" t="s">
        <v>148</v>
      </c>
      <c r="Q11533" t="s">
        <v>71</v>
      </c>
    </row>
    <row r="11534" spans="1:17" hidden="1" x14ac:dyDescent="0.25">
      <c r="A11534" t="s">
        <v>45004</v>
      </c>
      <c r="B11534" t="s">
        <v>45005</v>
      </c>
      <c r="C11534" s="1" t="str">
        <f t="shared" si="1627"/>
        <v>21:0719</v>
      </c>
      <c r="D11534" s="1" t="str">
        <f t="shared" si="1634"/>
        <v>21:0212</v>
      </c>
      <c r="E11534" t="s">
        <v>45006</v>
      </c>
      <c r="F11534" t="s">
        <v>45007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 t="s">
        <v>689</v>
      </c>
      <c r="P11534" t="s">
        <v>87</v>
      </c>
      <c r="Q11534" t="s">
        <v>59</v>
      </c>
    </row>
    <row r="11535" spans="1:17" hidden="1" x14ac:dyDescent="0.25">
      <c r="A11535" t="s">
        <v>45008</v>
      </c>
      <c r="B11535" t="s">
        <v>45009</v>
      </c>
      <c r="C11535" s="1" t="str">
        <f t="shared" si="1627"/>
        <v>21:0719</v>
      </c>
      <c r="D11535" s="1" t="str">
        <f t="shared" si="1634"/>
        <v>21:0212</v>
      </c>
      <c r="E11535" t="s">
        <v>45010</v>
      </c>
      <c r="F11535" t="s">
        <v>45011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 t="s">
        <v>21</v>
      </c>
      <c r="P11535" t="s">
        <v>583</v>
      </c>
      <c r="Q11535" t="s">
        <v>23</v>
      </c>
    </row>
    <row r="11536" spans="1:17" hidden="1" x14ac:dyDescent="0.25">
      <c r="A11536" t="s">
        <v>45012</v>
      </c>
      <c r="B11536" t="s">
        <v>45013</v>
      </c>
      <c r="C11536" s="1" t="str">
        <f t="shared" si="1627"/>
        <v>21:0719</v>
      </c>
      <c r="D11536" s="1" t="str">
        <f t="shared" si="1634"/>
        <v>21:0212</v>
      </c>
      <c r="E11536" t="s">
        <v>45014</v>
      </c>
      <c r="F11536" t="s">
        <v>45015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 t="s">
        <v>1818</v>
      </c>
      <c r="P11536" t="s">
        <v>87</v>
      </c>
      <c r="Q11536" t="s">
        <v>392</v>
      </c>
    </row>
    <row r="11537" spans="1:17" hidden="1" x14ac:dyDescent="0.25">
      <c r="A11537" t="s">
        <v>45016</v>
      </c>
      <c r="B11537" t="s">
        <v>45017</v>
      </c>
      <c r="C11537" s="1" t="str">
        <f t="shared" si="1627"/>
        <v>21:0719</v>
      </c>
      <c r="D11537" s="1" t="str">
        <f t="shared" si="1634"/>
        <v>21:0212</v>
      </c>
      <c r="E11537" t="s">
        <v>45018</v>
      </c>
      <c r="F11537" t="s">
        <v>45019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 t="s">
        <v>154</v>
      </c>
      <c r="P11537" t="s">
        <v>87</v>
      </c>
      <c r="Q11537" t="s">
        <v>392</v>
      </c>
    </row>
    <row r="11538" spans="1:17" hidden="1" x14ac:dyDescent="0.25">
      <c r="A11538" t="s">
        <v>45020</v>
      </c>
      <c r="B11538" t="s">
        <v>45021</v>
      </c>
      <c r="C11538" s="1" t="str">
        <f t="shared" si="1627"/>
        <v>21:0719</v>
      </c>
      <c r="D11538" s="1" t="str">
        <f t="shared" si="1634"/>
        <v>21:0212</v>
      </c>
      <c r="E11538" t="s">
        <v>45022</v>
      </c>
      <c r="F11538" t="s">
        <v>45023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 t="s">
        <v>21</v>
      </c>
      <c r="P11538" t="s">
        <v>87</v>
      </c>
      <c r="Q11538" t="s">
        <v>59</v>
      </c>
    </row>
    <row r="11539" spans="1:17" hidden="1" x14ac:dyDescent="0.25">
      <c r="A11539" t="s">
        <v>45024</v>
      </c>
      <c r="B11539" t="s">
        <v>45025</v>
      </c>
      <c r="C11539" s="1" t="str">
        <f t="shared" si="1627"/>
        <v>21:0719</v>
      </c>
      <c r="D11539" s="1" t="str">
        <f t="shared" si="1634"/>
        <v>21:0212</v>
      </c>
      <c r="E11539" t="s">
        <v>45026</v>
      </c>
      <c r="F11539" t="s">
        <v>45027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 t="s">
        <v>17101</v>
      </c>
      <c r="P11539" t="s">
        <v>148</v>
      </c>
      <c r="Q11539" t="s">
        <v>398</v>
      </c>
    </row>
    <row r="11540" spans="1:17" hidden="1" x14ac:dyDescent="0.25">
      <c r="A11540" t="s">
        <v>45028</v>
      </c>
      <c r="B11540" t="s">
        <v>45029</v>
      </c>
      <c r="C11540" s="1" t="str">
        <f t="shared" si="1627"/>
        <v>21:0719</v>
      </c>
      <c r="D11540" s="1" t="str">
        <f t="shared" si="1634"/>
        <v>21:0212</v>
      </c>
      <c r="E11540" t="s">
        <v>45030</v>
      </c>
      <c r="F11540" t="s">
        <v>45031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 t="s">
        <v>19429</v>
      </c>
      <c r="P11540" t="s">
        <v>87</v>
      </c>
      <c r="Q11540" t="s">
        <v>398</v>
      </c>
    </row>
    <row r="11541" spans="1:17" hidden="1" x14ac:dyDescent="0.25">
      <c r="A11541" t="s">
        <v>45032</v>
      </c>
      <c r="B11541" t="s">
        <v>45033</v>
      </c>
      <c r="C11541" s="1" t="str">
        <f t="shared" si="1627"/>
        <v>21:0719</v>
      </c>
      <c r="D11541" s="1" t="str">
        <f t="shared" si="1634"/>
        <v>21:0212</v>
      </c>
      <c r="E11541" t="s">
        <v>45034</v>
      </c>
      <c r="F11541" t="s">
        <v>45035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 t="s">
        <v>5563</v>
      </c>
      <c r="P11541" t="s">
        <v>87</v>
      </c>
      <c r="Q11541" t="s">
        <v>653</v>
      </c>
    </row>
    <row r="11542" spans="1:17" hidden="1" x14ac:dyDescent="0.25">
      <c r="A11542" t="s">
        <v>45036</v>
      </c>
      <c r="B11542" t="s">
        <v>45037</v>
      </c>
      <c r="C11542" s="1" t="str">
        <f t="shared" si="1627"/>
        <v>21:0719</v>
      </c>
      <c r="D11542" s="1" t="str">
        <f t="shared" si="1634"/>
        <v>21:0212</v>
      </c>
      <c r="E11542" t="s">
        <v>45038</v>
      </c>
      <c r="F11542" t="s">
        <v>45039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 t="s">
        <v>7174</v>
      </c>
      <c r="P11542" t="s">
        <v>45</v>
      </c>
      <c r="Q11542" t="s">
        <v>522</v>
      </c>
    </row>
    <row r="11543" spans="1:17" hidden="1" x14ac:dyDescent="0.25">
      <c r="A11543" t="s">
        <v>45040</v>
      </c>
      <c r="B11543" t="s">
        <v>45041</v>
      </c>
      <c r="C11543" s="1" t="str">
        <f t="shared" si="1627"/>
        <v>21:0719</v>
      </c>
      <c r="D11543" s="1" t="str">
        <f t="shared" si="1634"/>
        <v>21:0212</v>
      </c>
      <c r="E11543" t="s">
        <v>45042</v>
      </c>
      <c r="F11543" t="s">
        <v>45043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 t="s">
        <v>21</v>
      </c>
      <c r="P11543" t="s">
        <v>1515</v>
      </c>
      <c r="Q11543" t="s">
        <v>103</v>
      </c>
    </row>
    <row r="11544" spans="1:17" hidden="1" x14ac:dyDescent="0.25">
      <c r="A11544" t="s">
        <v>45044</v>
      </c>
      <c r="B11544" t="s">
        <v>45045</v>
      </c>
      <c r="C11544" s="1" t="str">
        <f t="shared" si="1627"/>
        <v>21:0719</v>
      </c>
      <c r="D11544" s="1" t="str">
        <f t="shared" si="1634"/>
        <v>21:0212</v>
      </c>
      <c r="E11544" t="s">
        <v>45046</v>
      </c>
      <c r="F11544" t="s">
        <v>45047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 t="s">
        <v>17579</v>
      </c>
      <c r="P11544" t="s">
        <v>636</v>
      </c>
      <c r="Q11544" t="s">
        <v>365</v>
      </c>
    </row>
    <row r="11545" spans="1:17" hidden="1" x14ac:dyDescent="0.25">
      <c r="A11545" t="s">
        <v>45048</v>
      </c>
      <c r="B11545" t="s">
        <v>45049</v>
      </c>
      <c r="C11545" s="1" t="str">
        <f t="shared" si="1627"/>
        <v>21:0719</v>
      </c>
      <c r="D11545" s="1" t="str">
        <f t="shared" si="1634"/>
        <v>21:0212</v>
      </c>
      <c r="E11545" t="s">
        <v>45046</v>
      </c>
      <c r="F11545" t="s">
        <v>45050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 t="s">
        <v>17579</v>
      </c>
      <c r="P11545" t="s">
        <v>391</v>
      </c>
      <c r="Q11545" t="s">
        <v>522</v>
      </c>
    </row>
    <row r="11546" spans="1:17" hidden="1" x14ac:dyDescent="0.25">
      <c r="A11546" t="s">
        <v>45051</v>
      </c>
      <c r="B11546" t="s">
        <v>45052</v>
      </c>
      <c r="C11546" s="1" t="str">
        <f t="shared" si="1627"/>
        <v>21:0719</v>
      </c>
      <c r="D11546" s="1" t="str">
        <f t="shared" si="1634"/>
        <v>21:0212</v>
      </c>
      <c r="E11546" t="s">
        <v>45053</v>
      </c>
      <c r="F11546" t="s">
        <v>45054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 t="s">
        <v>22053</v>
      </c>
      <c r="P11546" t="s">
        <v>2943</v>
      </c>
      <c r="Q11546" t="s">
        <v>398</v>
      </c>
    </row>
    <row r="11547" spans="1:17" hidden="1" x14ac:dyDescent="0.25">
      <c r="A11547" t="s">
        <v>45055</v>
      </c>
      <c r="B11547" t="s">
        <v>45056</v>
      </c>
      <c r="C11547" s="1" t="str">
        <f t="shared" si="1627"/>
        <v>21:0719</v>
      </c>
      <c r="D11547" s="1" t="str">
        <f t="shared" si="1634"/>
        <v>21:0212</v>
      </c>
      <c r="E11547" t="s">
        <v>45057</v>
      </c>
      <c r="F11547" t="s">
        <v>45058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  <c r="O11547" t="s">
        <v>108</v>
      </c>
      <c r="P11547" t="s">
        <v>108</v>
      </c>
      <c r="Q11547" t="s">
        <v>108</v>
      </c>
    </row>
    <row r="11548" spans="1:17" hidden="1" x14ac:dyDescent="0.25">
      <c r="A11548" t="s">
        <v>45059</v>
      </c>
      <c r="B11548" t="s">
        <v>45060</v>
      </c>
      <c r="C11548" s="1" t="str">
        <f t="shared" si="1627"/>
        <v>21:0719</v>
      </c>
      <c r="D11548" s="1" t="str">
        <f t="shared" si="1634"/>
        <v>21:0212</v>
      </c>
      <c r="E11548" t="s">
        <v>45061</v>
      </c>
      <c r="F11548" t="s">
        <v>45062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 t="s">
        <v>4378</v>
      </c>
      <c r="P11548" t="s">
        <v>2212</v>
      </c>
      <c r="Q11548" t="s">
        <v>522</v>
      </c>
    </row>
    <row r="11549" spans="1:17" hidden="1" x14ac:dyDescent="0.25">
      <c r="A11549" t="s">
        <v>45063</v>
      </c>
      <c r="B11549" t="s">
        <v>45064</v>
      </c>
      <c r="C11549" s="1" t="str">
        <f t="shared" si="1627"/>
        <v>21:0719</v>
      </c>
      <c r="D11549" s="1" t="str">
        <f t="shared" si="1634"/>
        <v>21:0212</v>
      </c>
      <c r="E11549" t="s">
        <v>45065</v>
      </c>
      <c r="F11549" t="s">
        <v>45066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 t="s">
        <v>689</v>
      </c>
      <c r="P11549" t="s">
        <v>397</v>
      </c>
      <c r="Q11549" t="s">
        <v>5130</v>
      </c>
    </row>
    <row r="11550" spans="1:17" hidden="1" x14ac:dyDescent="0.25">
      <c r="A11550" t="s">
        <v>45067</v>
      </c>
      <c r="B11550" t="s">
        <v>45068</v>
      </c>
      <c r="C11550" s="1" t="str">
        <f t="shared" si="1627"/>
        <v>21:0719</v>
      </c>
      <c r="D11550" s="1" t="str">
        <f t="shared" si="1634"/>
        <v>21:0212</v>
      </c>
      <c r="E11550" t="s">
        <v>45069</v>
      </c>
      <c r="F11550" t="s">
        <v>45070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 t="s">
        <v>21</v>
      </c>
      <c r="P11550" t="s">
        <v>22</v>
      </c>
      <c r="Q11550" t="s">
        <v>23</v>
      </c>
    </row>
    <row r="11551" spans="1:17" hidden="1" x14ac:dyDescent="0.25">
      <c r="A11551" t="s">
        <v>45071</v>
      </c>
      <c r="B11551" t="s">
        <v>45072</v>
      </c>
      <c r="C11551" s="1" t="str">
        <f t="shared" si="1627"/>
        <v>21:0719</v>
      </c>
      <c r="D11551" s="1" t="str">
        <f t="shared" si="1634"/>
        <v>21:0212</v>
      </c>
      <c r="E11551" t="s">
        <v>45073</v>
      </c>
      <c r="F11551" t="s">
        <v>45074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 t="s">
        <v>21</v>
      </c>
      <c r="P11551" t="s">
        <v>2212</v>
      </c>
      <c r="Q11551" t="s">
        <v>59</v>
      </c>
    </row>
    <row r="11552" spans="1:17" hidden="1" x14ac:dyDescent="0.25">
      <c r="A11552" t="s">
        <v>45075</v>
      </c>
      <c r="B11552" t="s">
        <v>45076</v>
      </c>
      <c r="C11552" s="1" t="str">
        <f t="shared" si="1627"/>
        <v>21:0719</v>
      </c>
      <c r="D11552" s="1" t="str">
        <f t="shared" si="1634"/>
        <v>21:0212</v>
      </c>
      <c r="E11552" t="s">
        <v>45077</v>
      </c>
      <c r="F11552" t="s">
        <v>45078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 t="s">
        <v>43447</v>
      </c>
      <c r="P11552" t="s">
        <v>391</v>
      </c>
      <c r="Q11552" t="s">
        <v>35</v>
      </c>
    </row>
    <row r="11553" spans="1:17" hidden="1" x14ac:dyDescent="0.25">
      <c r="A11553" t="s">
        <v>45079</v>
      </c>
      <c r="B11553" t="s">
        <v>45080</v>
      </c>
      <c r="C11553" s="1" t="str">
        <f t="shared" si="1627"/>
        <v>21:0719</v>
      </c>
      <c r="D11553" s="1" t="str">
        <f t="shared" si="1634"/>
        <v>21:0212</v>
      </c>
      <c r="E11553" t="s">
        <v>45081</v>
      </c>
      <c r="F11553" t="s">
        <v>45082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 t="s">
        <v>21429</v>
      </c>
      <c r="P11553" t="s">
        <v>1631</v>
      </c>
      <c r="Q11553" t="s">
        <v>5130</v>
      </c>
    </row>
    <row r="11554" spans="1:17" hidden="1" x14ac:dyDescent="0.25">
      <c r="A11554" t="s">
        <v>45083</v>
      </c>
      <c r="B11554" t="s">
        <v>45084</v>
      </c>
      <c r="C11554" s="1" t="str">
        <f t="shared" si="1627"/>
        <v>21:0719</v>
      </c>
      <c r="D11554" s="1" t="str">
        <f t="shared" si="1634"/>
        <v>21:0212</v>
      </c>
      <c r="E11554" t="s">
        <v>45085</v>
      </c>
      <c r="F11554" t="s">
        <v>45086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 t="s">
        <v>21</v>
      </c>
      <c r="P11554" t="s">
        <v>397</v>
      </c>
      <c r="Q11554" t="s">
        <v>88</v>
      </c>
    </row>
    <row r="11555" spans="1:17" hidden="1" x14ac:dyDescent="0.25">
      <c r="A11555" t="s">
        <v>45087</v>
      </c>
      <c r="B11555" t="s">
        <v>45088</v>
      </c>
      <c r="C11555" s="1" t="str">
        <f t="shared" si="1627"/>
        <v>21:0719</v>
      </c>
      <c r="D11555" s="1" t="str">
        <f t="shared" si="1634"/>
        <v>21:0212</v>
      </c>
      <c r="E11555" t="s">
        <v>45089</v>
      </c>
      <c r="F11555" t="s">
        <v>45090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 t="s">
        <v>7165</v>
      </c>
      <c r="P11555" t="s">
        <v>1515</v>
      </c>
      <c r="Q11555" t="s">
        <v>365</v>
      </c>
    </row>
    <row r="11556" spans="1:17" hidden="1" x14ac:dyDescent="0.25">
      <c r="A11556" t="s">
        <v>45091</v>
      </c>
      <c r="B11556" t="s">
        <v>45092</v>
      </c>
      <c r="C11556" s="1" t="str">
        <f t="shared" si="1627"/>
        <v>21:0719</v>
      </c>
      <c r="D11556" s="1" t="str">
        <f t="shared" si="1634"/>
        <v>21:0212</v>
      </c>
      <c r="E11556" t="s">
        <v>45093</v>
      </c>
      <c r="F11556" t="s">
        <v>45094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 t="s">
        <v>21</v>
      </c>
      <c r="P11556" t="s">
        <v>397</v>
      </c>
      <c r="Q11556" t="s">
        <v>93</v>
      </c>
    </row>
    <row r="11557" spans="1:17" hidden="1" x14ac:dyDescent="0.25">
      <c r="A11557" t="s">
        <v>45095</v>
      </c>
      <c r="B11557" t="s">
        <v>45096</v>
      </c>
      <c r="C11557" s="1" t="str">
        <f t="shared" si="1627"/>
        <v>21:0719</v>
      </c>
      <c r="D11557" s="1" t="str">
        <f t="shared" si="1634"/>
        <v>21:0212</v>
      </c>
      <c r="E11557" t="s">
        <v>45097</v>
      </c>
      <c r="F11557" t="s">
        <v>45098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 t="s">
        <v>652</v>
      </c>
      <c r="P11557" t="s">
        <v>636</v>
      </c>
      <c r="Q11557" t="s">
        <v>198</v>
      </c>
    </row>
    <row r="11558" spans="1:17" hidden="1" x14ac:dyDescent="0.25">
      <c r="A11558" t="s">
        <v>45099</v>
      </c>
      <c r="B11558" t="s">
        <v>45100</v>
      </c>
      <c r="C11558" s="1" t="str">
        <f t="shared" si="1627"/>
        <v>21:0719</v>
      </c>
      <c r="D11558" s="1" t="str">
        <f t="shared" si="1634"/>
        <v>21:0212</v>
      </c>
      <c r="E11558" t="s">
        <v>45101</v>
      </c>
      <c r="F11558" t="s">
        <v>45102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 t="s">
        <v>21</v>
      </c>
      <c r="P11558" t="s">
        <v>636</v>
      </c>
      <c r="Q11558" t="s">
        <v>29</v>
      </c>
    </row>
    <row r="11559" spans="1:17" hidden="1" x14ac:dyDescent="0.25">
      <c r="A11559" t="s">
        <v>45103</v>
      </c>
      <c r="B11559" t="s">
        <v>45104</v>
      </c>
      <c r="C11559" s="1" t="str">
        <f t="shared" si="1627"/>
        <v>21:0719</v>
      </c>
      <c r="D11559" s="1" t="str">
        <f t="shared" si="1634"/>
        <v>21:0212</v>
      </c>
      <c r="E11559" t="s">
        <v>45105</v>
      </c>
      <c r="F11559" t="s">
        <v>45106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 t="s">
        <v>21</v>
      </c>
      <c r="P11559" t="s">
        <v>880</v>
      </c>
      <c r="Q11559" t="s">
        <v>59</v>
      </c>
    </row>
    <row r="11560" spans="1:17" hidden="1" x14ac:dyDescent="0.25">
      <c r="A11560" t="s">
        <v>45107</v>
      </c>
      <c r="B11560" t="s">
        <v>45108</v>
      </c>
      <c r="C11560" s="1" t="str">
        <f t="shared" si="1627"/>
        <v>21:0719</v>
      </c>
      <c r="D11560" s="1" t="str">
        <f>HYPERLINK("http://geochem.nrcan.gc.ca/cdogs/content/svy/svy_e.htm", "")</f>
        <v/>
      </c>
      <c r="G11560" s="1" t="str">
        <f>HYPERLINK("http://geochem.nrcan.gc.ca/cdogs/content/cr_/cr_00086_e.htm", "86")</f>
        <v>86</v>
      </c>
      <c r="J11560" t="s">
        <v>11703</v>
      </c>
      <c r="K11560" t="s">
        <v>11704</v>
      </c>
      <c r="O11560" t="s">
        <v>10120</v>
      </c>
      <c r="P11560" t="s">
        <v>636</v>
      </c>
      <c r="Q11560" t="s">
        <v>29</v>
      </c>
    </row>
    <row r="11561" spans="1:17" hidden="1" x14ac:dyDescent="0.25">
      <c r="A11561" t="s">
        <v>45109</v>
      </c>
      <c r="B11561" t="s">
        <v>45110</v>
      </c>
      <c r="C11561" s="1" t="str">
        <f t="shared" si="1627"/>
        <v>21:0719</v>
      </c>
      <c r="D11561" s="1" t="str">
        <f>HYPERLINK("http://geochem.nrcan.gc.ca/cdogs/content/svy/svy210212_e.htm", "21:0212")</f>
        <v>21:0212</v>
      </c>
      <c r="E11561" t="s">
        <v>45111</v>
      </c>
      <c r="F11561" t="s">
        <v>45112</v>
      </c>
      <c r="H11561">
        <v>61.946698300000001</v>
      </c>
      <c r="I11561">
        <v>-135.88055</v>
      </c>
      <c r="J11561" s="1" t="str">
        <f>HYPERLINK("http://geochem.nrcan.gc.ca/cdogs/content/kwd/kwd020018_e.htm", "Fluid (stream)")</f>
        <v>Fluid (stream)</v>
      </c>
      <c r="K11561" s="1" t="str">
        <f>HYPERLINK("http://geochem.nrcan.gc.ca/cdogs/content/kwd/kwd080007_e.htm", "Untreated Water")</f>
        <v>Untreated Water</v>
      </c>
      <c r="O11561" t="s">
        <v>21</v>
      </c>
      <c r="P11561" t="s">
        <v>2943</v>
      </c>
      <c r="Q11561" t="s">
        <v>23</v>
      </c>
    </row>
    <row r="11562" spans="1:17" hidden="1" x14ac:dyDescent="0.25">
      <c r="A11562" t="s">
        <v>45113</v>
      </c>
      <c r="B11562" t="s">
        <v>45114</v>
      </c>
      <c r="C11562" s="1" t="str">
        <f t="shared" si="1627"/>
        <v>21:0719</v>
      </c>
      <c r="D11562" s="1" t="str">
        <f>HYPERLINK("http://geochem.nrcan.gc.ca/cdogs/content/svy/svy210212_e.htm", "21:0212")</f>
        <v>21:0212</v>
      </c>
      <c r="E11562" t="s">
        <v>45115</v>
      </c>
      <c r="F11562" t="s">
        <v>45116</v>
      </c>
      <c r="H11562">
        <v>61.918700200000004</v>
      </c>
      <c r="I11562">
        <v>-135.84278019999999</v>
      </c>
      <c r="J11562" s="1" t="str">
        <f>HYPERLINK("http://geochem.nrcan.gc.ca/cdogs/content/kwd/kwd020018_e.htm", "Fluid (stream)")</f>
        <v>Fluid (stream)</v>
      </c>
      <c r="K11562" s="1" t="str">
        <f>HYPERLINK("http://geochem.nrcan.gc.ca/cdogs/content/kwd/kwd080007_e.htm", "Untreated Water")</f>
        <v>Untreated Water</v>
      </c>
      <c r="O11562" t="s">
        <v>21</v>
      </c>
      <c r="P11562" t="s">
        <v>397</v>
      </c>
      <c r="Q11562" t="s">
        <v>23</v>
      </c>
    </row>
    <row r="11563" spans="1:17" hidden="1" x14ac:dyDescent="0.25">
      <c r="A11563" t="s">
        <v>45117</v>
      </c>
      <c r="B11563" t="s">
        <v>45118</v>
      </c>
      <c r="C11563" s="1" t="str">
        <f t="shared" si="1627"/>
        <v>21:0719</v>
      </c>
      <c r="D11563" s="1" t="str">
        <f>HYPERLINK("http://geochem.nrcan.gc.ca/cdogs/content/svy/svy210212_e.htm", "21:0212")</f>
        <v>21:0212</v>
      </c>
      <c r="E11563" t="s">
        <v>45119</v>
      </c>
      <c r="F11563" t="s">
        <v>45120</v>
      </c>
      <c r="H11563">
        <v>61.906109200000003</v>
      </c>
      <c r="I11563">
        <v>-135.8345123</v>
      </c>
      <c r="J11563" s="1" t="str">
        <f>HYPERLINK("http://geochem.nrcan.gc.ca/cdogs/content/kwd/kwd020018_e.htm", "Fluid (stream)")</f>
        <v>Fluid (stream)</v>
      </c>
      <c r="K11563" s="1" t="str">
        <f>HYPERLINK("http://geochem.nrcan.gc.ca/cdogs/content/kwd/kwd080007_e.htm", "Untreated Water")</f>
        <v>Untreated Water</v>
      </c>
      <c r="O11563" t="s">
        <v>21</v>
      </c>
      <c r="P11563" t="s">
        <v>2943</v>
      </c>
      <c r="Q11563" t="s">
        <v>46</v>
      </c>
    </row>
    <row r="11564" spans="1:17" hidden="1" x14ac:dyDescent="0.25">
      <c r="A11564" t="s">
        <v>45121</v>
      </c>
      <c r="B11564" t="s">
        <v>45122</v>
      </c>
      <c r="C11564" s="1" t="str">
        <f t="shared" si="1627"/>
        <v>21:0719</v>
      </c>
      <c r="D11564" s="1" t="str">
        <f>HYPERLINK("http://geochem.nrcan.gc.ca/cdogs/content/svy/svy210212_e.htm", "21:0212")</f>
        <v>21:0212</v>
      </c>
      <c r="E11564" t="s">
        <v>45123</v>
      </c>
      <c r="F11564" t="s">
        <v>45124</v>
      </c>
      <c r="H11564">
        <v>61.905161</v>
      </c>
      <c r="I11564">
        <v>-135.81467319999999</v>
      </c>
      <c r="J11564" s="1" t="str">
        <f>HYPERLINK("http://geochem.nrcan.gc.ca/cdogs/content/kwd/kwd020018_e.htm", "Fluid (stream)")</f>
        <v>Fluid (stream)</v>
      </c>
      <c r="K11564" s="1" t="str">
        <f>HYPERLINK("http://geochem.nrcan.gc.ca/cdogs/content/kwd/kwd080007_e.htm", "Untreated Water")</f>
        <v>Untreated Water</v>
      </c>
      <c r="O11564" t="s">
        <v>21</v>
      </c>
      <c r="P11564" t="s">
        <v>1515</v>
      </c>
      <c r="Q11564" t="s">
        <v>71</v>
      </c>
    </row>
    <row r="11565" spans="1:17" hidden="1" x14ac:dyDescent="0.25">
      <c r="A11565" t="s">
        <v>45125</v>
      </c>
      <c r="B11565" t="s">
        <v>45126</v>
      </c>
      <c r="C11565" s="1" t="str">
        <f t="shared" si="1627"/>
        <v>21:0719</v>
      </c>
      <c r="D11565" s="1" t="str">
        <f>HYPERLINK("http://geochem.nrcan.gc.ca/cdogs/content/svy/svy_e.htm", "")</f>
        <v/>
      </c>
      <c r="G11565" s="1" t="str">
        <f>HYPERLINK("http://geochem.nrcan.gc.ca/cdogs/content/cr_/cr_00084_e.htm", "84")</f>
        <v>84</v>
      </c>
      <c r="J11565" t="s">
        <v>11703</v>
      </c>
      <c r="K11565" t="s">
        <v>11704</v>
      </c>
      <c r="O11565" t="s">
        <v>1247</v>
      </c>
      <c r="P11565" t="s">
        <v>2212</v>
      </c>
      <c r="Q11565" t="s">
        <v>59</v>
      </c>
    </row>
    <row r="11566" spans="1:17" hidden="1" x14ac:dyDescent="0.25">
      <c r="A11566" t="s">
        <v>45127</v>
      </c>
      <c r="B11566" t="s">
        <v>45128</v>
      </c>
      <c r="C11566" s="1" t="str">
        <f t="shared" si="1627"/>
        <v>21:0719</v>
      </c>
      <c r="D11566" s="1" t="str">
        <f t="shared" ref="D11566:D11585" si="1637">HYPERLINK("http://geochem.nrcan.gc.ca/cdogs/content/svy/svy210212_e.htm", "21:0212")</f>
        <v>21:0212</v>
      </c>
      <c r="E11566" t="s">
        <v>45129</v>
      </c>
      <c r="F11566" t="s">
        <v>45130</v>
      </c>
      <c r="H11566">
        <v>61.867206699999997</v>
      </c>
      <c r="I11566">
        <v>-135.8074191</v>
      </c>
      <c r="J11566" s="1" t="str">
        <f t="shared" ref="J11566:J11585" si="1638">HYPERLINK("http://geochem.nrcan.gc.ca/cdogs/content/kwd/kwd020018_e.htm", "Fluid (stream)")</f>
        <v>Fluid (stream)</v>
      </c>
      <c r="K11566" s="1" t="str">
        <f t="shared" ref="K11566:K11585" si="1639">HYPERLINK("http://geochem.nrcan.gc.ca/cdogs/content/kwd/kwd080007_e.htm", "Untreated Water")</f>
        <v>Untreated Water</v>
      </c>
      <c r="O11566" t="s">
        <v>21</v>
      </c>
      <c r="P11566" t="s">
        <v>2212</v>
      </c>
      <c r="Q11566" t="s">
        <v>29</v>
      </c>
    </row>
    <row r="11567" spans="1:17" hidden="1" x14ac:dyDescent="0.25">
      <c r="A11567" t="s">
        <v>45131</v>
      </c>
      <c r="B11567" t="s">
        <v>45132</v>
      </c>
      <c r="C11567" s="1" t="str">
        <f t="shared" si="1627"/>
        <v>21:0719</v>
      </c>
      <c r="D11567" s="1" t="str">
        <f t="shared" si="1637"/>
        <v>21:0212</v>
      </c>
      <c r="E11567" t="s">
        <v>45133</v>
      </c>
      <c r="F11567" t="s">
        <v>45134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 t="s">
        <v>21</v>
      </c>
      <c r="P11567" t="s">
        <v>22</v>
      </c>
      <c r="Q11567" t="s">
        <v>46</v>
      </c>
    </row>
    <row r="11568" spans="1:17" hidden="1" x14ac:dyDescent="0.25">
      <c r="A11568" t="s">
        <v>45135</v>
      </c>
      <c r="B11568" t="s">
        <v>45136</v>
      </c>
      <c r="C11568" s="1" t="str">
        <f t="shared" si="1627"/>
        <v>21:0719</v>
      </c>
      <c r="D11568" s="1" t="str">
        <f t="shared" si="1637"/>
        <v>21:0212</v>
      </c>
      <c r="E11568" t="s">
        <v>45137</v>
      </c>
      <c r="F11568" t="s">
        <v>45138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 t="s">
        <v>21</v>
      </c>
      <c r="P11568" t="s">
        <v>583</v>
      </c>
      <c r="Q11568" t="s">
        <v>46</v>
      </c>
    </row>
    <row r="11569" spans="1:17" hidden="1" x14ac:dyDescent="0.25">
      <c r="A11569" t="s">
        <v>45139</v>
      </c>
      <c r="B11569" t="s">
        <v>45140</v>
      </c>
      <c r="C11569" s="1" t="str">
        <f t="shared" ref="C11569:C11632" si="1640">HYPERLINK("http://geochem.nrcan.gc.ca/cdogs/content/bdl/bdl210719_e.htm", "21:0719")</f>
        <v>21:0719</v>
      </c>
      <c r="D11569" s="1" t="str">
        <f t="shared" si="1637"/>
        <v>21:0212</v>
      </c>
      <c r="E11569" t="s">
        <v>45141</v>
      </c>
      <c r="F11569" t="s">
        <v>45142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 t="s">
        <v>21</v>
      </c>
      <c r="P11569" t="s">
        <v>356</v>
      </c>
      <c r="Q11569" t="s">
        <v>189</v>
      </c>
    </row>
    <row r="11570" spans="1:17" hidden="1" x14ac:dyDescent="0.25">
      <c r="A11570" t="s">
        <v>45143</v>
      </c>
      <c r="B11570" t="s">
        <v>45144</v>
      </c>
      <c r="C11570" s="1" t="str">
        <f t="shared" si="1640"/>
        <v>21:0719</v>
      </c>
      <c r="D11570" s="1" t="str">
        <f t="shared" si="1637"/>
        <v>21:0212</v>
      </c>
      <c r="E11570" t="s">
        <v>45141</v>
      </c>
      <c r="F11570" t="s">
        <v>45145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 t="s">
        <v>21</v>
      </c>
      <c r="P11570" t="s">
        <v>22</v>
      </c>
      <c r="Q11570" t="s">
        <v>189</v>
      </c>
    </row>
    <row r="11571" spans="1:17" hidden="1" x14ac:dyDescent="0.25">
      <c r="A11571" t="s">
        <v>45146</v>
      </c>
      <c r="B11571" t="s">
        <v>45147</v>
      </c>
      <c r="C11571" s="1" t="str">
        <f t="shared" si="1640"/>
        <v>21:0719</v>
      </c>
      <c r="D11571" s="1" t="str">
        <f t="shared" si="1637"/>
        <v>21:0212</v>
      </c>
      <c r="E11571" t="s">
        <v>45148</v>
      </c>
      <c r="F11571" t="s">
        <v>45149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 t="s">
        <v>21</v>
      </c>
      <c r="P11571" t="s">
        <v>391</v>
      </c>
      <c r="Q11571" t="s">
        <v>3475</v>
      </c>
    </row>
    <row r="11572" spans="1:17" hidden="1" x14ac:dyDescent="0.25">
      <c r="A11572" t="s">
        <v>45150</v>
      </c>
      <c r="B11572" t="s">
        <v>45151</v>
      </c>
      <c r="C11572" s="1" t="str">
        <f t="shared" si="1640"/>
        <v>21:0719</v>
      </c>
      <c r="D11572" s="1" t="str">
        <f t="shared" si="1637"/>
        <v>21:0212</v>
      </c>
      <c r="E11572" t="s">
        <v>45152</v>
      </c>
      <c r="F11572" t="s">
        <v>45153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 t="s">
        <v>21</v>
      </c>
      <c r="P11572" t="s">
        <v>2943</v>
      </c>
      <c r="Q11572" t="s">
        <v>23</v>
      </c>
    </row>
    <row r="11573" spans="1:17" hidden="1" x14ac:dyDescent="0.25">
      <c r="A11573" t="s">
        <v>45154</v>
      </c>
      <c r="B11573" t="s">
        <v>45155</v>
      </c>
      <c r="C11573" s="1" t="str">
        <f t="shared" si="1640"/>
        <v>21:0719</v>
      </c>
      <c r="D11573" s="1" t="str">
        <f t="shared" si="1637"/>
        <v>21:0212</v>
      </c>
      <c r="E11573" t="s">
        <v>45156</v>
      </c>
      <c r="F11573" t="s">
        <v>45157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 t="s">
        <v>21</v>
      </c>
      <c r="P11573" t="s">
        <v>397</v>
      </c>
      <c r="Q11573" t="s">
        <v>522</v>
      </c>
    </row>
    <row r="11574" spans="1:17" hidden="1" x14ac:dyDescent="0.25">
      <c r="A11574" t="s">
        <v>45158</v>
      </c>
      <c r="B11574" t="s">
        <v>45159</v>
      </c>
      <c r="C11574" s="1" t="str">
        <f t="shared" si="1640"/>
        <v>21:0719</v>
      </c>
      <c r="D11574" s="1" t="str">
        <f t="shared" si="1637"/>
        <v>21:0212</v>
      </c>
      <c r="E11574" t="s">
        <v>45160</v>
      </c>
      <c r="F11574" t="s">
        <v>45161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 t="s">
        <v>21</v>
      </c>
      <c r="P11574" t="s">
        <v>22</v>
      </c>
      <c r="Q11574" t="s">
        <v>59</v>
      </c>
    </row>
    <row r="11575" spans="1:17" hidden="1" x14ac:dyDescent="0.25">
      <c r="A11575" t="s">
        <v>45162</v>
      </c>
      <c r="B11575" t="s">
        <v>45163</v>
      </c>
      <c r="C11575" s="1" t="str">
        <f t="shared" si="1640"/>
        <v>21:0719</v>
      </c>
      <c r="D11575" s="1" t="str">
        <f t="shared" si="1637"/>
        <v>21:0212</v>
      </c>
      <c r="E11575" t="s">
        <v>45164</v>
      </c>
      <c r="F11575" t="s">
        <v>45165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 t="s">
        <v>21</v>
      </c>
      <c r="P11575" t="s">
        <v>1515</v>
      </c>
      <c r="Q11575" t="s">
        <v>35</v>
      </c>
    </row>
    <row r="11576" spans="1:17" hidden="1" x14ac:dyDescent="0.25">
      <c r="A11576" t="s">
        <v>45166</v>
      </c>
      <c r="B11576" t="s">
        <v>45167</v>
      </c>
      <c r="C11576" s="1" t="str">
        <f t="shared" si="1640"/>
        <v>21:0719</v>
      </c>
      <c r="D11576" s="1" t="str">
        <f t="shared" si="1637"/>
        <v>21:0212</v>
      </c>
      <c r="E11576" t="s">
        <v>45168</v>
      </c>
      <c r="F11576" t="s">
        <v>45169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 t="s">
        <v>21</v>
      </c>
      <c r="P11576" t="s">
        <v>1515</v>
      </c>
      <c r="Q11576" t="s">
        <v>29</v>
      </c>
    </row>
    <row r="11577" spans="1:17" hidden="1" x14ac:dyDescent="0.25">
      <c r="A11577" t="s">
        <v>45170</v>
      </c>
      <c r="B11577" t="s">
        <v>45171</v>
      </c>
      <c r="C11577" s="1" t="str">
        <f t="shared" si="1640"/>
        <v>21:0719</v>
      </c>
      <c r="D11577" s="1" t="str">
        <f t="shared" si="1637"/>
        <v>21:0212</v>
      </c>
      <c r="E11577" t="s">
        <v>45172</v>
      </c>
      <c r="F11577" t="s">
        <v>45173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 t="s">
        <v>21</v>
      </c>
      <c r="P11577" t="s">
        <v>583</v>
      </c>
      <c r="Q11577" t="s">
        <v>46</v>
      </c>
    </row>
    <row r="11578" spans="1:17" hidden="1" x14ac:dyDescent="0.25">
      <c r="A11578" t="s">
        <v>45174</v>
      </c>
      <c r="B11578" t="s">
        <v>45175</v>
      </c>
      <c r="C11578" s="1" t="str">
        <f t="shared" si="1640"/>
        <v>21:0719</v>
      </c>
      <c r="D11578" s="1" t="str">
        <f t="shared" si="1637"/>
        <v>21:0212</v>
      </c>
      <c r="E11578" t="s">
        <v>45176</v>
      </c>
      <c r="F11578" t="s">
        <v>45177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 t="s">
        <v>21</v>
      </c>
      <c r="P11578" t="s">
        <v>22</v>
      </c>
      <c r="Q11578" t="s">
        <v>93</v>
      </c>
    </row>
    <row r="11579" spans="1:17" hidden="1" x14ac:dyDescent="0.25">
      <c r="A11579" t="s">
        <v>45178</v>
      </c>
      <c r="B11579" t="s">
        <v>45179</v>
      </c>
      <c r="C11579" s="1" t="str">
        <f t="shared" si="1640"/>
        <v>21:0719</v>
      </c>
      <c r="D11579" s="1" t="str">
        <f t="shared" si="1637"/>
        <v>21:0212</v>
      </c>
      <c r="E11579" t="s">
        <v>45180</v>
      </c>
      <c r="F11579" t="s">
        <v>45181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 t="s">
        <v>21</v>
      </c>
      <c r="P11579" t="s">
        <v>356</v>
      </c>
      <c r="Q11579" t="s">
        <v>23</v>
      </c>
    </row>
    <row r="11580" spans="1:17" hidden="1" x14ac:dyDescent="0.25">
      <c r="A11580" t="s">
        <v>45182</v>
      </c>
      <c r="B11580" t="s">
        <v>45183</v>
      </c>
      <c r="C11580" s="1" t="str">
        <f t="shared" si="1640"/>
        <v>21:0719</v>
      </c>
      <c r="D11580" s="1" t="str">
        <f t="shared" si="1637"/>
        <v>21:0212</v>
      </c>
      <c r="E11580" t="s">
        <v>45184</v>
      </c>
      <c r="F11580" t="s">
        <v>45185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 t="s">
        <v>21</v>
      </c>
      <c r="P11580" t="s">
        <v>583</v>
      </c>
      <c r="Q11580" t="s">
        <v>29</v>
      </c>
    </row>
    <row r="11581" spans="1:17" hidden="1" x14ac:dyDescent="0.25">
      <c r="A11581" t="s">
        <v>45186</v>
      </c>
      <c r="B11581" t="s">
        <v>45187</v>
      </c>
      <c r="C11581" s="1" t="str">
        <f t="shared" si="1640"/>
        <v>21:0719</v>
      </c>
      <c r="D11581" s="1" t="str">
        <f t="shared" si="1637"/>
        <v>21:0212</v>
      </c>
      <c r="E11581" t="s">
        <v>45188</v>
      </c>
      <c r="F11581" t="s">
        <v>45189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 t="s">
        <v>21</v>
      </c>
      <c r="P11581" t="s">
        <v>2212</v>
      </c>
      <c r="Q11581" t="s">
        <v>46</v>
      </c>
    </row>
    <row r="11582" spans="1:17" hidden="1" x14ac:dyDescent="0.25">
      <c r="A11582" t="s">
        <v>45190</v>
      </c>
      <c r="B11582" t="s">
        <v>45191</v>
      </c>
      <c r="C11582" s="1" t="str">
        <f t="shared" si="1640"/>
        <v>21:0719</v>
      </c>
      <c r="D11582" s="1" t="str">
        <f t="shared" si="1637"/>
        <v>21:0212</v>
      </c>
      <c r="E11582" t="s">
        <v>45192</v>
      </c>
      <c r="F11582" t="s">
        <v>45193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 t="s">
        <v>21</v>
      </c>
      <c r="P11582" t="s">
        <v>3107</v>
      </c>
      <c r="Q11582" t="s">
        <v>522</v>
      </c>
    </row>
    <row r="11583" spans="1:17" hidden="1" x14ac:dyDescent="0.25">
      <c r="A11583" t="s">
        <v>45194</v>
      </c>
      <c r="B11583" t="s">
        <v>45195</v>
      </c>
      <c r="C11583" s="1" t="str">
        <f t="shared" si="1640"/>
        <v>21:0719</v>
      </c>
      <c r="D11583" s="1" t="str">
        <f t="shared" si="1637"/>
        <v>21:0212</v>
      </c>
      <c r="E11583" t="s">
        <v>45196</v>
      </c>
      <c r="F11583" t="s">
        <v>45197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 t="s">
        <v>21</v>
      </c>
      <c r="P11583" t="s">
        <v>397</v>
      </c>
      <c r="Q11583" t="s">
        <v>35</v>
      </c>
    </row>
    <row r="11584" spans="1:17" hidden="1" x14ac:dyDescent="0.25">
      <c r="A11584" t="s">
        <v>45198</v>
      </c>
      <c r="B11584" t="s">
        <v>45199</v>
      </c>
      <c r="C11584" s="1" t="str">
        <f t="shared" si="1640"/>
        <v>21:0719</v>
      </c>
      <c r="D11584" s="1" t="str">
        <f t="shared" si="1637"/>
        <v>21:0212</v>
      </c>
      <c r="E11584" t="s">
        <v>45196</v>
      </c>
      <c r="F11584" t="s">
        <v>45200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 t="s">
        <v>21</v>
      </c>
      <c r="P11584" t="s">
        <v>397</v>
      </c>
      <c r="Q11584" t="s">
        <v>392</v>
      </c>
    </row>
    <row r="11585" spans="1:17" hidden="1" x14ac:dyDescent="0.25">
      <c r="A11585" t="s">
        <v>45201</v>
      </c>
      <c r="B11585" t="s">
        <v>45202</v>
      </c>
      <c r="C11585" s="1" t="str">
        <f t="shared" si="1640"/>
        <v>21:0719</v>
      </c>
      <c r="D11585" s="1" t="str">
        <f t="shared" si="1637"/>
        <v>21:0212</v>
      </c>
      <c r="E11585" t="s">
        <v>45203</v>
      </c>
      <c r="F11585" t="s">
        <v>45204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 t="s">
        <v>21</v>
      </c>
      <c r="P11585" t="s">
        <v>1515</v>
      </c>
      <c r="Q11585" t="s">
        <v>392</v>
      </c>
    </row>
    <row r="11586" spans="1:17" hidden="1" x14ac:dyDescent="0.25">
      <c r="A11586" t="s">
        <v>45205</v>
      </c>
      <c r="B11586" t="s">
        <v>45206</v>
      </c>
      <c r="C11586" s="1" t="str">
        <f t="shared" si="1640"/>
        <v>21:0719</v>
      </c>
      <c r="D11586" s="1" t="str">
        <f>HYPERLINK("http://geochem.nrcan.gc.ca/cdogs/content/svy/svy_e.htm", "")</f>
        <v/>
      </c>
      <c r="G11586" s="1" t="str">
        <f>HYPERLINK("http://geochem.nrcan.gc.ca/cdogs/content/cr_/cr_00086_e.htm", "86")</f>
        <v>86</v>
      </c>
      <c r="J11586" t="s">
        <v>11703</v>
      </c>
      <c r="K11586" t="s">
        <v>11704</v>
      </c>
      <c r="O11586" t="s">
        <v>2720</v>
      </c>
      <c r="P11586" t="s">
        <v>1631</v>
      </c>
      <c r="Q11586" t="s">
        <v>29</v>
      </c>
    </row>
    <row r="11587" spans="1:17" hidden="1" x14ac:dyDescent="0.25">
      <c r="A11587" t="s">
        <v>45207</v>
      </c>
      <c r="B11587" t="s">
        <v>45208</v>
      </c>
      <c r="C11587" s="1" t="str">
        <f t="shared" si="1640"/>
        <v>21:0719</v>
      </c>
      <c r="D11587" s="1" t="str">
        <f t="shared" ref="D11587:D11615" si="1641">HYPERLINK("http://geochem.nrcan.gc.ca/cdogs/content/svy/svy210212_e.htm", "21:0212")</f>
        <v>21:0212</v>
      </c>
      <c r="E11587" t="s">
        <v>45209</v>
      </c>
      <c r="F11587" t="s">
        <v>45210</v>
      </c>
      <c r="H11587">
        <v>61.555643500000002</v>
      </c>
      <c r="I11587">
        <v>-135.98726020000001</v>
      </c>
      <c r="J11587" s="1" t="str">
        <f t="shared" ref="J11587:J11615" si="1642">HYPERLINK("http://geochem.nrcan.gc.ca/cdogs/content/kwd/kwd020018_e.htm", "Fluid (stream)")</f>
        <v>Fluid (stream)</v>
      </c>
      <c r="K11587" s="1" t="str">
        <f t="shared" ref="K11587:K11615" si="1643">HYPERLINK("http://geochem.nrcan.gc.ca/cdogs/content/kwd/kwd080007_e.htm", "Untreated Water")</f>
        <v>Untreated Water</v>
      </c>
      <c r="O11587" t="s">
        <v>21</v>
      </c>
      <c r="P11587" t="s">
        <v>397</v>
      </c>
      <c r="Q11587" t="s">
        <v>29</v>
      </c>
    </row>
    <row r="11588" spans="1:17" hidden="1" x14ac:dyDescent="0.25">
      <c r="A11588" t="s">
        <v>45211</v>
      </c>
      <c r="B11588" t="s">
        <v>45212</v>
      </c>
      <c r="C11588" s="1" t="str">
        <f t="shared" si="1640"/>
        <v>21:0719</v>
      </c>
      <c r="D11588" s="1" t="str">
        <f t="shared" si="1641"/>
        <v>21:0212</v>
      </c>
      <c r="E11588" t="s">
        <v>45213</v>
      </c>
      <c r="F11588" t="s">
        <v>45214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 t="s">
        <v>21</v>
      </c>
      <c r="P11588" t="s">
        <v>2212</v>
      </c>
      <c r="Q11588" t="s">
        <v>29</v>
      </c>
    </row>
    <row r="11589" spans="1:17" hidden="1" x14ac:dyDescent="0.25">
      <c r="A11589" t="s">
        <v>45215</v>
      </c>
      <c r="B11589" t="s">
        <v>45216</v>
      </c>
      <c r="C11589" s="1" t="str">
        <f t="shared" si="1640"/>
        <v>21:0719</v>
      </c>
      <c r="D11589" s="1" t="str">
        <f t="shared" si="1641"/>
        <v>21:0212</v>
      </c>
      <c r="E11589" t="s">
        <v>45217</v>
      </c>
      <c r="F11589" t="s">
        <v>45218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 t="s">
        <v>21</v>
      </c>
      <c r="P11589" t="s">
        <v>2212</v>
      </c>
      <c r="Q11589" t="s">
        <v>198</v>
      </c>
    </row>
    <row r="11590" spans="1:17" hidden="1" x14ac:dyDescent="0.25">
      <c r="A11590" t="s">
        <v>45219</v>
      </c>
      <c r="B11590" t="s">
        <v>45220</v>
      </c>
      <c r="C11590" s="1" t="str">
        <f t="shared" si="1640"/>
        <v>21:0719</v>
      </c>
      <c r="D11590" s="1" t="str">
        <f t="shared" si="1641"/>
        <v>21:0212</v>
      </c>
      <c r="E11590" t="s">
        <v>45221</v>
      </c>
      <c r="F11590" t="s">
        <v>45222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 t="s">
        <v>21</v>
      </c>
      <c r="P11590" t="s">
        <v>391</v>
      </c>
      <c r="Q11590" t="s">
        <v>46</v>
      </c>
    </row>
    <row r="11591" spans="1:17" hidden="1" x14ac:dyDescent="0.25">
      <c r="A11591" t="s">
        <v>45223</v>
      </c>
      <c r="B11591" t="s">
        <v>45224</v>
      </c>
      <c r="C11591" s="1" t="str">
        <f t="shared" si="1640"/>
        <v>21:0719</v>
      </c>
      <c r="D11591" s="1" t="str">
        <f t="shared" si="1641"/>
        <v>21:0212</v>
      </c>
      <c r="E11591" t="s">
        <v>45225</v>
      </c>
      <c r="F11591" t="s">
        <v>45226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 t="s">
        <v>21</v>
      </c>
      <c r="P11591" t="s">
        <v>1515</v>
      </c>
      <c r="Q11591" t="s">
        <v>198</v>
      </c>
    </row>
    <row r="11592" spans="1:17" hidden="1" x14ac:dyDescent="0.25">
      <c r="A11592" t="s">
        <v>45227</v>
      </c>
      <c r="B11592" t="s">
        <v>45228</v>
      </c>
      <c r="C11592" s="1" t="str">
        <f t="shared" si="1640"/>
        <v>21:0719</v>
      </c>
      <c r="D11592" s="1" t="str">
        <f t="shared" si="1641"/>
        <v>21:0212</v>
      </c>
      <c r="E11592" t="s">
        <v>45229</v>
      </c>
      <c r="F11592" t="s">
        <v>45230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 t="s">
        <v>21</v>
      </c>
      <c r="P11592" t="s">
        <v>2212</v>
      </c>
      <c r="Q11592" t="s">
        <v>103</v>
      </c>
    </row>
    <row r="11593" spans="1:17" hidden="1" x14ac:dyDescent="0.25">
      <c r="A11593" t="s">
        <v>45231</v>
      </c>
      <c r="B11593" t="s">
        <v>45232</v>
      </c>
      <c r="C11593" s="1" t="str">
        <f t="shared" si="1640"/>
        <v>21:0719</v>
      </c>
      <c r="D11593" s="1" t="str">
        <f t="shared" si="1641"/>
        <v>21:0212</v>
      </c>
      <c r="E11593" t="s">
        <v>45233</v>
      </c>
      <c r="F11593" t="s">
        <v>45234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 t="s">
        <v>21</v>
      </c>
      <c r="P11593" t="s">
        <v>397</v>
      </c>
      <c r="Q11593" t="s">
        <v>522</v>
      </c>
    </row>
    <row r="11594" spans="1:17" hidden="1" x14ac:dyDescent="0.25">
      <c r="A11594" t="s">
        <v>45235</v>
      </c>
      <c r="B11594" t="s">
        <v>45236</v>
      </c>
      <c r="C11594" s="1" t="str">
        <f t="shared" si="1640"/>
        <v>21:0719</v>
      </c>
      <c r="D11594" s="1" t="str">
        <f t="shared" si="1641"/>
        <v>21:0212</v>
      </c>
      <c r="E11594" t="s">
        <v>45237</v>
      </c>
      <c r="F11594" t="s">
        <v>45238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 t="s">
        <v>21</v>
      </c>
      <c r="P11594" t="s">
        <v>1515</v>
      </c>
      <c r="Q11594" t="s">
        <v>103</v>
      </c>
    </row>
    <row r="11595" spans="1:17" hidden="1" x14ac:dyDescent="0.25">
      <c r="A11595" t="s">
        <v>45239</v>
      </c>
      <c r="B11595" t="s">
        <v>45240</v>
      </c>
      <c r="C11595" s="1" t="str">
        <f t="shared" si="1640"/>
        <v>21:0719</v>
      </c>
      <c r="D11595" s="1" t="str">
        <f t="shared" si="1641"/>
        <v>21:0212</v>
      </c>
      <c r="E11595" t="s">
        <v>45241</v>
      </c>
      <c r="F11595" t="s">
        <v>45242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 t="s">
        <v>21</v>
      </c>
      <c r="P11595" t="s">
        <v>397</v>
      </c>
      <c r="Q11595" t="s">
        <v>29</v>
      </c>
    </row>
    <row r="11596" spans="1:17" hidden="1" x14ac:dyDescent="0.25">
      <c r="A11596" t="s">
        <v>45243</v>
      </c>
      <c r="B11596" t="s">
        <v>45244</v>
      </c>
      <c r="C11596" s="1" t="str">
        <f t="shared" si="1640"/>
        <v>21:0719</v>
      </c>
      <c r="D11596" s="1" t="str">
        <f t="shared" si="1641"/>
        <v>21:0212</v>
      </c>
      <c r="E11596" t="s">
        <v>45245</v>
      </c>
      <c r="F11596" t="s">
        <v>45246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 t="s">
        <v>21</v>
      </c>
      <c r="P11596" t="s">
        <v>397</v>
      </c>
      <c r="Q11596" t="s">
        <v>59</v>
      </c>
    </row>
    <row r="11597" spans="1:17" hidden="1" x14ac:dyDescent="0.25">
      <c r="A11597" t="s">
        <v>45247</v>
      </c>
      <c r="B11597" t="s">
        <v>45248</v>
      </c>
      <c r="C11597" s="1" t="str">
        <f t="shared" si="1640"/>
        <v>21:0719</v>
      </c>
      <c r="D11597" s="1" t="str">
        <f t="shared" si="1641"/>
        <v>21:0212</v>
      </c>
      <c r="E11597" t="s">
        <v>45249</v>
      </c>
      <c r="F11597" t="s">
        <v>45250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 t="s">
        <v>21</v>
      </c>
      <c r="P11597" t="s">
        <v>2943</v>
      </c>
      <c r="Q11597" t="s">
        <v>35</v>
      </c>
    </row>
    <row r="11598" spans="1:17" hidden="1" x14ac:dyDescent="0.25">
      <c r="A11598" t="s">
        <v>45251</v>
      </c>
      <c r="B11598" t="s">
        <v>45252</v>
      </c>
      <c r="C11598" s="1" t="str">
        <f t="shared" si="1640"/>
        <v>21:0719</v>
      </c>
      <c r="D11598" s="1" t="str">
        <f t="shared" si="1641"/>
        <v>21:0212</v>
      </c>
      <c r="E11598" t="s">
        <v>45253</v>
      </c>
      <c r="F11598" t="s">
        <v>45254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 t="s">
        <v>21</v>
      </c>
      <c r="P11598" t="s">
        <v>2212</v>
      </c>
      <c r="Q11598" t="s">
        <v>215</v>
      </c>
    </row>
    <row r="11599" spans="1:17" hidden="1" x14ac:dyDescent="0.25">
      <c r="A11599" t="s">
        <v>45255</v>
      </c>
      <c r="B11599" t="s">
        <v>45256</v>
      </c>
      <c r="C11599" s="1" t="str">
        <f t="shared" si="1640"/>
        <v>21:0719</v>
      </c>
      <c r="D11599" s="1" t="str">
        <f t="shared" si="1641"/>
        <v>21:0212</v>
      </c>
      <c r="E11599" t="s">
        <v>45257</v>
      </c>
      <c r="F11599" t="s">
        <v>45258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 t="s">
        <v>21</v>
      </c>
      <c r="P11599" t="s">
        <v>1515</v>
      </c>
      <c r="Q11599" t="s">
        <v>23</v>
      </c>
    </row>
    <row r="11600" spans="1:17" hidden="1" x14ac:dyDescent="0.25">
      <c r="A11600" t="s">
        <v>45259</v>
      </c>
      <c r="B11600" t="s">
        <v>45260</v>
      </c>
      <c r="C11600" s="1" t="str">
        <f t="shared" si="1640"/>
        <v>21:0719</v>
      </c>
      <c r="D11600" s="1" t="str">
        <f t="shared" si="1641"/>
        <v>21:0212</v>
      </c>
      <c r="E11600" t="s">
        <v>45261</v>
      </c>
      <c r="F11600" t="s">
        <v>45262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 t="s">
        <v>2418</v>
      </c>
      <c r="P11600" t="s">
        <v>1515</v>
      </c>
      <c r="Q11600" t="s">
        <v>29</v>
      </c>
    </row>
    <row r="11601" spans="1:17" hidden="1" x14ac:dyDescent="0.25">
      <c r="A11601" t="s">
        <v>45263</v>
      </c>
      <c r="B11601" t="s">
        <v>45264</v>
      </c>
      <c r="C11601" s="1" t="str">
        <f t="shared" si="1640"/>
        <v>21:0719</v>
      </c>
      <c r="D11601" s="1" t="str">
        <f t="shared" si="1641"/>
        <v>21:0212</v>
      </c>
      <c r="E11601" t="s">
        <v>45265</v>
      </c>
      <c r="F11601" t="s">
        <v>45266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 t="s">
        <v>21</v>
      </c>
      <c r="P11601" t="s">
        <v>1631</v>
      </c>
      <c r="Q11601" t="s">
        <v>23</v>
      </c>
    </row>
    <row r="11602" spans="1:17" hidden="1" x14ac:dyDescent="0.25">
      <c r="A11602" t="s">
        <v>45267</v>
      </c>
      <c r="B11602" t="s">
        <v>45268</v>
      </c>
      <c r="C11602" s="1" t="str">
        <f t="shared" si="1640"/>
        <v>21:0719</v>
      </c>
      <c r="D11602" s="1" t="str">
        <f t="shared" si="1641"/>
        <v>21:0212</v>
      </c>
      <c r="E11602" t="s">
        <v>45269</v>
      </c>
      <c r="F11602" t="s">
        <v>45270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 t="s">
        <v>21</v>
      </c>
      <c r="P11602" t="s">
        <v>658</v>
      </c>
      <c r="Q11602" t="s">
        <v>35</v>
      </c>
    </row>
    <row r="11603" spans="1:17" hidden="1" x14ac:dyDescent="0.25">
      <c r="A11603" t="s">
        <v>45271</v>
      </c>
      <c r="B11603" t="s">
        <v>45272</v>
      </c>
      <c r="C11603" s="1" t="str">
        <f t="shared" si="1640"/>
        <v>21:0719</v>
      </c>
      <c r="D11603" s="1" t="str">
        <f t="shared" si="1641"/>
        <v>21:0212</v>
      </c>
      <c r="E11603" t="s">
        <v>45269</v>
      </c>
      <c r="F11603" t="s">
        <v>45273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 t="s">
        <v>21</v>
      </c>
      <c r="P11603" t="s">
        <v>631</v>
      </c>
      <c r="Q11603" t="s">
        <v>35</v>
      </c>
    </row>
    <row r="11604" spans="1:17" hidden="1" x14ac:dyDescent="0.25">
      <c r="A11604" t="s">
        <v>45274</v>
      </c>
      <c r="B11604" t="s">
        <v>45275</v>
      </c>
      <c r="C11604" s="1" t="str">
        <f t="shared" si="1640"/>
        <v>21:0719</v>
      </c>
      <c r="D11604" s="1" t="str">
        <f t="shared" si="1641"/>
        <v>21:0212</v>
      </c>
      <c r="E11604" t="s">
        <v>45276</v>
      </c>
      <c r="F11604" t="s">
        <v>45277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 t="s">
        <v>21</v>
      </c>
      <c r="P11604" t="s">
        <v>3107</v>
      </c>
      <c r="Q11604" t="s">
        <v>365</v>
      </c>
    </row>
    <row r="11605" spans="1:17" hidden="1" x14ac:dyDescent="0.25">
      <c r="A11605" t="s">
        <v>45278</v>
      </c>
      <c r="B11605" t="s">
        <v>45279</v>
      </c>
      <c r="C11605" s="1" t="str">
        <f t="shared" si="1640"/>
        <v>21:0719</v>
      </c>
      <c r="D11605" s="1" t="str">
        <f t="shared" si="1641"/>
        <v>21:0212</v>
      </c>
      <c r="E11605" t="s">
        <v>45280</v>
      </c>
      <c r="F11605" t="s">
        <v>45281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 t="s">
        <v>21</v>
      </c>
      <c r="P11605" t="s">
        <v>1515</v>
      </c>
      <c r="Q11605" t="s">
        <v>59</v>
      </c>
    </row>
    <row r="11606" spans="1:17" hidden="1" x14ac:dyDescent="0.25">
      <c r="A11606" t="s">
        <v>45282</v>
      </c>
      <c r="B11606" t="s">
        <v>45283</v>
      </c>
      <c r="C11606" s="1" t="str">
        <f t="shared" si="1640"/>
        <v>21:0719</v>
      </c>
      <c r="D11606" s="1" t="str">
        <f t="shared" si="1641"/>
        <v>21:0212</v>
      </c>
      <c r="E11606" t="s">
        <v>45284</v>
      </c>
      <c r="F11606" t="s">
        <v>45285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 t="s">
        <v>21</v>
      </c>
      <c r="P11606" t="s">
        <v>2943</v>
      </c>
      <c r="Q11606" t="s">
        <v>59</v>
      </c>
    </row>
    <row r="11607" spans="1:17" hidden="1" x14ac:dyDescent="0.25">
      <c r="A11607" t="s">
        <v>45286</v>
      </c>
      <c r="B11607" t="s">
        <v>45287</v>
      </c>
      <c r="C11607" s="1" t="str">
        <f t="shared" si="1640"/>
        <v>21:0719</v>
      </c>
      <c r="D11607" s="1" t="str">
        <f t="shared" si="1641"/>
        <v>21:0212</v>
      </c>
      <c r="E11607" t="s">
        <v>45288</v>
      </c>
      <c r="F11607" t="s">
        <v>45289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 t="s">
        <v>21</v>
      </c>
      <c r="P11607" t="s">
        <v>397</v>
      </c>
      <c r="Q11607" t="s">
        <v>59</v>
      </c>
    </row>
    <row r="11608" spans="1:17" hidden="1" x14ac:dyDescent="0.25">
      <c r="A11608" t="s">
        <v>45290</v>
      </c>
      <c r="B11608" t="s">
        <v>45291</v>
      </c>
      <c r="C11608" s="1" t="str">
        <f t="shared" si="1640"/>
        <v>21:0719</v>
      </c>
      <c r="D11608" s="1" t="str">
        <f t="shared" si="1641"/>
        <v>21:0212</v>
      </c>
      <c r="E11608" t="s">
        <v>45292</v>
      </c>
      <c r="F11608" t="s">
        <v>45293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 t="s">
        <v>21</v>
      </c>
      <c r="P11608" t="s">
        <v>583</v>
      </c>
      <c r="Q11608" t="s">
        <v>198</v>
      </c>
    </row>
    <row r="11609" spans="1:17" hidden="1" x14ac:dyDescent="0.25">
      <c r="A11609" t="s">
        <v>45294</v>
      </c>
      <c r="B11609" t="s">
        <v>45295</v>
      </c>
      <c r="C11609" s="1" t="str">
        <f t="shared" si="1640"/>
        <v>21:0719</v>
      </c>
      <c r="D11609" s="1" t="str">
        <f t="shared" si="1641"/>
        <v>21:0212</v>
      </c>
      <c r="E11609" t="s">
        <v>45296</v>
      </c>
      <c r="F11609" t="s">
        <v>45297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 t="s">
        <v>21</v>
      </c>
      <c r="P11609" t="s">
        <v>2212</v>
      </c>
      <c r="Q11609" t="s">
        <v>29</v>
      </c>
    </row>
    <row r="11610" spans="1:17" hidden="1" x14ac:dyDescent="0.25">
      <c r="A11610" t="s">
        <v>45298</v>
      </c>
      <c r="B11610" t="s">
        <v>45299</v>
      </c>
      <c r="C11610" s="1" t="str">
        <f t="shared" si="1640"/>
        <v>21:0719</v>
      </c>
      <c r="D11610" s="1" t="str">
        <f t="shared" si="1641"/>
        <v>21:0212</v>
      </c>
      <c r="E11610" t="s">
        <v>45300</v>
      </c>
      <c r="F11610" t="s">
        <v>45301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 t="s">
        <v>21</v>
      </c>
      <c r="P11610" t="s">
        <v>1515</v>
      </c>
      <c r="Q11610" t="s">
        <v>23</v>
      </c>
    </row>
    <row r="11611" spans="1:17" hidden="1" x14ac:dyDescent="0.25">
      <c r="A11611" t="s">
        <v>45302</v>
      </c>
      <c r="B11611" t="s">
        <v>45303</v>
      </c>
      <c r="C11611" s="1" t="str">
        <f t="shared" si="1640"/>
        <v>21:0719</v>
      </c>
      <c r="D11611" s="1" t="str">
        <f t="shared" si="1641"/>
        <v>21:0212</v>
      </c>
      <c r="E11611" t="s">
        <v>45304</v>
      </c>
      <c r="F11611" t="s">
        <v>45305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 t="s">
        <v>21</v>
      </c>
      <c r="P11611" t="s">
        <v>397</v>
      </c>
      <c r="Q11611" t="s">
        <v>29</v>
      </c>
    </row>
    <row r="11612" spans="1:17" hidden="1" x14ac:dyDescent="0.25">
      <c r="A11612" t="s">
        <v>45306</v>
      </c>
      <c r="B11612" t="s">
        <v>45307</v>
      </c>
      <c r="C11612" s="1" t="str">
        <f t="shared" si="1640"/>
        <v>21:0719</v>
      </c>
      <c r="D11612" s="1" t="str">
        <f t="shared" si="1641"/>
        <v>21:0212</v>
      </c>
      <c r="E11612" t="s">
        <v>45308</v>
      </c>
      <c r="F11612" t="s">
        <v>45309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 t="s">
        <v>16870</v>
      </c>
      <c r="P11612" t="s">
        <v>22</v>
      </c>
      <c r="Q11612" t="s">
        <v>653</v>
      </c>
    </row>
    <row r="11613" spans="1:17" hidden="1" x14ac:dyDescent="0.25">
      <c r="A11613" t="s">
        <v>45310</v>
      </c>
      <c r="B11613" t="s">
        <v>45311</v>
      </c>
      <c r="C11613" s="1" t="str">
        <f t="shared" si="1640"/>
        <v>21:0719</v>
      </c>
      <c r="D11613" s="1" t="str">
        <f t="shared" si="1641"/>
        <v>21:0212</v>
      </c>
      <c r="E11613" t="s">
        <v>45312</v>
      </c>
      <c r="F11613" t="s">
        <v>45313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 t="s">
        <v>21756</v>
      </c>
      <c r="P11613" t="s">
        <v>1631</v>
      </c>
      <c r="Q11613" t="s">
        <v>653</v>
      </c>
    </row>
    <row r="11614" spans="1:17" hidden="1" x14ac:dyDescent="0.25">
      <c r="A11614" t="s">
        <v>45314</v>
      </c>
      <c r="B11614" t="s">
        <v>45315</v>
      </c>
      <c r="C11614" s="1" t="str">
        <f t="shared" si="1640"/>
        <v>21:0719</v>
      </c>
      <c r="D11614" s="1" t="str">
        <f t="shared" si="1641"/>
        <v>21:0212</v>
      </c>
      <c r="E11614" t="s">
        <v>45316</v>
      </c>
      <c r="F11614" t="s">
        <v>45317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 t="s">
        <v>1812</v>
      </c>
      <c r="P11614" t="s">
        <v>22</v>
      </c>
      <c r="Q11614" t="s">
        <v>365</v>
      </c>
    </row>
    <row r="11615" spans="1:17" hidden="1" x14ac:dyDescent="0.25">
      <c r="A11615" t="s">
        <v>45318</v>
      </c>
      <c r="B11615" t="s">
        <v>45319</v>
      </c>
      <c r="C11615" s="1" t="str">
        <f t="shared" si="1640"/>
        <v>21:0719</v>
      </c>
      <c r="D11615" s="1" t="str">
        <f t="shared" si="1641"/>
        <v>21:0212</v>
      </c>
      <c r="E11615" t="s">
        <v>45320</v>
      </c>
      <c r="F11615" t="s">
        <v>45321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 t="s">
        <v>9521</v>
      </c>
      <c r="P11615" t="s">
        <v>356</v>
      </c>
      <c r="Q11615" t="s">
        <v>392</v>
      </c>
    </row>
    <row r="11616" spans="1:17" hidden="1" x14ac:dyDescent="0.25">
      <c r="A11616" t="s">
        <v>45322</v>
      </c>
      <c r="B11616" t="s">
        <v>45323</v>
      </c>
      <c r="C11616" s="1" t="str">
        <f t="shared" si="1640"/>
        <v>21:0719</v>
      </c>
      <c r="D11616" s="1" t="str">
        <f>HYPERLINK("http://geochem.nrcan.gc.ca/cdogs/content/svy/svy_e.htm", "")</f>
        <v/>
      </c>
      <c r="G11616" s="1" t="str">
        <f>HYPERLINK("http://geochem.nrcan.gc.ca/cdogs/content/cr_/cr_00086_e.htm", "86")</f>
        <v>86</v>
      </c>
      <c r="J11616" t="s">
        <v>11703</v>
      </c>
      <c r="K11616" t="s">
        <v>11704</v>
      </c>
      <c r="O11616" t="s">
        <v>2731</v>
      </c>
      <c r="P11616" t="s">
        <v>391</v>
      </c>
      <c r="Q11616" t="s">
        <v>23</v>
      </c>
    </row>
    <row r="11617" spans="1:17" hidden="1" x14ac:dyDescent="0.25">
      <c r="A11617" t="s">
        <v>45324</v>
      </c>
      <c r="B11617" t="s">
        <v>45325</v>
      </c>
      <c r="C11617" s="1" t="str">
        <f t="shared" si="1640"/>
        <v>21:0719</v>
      </c>
      <c r="D11617" s="1" t="str">
        <f t="shared" ref="D11617:D11627" si="1644">HYPERLINK("http://geochem.nrcan.gc.ca/cdogs/content/svy/svy210212_e.htm", "21:0212")</f>
        <v>21:0212</v>
      </c>
      <c r="E11617" t="s">
        <v>45326</v>
      </c>
      <c r="F11617" t="s">
        <v>45327</v>
      </c>
      <c r="H11617">
        <v>61.520670099999997</v>
      </c>
      <c r="I11617">
        <v>-134.05555620000001</v>
      </c>
      <c r="J11617" s="1" t="str">
        <f t="shared" ref="J11617:J11627" si="1645">HYPERLINK("http://geochem.nrcan.gc.ca/cdogs/content/kwd/kwd020018_e.htm", "Fluid (stream)")</f>
        <v>Fluid (stream)</v>
      </c>
      <c r="K11617" s="1" t="str">
        <f t="shared" ref="K11617:K11627" si="1646">HYPERLINK("http://geochem.nrcan.gc.ca/cdogs/content/kwd/kwd080007_e.htm", "Untreated Water")</f>
        <v>Untreated Water</v>
      </c>
      <c r="O11617" t="s">
        <v>689</v>
      </c>
      <c r="P11617" t="s">
        <v>2212</v>
      </c>
      <c r="Q11617" t="s">
        <v>398</v>
      </c>
    </row>
    <row r="11618" spans="1:17" hidden="1" x14ac:dyDescent="0.25">
      <c r="A11618" t="s">
        <v>45328</v>
      </c>
      <c r="B11618" t="s">
        <v>45329</v>
      </c>
      <c r="C11618" s="1" t="str">
        <f t="shared" si="1640"/>
        <v>21:0719</v>
      </c>
      <c r="D11618" s="1" t="str">
        <f t="shared" si="1644"/>
        <v>21:0212</v>
      </c>
      <c r="E11618" t="s">
        <v>45330</v>
      </c>
      <c r="F11618" t="s">
        <v>45331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 t="s">
        <v>45332</v>
      </c>
      <c r="P11618" t="s">
        <v>22</v>
      </c>
      <c r="Q11618" t="s">
        <v>522</v>
      </c>
    </row>
    <row r="11619" spans="1:17" hidden="1" x14ac:dyDescent="0.25">
      <c r="A11619" t="s">
        <v>45333</v>
      </c>
      <c r="B11619" t="s">
        <v>45334</v>
      </c>
      <c r="C11619" s="1" t="str">
        <f t="shared" si="1640"/>
        <v>21:0719</v>
      </c>
      <c r="D11619" s="1" t="str">
        <f t="shared" si="1644"/>
        <v>21:0212</v>
      </c>
      <c r="E11619" t="s">
        <v>45335</v>
      </c>
      <c r="F11619" t="s">
        <v>45336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 t="s">
        <v>15971</v>
      </c>
      <c r="P11619" t="s">
        <v>22</v>
      </c>
      <c r="Q11619" t="s">
        <v>29</v>
      </c>
    </row>
    <row r="11620" spans="1:17" hidden="1" x14ac:dyDescent="0.25">
      <c r="A11620" t="s">
        <v>45337</v>
      </c>
      <c r="B11620" t="s">
        <v>45338</v>
      </c>
      <c r="C11620" s="1" t="str">
        <f t="shared" si="1640"/>
        <v>21:0719</v>
      </c>
      <c r="D11620" s="1" t="str">
        <f t="shared" si="1644"/>
        <v>21:0212</v>
      </c>
      <c r="E11620" t="s">
        <v>45339</v>
      </c>
      <c r="F11620" t="s">
        <v>45340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 t="s">
        <v>21</v>
      </c>
      <c r="P11620" t="s">
        <v>2212</v>
      </c>
      <c r="Q11620" t="s">
        <v>103</v>
      </c>
    </row>
    <row r="11621" spans="1:17" hidden="1" x14ac:dyDescent="0.25">
      <c r="A11621" t="s">
        <v>45341</v>
      </c>
      <c r="B11621" t="s">
        <v>45342</v>
      </c>
      <c r="C11621" s="1" t="str">
        <f t="shared" si="1640"/>
        <v>21:0719</v>
      </c>
      <c r="D11621" s="1" t="str">
        <f t="shared" si="1644"/>
        <v>21:0212</v>
      </c>
      <c r="E11621" t="s">
        <v>45343</v>
      </c>
      <c r="F11621" t="s">
        <v>45344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 t="s">
        <v>21</v>
      </c>
      <c r="P11621" t="s">
        <v>22</v>
      </c>
      <c r="Q11621" t="s">
        <v>46</v>
      </c>
    </row>
    <row r="11622" spans="1:17" hidden="1" x14ac:dyDescent="0.25">
      <c r="A11622" t="s">
        <v>45345</v>
      </c>
      <c r="B11622" t="s">
        <v>45346</v>
      </c>
      <c r="C11622" s="1" t="str">
        <f t="shared" si="1640"/>
        <v>21:0719</v>
      </c>
      <c r="D11622" s="1" t="str">
        <f t="shared" si="1644"/>
        <v>21:0212</v>
      </c>
      <c r="E11622" t="s">
        <v>45347</v>
      </c>
      <c r="F11622" t="s">
        <v>45348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 t="s">
        <v>43099</v>
      </c>
      <c r="P11622" t="s">
        <v>45</v>
      </c>
      <c r="Q11622" t="s">
        <v>398</v>
      </c>
    </row>
    <row r="11623" spans="1:17" hidden="1" x14ac:dyDescent="0.25">
      <c r="A11623" t="s">
        <v>45349</v>
      </c>
      <c r="B11623" t="s">
        <v>45350</v>
      </c>
      <c r="C11623" s="1" t="str">
        <f t="shared" si="1640"/>
        <v>21:0719</v>
      </c>
      <c r="D11623" s="1" t="str">
        <f t="shared" si="1644"/>
        <v>21:0212</v>
      </c>
      <c r="E11623" t="s">
        <v>45347</v>
      </c>
      <c r="F11623" t="s">
        <v>45351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 t="s">
        <v>45352</v>
      </c>
      <c r="P11623" t="s">
        <v>45</v>
      </c>
      <c r="Q11623" t="s">
        <v>365</v>
      </c>
    </row>
    <row r="11624" spans="1:17" hidden="1" x14ac:dyDescent="0.25">
      <c r="A11624" t="s">
        <v>45353</v>
      </c>
      <c r="B11624" t="s">
        <v>45354</v>
      </c>
      <c r="C11624" s="1" t="str">
        <f t="shared" si="1640"/>
        <v>21:0719</v>
      </c>
      <c r="D11624" s="1" t="str">
        <f t="shared" si="1644"/>
        <v>21:0212</v>
      </c>
      <c r="E11624" t="s">
        <v>45355</v>
      </c>
      <c r="F11624" t="s">
        <v>45356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 t="s">
        <v>10166</v>
      </c>
      <c r="P11624" t="s">
        <v>45</v>
      </c>
      <c r="Q11624" t="s">
        <v>392</v>
      </c>
    </row>
    <row r="11625" spans="1:17" hidden="1" x14ac:dyDescent="0.25">
      <c r="A11625" t="s">
        <v>45357</v>
      </c>
      <c r="B11625" t="s">
        <v>45358</v>
      </c>
      <c r="C11625" s="1" t="str">
        <f t="shared" si="1640"/>
        <v>21:0719</v>
      </c>
      <c r="D11625" s="1" t="str">
        <f t="shared" si="1644"/>
        <v>21:0212</v>
      </c>
      <c r="E11625" t="s">
        <v>45359</v>
      </c>
      <c r="F11625" t="s">
        <v>45360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 t="s">
        <v>1630</v>
      </c>
      <c r="P11625" t="s">
        <v>2212</v>
      </c>
      <c r="Q11625" t="s">
        <v>23</v>
      </c>
    </row>
    <row r="11626" spans="1:17" hidden="1" x14ac:dyDescent="0.25">
      <c r="A11626" t="s">
        <v>45361</v>
      </c>
      <c r="B11626" t="s">
        <v>45362</v>
      </c>
      <c r="C11626" s="1" t="str">
        <f t="shared" si="1640"/>
        <v>21:0719</v>
      </c>
      <c r="D11626" s="1" t="str">
        <f t="shared" si="1644"/>
        <v>21:0212</v>
      </c>
      <c r="E11626" t="s">
        <v>45363</v>
      </c>
      <c r="F11626" t="s">
        <v>45364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 t="s">
        <v>27796</v>
      </c>
      <c r="P11626" t="s">
        <v>356</v>
      </c>
      <c r="Q11626" t="s">
        <v>392</v>
      </c>
    </row>
    <row r="11627" spans="1:17" hidden="1" x14ac:dyDescent="0.25">
      <c r="A11627" t="s">
        <v>45365</v>
      </c>
      <c r="B11627" t="s">
        <v>45366</v>
      </c>
      <c r="C11627" s="1" t="str">
        <f t="shared" si="1640"/>
        <v>21:0719</v>
      </c>
      <c r="D11627" s="1" t="str">
        <f t="shared" si="1644"/>
        <v>21:0212</v>
      </c>
      <c r="E11627" t="s">
        <v>45367</v>
      </c>
      <c r="F11627" t="s">
        <v>45368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 t="s">
        <v>7860</v>
      </c>
      <c r="P11627" t="s">
        <v>45</v>
      </c>
      <c r="Q11627" t="s">
        <v>35</v>
      </c>
    </row>
    <row r="11628" spans="1:17" hidden="1" x14ac:dyDescent="0.25">
      <c r="A11628" t="s">
        <v>45369</v>
      </c>
      <c r="B11628" t="s">
        <v>45370</v>
      </c>
      <c r="C11628" s="1" t="str">
        <f t="shared" si="1640"/>
        <v>21:0719</v>
      </c>
      <c r="D11628" s="1" t="str">
        <f>HYPERLINK("http://geochem.nrcan.gc.ca/cdogs/content/svy/svy_e.htm", "")</f>
        <v/>
      </c>
      <c r="G11628" s="1" t="str">
        <f>HYPERLINK("http://geochem.nrcan.gc.ca/cdogs/content/cr_/cr_00085_e.htm", "85")</f>
        <v>85</v>
      </c>
      <c r="J11628" t="s">
        <v>11703</v>
      </c>
      <c r="K11628" t="s">
        <v>11704</v>
      </c>
      <c r="O11628" t="s">
        <v>3065</v>
      </c>
      <c r="P11628" t="s">
        <v>583</v>
      </c>
      <c r="Q11628" t="s">
        <v>398</v>
      </c>
    </row>
    <row r="11629" spans="1:17" hidden="1" x14ac:dyDescent="0.25">
      <c r="A11629" t="s">
        <v>45371</v>
      </c>
      <c r="B11629" t="s">
        <v>45372</v>
      </c>
      <c r="C11629" s="1" t="str">
        <f t="shared" si="1640"/>
        <v>21:0719</v>
      </c>
      <c r="D11629" s="1" t="str">
        <f t="shared" ref="D11629:D11656" si="1647">HYPERLINK("http://geochem.nrcan.gc.ca/cdogs/content/svy/svy210212_e.htm", "21:0212")</f>
        <v>21:0212</v>
      </c>
      <c r="E11629" t="s">
        <v>45373</v>
      </c>
      <c r="F11629" t="s">
        <v>45374</v>
      </c>
      <c r="H11629">
        <v>61.437233800000001</v>
      </c>
      <c r="I11629">
        <v>-134.1276154</v>
      </c>
      <c r="J11629" s="1" t="str">
        <f t="shared" ref="J11629:J11656" si="1648">HYPERLINK("http://geochem.nrcan.gc.ca/cdogs/content/kwd/kwd020018_e.htm", "Fluid (stream)")</f>
        <v>Fluid (stream)</v>
      </c>
      <c r="K11629" s="1" t="str">
        <f t="shared" ref="K11629:K11656" si="1649">HYPERLINK("http://geochem.nrcan.gc.ca/cdogs/content/kwd/kwd080007_e.htm", "Untreated Water")</f>
        <v>Untreated Water</v>
      </c>
      <c r="O11629" t="s">
        <v>10120</v>
      </c>
      <c r="P11629" t="s">
        <v>45</v>
      </c>
      <c r="Q11629" t="s">
        <v>522</v>
      </c>
    </row>
    <row r="11630" spans="1:17" hidden="1" x14ac:dyDescent="0.25">
      <c r="A11630" t="s">
        <v>45375</v>
      </c>
      <c r="B11630" t="s">
        <v>45376</v>
      </c>
      <c r="C11630" s="1" t="str">
        <f t="shared" si="1640"/>
        <v>21:0719</v>
      </c>
      <c r="D11630" s="1" t="str">
        <f t="shared" si="1647"/>
        <v>21:0212</v>
      </c>
      <c r="E11630" t="s">
        <v>45377</v>
      </c>
      <c r="F11630" t="s">
        <v>45378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 t="s">
        <v>4148</v>
      </c>
      <c r="P11630" t="s">
        <v>45</v>
      </c>
      <c r="Q11630" t="s">
        <v>392</v>
      </c>
    </row>
    <row r="11631" spans="1:17" hidden="1" x14ac:dyDescent="0.25">
      <c r="A11631" t="s">
        <v>45379</v>
      </c>
      <c r="B11631" t="s">
        <v>45380</v>
      </c>
      <c r="C11631" s="1" t="str">
        <f t="shared" si="1640"/>
        <v>21:0719</v>
      </c>
      <c r="D11631" s="1" t="str">
        <f t="shared" si="1647"/>
        <v>21:0212</v>
      </c>
      <c r="E11631" t="s">
        <v>45381</v>
      </c>
      <c r="F11631" t="s">
        <v>45382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 t="s">
        <v>19807</v>
      </c>
      <c r="P11631" t="s">
        <v>45</v>
      </c>
      <c r="Q11631" t="s">
        <v>365</v>
      </c>
    </row>
    <row r="11632" spans="1:17" hidden="1" x14ac:dyDescent="0.25">
      <c r="A11632" t="s">
        <v>45383</v>
      </c>
      <c r="B11632" t="s">
        <v>45384</v>
      </c>
      <c r="C11632" s="1" t="str">
        <f t="shared" si="1640"/>
        <v>21:0719</v>
      </c>
      <c r="D11632" s="1" t="str">
        <f t="shared" si="1647"/>
        <v>21:0212</v>
      </c>
      <c r="E11632" t="s">
        <v>45385</v>
      </c>
      <c r="F11632" t="s">
        <v>45386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 t="s">
        <v>7860</v>
      </c>
      <c r="P11632" t="s">
        <v>45</v>
      </c>
      <c r="Q11632" t="s">
        <v>59</v>
      </c>
    </row>
    <row r="11633" spans="1:17" hidden="1" x14ac:dyDescent="0.25">
      <c r="A11633" t="s">
        <v>45387</v>
      </c>
      <c r="B11633" t="s">
        <v>45388</v>
      </c>
      <c r="C11633" s="1" t="str">
        <f t="shared" ref="C11633:C11696" si="1650">HYPERLINK("http://geochem.nrcan.gc.ca/cdogs/content/bdl/bdl210719_e.htm", "21:0719")</f>
        <v>21:0719</v>
      </c>
      <c r="D11633" s="1" t="str">
        <f t="shared" si="1647"/>
        <v>21:0212</v>
      </c>
      <c r="E11633" t="s">
        <v>45389</v>
      </c>
      <c r="F11633" t="s">
        <v>45390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 t="s">
        <v>43165</v>
      </c>
      <c r="P11633" t="s">
        <v>45</v>
      </c>
      <c r="Q11633" t="s">
        <v>35</v>
      </c>
    </row>
    <row r="11634" spans="1:17" hidden="1" x14ac:dyDescent="0.25">
      <c r="A11634" t="s">
        <v>45391</v>
      </c>
      <c r="B11634" t="s">
        <v>45392</v>
      </c>
      <c r="C11634" s="1" t="str">
        <f t="shared" si="1650"/>
        <v>21:0719</v>
      </c>
      <c r="D11634" s="1" t="str">
        <f t="shared" si="1647"/>
        <v>21:0212</v>
      </c>
      <c r="E11634" t="s">
        <v>45393</v>
      </c>
      <c r="F11634" t="s">
        <v>45394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 t="s">
        <v>3980</v>
      </c>
      <c r="P11634" t="s">
        <v>45</v>
      </c>
      <c r="Q11634" t="s">
        <v>365</v>
      </c>
    </row>
    <row r="11635" spans="1:17" hidden="1" x14ac:dyDescent="0.25">
      <c r="A11635" t="s">
        <v>45395</v>
      </c>
      <c r="B11635" t="s">
        <v>45396</v>
      </c>
      <c r="C11635" s="1" t="str">
        <f t="shared" si="1650"/>
        <v>21:0719</v>
      </c>
      <c r="D11635" s="1" t="str">
        <f t="shared" si="1647"/>
        <v>21:0212</v>
      </c>
      <c r="E11635" t="s">
        <v>45397</v>
      </c>
      <c r="F11635" t="s">
        <v>45398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 t="s">
        <v>21</v>
      </c>
      <c r="P11635" t="s">
        <v>87</v>
      </c>
      <c r="Q11635" t="s">
        <v>29</v>
      </c>
    </row>
    <row r="11636" spans="1:17" hidden="1" x14ac:dyDescent="0.25">
      <c r="A11636" t="s">
        <v>45399</v>
      </c>
      <c r="B11636" t="s">
        <v>45400</v>
      </c>
      <c r="C11636" s="1" t="str">
        <f t="shared" si="1650"/>
        <v>21:0719</v>
      </c>
      <c r="D11636" s="1" t="str">
        <f t="shared" si="1647"/>
        <v>21:0212</v>
      </c>
      <c r="E11636" t="s">
        <v>45401</v>
      </c>
      <c r="F11636" t="s">
        <v>45402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 t="s">
        <v>21</v>
      </c>
      <c r="P11636" t="s">
        <v>87</v>
      </c>
      <c r="Q11636" t="s">
        <v>29</v>
      </c>
    </row>
    <row r="11637" spans="1:17" hidden="1" x14ac:dyDescent="0.25">
      <c r="A11637" t="s">
        <v>45403</v>
      </c>
      <c r="B11637" t="s">
        <v>45404</v>
      </c>
      <c r="C11637" s="1" t="str">
        <f t="shared" si="1650"/>
        <v>21:0719</v>
      </c>
      <c r="D11637" s="1" t="str">
        <f t="shared" si="1647"/>
        <v>21:0212</v>
      </c>
      <c r="E11637" t="s">
        <v>45405</v>
      </c>
      <c r="F11637" t="s">
        <v>45406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 t="s">
        <v>2120</v>
      </c>
      <c r="P11637" t="s">
        <v>45</v>
      </c>
      <c r="Q11637" t="s">
        <v>29</v>
      </c>
    </row>
    <row r="11638" spans="1:17" hidden="1" x14ac:dyDescent="0.25">
      <c r="A11638" t="s">
        <v>45407</v>
      </c>
      <c r="B11638" t="s">
        <v>45408</v>
      </c>
      <c r="C11638" s="1" t="str">
        <f t="shared" si="1650"/>
        <v>21:0719</v>
      </c>
      <c r="D11638" s="1" t="str">
        <f t="shared" si="1647"/>
        <v>21:0212</v>
      </c>
      <c r="E11638" t="s">
        <v>45409</v>
      </c>
      <c r="F11638" t="s">
        <v>45410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 t="s">
        <v>21</v>
      </c>
      <c r="P11638" t="s">
        <v>148</v>
      </c>
      <c r="Q11638" t="s">
        <v>29</v>
      </c>
    </row>
    <row r="11639" spans="1:17" hidden="1" x14ac:dyDescent="0.25">
      <c r="A11639" t="s">
        <v>45411</v>
      </c>
      <c r="B11639" t="s">
        <v>45412</v>
      </c>
      <c r="C11639" s="1" t="str">
        <f t="shared" si="1650"/>
        <v>21:0719</v>
      </c>
      <c r="D11639" s="1" t="str">
        <f t="shared" si="1647"/>
        <v>21:0212</v>
      </c>
      <c r="E11639" t="s">
        <v>45413</v>
      </c>
      <c r="F11639" t="s">
        <v>45414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 t="s">
        <v>21</v>
      </c>
      <c r="P11639" t="s">
        <v>22</v>
      </c>
      <c r="Q11639" t="s">
        <v>46</v>
      </c>
    </row>
    <row r="11640" spans="1:17" hidden="1" x14ac:dyDescent="0.25">
      <c r="A11640" t="s">
        <v>45415</v>
      </c>
      <c r="B11640" t="s">
        <v>45416</v>
      </c>
      <c r="C11640" s="1" t="str">
        <f t="shared" si="1650"/>
        <v>21:0719</v>
      </c>
      <c r="D11640" s="1" t="str">
        <f t="shared" si="1647"/>
        <v>21:0212</v>
      </c>
      <c r="E11640" t="s">
        <v>45413</v>
      </c>
      <c r="F11640" t="s">
        <v>45417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 t="s">
        <v>21</v>
      </c>
      <c r="P11640" t="s">
        <v>45</v>
      </c>
      <c r="Q11640" t="s">
        <v>46</v>
      </c>
    </row>
    <row r="11641" spans="1:17" hidden="1" x14ac:dyDescent="0.25">
      <c r="A11641" t="s">
        <v>45418</v>
      </c>
      <c r="B11641" t="s">
        <v>45419</v>
      </c>
      <c r="C11641" s="1" t="str">
        <f t="shared" si="1650"/>
        <v>21:0719</v>
      </c>
      <c r="D11641" s="1" t="str">
        <f t="shared" si="1647"/>
        <v>21:0212</v>
      </c>
      <c r="E11641" t="s">
        <v>45420</v>
      </c>
      <c r="F11641" t="s">
        <v>45421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 t="s">
        <v>21</v>
      </c>
      <c r="P11641" t="s">
        <v>45</v>
      </c>
      <c r="Q11641" t="s">
        <v>59</v>
      </c>
    </row>
    <row r="11642" spans="1:17" hidden="1" x14ac:dyDescent="0.25">
      <c r="A11642" t="s">
        <v>45422</v>
      </c>
      <c r="B11642" t="s">
        <v>45423</v>
      </c>
      <c r="C11642" s="1" t="str">
        <f t="shared" si="1650"/>
        <v>21:0719</v>
      </c>
      <c r="D11642" s="1" t="str">
        <f t="shared" si="1647"/>
        <v>21:0212</v>
      </c>
      <c r="E11642" t="s">
        <v>45424</v>
      </c>
      <c r="F11642" t="s">
        <v>45425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 t="s">
        <v>10120</v>
      </c>
      <c r="P11642" t="s">
        <v>45</v>
      </c>
      <c r="Q11642" t="s">
        <v>46</v>
      </c>
    </row>
    <row r="11643" spans="1:17" hidden="1" x14ac:dyDescent="0.25">
      <c r="A11643" t="s">
        <v>45426</v>
      </c>
      <c r="B11643" t="s">
        <v>45427</v>
      </c>
      <c r="C11643" s="1" t="str">
        <f t="shared" si="1650"/>
        <v>21:0719</v>
      </c>
      <c r="D11643" s="1" t="str">
        <f t="shared" si="1647"/>
        <v>21:0212</v>
      </c>
      <c r="E11643" t="s">
        <v>45428</v>
      </c>
      <c r="F11643" t="s">
        <v>45429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 t="s">
        <v>2257</v>
      </c>
      <c r="P11643" t="s">
        <v>356</v>
      </c>
      <c r="Q11643" t="s">
        <v>392</v>
      </c>
    </row>
    <row r="11644" spans="1:17" hidden="1" x14ac:dyDescent="0.25">
      <c r="A11644" t="s">
        <v>45430</v>
      </c>
      <c r="B11644" t="s">
        <v>45431</v>
      </c>
      <c r="C11644" s="1" t="str">
        <f t="shared" si="1650"/>
        <v>21:0719</v>
      </c>
      <c r="D11644" s="1" t="str">
        <f t="shared" si="1647"/>
        <v>21:0212</v>
      </c>
      <c r="E11644" t="s">
        <v>45432</v>
      </c>
      <c r="F11644" t="s">
        <v>45433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 t="s">
        <v>2418</v>
      </c>
      <c r="P11644" t="s">
        <v>356</v>
      </c>
      <c r="Q11644" t="s">
        <v>59</v>
      </c>
    </row>
    <row r="11645" spans="1:17" hidden="1" x14ac:dyDescent="0.25">
      <c r="A11645" t="s">
        <v>45434</v>
      </c>
      <c r="B11645" t="s">
        <v>45435</v>
      </c>
      <c r="C11645" s="1" t="str">
        <f t="shared" si="1650"/>
        <v>21:0719</v>
      </c>
      <c r="D11645" s="1" t="str">
        <f t="shared" si="1647"/>
        <v>21:0212</v>
      </c>
      <c r="E11645" t="s">
        <v>45436</v>
      </c>
      <c r="F11645" t="s">
        <v>45437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 t="s">
        <v>6091</v>
      </c>
      <c r="P11645" t="s">
        <v>356</v>
      </c>
      <c r="Q11645" t="s">
        <v>522</v>
      </c>
    </row>
    <row r="11646" spans="1:17" hidden="1" x14ac:dyDescent="0.25">
      <c r="A11646" t="s">
        <v>45438</v>
      </c>
      <c r="B11646" t="s">
        <v>45439</v>
      </c>
      <c r="C11646" s="1" t="str">
        <f t="shared" si="1650"/>
        <v>21:0719</v>
      </c>
      <c r="D11646" s="1" t="str">
        <f t="shared" si="1647"/>
        <v>21:0212</v>
      </c>
      <c r="E11646" t="s">
        <v>45440</v>
      </c>
      <c r="F11646" t="s">
        <v>45441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 t="s">
        <v>3376</v>
      </c>
      <c r="P11646" t="s">
        <v>356</v>
      </c>
      <c r="Q11646" t="s">
        <v>23</v>
      </c>
    </row>
    <row r="11647" spans="1:17" hidden="1" x14ac:dyDescent="0.25">
      <c r="A11647" t="s">
        <v>45442</v>
      </c>
      <c r="B11647" t="s">
        <v>45443</v>
      </c>
      <c r="C11647" s="1" t="str">
        <f t="shared" si="1650"/>
        <v>21:0719</v>
      </c>
      <c r="D11647" s="1" t="str">
        <f t="shared" si="1647"/>
        <v>21:0212</v>
      </c>
      <c r="E11647" t="s">
        <v>45444</v>
      </c>
      <c r="F11647" t="s">
        <v>45445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 t="s">
        <v>3532</v>
      </c>
      <c r="P11647" t="s">
        <v>22</v>
      </c>
      <c r="Q11647" t="s">
        <v>46</v>
      </c>
    </row>
    <row r="11648" spans="1:17" hidden="1" x14ac:dyDescent="0.25">
      <c r="A11648" t="s">
        <v>45446</v>
      </c>
      <c r="B11648" t="s">
        <v>45447</v>
      </c>
      <c r="C11648" s="1" t="str">
        <f t="shared" si="1650"/>
        <v>21:0719</v>
      </c>
      <c r="D11648" s="1" t="str">
        <f t="shared" si="1647"/>
        <v>21:0212</v>
      </c>
      <c r="E11648" t="s">
        <v>45448</v>
      </c>
      <c r="F11648" t="s">
        <v>45449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 t="s">
        <v>45450</v>
      </c>
      <c r="P11648" t="s">
        <v>356</v>
      </c>
      <c r="Q11648" t="s">
        <v>46</v>
      </c>
    </row>
    <row r="11649" spans="1:17" hidden="1" x14ac:dyDescent="0.25">
      <c r="A11649" t="s">
        <v>45451</v>
      </c>
      <c r="B11649" t="s">
        <v>45452</v>
      </c>
      <c r="C11649" s="1" t="str">
        <f t="shared" si="1650"/>
        <v>21:0719</v>
      </c>
      <c r="D11649" s="1" t="str">
        <f t="shared" si="1647"/>
        <v>21:0212</v>
      </c>
      <c r="E11649" t="s">
        <v>45453</v>
      </c>
      <c r="F11649" t="s">
        <v>45454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 t="s">
        <v>19633</v>
      </c>
      <c r="P11649" t="s">
        <v>356</v>
      </c>
      <c r="Q11649" t="s">
        <v>103</v>
      </c>
    </row>
    <row r="11650" spans="1:17" hidden="1" x14ac:dyDescent="0.25">
      <c r="A11650" t="s">
        <v>45455</v>
      </c>
      <c r="B11650" t="s">
        <v>45456</v>
      </c>
      <c r="C11650" s="1" t="str">
        <f t="shared" si="1650"/>
        <v>21:0719</v>
      </c>
      <c r="D11650" s="1" t="str">
        <f t="shared" si="1647"/>
        <v>21:0212</v>
      </c>
      <c r="E11650" t="s">
        <v>45457</v>
      </c>
      <c r="F11650" t="s">
        <v>45458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 t="s">
        <v>4148</v>
      </c>
      <c r="P11650" t="s">
        <v>45</v>
      </c>
      <c r="Q11650" t="s">
        <v>138</v>
      </c>
    </row>
    <row r="11651" spans="1:17" hidden="1" x14ac:dyDescent="0.25">
      <c r="A11651" t="s">
        <v>45459</v>
      </c>
      <c r="B11651" t="s">
        <v>45460</v>
      </c>
      <c r="C11651" s="1" t="str">
        <f t="shared" si="1650"/>
        <v>21:0719</v>
      </c>
      <c r="D11651" s="1" t="str">
        <f t="shared" si="1647"/>
        <v>21:0212</v>
      </c>
      <c r="E11651" t="s">
        <v>45461</v>
      </c>
      <c r="F11651" t="s">
        <v>45462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 t="s">
        <v>19899</v>
      </c>
      <c r="P11651" t="s">
        <v>45</v>
      </c>
      <c r="Q11651" t="s">
        <v>215</v>
      </c>
    </row>
    <row r="11652" spans="1:17" hidden="1" x14ac:dyDescent="0.25">
      <c r="A11652" t="s">
        <v>45463</v>
      </c>
      <c r="B11652" t="s">
        <v>45464</v>
      </c>
      <c r="C11652" s="1" t="str">
        <f t="shared" si="1650"/>
        <v>21:0719</v>
      </c>
      <c r="D11652" s="1" t="str">
        <f t="shared" si="1647"/>
        <v>21:0212</v>
      </c>
      <c r="E11652" t="s">
        <v>45465</v>
      </c>
      <c r="F11652" t="s">
        <v>45466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 t="s">
        <v>45332</v>
      </c>
      <c r="P11652" t="s">
        <v>45</v>
      </c>
      <c r="Q11652" t="s">
        <v>52</v>
      </c>
    </row>
    <row r="11653" spans="1:17" hidden="1" x14ac:dyDescent="0.25">
      <c r="A11653" t="s">
        <v>45467</v>
      </c>
      <c r="B11653" t="s">
        <v>45468</v>
      </c>
      <c r="C11653" s="1" t="str">
        <f t="shared" si="1650"/>
        <v>21:0719</v>
      </c>
      <c r="D11653" s="1" t="str">
        <f t="shared" si="1647"/>
        <v>21:0212</v>
      </c>
      <c r="E11653" t="s">
        <v>45469</v>
      </c>
      <c r="F11653" t="s">
        <v>45470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 t="s">
        <v>16751</v>
      </c>
      <c r="P11653" t="s">
        <v>45</v>
      </c>
      <c r="Q11653" t="s">
        <v>198</v>
      </c>
    </row>
    <row r="11654" spans="1:17" hidden="1" x14ac:dyDescent="0.25">
      <c r="A11654" t="s">
        <v>45471</v>
      </c>
      <c r="B11654" t="s">
        <v>45472</v>
      </c>
      <c r="C11654" s="1" t="str">
        <f t="shared" si="1650"/>
        <v>21:0719</v>
      </c>
      <c r="D11654" s="1" t="str">
        <f t="shared" si="1647"/>
        <v>21:0212</v>
      </c>
      <c r="E11654" t="s">
        <v>45473</v>
      </c>
      <c r="F11654" t="s">
        <v>45474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 t="s">
        <v>21</v>
      </c>
      <c r="P11654" t="s">
        <v>87</v>
      </c>
      <c r="Q11654" t="s">
        <v>23</v>
      </c>
    </row>
    <row r="11655" spans="1:17" hidden="1" x14ac:dyDescent="0.25">
      <c r="A11655" t="s">
        <v>45475</v>
      </c>
      <c r="B11655" t="s">
        <v>45476</v>
      </c>
      <c r="C11655" s="1" t="str">
        <f t="shared" si="1650"/>
        <v>21:0719</v>
      </c>
      <c r="D11655" s="1" t="str">
        <f t="shared" si="1647"/>
        <v>21:0212</v>
      </c>
      <c r="E11655" t="s">
        <v>45477</v>
      </c>
      <c r="F11655" t="s">
        <v>45478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 t="s">
        <v>1597</v>
      </c>
      <c r="P11655" t="s">
        <v>87</v>
      </c>
      <c r="Q11655" t="s">
        <v>71</v>
      </c>
    </row>
    <row r="11656" spans="1:17" hidden="1" x14ac:dyDescent="0.25">
      <c r="A11656" t="s">
        <v>45479</v>
      </c>
      <c r="B11656" t="s">
        <v>45480</v>
      </c>
      <c r="C11656" s="1" t="str">
        <f t="shared" si="1650"/>
        <v>21:0719</v>
      </c>
      <c r="D11656" s="1" t="str">
        <f t="shared" si="1647"/>
        <v>21:0212</v>
      </c>
      <c r="E11656" t="s">
        <v>45481</v>
      </c>
      <c r="F11656" t="s">
        <v>45482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 t="s">
        <v>2418</v>
      </c>
      <c r="P11656" t="s">
        <v>87</v>
      </c>
      <c r="Q11656" t="s">
        <v>23</v>
      </c>
    </row>
    <row r="11657" spans="1:17" hidden="1" x14ac:dyDescent="0.25">
      <c r="A11657" t="s">
        <v>45483</v>
      </c>
      <c r="B11657" t="s">
        <v>45484</v>
      </c>
      <c r="C11657" s="1" t="str">
        <f t="shared" si="1650"/>
        <v>21:0719</v>
      </c>
      <c r="D11657" s="1" t="str">
        <f>HYPERLINK("http://geochem.nrcan.gc.ca/cdogs/content/svy/svy_e.htm", "")</f>
        <v/>
      </c>
      <c r="G11657" s="1" t="str">
        <f>HYPERLINK("http://geochem.nrcan.gc.ca/cdogs/content/cr_/cr_00086_e.htm", "86")</f>
        <v>86</v>
      </c>
      <c r="J11657" t="s">
        <v>11703</v>
      </c>
      <c r="K11657" t="s">
        <v>11704</v>
      </c>
      <c r="O11657" t="s">
        <v>576</v>
      </c>
      <c r="P11657" t="s">
        <v>2212</v>
      </c>
      <c r="Q11657" t="s">
        <v>59</v>
      </c>
    </row>
    <row r="11658" spans="1:17" hidden="1" x14ac:dyDescent="0.25">
      <c r="A11658" t="s">
        <v>45485</v>
      </c>
      <c r="B11658" t="s">
        <v>45486</v>
      </c>
      <c r="C11658" s="1" t="str">
        <f t="shared" si="1650"/>
        <v>21:0719</v>
      </c>
      <c r="D11658" s="1" t="str">
        <f>HYPERLINK("http://geochem.nrcan.gc.ca/cdogs/content/svy/svy210212_e.htm", "21:0212")</f>
        <v>21:0212</v>
      </c>
      <c r="E11658" t="s">
        <v>45487</v>
      </c>
      <c r="F11658" t="s">
        <v>45488</v>
      </c>
      <c r="H11658">
        <v>61.289985600000001</v>
      </c>
      <c r="I11658">
        <v>-134.26756639999999</v>
      </c>
      <c r="J11658" s="1" t="str">
        <f>HYPERLINK("http://geochem.nrcan.gc.ca/cdogs/content/kwd/kwd020018_e.htm", "Fluid (stream)")</f>
        <v>Fluid (stream)</v>
      </c>
      <c r="K11658" s="1" t="str">
        <f>HYPERLINK("http://geochem.nrcan.gc.ca/cdogs/content/kwd/kwd080007_e.htm", "Untreated Water")</f>
        <v>Untreated Water</v>
      </c>
      <c r="O11658" t="s">
        <v>1247</v>
      </c>
      <c r="P11658" t="s">
        <v>22</v>
      </c>
      <c r="Q11658" t="s">
        <v>35</v>
      </c>
    </row>
    <row r="11659" spans="1:17" hidden="1" x14ac:dyDescent="0.25">
      <c r="A11659" t="s">
        <v>45489</v>
      </c>
      <c r="B11659" t="s">
        <v>45490</v>
      </c>
      <c r="C11659" s="1" t="str">
        <f t="shared" si="1650"/>
        <v>21:0719</v>
      </c>
      <c r="D11659" s="1" t="str">
        <f>HYPERLINK("http://geochem.nrcan.gc.ca/cdogs/content/svy/svy210212_e.htm", "21:0212")</f>
        <v>21:0212</v>
      </c>
      <c r="E11659" t="s">
        <v>45491</v>
      </c>
      <c r="F11659" t="s">
        <v>45492</v>
      </c>
      <c r="H11659">
        <v>61.303281599999998</v>
      </c>
      <c r="I11659">
        <v>-134.27418259999999</v>
      </c>
      <c r="J11659" s="1" t="str">
        <f>HYPERLINK("http://geochem.nrcan.gc.ca/cdogs/content/kwd/kwd020018_e.htm", "Fluid (stream)")</f>
        <v>Fluid (stream)</v>
      </c>
      <c r="K11659" s="1" t="str">
        <f>HYPERLINK("http://geochem.nrcan.gc.ca/cdogs/content/kwd/kwd080007_e.htm", "Untreated Water")</f>
        <v>Untreated Water</v>
      </c>
      <c r="O11659" t="s">
        <v>21</v>
      </c>
      <c r="P11659" t="s">
        <v>356</v>
      </c>
      <c r="Q11659" t="s">
        <v>23</v>
      </c>
    </row>
    <row r="11660" spans="1:17" hidden="1" x14ac:dyDescent="0.25">
      <c r="A11660" t="s">
        <v>45493</v>
      </c>
      <c r="B11660" t="s">
        <v>45494</v>
      </c>
      <c r="C11660" s="1" t="str">
        <f t="shared" si="1650"/>
        <v>21:0719</v>
      </c>
      <c r="D11660" s="1" t="str">
        <f>HYPERLINK("http://geochem.nrcan.gc.ca/cdogs/content/svy/svy210212_e.htm", "21:0212")</f>
        <v>21:0212</v>
      </c>
      <c r="E11660" t="s">
        <v>45495</v>
      </c>
      <c r="F11660" t="s">
        <v>45496</v>
      </c>
      <c r="H11660">
        <v>61.315538400000001</v>
      </c>
      <c r="I11660">
        <v>-134.36225250000001</v>
      </c>
      <c r="J11660" s="1" t="str">
        <f>HYPERLINK("http://geochem.nrcan.gc.ca/cdogs/content/kwd/kwd020018_e.htm", "Fluid (stream)")</f>
        <v>Fluid (stream)</v>
      </c>
      <c r="K11660" s="1" t="str">
        <f>HYPERLINK("http://geochem.nrcan.gc.ca/cdogs/content/kwd/kwd080007_e.htm", "Untreated Water")</f>
        <v>Untreated Water</v>
      </c>
      <c r="O11660" t="s">
        <v>21</v>
      </c>
      <c r="P11660" t="s">
        <v>22</v>
      </c>
      <c r="Q11660" t="s">
        <v>398</v>
      </c>
    </row>
    <row r="11661" spans="1:17" hidden="1" x14ac:dyDescent="0.25">
      <c r="A11661" t="s">
        <v>45497</v>
      </c>
      <c r="B11661" t="s">
        <v>45498</v>
      </c>
      <c r="C11661" s="1" t="str">
        <f t="shared" si="1650"/>
        <v>21:0719</v>
      </c>
      <c r="D11661" s="1" t="str">
        <f>HYPERLINK("http://geochem.nrcan.gc.ca/cdogs/content/svy/svy210212_e.htm", "21:0212")</f>
        <v>21:0212</v>
      </c>
      <c r="E11661" t="s">
        <v>45495</v>
      </c>
      <c r="F11661" t="s">
        <v>45499</v>
      </c>
      <c r="H11661">
        <v>61.315538400000001</v>
      </c>
      <c r="I11661">
        <v>-134.36225250000001</v>
      </c>
      <c r="J11661" s="1" t="str">
        <f>HYPERLINK("http://geochem.nrcan.gc.ca/cdogs/content/kwd/kwd020018_e.htm", "Fluid (stream)")</f>
        <v>Fluid (stream)</v>
      </c>
      <c r="K11661" s="1" t="str">
        <f>HYPERLINK("http://geochem.nrcan.gc.ca/cdogs/content/kwd/kwd080007_e.htm", "Untreated Water")</f>
        <v>Untreated Water</v>
      </c>
      <c r="O11661" t="s">
        <v>21</v>
      </c>
      <c r="P11661" t="s">
        <v>583</v>
      </c>
      <c r="Q11661" t="s">
        <v>365</v>
      </c>
    </row>
    <row r="11662" spans="1:17" hidden="1" x14ac:dyDescent="0.25">
      <c r="A11662" t="s">
        <v>45500</v>
      </c>
      <c r="B11662" t="s">
        <v>45501</v>
      </c>
      <c r="C11662" s="1" t="str">
        <f t="shared" si="1650"/>
        <v>21:0719</v>
      </c>
      <c r="D11662" s="1" t="str">
        <f>HYPERLINK("http://geochem.nrcan.gc.ca/cdogs/content/svy/svy210212_e.htm", "21:0212")</f>
        <v>21:0212</v>
      </c>
      <c r="E11662" t="s">
        <v>45502</v>
      </c>
      <c r="F11662" t="s">
        <v>45503</v>
      </c>
      <c r="H11662">
        <v>61.3310301</v>
      </c>
      <c r="I11662">
        <v>-134.0650924</v>
      </c>
      <c r="J11662" s="1" t="str">
        <f>HYPERLINK("http://geochem.nrcan.gc.ca/cdogs/content/kwd/kwd020018_e.htm", "Fluid (stream)")</f>
        <v>Fluid (stream)</v>
      </c>
      <c r="K11662" s="1" t="str">
        <f>HYPERLINK("http://geochem.nrcan.gc.ca/cdogs/content/kwd/kwd080007_e.htm", "Untreated Water")</f>
        <v>Untreated Water</v>
      </c>
      <c r="O11662" t="s">
        <v>21</v>
      </c>
      <c r="P11662" t="s">
        <v>356</v>
      </c>
      <c r="Q11662" t="s">
        <v>23</v>
      </c>
    </row>
    <row r="11663" spans="1:17" hidden="1" x14ac:dyDescent="0.25">
      <c r="A11663" t="s">
        <v>45504</v>
      </c>
      <c r="B11663" t="s">
        <v>45505</v>
      </c>
      <c r="C11663" s="1" t="str">
        <f t="shared" si="1650"/>
        <v>21:0719</v>
      </c>
      <c r="D11663" s="1" t="str">
        <f>HYPERLINK("http://geochem.nrcan.gc.ca/cdogs/content/svy/svy_e.htm", "")</f>
        <v/>
      </c>
      <c r="G11663" s="1" t="str">
        <f>HYPERLINK("http://geochem.nrcan.gc.ca/cdogs/content/cr_/cr_00086_e.htm", "86")</f>
        <v>86</v>
      </c>
      <c r="J11663" t="s">
        <v>11703</v>
      </c>
      <c r="K11663" t="s">
        <v>11704</v>
      </c>
      <c r="O11663" t="s">
        <v>576</v>
      </c>
      <c r="P11663" t="s">
        <v>397</v>
      </c>
      <c r="Q11663" t="s">
        <v>23</v>
      </c>
    </row>
    <row r="11664" spans="1:17" hidden="1" x14ac:dyDescent="0.25">
      <c r="A11664" t="s">
        <v>45506</v>
      </c>
      <c r="B11664" t="s">
        <v>45507</v>
      </c>
      <c r="C11664" s="1" t="str">
        <f t="shared" si="1650"/>
        <v>21:0719</v>
      </c>
      <c r="D11664" s="1" t="str">
        <f t="shared" ref="D11664:D11684" si="1651">HYPERLINK("http://geochem.nrcan.gc.ca/cdogs/content/svy/svy210212_e.htm", "21:0212")</f>
        <v>21:0212</v>
      </c>
      <c r="E11664" t="s">
        <v>45508</v>
      </c>
      <c r="F11664" t="s">
        <v>45509</v>
      </c>
      <c r="H11664">
        <v>61.341840300000001</v>
      </c>
      <c r="I11664">
        <v>-134.07699500000001</v>
      </c>
      <c r="J11664" s="1" t="str">
        <f t="shared" ref="J11664:J11684" si="1652">HYPERLINK("http://geochem.nrcan.gc.ca/cdogs/content/kwd/kwd020018_e.htm", "Fluid (stream)")</f>
        <v>Fluid (stream)</v>
      </c>
      <c r="K11664" s="1" t="str">
        <f t="shared" ref="K11664:K11684" si="1653">HYPERLINK("http://geochem.nrcan.gc.ca/cdogs/content/kwd/kwd080007_e.htm", "Untreated Water")</f>
        <v>Untreated Water</v>
      </c>
      <c r="O11664" t="s">
        <v>21</v>
      </c>
      <c r="P11664" t="s">
        <v>22</v>
      </c>
      <c r="Q11664" t="s">
        <v>29</v>
      </c>
    </row>
    <row r="11665" spans="1:17" hidden="1" x14ac:dyDescent="0.25">
      <c r="A11665" t="s">
        <v>45510</v>
      </c>
      <c r="B11665" t="s">
        <v>45511</v>
      </c>
      <c r="C11665" s="1" t="str">
        <f t="shared" si="1650"/>
        <v>21:0719</v>
      </c>
      <c r="D11665" s="1" t="str">
        <f t="shared" si="1651"/>
        <v>21:0212</v>
      </c>
      <c r="E11665" t="s">
        <v>45512</v>
      </c>
      <c r="F11665" t="s">
        <v>45513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 t="s">
        <v>57</v>
      </c>
      <c r="P11665" t="s">
        <v>356</v>
      </c>
      <c r="Q11665" t="s">
        <v>46</v>
      </c>
    </row>
    <row r="11666" spans="1:17" hidden="1" x14ac:dyDescent="0.25">
      <c r="A11666" t="s">
        <v>45514</v>
      </c>
      <c r="B11666" t="s">
        <v>45515</v>
      </c>
      <c r="C11666" s="1" t="str">
        <f t="shared" si="1650"/>
        <v>21:0719</v>
      </c>
      <c r="D11666" s="1" t="str">
        <f t="shared" si="1651"/>
        <v>21:0212</v>
      </c>
      <c r="E11666" t="s">
        <v>45516</v>
      </c>
      <c r="F11666" t="s">
        <v>45517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 t="s">
        <v>3419</v>
      </c>
      <c r="P11666" t="s">
        <v>45</v>
      </c>
      <c r="Q11666" t="s">
        <v>198</v>
      </c>
    </row>
    <row r="11667" spans="1:17" hidden="1" x14ac:dyDescent="0.25">
      <c r="A11667" t="s">
        <v>45518</v>
      </c>
      <c r="B11667" t="s">
        <v>45519</v>
      </c>
      <c r="C11667" s="1" t="str">
        <f t="shared" si="1650"/>
        <v>21:0719</v>
      </c>
      <c r="D11667" s="1" t="str">
        <f t="shared" si="1651"/>
        <v>21:0212</v>
      </c>
      <c r="E11667" t="s">
        <v>45520</v>
      </c>
      <c r="F11667" t="s">
        <v>45521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 t="s">
        <v>689</v>
      </c>
      <c r="P11667" t="s">
        <v>45</v>
      </c>
      <c r="Q11667" t="s">
        <v>59</v>
      </c>
    </row>
    <row r="11668" spans="1:17" hidden="1" x14ac:dyDescent="0.25">
      <c r="A11668" t="s">
        <v>45522</v>
      </c>
      <c r="B11668" t="s">
        <v>45523</v>
      </c>
      <c r="C11668" s="1" t="str">
        <f t="shared" si="1650"/>
        <v>21:0719</v>
      </c>
      <c r="D11668" s="1" t="str">
        <f t="shared" si="1651"/>
        <v>21:0212</v>
      </c>
      <c r="E11668" t="s">
        <v>45524</v>
      </c>
      <c r="F11668" t="s">
        <v>45525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 t="s">
        <v>21</v>
      </c>
      <c r="P11668" t="s">
        <v>45</v>
      </c>
      <c r="Q11668" t="s">
        <v>392</v>
      </c>
    </row>
    <row r="11669" spans="1:17" hidden="1" x14ac:dyDescent="0.25">
      <c r="A11669" t="s">
        <v>45526</v>
      </c>
      <c r="B11669" t="s">
        <v>45527</v>
      </c>
      <c r="C11669" s="1" t="str">
        <f t="shared" si="1650"/>
        <v>21:0719</v>
      </c>
      <c r="D11669" s="1" t="str">
        <f t="shared" si="1651"/>
        <v>21:0212</v>
      </c>
      <c r="E11669" t="s">
        <v>45528</v>
      </c>
      <c r="F11669" t="s">
        <v>45529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 t="s">
        <v>3419</v>
      </c>
      <c r="P11669" t="s">
        <v>45</v>
      </c>
      <c r="Q11669" t="s">
        <v>35</v>
      </c>
    </row>
    <row r="11670" spans="1:17" hidden="1" x14ac:dyDescent="0.25">
      <c r="A11670" t="s">
        <v>45530</v>
      </c>
      <c r="B11670" t="s">
        <v>45531</v>
      </c>
      <c r="C11670" s="1" t="str">
        <f t="shared" si="1650"/>
        <v>21:0719</v>
      </c>
      <c r="D11670" s="1" t="str">
        <f t="shared" si="1651"/>
        <v>21:0212</v>
      </c>
      <c r="E11670" t="s">
        <v>45532</v>
      </c>
      <c r="F11670" t="s">
        <v>45533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 t="s">
        <v>21</v>
      </c>
      <c r="P11670" t="s">
        <v>356</v>
      </c>
      <c r="Q11670" t="s">
        <v>71</v>
      </c>
    </row>
    <row r="11671" spans="1:17" hidden="1" x14ac:dyDescent="0.25">
      <c r="A11671" t="s">
        <v>45534</v>
      </c>
      <c r="B11671" t="s">
        <v>45535</v>
      </c>
      <c r="C11671" s="1" t="str">
        <f t="shared" si="1650"/>
        <v>21:0719</v>
      </c>
      <c r="D11671" s="1" t="str">
        <f t="shared" si="1651"/>
        <v>21:0212</v>
      </c>
      <c r="E11671" t="s">
        <v>45536</v>
      </c>
      <c r="F11671" t="s">
        <v>45537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 t="s">
        <v>21</v>
      </c>
      <c r="P11671" t="s">
        <v>45</v>
      </c>
      <c r="Q11671" t="s">
        <v>103</v>
      </c>
    </row>
    <row r="11672" spans="1:17" hidden="1" x14ac:dyDescent="0.25">
      <c r="A11672" t="s">
        <v>45538</v>
      </c>
      <c r="B11672" t="s">
        <v>45539</v>
      </c>
      <c r="C11672" s="1" t="str">
        <f t="shared" si="1650"/>
        <v>21:0719</v>
      </c>
      <c r="D11672" s="1" t="str">
        <f t="shared" si="1651"/>
        <v>21:0212</v>
      </c>
      <c r="E11672" t="s">
        <v>45540</v>
      </c>
      <c r="F11672" t="s">
        <v>45541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 t="s">
        <v>21</v>
      </c>
      <c r="P11672" t="s">
        <v>2943</v>
      </c>
      <c r="Q11672" t="s">
        <v>198</v>
      </c>
    </row>
    <row r="11673" spans="1:17" hidden="1" x14ac:dyDescent="0.25">
      <c r="A11673" t="s">
        <v>45542</v>
      </c>
      <c r="B11673" t="s">
        <v>45543</v>
      </c>
      <c r="C11673" s="1" t="str">
        <f t="shared" si="1650"/>
        <v>21:0719</v>
      </c>
      <c r="D11673" s="1" t="str">
        <f t="shared" si="1651"/>
        <v>21:0212</v>
      </c>
      <c r="E11673" t="s">
        <v>45544</v>
      </c>
      <c r="F11673" t="s">
        <v>45545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 t="s">
        <v>21</v>
      </c>
      <c r="P11673" t="s">
        <v>22</v>
      </c>
      <c r="Q11673" t="s">
        <v>392</v>
      </c>
    </row>
    <row r="11674" spans="1:17" hidden="1" x14ac:dyDescent="0.25">
      <c r="A11674" t="s">
        <v>45546</v>
      </c>
      <c r="B11674" t="s">
        <v>45547</v>
      </c>
      <c r="C11674" s="1" t="str">
        <f t="shared" si="1650"/>
        <v>21:0719</v>
      </c>
      <c r="D11674" s="1" t="str">
        <f t="shared" si="1651"/>
        <v>21:0212</v>
      </c>
      <c r="E11674" t="s">
        <v>45548</v>
      </c>
      <c r="F11674" t="s">
        <v>45549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 t="s">
        <v>21</v>
      </c>
      <c r="P11674" t="s">
        <v>397</v>
      </c>
      <c r="Q11674" t="s">
        <v>29</v>
      </c>
    </row>
    <row r="11675" spans="1:17" hidden="1" x14ac:dyDescent="0.25">
      <c r="A11675" t="s">
        <v>45550</v>
      </c>
      <c r="B11675" t="s">
        <v>45551</v>
      </c>
      <c r="C11675" s="1" t="str">
        <f t="shared" si="1650"/>
        <v>21:0719</v>
      </c>
      <c r="D11675" s="1" t="str">
        <f t="shared" si="1651"/>
        <v>21:0212</v>
      </c>
      <c r="E11675" t="s">
        <v>45552</v>
      </c>
      <c r="F11675" t="s">
        <v>45553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  <c r="O11675" t="s">
        <v>108</v>
      </c>
      <c r="P11675" t="s">
        <v>108</v>
      </c>
      <c r="Q11675" t="s">
        <v>108</v>
      </c>
    </row>
    <row r="11676" spans="1:17" hidden="1" x14ac:dyDescent="0.25">
      <c r="A11676" t="s">
        <v>45554</v>
      </c>
      <c r="B11676" t="s">
        <v>45555</v>
      </c>
      <c r="C11676" s="1" t="str">
        <f t="shared" si="1650"/>
        <v>21:0719</v>
      </c>
      <c r="D11676" s="1" t="str">
        <f t="shared" si="1651"/>
        <v>21:0212</v>
      </c>
      <c r="E11676" t="s">
        <v>45556</v>
      </c>
      <c r="F11676" t="s">
        <v>45557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 t="s">
        <v>21</v>
      </c>
      <c r="P11676" t="s">
        <v>1515</v>
      </c>
      <c r="Q11676" t="s">
        <v>23</v>
      </c>
    </row>
    <row r="11677" spans="1:17" hidden="1" x14ac:dyDescent="0.25">
      <c r="A11677" t="s">
        <v>45558</v>
      </c>
      <c r="B11677" t="s">
        <v>45559</v>
      </c>
      <c r="C11677" s="1" t="str">
        <f t="shared" si="1650"/>
        <v>21:0719</v>
      </c>
      <c r="D11677" s="1" t="str">
        <f t="shared" si="1651"/>
        <v>21:0212</v>
      </c>
      <c r="E11677" t="s">
        <v>45560</v>
      </c>
      <c r="F11677" t="s">
        <v>45561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 t="s">
        <v>21</v>
      </c>
      <c r="P11677" t="s">
        <v>397</v>
      </c>
      <c r="Q11677" t="s">
        <v>59</v>
      </c>
    </row>
    <row r="11678" spans="1:17" hidden="1" x14ac:dyDescent="0.25">
      <c r="A11678" t="s">
        <v>45562</v>
      </c>
      <c r="B11678" t="s">
        <v>45563</v>
      </c>
      <c r="C11678" s="1" t="str">
        <f t="shared" si="1650"/>
        <v>21:0719</v>
      </c>
      <c r="D11678" s="1" t="str">
        <f t="shared" si="1651"/>
        <v>21:0212</v>
      </c>
      <c r="E11678" t="s">
        <v>45564</v>
      </c>
      <c r="F11678" t="s">
        <v>45565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 t="s">
        <v>21</v>
      </c>
      <c r="P11678" t="s">
        <v>391</v>
      </c>
      <c r="Q11678" t="s">
        <v>35</v>
      </c>
    </row>
    <row r="11679" spans="1:17" hidden="1" x14ac:dyDescent="0.25">
      <c r="A11679" t="s">
        <v>45566</v>
      </c>
      <c r="B11679" t="s">
        <v>45567</v>
      </c>
      <c r="C11679" s="1" t="str">
        <f t="shared" si="1650"/>
        <v>21:0719</v>
      </c>
      <c r="D11679" s="1" t="str">
        <f t="shared" si="1651"/>
        <v>21:0212</v>
      </c>
      <c r="E11679" t="s">
        <v>45568</v>
      </c>
      <c r="F11679" t="s">
        <v>45569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 t="s">
        <v>21</v>
      </c>
      <c r="P11679" t="s">
        <v>1631</v>
      </c>
      <c r="Q11679" t="s">
        <v>522</v>
      </c>
    </row>
    <row r="11680" spans="1:17" hidden="1" x14ac:dyDescent="0.25">
      <c r="A11680" t="s">
        <v>45570</v>
      </c>
      <c r="B11680" t="s">
        <v>45571</v>
      </c>
      <c r="C11680" s="1" t="str">
        <f t="shared" si="1650"/>
        <v>21:0719</v>
      </c>
      <c r="D11680" s="1" t="str">
        <f t="shared" si="1651"/>
        <v>21:0212</v>
      </c>
      <c r="E11680" t="s">
        <v>45568</v>
      </c>
      <c r="F11680" t="s">
        <v>45572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 t="s">
        <v>21</v>
      </c>
      <c r="P11680" t="s">
        <v>636</v>
      </c>
      <c r="Q11680" t="s">
        <v>522</v>
      </c>
    </row>
    <row r="11681" spans="1:17" hidden="1" x14ac:dyDescent="0.25">
      <c r="A11681" t="s">
        <v>45573</v>
      </c>
      <c r="B11681" t="s">
        <v>45574</v>
      </c>
      <c r="C11681" s="1" t="str">
        <f t="shared" si="1650"/>
        <v>21:0719</v>
      </c>
      <c r="D11681" s="1" t="str">
        <f t="shared" si="1651"/>
        <v>21:0212</v>
      </c>
      <c r="E11681" t="s">
        <v>45575</v>
      </c>
      <c r="F11681" t="s">
        <v>45576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 t="s">
        <v>21</v>
      </c>
      <c r="P11681" t="s">
        <v>583</v>
      </c>
      <c r="Q11681" t="s">
        <v>59</v>
      </c>
    </row>
    <row r="11682" spans="1:17" hidden="1" x14ac:dyDescent="0.25">
      <c r="A11682" t="s">
        <v>45577</v>
      </c>
      <c r="B11682" t="s">
        <v>45578</v>
      </c>
      <c r="C11682" s="1" t="str">
        <f t="shared" si="1650"/>
        <v>21:0719</v>
      </c>
      <c r="D11682" s="1" t="str">
        <f t="shared" si="1651"/>
        <v>21:0212</v>
      </c>
      <c r="E11682" t="s">
        <v>45579</v>
      </c>
      <c r="F11682" t="s">
        <v>45580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 t="s">
        <v>21</v>
      </c>
      <c r="P11682" t="s">
        <v>391</v>
      </c>
      <c r="Q11682" t="s">
        <v>398</v>
      </c>
    </row>
    <row r="11683" spans="1:17" hidden="1" x14ac:dyDescent="0.25">
      <c r="A11683" t="s">
        <v>45581</v>
      </c>
      <c r="B11683" t="s">
        <v>45582</v>
      </c>
      <c r="C11683" s="1" t="str">
        <f t="shared" si="1650"/>
        <v>21:0719</v>
      </c>
      <c r="D11683" s="1" t="str">
        <f t="shared" si="1651"/>
        <v>21:0212</v>
      </c>
      <c r="E11683" t="s">
        <v>45583</v>
      </c>
      <c r="F11683" t="s">
        <v>45584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 t="s">
        <v>21</v>
      </c>
      <c r="P11683" t="s">
        <v>45</v>
      </c>
      <c r="Q11683" t="s">
        <v>29</v>
      </c>
    </row>
    <row r="11684" spans="1:17" hidden="1" x14ac:dyDescent="0.25">
      <c r="A11684" t="s">
        <v>45585</v>
      </c>
      <c r="B11684" t="s">
        <v>45586</v>
      </c>
      <c r="C11684" s="1" t="str">
        <f t="shared" si="1650"/>
        <v>21:0719</v>
      </c>
      <c r="D11684" s="1" t="str">
        <f t="shared" si="1651"/>
        <v>21:0212</v>
      </c>
      <c r="E11684" t="s">
        <v>45587</v>
      </c>
      <c r="F11684" t="s">
        <v>45588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 t="s">
        <v>21</v>
      </c>
      <c r="P11684" t="s">
        <v>2212</v>
      </c>
      <c r="Q11684" t="s">
        <v>46</v>
      </c>
    </row>
    <row r="11685" spans="1:17" hidden="1" x14ac:dyDescent="0.25">
      <c r="A11685" t="s">
        <v>45589</v>
      </c>
      <c r="B11685" t="s">
        <v>45590</v>
      </c>
      <c r="C11685" s="1" t="str">
        <f t="shared" si="1650"/>
        <v>21:0719</v>
      </c>
      <c r="D11685" s="1" t="str">
        <f>HYPERLINK("http://geochem.nrcan.gc.ca/cdogs/content/svy/svy_e.htm", "")</f>
        <v/>
      </c>
      <c r="G11685" s="1" t="str">
        <f>HYPERLINK("http://geochem.nrcan.gc.ca/cdogs/content/cr_/cr_00086_e.htm", "86")</f>
        <v>86</v>
      </c>
      <c r="J11685" t="s">
        <v>11703</v>
      </c>
      <c r="K11685" t="s">
        <v>11704</v>
      </c>
      <c r="O11685" t="s">
        <v>9517</v>
      </c>
      <c r="P11685" t="s">
        <v>1515</v>
      </c>
      <c r="Q11685" t="s">
        <v>23</v>
      </c>
    </row>
    <row r="11686" spans="1:17" hidden="1" x14ac:dyDescent="0.25">
      <c r="A11686" t="s">
        <v>45591</v>
      </c>
      <c r="B11686" t="s">
        <v>45592</v>
      </c>
      <c r="C11686" s="1" t="str">
        <f t="shared" si="1650"/>
        <v>21:0719</v>
      </c>
      <c r="D11686" s="1" t="str">
        <f t="shared" ref="D11686:D11703" si="1654">HYPERLINK("http://geochem.nrcan.gc.ca/cdogs/content/svy/svy210212_e.htm", "21:0212")</f>
        <v>21:0212</v>
      </c>
      <c r="E11686" t="s">
        <v>45593</v>
      </c>
      <c r="F11686" t="s">
        <v>45594</v>
      </c>
      <c r="H11686">
        <v>61.388366099999999</v>
      </c>
      <c r="I11686">
        <v>-135.7514942</v>
      </c>
      <c r="J11686" s="1" t="str">
        <f t="shared" ref="J11686:J11703" si="1655">HYPERLINK("http://geochem.nrcan.gc.ca/cdogs/content/kwd/kwd020018_e.htm", "Fluid (stream)")</f>
        <v>Fluid (stream)</v>
      </c>
      <c r="K11686" s="1" t="str">
        <f t="shared" ref="K11686:K11703" si="1656">HYPERLINK("http://geochem.nrcan.gc.ca/cdogs/content/kwd/kwd080007_e.htm", "Untreated Water")</f>
        <v>Untreated Water</v>
      </c>
      <c r="O11686" t="s">
        <v>21</v>
      </c>
      <c r="P11686" t="s">
        <v>2212</v>
      </c>
      <c r="Q11686" t="s">
        <v>29</v>
      </c>
    </row>
    <row r="11687" spans="1:17" hidden="1" x14ac:dyDescent="0.25">
      <c r="A11687" t="s">
        <v>45595</v>
      </c>
      <c r="B11687" t="s">
        <v>45596</v>
      </c>
      <c r="C11687" s="1" t="str">
        <f t="shared" si="1650"/>
        <v>21:0719</v>
      </c>
      <c r="D11687" s="1" t="str">
        <f t="shared" si="1654"/>
        <v>21:0212</v>
      </c>
      <c r="E11687" t="s">
        <v>45597</v>
      </c>
      <c r="F11687" t="s">
        <v>45598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 t="s">
        <v>21</v>
      </c>
      <c r="P11687" t="s">
        <v>22</v>
      </c>
      <c r="Q11687" t="s">
        <v>71</v>
      </c>
    </row>
    <row r="11688" spans="1:17" hidden="1" x14ac:dyDescent="0.25">
      <c r="A11688" t="s">
        <v>45599</v>
      </c>
      <c r="B11688" t="s">
        <v>45600</v>
      </c>
      <c r="C11688" s="1" t="str">
        <f t="shared" si="1650"/>
        <v>21:0719</v>
      </c>
      <c r="D11688" s="1" t="str">
        <f t="shared" si="1654"/>
        <v>21:0212</v>
      </c>
      <c r="E11688" t="s">
        <v>45601</v>
      </c>
      <c r="F11688" t="s">
        <v>45602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 t="s">
        <v>21</v>
      </c>
      <c r="P11688" t="s">
        <v>22</v>
      </c>
      <c r="Q11688" t="s">
        <v>23</v>
      </c>
    </row>
    <row r="11689" spans="1:17" hidden="1" x14ac:dyDescent="0.25">
      <c r="A11689" t="s">
        <v>45603</v>
      </c>
      <c r="B11689" t="s">
        <v>45604</v>
      </c>
      <c r="C11689" s="1" t="str">
        <f t="shared" si="1650"/>
        <v>21:0719</v>
      </c>
      <c r="D11689" s="1" t="str">
        <f t="shared" si="1654"/>
        <v>21:0212</v>
      </c>
      <c r="E11689" t="s">
        <v>45605</v>
      </c>
      <c r="F11689" t="s">
        <v>45606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 t="s">
        <v>21</v>
      </c>
      <c r="P11689" t="s">
        <v>87</v>
      </c>
      <c r="Q11689" t="s">
        <v>23</v>
      </c>
    </row>
    <row r="11690" spans="1:17" hidden="1" x14ac:dyDescent="0.25">
      <c r="A11690" t="s">
        <v>45607</v>
      </c>
      <c r="B11690" t="s">
        <v>45608</v>
      </c>
      <c r="C11690" s="1" t="str">
        <f t="shared" si="1650"/>
        <v>21:0719</v>
      </c>
      <c r="D11690" s="1" t="str">
        <f t="shared" si="1654"/>
        <v>21:0212</v>
      </c>
      <c r="E11690" t="s">
        <v>45609</v>
      </c>
      <c r="F11690" t="s">
        <v>45610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 t="s">
        <v>21</v>
      </c>
      <c r="P11690" t="s">
        <v>45</v>
      </c>
      <c r="Q11690" t="s">
        <v>59</v>
      </c>
    </row>
    <row r="11691" spans="1:17" hidden="1" x14ac:dyDescent="0.25">
      <c r="A11691" t="s">
        <v>45611</v>
      </c>
      <c r="B11691" t="s">
        <v>45612</v>
      </c>
      <c r="C11691" s="1" t="str">
        <f t="shared" si="1650"/>
        <v>21:0719</v>
      </c>
      <c r="D11691" s="1" t="str">
        <f t="shared" si="1654"/>
        <v>21:0212</v>
      </c>
      <c r="E11691" t="s">
        <v>45613</v>
      </c>
      <c r="F11691" t="s">
        <v>45614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 t="s">
        <v>21</v>
      </c>
      <c r="P11691" t="s">
        <v>22</v>
      </c>
      <c r="Q11691" t="s">
        <v>29</v>
      </c>
    </row>
    <row r="11692" spans="1:17" hidden="1" x14ac:dyDescent="0.25">
      <c r="A11692" t="s">
        <v>45615</v>
      </c>
      <c r="B11692" t="s">
        <v>45616</v>
      </c>
      <c r="C11692" s="1" t="str">
        <f t="shared" si="1650"/>
        <v>21:0719</v>
      </c>
      <c r="D11692" s="1" t="str">
        <f t="shared" si="1654"/>
        <v>21:0212</v>
      </c>
      <c r="E11692" t="s">
        <v>45617</v>
      </c>
      <c r="F11692" t="s">
        <v>45618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 t="s">
        <v>21</v>
      </c>
      <c r="P11692" t="s">
        <v>356</v>
      </c>
      <c r="Q11692" t="s">
        <v>59</v>
      </c>
    </row>
    <row r="11693" spans="1:17" hidden="1" x14ac:dyDescent="0.25">
      <c r="A11693" t="s">
        <v>45619</v>
      </c>
      <c r="B11693" t="s">
        <v>45620</v>
      </c>
      <c r="C11693" s="1" t="str">
        <f t="shared" si="1650"/>
        <v>21:0719</v>
      </c>
      <c r="D11693" s="1" t="str">
        <f t="shared" si="1654"/>
        <v>21:0212</v>
      </c>
      <c r="E11693" t="s">
        <v>45621</v>
      </c>
      <c r="F11693" t="s">
        <v>45622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 t="s">
        <v>21</v>
      </c>
      <c r="P11693" t="s">
        <v>45</v>
      </c>
      <c r="Q11693" t="s">
        <v>46</v>
      </c>
    </row>
    <row r="11694" spans="1:17" hidden="1" x14ac:dyDescent="0.25">
      <c r="A11694" t="s">
        <v>45623</v>
      </c>
      <c r="B11694" t="s">
        <v>45624</v>
      </c>
      <c r="C11694" s="1" t="str">
        <f t="shared" si="1650"/>
        <v>21:0719</v>
      </c>
      <c r="D11694" s="1" t="str">
        <f t="shared" si="1654"/>
        <v>21:0212</v>
      </c>
      <c r="E11694" t="s">
        <v>45625</v>
      </c>
      <c r="F11694" t="s">
        <v>45626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 t="s">
        <v>3406</v>
      </c>
      <c r="P11694" t="s">
        <v>45</v>
      </c>
      <c r="Q11694" t="s">
        <v>29</v>
      </c>
    </row>
    <row r="11695" spans="1:17" hidden="1" x14ac:dyDescent="0.25">
      <c r="A11695" t="s">
        <v>45627</v>
      </c>
      <c r="B11695" t="s">
        <v>45628</v>
      </c>
      <c r="C11695" s="1" t="str">
        <f t="shared" si="1650"/>
        <v>21:0719</v>
      </c>
      <c r="D11695" s="1" t="str">
        <f t="shared" si="1654"/>
        <v>21:0212</v>
      </c>
      <c r="E11695" t="s">
        <v>45629</v>
      </c>
      <c r="F11695" t="s">
        <v>45630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 t="s">
        <v>21</v>
      </c>
      <c r="P11695" t="s">
        <v>87</v>
      </c>
      <c r="Q11695" t="s">
        <v>103</v>
      </c>
    </row>
    <row r="11696" spans="1:17" hidden="1" x14ac:dyDescent="0.25">
      <c r="A11696" t="s">
        <v>45631</v>
      </c>
      <c r="B11696" t="s">
        <v>45632</v>
      </c>
      <c r="C11696" s="1" t="str">
        <f t="shared" si="1650"/>
        <v>21:0719</v>
      </c>
      <c r="D11696" s="1" t="str">
        <f t="shared" si="1654"/>
        <v>21:0212</v>
      </c>
      <c r="E11696" t="s">
        <v>45633</v>
      </c>
      <c r="F11696" t="s">
        <v>45634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 t="s">
        <v>21</v>
      </c>
      <c r="P11696" t="s">
        <v>45</v>
      </c>
      <c r="Q11696" t="s">
        <v>23</v>
      </c>
    </row>
    <row r="11697" spans="1:17" hidden="1" x14ac:dyDescent="0.25">
      <c r="A11697" t="s">
        <v>45635</v>
      </c>
      <c r="B11697" t="s">
        <v>45636</v>
      </c>
      <c r="C11697" s="1" t="str">
        <f t="shared" ref="C11697:C11760" si="1657">HYPERLINK("http://geochem.nrcan.gc.ca/cdogs/content/bdl/bdl210719_e.htm", "21:0719")</f>
        <v>21:0719</v>
      </c>
      <c r="D11697" s="1" t="str">
        <f t="shared" si="1654"/>
        <v>21:0212</v>
      </c>
      <c r="E11697" t="s">
        <v>45633</v>
      </c>
      <c r="F11697" t="s">
        <v>45637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 t="s">
        <v>21</v>
      </c>
      <c r="P11697" t="s">
        <v>45</v>
      </c>
      <c r="Q11697" t="s">
        <v>29</v>
      </c>
    </row>
    <row r="11698" spans="1:17" hidden="1" x14ac:dyDescent="0.25">
      <c r="A11698" t="s">
        <v>45638</v>
      </c>
      <c r="B11698" t="s">
        <v>45639</v>
      </c>
      <c r="C11698" s="1" t="str">
        <f t="shared" si="1657"/>
        <v>21:0719</v>
      </c>
      <c r="D11698" s="1" t="str">
        <f t="shared" si="1654"/>
        <v>21:0212</v>
      </c>
      <c r="E11698" t="s">
        <v>45640</v>
      </c>
      <c r="F11698" t="s">
        <v>45641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 t="s">
        <v>21</v>
      </c>
      <c r="P11698" t="s">
        <v>45</v>
      </c>
      <c r="Q11698" t="s">
        <v>29</v>
      </c>
    </row>
    <row r="11699" spans="1:17" hidden="1" x14ac:dyDescent="0.25">
      <c r="A11699" t="s">
        <v>45642</v>
      </c>
      <c r="B11699" t="s">
        <v>45643</v>
      </c>
      <c r="C11699" s="1" t="str">
        <f t="shared" si="1657"/>
        <v>21:0719</v>
      </c>
      <c r="D11699" s="1" t="str">
        <f t="shared" si="1654"/>
        <v>21:0212</v>
      </c>
      <c r="E11699" t="s">
        <v>45644</v>
      </c>
      <c r="F11699" t="s">
        <v>45645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 t="s">
        <v>21</v>
      </c>
      <c r="P11699" t="s">
        <v>356</v>
      </c>
      <c r="Q11699" t="s">
        <v>29</v>
      </c>
    </row>
    <row r="11700" spans="1:17" hidden="1" x14ac:dyDescent="0.25">
      <c r="A11700" t="s">
        <v>45646</v>
      </c>
      <c r="B11700" t="s">
        <v>45647</v>
      </c>
      <c r="C11700" s="1" t="str">
        <f t="shared" si="1657"/>
        <v>21:0719</v>
      </c>
      <c r="D11700" s="1" t="str">
        <f t="shared" si="1654"/>
        <v>21:0212</v>
      </c>
      <c r="E11700" t="s">
        <v>45648</v>
      </c>
      <c r="F11700" t="s">
        <v>45649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 t="s">
        <v>21</v>
      </c>
      <c r="P11700" t="s">
        <v>583</v>
      </c>
      <c r="Q11700" t="s">
        <v>46</v>
      </c>
    </row>
    <row r="11701" spans="1:17" hidden="1" x14ac:dyDescent="0.25">
      <c r="A11701" t="s">
        <v>45650</v>
      </c>
      <c r="B11701" t="s">
        <v>45651</v>
      </c>
      <c r="C11701" s="1" t="str">
        <f t="shared" si="1657"/>
        <v>21:0719</v>
      </c>
      <c r="D11701" s="1" t="str">
        <f t="shared" si="1654"/>
        <v>21:0212</v>
      </c>
      <c r="E11701" t="s">
        <v>45652</v>
      </c>
      <c r="F11701" t="s">
        <v>45653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 t="s">
        <v>21</v>
      </c>
      <c r="P11701" t="s">
        <v>22</v>
      </c>
      <c r="Q11701" t="s">
        <v>215</v>
      </c>
    </row>
    <row r="11702" spans="1:17" hidden="1" x14ac:dyDescent="0.25">
      <c r="A11702" t="s">
        <v>45654</v>
      </c>
      <c r="B11702" t="s">
        <v>45655</v>
      </c>
      <c r="C11702" s="1" t="str">
        <f t="shared" si="1657"/>
        <v>21:0719</v>
      </c>
      <c r="D11702" s="1" t="str">
        <f t="shared" si="1654"/>
        <v>21:0212</v>
      </c>
      <c r="E11702" t="s">
        <v>45656</v>
      </c>
      <c r="F11702" t="s">
        <v>45657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 t="s">
        <v>21</v>
      </c>
      <c r="P11702" t="s">
        <v>22</v>
      </c>
      <c r="Q11702" t="s">
        <v>71</v>
      </c>
    </row>
    <row r="11703" spans="1:17" hidden="1" x14ac:dyDescent="0.25">
      <c r="A11703" t="s">
        <v>45658</v>
      </c>
      <c r="B11703" t="s">
        <v>45659</v>
      </c>
      <c r="C11703" s="1" t="str">
        <f t="shared" si="1657"/>
        <v>21:0719</v>
      </c>
      <c r="D11703" s="1" t="str">
        <f t="shared" si="1654"/>
        <v>21:0212</v>
      </c>
      <c r="E11703" t="s">
        <v>45660</v>
      </c>
      <c r="F11703" t="s">
        <v>45661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 t="s">
        <v>21</v>
      </c>
      <c r="P11703" t="s">
        <v>87</v>
      </c>
      <c r="Q11703" t="s">
        <v>23</v>
      </c>
    </row>
    <row r="11704" spans="1:17" hidden="1" x14ac:dyDescent="0.25">
      <c r="A11704" t="s">
        <v>45662</v>
      </c>
      <c r="B11704" t="s">
        <v>45663</v>
      </c>
      <c r="C11704" s="1" t="str">
        <f t="shared" si="1657"/>
        <v>21:0719</v>
      </c>
      <c r="D11704" s="1" t="str">
        <f>HYPERLINK("http://geochem.nrcan.gc.ca/cdogs/content/svy/svy_e.htm", "")</f>
        <v/>
      </c>
      <c r="G11704" s="1" t="str">
        <f>HYPERLINK("http://geochem.nrcan.gc.ca/cdogs/content/cr_/cr_00084_e.htm", "84")</f>
        <v>84</v>
      </c>
      <c r="J11704" t="s">
        <v>11703</v>
      </c>
      <c r="K11704" t="s">
        <v>11704</v>
      </c>
      <c r="O11704" t="s">
        <v>2418</v>
      </c>
      <c r="P11704" t="s">
        <v>22</v>
      </c>
      <c r="Q11704" t="s">
        <v>59</v>
      </c>
    </row>
    <row r="11705" spans="1:17" hidden="1" x14ac:dyDescent="0.25">
      <c r="A11705" t="s">
        <v>45664</v>
      </c>
      <c r="B11705" t="s">
        <v>45665</v>
      </c>
      <c r="C11705" s="1" t="str">
        <f t="shared" si="1657"/>
        <v>21:0719</v>
      </c>
      <c r="D11705" s="1" t="str">
        <f t="shared" ref="D11705:D11716" si="1658">HYPERLINK("http://geochem.nrcan.gc.ca/cdogs/content/svy/svy210212_e.htm", "21:0212")</f>
        <v>21:0212</v>
      </c>
      <c r="E11705" t="s">
        <v>45666</v>
      </c>
      <c r="F11705" t="s">
        <v>45667</v>
      </c>
      <c r="H11705">
        <v>61.1132451</v>
      </c>
      <c r="I11705">
        <v>-135.76317570000001</v>
      </c>
      <c r="J11705" s="1" t="str">
        <f t="shared" ref="J11705:J11716" si="1659">HYPERLINK("http://geochem.nrcan.gc.ca/cdogs/content/kwd/kwd020018_e.htm", "Fluid (stream)")</f>
        <v>Fluid (stream)</v>
      </c>
      <c r="K11705" s="1" t="str">
        <f t="shared" ref="K11705:K11716" si="1660">HYPERLINK("http://geochem.nrcan.gc.ca/cdogs/content/kwd/kwd080007_e.htm", "Untreated Water")</f>
        <v>Untreated Water</v>
      </c>
      <c r="O11705" t="s">
        <v>701</v>
      </c>
      <c r="P11705" t="s">
        <v>583</v>
      </c>
      <c r="Q11705" t="s">
        <v>23</v>
      </c>
    </row>
    <row r="11706" spans="1:17" hidden="1" x14ac:dyDescent="0.25">
      <c r="A11706" t="s">
        <v>45668</v>
      </c>
      <c r="B11706" t="s">
        <v>45669</v>
      </c>
      <c r="C11706" s="1" t="str">
        <f t="shared" si="1657"/>
        <v>21:0719</v>
      </c>
      <c r="D11706" s="1" t="str">
        <f t="shared" si="1658"/>
        <v>21:0212</v>
      </c>
      <c r="E11706" t="s">
        <v>45670</v>
      </c>
      <c r="F11706" t="s">
        <v>45671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 t="s">
        <v>21</v>
      </c>
      <c r="P11706" t="s">
        <v>583</v>
      </c>
      <c r="Q11706" t="s">
        <v>46</v>
      </c>
    </row>
    <row r="11707" spans="1:17" hidden="1" x14ac:dyDescent="0.25">
      <c r="A11707" t="s">
        <v>45672</v>
      </c>
      <c r="B11707" t="s">
        <v>45673</v>
      </c>
      <c r="C11707" s="1" t="str">
        <f t="shared" si="1657"/>
        <v>21:0719</v>
      </c>
      <c r="D11707" s="1" t="str">
        <f t="shared" si="1658"/>
        <v>21:0212</v>
      </c>
      <c r="E11707" t="s">
        <v>45674</v>
      </c>
      <c r="F11707" t="s">
        <v>45675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 t="s">
        <v>21</v>
      </c>
      <c r="P11707" t="s">
        <v>2212</v>
      </c>
      <c r="Q11707" t="s">
        <v>59</v>
      </c>
    </row>
    <row r="11708" spans="1:17" hidden="1" x14ac:dyDescent="0.25">
      <c r="A11708" t="s">
        <v>45676</v>
      </c>
      <c r="B11708" t="s">
        <v>45677</v>
      </c>
      <c r="C11708" s="1" t="str">
        <f t="shared" si="1657"/>
        <v>21:0719</v>
      </c>
      <c r="D11708" s="1" t="str">
        <f t="shared" si="1658"/>
        <v>21:0212</v>
      </c>
      <c r="E11708" t="s">
        <v>45678</v>
      </c>
      <c r="F11708" t="s">
        <v>45679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 t="s">
        <v>1597</v>
      </c>
      <c r="P11708" t="s">
        <v>2943</v>
      </c>
      <c r="Q11708" t="s">
        <v>29</v>
      </c>
    </row>
    <row r="11709" spans="1:17" hidden="1" x14ac:dyDescent="0.25">
      <c r="A11709" t="s">
        <v>45680</v>
      </c>
      <c r="B11709" t="s">
        <v>45681</v>
      </c>
      <c r="C11709" s="1" t="str">
        <f t="shared" si="1657"/>
        <v>21:0719</v>
      </c>
      <c r="D11709" s="1" t="str">
        <f t="shared" si="1658"/>
        <v>21:0212</v>
      </c>
      <c r="E11709" t="s">
        <v>45682</v>
      </c>
      <c r="F11709" t="s">
        <v>45683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 t="s">
        <v>21</v>
      </c>
      <c r="P11709" t="s">
        <v>2212</v>
      </c>
      <c r="Q11709" t="s">
        <v>29</v>
      </c>
    </row>
    <row r="11710" spans="1:17" hidden="1" x14ac:dyDescent="0.25">
      <c r="A11710" t="s">
        <v>45684</v>
      </c>
      <c r="B11710" t="s">
        <v>45685</v>
      </c>
      <c r="C11710" s="1" t="str">
        <f t="shared" si="1657"/>
        <v>21:0719</v>
      </c>
      <c r="D11710" s="1" t="str">
        <f t="shared" si="1658"/>
        <v>21:0212</v>
      </c>
      <c r="E11710" t="s">
        <v>45686</v>
      </c>
      <c r="F11710" t="s">
        <v>45687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 t="s">
        <v>21</v>
      </c>
      <c r="P11710" t="s">
        <v>45</v>
      </c>
      <c r="Q11710" t="s">
        <v>35</v>
      </c>
    </row>
    <row r="11711" spans="1:17" hidden="1" x14ac:dyDescent="0.25">
      <c r="A11711" t="s">
        <v>45688</v>
      </c>
      <c r="B11711" t="s">
        <v>45689</v>
      </c>
      <c r="C11711" s="1" t="str">
        <f t="shared" si="1657"/>
        <v>21:0719</v>
      </c>
      <c r="D11711" s="1" t="str">
        <f t="shared" si="1658"/>
        <v>21:0212</v>
      </c>
      <c r="E11711" t="s">
        <v>45690</v>
      </c>
      <c r="F11711" t="s">
        <v>45691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 t="s">
        <v>21</v>
      </c>
      <c r="P11711" t="s">
        <v>583</v>
      </c>
      <c r="Q11711" t="s">
        <v>23</v>
      </c>
    </row>
    <row r="11712" spans="1:17" hidden="1" x14ac:dyDescent="0.25">
      <c r="A11712" t="s">
        <v>45692</v>
      </c>
      <c r="B11712" t="s">
        <v>45693</v>
      </c>
      <c r="C11712" s="1" t="str">
        <f t="shared" si="1657"/>
        <v>21:0719</v>
      </c>
      <c r="D11712" s="1" t="str">
        <f t="shared" si="1658"/>
        <v>21:0212</v>
      </c>
      <c r="E11712" t="s">
        <v>45694</v>
      </c>
      <c r="F11712" t="s">
        <v>45695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 t="s">
        <v>21</v>
      </c>
      <c r="P11712" t="s">
        <v>22</v>
      </c>
      <c r="Q11712" t="s">
        <v>198</v>
      </c>
    </row>
    <row r="11713" spans="1:17" hidden="1" x14ac:dyDescent="0.25">
      <c r="A11713" t="s">
        <v>45696</v>
      </c>
      <c r="B11713" t="s">
        <v>45697</v>
      </c>
      <c r="C11713" s="1" t="str">
        <f t="shared" si="1657"/>
        <v>21:0719</v>
      </c>
      <c r="D11713" s="1" t="str">
        <f t="shared" si="1658"/>
        <v>21:0212</v>
      </c>
      <c r="E11713" t="s">
        <v>45698</v>
      </c>
      <c r="F11713" t="s">
        <v>45699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 t="s">
        <v>21</v>
      </c>
      <c r="P11713" t="s">
        <v>356</v>
      </c>
      <c r="Q11713" t="s">
        <v>198</v>
      </c>
    </row>
    <row r="11714" spans="1:17" hidden="1" x14ac:dyDescent="0.25">
      <c r="A11714" t="s">
        <v>45700</v>
      </c>
      <c r="B11714" t="s">
        <v>45701</v>
      </c>
      <c r="C11714" s="1" t="str">
        <f t="shared" si="1657"/>
        <v>21:0719</v>
      </c>
      <c r="D11714" s="1" t="str">
        <f t="shared" si="1658"/>
        <v>21:0212</v>
      </c>
      <c r="E11714" t="s">
        <v>45702</v>
      </c>
      <c r="F11714" t="s">
        <v>45703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 t="s">
        <v>21</v>
      </c>
      <c r="P11714" t="s">
        <v>356</v>
      </c>
      <c r="Q11714" t="s">
        <v>198</v>
      </c>
    </row>
    <row r="11715" spans="1:17" hidden="1" x14ac:dyDescent="0.25">
      <c r="A11715" t="s">
        <v>45704</v>
      </c>
      <c r="B11715" t="s">
        <v>45705</v>
      </c>
      <c r="C11715" s="1" t="str">
        <f t="shared" si="1657"/>
        <v>21:0719</v>
      </c>
      <c r="D11715" s="1" t="str">
        <f t="shared" si="1658"/>
        <v>21:0212</v>
      </c>
      <c r="E11715" t="s">
        <v>45706</v>
      </c>
      <c r="F11715" t="s">
        <v>45707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 t="s">
        <v>21</v>
      </c>
      <c r="P11715" t="s">
        <v>45</v>
      </c>
      <c r="Q11715" t="s">
        <v>198</v>
      </c>
    </row>
    <row r="11716" spans="1:17" hidden="1" x14ac:dyDescent="0.25">
      <c r="A11716" t="s">
        <v>45708</v>
      </c>
      <c r="B11716" t="s">
        <v>45709</v>
      </c>
      <c r="C11716" s="1" t="str">
        <f t="shared" si="1657"/>
        <v>21:0719</v>
      </c>
      <c r="D11716" s="1" t="str">
        <f t="shared" si="1658"/>
        <v>21:0212</v>
      </c>
      <c r="E11716" t="s">
        <v>45710</v>
      </c>
      <c r="F11716" t="s">
        <v>45711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 t="s">
        <v>21</v>
      </c>
      <c r="P11716" t="s">
        <v>148</v>
      </c>
      <c r="Q11716" t="s">
        <v>198</v>
      </c>
    </row>
    <row r="11717" spans="1:17" hidden="1" x14ac:dyDescent="0.25">
      <c r="A11717" t="s">
        <v>45712</v>
      </c>
      <c r="B11717" t="s">
        <v>45713</v>
      </c>
      <c r="C11717" s="1" t="str">
        <f t="shared" si="1657"/>
        <v>21:0719</v>
      </c>
      <c r="D11717" s="1" t="str">
        <f>HYPERLINK("http://geochem.nrcan.gc.ca/cdogs/content/svy/svy_e.htm", "")</f>
        <v/>
      </c>
      <c r="G11717" s="1" t="str">
        <f>HYPERLINK("http://geochem.nrcan.gc.ca/cdogs/content/cr_/cr_00085_e.htm", "85")</f>
        <v>85</v>
      </c>
      <c r="J11717" t="s">
        <v>11703</v>
      </c>
      <c r="K11717" t="s">
        <v>11704</v>
      </c>
      <c r="O11717" t="s">
        <v>630</v>
      </c>
      <c r="P11717" t="s">
        <v>87</v>
      </c>
      <c r="Q11717" t="s">
        <v>23</v>
      </c>
    </row>
    <row r="11718" spans="1:17" hidden="1" x14ac:dyDescent="0.25">
      <c r="A11718" t="s">
        <v>45714</v>
      </c>
      <c r="B11718" t="s">
        <v>45715</v>
      </c>
      <c r="C11718" s="1" t="str">
        <f t="shared" si="1657"/>
        <v>21:0719</v>
      </c>
      <c r="D11718" s="1" t="str">
        <f t="shared" ref="D11718:D11742" si="1661">HYPERLINK("http://geochem.nrcan.gc.ca/cdogs/content/svy/svy210212_e.htm", "21:0212")</f>
        <v>21:0212</v>
      </c>
      <c r="E11718" t="s">
        <v>45716</v>
      </c>
      <c r="F11718" t="s">
        <v>45717</v>
      </c>
      <c r="H11718">
        <v>61.168514700000003</v>
      </c>
      <c r="I11718">
        <v>-135.68582900000001</v>
      </c>
      <c r="J11718" s="1" t="str">
        <f t="shared" ref="J11718:J11742" si="1662">HYPERLINK("http://geochem.nrcan.gc.ca/cdogs/content/kwd/kwd020018_e.htm", "Fluid (stream)")</f>
        <v>Fluid (stream)</v>
      </c>
      <c r="K11718" s="1" t="str">
        <f t="shared" ref="K11718:K11742" si="1663">HYPERLINK("http://geochem.nrcan.gc.ca/cdogs/content/kwd/kwd080007_e.htm", "Untreated Water")</f>
        <v>Untreated Water</v>
      </c>
      <c r="O11718" t="s">
        <v>21</v>
      </c>
      <c r="P11718" t="s">
        <v>45</v>
      </c>
      <c r="Q11718" t="s">
        <v>365</v>
      </c>
    </row>
    <row r="11719" spans="1:17" hidden="1" x14ac:dyDescent="0.25">
      <c r="A11719" t="s">
        <v>45718</v>
      </c>
      <c r="B11719" t="s">
        <v>45719</v>
      </c>
      <c r="C11719" s="1" t="str">
        <f t="shared" si="1657"/>
        <v>21:0719</v>
      </c>
      <c r="D11719" s="1" t="str">
        <f t="shared" si="1661"/>
        <v>21:0212</v>
      </c>
      <c r="E11719" t="s">
        <v>45720</v>
      </c>
      <c r="F11719" t="s">
        <v>45721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 t="s">
        <v>21</v>
      </c>
      <c r="P11719" t="s">
        <v>45</v>
      </c>
      <c r="Q11719" t="s">
        <v>46</v>
      </c>
    </row>
    <row r="11720" spans="1:17" hidden="1" x14ac:dyDescent="0.25">
      <c r="A11720" t="s">
        <v>45722</v>
      </c>
      <c r="B11720" t="s">
        <v>45723</v>
      </c>
      <c r="C11720" s="1" t="str">
        <f t="shared" si="1657"/>
        <v>21:0719</v>
      </c>
      <c r="D11720" s="1" t="str">
        <f t="shared" si="1661"/>
        <v>21:0212</v>
      </c>
      <c r="E11720" t="s">
        <v>45720</v>
      </c>
      <c r="F11720" t="s">
        <v>45724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 t="s">
        <v>21</v>
      </c>
      <c r="P11720" t="s">
        <v>45</v>
      </c>
      <c r="Q11720" t="s">
        <v>71</v>
      </c>
    </row>
    <row r="11721" spans="1:17" hidden="1" x14ac:dyDescent="0.25">
      <c r="A11721" t="s">
        <v>45725</v>
      </c>
      <c r="B11721" t="s">
        <v>45726</v>
      </c>
      <c r="C11721" s="1" t="str">
        <f t="shared" si="1657"/>
        <v>21:0719</v>
      </c>
      <c r="D11721" s="1" t="str">
        <f t="shared" si="1661"/>
        <v>21:0212</v>
      </c>
      <c r="E11721" t="s">
        <v>45727</v>
      </c>
      <c r="F11721" t="s">
        <v>45728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 t="s">
        <v>21</v>
      </c>
      <c r="P11721" t="s">
        <v>45</v>
      </c>
      <c r="Q11721" t="s">
        <v>215</v>
      </c>
    </row>
    <row r="11722" spans="1:17" hidden="1" x14ac:dyDescent="0.25">
      <c r="A11722" t="s">
        <v>45729</v>
      </c>
      <c r="B11722" t="s">
        <v>45730</v>
      </c>
      <c r="C11722" s="1" t="str">
        <f t="shared" si="1657"/>
        <v>21:0719</v>
      </c>
      <c r="D11722" s="1" t="str">
        <f t="shared" si="1661"/>
        <v>21:0212</v>
      </c>
      <c r="E11722" t="s">
        <v>45731</v>
      </c>
      <c r="F11722" t="s">
        <v>45732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 t="s">
        <v>21</v>
      </c>
      <c r="P11722" t="s">
        <v>356</v>
      </c>
      <c r="Q11722" t="s">
        <v>93</v>
      </c>
    </row>
    <row r="11723" spans="1:17" hidden="1" x14ac:dyDescent="0.25">
      <c r="A11723" t="s">
        <v>45733</v>
      </c>
      <c r="B11723" t="s">
        <v>45734</v>
      </c>
      <c r="C11723" s="1" t="str">
        <f t="shared" si="1657"/>
        <v>21:0719</v>
      </c>
      <c r="D11723" s="1" t="str">
        <f t="shared" si="1661"/>
        <v>21:0212</v>
      </c>
      <c r="E11723" t="s">
        <v>45735</v>
      </c>
      <c r="F11723" t="s">
        <v>45736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 t="s">
        <v>21</v>
      </c>
      <c r="P11723" t="s">
        <v>148</v>
      </c>
      <c r="Q11723" t="s">
        <v>23</v>
      </c>
    </row>
    <row r="11724" spans="1:17" hidden="1" x14ac:dyDescent="0.25">
      <c r="A11724" t="s">
        <v>45737</v>
      </c>
      <c r="B11724" t="s">
        <v>45738</v>
      </c>
      <c r="C11724" s="1" t="str">
        <f t="shared" si="1657"/>
        <v>21:0719</v>
      </c>
      <c r="D11724" s="1" t="str">
        <f t="shared" si="1661"/>
        <v>21:0212</v>
      </c>
      <c r="E11724" t="s">
        <v>45739</v>
      </c>
      <c r="F11724" t="s">
        <v>45740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 t="s">
        <v>21</v>
      </c>
      <c r="P11724" t="s">
        <v>87</v>
      </c>
      <c r="Q11724" t="s">
        <v>46</v>
      </c>
    </row>
    <row r="11725" spans="1:17" hidden="1" x14ac:dyDescent="0.25">
      <c r="A11725" t="s">
        <v>45741</v>
      </c>
      <c r="B11725" t="s">
        <v>45742</v>
      </c>
      <c r="C11725" s="1" t="str">
        <f t="shared" si="1657"/>
        <v>21:0719</v>
      </c>
      <c r="D11725" s="1" t="str">
        <f t="shared" si="1661"/>
        <v>21:0212</v>
      </c>
      <c r="E11725" t="s">
        <v>45743</v>
      </c>
      <c r="F11725" t="s">
        <v>45744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 t="s">
        <v>21</v>
      </c>
      <c r="P11725" t="s">
        <v>583</v>
      </c>
      <c r="Q11725" t="s">
        <v>35</v>
      </c>
    </row>
    <row r="11726" spans="1:17" hidden="1" x14ac:dyDescent="0.25">
      <c r="A11726" t="s">
        <v>45745</v>
      </c>
      <c r="B11726" t="s">
        <v>45746</v>
      </c>
      <c r="C11726" s="1" t="str">
        <f t="shared" si="1657"/>
        <v>21:0719</v>
      </c>
      <c r="D11726" s="1" t="str">
        <f t="shared" si="1661"/>
        <v>21:0212</v>
      </c>
      <c r="E11726" t="s">
        <v>45747</v>
      </c>
      <c r="F11726" t="s">
        <v>45748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 t="s">
        <v>21</v>
      </c>
      <c r="P11726" t="s">
        <v>397</v>
      </c>
      <c r="Q11726" t="s">
        <v>198</v>
      </c>
    </row>
    <row r="11727" spans="1:17" hidden="1" x14ac:dyDescent="0.25">
      <c r="A11727" t="s">
        <v>45749</v>
      </c>
      <c r="B11727" t="s">
        <v>45750</v>
      </c>
      <c r="C11727" s="1" t="str">
        <f t="shared" si="1657"/>
        <v>21:0719</v>
      </c>
      <c r="D11727" s="1" t="str">
        <f t="shared" si="1661"/>
        <v>21:0212</v>
      </c>
      <c r="E11727" t="s">
        <v>45751</v>
      </c>
      <c r="F11727" t="s">
        <v>45752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 t="s">
        <v>21</v>
      </c>
      <c r="P11727" t="s">
        <v>1515</v>
      </c>
      <c r="Q11727" t="s">
        <v>215</v>
      </c>
    </row>
    <row r="11728" spans="1:17" hidden="1" x14ac:dyDescent="0.25">
      <c r="A11728" t="s">
        <v>45753</v>
      </c>
      <c r="B11728" t="s">
        <v>45754</v>
      </c>
      <c r="C11728" s="1" t="str">
        <f t="shared" si="1657"/>
        <v>21:0719</v>
      </c>
      <c r="D11728" s="1" t="str">
        <f t="shared" si="1661"/>
        <v>21:0212</v>
      </c>
      <c r="E11728" t="s">
        <v>45755</v>
      </c>
      <c r="F11728" t="s">
        <v>45756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 t="s">
        <v>21</v>
      </c>
      <c r="P11728" t="s">
        <v>1631</v>
      </c>
      <c r="Q11728" t="s">
        <v>46</v>
      </c>
    </row>
    <row r="11729" spans="1:17" hidden="1" x14ac:dyDescent="0.25">
      <c r="A11729" t="s">
        <v>45757</v>
      </c>
      <c r="B11729" t="s">
        <v>45758</v>
      </c>
      <c r="C11729" s="1" t="str">
        <f t="shared" si="1657"/>
        <v>21:0719</v>
      </c>
      <c r="D11729" s="1" t="str">
        <f t="shared" si="1661"/>
        <v>21:0212</v>
      </c>
      <c r="E11729" t="s">
        <v>45759</v>
      </c>
      <c r="F11729" t="s">
        <v>45760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 t="s">
        <v>21</v>
      </c>
      <c r="P11729" t="s">
        <v>1631</v>
      </c>
      <c r="Q11729" t="s">
        <v>149</v>
      </c>
    </row>
    <row r="11730" spans="1:17" hidden="1" x14ac:dyDescent="0.25">
      <c r="A11730" t="s">
        <v>45761</v>
      </c>
      <c r="B11730" t="s">
        <v>45762</v>
      </c>
      <c r="C11730" s="1" t="str">
        <f t="shared" si="1657"/>
        <v>21:0719</v>
      </c>
      <c r="D11730" s="1" t="str">
        <f t="shared" si="1661"/>
        <v>21:0212</v>
      </c>
      <c r="E11730" t="s">
        <v>45763</v>
      </c>
      <c r="F11730" t="s">
        <v>45764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 t="s">
        <v>21</v>
      </c>
      <c r="P11730" t="s">
        <v>583</v>
      </c>
      <c r="Q11730" t="s">
        <v>59</v>
      </c>
    </row>
    <row r="11731" spans="1:17" hidden="1" x14ac:dyDescent="0.25">
      <c r="A11731" t="s">
        <v>45765</v>
      </c>
      <c r="B11731" t="s">
        <v>45766</v>
      </c>
      <c r="C11731" s="1" t="str">
        <f t="shared" si="1657"/>
        <v>21:0719</v>
      </c>
      <c r="D11731" s="1" t="str">
        <f t="shared" si="1661"/>
        <v>21:0212</v>
      </c>
      <c r="E11731" t="s">
        <v>45767</v>
      </c>
      <c r="F11731" t="s">
        <v>45768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 t="s">
        <v>21</v>
      </c>
      <c r="P11731" t="s">
        <v>583</v>
      </c>
      <c r="Q11731" t="s">
        <v>522</v>
      </c>
    </row>
    <row r="11732" spans="1:17" hidden="1" x14ac:dyDescent="0.25">
      <c r="A11732" t="s">
        <v>45769</v>
      </c>
      <c r="B11732" t="s">
        <v>45770</v>
      </c>
      <c r="C11732" s="1" t="str">
        <f t="shared" si="1657"/>
        <v>21:0719</v>
      </c>
      <c r="D11732" s="1" t="str">
        <f t="shared" si="1661"/>
        <v>21:0212</v>
      </c>
      <c r="E11732" t="s">
        <v>45771</v>
      </c>
      <c r="F11732" t="s">
        <v>45772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 t="s">
        <v>21</v>
      </c>
      <c r="P11732" t="s">
        <v>2212</v>
      </c>
      <c r="Q11732" t="s">
        <v>215</v>
      </c>
    </row>
    <row r="11733" spans="1:17" hidden="1" x14ac:dyDescent="0.25">
      <c r="A11733" t="s">
        <v>45773</v>
      </c>
      <c r="B11733" t="s">
        <v>45774</v>
      </c>
      <c r="C11733" s="1" t="str">
        <f t="shared" si="1657"/>
        <v>21:0719</v>
      </c>
      <c r="D11733" s="1" t="str">
        <f t="shared" si="1661"/>
        <v>21:0212</v>
      </c>
      <c r="E11733" t="s">
        <v>45775</v>
      </c>
      <c r="F11733" t="s">
        <v>45776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 t="s">
        <v>21</v>
      </c>
      <c r="P11733" t="s">
        <v>2212</v>
      </c>
      <c r="Q11733" t="s">
        <v>653</v>
      </c>
    </row>
    <row r="11734" spans="1:17" hidden="1" x14ac:dyDescent="0.25">
      <c r="A11734" t="s">
        <v>45777</v>
      </c>
      <c r="B11734" t="s">
        <v>45778</v>
      </c>
      <c r="C11734" s="1" t="str">
        <f t="shared" si="1657"/>
        <v>21:0719</v>
      </c>
      <c r="D11734" s="1" t="str">
        <f t="shared" si="1661"/>
        <v>21:0212</v>
      </c>
      <c r="E11734" t="s">
        <v>45779</v>
      </c>
      <c r="F11734" t="s">
        <v>45780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 t="s">
        <v>21</v>
      </c>
      <c r="P11734" t="s">
        <v>397</v>
      </c>
      <c r="Q11734" t="s">
        <v>522</v>
      </c>
    </row>
    <row r="11735" spans="1:17" hidden="1" x14ac:dyDescent="0.25">
      <c r="A11735" t="s">
        <v>45781</v>
      </c>
      <c r="B11735" t="s">
        <v>45782</v>
      </c>
      <c r="C11735" s="1" t="str">
        <f t="shared" si="1657"/>
        <v>21:0719</v>
      </c>
      <c r="D11735" s="1" t="str">
        <f t="shared" si="1661"/>
        <v>21:0212</v>
      </c>
      <c r="E11735" t="s">
        <v>45783</v>
      </c>
      <c r="F11735" t="s">
        <v>45784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 t="s">
        <v>21</v>
      </c>
      <c r="P11735" t="s">
        <v>2212</v>
      </c>
      <c r="Q11735" t="s">
        <v>93</v>
      </c>
    </row>
    <row r="11736" spans="1:17" hidden="1" x14ac:dyDescent="0.25">
      <c r="A11736" t="s">
        <v>45785</v>
      </c>
      <c r="B11736" t="s">
        <v>45786</v>
      </c>
      <c r="C11736" s="1" t="str">
        <f t="shared" si="1657"/>
        <v>21:0719</v>
      </c>
      <c r="D11736" s="1" t="str">
        <f t="shared" si="1661"/>
        <v>21:0212</v>
      </c>
      <c r="E11736" t="s">
        <v>45787</v>
      </c>
      <c r="F11736" t="s">
        <v>45788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 t="s">
        <v>21</v>
      </c>
      <c r="P11736" t="s">
        <v>583</v>
      </c>
      <c r="Q11736" t="s">
        <v>59</v>
      </c>
    </row>
    <row r="11737" spans="1:17" hidden="1" x14ac:dyDescent="0.25">
      <c r="A11737" t="s">
        <v>45789</v>
      </c>
      <c r="B11737" t="s">
        <v>45790</v>
      </c>
      <c r="C11737" s="1" t="str">
        <f t="shared" si="1657"/>
        <v>21:0719</v>
      </c>
      <c r="D11737" s="1" t="str">
        <f t="shared" si="1661"/>
        <v>21:0212</v>
      </c>
      <c r="E11737" t="s">
        <v>45791</v>
      </c>
      <c r="F11737" t="s">
        <v>45792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 t="s">
        <v>21</v>
      </c>
      <c r="P11737" t="s">
        <v>356</v>
      </c>
      <c r="Q11737" t="s">
        <v>71</v>
      </c>
    </row>
    <row r="11738" spans="1:17" hidden="1" x14ac:dyDescent="0.25">
      <c r="A11738" t="s">
        <v>45793</v>
      </c>
      <c r="B11738" t="s">
        <v>45794</v>
      </c>
      <c r="C11738" s="1" t="str">
        <f t="shared" si="1657"/>
        <v>21:0719</v>
      </c>
      <c r="D11738" s="1" t="str">
        <f t="shared" si="1661"/>
        <v>21:0212</v>
      </c>
      <c r="E11738" t="s">
        <v>45791</v>
      </c>
      <c r="F11738" t="s">
        <v>45795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 t="s">
        <v>21</v>
      </c>
      <c r="P11738" t="s">
        <v>356</v>
      </c>
      <c r="Q11738" t="s">
        <v>103</v>
      </c>
    </row>
    <row r="11739" spans="1:17" hidden="1" x14ac:dyDescent="0.25">
      <c r="A11739" t="s">
        <v>45796</v>
      </c>
      <c r="B11739" t="s">
        <v>45797</v>
      </c>
      <c r="C11739" s="1" t="str">
        <f t="shared" si="1657"/>
        <v>21:0719</v>
      </c>
      <c r="D11739" s="1" t="str">
        <f t="shared" si="1661"/>
        <v>21:0212</v>
      </c>
      <c r="E11739" t="s">
        <v>45798</v>
      </c>
      <c r="F11739" t="s">
        <v>45799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 t="s">
        <v>21</v>
      </c>
      <c r="P11739" t="s">
        <v>356</v>
      </c>
      <c r="Q11739" t="s">
        <v>93</v>
      </c>
    </row>
    <row r="11740" spans="1:17" hidden="1" x14ac:dyDescent="0.25">
      <c r="A11740" t="s">
        <v>45800</v>
      </c>
      <c r="B11740" t="s">
        <v>45801</v>
      </c>
      <c r="C11740" s="1" t="str">
        <f t="shared" si="1657"/>
        <v>21:0719</v>
      </c>
      <c r="D11740" s="1" t="str">
        <f t="shared" si="1661"/>
        <v>21:0212</v>
      </c>
      <c r="E11740" t="s">
        <v>45802</v>
      </c>
      <c r="F11740" t="s">
        <v>45803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 t="s">
        <v>21</v>
      </c>
      <c r="P11740" t="s">
        <v>22</v>
      </c>
      <c r="Q11740" t="s">
        <v>93</v>
      </c>
    </row>
    <row r="11741" spans="1:17" hidden="1" x14ac:dyDescent="0.25">
      <c r="A11741" t="s">
        <v>45804</v>
      </c>
      <c r="B11741" t="s">
        <v>45805</v>
      </c>
      <c r="C11741" s="1" t="str">
        <f t="shared" si="1657"/>
        <v>21:0719</v>
      </c>
      <c r="D11741" s="1" t="str">
        <f t="shared" si="1661"/>
        <v>21:0212</v>
      </c>
      <c r="E11741" t="s">
        <v>45806</v>
      </c>
      <c r="F11741" t="s">
        <v>45807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 t="s">
        <v>21</v>
      </c>
      <c r="P11741" t="s">
        <v>1631</v>
      </c>
      <c r="Q11741" t="s">
        <v>392</v>
      </c>
    </row>
    <row r="11742" spans="1:17" hidden="1" x14ac:dyDescent="0.25">
      <c r="A11742" t="s">
        <v>45808</v>
      </c>
      <c r="B11742" t="s">
        <v>45809</v>
      </c>
      <c r="C11742" s="1" t="str">
        <f t="shared" si="1657"/>
        <v>21:0719</v>
      </c>
      <c r="D11742" s="1" t="str">
        <f t="shared" si="1661"/>
        <v>21:0212</v>
      </c>
      <c r="E11742" t="s">
        <v>45810</v>
      </c>
      <c r="F11742" t="s">
        <v>45811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 t="s">
        <v>21</v>
      </c>
      <c r="P11742" t="s">
        <v>1515</v>
      </c>
      <c r="Q11742" t="s">
        <v>392</v>
      </c>
    </row>
    <row r="11743" spans="1:17" hidden="1" x14ac:dyDescent="0.25">
      <c r="A11743" t="s">
        <v>45812</v>
      </c>
      <c r="B11743" t="s">
        <v>45813</v>
      </c>
      <c r="C11743" s="1" t="str">
        <f t="shared" si="1657"/>
        <v>21:0719</v>
      </c>
      <c r="D11743" s="1" t="str">
        <f>HYPERLINK("http://geochem.nrcan.gc.ca/cdogs/content/svy/svy_e.htm", "")</f>
        <v/>
      </c>
      <c r="G11743" s="1" t="str">
        <f>HYPERLINK("http://geochem.nrcan.gc.ca/cdogs/content/cr_/cr_00085_e.htm", "85")</f>
        <v>85</v>
      </c>
      <c r="J11743" t="s">
        <v>11703</v>
      </c>
      <c r="K11743" t="s">
        <v>11704</v>
      </c>
      <c r="O11743" t="s">
        <v>4378</v>
      </c>
      <c r="P11743" t="s">
        <v>1515</v>
      </c>
      <c r="Q11743" t="s">
        <v>653</v>
      </c>
    </row>
    <row r="11744" spans="1:17" hidden="1" x14ac:dyDescent="0.25">
      <c r="A11744" t="s">
        <v>45814</v>
      </c>
      <c r="B11744" t="s">
        <v>45815</v>
      </c>
      <c r="C11744" s="1" t="str">
        <f t="shared" si="1657"/>
        <v>21:0719</v>
      </c>
      <c r="D11744" s="1" t="str">
        <f t="shared" ref="D11744:D11770" si="1664">HYPERLINK("http://geochem.nrcan.gc.ca/cdogs/content/svy/svy210212_e.htm", "21:0212")</f>
        <v>21:0212</v>
      </c>
      <c r="E11744" t="s">
        <v>45816</v>
      </c>
      <c r="F11744" t="s">
        <v>45817</v>
      </c>
      <c r="H11744">
        <v>61.258888800000001</v>
      </c>
      <c r="I11744">
        <v>-135.42139259999999</v>
      </c>
      <c r="J11744" s="1" t="str">
        <f t="shared" ref="J11744:J11770" si="1665">HYPERLINK("http://geochem.nrcan.gc.ca/cdogs/content/kwd/kwd020018_e.htm", "Fluid (stream)")</f>
        <v>Fluid (stream)</v>
      </c>
      <c r="K11744" s="1" t="str">
        <f t="shared" ref="K11744:K11770" si="1666">HYPERLINK("http://geochem.nrcan.gc.ca/cdogs/content/kwd/kwd080007_e.htm", "Untreated Water")</f>
        <v>Untreated Water</v>
      </c>
      <c r="O11744" t="s">
        <v>21</v>
      </c>
      <c r="P11744" t="s">
        <v>397</v>
      </c>
      <c r="Q11744" t="s">
        <v>23</v>
      </c>
    </row>
    <row r="11745" spans="1:17" hidden="1" x14ac:dyDescent="0.25">
      <c r="A11745" t="s">
        <v>45818</v>
      </c>
      <c r="B11745" t="s">
        <v>45819</v>
      </c>
      <c r="C11745" s="1" t="str">
        <f t="shared" si="1657"/>
        <v>21:0719</v>
      </c>
      <c r="D11745" s="1" t="str">
        <f t="shared" si="1664"/>
        <v>21:0212</v>
      </c>
      <c r="E11745" t="s">
        <v>45820</v>
      </c>
      <c r="F11745" t="s">
        <v>45821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 t="s">
        <v>21</v>
      </c>
      <c r="P11745" t="s">
        <v>397</v>
      </c>
      <c r="Q11745" t="s">
        <v>522</v>
      </c>
    </row>
    <row r="11746" spans="1:17" hidden="1" x14ac:dyDescent="0.25">
      <c r="A11746" t="s">
        <v>45822</v>
      </c>
      <c r="B11746" t="s">
        <v>45823</v>
      </c>
      <c r="C11746" s="1" t="str">
        <f t="shared" si="1657"/>
        <v>21:0719</v>
      </c>
      <c r="D11746" s="1" t="str">
        <f t="shared" si="1664"/>
        <v>21:0212</v>
      </c>
      <c r="E11746" t="s">
        <v>45824</v>
      </c>
      <c r="F11746" t="s">
        <v>45825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 t="s">
        <v>680</v>
      </c>
      <c r="P11746" t="s">
        <v>583</v>
      </c>
      <c r="Q11746" t="s">
        <v>35</v>
      </c>
    </row>
    <row r="11747" spans="1:17" hidden="1" x14ac:dyDescent="0.25">
      <c r="A11747" t="s">
        <v>45826</v>
      </c>
      <c r="B11747" t="s">
        <v>45827</v>
      </c>
      <c r="C11747" s="1" t="str">
        <f t="shared" si="1657"/>
        <v>21:0719</v>
      </c>
      <c r="D11747" s="1" t="str">
        <f t="shared" si="1664"/>
        <v>21:0212</v>
      </c>
      <c r="E11747" t="s">
        <v>45828</v>
      </c>
      <c r="F11747" t="s">
        <v>45829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 t="s">
        <v>225</v>
      </c>
      <c r="P11747" t="s">
        <v>356</v>
      </c>
      <c r="Q11747" t="s">
        <v>29</v>
      </c>
    </row>
    <row r="11748" spans="1:17" hidden="1" x14ac:dyDescent="0.25">
      <c r="A11748" t="s">
        <v>45830</v>
      </c>
      <c r="B11748" t="s">
        <v>45831</v>
      </c>
      <c r="C11748" s="1" t="str">
        <f t="shared" si="1657"/>
        <v>21:0719</v>
      </c>
      <c r="D11748" s="1" t="str">
        <f t="shared" si="1664"/>
        <v>21:0212</v>
      </c>
      <c r="E11748" t="s">
        <v>45832</v>
      </c>
      <c r="F11748" t="s">
        <v>45833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 t="s">
        <v>113</v>
      </c>
      <c r="P11748" t="s">
        <v>356</v>
      </c>
      <c r="Q11748" t="s">
        <v>59</v>
      </c>
    </row>
    <row r="11749" spans="1:17" hidden="1" x14ac:dyDescent="0.25">
      <c r="A11749" t="s">
        <v>45834</v>
      </c>
      <c r="B11749" t="s">
        <v>45835</v>
      </c>
      <c r="C11749" s="1" t="str">
        <f t="shared" si="1657"/>
        <v>21:0719</v>
      </c>
      <c r="D11749" s="1" t="str">
        <f t="shared" si="1664"/>
        <v>21:0212</v>
      </c>
      <c r="E11749" t="s">
        <v>45836</v>
      </c>
      <c r="F11749" t="s">
        <v>45837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 t="s">
        <v>21</v>
      </c>
      <c r="P11749" t="s">
        <v>356</v>
      </c>
      <c r="Q11749" t="s">
        <v>46</v>
      </c>
    </row>
    <row r="11750" spans="1:17" hidden="1" x14ac:dyDescent="0.25">
      <c r="A11750" t="s">
        <v>45838</v>
      </c>
      <c r="B11750" t="s">
        <v>45839</v>
      </c>
      <c r="C11750" s="1" t="str">
        <f t="shared" si="1657"/>
        <v>21:0719</v>
      </c>
      <c r="D11750" s="1" t="str">
        <f t="shared" si="1664"/>
        <v>21:0212</v>
      </c>
      <c r="E11750" t="s">
        <v>45840</v>
      </c>
      <c r="F11750" t="s">
        <v>45841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 t="s">
        <v>21</v>
      </c>
      <c r="P11750" t="s">
        <v>45</v>
      </c>
      <c r="Q11750" t="s">
        <v>23</v>
      </c>
    </row>
    <row r="11751" spans="1:17" hidden="1" x14ac:dyDescent="0.25">
      <c r="A11751" t="s">
        <v>45842</v>
      </c>
      <c r="B11751" t="s">
        <v>45843</v>
      </c>
      <c r="C11751" s="1" t="str">
        <f t="shared" si="1657"/>
        <v>21:0719</v>
      </c>
      <c r="D11751" s="1" t="str">
        <f t="shared" si="1664"/>
        <v>21:0212</v>
      </c>
      <c r="E11751" t="s">
        <v>45844</v>
      </c>
      <c r="F11751" t="s">
        <v>45845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 t="s">
        <v>21</v>
      </c>
      <c r="P11751" t="s">
        <v>356</v>
      </c>
      <c r="Q11751" t="s">
        <v>46</v>
      </c>
    </row>
    <row r="11752" spans="1:17" hidden="1" x14ac:dyDescent="0.25">
      <c r="A11752" t="s">
        <v>45846</v>
      </c>
      <c r="B11752" t="s">
        <v>45847</v>
      </c>
      <c r="C11752" s="1" t="str">
        <f t="shared" si="1657"/>
        <v>21:0719</v>
      </c>
      <c r="D11752" s="1" t="str">
        <f t="shared" si="1664"/>
        <v>21:0212</v>
      </c>
      <c r="E11752" t="s">
        <v>45848</v>
      </c>
      <c r="F11752" t="s">
        <v>45849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 t="s">
        <v>21</v>
      </c>
      <c r="P11752" t="s">
        <v>45</v>
      </c>
      <c r="Q11752" t="s">
        <v>29</v>
      </c>
    </row>
    <row r="11753" spans="1:17" hidden="1" x14ac:dyDescent="0.25">
      <c r="A11753" t="s">
        <v>45850</v>
      </c>
      <c r="B11753" t="s">
        <v>45851</v>
      </c>
      <c r="C11753" s="1" t="str">
        <f t="shared" si="1657"/>
        <v>21:0719</v>
      </c>
      <c r="D11753" s="1" t="str">
        <f t="shared" si="1664"/>
        <v>21:0212</v>
      </c>
      <c r="E11753" t="s">
        <v>45852</v>
      </c>
      <c r="F11753" t="s">
        <v>45853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 t="s">
        <v>21</v>
      </c>
      <c r="P11753" t="s">
        <v>45</v>
      </c>
      <c r="Q11753" t="s">
        <v>103</v>
      </c>
    </row>
    <row r="11754" spans="1:17" hidden="1" x14ac:dyDescent="0.25">
      <c r="A11754" t="s">
        <v>45854</v>
      </c>
      <c r="B11754" t="s">
        <v>45855</v>
      </c>
      <c r="C11754" s="1" t="str">
        <f t="shared" si="1657"/>
        <v>21:0719</v>
      </c>
      <c r="D11754" s="1" t="str">
        <f t="shared" si="1664"/>
        <v>21:0212</v>
      </c>
      <c r="E11754" t="s">
        <v>45856</v>
      </c>
      <c r="F11754" t="s">
        <v>45857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 t="s">
        <v>21</v>
      </c>
      <c r="P11754" t="s">
        <v>22</v>
      </c>
      <c r="Q11754" t="s">
        <v>103</v>
      </c>
    </row>
    <row r="11755" spans="1:17" hidden="1" x14ac:dyDescent="0.25">
      <c r="A11755" t="s">
        <v>45858</v>
      </c>
      <c r="B11755" t="s">
        <v>45859</v>
      </c>
      <c r="C11755" s="1" t="str">
        <f t="shared" si="1657"/>
        <v>21:0719</v>
      </c>
      <c r="D11755" s="1" t="str">
        <f t="shared" si="1664"/>
        <v>21:0212</v>
      </c>
      <c r="E11755" t="s">
        <v>45860</v>
      </c>
      <c r="F11755" t="s">
        <v>45861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 t="s">
        <v>21</v>
      </c>
      <c r="P11755" t="s">
        <v>356</v>
      </c>
      <c r="Q11755" t="s">
        <v>103</v>
      </c>
    </row>
    <row r="11756" spans="1:17" hidden="1" x14ac:dyDescent="0.25">
      <c r="A11756" t="s">
        <v>45862</v>
      </c>
      <c r="B11756" t="s">
        <v>45863</v>
      </c>
      <c r="C11756" s="1" t="str">
        <f t="shared" si="1657"/>
        <v>21:0719</v>
      </c>
      <c r="D11756" s="1" t="str">
        <f t="shared" si="1664"/>
        <v>21:0212</v>
      </c>
      <c r="E11756" t="s">
        <v>45864</v>
      </c>
      <c r="F11756" t="s">
        <v>45865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 t="s">
        <v>21</v>
      </c>
      <c r="P11756" t="s">
        <v>356</v>
      </c>
      <c r="Q11756" t="s">
        <v>198</v>
      </c>
    </row>
    <row r="11757" spans="1:17" hidden="1" x14ac:dyDescent="0.25">
      <c r="A11757" t="s">
        <v>45866</v>
      </c>
      <c r="B11757" t="s">
        <v>45867</v>
      </c>
      <c r="C11757" s="1" t="str">
        <f t="shared" si="1657"/>
        <v>21:0719</v>
      </c>
      <c r="D11757" s="1" t="str">
        <f t="shared" si="1664"/>
        <v>21:0212</v>
      </c>
      <c r="E11757" t="s">
        <v>45868</v>
      </c>
      <c r="F11757" t="s">
        <v>45869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 t="s">
        <v>21</v>
      </c>
      <c r="P11757" t="s">
        <v>356</v>
      </c>
      <c r="Q11757" t="s">
        <v>71</v>
      </c>
    </row>
    <row r="11758" spans="1:17" hidden="1" x14ac:dyDescent="0.25">
      <c r="A11758" t="s">
        <v>45870</v>
      </c>
      <c r="B11758" t="s">
        <v>45871</v>
      </c>
      <c r="C11758" s="1" t="str">
        <f t="shared" si="1657"/>
        <v>21:0719</v>
      </c>
      <c r="D11758" s="1" t="str">
        <f t="shared" si="1664"/>
        <v>21:0212</v>
      </c>
      <c r="E11758" t="s">
        <v>45872</v>
      </c>
      <c r="F11758" t="s">
        <v>45873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 t="s">
        <v>3406</v>
      </c>
      <c r="P11758" t="s">
        <v>22</v>
      </c>
      <c r="Q11758" t="s">
        <v>23</v>
      </c>
    </row>
    <row r="11759" spans="1:17" hidden="1" x14ac:dyDescent="0.25">
      <c r="A11759" t="s">
        <v>45874</v>
      </c>
      <c r="B11759" t="s">
        <v>45875</v>
      </c>
      <c r="C11759" s="1" t="str">
        <f t="shared" si="1657"/>
        <v>21:0719</v>
      </c>
      <c r="D11759" s="1" t="str">
        <f t="shared" si="1664"/>
        <v>21:0212</v>
      </c>
      <c r="E11759" t="s">
        <v>45872</v>
      </c>
      <c r="F11759" t="s">
        <v>45876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 t="s">
        <v>701</v>
      </c>
      <c r="P11759" t="s">
        <v>45877</v>
      </c>
      <c r="Q11759" t="s">
        <v>23</v>
      </c>
    </row>
    <row r="11760" spans="1:17" hidden="1" x14ac:dyDescent="0.25">
      <c r="A11760" t="s">
        <v>45878</v>
      </c>
      <c r="B11760" t="s">
        <v>45879</v>
      </c>
      <c r="C11760" s="1" t="str">
        <f t="shared" si="1657"/>
        <v>21:0719</v>
      </c>
      <c r="D11760" s="1" t="str">
        <f t="shared" si="1664"/>
        <v>21:0212</v>
      </c>
      <c r="E11760" t="s">
        <v>45880</v>
      </c>
      <c r="F11760" t="s">
        <v>45881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 t="s">
        <v>21</v>
      </c>
      <c r="P11760" t="s">
        <v>5612</v>
      </c>
      <c r="Q11760" t="s">
        <v>29</v>
      </c>
    </row>
    <row r="11761" spans="1:17" hidden="1" x14ac:dyDescent="0.25">
      <c r="A11761" t="s">
        <v>45882</v>
      </c>
      <c r="B11761" t="s">
        <v>45883</v>
      </c>
      <c r="C11761" s="1" t="str">
        <f t="shared" ref="C11761:C11824" si="1667">HYPERLINK("http://geochem.nrcan.gc.ca/cdogs/content/bdl/bdl210719_e.htm", "21:0719")</f>
        <v>21:0719</v>
      </c>
      <c r="D11761" s="1" t="str">
        <f t="shared" si="1664"/>
        <v>21:0212</v>
      </c>
      <c r="E11761" t="s">
        <v>45884</v>
      </c>
      <c r="F11761" t="s">
        <v>45885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 t="s">
        <v>17493</v>
      </c>
      <c r="P11761" t="s">
        <v>6825</v>
      </c>
      <c r="Q11761" t="s">
        <v>52</v>
      </c>
    </row>
    <row r="11762" spans="1:17" hidden="1" x14ac:dyDescent="0.25">
      <c r="A11762" t="s">
        <v>45886</v>
      </c>
      <c r="B11762" t="s">
        <v>45887</v>
      </c>
      <c r="C11762" s="1" t="str">
        <f t="shared" si="1667"/>
        <v>21:0719</v>
      </c>
      <c r="D11762" s="1" t="str">
        <f t="shared" si="1664"/>
        <v>21:0212</v>
      </c>
      <c r="E11762" t="s">
        <v>45888</v>
      </c>
      <c r="F11762" t="s">
        <v>45889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 t="s">
        <v>21</v>
      </c>
      <c r="P11762" t="s">
        <v>658</v>
      </c>
      <c r="Q11762" t="s">
        <v>23</v>
      </c>
    </row>
    <row r="11763" spans="1:17" hidden="1" x14ac:dyDescent="0.25">
      <c r="A11763" t="s">
        <v>45890</v>
      </c>
      <c r="B11763" t="s">
        <v>45891</v>
      </c>
      <c r="C11763" s="1" t="str">
        <f t="shared" si="1667"/>
        <v>21:0719</v>
      </c>
      <c r="D11763" s="1" t="str">
        <f t="shared" si="1664"/>
        <v>21:0212</v>
      </c>
      <c r="E11763" t="s">
        <v>45892</v>
      </c>
      <c r="F11763" t="s">
        <v>45893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 t="s">
        <v>16725</v>
      </c>
      <c r="P11763" t="s">
        <v>19741</v>
      </c>
      <c r="Q11763" t="s">
        <v>29</v>
      </c>
    </row>
    <row r="11764" spans="1:17" hidden="1" x14ac:dyDescent="0.25">
      <c r="A11764" t="s">
        <v>45894</v>
      </c>
      <c r="B11764" t="s">
        <v>45895</v>
      </c>
      <c r="C11764" s="1" t="str">
        <f t="shared" si="1667"/>
        <v>21:0719</v>
      </c>
      <c r="D11764" s="1" t="str">
        <f t="shared" si="1664"/>
        <v>21:0212</v>
      </c>
      <c r="E11764" t="s">
        <v>45896</v>
      </c>
      <c r="F11764" t="s">
        <v>45897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 t="s">
        <v>2257</v>
      </c>
      <c r="P11764" t="s">
        <v>1515</v>
      </c>
      <c r="Q11764" t="s">
        <v>29</v>
      </c>
    </row>
    <row r="11765" spans="1:17" hidden="1" x14ac:dyDescent="0.25">
      <c r="A11765" t="s">
        <v>45898</v>
      </c>
      <c r="B11765" t="s">
        <v>45899</v>
      </c>
      <c r="C11765" s="1" t="str">
        <f t="shared" si="1667"/>
        <v>21:0719</v>
      </c>
      <c r="D11765" s="1" t="str">
        <f t="shared" si="1664"/>
        <v>21:0212</v>
      </c>
      <c r="E11765" t="s">
        <v>45900</v>
      </c>
      <c r="F11765" t="s">
        <v>45901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 t="s">
        <v>21</v>
      </c>
      <c r="P11765" t="s">
        <v>22</v>
      </c>
      <c r="Q11765" t="s">
        <v>52</v>
      </c>
    </row>
    <row r="11766" spans="1:17" hidden="1" x14ac:dyDescent="0.25">
      <c r="A11766" t="s">
        <v>45902</v>
      </c>
      <c r="B11766" t="s">
        <v>45903</v>
      </c>
      <c r="C11766" s="1" t="str">
        <f t="shared" si="1667"/>
        <v>21:0719</v>
      </c>
      <c r="D11766" s="1" t="str">
        <f t="shared" si="1664"/>
        <v>21:0212</v>
      </c>
      <c r="E11766" t="s">
        <v>45904</v>
      </c>
      <c r="F11766" t="s">
        <v>45905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 t="s">
        <v>2418</v>
      </c>
      <c r="P11766" t="s">
        <v>583</v>
      </c>
      <c r="Q11766" t="s">
        <v>46</v>
      </c>
    </row>
    <row r="11767" spans="1:17" hidden="1" x14ac:dyDescent="0.25">
      <c r="A11767" t="s">
        <v>45906</v>
      </c>
      <c r="B11767" t="s">
        <v>45907</v>
      </c>
      <c r="C11767" s="1" t="str">
        <f t="shared" si="1667"/>
        <v>21:0719</v>
      </c>
      <c r="D11767" s="1" t="str">
        <f t="shared" si="1664"/>
        <v>21:0212</v>
      </c>
      <c r="E11767" t="s">
        <v>45908</v>
      </c>
      <c r="F11767" t="s">
        <v>45909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 t="s">
        <v>21</v>
      </c>
      <c r="P11767" t="s">
        <v>356</v>
      </c>
      <c r="Q11767" t="s">
        <v>171</v>
      </c>
    </row>
    <row r="11768" spans="1:17" hidden="1" x14ac:dyDescent="0.25">
      <c r="A11768" t="s">
        <v>45910</v>
      </c>
      <c r="B11768" t="s">
        <v>45911</v>
      </c>
      <c r="C11768" s="1" t="str">
        <f t="shared" si="1667"/>
        <v>21:0719</v>
      </c>
      <c r="D11768" s="1" t="str">
        <f t="shared" si="1664"/>
        <v>21:0212</v>
      </c>
      <c r="E11768" t="s">
        <v>45912</v>
      </c>
      <c r="F11768" t="s">
        <v>45913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 t="s">
        <v>21</v>
      </c>
      <c r="P11768" t="s">
        <v>45</v>
      </c>
      <c r="Q11768" t="s">
        <v>29</v>
      </c>
    </row>
    <row r="11769" spans="1:17" hidden="1" x14ac:dyDescent="0.25">
      <c r="A11769" t="s">
        <v>45914</v>
      </c>
      <c r="B11769" t="s">
        <v>45915</v>
      </c>
      <c r="C11769" s="1" t="str">
        <f t="shared" si="1667"/>
        <v>21:0719</v>
      </c>
      <c r="D11769" s="1" t="str">
        <f t="shared" si="1664"/>
        <v>21:0212</v>
      </c>
      <c r="E11769" t="s">
        <v>45916</v>
      </c>
      <c r="F11769" t="s">
        <v>45917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 t="s">
        <v>21</v>
      </c>
      <c r="P11769" t="s">
        <v>45</v>
      </c>
      <c r="Q11769" t="s">
        <v>46</v>
      </c>
    </row>
    <row r="11770" spans="1:17" hidden="1" x14ac:dyDescent="0.25">
      <c r="A11770" t="s">
        <v>45918</v>
      </c>
      <c r="B11770" t="s">
        <v>45919</v>
      </c>
      <c r="C11770" s="1" t="str">
        <f t="shared" si="1667"/>
        <v>21:0719</v>
      </c>
      <c r="D11770" s="1" t="str">
        <f t="shared" si="1664"/>
        <v>21:0212</v>
      </c>
      <c r="E11770" t="s">
        <v>45920</v>
      </c>
      <c r="F11770" t="s">
        <v>45921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 t="s">
        <v>21</v>
      </c>
      <c r="P11770" t="s">
        <v>45</v>
      </c>
      <c r="Q11770" t="s">
        <v>29</v>
      </c>
    </row>
    <row r="11771" spans="1:17" hidden="1" x14ac:dyDescent="0.25">
      <c r="A11771" t="s">
        <v>45922</v>
      </c>
      <c r="B11771" t="s">
        <v>45923</v>
      </c>
      <c r="C11771" s="1" t="str">
        <f t="shared" si="1667"/>
        <v>21:0719</v>
      </c>
      <c r="D11771" s="1" t="str">
        <f>HYPERLINK("http://geochem.nrcan.gc.ca/cdogs/content/svy/svy_e.htm", "")</f>
        <v/>
      </c>
      <c r="G11771" s="1" t="str">
        <f>HYPERLINK("http://geochem.nrcan.gc.ca/cdogs/content/cr_/cr_00085_e.htm", "85")</f>
        <v>85</v>
      </c>
      <c r="J11771" t="s">
        <v>11703</v>
      </c>
      <c r="K11771" t="s">
        <v>11704</v>
      </c>
      <c r="O11771" t="s">
        <v>1771</v>
      </c>
      <c r="P11771" t="s">
        <v>583</v>
      </c>
      <c r="Q11771" t="s">
        <v>365</v>
      </c>
    </row>
    <row r="11772" spans="1:17" hidden="1" x14ac:dyDescent="0.25">
      <c r="A11772" t="s">
        <v>45924</v>
      </c>
      <c r="B11772" t="s">
        <v>45925</v>
      </c>
      <c r="C11772" s="1" t="str">
        <f t="shared" si="1667"/>
        <v>21:0719</v>
      </c>
      <c r="D11772" s="1" t="str">
        <f>HYPERLINK("http://geochem.nrcan.gc.ca/cdogs/content/svy/svy_e.htm", "")</f>
        <v/>
      </c>
      <c r="G11772" s="1" t="str">
        <f>HYPERLINK("http://geochem.nrcan.gc.ca/cdogs/content/cr_/cr_00086_e.htm", "86")</f>
        <v>86</v>
      </c>
      <c r="J11772" t="s">
        <v>11703</v>
      </c>
      <c r="K11772" t="s">
        <v>11704</v>
      </c>
      <c r="O11772" t="s">
        <v>7860</v>
      </c>
      <c r="P11772" t="s">
        <v>2943</v>
      </c>
      <c r="Q11772" t="s">
        <v>23</v>
      </c>
    </row>
    <row r="11773" spans="1:17" hidden="1" x14ac:dyDescent="0.25">
      <c r="A11773" t="s">
        <v>45926</v>
      </c>
      <c r="B11773" t="s">
        <v>45927</v>
      </c>
      <c r="C11773" s="1" t="str">
        <f t="shared" si="1667"/>
        <v>21:0719</v>
      </c>
      <c r="D11773" s="1" t="str">
        <f t="shared" ref="D11773:D11806" si="1668">HYPERLINK("http://geochem.nrcan.gc.ca/cdogs/content/svy/svy210212_e.htm", "21:0212")</f>
        <v>21:0212</v>
      </c>
      <c r="E11773" t="s">
        <v>45928</v>
      </c>
      <c r="F11773" t="s">
        <v>45929</v>
      </c>
      <c r="H11773">
        <v>61.048177199999998</v>
      </c>
      <c r="I11773">
        <v>-135.56269459999999</v>
      </c>
      <c r="J11773" s="1" t="str">
        <f t="shared" ref="J11773:J11806" si="1669">HYPERLINK("http://geochem.nrcan.gc.ca/cdogs/content/kwd/kwd020018_e.htm", "Fluid (stream)")</f>
        <v>Fluid (stream)</v>
      </c>
      <c r="K11773" s="1" t="str">
        <f t="shared" ref="K11773:K11806" si="1670">HYPERLINK("http://geochem.nrcan.gc.ca/cdogs/content/kwd/kwd080007_e.htm", "Untreated Water")</f>
        <v>Untreated Water</v>
      </c>
      <c r="O11773" t="s">
        <v>21</v>
      </c>
      <c r="P11773" t="s">
        <v>87</v>
      </c>
      <c r="Q11773" t="s">
        <v>93</v>
      </c>
    </row>
    <row r="11774" spans="1:17" hidden="1" x14ac:dyDescent="0.25">
      <c r="A11774" t="s">
        <v>45930</v>
      </c>
      <c r="B11774" t="s">
        <v>45931</v>
      </c>
      <c r="C11774" s="1" t="str">
        <f t="shared" si="1667"/>
        <v>21:0719</v>
      </c>
      <c r="D11774" s="1" t="str">
        <f t="shared" si="1668"/>
        <v>21:0212</v>
      </c>
      <c r="E11774" t="s">
        <v>45932</v>
      </c>
      <c r="F11774" t="s">
        <v>45933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 t="s">
        <v>21</v>
      </c>
      <c r="P11774" t="s">
        <v>45</v>
      </c>
      <c r="Q11774" t="s">
        <v>71</v>
      </c>
    </row>
    <row r="11775" spans="1:17" hidden="1" x14ac:dyDescent="0.25">
      <c r="A11775" t="s">
        <v>45934</v>
      </c>
      <c r="B11775" t="s">
        <v>45935</v>
      </c>
      <c r="C11775" s="1" t="str">
        <f t="shared" si="1667"/>
        <v>21:0719</v>
      </c>
      <c r="D11775" s="1" t="str">
        <f t="shared" si="1668"/>
        <v>21:0212</v>
      </c>
      <c r="E11775" t="s">
        <v>45932</v>
      </c>
      <c r="F11775" t="s">
        <v>45936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 t="s">
        <v>21</v>
      </c>
      <c r="P11775" t="s">
        <v>356</v>
      </c>
      <c r="Q11775" t="s">
        <v>189</v>
      </c>
    </row>
    <row r="11776" spans="1:17" hidden="1" x14ac:dyDescent="0.25">
      <c r="A11776" t="s">
        <v>45937</v>
      </c>
      <c r="B11776" t="s">
        <v>45938</v>
      </c>
      <c r="C11776" s="1" t="str">
        <f t="shared" si="1667"/>
        <v>21:0719</v>
      </c>
      <c r="D11776" s="1" t="str">
        <f t="shared" si="1668"/>
        <v>21:0212</v>
      </c>
      <c r="E11776" t="s">
        <v>45939</v>
      </c>
      <c r="F11776" t="s">
        <v>45940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 t="s">
        <v>21</v>
      </c>
      <c r="P11776" t="s">
        <v>356</v>
      </c>
      <c r="Q11776" t="s">
        <v>198</v>
      </c>
    </row>
    <row r="11777" spans="1:17" hidden="1" x14ac:dyDescent="0.25">
      <c r="A11777" t="s">
        <v>45941</v>
      </c>
      <c r="B11777" t="s">
        <v>45942</v>
      </c>
      <c r="C11777" s="1" t="str">
        <f t="shared" si="1667"/>
        <v>21:0719</v>
      </c>
      <c r="D11777" s="1" t="str">
        <f t="shared" si="1668"/>
        <v>21:0212</v>
      </c>
      <c r="E11777" t="s">
        <v>45943</v>
      </c>
      <c r="F11777" t="s">
        <v>45944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 t="s">
        <v>21</v>
      </c>
      <c r="P11777" t="s">
        <v>45</v>
      </c>
      <c r="Q11777" t="s">
        <v>29</v>
      </c>
    </row>
    <row r="11778" spans="1:17" hidden="1" x14ac:dyDescent="0.25">
      <c r="A11778" t="s">
        <v>45945</v>
      </c>
      <c r="B11778" t="s">
        <v>45946</v>
      </c>
      <c r="C11778" s="1" t="str">
        <f t="shared" si="1667"/>
        <v>21:0719</v>
      </c>
      <c r="D11778" s="1" t="str">
        <f t="shared" si="1668"/>
        <v>21:0212</v>
      </c>
      <c r="E11778" t="s">
        <v>45947</v>
      </c>
      <c r="F11778" t="s">
        <v>45948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 t="s">
        <v>21</v>
      </c>
      <c r="P11778" t="s">
        <v>22</v>
      </c>
      <c r="Q11778" t="s">
        <v>59</v>
      </c>
    </row>
    <row r="11779" spans="1:17" hidden="1" x14ac:dyDescent="0.25">
      <c r="A11779" t="s">
        <v>45949</v>
      </c>
      <c r="B11779" t="s">
        <v>45950</v>
      </c>
      <c r="C11779" s="1" t="str">
        <f t="shared" si="1667"/>
        <v>21:0719</v>
      </c>
      <c r="D11779" s="1" t="str">
        <f t="shared" si="1668"/>
        <v>21:0212</v>
      </c>
      <c r="E11779" t="s">
        <v>45951</v>
      </c>
      <c r="F11779" t="s">
        <v>45952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 t="s">
        <v>21</v>
      </c>
      <c r="P11779" t="s">
        <v>22</v>
      </c>
      <c r="Q11779" t="s">
        <v>59</v>
      </c>
    </row>
    <row r="11780" spans="1:17" hidden="1" x14ac:dyDescent="0.25">
      <c r="A11780" t="s">
        <v>45953</v>
      </c>
      <c r="B11780" t="s">
        <v>45954</v>
      </c>
      <c r="C11780" s="1" t="str">
        <f t="shared" si="1667"/>
        <v>21:0719</v>
      </c>
      <c r="D11780" s="1" t="str">
        <f t="shared" si="1668"/>
        <v>21:0212</v>
      </c>
      <c r="E11780" t="s">
        <v>45955</v>
      </c>
      <c r="F11780" t="s">
        <v>45956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 t="s">
        <v>21</v>
      </c>
      <c r="P11780" t="s">
        <v>22</v>
      </c>
      <c r="Q11780" t="s">
        <v>398</v>
      </c>
    </row>
    <row r="11781" spans="1:17" hidden="1" x14ac:dyDescent="0.25">
      <c r="A11781" t="s">
        <v>45957</v>
      </c>
      <c r="B11781" t="s">
        <v>45958</v>
      </c>
      <c r="C11781" s="1" t="str">
        <f t="shared" si="1667"/>
        <v>21:0719</v>
      </c>
      <c r="D11781" s="1" t="str">
        <f t="shared" si="1668"/>
        <v>21:0212</v>
      </c>
      <c r="E11781" t="s">
        <v>45959</v>
      </c>
      <c r="F11781" t="s">
        <v>45960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 t="s">
        <v>21</v>
      </c>
      <c r="P11781" t="s">
        <v>583</v>
      </c>
      <c r="Q11781" t="s">
        <v>398</v>
      </c>
    </row>
    <row r="11782" spans="1:17" hidden="1" x14ac:dyDescent="0.25">
      <c r="A11782" t="s">
        <v>45961</v>
      </c>
      <c r="B11782" t="s">
        <v>45962</v>
      </c>
      <c r="C11782" s="1" t="str">
        <f t="shared" si="1667"/>
        <v>21:0719</v>
      </c>
      <c r="D11782" s="1" t="str">
        <f t="shared" si="1668"/>
        <v>21:0212</v>
      </c>
      <c r="E11782" t="s">
        <v>45963</v>
      </c>
      <c r="F11782" t="s">
        <v>45964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 t="s">
        <v>21</v>
      </c>
      <c r="P11782" t="s">
        <v>2212</v>
      </c>
      <c r="Q11782" t="s">
        <v>35</v>
      </c>
    </row>
    <row r="11783" spans="1:17" hidden="1" x14ac:dyDescent="0.25">
      <c r="A11783" t="s">
        <v>45965</v>
      </c>
      <c r="B11783" t="s">
        <v>45966</v>
      </c>
      <c r="C11783" s="1" t="str">
        <f t="shared" si="1667"/>
        <v>21:0719</v>
      </c>
      <c r="D11783" s="1" t="str">
        <f t="shared" si="1668"/>
        <v>21:0212</v>
      </c>
      <c r="E11783" t="s">
        <v>45967</v>
      </c>
      <c r="F11783" t="s">
        <v>45968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 t="s">
        <v>21</v>
      </c>
      <c r="P11783" t="s">
        <v>583</v>
      </c>
      <c r="Q11783" t="s">
        <v>392</v>
      </c>
    </row>
    <row r="11784" spans="1:17" hidden="1" x14ac:dyDescent="0.25">
      <c r="A11784" t="s">
        <v>45969</v>
      </c>
      <c r="B11784" t="s">
        <v>45970</v>
      </c>
      <c r="C11784" s="1" t="str">
        <f t="shared" si="1667"/>
        <v>21:0719</v>
      </c>
      <c r="D11784" s="1" t="str">
        <f t="shared" si="1668"/>
        <v>21:0212</v>
      </c>
      <c r="E11784" t="s">
        <v>45971</v>
      </c>
      <c r="F11784" t="s">
        <v>45972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 t="s">
        <v>21</v>
      </c>
      <c r="P11784" t="s">
        <v>583</v>
      </c>
      <c r="Q11784" t="s">
        <v>522</v>
      </c>
    </row>
    <row r="11785" spans="1:17" hidden="1" x14ac:dyDescent="0.25">
      <c r="A11785" t="s">
        <v>45973</v>
      </c>
      <c r="B11785" t="s">
        <v>45974</v>
      </c>
      <c r="C11785" s="1" t="str">
        <f t="shared" si="1667"/>
        <v>21:0719</v>
      </c>
      <c r="D11785" s="1" t="str">
        <f t="shared" si="1668"/>
        <v>21:0212</v>
      </c>
      <c r="E11785" t="s">
        <v>45975</v>
      </c>
      <c r="F11785" t="s">
        <v>45976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 t="s">
        <v>21</v>
      </c>
      <c r="P11785" t="s">
        <v>583</v>
      </c>
      <c r="Q11785" t="s">
        <v>46</v>
      </c>
    </row>
    <row r="11786" spans="1:17" hidden="1" x14ac:dyDescent="0.25">
      <c r="A11786" t="s">
        <v>45977</v>
      </c>
      <c r="B11786" t="s">
        <v>45978</v>
      </c>
      <c r="C11786" s="1" t="str">
        <f t="shared" si="1667"/>
        <v>21:0719</v>
      </c>
      <c r="D11786" s="1" t="str">
        <f t="shared" si="1668"/>
        <v>21:0212</v>
      </c>
      <c r="E11786" t="s">
        <v>45979</v>
      </c>
      <c r="F11786" t="s">
        <v>45980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 t="s">
        <v>21</v>
      </c>
      <c r="P11786" t="s">
        <v>583</v>
      </c>
      <c r="Q11786" t="s">
        <v>35</v>
      </c>
    </row>
    <row r="11787" spans="1:17" hidden="1" x14ac:dyDescent="0.25">
      <c r="A11787" t="s">
        <v>45981</v>
      </c>
      <c r="B11787" t="s">
        <v>45982</v>
      </c>
      <c r="C11787" s="1" t="str">
        <f t="shared" si="1667"/>
        <v>21:0719</v>
      </c>
      <c r="D11787" s="1" t="str">
        <f t="shared" si="1668"/>
        <v>21:0212</v>
      </c>
      <c r="E11787" t="s">
        <v>45983</v>
      </c>
      <c r="F11787" t="s">
        <v>45984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 t="s">
        <v>21</v>
      </c>
      <c r="P11787" t="s">
        <v>2943</v>
      </c>
      <c r="Q11787" t="s">
        <v>522</v>
      </c>
    </row>
    <row r="11788" spans="1:17" hidden="1" x14ac:dyDescent="0.25">
      <c r="A11788" t="s">
        <v>45985</v>
      </c>
      <c r="B11788" t="s">
        <v>45986</v>
      </c>
      <c r="C11788" s="1" t="str">
        <f t="shared" si="1667"/>
        <v>21:0719</v>
      </c>
      <c r="D11788" s="1" t="str">
        <f t="shared" si="1668"/>
        <v>21:0212</v>
      </c>
      <c r="E11788" t="s">
        <v>45987</v>
      </c>
      <c r="F11788" t="s">
        <v>45988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 t="s">
        <v>21</v>
      </c>
      <c r="P11788" t="s">
        <v>583</v>
      </c>
      <c r="Q11788" t="s">
        <v>365</v>
      </c>
    </row>
    <row r="11789" spans="1:17" hidden="1" x14ac:dyDescent="0.25">
      <c r="A11789" t="s">
        <v>45989</v>
      </c>
      <c r="B11789" t="s">
        <v>45990</v>
      </c>
      <c r="C11789" s="1" t="str">
        <f t="shared" si="1667"/>
        <v>21:0719</v>
      </c>
      <c r="D11789" s="1" t="str">
        <f t="shared" si="1668"/>
        <v>21:0212</v>
      </c>
      <c r="E11789" t="s">
        <v>45991</v>
      </c>
      <c r="F11789" t="s">
        <v>45992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 t="s">
        <v>21</v>
      </c>
      <c r="P11789" t="s">
        <v>583</v>
      </c>
      <c r="Q11789" t="s">
        <v>522</v>
      </c>
    </row>
    <row r="11790" spans="1:17" hidden="1" x14ac:dyDescent="0.25">
      <c r="A11790" t="s">
        <v>45993</v>
      </c>
      <c r="B11790" t="s">
        <v>45994</v>
      </c>
      <c r="C11790" s="1" t="str">
        <f t="shared" si="1667"/>
        <v>21:0719</v>
      </c>
      <c r="D11790" s="1" t="str">
        <f t="shared" si="1668"/>
        <v>21:0212</v>
      </c>
      <c r="E11790" t="s">
        <v>45995</v>
      </c>
      <c r="F11790" t="s">
        <v>45996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 t="s">
        <v>21</v>
      </c>
      <c r="P11790" t="s">
        <v>22</v>
      </c>
      <c r="Q11790" t="s">
        <v>365</v>
      </c>
    </row>
    <row r="11791" spans="1:17" hidden="1" x14ac:dyDescent="0.25">
      <c r="A11791" t="s">
        <v>45997</v>
      </c>
      <c r="B11791" t="s">
        <v>45998</v>
      </c>
      <c r="C11791" s="1" t="str">
        <f t="shared" si="1667"/>
        <v>21:0719</v>
      </c>
      <c r="D11791" s="1" t="str">
        <f t="shared" si="1668"/>
        <v>21:0212</v>
      </c>
      <c r="E11791" t="s">
        <v>45999</v>
      </c>
      <c r="F11791" t="s">
        <v>46000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 t="s">
        <v>21</v>
      </c>
      <c r="P11791" t="s">
        <v>583</v>
      </c>
      <c r="Q11791" t="s">
        <v>59</v>
      </c>
    </row>
    <row r="11792" spans="1:17" hidden="1" x14ac:dyDescent="0.25">
      <c r="A11792" t="s">
        <v>46001</v>
      </c>
      <c r="B11792" t="s">
        <v>46002</v>
      </c>
      <c r="C11792" s="1" t="str">
        <f t="shared" si="1667"/>
        <v>21:0719</v>
      </c>
      <c r="D11792" s="1" t="str">
        <f t="shared" si="1668"/>
        <v>21:0212</v>
      </c>
      <c r="E11792" t="s">
        <v>45999</v>
      </c>
      <c r="F11792" t="s">
        <v>46003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 t="s">
        <v>21</v>
      </c>
      <c r="P11792" t="s">
        <v>583</v>
      </c>
      <c r="Q11792" t="s">
        <v>59</v>
      </c>
    </row>
    <row r="11793" spans="1:17" hidden="1" x14ac:dyDescent="0.25">
      <c r="A11793" t="s">
        <v>46004</v>
      </c>
      <c r="B11793" t="s">
        <v>46005</v>
      </c>
      <c r="C11793" s="1" t="str">
        <f t="shared" si="1667"/>
        <v>21:0719</v>
      </c>
      <c r="D11793" s="1" t="str">
        <f t="shared" si="1668"/>
        <v>21:0212</v>
      </c>
      <c r="E11793" t="s">
        <v>46006</v>
      </c>
      <c r="F11793" t="s">
        <v>46007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 t="s">
        <v>21</v>
      </c>
      <c r="P11793" t="s">
        <v>583</v>
      </c>
      <c r="Q11793" t="s">
        <v>392</v>
      </c>
    </row>
    <row r="11794" spans="1:17" hidden="1" x14ac:dyDescent="0.25">
      <c r="A11794" t="s">
        <v>46008</v>
      </c>
      <c r="B11794" t="s">
        <v>46009</v>
      </c>
      <c r="C11794" s="1" t="str">
        <f t="shared" si="1667"/>
        <v>21:0719</v>
      </c>
      <c r="D11794" s="1" t="str">
        <f t="shared" si="1668"/>
        <v>21:0212</v>
      </c>
      <c r="E11794" t="s">
        <v>46010</v>
      </c>
      <c r="F11794" t="s">
        <v>46011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 t="s">
        <v>21</v>
      </c>
      <c r="P11794" t="s">
        <v>22</v>
      </c>
      <c r="Q11794" t="s">
        <v>29</v>
      </c>
    </row>
    <row r="11795" spans="1:17" hidden="1" x14ac:dyDescent="0.25">
      <c r="A11795" t="s">
        <v>46012</v>
      </c>
      <c r="B11795" t="s">
        <v>46013</v>
      </c>
      <c r="C11795" s="1" t="str">
        <f t="shared" si="1667"/>
        <v>21:0719</v>
      </c>
      <c r="D11795" s="1" t="str">
        <f t="shared" si="1668"/>
        <v>21:0212</v>
      </c>
      <c r="E11795" t="s">
        <v>46014</v>
      </c>
      <c r="F11795" t="s">
        <v>46015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 t="s">
        <v>21</v>
      </c>
      <c r="P11795" t="s">
        <v>356</v>
      </c>
      <c r="Q11795" t="s">
        <v>392</v>
      </c>
    </row>
    <row r="11796" spans="1:17" hidden="1" x14ac:dyDescent="0.25">
      <c r="A11796" t="s">
        <v>46016</v>
      </c>
      <c r="B11796" t="s">
        <v>46017</v>
      </c>
      <c r="C11796" s="1" t="str">
        <f t="shared" si="1667"/>
        <v>21:0719</v>
      </c>
      <c r="D11796" s="1" t="str">
        <f t="shared" si="1668"/>
        <v>21:0212</v>
      </c>
      <c r="E11796" t="s">
        <v>46018</v>
      </c>
      <c r="F11796" t="s">
        <v>46019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 t="s">
        <v>21</v>
      </c>
      <c r="P11796" t="s">
        <v>356</v>
      </c>
      <c r="Q11796" t="s">
        <v>35</v>
      </c>
    </row>
    <row r="11797" spans="1:17" hidden="1" x14ac:dyDescent="0.25">
      <c r="A11797" t="s">
        <v>46020</v>
      </c>
      <c r="B11797" t="s">
        <v>46021</v>
      </c>
      <c r="C11797" s="1" t="str">
        <f t="shared" si="1667"/>
        <v>21:0719</v>
      </c>
      <c r="D11797" s="1" t="str">
        <f t="shared" si="1668"/>
        <v>21:0212</v>
      </c>
      <c r="E11797" t="s">
        <v>46022</v>
      </c>
      <c r="F11797" t="s">
        <v>46023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 t="s">
        <v>10345</v>
      </c>
      <c r="P11797" t="s">
        <v>583</v>
      </c>
      <c r="Q11797" t="s">
        <v>392</v>
      </c>
    </row>
    <row r="11798" spans="1:17" hidden="1" x14ac:dyDescent="0.25">
      <c r="A11798" t="s">
        <v>46024</v>
      </c>
      <c r="B11798" t="s">
        <v>46025</v>
      </c>
      <c r="C11798" s="1" t="str">
        <f t="shared" si="1667"/>
        <v>21:0719</v>
      </c>
      <c r="D11798" s="1" t="str">
        <f t="shared" si="1668"/>
        <v>21:0212</v>
      </c>
      <c r="E11798" t="s">
        <v>46026</v>
      </c>
      <c r="F11798" t="s">
        <v>46027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 t="s">
        <v>21</v>
      </c>
      <c r="P11798" t="s">
        <v>22</v>
      </c>
      <c r="Q11798" t="s">
        <v>522</v>
      </c>
    </row>
    <row r="11799" spans="1:17" hidden="1" x14ac:dyDescent="0.25">
      <c r="A11799" t="s">
        <v>46028</v>
      </c>
      <c r="B11799" t="s">
        <v>46029</v>
      </c>
      <c r="C11799" s="1" t="str">
        <f t="shared" si="1667"/>
        <v>21:0719</v>
      </c>
      <c r="D11799" s="1" t="str">
        <f t="shared" si="1668"/>
        <v>21:0212</v>
      </c>
      <c r="E11799" t="s">
        <v>46030</v>
      </c>
      <c r="F11799" t="s">
        <v>46031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 t="s">
        <v>21</v>
      </c>
      <c r="P11799" t="s">
        <v>2212</v>
      </c>
      <c r="Q11799" t="s">
        <v>392</v>
      </c>
    </row>
    <row r="11800" spans="1:17" hidden="1" x14ac:dyDescent="0.25">
      <c r="A11800" t="s">
        <v>46032</v>
      </c>
      <c r="B11800" t="s">
        <v>46033</v>
      </c>
      <c r="C11800" s="1" t="str">
        <f t="shared" si="1667"/>
        <v>21:0719</v>
      </c>
      <c r="D11800" s="1" t="str">
        <f t="shared" si="1668"/>
        <v>21:0212</v>
      </c>
      <c r="E11800" t="s">
        <v>46034</v>
      </c>
      <c r="F11800" t="s">
        <v>46035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 t="s">
        <v>21</v>
      </c>
      <c r="P11800" t="s">
        <v>583</v>
      </c>
      <c r="Q11800" t="s">
        <v>365</v>
      </c>
    </row>
    <row r="11801" spans="1:17" hidden="1" x14ac:dyDescent="0.25">
      <c r="A11801" t="s">
        <v>46036</v>
      </c>
      <c r="B11801" t="s">
        <v>46037</v>
      </c>
      <c r="C11801" s="1" t="str">
        <f t="shared" si="1667"/>
        <v>21:0719</v>
      </c>
      <c r="D11801" s="1" t="str">
        <f t="shared" si="1668"/>
        <v>21:0212</v>
      </c>
      <c r="E11801" t="s">
        <v>46038</v>
      </c>
      <c r="F11801" t="s">
        <v>46039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 t="s">
        <v>21</v>
      </c>
      <c r="P11801" t="s">
        <v>583</v>
      </c>
      <c r="Q11801" t="s">
        <v>522</v>
      </c>
    </row>
    <row r="11802" spans="1:17" hidden="1" x14ac:dyDescent="0.25">
      <c r="A11802" t="s">
        <v>46040</v>
      </c>
      <c r="B11802" t="s">
        <v>46041</v>
      </c>
      <c r="C11802" s="1" t="str">
        <f t="shared" si="1667"/>
        <v>21:0719</v>
      </c>
      <c r="D11802" s="1" t="str">
        <f t="shared" si="1668"/>
        <v>21:0212</v>
      </c>
      <c r="E11802" t="s">
        <v>46042</v>
      </c>
      <c r="F11802" t="s">
        <v>46043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 t="s">
        <v>21</v>
      </c>
      <c r="P11802" t="s">
        <v>22</v>
      </c>
      <c r="Q11802" t="s">
        <v>59</v>
      </c>
    </row>
    <row r="11803" spans="1:17" hidden="1" x14ac:dyDescent="0.25">
      <c r="A11803" t="s">
        <v>46044</v>
      </c>
      <c r="B11803" t="s">
        <v>46045</v>
      </c>
      <c r="C11803" s="1" t="str">
        <f t="shared" si="1667"/>
        <v>21:0719</v>
      </c>
      <c r="D11803" s="1" t="str">
        <f t="shared" si="1668"/>
        <v>21:0212</v>
      </c>
      <c r="E11803" t="s">
        <v>46046</v>
      </c>
      <c r="F11803" t="s">
        <v>46047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 t="s">
        <v>21</v>
      </c>
      <c r="P11803" t="s">
        <v>583</v>
      </c>
      <c r="Q11803" t="s">
        <v>35</v>
      </c>
    </row>
    <row r="11804" spans="1:17" hidden="1" x14ac:dyDescent="0.25">
      <c r="A11804" t="s">
        <v>46048</v>
      </c>
      <c r="B11804" t="s">
        <v>46049</v>
      </c>
      <c r="C11804" s="1" t="str">
        <f t="shared" si="1667"/>
        <v>21:0719</v>
      </c>
      <c r="D11804" s="1" t="str">
        <f t="shared" si="1668"/>
        <v>21:0212</v>
      </c>
      <c r="E11804" t="s">
        <v>46050</v>
      </c>
      <c r="F11804" t="s">
        <v>46051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 t="s">
        <v>21</v>
      </c>
      <c r="P11804" t="s">
        <v>356</v>
      </c>
      <c r="Q11804" t="s">
        <v>365</v>
      </c>
    </row>
    <row r="11805" spans="1:17" hidden="1" x14ac:dyDescent="0.25">
      <c r="A11805" t="s">
        <v>46052</v>
      </c>
      <c r="B11805" t="s">
        <v>46053</v>
      </c>
      <c r="C11805" s="1" t="str">
        <f t="shared" si="1667"/>
        <v>21:0719</v>
      </c>
      <c r="D11805" s="1" t="str">
        <f t="shared" si="1668"/>
        <v>21:0212</v>
      </c>
      <c r="E11805" t="s">
        <v>46054</v>
      </c>
      <c r="F11805" t="s">
        <v>46055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 t="s">
        <v>21</v>
      </c>
      <c r="P11805" t="s">
        <v>22</v>
      </c>
      <c r="Q11805" t="s">
        <v>398</v>
      </c>
    </row>
    <row r="11806" spans="1:17" hidden="1" x14ac:dyDescent="0.25">
      <c r="A11806" t="s">
        <v>46056</v>
      </c>
      <c r="B11806" t="s">
        <v>46057</v>
      </c>
      <c r="C11806" s="1" t="str">
        <f t="shared" si="1667"/>
        <v>21:0719</v>
      </c>
      <c r="D11806" s="1" t="str">
        <f t="shared" si="1668"/>
        <v>21:0212</v>
      </c>
      <c r="E11806" t="s">
        <v>46058</v>
      </c>
      <c r="F11806" t="s">
        <v>46059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 t="s">
        <v>21</v>
      </c>
      <c r="P11806" t="s">
        <v>22</v>
      </c>
      <c r="Q11806" t="s">
        <v>35</v>
      </c>
    </row>
    <row r="11807" spans="1:17" hidden="1" x14ac:dyDescent="0.25">
      <c r="A11807" t="s">
        <v>46060</v>
      </c>
      <c r="B11807" t="s">
        <v>46061</v>
      </c>
      <c r="C11807" s="1" t="str">
        <f t="shared" si="1667"/>
        <v>21:0719</v>
      </c>
      <c r="D11807" s="1" t="str">
        <f>HYPERLINK("http://geochem.nrcan.gc.ca/cdogs/content/svy/svy_e.htm", "")</f>
        <v/>
      </c>
      <c r="G11807" s="1" t="str">
        <f>HYPERLINK("http://geochem.nrcan.gc.ca/cdogs/content/cr_/cr_00086_e.htm", "86")</f>
        <v>86</v>
      </c>
      <c r="J11807" t="s">
        <v>11703</v>
      </c>
      <c r="K11807" t="s">
        <v>11704</v>
      </c>
      <c r="O11807" t="s">
        <v>576</v>
      </c>
      <c r="P11807" t="s">
        <v>1631</v>
      </c>
      <c r="Q11807" t="s">
        <v>59</v>
      </c>
    </row>
    <row r="11808" spans="1:17" hidden="1" x14ac:dyDescent="0.25">
      <c r="A11808" t="s">
        <v>46062</v>
      </c>
      <c r="B11808" t="s">
        <v>46063</v>
      </c>
      <c r="C11808" s="1" t="str">
        <f t="shared" si="1667"/>
        <v>21:0719</v>
      </c>
      <c r="D11808" s="1" t="str">
        <f t="shared" ref="D11808:D11825" si="1671">HYPERLINK("http://geochem.nrcan.gc.ca/cdogs/content/svy/svy210212_e.htm", "21:0212")</f>
        <v>21:0212</v>
      </c>
      <c r="E11808" t="s">
        <v>46064</v>
      </c>
      <c r="F11808" t="s">
        <v>46065</v>
      </c>
      <c r="H11808">
        <v>61.178940099999998</v>
      </c>
      <c r="I11808">
        <v>-134.30926349999999</v>
      </c>
      <c r="J11808" s="1" t="str">
        <f t="shared" ref="J11808:J11825" si="1672">HYPERLINK("http://geochem.nrcan.gc.ca/cdogs/content/kwd/kwd020018_e.htm", "Fluid (stream)")</f>
        <v>Fluid (stream)</v>
      </c>
      <c r="K11808" s="1" t="str">
        <f t="shared" ref="K11808:K11825" si="1673">HYPERLINK("http://geochem.nrcan.gc.ca/cdogs/content/kwd/kwd080007_e.htm", "Untreated Water")</f>
        <v>Untreated Water</v>
      </c>
      <c r="O11808" t="s">
        <v>21</v>
      </c>
      <c r="P11808" t="s">
        <v>22</v>
      </c>
      <c r="Q11808" t="s">
        <v>365</v>
      </c>
    </row>
    <row r="11809" spans="1:17" hidden="1" x14ac:dyDescent="0.25">
      <c r="A11809" t="s">
        <v>46066</v>
      </c>
      <c r="B11809" t="s">
        <v>46067</v>
      </c>
      <c r="C11809" s="1" t="str">
        <f t="shared" si="1667"/>
        <v>21:0719</v>
      </c>
      <c r="D11809" s="1" t="str">
        <f t="shared" si="1671"/>
        <v>21:0212</v>
      </c>
      <c r="E11809" t="s">
        <v>46068</v>
      </c>
      <c r="F11809" t="s">
        <v>46069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 t="s">
        <v>21</v>
      </c>
      <c r="P11809" t="s">
        <v>2212</v>
      </c>
      <c r="Q11809" t="s">
        <v>46</v>
      </c>
    </row>
    <row r="11810" spans="1:17" hidden="1" x14ac:dyDescent="0.25">
      <c r="A11810" t="s">
        <v>46070</v>
      </c>
      <c r="B11810" t="s">
        <v>46071</v>
      </c>
      <c r="C11810" s="1" t="str">
        <f t="shared" si="1667"/>
        <v>21:0719</v>
      </c>
      <c r="D11810" s="1" t="str">
        <f t="shared" si="1671"/>
        <v>21:0212</v>
      </c>
      <c r="E11810" t="s">
        <v>46072</v>
      </c>
      <c r="F11810" t="s">
        <v>46073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 t="s">
        <v>21</v>
      </c>
      <c r="P11810" t="s">
        <v>2212</v>
      </c>
      <c r="Q11810" t="s">
        <v>522</v>
      </c>
    </row>
    <row r="11811" spans="1:17" hidden="1" x14ac:dyDescent="0.25">
      <c r="A11811" t="s">
        <v>46074</v>
      </c>
      <c r="B11811" t="s">
        <v>46075</v>
      </c>
      <c r="C11811" s="1" t="str">
        <f t="shared" si="1667"/>
        <v>21:0719</v>
      </c>
      <c r="D11811" s="1" t="str">
        <f t="shared" si="1671"/>
        <v>21:0212</v>
      </c>
      <c r="E11811" t="s">
        <v>46072</v>
      </c>
      <c r="F11811" t="s">
        <v>46076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 t="s">
        <v>21</v>
      </c>
      <c r="P11811" t="s">
        <v>583</v>
      </c>
      <c r="Q11811" t="s">
        <v>365</v>
      </c>
    </row>
    <row r="11812" spans="1:17" hidden="1" x14ac:dyDescent="0.25">
      <c r="A11812" t="s">
        <v>46077</v>
      </c>
      <c r="B11812" t="s">
        <v>46078</v>
      </c>
      <c r="C11812" s="1" t="str">
        <f t="shared" si="1667"/>
        <v>21:0719</v>
      </c>
      <c r="D11812" s="1" t="str">
        <f t="shared" si="1671"/>
        <v>21:0212</v>
      </c>
      <c r="E11812" t="s">
        <v>46079</v>
      </c>
      <c r="F11812" t="s">
        <v>46080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 t="s">
        <v>21</v>
      </c>
      <c r="P11812" t="s">
        <v>22</v>
      </c>
      <c r="Q11812" t="s">
        <v>653</v>
      </c>
    </row>
    <row r="11813" spans="1:17" hidden="1" x14ac:dyDescent="0.25">
      <c r="A11813" t="s">
        <v>46081</v>
      </c>
      <c r="B11813" t="s">
        <v>46082</v>
      </c>
      <c r="C11813" s="1" t="str">
        <f t="shared" si="1667"/>
        <v>21:0719</v>
      </c>
      <c r="D11813" s="1" t="str">
        <f t="shared" si="1671"/>
        <v>21:0212</v>
      </c>
      <c r="E11813" t="s">
        <v>46083</v>
      </c>
      <c r="F11813" t="s">
        <v>46084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 t="s">
        <v>21</v>
      </c>
      <c r="P11813" t="s">
        <v>22</v>
      </c>
      <c r="Q11813" t="s">
        <v>522</v>
      </c>
    </row>
    <row r="11814" spans="1:17" hidden="1" x14ac:dyDescent="0.25">
      <c r="A11814" t="s">
        <v>46085</v>
      </c>
      <c r="B11814" t="s">
        <v>46086</v>
      </c>
      <c r="C11814" s="1" t="str">
        <f t="shared" si="1667"/>
        <v>21:0719</v>
      </c>
      <c r="D11814" s="1" t="str">
        <f t="shared" si="1671"/>
        <v>21:0212</v>
      </c>
      <c r="E11814" t="s">
        <v>46087</v>
      </c>
      <c r="F11814" t="s">
        <v>46088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 t="s">
        <v>21</v>
      </c>
      <c r="P11814" t="s">
        <v>356</v>
      </c>
      <c r="Q11814" t="s">
        <v>653</v>
      </c>
    </row>
    <row r="11815" spans="1:17" hidden="1" x14ac:dyDescent="0.25">
      <c r="A11815" t="s">
        <v>46089</v>
      </c>
      <c r="B11815" t="s">
        <v>46090</v>
      </c>
      <c r="C11815" s="1" t="str">
        <f t="shared" si="1667"/>
        <v>21:0719</v>
      </c>
      <c r="D11815" s="1" t="str">
        <f t="shared" si="1671"/>
        <v>21:0212</v>
      </c>
      <c r="E11815" t="s">
        <v>46091</v>
      </c>
      <c r="F11815" t="s">
        <v>46092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 t="s">
        <v>1597</v>
      </c>
      <c r="P11815" t="s">
        <v>45</v>
      </c>
      <c r="Q11815" t="s">
        <v>35</v>
      </c>
    </row>
    <row r="11816" spans="1:17" hidden="1" x14ac:dyDescent="0.25">
      <c r="A11816" t="s">
        <v>46093</v>
      </c>
      <c r="B11816" t="s">
        <v>46094</v>
      </c>
      <c r="C11816" s="1" t="str">
        <f t="shared" si="1667"/>
        <v>21:0719</v>
      </c>
      <c r="D11816" s="1" t="str">
        <f t="shared" si="1671"/>
        <v>21:0212</v>
      </c>
      <c r="E11816" t="s">
        <v>46095</v>
      </c>
      <c r="F11816" t="s">
        <v>46096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 t="s">
        <v>76</v>
      </c>
      <c r="P11816" t="s">
        <v>45</v>
      </c>
      <c r="Q11816" t="s">
        <v>398</v>
      </c>
    </row>
    <row r="11817" spans="1:17" hidden="1" x14ac:dyDescent="0.25">
      <c r="A11817" t="s">
        <v>46097</v>
      </c>
      <c r="B11817" t="s">
        <v>46098</v>
      </c>
      <c r="C11817" s="1" t="str">
        <f t="shared" si="1667"/>
        <v>21:0719</v>
      </c>
      <c r="D11817" s="1" t="str">
        <f t="shared" si="1671"/>
        <v>21:0212</v>
      </c>
      <c r="E11817" t="s">
        <v>46099</v>
      </c>
      <c r="F11817" t="s">
        <v>46100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 t="s">
        <v>21</v>
      </c>
      <c r="P11817" t="s">
        <v>45</v>
      </c>
      <c r="Q11817" t="s">
        <v>392</v>
      </c>
    </row>
    <row r="11818" spans="1:17" hidden="1" x14ac:dyDescent="0.25">
      <c r="A11818" t="s">
        <v>46101</v>
      </c>
      <c r="B11818" t="s">
        <v>46102</v>
      </c>
      <c r="C11818" s="1" t="str">
        <f t="shared" si="1667"/>
        <v>21:0719</v>
      </c>
      <c r="D11818" s="1" t="str">
        <f t="shared" si="1671"/>
        <v>21:0212</v>
      </c>
      <c r="E11818" t="s">
        <v>46103</v>
      </c>
      <c r="F11818" t="s">
        <v>46104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 t="s">
        <v>21</v>
      </c>
      <c r="P11818" t="s">
        <v>45</v>
      </c>
      <c r="Q11818" t="s">
        <v>653</v>
      </c>
    </row>
    <row r="11819" spans="1:17" hidden="1" x14ac:dyDescent="0.25">
      <c r="A11819" t="s">
        <v>46105</v>
      </c>
      <c r="B11819" t="s">
        <v>46106</v>
      </c>
      <c r="C11819" s="1" t="str">
        <f t="shared" si="1667"/>
        <v>21:0719</v>
      </c>
      <c r="D11819" s="1" t="str">
        <f t="shared" si="1671"/>
        <v>21:0212</v>
      </c>
      <c r="E11819" t="s">
        <v>46107</v>
      </c>
      <c r="F11819" t="s">
        <v>46108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 t="s">
        <v>21</v>
      </c>
      <c r="P11819" t="s">
        <v>356</v>
      </c>
      <c r="Q11819" t="s">
        <v>5130</v>
      </c>
    </row>
    <row r="11820" spans="1:17" hidden="1" x14ac:dyDescent="0.25">
      <c r="A11820" t="s">
        <v>46109</v>
      </c>
      <c r="B11820" t="s">
        <v>46110</v>
      </c>
      <c r="C11820" s="1" t="str">
        <f t="shared" si="1667"/>
        <v>21:0719</v>
      </c>
      <c r="D11820" s="1" t="str">
        <f t="shared" si="1671"/>
        <v>21:0212</v>
      </c>
      <c r="E11820" t="s">
        <v>46111</v>
      </c>
      <c r="F11820" t="s">
        <v>46112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 t="s">
        <v>21</v>
      </c>
      <c r="P11820" t="s">
        <v>356</v>
      </c>
      <c r="Q11820" t="s">
        <v>5130</v>
      </c>
    </row>
    <row r="11821" spans="1:17" hidden="1" x14ac:dyDescent="0.25">
      <c r="A11821" t="s">
        <v>46113</v>
      </c>
      <c r="B11821" t="s">
        <v>46114</v>
      </c>
      <c r="C11821" s="1" t="str">
        <f t="shared" si="1667"/>
        <v>21:0719</v>
      </c>
      <c r="D11821" s="1" t="str">
        <f t="shared" si="1671"/>
        <v>21:0212</v>
      </c>
      <c r="E11821" t="s">
        <v>46115</v>
      </c>
      <c r="F11821" t="s">
        <v>46116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 t="s">
        <v>21</v>
      </c>
      <c r="P11821" t="s">
        <v>356</v>
      </c>
      <c r="Q11821" t="s">
        <v>3475</v>
      </c>
    </row>
    <row r="11822" spans="1:17" hidden="1" x14ac:dyDescent="0.25">
      <c r="A11822" t="s">
        <v>46117</v>
      </c>
      <c r="B11822" t="s">
        <v>46118</v>
      </c>
      <c r="C11822" s="1" t="str">
        <f t="shared" si="1667"/>
        <v>21:0719</v>
      </c>
      <c r="D11822" s="1" t="str">
        <f t="shared" si="1671"/>
        <v>21:0212</v>
      </c>
      <c r="E11822" t="s">
        <v>46119</v>
      </c>
      <c r="F11822" t="s">
        <v>46120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 t="s">
        <v>21</v>
      </c>
      <c r="P11822" t="s">
        <v>356</v>
      </c>
      <c r="Q11822" t="s">
        <v>398</v>
      </c>
    </row>
    <row r="11823" spans="1:17" hidden="1" x14ac:dyDescent="0.25">
      <c r="A11823" t="s">
        <v>46121</v>
      </c>
      <c r="B11823" t="s">
        <v>46122</v>
      </c>
      <c r="C11823" s="1" t="str">
        <f t="shared" si="1667"/>
        <v>21:0719</v>
      </c>
      <c r="D11823" s="1" t="str">
        <f t="shared" si="1671"/>
        <v>21:0212</v>
      </c>
      <c r="E11823" t="s">
        <v>46123</v>
      </c>
      <c r="F11823" t="s">
        <v>46124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 t="s">
        <v>576</v>
      </c>
      <c r="P11823" t="s">
        <v>45</v>
      </c>
      <c r="Q11823" t="s">
        <v>392</v>
      </c>
    </row>
    <row r="11824" spans="1:17" hidden="1" x14ac:dyDescent="0.25">
      <c r="A11824" t="s">
        <v>46125</v>
      </c>
      <c r="B11824" t="s">
        <v>46126</v>
      </c>
      <c r="C11824" s="1" t="str">
        <f t="shared" si="1667"/>
        <v>21:0719</v>
      </c>
      <c r="D11824" s="1" t="str">
        <f t="shared" si="1671"/>
        <v>21:0212</v>
      </c>
      <c r="E11824" t="s">
        <v>46127</v>
      </c>
      <c r="F11824" t="s">
        <v>46128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 t="s">
        <v>21</v>
      </c>
      <c r="P11824" t="s">
        <v>87</v>
      </c>
      <c r="Q11824" t="s">
        <v>35</v>
      </c>
    </row>
    <row r="11825" spans="1:17" hidden="1" x14ac:dyDescent="0.25">
      <c r="A11825" t="s">
        <v>46129</v>
      </c>
      <c r="B11825" t="s">
        <v>46130</v>
      </c>
      <c r="C11825" s="1" t="str">
        <f t="shared" ref="C11825:C11888" si="1674">HYPERLINK("http://geochem.nrcan.gc.ca/cdogs/content/bdl/bdl210719_e.htm", "21:0719")</f>
        <v>21:0719</v>
      </c>
      <c r="D11825" s="1" t="str">
        <f t="shared" si="1671"/>
        <v>21:0212</v>
      </c>
      <c r="E11825" t="s">
        <v>46131</v>
      </c>
      <c r="F11825" t="s">
        <v>46132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 t="s">
        <v>21</v>
      </c>
      <c r="P11825" t="s">
        <v>87</v>
      </c>
      <c r="Q11825" t="s">
        <v>29</v>
      </c>
    </row>
    <row r="11826" spans="1:17" hidden="1" x14ac:dyDescent="0.25">
      <c r="A11826" t="s">
        <v>46133</v>
      </c>
      <c r="B11826" t="s">
        <v>46134</v>
      </c>
      <c r="C11826" s="1" t="str">
        <f t="shared" si="1674"/>
        <v>21:0719</v>
      </c>
      <c r="D11826" s="1" t="str">
        <f>HYPERLINK("http://geochem.nrcan.gc.ca/cdogs/content/svy/svy_e.htm", "")</f>
        <v/>
      </c>
      <c r="G11826" s="1" t="str">
        <f>HYPERLINK("http://geochem.nrcan.gc.ca/cdogs/content/cr_/cr_00084_e.htm", "84")</f>
        <v>84</v>
      </c>
      <c r="J11826" t="s">
        <v>11703</v>
      </c>
      <c r="K11826" t="s">
        <v>11704</v>
      </c>
      <c r="O11826" t="s">
        <v>3376</v>
      </c>
      <c r="P11826" t="s">
        <v>356</v>
      </c>
      <c r="Q11826" t="s">
        <v>29</v>
      </c>
    </row>
    <row r="11827" spans="1:17" hidden="1" x14ac:dyDescent="0.25">
      <c r="A11827" t="s">
        <v>46135</v>
      </c>
      <c r="B11827" t="s">
        <v>46136</v>
      </c>
      <c r="C11827" s="1" t="str">
        <f t="shared" si="1674"/>
        <v>21:0719</v>
      </c>
      <c r="D11827" s="1" t="str">
        <f t="shared" ref="D11827:D11838" si="1675">HYPERLINK("http://geochem.nrcan.gc.ca/cdogs/content/svy/svy210212_e.htm", "21:0212")</f>
        <v>21:0212</v>
      </c>
      <c r="E11827" t="s">
        <v>46137</v>
      </c>
      <c r="F11827" t="s">
        <v>46138</v>
      </c>
      <c r="H11827">
        <v>61.144359799999997</v>
      </c>
      <c r="I11827">
        <v>-134.52777760000001</v>
      </c>
      <c r="J11827" s="1" t="str">
        <f t="shared" ref="J11827:J11838" si="1676">HYPERLINK("http://geochem.nrcan.gc.ca/cdogs/content/kwd/kwd020018_e.htm", "Fluid (stream)")</f>
        <v>Fluid (stream)</v>
      </c>
      <c r="K11827" s="1" t="str">
        <f t="shared" ref="K11827:K11838" si="1677">HYPERLINK("http://geochem.nrcan.gc.ca/cdogs/content/kwd/kwd080007_e.htm", "Untreated Water")</f>
        <v>Untreated Water</v>
      </c>
      <c r="O11827" t="s">
        <v>21</v>
      </c>
      <c r="P11827" t="s">
        <v>397</v>
      </c>
      <c r="Q11827" t="s">
        <v>522</v>
      </c>
    </row>
    <row r="11828" spans="1:17" hidden="1" x14ac:dyDescent="0.25">
      <c r="A11828" t="s">
        <v>46139</v>
      </c>
      <c r="B11828" t="s">
        <v>46140</v>
      </c>
      <c r="C11828" s="1" t="str">
        <f t="shared" si="1674"/>
        <v>21:0719</v>
      </c>
      <c r="D11828" s="1" t="str">
        <f t="shared" si="1675"/>
        <v>21:0212</v>
      </c>
      <c r="E11828" t="s">
        <v>46141</v>
      </c>
      <c r="F11828" t="s">
        <v>46142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 t="s">
        <v>21</v>
      </c>
      <c r="P11828" t="s">
        <v>356</v>
      </c>
      <c r="Q11828" t="s">
        <v>52</v>
      </c>
    </row>
    <row r="11829" spans="1:17" hidden="1" x14ac:dyDescent="0.25">
      <c r="A11829" t="s">
        <v>46143</v>
      </c>
      <c r="B11829" t="s">
        <v>46144</v>
      </c>
      <c r="C11829" s="1" t="str">
        <f t="shared" si="1674"/>
        <v>21:0719</v>
      </c>
      <c r="D11829" s="1" t="str">
        <f t="shared" si="1675"/>
        <v>21:0212</v>
      </c>
      <c r="E11829" t="s">
        <v>46145</v>
      </c>
      <c r="F11829" t="s">
        <v>46146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 t="s">
        <v>21</v>
      </c>
      <c r="P11829" t="s">
        <v>22</v>
      </c>
      <c r="Q11829" t="s">
        <v>392</v>
      </c>
    </row>
    <row r="11830" spans="1:17" hidden="1" x14ac:dyDescent="0.25">
      <c r="A11830" t="s">
        <v>46147</v>
      </c>
      <c r="B11830" t="s">
        <v>46148</v>
      </c>
      <c r="C11830" s="1" t="str">
        <f t="shared" si="1674"/>
        <v>21:0719</v>
      </c>
      <c r="D11830" s="1" t="str">
        <f t="shared" si="1675"/>
        <v>21:0212</v>
      </c>
      <c r="E11830" t="s">
        <v>46149</v>
      </c>
      <c r="F11830" t="s">
        <v>46150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 t="s">
        <v>1818</v>
      </c>
      <c r="P11830" t="s">
        <v>22</v>
      </c>
      <c r="Q11830" t="s">
        <v>522</v>
      </c>
    </row>
    <row r="11831" spans="1:17" hidden="1" x14ac:dyDescent="0.25">
      <c r="A11831" t="s">
        <v>46151</v>
      </c>
      <c r="B11831" t="s">
        <v>46152</v>
      </c>
      <c r="C11831" s="1" t="str">
        <f t="shared" si="1674"/>
        <v>21:0719</v>
      </c>
      <c r="D11831" s="1" t="str">
        <f t="shared" si="1675"/>
        <v>21:0212</v>
      </c>
      <c r="E11831" t="s">
        <v>46153</v>
      </c>
      <c r="F11831" t="s">
        <v>46154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 t="s">
        <v>21</v>
      </c>
      <c r="P11831" t="s">
        <v>583</v>
      </c>
      <c r="Q11831" t="s">
        <v>365</v>
      </c>
    </row>
    <row r="11832" spans="1:17" hidden="1" x14ac:dyDescent="0.25">
      <c r="A11832" t="s">
        <v>46155</v>
      </c>
      <c r="B11832" t="s">
        <v>46156</v>
      </c>
      <c r="C11832" s="1" t="str">
        <f t="shared" si="1674"/>
        <v>21:0719</v>
      </c>
      <c r="D11832" s="1" t="str">
        <f t="shared" si="1675"/>
        <v>21:0212</v>
      </c>
      <c r="E11832" t="s">
        <v>46157</v>
      </c>
      <c r="F11832" t="s">
        <v>46158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 t="s">
        <v>21</v>
      </c>
      <c r="P11832" t="s">
        <v>22</v>
      </c>
      <c r="Q11832" t="s">
        <v>365</v>
      </c>
    </row>
    <row r="11833" spans="1:17" hidden="1" x14ac:dyDescent="0.25">
      <c r="A11833" t="s">
        <v>46159</v>
      </c>
      <c r="B11833" t="s">
        <v>46160</v>
      </c>
      <c r="C11833" s="1" t="str">
        <f t="shared" si="1674"/>
        <v>21:0719</v>
      </c>
      <c r="D11833" s="1" t="str">
        <f t="shared" si="1675"/>
        <v>21:0212</v>
      </c>
      <c r="E11833" t="s">
        <v>46157</v>
      </c>
      <c r="F11833" t="s">
        <v>46161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 t="s">
        <v>21</v>
      </c>
      <c r="P11833" t="s">
        <v>22</v>
      </c>
      <c r="Q11833" t="s">
        <v>398</v>
      </c>
    </row>
    <row r="11834" spans="1:17" hidden="1" x14ac:dyDescent="0.25">
      <c r="A11834" t="s">
        <v>46162</v>
      </c>
      <c r="B11834" t="s">
        <v>46163</v>
      </c>
      <c r="C11834" s="1" t="str">
        <f t="shared" si="1674"/>
        <v>21:0719</v>
      </c>
      <c r="D11834" s="1" t="str">
        <f t="shared" si="1675"/>
        <v>21:0212</v>
      </c>
      <c r="E11834" t="s">
        <v>46164</v>
      </c>
      <c r="F11834" t="s">
        <v>46165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 t="s">
        <v>21</v>
      </c>
      <c r="P11834" t="s">
        <v>22</v>
      </c>
      <c r="Q11834" t="s">
        <v>522</v>
      </c>
    </row>
    <row r="11835" spans="1:17" hidden="1" x14ac:dyDescent="0.25">
      <c r="A11835" t="s">
        <v>46166</v>
      </c>
      <c r="B11835" t="s">
        <v>46167</v>
      </c>
      <c r="C11835" s="1" t="str">
        <f t="shared" si="1674"/>
        <v>21:0719</v>
      </c>
      <c r="D11835" s="1" t="str">
        <f t="shared" si="1675"/>
        <v>21:0212</v>
      </c>
      <c r="E11835" t="s">
        <v>46168</v>
      </c>
      <c r="F11835" t="s">
        <v>46169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 t="s">
        <v>21</v>
      </c>
      <c r="P11835" t="s">
        <v>22</v>
      </c>
      <c r="Q11835" t="s">
        <v>365</v>
      </c>
    </row>
    <row r="11836" spans="1:17" hidden="1" x14ac:dyDescent="0.25">
      <c r="A11836" t="s">
        <v>46170</v>
      </c>
      <c r="B11836" t="s">
        <v>46171</v>
      </c>
      <c r="C11836" s="1" t="str">
        <f t="shared" si="1674"/>
        <v>21:0719</v>
      </c>
      <c r="D11836" s="1" t="str">
        <f t="shared" si="1675"/>
        <v>21:0212</v>
      </c>
      <c r="E11836" t="s">
        <v>46172</v>
      </c>
      <c r="F11836" t="s">
        <v>46173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 t="s">
        <v>4378</v>
      </c>
      <c r="P11836" t="s">
        <v>583</v>
      </c>
      <c r="Q11836" t="s">
        <v>392</v>
      </c>
    </row>
    <row r="11837" spans="1:17" hidden="1" x14ac:dyDescent="0.25">
      <c r="A11837" t="s">
        <v>46174</v>
      </c>
      <c r="B11837" t="s">
        <v>46175</v>
      </c>
      <c r="C11837" s="1" t="str">
        <f t="shared" si="1674"/>
        <v>21:0719</v>
      </c>
      <c r="D11837" s="1" t="str">
        <f t="shared" si="1675"/>
        <v>21:0212</v>
      </c>
      <c r="E11837" t="s">
        <v>46176</v>
      </c>
      <c r="F11837" t="s">
        <v>46177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 t="s">
        <v>1818</v>
      </c>
      <c r="P11837" t="s">
        <v>22</v>
      </c>
      <c r="Q11837" t="s">
        <v>392</v>
      </c>
    </row>
    <row r="11838" spans="1:17" hidden="1" x14ac:dyDescent="0.25">
      <c r="A11838" t="s">
        <v>46178</v>
      </c>
      <c r="B11838" t="s">
        <v>46179</v>
      </c>
      <c r="C11838" s="1" t="str">
        <f t="shared" si="1674"/>
        <v>21:0719</v>
      </c>
      <c r="D11838" s="1" t="str">
        <f t="shared" si="1675"/>
        <v>21:0212</v>
      </c>
      <c r="E11838" t="s">
        <v>46180</v>
      </c>
      <c r="F11838" t="s">
        <v>46181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 t="s">
        <v>154</v>
      </c>
      <c r="P11838" t="s">
        <v>22</v>
      </c>
      <c r="Q11838" t="s">
        <v>23</v>
      </c>
    </row>
    <row r="11839" spans="1:17" hidden="1" x14ac:dyDescent="0.25">
      <c r="A11839" t="s">
        <v>46182</v>
      </c>
      <c r="B11839" t="s">
        <v>46183</v>
      </c>
      <c r="C11839" s="1" t="str">
        <f t="shared" si="1674"/>
        <v>21:0719</v>
      </c>
      <c r="D11839" s="1" t="str">
        <f>HYPERLINK("http://geochem.nrcan.gc.ca/cdogs/content/svy/svy_e.htm", "")</f>
        <v/>
      </c>
      <c r="G11839" s="1" t="str">
        <f>HYPERLINK("http://geochem.nrcan.gc.ca/cdogs/content/cr_/cr_00086_e.htm", "86")</f>
        <v>86</v>
      </c>
      <c r="J11839" t="s">
        <v>11703</v>
      </c>
      <c r="K11839" t="s">
        <v>11704</v>
      </c>
      <c r="O11839" t="s">
        <v>3406</v>
      </c>
      <c r="P11839" t="s">
        <v>1515</v>
      </c>
      <c r="Q11839" t="s">
        <v>46</v>
      </c>
    </row>
    <row r="11840" spans="1:17" hidden="1" x14ac:dyDescent="0.25">
      <c r="A11840" t="s">
        <v>46184</v>
      </c>
      <c r="B11840" t="s">
        <v>46185</v>
      </c>
      <c r="C11840" s="1" t="str">
        <f t="shared" si="1674"/>
        <v>21:0719</v>
      </c>
      <c r="D11840" s="1" t="str">
        <f t="shared" ref="D11840:D11848" si="1678">HYPERLINK("http://geochem.nrcan.gc.ca/cdogs/content/svy/svy210212_e.htm", "21:0212")</f>
        <v>21:0212</v>
      </c>
      <c r="E11840" t="s">
        <v>46186</v>
      </c>
      <c r="F11840" t="s">
        <v>46187</v>
      </c>
      <c r="H11840">
        <v>61.576019899999999</v>
      </c>
      <c r="I11840">
        <v>-134.66398079999999</v>
      </c>
      <c r="J11840" s="1" t="str">
        <f t="shared" ref="J11840:J11848" si="1679">HYPERLINK("http://geochem.nrcan.gc.ca/cdogs/content/kwd/kwd020018_e.htm", "Fluid (stream)")</f>
        <v>Fluid (stream)</v>
      </c>
      <c r="K11840" s="1" t="str">
        <f t="shared" ref="K11840:K11848" si="1680">HYPERLINK("http://geochem.nrcan.gc.ca/cdogs/content/kwd/kwd080007_e.htm", "Untreated Water")</f>
        <v>Untreated Water</v>
      </c>
      <c r="O11840" t="s">
        <v>158</v>
      </c>
      <c r="P11840" t="s">
        <v>22</v>
      </c>
      <c r="Q11840" t="s">
        <v>35</v>
      </c>
    </row>
    <row r="11841" spans="1:17" hidden="1" x14ac:dyDescent="0.25">
      <c r="A11841" t="s">
        <v>46188</v>
      </c>
      <c r="B11841" t="s">
        <v>46189</v>
      </c>
      <c r="C11841" s="1" t="str">
        <f t="shared" si="1674"/>
        <v>21:0719</v>
      </c>
      <c r="D11841" s="1" t="str">
        <f t="shared" si="1678"/>
        <v>21:0212</v>
      </c>
      <c r="E11841" t="s">
        <v>46190</v>
      </c>
      <c r="F11841" t="s">
        <v>46191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 t="s">
        <v>4378</v>
      </c>
      <c r="P11841" t="s">
        <v>22</v>
      </c>
      <c r="Q11841" t="s">
        <v>522</v>
      </c>
    </row>
    <row r="11842" spans="1:17" hidden="1" x14ac:dyDescent="0.25">
      <c r="A11842" t="s">
        <v>46192</v>
      </c>
      <c r="B11842" t="s">
        <v>46193</v>
      </c>
      <c r="C11842" s="1" t="str">
        <f t="shared" si="1674"/>
        <v>21:0719</v>
      </c>
      <c r="D11842" s="1" t="str">
        <f t="shared" si="1678"/>
        <v>21:0212</v>
      </c>
      <c r="E11842" t="s">
        <v>46194</v>
      </c>
      <c r="F11842" t="s">
        <v>46195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 t="s">
        <v>2418</v>
      </c>
      <c r="P11842" t="s">
        <v>2212</v>
      </c>
      <c r="Q11842" t="s">
        <v>365</v>
      </c>
    </row>
    <row r="11843" spans="1:17" hidden="1" x14ac:dyDescent="0.25">
      <c r="A11843" t="s">
        <v>46196</v>
      </c>
      <c r="B11843" t="s">
        <v>46197</v>
      </c>
      <c r="C11843" s="1" t="str">
        <f t="shared" si="1674"/>
        <v>21:0719</v>
      </c>
      <c r="D11843" s="1" t="str">
        <f t="shared" si="1678"/>
        <v>21:0212</v>
      </c>
      <c r="E11843" t="s">
        <v>46198</v>
      </c>
      <c r="F11843" t="s">
        <v>46199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 t="s">
        <v>21</v>
      </c>
      <c r="P11843" t="s">
        <v>2212</v>
      </c>
      <c r="Q11843" t="s">
        <v>365</v>
      </c>
    </row>
    <row r="11844" spans="1:17" hidden="1" x14ac:dyDescent="0.25">
      <c r="A11844" t="s">
        <v>46200</v>
      </c>
      <c r="B11844" t="s">
        <v>46201</v>
      </c>
      <c r="C11844" s="1" t="str">
        <f t="shared" si="1674"/>
        <v>21:0719</v>
      </c>
      <c r="D11844" s="1" t="str">
        <f t="shared" si="1678"/>
        <v>21:0212</v>
      </c>
      <c r="E11844" t="s">
        <v>46202</v>
      </c>
      <c r="F11844" t="s">
        <v>46203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 t="s">
        <v>21</v>
      </c>
      <c r="P11844" t="s">
        <v>1631</v>
      </c>
      <c r="Q11844" t="s">
        <v>35</v>
      </c>
    </row>
    <row r="11845" spans="1:17" hidden="1" x14ac:dyDescent="0.25">
      <c r="A11845" t="s">
        <v>46204</v>
      </c>
      <c r="B11845" t="s">
        <v>46205</v>
      </c>
      <c r="C11845" s="1" t="str">
        <f t="shared" si="1674"/>
        <v>21:0719</v>
      </c>
      <c r="D11845" s="1" t="str">
        <f t="shared" si="1678"/>
        <v>21:0212</v>
      </c>
      <c r="E11845" t="s">
        <v>46206</v>
      </c>
      <c r="F11845" t="s">
        <v>46207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 t="s">
        <v>6091</v>
      </c>
      <c r="P11845" t="s">
        <v>391</v>
      </c>
      <c r="Q11845" t="s">
        <v>653</v>
      </c>
    </row>
    <row r="11846" spans="1:17" hidden="1" x14ac:dyDescent="0.25">
      <c r="A11846" t="s">
        <v>46208</v>
      </c>
      <c r="B11846" t="s">
        <v>46209</v>
      </c>
      <c r="C11846" s="1" t="str">
        <f t="shared" si="1674"/>
        <v>21:0719</v>
      </c>
      <c r="D11846" s="1" t="str">
        <f t="shared" si="1678"/>
        <v>21:0212</v>
      </c>
      <c r="E11846" t="s">
        <v>46210</v>
      </c>
      <c r="F11846" t="s">
        <v>46211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 t="s">
        <v>154</v>
      </c>
      <c r="P11846" t="s">
        <v>1515</v>
      </c>
      <c r="Q11846" t="s">
        <v>365</v>
      </c>
    </row>
    <row r="11847" spans="1:17" hidden="1" x14ac:dyDescent="0.25">
      <c r="A11847" t="s">
        <v>46212</v>
      </c>
      <c r="B11847" t="s">
        <v>46213</v>
      </c>
      <c r="C11847" s="1" t="str">
        <f t="shared" si="1674"/>
        <v>21:0719</v>
      </c>
      <c r="D11847" s="1" t="str">
        <f t="shared" si="1678"/>
        <v>21:0212</v>
      </c>
      <c r="E11847" t="s">
        <v>46214</v>
      </c>
      <c r="F11847" t="s">
        <v>46215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 t="s">
        <v>21</v>
      </c>
      <c r="P11847" t="s">
        <v>1515</v>
      </c>
      <c r="Q11847" t="s">
        <v>392</v>
      </c>
    </row>
    <row r="11848" spans="1:17" hidden="1" x14ac:dyDescent="0.25">
      <c r="A11848" t="s">
        <v>46216</v>
      </c>
      <c r="B11848" t="s">
        <v>46217</v>
      </c>
      <c r="C11848" s="1" t="str">
        <f t="shared" si="1674"/>
        <v>21:0719</v>
      </c>
      <c r="D11848" s="1" t="str">
        <f t="shared" si="1678"/>
        <v>21:0212</v>
      </c>
      <c r="E11848" t="s">
        <v>46218</v>
      </c>
      <c r="F11848" t="s">
        <v>46219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 t="s">
        <v>21</v>
      </c>
      <c r="P11848" t="s">
        <v>2212</v>
      </c>
      <c r="Q11848" t="s">
        <v>365</v>
      </c>
    </row>
    <row r="11849" spans="1:17" hidden="1" x14ac:dyDescent="0.25">
      <c r="A11849" t="s">
        <v>46220</v>
      </c>
      <c r="B11849" t="s">
        <v>46221</v>
      </c>
      <c r="C11849" s="1" t="str">
        <f t="shared" si="1674"/>
        <v>21:0719</v>
      </c>
      <c r="D11849" s="1" t="str">
        <f>HYPERLINK("http://geochem.nrcan.gc.ca/cdogs/content/svy/svy_e.htm", "")</f>
        <v/>
      </c>
      <c r="G11849" s="1" t="str">
        <f>HYPERLINK("http://geochem.nrcan.gc.ca/cdogs/content/cr_/cr_00084_e.htm", "84")</f>
        <v>84</v>
      </c>
      <c r="J11849" t="s">
        <v>11703</v>
      </c>
      <c r="K11849" t="s">
        <v>11704</v>
      </c>
      <c r="O11849" t="s">
        <v>3419</v>
      </c>
      <c r="P11849" t="s">
        <v>22</v>
      </c>
      <c r="Q11849" t="s">
        <v>46</v>
      </c>
    </row>
    <row r="11850" spans="1:17" hidden="1" x14ac:dyDescent="0.25">
      <c r="A11850" t="s">
        <v>46222</v>
      </c>
      <c r="B11850" t="s">
        <v>46223</v>
      </c>
      <c r="C11850" s="1" t="str">
        <f t="shared" si="1674"/>
        <v>21:0719</v>
      </c>
      <c r="D11850" s="1" t="str">
        <f t="shared" ref="D11850:D11873" si="1681">HYPERLINK("http://geochem.nrcan.gc.ca/cdogs/content/svy/svy210212_e.htm", "21:0212")</f>
        <v>21:0212</v>
      </c>
      <c r="E11850" t="s">
        <v>46224</v>
      </c>
      <c r="F11850" t="s">
        <v>46225</v>
      </c>
      <c r="H11850">
        <v>61.606861100000003</v>
      </c>
      <c r="I11850">
        <v>-134.7650591</v>
      </c>
      <c r="J11850" s="1" t="str">
        <f t="shared" ref="J11850:J11873" si="1682">HYPERLINK("http://geochem.nrcan.gc.ca/cdogs/content/kwd/kwd020018_e.htm", "Fluid (stream)")</f>
        <v>Fluid (stream)</v>
      </c>
      <c r="K11850" s="1" t="str">
        <f t="shared" ref="K11850:K11873" si="1683">HYPERLINK("http://geochem.nrcan.gc.ca/cdogs/content/kwd/kwd080007_e.htm", "Untreated Water")</f>
        <v>Untreated Water</v>
      </c>
      <c r="O11850" t="s">
        <v>21</v>
      </c>
      <c r="P11850" t="s">
        <v>583</v>
      </c>
      <c r="Q11850" t="s">
        <v>522</v>
      </c>
    </row>
    <row r="11851" spans="1:17" hidden="1" x14ac:dyDescent="0.25">
      <c r="A11851" t="s">
        <v>46226</v>
      </c>
      <c r="B11851" t="s">
        <v>46227</v>
      </c>
      <c r="C11851" s="1" t="str">
        <f t="shared" si="1674"/>
        <v>21:0719</v>
      </c>
      <c r="D11851" s="1" t="str">
        <f t="shared" si="1681"/>
        <v>21:0212</v>
      </c>
      <c r="E11851" t="s">
        <v>46228</v>
      </c>
      <c r="F11851" t="s">
        <v>46229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 t="s">
        <v>21</v>
      </c>
      <c r="P11851" t="s">
        <v>22</v>
      </c>
      <c r="Q11851" t="s">
        <v>522</v>
      </c>
    </row>
    <row r="11852" spans="1:17" hidden="1" x14ac:dyDescent="0.25">
      <c r="A11852" t="s">
        <v>46230</v>
      </c>
      <c r="B11852" t="s">
        <v>46231</v>
      </c>
      <c r="C11852" s="1" t="str">
        <f t="shared" si="1674"/>
        <v>21:0719</v>
      </c>
      <c r="D11852" s="1" t="str">
        <f t="shared" si="1681"/>
        <v>21:0212</v>
      </c>
      <c r="E11852" t="s">
        <v>46228</v>
      </c>
      <c r="F11852" t="s">
        <v>46232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 t="s">
        <v>76</v>
      </c>
      <c r="P11852" t="s">
        <v>22</v>
      </c>
      <c r="Q11852" t="s">
        <v>392</v>
      </c>
    </row>
    <row r="11853" spans="1:17" hidden="1" x14ac:dyDescent="0.25">
      <c r="A11853" t="s">
        <v>46233</v>
      </c>
      <c r="B11853" t="s">
        <v>46234</v>
      </c>
      <c r="C11853" s="1" t="str">
        <f t="shared" si="1674"/>
        <v>21:0719</v>
      </c>
      <c r="D11853" s="1" t="str">
        <f t="shared" si="1681"/>
        <v>21:0212</v>
      </c>
      <c r="E11853" t="s">
        <v>46235</v>
      </c>
      <c r="F11853" t="s">
        <v>46236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 t="s">
        <v>2120</v>
      </c>
      <c r="P11853" t="s">
        <v>22</v>
      </c>
      <c r="Q11853" t="s">
        <v>29</v>
      </c>
    </row>
    <row r="11854" spans="1:17" hidden="1" x14ac:dyDescent="0.25">
      <c r="A11854" t="s">
        <v>46237</v>
      </c>
      <c r="B11854" t="s">
        <v>46238</v>
      </c>
      <c r="C11854" s="1" t="str">
        <f t="shared" si="1674"/>
        <v>21:0719</v>
      </c>
      <c r="D11854" s="1" t="str">
        <f t="shared" si="1681"/>
        <v>21:0212</v>
      </c>
      <c r="E11854" t="s">
        <v>46239</v>
      </c>
      <c r="F11854" t="s">
        <v>46240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 t="s">
        <v>21</v>
      </c>
      <c r="P11854" t="s">
        <v>22</v>
      </c>
      <c r="Q11854" t="s">
        <v>4049</v>
      </c>
    </row>
    <row r="11855" spans="1:17" hidden="1" x14ac:dyDescent="0.25">
      <c r="A11855" t="s">
        <v>46241</v>
      </c>
      <c r="B11855" t="s">
        <v>46242</v>
      </c>
      <c r="C11855" s="1" t="str">
        <f t="shared" si="1674"/>
        <v>21:0719</v>
      </c>
      <c r="D11855" s="1" t="str">
        <f t="shared" si="1681"/>
        <v>21:0212</v>
      </c>
      <c r="E11855" t="s">
        <v>46243</v>
      </c>
      <c r="F11855" t="s">
        <v>46244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 t="s">
        <v>21</v>
      </c>
      <c r="P11855" t="s">
        <v>356</v>
      </c>
      <c r="Q11855" t="s">
        <v>29</v>
      </c>
    </row>
    <row r="11856" spans="1:17" hidden="1" x14ac:dyDescent="0.25">
      <c r="A11856" t="s">
        <v>46245</v>
      </c>
      <c r="B11856" t="s">
        <v>46246</v>
      </c>
      <c r="C11856" s="1" t="str">
        <f t="shared" si="1674"/>
        <v>21:0719</v>
      </c>
      <c r="D11856" s="1" t="str">
        <f t="shared" si="1681"/>
        <v>21:0212</v>
      </c>
      <c r="E11856" t="s">
        <v>46247</v>
      </c>
      <c r="F11856" t="s">
        <v>46248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 t="s">
        <v>21</v>
      </c>
      <c r="P11856" t="s">
        <v>356</v>
      </c>
      <c r="Q11856" t="s">
        <v>392</v>
      </c>
    </row>
    <row r="11857" spans="1:17" hidden="1" x14ac:dyDescent="0.25">
      <c r="A11857" t="s">
        <v>46249</v>
      </c>
      <c r="B11857" t="s">
        <v>46250</v>
      </c>
      <c r="C11857" s="1" t="str">
        <f t="shared" si="1674"/>
        <v>21:0719</v>
      </c>
      <c r="D11857" s="1" t="str">
        <f t="shared" si="1681"/>
        <v>21:0212</v>
      </c>
      <c r="E11857" t="s">
        <v>46251</v>
      </c>
      <c r="F11857" t="s">
        <v>46252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 t="s">
        <v>46253</v>
      </c>
      <c r="P11857" t="s">
        <v>631</v>
      </c>
      <c r="Q11857" t="s">
        <v>35</v>
      </c>
    </row>
    <row r="11858" spans="1:17" hidden="1" x14ac:dyDescent="0.25">
      <c r="A11858" t="s">
        <v>46254</v>
      </c>
      <c r="B11858" t="s">
        <v>46255</v>
      </c>
      <c r="C11858" s="1" t="str">
        <f t="shared" si="1674"/>
        <v>21:0719</v>
      </c>
      <c r="D11858" s="1" t="str">
        <f t="shared" si="1681"/>
        <v>21:0212</v>
      </c>
      <c r="E11858" t="s">
        <v>46256</v>
      </c>
      <c r="F11858" t="s">
        <v>46257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 t="s">
        <v>17342</v>
      </c>
      <c r="P11858" t="s">
        <v>583</v>
      </c>
      <c r="Q11858" t="s">
        <v>398</v>
      </c>
    </row>
    <row r="11859" spans="1:17" hidden="1" x14ac:dyDescent="0.25">
      <c r="A11859" t="s">
        <v>46258</v>
      </c>
      <c r="B11859" t="s">
        <v>46259</v>
      </c>
      <c r="C11859" s="1" t="str">
        <f t="shared" si="1674"/>
        <v>21:0719</v>
      </c>
      <c r="D11859" s="1" t="str">
        <f t="shared" si="1681"/>
        <v>21:0212</v>
      </c>
      <c r="E11859" t="s">
        <v>46260</v>
      </c>
      <c r="F11859" t="s">
        <v>46261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 t="s">
        <v>21</v>
      </c>
      <c r="P11859" t="s">
        <v>397</v>
      </c>
      <c r="Q11859" t="s">
        <v>392</v>
      </c>
    </row>
    <row r="11860" spans="1:17" hidden="1" x14ac:dyDescent="0.25">
      <c r="A11860" t="s">
        <v>46262</v>
      </c>
      <c r="B11860" t="s">
        <v>46263</v>
      </c>
      <c r="C11860" s="1" t="str">
        <f t="shared" si="1674"/>
        <v>21:0719</v>
      </c>
      <c r="D11860" s="1" t="str">
        <f t="shared" si="1681"/>
        <v>21:0212</v>
      </c>
      <c r="E11860" t="s">
        <v>46264</v>
      </c>
      <c r="F11860" t="s">
        <v>46265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 t="s">
        <v>21</v>
      </c>
      <c r="P11860" t="s">
        <v>583</v>
      </c>
      <c r="Q11860" t="s">
        <v>392</v>
      </c>
    </row>
    <row r="11861" spans="1:17" hidden="1" x14ac:dyDescent="0.25">
      <c r="A11861" t="s">
        <v>46266</v>
      </c>
      <c r="B11861" t="s">
        <v>46267</v>
      </c>
      <c r="C11861" s="1" t="str">
        <f t="shared" si="1674"/>
        <v>21:0719</v>
      </c>
      <c r="D11861" s="1" t="str">
        <f t="shared" si="1681"/>
        <v>21:0212</v>
      </c>
      <c r="E11861" t="s">
        <v>46268</v>
      </c>
      <c r="F11861" t="s">
        <v>46269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 t="s">
        <v>2731</v>
      </c>
      <c r="P11861" t="s">
        <v>583</v>
      </c>
      <c r="Q11861" t="s">
        <v>653</v>
      </c>
    </row>
    <row r="11862" spans="1:17" hidden="1" x14ac:dyDescent="0.25">
      <c r="A11862" t="s">
        <v>46270</v>
      </c>
      <c r="B11862" t="s">
        <v>46271</v>
      </c>
      <c r="C11862" s="1" t="str">
        <f t="shared" si="1674"/>
        <v>21:0719</v>
      </c>
      <c r="D11862" s="1" t="str">
        <f t="shared" si="1681"/>
        <v>21:0212</v>
      </c>
      <c r="E11862" t="s">
        <v>46272</v>
      </c>
      <c r="F11862" t="s">
        <v>46273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 t="s">
        <v>3980</v>
      </c>
      <c r="P11862" t="s">
        <v>2212</v>
      </c>
      <c r="Q11862" t="s">
        <v>392</v>
      </c>
    </row>
    <row r="11863" spans="1:17" hidden="1" x14ac:dyDescent="0.25">
      <c r="A11863" t="s">
        <v>46274</v>
      </c>
      <c r="B11863" t="s">
        <v>46275</v>
      </c>
      <c r="C11863" s="1" t="str">
        <f t="shared" si="1674"/>
        <v>21:0719</v>
      </c>
      <c r="D11863" s="1" t="str">
        <f t="shared" si="1681"/>
        <v>21:0212</v>
      </c>
      <c r="E11863" t="s">
        <v>46276</v>
      </c>
      <c r="F11863" t="s">
        <v>46277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 t="s">
        <v>3406</v>
      </c>
      <c r="P11863" t="s">
        <v>397</v>
      </c>
      <c r="Q11863" t="s">
        <v>46</v>
      </c>
    </row>
    <row r="11864" spans="1:17" hidden="1" x14ac:dyDescent="0.25">
      <c r="A11864" t="s">
        <v>46278</v>
      </c>
      <c r="B11864" t="s">
        <v>46279</v>
      </c>
      <c r="C11864" s="1" t="str">
        <f t="shared" si="1674"/>
        <v>21:0719</v>
      </c>
      <c r="D11864" s="1" t="str">
        <f t="shared" si="1681"/>
        <v>21:0212</v>
      </c>
      <c r="E11864" t="s">
        <v>46280</v>
      </c>
      <c r="F11864" t="s">
        <v>46281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 t="s">
        <v>14765</v>
      </c>
      <c r="P11864" t="s">
        <v>2212</v>
      </c>
      <c r="Q11864" t="s">
        <v>365</v>
      </c>
    </row>
    <row r="11865" spans="1:17" hidden="1" x14ac:dyDescent="0.25">
      <c r="A11865" t="s">
        <v>46282</v>
      </c>
      <c r="B11865" t="s">
        <v>46283</v>
      </c>
      <c r="C11865" s="1" t="str">
        <f t="shared" si="1674"/>
        <v>21:0719</v>
      </c>
      <c r="D11865" s="1" t="str">
        <f t="shared" si="1681"/>
        <v>21:0212</v>
      </c>
      <c r="E11865" t="s">
        <v>46284</v>
      </c>
      <c r="F11865" t="s">
        <v>46285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 t="s">
        <v>6124</v>
      </c>
      <c r="P11865" t="s">
        <v>583</v>
      </c>
      <c r="Q11865" t="s">
        <v>653</v>
      </c>
    </row>
    <row r="11866" spans="1:17" hidden="1" x14ac:dyDescent="0.25">
      <c r="A11866" t="s">
        <v>46286</v>
      </c>
      <c r="B11866" t="s">
        <v>46287</v>
      </c>
      <c r="C11866" s="1" t="str">
        <f t="shared" si="1674"/>
        <v>21:0719</v>
      </c>
      <c r="D11866" s="1" t="str">
        <f t="shared" si="1681"/>
        <v>21:0212</v>
      </c>
      <c r="E11866" t="s">
        <v>46288</v>
      </c>
      <c r="F11866" t="s">
        <v>46289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 t="s">
        <v>21</v>
      </c>
      <c r="P11866" t="s">
        <v>356</v>
      </c>
      <c r="Q11866" t="s">
        <v>365</v>
      </c>
    </row>
    <row r="11867" spans="1:17" hidden="1" x14ac:dyDescent="0.25">
      <c r="A11867" t="s">
        <v>46290</v>
      </c>
      <c r="B11867" t="s">
        <v>46291</v>
      </c>
      <c r="C11867" s="1" t="str">
        <f t="shared" si="1674"/>
        <v>21:0719</v>
      </c>
      <c r="D11867" s="1" t="str">
        <f t="shared" si="1681"/>
        <v>21:0212</v>
      </c>
      <c r="E11867" t="s">
        <v>46292</v>
      </c>
      <c r="F11867" t="s">
        <v>46293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 t="s">
        <v>20976</v>
      </c>
      <c r="P11867" t="s">
        <v>2212</v>
      </c>
      <c r="Q11867" t="s">
        <v>365</v>
      </c>
    </row>
    <row r="11868" spans="1:17" hidden="1" x14ac:dyDescent="0.25">
      <c r="A11868" t="s">
        <v>46294</v>
      </c>
      <c r="B11868" t="s">
        <v>46295</v>
      </c>
      <c r="C11868" s="1" t="str">
        <f t="shared" si="1674"/>
        <v>21:0719</v>
      </c>
      <c r="D11868" s="1" t="str">
        <f t="shared" si="1681"/>
        <v>21:0212</v>
      </c>
      <c r="E11868" t="s">
        <v>46292</v>
      </c>
      <c r="F11868" t="s">
        <v>46296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 t="s">
        <v>46297</v>
      </c>
      <c r="P11868" t="s">
        <v>583</v>
      </c>
      <c r="Q11868" t="s">
        <v>365</v>
      </c>
    </row>
    <row r="11869" spans="1:17" hidden="1" x14ac:dyDescent="0.25">
      <c r="A11869" t="s">
        <v>46298</v>
      </c>
      <c r="B11869" t="s">
        <v>46299</v>
      </c>
      <c r="C11869" s="1" t="str">
        <f t="shared" si="1674"/>
        <v>21:0719</v>
      </c>
      <c r="D11869" s="1" t="str">
        <f t="shared" si="1681"/>
        <v>21:0212</v>
      </c>
      <c r="E11869" t="s">
        <v>46300</v>
      </c>
      <c r="F11869" t="s">
        <v>46301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 t="s">
        <v>16840</v>
      </c>
      <c r="P11869" t="s">
        <v>1515</v>
      </c>
      <c r="Q11869" t="s">
        <v>522</v>
      </c>
    </row>
    <row r="11870" spans="1:17" hidden="1" x14ac:dyDescent="0.25">
      <c r="A11870" t="s">
        <v>46302</v>
      </c>
      <c r="B11870" t="s">
        <v>46303</v>
      </c>
      <c r="C11870" s="1" t="str">
        <f t="shared" si="1674"/>
        <v>21:0719</v>
      </c>
      <c r="D11870" s="1" t="str">
        <f t="shared" si="1681"/>
        <v>21:0212</v>
      </c>
      <c r="E11870" t="s">
        <v>46304</v>
      </c>
      <c r="F11870" t="s">
        <v>46305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 t="s">
        <v>21</v>
      </c>
      <c r="P11870" t="s">
        <v>1631</v>
      </c>
      <c r="Q11870" t="s">
        <v>59</v>
      </c>
    </row>
    <row r="11871" spans="1:17" hidden="1" x14ac:dyDescent="0.25">
      <c r="A11871" t="s">
        <v>46306</v>
      </c>
      <c r="B11871" t="s">
        <v>46307</v>
      </c>
      <c r="C11871" s="1" t="str">
        <f t="shared" si="1674"/>
        <v>21:0719</v>
      </c>
      <c r="D11871" s="1" t="str">
        <f t="shared" si="1681"/>
        <v>21:0212</v>
      </c>
      <c r="E11871" t="s">
        <v>46308</v>
      </c>
      <c r="F11871" t="s">
        <v>46309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 t="s">
        <v>21</v>
      </c>
      <c r="P11871" t="s">
        <v>2212</v>
      </c>
      <c r="Q11871" t="s">
        <v>23</v>
      </c>
    </row>
    <row r="11872" spans="1:17" hidden="1" x14ac:dyDescent="0.25">
      <c r="A11872" t="s">
        <v>46310</v>
      </c>
      <c r="B11872" t="s">
        <v>46311</v>
      </c>
      <c r="C11872" s="1" t="str">
        <f t="shared" si="1674"/>
        <v>21:0719</v>
      </c>
      <c r="D11872" s="1" t="str">
        <f t="shared" si="1681"/>
        <v>21:0212</v>
      </c>
      <c r="E11872" t="s">
        <v>46312</v>
      </c>
      <c r="F11872" t="s">
        <v>46313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 t="s">
        <v>21</v>
      </c>
      <c r="P11872" t="s">
        <v>2212</v>
      </c>
      <c r="Q11872" t="s">
        <v>88</v>
      </c>
    </row>
    <row r="11873" spans="1:17" hidden="1" x14ac:dyDescent="0.25">
      <c r="A11873" t="s">
        <v>46314</v>
      </c>
      <c r="B11873" t="s">
        <v>46315</v>
      </c>
      <c r="C11873" s="1" t="str">
        <f t="shared" si="1674"/>
        <v>21:0719</v>
      </c>
      <c r="D11873" s="1" t="str">
        <f t="shared" si="1681"/>
        <v>21:0212</v>
      </c>
      <c r="E11873" t="s">
        <v>46316</v>
      </c>
      <c r="F11873" t="s">
        <v>46317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 t="s">
        <v>21</v>
      </c>
      <c r="P11873" t="s">
        <v>2212</v>
      </c>
      <c r="Q11873" t="s">
        <v>23</v>
      </c>
    </row>
    <row r="11874" spans="1:17" hidden="1" x14ac:dyDescent="0.25">
      <c r="A11874" t="s">
        <v>46318</v>
      </c>
      <c r="B11874" t="s">
        <v>46319</v>
      </c>
      <c r="C11874" s="1" t="str">
        <f t="shared" si="1674"/>
        <v>21:0719</v>
      </c>
      <c r="D11874" s="1" t="str">
        <f>HYPERLINK("http://geochem.nrcan.gc.ca/cdogs/content/svy/svy_e.htm", "")</f>
        <v/>
      </c>
      <c r="G11874" s="1" t="str">
        <f>HYPERLINK("http://geochem.nrcan.gc.ca/cdogs/content/cr_/cr_00085_e.htm", "85")</f>
        <v>85</v>
      </c>
      <c r="J11874" t="s">
        <v>11703</v>
      </c>
      <c r="K11874" t="s">
        <v>11704</v>
      </c>
      <c r="O11874" t="s">
        <v>576</v>
      </c>
      <c r="P11874" t="s">
        <v>583</v>
      </c>
      <c r="Q11874" t="s">
        <v>398</v>
      </c>
    </row>
    <row r="11875" spans="1:17" hidden="1" x14ac:dyDescent="0.25">
      <c r="A11875" t="s">
        <v>46320</v>
      </c>
      <c r="B11875" t="s">
        <v>46321</v>
      </c>
      <c r="C11875" s="1" t="str">
        <f t="shared" si="1674"/>
        <v>21:0719</v>
      </c>
      <c r="D11875" s="1" t="str">
        <f t="shared" ref="D11875:D11903" si="1684">HYPERLINK("http://geochem.nrcan.gc.ca/cdogs/content/svy/svy210212_e.htm", "21:0212")</f>
        <v>21:0212</v>
      </c>
      <c r="E11875" t="s">
        <v>46322</v>
      </c>
      <c r="F11875" t="s">
        <v>46323</v>
      </c>
      <c r="H11875">
        <v>61.512408200000003</v>
      </c>
      <c r="I11875">
        <v>-135.4478943</v>
      </c>
      <c r="J11875" s="1" t="str">
        <f t="shared" ref="J11875:J11903" si="1685">HYPERLINK("http://geochem.nrcan.gc.ca/cdogs/content/kwd/kwd020018_e.htm", "Fluid (stream)")</f>
        <v>Fluid (stream)</v>
      </c>
      <c r="K11875" s="1" t="str">
        <f t="shared" ref="K11875:K11903" si="1686">HYPERLINK("http://geochem.nrcan.gc.ca/cdogs/content/kwd/kwd080007_e.htm", "Untreated Water")</f>
        <v>Untreated Water</v>
      </c>
      <c r="O11875" t="s">
        <v>21</v>
      </c>
      <c r="P11875" t="s">
        <v>1515</v>
      </c>
      <c r="Q11875" t="s">
        <v>23</v>
      </c>
    </row>
    <row r="11876" spans="1:17" hidden="1" x14ac:dyDescent="0.25">
      <c r="A11876" t="s">
        <v>46324</v>
      </c>
      <c r="B11876" t="s">
        <v>46325</v>
      </c>
      <c r="C11876" s="1" t="str">
        <f t="shared" si="1674"/>
        <v>21:0719</v>
      </c>
      <c r="D11876" s="1" t="str">
        <f t="shared" si="1684"/>
        <v>21:0212</v>
      </c>
      <c r="E11876" t="s">
        <v>46326</v>
      </c>
      <c r="F11876" t="s">
        <v>46327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 t="s">
        <v>21</v>
      </c>
      <c r="P11876" t="s">
        <v>1598</v>
      </c>
      <c r="Q11876" t="s">
        <v>23</v>
      </c>
    </row>
    <row r="11877" spans="1:17" hidden="1" x14ac:dyDescent="0.25">
      <c r="A11877" t="s">
        <v>46328</v>
      </c>
      <c r="B11877" t="s">
        <v>46329</v>
      </c>
      <c r="C11877" s="1" t="str">
        <f t="shared" si="1674"/>
        <v>21:0719</v>
      </c>
      <c r="D11877" s="1" t="str">
        <f t="shared" si="1684"/>
        <v>21:0212</v>
      </c>
      <c r="E11877" t="s">
        <v>46330</v>
      </c>
      <c r="F11877" t="s">
        <v>46331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 t="s">
        <v>21</v>
      </c>
      <c r="P11877" t="s">
        <v>2212</v>
      </c>
      <c r="Q11877" t="s">
        <v>23</v>
      </c>
    </row>
    <row r="11878" spans="1:17" hidden="1" x14ac:dyDescent="0.25">
      <c r="A11878" t="s">
        <v>46332</v>
      </c>
      <c r="B11878" t="s">
        <v>46333</v>
      </c>
      <c r="C11878" s="1" t="str">
        <f t="shared" si="1674"/>
        <v>21:0719</v>
      </c>
      <c r="D11878" s="1" t="str">
        <f t="shared" si="1684"/>
        <v>21:0212</v>
      </c>
      <c r="E11878" t="s">
        <v>46334</v>
      </c>
      <c r="F11878" t="s">
        <v>46335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 t="s">
        <v>21</v>
      </c>
      <c r="P11878" t="s">
        <v>397</v>
      </c>
      <c r="Q11878" t="s">
        <v>35</v>
      </c>
    </row>
    <row r="11879" spans="1:17" hidden="1" x14ac:dyDescent="0.25">
      <c r="A11879" t="s">
        <v>46336</v>
      </c>
      <c r="B11879" t="s">
        <v>46337</v>
      </c>
      <c r="C11879" s="1" t="str">
        <f t="shared" si="1674"/>
        <v>21:0719</v>
      </c>
      <c r="D11879" s="1" t="str">
        <f t="shared" si="1684"/>
        <v>21:0212</v>
      </c>
      <c r="E11879" t="s">
        <v>46338</v>
      </c>
      <c r="F11879" t="s">
        <v>46339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 t="s">
        <v>21</v>
      </c>
      <c r="P11879" t="s">
        <v>583</v>
      </c>
      <c r="Q11879" t="s">
        <v>29</v>
      </c>
    </row>
    <row r="11880" spans="1:17" hidden="1" x14ac:dyDescent="0.25">
      <c r="A11880" t="s">
        <v>46340</v>
      </c>
      <c r="B11880" t="s">
        <v>46341</v>
      </c>
      <c r="C11880" s="1" t="str">
        <f t="shared" si="1674"/>
        <v>21:0719</v>
      </c>
      <c r="D11880" s="1" t="str">
        <f t="shared" si="1684"/>
        <v>21:0212</v>
      </c>
      <c r="E11880" t="s">
        <v>46342</v>
      </c>
      <c r="F11880" t="s">
        <v>46343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 t="s">
        <v>21</v>
      </c>
      <c r="P11880" t="s">
        <v>583</v>
      </c>
      <c r="Q11880" t="s">
        <v>59</v>
      </c>
    </row>
    <row r="11881" spans="1:17" hidden="1" x14ac:dyDescent="0.25">
      <c r="A11881" t="s">
        <v>46344</v>
      </c>
      <c r="B11881" t="s">
        <v>46345</v>
      </c>
      <c r="C11881" s="1" t="str">
        <f t="shared" si="1674"/>
        <v>21:0719</v>
      </c>
      <c r="D11881" s="1" t="str">
        <f t="shared" si="1684"/>
        <v>21:0212</v>
      </c>
      <c r="E11881" t="s">
        <v>46346</v>
      </c>
      <c r="F11881" t="s">
        <v>46347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 t="s">
        <v>21</v>
      </c>
      <c r="P11881" t="s">
        <v>2212</v>
      </c>
      <c r="Q11881" t="s">
        <v>398</v>
      </c>
    </row>
    <row r="11882" spans="1:17" hidden="1" x14ac:dyDescent="0.25">
      <c r="A11882" t="s">
        <v>46348</v>
      </c>
      <c r="B11882" t="s">
        <v>46349</v>
      </c>
      <c r="C11882" s="1" t="str">
        <f t="shared" si="1674"/>
        <v>21:0719</v>
      </c>
      <c r="D11882" s="1" t="str">
        <f t="shared" si="1684"/>
        <v>21:0212</v>
      </c>
      <c r="E11882" t="s">
        <v>46350</v>
      </c>
      <c r="F11882" t="s">
        <v>46351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 t="s">
        <v>21</v>
      </c>
      <c r="P11882" t="s">
        <v>1515</v>
      </c>
      <c r="Q11882" t="s">
        <v>59</v>
      </c>
    </row>
    <row r="11883" spans="1:17" hidden="1" x14ac:dyDescent="0.25">
      <c r="A11883" t="s">
        <v>46352</v>
      </c>
      <c r="B11883" t="s">
        <v>46353</v>
      </c>
      <c r="C11883" s="1" t="str">
        <f t="shared" si="1674"/>
        <v>21:0719</v>
      </c>
      <c r="D11883" s="1" t="str">
        <f t="shared" si="1684"/>
        <v>21:0212</v>
      </c>
      <c r="E11883" t="s">
        <v>46354</v>
      </c>
      <c r="F11883" t="s">
        <v>46355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 t="s">
        <v>2120</v>
      </c>
      <c r="P11883" t="s">
        <v>22</v>
      </c>
      <c r="Q11883" t="s">
        <v>392</v>
      </c>
    </row>
    <row r="11884" spans="1:17" hidden="1" x14ac:dyDescent="0.25">
      <c r="A11884" t="s">
        <v>46356</v>
      </c>
      <c r="B11884" t="s">
        <v>46357</v>
      </c>
      <c r="C11884" s="1" t="str">
        <f t="shared" si="1674"/>
        <v>21:0719</v>
      </c>
      <c r="D11884" s="1" t="str">
        <f t="shared" si="1684"/>
        <v>21:0212</v>
      </c>
      <c r="E11884" t="s">
        <v>46358</v>
      </c>
      <c r="F11884" t="s">
        <v>46359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 t="s">
        <v>76</v>
      </c>
      <c r="P11884" t="s">
        <v>583</v>
      </c>
      <c r="Q11884" t="s">
        <v>365</v>
      </c>
    </row>
    <row r="11885" spans="1:17" hidden="1" x14ac:dyDescent="0.25">
      <c r="A11885" t="s">
        <v>46360</v>
      </c>
      <c r="B11885" t="s">
        <v>46361</v>
      </c>
      <c r="C11885" s="1" t="str">
        <f t="shared" si="1674"/>
        <v>21:0719</v>
      </c>
      <c r="D11885" s="1" t="str">
        <f t="shared" si="1684"/>
        <v>21:0212</v>
      </c>
      <c r="E11885" t="s">
        <v>46362</v>
      </c>
      <c r="F11885" t="s">
        <v>46363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 t="s">
        <v>21</v>
      </c>
      <c r="P11885" t="s">
        <v>583</v>
      </c>
      <c r="Q11885" t="s">
        <v>59</v>
      </c>
    </row>
    <row r="11886" spans="1:17" hidden="1" x14ac:dyDescent="0.25">
      <c r="A11886" t="s">
        <v>46364</v>
      </c>
      <c r="B11886" t="s">
        <v>46365</v>
      </c>
      <c r="C11886" s="1" t="str">
        <f t="shared" si="1674"/>
        <v>21:0719</v>
      </c>
      <c r="D11886" s="1" t="str">
        <f t="shared" si="1684"/>
        <v>21:0212</v>
      </c>
      <c r="E11886" t="s">
        <v>46366</v>
      </c>
      <c r="F11886" t="s">
        <v>46367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 t="s">
        <v>21</v>
      </c>
      <c r="P11886" t="s">
        <v>22</v>
      </c>
      <c r="Q11886" t="s">
        <v>29</v>
      </c>
    </row>
    <row r="11887" spans="1:17" hidden="1" x14ac:dyDescent="0.25">
      <c r="A11887" t="s">
        <v>46368</v>
      </c>
      <c r="B11887" t="s">
        <v>46369</v>
      </c>
      <c r="C11887" s="1" t="str">
        <f t="shared" si="1674"/>
        <v>21:0719</v>
      </c>
      <c r="D11887" s="1" t="str">
        <f t="shared" si="1684"/>
        <v>21:0212</v>
      </c>
      <c r="E11887" t="s">
        <v>46370</v>
      </c>
      <c r="F11887" t="s">
        <v>46371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 t="s">
        <v>21</v>
      </c>
      <c r="P11887" t="s">
        <v>583</v>
      </c>
      <c r="Q11887" t="s">
        <v>59</v>
      </c>
    </row>
    <row r="11888" spans="1:17" hidden="1" x14ac:dyDescent="0.25">
      <c r="A11888" t="s">
        <v>46372</v>
      </c>
      <c r="B11888" t="s">
        <v>46373</v>
      </c>
      <c r="C11888" s="1" t="str">
        <f t="shared" si="1674"/>
        <v>21:0719</v>
      </c>
      <c r="D11888" s="1" t="str">
        <f t="shared" si="1684"/>
        <v>21:0212</v>
      </c>
      <c r="E11888" t="s">
        <v>46370</v>
      </c>
      <c r="F11888" t="s">
        <v>46374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 t="s">
        <v>21</v>
      </c>
      <c r="P11888" t="s">
        <v>2212</v>
      </c>
      <c r="Q11888" t="s">
        <v>59</v>
      </c>
    </row>
    <row r="11889" spans="1:17" hidden="1" x14ac:dyDescent="0.25">
      <c r="A11889" t="s">
        <v>46375</v>
      </c>
      <c r="B11889" t="s">
        <v>46376</v>
      </c>
      <c r="C11889" s="1" t="str">
        <f t="shared" ref="C11889:C11946" si="1687">HYPERLINK("http://geochem.nrcan.gc.ca/cdogs/content/bdl/bdl210719_e.htm", "21:0719")</f>
        <v>21:0719</v>
      </c>
      <c r="D11889" s="1" t="str">
        <f t="shared" si="1684"/>
        <v>21:0212</v>
      </c>
      <c r="E11889" t="s">
        <v>46377</v>
      </c>
      <c r="F11889" t="s">
        <v>46378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 t="s">
        <v>21</v>
      </c>
      <c r="P11889" t="s">
        <v>583</v>
      </c>
      <c r="Q11889" t="s">
        <v>23</v>
      </c>
    </row>
    <row r="11890" spans="1:17" hidden="1" x14ac:dyDescent="0.25">
      <c r="A11890" t="s">
        <v>46379</v>
      </c>
      <c r="B11890" t="s">
        <v>46380</v>
      </c>
      <c r="C11890" s="1" t="str">
        <f t="shared" si="1687"/>
        <v>21:0719</v>
      </c>
      <c r="D11890" s="1" t="str">
        <f t="shared" si="1684"/>
        <v>21:0212</v>
      </c>
      <c r="E11890" t="s">
        <v>46381</v>
      </c>
      <c r="F11890" t="s">
        <v>46382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 t="s">
        <v>21</v>
      </c>
      <c r="P11890" t="s">
        <v>45</v>
      </c>
      <c r="Q11890" t="s">
        <v>93</v>
      </c>
    </row>
    <row r="11891" spans="1:17" hidden="1" x14ac:dyDescent="0.25">
      <c r="A11891" t="s">
        <v>46383</v>
      </c>
      <c r="B11891" t="s">
        <v>46384</v>
      </c>
      <c r="C11891" s="1" t="str">
        <f t="shared" si="1687"/>
        <v>21:0719</v>
      </c>
      <c r="D11891" s="1" t="str">
        <f t="shared" si="1684"/>
        <v>21:0212</v>
      </c>
      <c r="E11891" t="s">
        <v>46385</v>
      </c>
      <c r="F11891" t="s">
        <v>46386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 t="s">
        <v>21</v>
      </c>
      <c r="P11891" t="s">
        <v>356</v>
      </c>
      <c r="Q11891" t="s">
        <v>46</v>
      </c>
    </row>
    <row r="11892" spans="1:17" hidden="1" x14ac:dyDescent="0.25">
      <c r="A11892" t="s">
        <v>46387</v>
      </c>
      <c r="B11892" t="s">
        <v>46388</v>
      </c>
      <c r="C11892" s="1" t="str">
        <f t="shared" si="1687"/>
        <v>21:0719</v>
      </c>
      <c r="D11892" s="1" t="str">
        <f t="shared" si="1684"/>
        <v>21:0212</v>
      </c>
      <c r="E11892" t="s">
        <v>46389</v>
      </c>
      <c r="F11892" t="s">
        <v>46390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 t="s">
        <v>21</v>
      </c>
      <c r="P11892" t="s">
        <v>356</v>
      </c>
      <c r="Q11892" t="s">
        <v>59</v>
      </c>
    </row>
    <row r="11893" spans="1:17" hidden="1" x14ac:dyDescent="0.25">
      <c r="A11893" t="s">
        <v>46391</v>
      </c>
      <c r="B11893" t="s">
        <v>46392</v>
      </c>
      <c r="C11893" s="1" t="str">
        <f t="shared" si="1687"/>
        <v>21:0719</v>
      </c>
      <c r="D11893" s="1" t="str">
        <f t="shared" si="1684"/>
        <v>21:0212</v>
      </c>
      <c r="E11893" t="s">
        <v>46393</v>
      </c>
      <c r="F11893" t="s">
        <v>46394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 t="s">
        <v>21</v>
      </c>
      <c r="P11893" t="s">
        <v>22</v>
      </c>
      <c r="Q11893" t="s">
        <v>103</v>
      </c>
    </row>
    <row r="11894" spans="1:17" hidden="1" x14ac:dyDescent="0.25">
      <c r="A11894" t="s">
        <v>46395</v>
      </c>
      <c r="B11894" t="s">
        <v>46396</v>
      </c>
      <c r="C11894" s="1" t="str">
        <f t="shared" si="1687"/>
        <v>21:0719</v>
      </c>
      <c r="D11894" s="1" t="str">
        <f t="shared" si="1684"/>
        <v>21:0212</v>
      </c>
      <c r="E11894" t="s">
        <v>46397</v>
      </c>
      <c r="F11894" t="s">
        <v>46398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 t="s">
        <v>21</v>
      </c>
      <c r="P11894" t="s">
        <v>22</v>
      </c>
      <c r="Q11894" t="s">
        <v>365</v>
      </c>
    </row>
    <row r="11895" spans="1:17" hidden="1" x14ac:dyDescent="0.25">
      <c r="A11895" t="s">
        <v>46399</v>
      </c>
      <c r="B11895" t="s">
        <v>46400</v>
      </c>
      <c r="C11895" s="1" t="str">
        <f t="shared" si="1687"/>
        <v>21:0719</v>
      </c>
      <c r="D11895" s="1" t="str">
        <f t="shared" si="1684"/>
        <v>21:0212</v>
      </c>
      <c r="E11895" t="s">
        <v>46401</v>
      </c>
      <c r="F11895" t="s">
        <v>46402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 t="s">
        <v>21</v>
      </c>
      <c r="P11895" t="s">
        <v>583</v>
      </c>
      <c r="Q11895" t="s">
        <v>59</v>
      </c>
    </row>
    <row r="11896" spans="1:17" hidden="1" x14ac:dyDescent="0.25">
      <c r="A11896" t="s">
        <v>46403</v>
      </c>
      <c r="B11896" t="s">
        <v>46404</v>
      </c>
      <c r="C11896" s="1" t="str">
        <f t="shared" si="1687"/>
        <v>21:0719</v>
      </c>
      <c r="D11896" s="1" t="str">
        <f t="shared" si="1684"/>
        <v>21:0212</v>
      </c>
      <c r="E11896" t="s">
        <v>46405</v>
      </c>
      <c r="F11896" t="s">
        <v>46406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 t="s">
        <v>76</v>
      </c>
      <c r="P11896" t="s">
        <v>22</v>
      </c>
      <c r="Q11896" t="s">
        <v>46</v>
      </c>
    </row>
    <row r="11897" spans="1:17" hidden="1" x14ac:dyDescent="0.25">
      <c r="A11897" t="s">
        <v>46407</v>
      </c>
      <c r="B11897" t="s">
        <v>46408</v>
      </c>
      <c r="C11897" s="1" t="str">
        <f t="shared" si="1687"/>
        <v>21:0719</v>
      </c>
      <c r="D11897" s="1" t="str">
        <f t="shared" si="1684"/>
        <v>21:0212</v>
      </c>
      <c r="E11897" t="s">
        <v>46409</v>
      </c>
      <c r="F11897" t="s">
        <v>46410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 t="s">
        <v>21</v>
      </c>
      <c r="P11897" t="s">
        <v>22</v>
      </c>
      <c r="Q11897" t="s">
        <v>392</v>
      </c>
    </row>
    <row r="11898" spans="1:17" hidden="1" x14ac:dyDescent="0.25">
      <c r="A11898" t="s">
        <v>46411</v>
      </c>
      <c r="B11898" t="s">
        <v>46412</v>
      </c>
      <c r="C11898" s="1" t="str">
        <f t="shared" si="1687"/>
        <v>21:0719</v>
      </c>
      <c r="D11898" s="1" t="str">
        <f t="shared" si="1684"/>
        <v>21:0212</v>
      </c>
      <c r="E11898" t="s">
        <v>46413</v>
      </c>
      <c r="F11898" t="s">
        <v>46414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 t="s">
        <v>154</v>
      </c>
      <c r="P11898" t="s">
        <v>22</v>
      </c>
      <c r="Q11898" t="s">
        <v>522</v>
      </c>
    </row>
    <row r="11899" spans="1:17" hidden="1" x14ac:dyDescent="0.25">
      <c r="A11899" t="s">
        <v>46415</v>
      </c>
      <c r="B11899" t="s">
        <v>46416</v>
      </c>
      <c r="C11899" s="1" t="str">
        <f t="shared" si="1687"/>
        <v>21:0719</v>
      </c>
      <c r="D11899" s="1" t="str">
        <f t="shared" si="1684"/>
        <v>21:0212</v>
      </c>
      <c r="E11899" t="s">
        <v>46417</v>
      </c>
      <c r="F11899" t="s">
        <v>46418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 t="s">
        <v>21</v>
      </c>
      <c r="P11899" t="s">
        <v>22</v>
      </c>
      <c r="Q11899" t="s">
        <v>365</v>
      </c>
    </row>
    <row r="11900" spans="1:17" hidden="1" x14ac:dyDescent="0.25">
      <c r="A11900" t="s">
        <v>46419</v>
      </c>
      <c r="B11900" t="s">
        <v>46420</v>
      </c>
      <c r="C11900" s="1" t="str">
        <f t="shared" si="1687"/>
        <v>21:0719</v>
      </c>
      <c r="D11900" s="1" t="str">
        <f t="shared" si="1684"/>
        <v>21:0212</v>
      </c>
      <c r="E11900" t="s">
        <v>46421</v>
      </c>
      <c r="F11900" t="s">
        <v>46422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 t="s">
        <v>21</v>
      </c>
      <c r="P11900" t="s">
        <v>22</v>
      </c>
      <c r="Q11900" t="s">
        <v>59</v>
      </c>
    </row>
    <row r="11901" spans="1:17" hidden="1" x14ac:dyDescent="0.25">
      <c r="A11901" t="s">
        <v>46423</v>
      </c>
      <c r="B11901" t="s">
        <v>46424</v>
      </c>
      <c r="C11901" s="1" t="str">
        <f t="shared" si="1687"/>
        <v>21:0719</v>
      </c>
      <c r="D11901" s="1" t="str">
        <f t="shared" si="1684"/>
        <v>21:0212</v>
      </c>
      <c r="E11901" t="s">
        <v>46425</v>
      </c>
      <c r="F11901" t="s">
        <v>46426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 t="s">
        <v>21</v>
      </c>
      <c r="P11901" t="s">
        <v>22</v>
      </c>
      <c r="Q11901" t="s">
        <v>59</v>
      </c>
    </row>
    <row r="11902" spans="1:17" hidden="1" x14ac:dyDescent="0.25">
      <c r="A11902" t="s">
        <v>46427</v>
      </c>
      <c r="B11902" t="s">
        <v>46428</v>
      </c>
      <c r="C11902" s="1" t="str">
        <f t="shared" si="1687"/>
        <v>21:0719</v>
      </c>
      <c r="D11902" s="1" t="str">
        <f t="shared" si="1684"/>
        <v>21:0212</v>
      </c>
      <c r="E11902" t="s">
        <v>46429</v>
      </c>
      <c r="F11902" t="s">
        <v>46430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 t="s">
        <v>21</v>
      </c>
      <c r="P11902" t="s">
        <v>583</v>
      </c>
      <c r="Q11902" t="s">
        <v>35</v>
      </c>
    </row>
    <row r="11903" spans="1:17" hidden="1" x14ac:dyDescent="0.25">
      <c r="A11903" t="s">
        <v>46431</v>
      </c>
      <c r="B11903" t="s">
        <v>46432</v>
      </c>
      <c r="C11903" s="1" t="str">
        <f t="shared" si="1687"/>
        <v>21:0719</v>
      </c>
      <c r="D11903" s="1" t="str">
        <f t="shared" si="1684"/>
        <v>21:0212</v>
      </c>
      <c r="E11903" t="s">
        <v>46433</v>
      </c>
      <c r="F11903" t="s">
        <v>46434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 t="s">
        <v>21</v>
      </c>
      <c r="P11903" t="s">
        <v>2212</v>
      </c>
      <c r="Q11903" t="s">
        <v>59</v>
      </c>
    </row>
    <row r="11904" spans="1:17" hidden="1" x14ac:dyDescent="0.25">
      <c r="A11904" t="s">
        <v>46435</v>
      </c>
      <c r="B11904" t="s">
        <v>46436</v>
      </c>
      <c r="C11904" s="1" t="str">
        <f t="shared" si="1687"/>
        <v>21:0719</v>
      </c>
      <c r="D11904" s="1" t="str">
        <f>HYPERLINK("http://geochem.nrcan.gc.ca/cdogs/content/svy/svy_e.htm", "")</f>
        <v/>
      </c>
      <c r="G11904" s="1" t="str">
        <f>HYPERLINK("http://geochem.nrcan.gc.ca/cdogs/content/cr_/cr_00085_e.htm", "85")</f>
        <v>85</v>
      </c>
      <c r="J11904" t="s">
        <v>11703</v>
      </c>
      <c r="K11904" t="s">
        <v>11704</v>
      </c>
      <c r="O11904" t="s">
        <v>6091</v>
      </c>
      <c r="P11904" t="s">
        <v>2212</v>
      </c>
      <c r="Q11904" t="s">
        <v>398</v>
      </c>
    </row>
    <row r="11905" spans="1:17" hidden="1" x14ac:dyDescent="0.25">
      <c r="A11905" t="s">
        <v>46437</v>
      </c>
      <c r="B11905" t="s">
        <v>46438</v>
      </c>
      <c r="C11905" s="1" t="str">
        <f t="shared" si="1687"/>
        <v>21:0719</v>
      </c>
      <c r="D11905" s="1" t="str">
        <f t="shared" ref="D11905:D11910" si="1688">HYPERLINK("http://geochem.nrcan.gc.ca/cdogs/content/svy/svy210212_e.htm", "21:0212")</f>
        <v>21:0212</v>
      </c>
      <c r="E11905" t="s">
        <v>46439</v>
      </c>
      <c r="F11905" t="s">
        <v>46440</v>
      </c>
      <c r="H11905">
        <v>61.912751499999999</v>
      </c>
      <c r="I11905">
        <v>-135.6488334</v>
      </c>
      <c r="J11905" s="1" t="str">
        <f t="shared" ref="J11905:J11910" si="1689">HYPERLINK("http://geochem.nrcan.gc.ca/cdogs/content/kwd/kwd020018_e.htm", "Fluid (stream)")</f>
        <v>Fluid (stream)</v>
      </c>
      <c r="K11905" s="1" t="str">
        <f t="shared" ref="K11905:K11910" si="1690">HYPERLINK("http://geochem.nrcan.gc.ca/cdogs/content/kwd/kwd080007_e.htm", "Untreated Water")</f>
        <v>Untreated Water</v>
      </c>
      <c r="O11905" t="s">
        <v>21</v>
      </c>
      <c r="P11905" t="s">
        <v>631</v>
      </c>
      <c r="Q11905" t="s">
        <v>71</v>
      </c>
    </row>
    <row r="11906" spans="1:17" hidden="1" x14ac:dyDescent="0.25">
      <c r="A11906" t="s">
        <v>46441</v>
      </c>
      <c r="B11906" t="s">
        <v>46442</v>
      </c>
      <c r="C11906" s="1" t="str">
        <f t="shared" si="1687"/>
        <v>21:0719</v>
      </c>
      <c r="D11906" s="1" t="str">
        <f t="shared" si="1688"/>
        <v>21:0212</v>
      </c>
      <c r="E11906" t="s">
        <v>46443</v>
      </c>
      <c r="F11906" t="s">
        <v>46444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 t="s">
        <v>21</v>
      </c>
      <c r="P11906" t="s">
        <v>636</v>
      </c>
      <c r="Q11906" t="s">
        <v>59</v>
      </c>
    </row>
    <row r="11907" spans="1:17" hidden="1" x14ac:dyDescent="0.25">
      <c r="A11907" t="s">
        <v>46445</v>
      </c>
      <c r="B11907" t="s">
        <v>46446</v>
      </c>
      <c r="C11907" s="1" t="str">
        <f t="shared" si="1687"/>
        <v>21:0719</v>
      </c>
      <c r="D11907" s="1" t="str">
        <f t="shared" si="1688"/>
        <v>21:0212</v>
      </c>
      <c r="E11907" t="s">
        <v>46447</v>
      </c>
      <c r="F11907" t="s">
        <v>46448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 t="s">
        <v>21</v>
      </c>
      <c r="P11907" t="s">
        <v>1515</v>
      </c>
      <c r="Q11907" t="s">
        <v>522</v>
      </c>
    </row>
    <row r="11908" spans="1:17" hidden="1" x14ac:dyDescent="0.25">
      <c r="A11908" t="s">
        <v>46449</v>
      </c>
      <c r="B11908" t="s">
        <v>46450</v>
      </c>
      <c r="C11908" s="1" t="str">
        <f t="shared" si="1687"/>
        <v>21:0719</v>
      </c>
      <c r="D11908" s="1" t="str">
        <f t="shared" si="1688"/>
        <v>21:0212</v>
      </c>
      <c r="E11908" t="s">
        <v>46451</v>
      </c>
      <c r="F11908" t="s">
        <v>46452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 t="s">
        <v>46453</v>
      </c>
      <c r="P11908" t="s">
        <v>583</v>
      </c>
      <c r="Q11908" t="s">
        <v>653</v>
      </c>
    </row>
    <row r="11909" spans="1:17" hidden="1" x14ac:dyDescent="0.25">
      <c r="A11909" t="s">
        <v>46454</v>
      </c>
      <c r="B11909" t="s">
        <v>46455</v>
      </c>
      <c r="C11909" s="1" t="str">
        <f t="shared" si="1687"/>
        <v>21:0719</v>
      </c>
      <c r="D11909" s="1" t="str">
        <f t="shared" si="1688"/>
        <v>21:0212</v>
      </c>
      <c r="E11909" t="s">
        <v>46456</v>
      </c>
      <c r="F11909" t="s">
        <v>46457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 t="s">
        <v>17342</v>
      </c>
      <c r="P11909" t="s">
        <v>397</v>
      </c>
      <c r="Q11909" t="s">
        <v>365</v>
      </c>
    </row>
    <row r="11910" spans="1:17" hidden="1" x14ac:dyDescent="0.25">
      <c r="A11910" t="s">
        <v>46458</v>
      </c>
      <c r="B11910" t="s">
        <v>46459</v>
      </c>
      <c r="C11910" s="1" t="str">
        <f t="shared" si="1687"/>
        <v>21:0719</v>
      </c>
      <c r="D11910" s="1" t="str">
        <f t="shared" si="1688"/>
        <v>21:0212</v>
      </c>
      <c r="E11910" t="s">
        <v>46460</v>
      </c>
      <c r="F11910" t="s">
        <v>46461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 t="s">
        <v>21</v>
      </c>
      <c r="P11910" t="s">
        <v>2212</v>
      </c>
      <c r="Q11910" t="s">
        <v>5130</v>
      </c>
    </row>
    <row r="11911" spans="1:17" hidden="1" x14ac:dyDescent="0.25">
      <c r="A11911" t="s">
        <v>46462</v>
      </c>
      <c r="B11911" t="s">
        <v>46463</v>
      </c>
      <c r="C11911" s="1" t="str">
        <f t="shared" si="1687"/>
        <v>21:0719</v>
      </c>
      <c r="D11911" s="1" t="str">
        <f>HYPERLINK("http://geochem.nrcan.gc.ca/cdogs/content/svy/svy_e.htm", "")</f>
        <v/>
      </c>
      <c r="G11911" s="1" t="str">
        <f>HYPERLINK("http://geochem.nrcan.gc.ca/cdogs/content/cr_/cr_00086_e.htm", "86")</f>
        <v>86</v>
      </c>
      <c r="J11911" t="s">
        <v>11703</v>
      </c>
      <c r="K11911" t="s">
        <v>11704</v>
      </c>
      <c r="O11911" t="s">
        <v>576</v>
      </c>
      <c r="P11911" t="s">
        <v>2943</v>
      </c>
      <c r="Q11911" t="s">
        <v>23</v>
      </c>
    </row>
    <row r="11912" spans="1:17" hidden="1" x14ac:dyDescent="0.25">
      <c r="A11912" t="s">
        <v>46464</v>
      </c>
      <c r="B11912" t="s">
        <v>46465</v>
      </c>
      <c r="C11912" s="1" t="str">
        <f t="shared" si="1687"/>
        <v>21:0719</v>
      </c>
      <c r="D11912" s="1" t="str">
        <f t="shared" ref="D11912:D11928" si="1691">HYPERLINK("http://geochem.nrcan.gc.ca/cdogs/content/svy/svy210212_e.htm", "21:0212")</f>
        <v>21:0212</v>
      </c>
      <c r="E11912" t="s">
        <v>46466</v>
      </c>
      <c r="F11912" t="s">
        <v>46467</v>
      </c>
      <c r="H11912">
        <v>61.796397300000002</v>
      </c>
      <c r="I11912">
        <v>-135.67109550000001</v>
      </c>
      <c r="J11912" s="1" t="str">
        <f t="shared" ref="J11912:J11928" si="1692">HYPERLINK("http://geochem.nrcan.gc.ca/cdogs/content/kwd/kwd020018_e.htm", "Fluid (stream)")</f>
        <v>Fluid (stream)</v>
      </c>
      <c r="K11912" s="1" t="str">
        <f t="shared" ref="K11912:K11928" si="1693">HYPERLINK("http://geochem.nrcan.gc.ca/cdogs/content/kwd/kwd080007_e.htm", "Untreated Water")</f>
        <v>Untreated Water</v>
      </c>
      <c r="O11912" t="s">
        <v>21</v>
      </c>
      <c r="P11912" t="s">
        <v>583</v>
      </c>
      <c r="Q11912" t="s">
        <v>29</v>
      </c>
    </row>
    <row r="11913" spans="1:17" hidden="1" x14ac:dyDescent="0.25">
      <c r="A11913" t="s">
        <v>46468</v>
      </c>
      <c r="B11913" t="s">
        <v>46469</v>
      </c>
      <c r="C11913" s="1" t="str">
        <f t="shared" si="1687"/>
        <v>21:0719</v>
      </c>
      <c r="D11913" s="1" t="str">
        <f t="shared" si="1691"/>
        <v>21:0212</v>
      </c>
      <c r="E11913" t="s">
        <v>46470</v>
      </c>
      <c r="F11913" t="s">
        <v>46471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 t="s">
        <v>21</v>
      </c>
      <c r="P11913" t="s">
        <v>22</v>
      </c>
      <c r="Q11913" t="s">
        <v>59</v>
      </c>
    </row>
    <row r="11914" spans="1:17" hidden="1" x14ac:dyDescent="0.25">
      <c r="A11914" t="s">
        <v>46472</v>
      </c>
      <c r="B11914" t="s">
        <v>46473</v>
      </c>
      <c r="C11914" s="1" t="str">
        <f t="shared" si="1687"/>
        <v>21:0719</v>
      </c>
      <c r="D11914" s="1" t="str">
        <f t="shared" si="1691"/>
        <v>21:0212</v>
      </c>
      <c r="E11914" t="s">
        <v>46474</v>
      </c>
      <c r="F11914" t="s">
        <v>46475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 t="s">
        <v>21</v>
      </c>
      <c r="P11914" t="s">
        <v>356</v>
      </c>
      <c r="Q11914" t="s">
        <v>35</v>
      </c>
    </row>
    <row r="11915" spans="1:17" hidden="1" x14ac:dyDescent="0.25">
      <c r="A11915" t="s">
        <v>46476</v>
      </c>
      <c r="B11915" t="s">
        <v>46477</v>
      </c>
      <c r="C11915" s="1" t="str">
        <f t="shared" si="1687"/>
        <v>21:0719</v>
      </c>
      <c r="D11915" s="1" t="str">
        <f t="shared" si="1691"/>
        <v>21:0212</v>
      </c>
      <c r="E11915" t="s">
        <v>46478</v>
      </c>
      <c r="F11915" t="s">
        <v>46479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 t="s">
        <v>21</v>
      </c>
      <c r="P11915" t="s">
        <v>22</v>
      </c>
      <c r="Q11915" t="s">
        <v>522</v>
      </c>
    </row>
    <row r="11916" spans="1:17" hidden="1" x14ac:dyDescent="0.25">
      <c r="A11916" t="s">
        <v>46480</v>
      </c>
      <c r="B11916" t="s">
        <v>46481</v>
      </c>
      <c r="C11916" s="1" t="str">
        <f t="shared" si="1687"/>
        <v>21:0719</v>
      </c>
      <c r="D11916" s="1" t="str">
        <f t="shared" si="1691"/>
        <v>21:0212</v>
      </c>
      <c r="E11916" t="s">
        <v>46478</v>
      </c>
      <c r="F11916" t="s">
        <v>46482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 t="s">
        <v>21</v>
      </c>
      <c r="P11916" t="s">
        <v>22</v>
      </c>
      <c r="Q11916" t="s">
        <v>392</v>
      </c>
    </row>
    <row r="11917" spans="1:17" hidden="1" x14ac:dyDescent="0.25">
      <c r="A11917" t="s">
        <v>46483</v>
      </c>
      <c r="B11917" t="s">
        <v>46484</v>
      </c>
      <c r="C11917" s="1" t="str">
        <f t="shared" si="1687"/>
        <v>21:0719</v>
      </c>
      <c r="D11917" s="1" t="str">
        <f t="shared" si="1691"/>
        <v>21:0212</v>
      </c>
      <c r="E11917" t="s">
        <v>46485</v>
      </c>
      <c r="F11917" t="s">
        <v>46486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 t="s">
        <v>21</v>
      </c>
      <c r="P11917" t="s">
        <v>356</v>
      </c>
      <c r="Q11917" t="s">
        <v>103</v>
      </c>
    </row>
    <row r="11918" spans="1:17" hidden="1" x14ac:dyDescent="0.25">
      <c r="A11918" t="s">
        <v>46487</v>
      </c>
      <c r="B11918" t="s">
        <v>46488</v>
      </c>
      <c r="C11918" s="1" t="str">
        <f t="shared" si="1687"/>
        <v>21:0719</v>
      </c>
      <c r="D11918" s="1" t="str">
        <f t="shared" si="1691"/>
        <v>21:0212</v>
      </c>
      <c r="E11918" t="s">
        <v>46489</v>
      </c>
      <c r="F11918" t="s">
        <v>46490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 t="s">
        <v>21</v>
      </c>
      <c r="P11918" t="s">
        <v>22</v>
      </c>
      <c r="Q11918" t="s">
        <v>522</v>
      </c>
    </row>
    <row r="11919" spans="1:17" hidden="1" x14ac:dyDescent="0.25">
      <c r="A11919" t="s">
        <v>46491</v>
      </c>
      <c r="B11919" t="s">
        <v>46492</v>
      </c>
      <c r="C11919" s="1" t="str">
        <f t="shared" si="1687"/>
        <v>21:0719</v>
      </c>
      <c r="D11919" s="1" t="str">
        <f t="shared" si="1691"/>
        <v>21:0212</v>
      </c>
      <c r="E11919" t="s">
        <v>46493</v>
      </c>
      <c r="F11919" t="s">
        <v>46494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 t="s">
        <v>21</v>
      </c>
      <c r="P11919" t="s">
        <v>356</v>
      </c>
      <c r="Q11919" t="s">
        <v>365</v>
      </c>
    </row>
    <row r="11920" spans="1:17" hidden="1" x14ac:dyDescent="0.25">
      <c r="A11920" t="s">
        <v>46495</v>
      </c>
      <c r="B11920" t="s">
        <v>46496</v>
      </c>
      <c r="C11920" s="1" t="str">
        <f t="shared" si="1687"/>
        <v>21:0719</v>
      </c>
      <c r="D11920" s="1" t="str">
        <f t="shared" si="1691"/>
        <v>21:0212</v>
      </c>
      <c r="E11920" t="s">
        <v>46497</v>
      </c>
      <c r="F11920" t="s">
        <v>46498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 t="s">
        <v>21</v>
      </c>
      <c r="P11920" t="s">
        <v>356</v>
      </c>
      <c r="Q11920" t="s">
        <v>522</v>
      </c>
    </row>
    <row r="11921" spans="1:17" hidden="1" x14ac:dyDescent="0.25">
      <c r="A11921" t="s">
        <v>46499</v>
      </c>
      <c r="B11921" t="s">
        <v>46500</v>
      </c>
      <c r="C11921" s="1" t="str">
        <f t="shared" si="1687"/>
        <v>21:0719</v>
      </c>
      <c r="D11921" s="1" t="str">
        <f t="shared" si="1691"/>
        <v>21:0212</v>
      </c>
      <c r="E11921" t="s">
        <v>46501</v>
      </c>
      <c r="F11921" t="s">
        <v>46502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 t="s">
        <v>21</v>
      </c>
      <c r="P11921" t="s">
        <v>356</v>
      </c>
      <c r="Q11921" t="s">
        <v>392</v>
      </c>
    </row>
    <row r="11922" spans="1:17" hidden="1" x14ac:dyDescent="0.25">
      <c r="A11922" t="s">
        <v>46503</v>
      </c>
      <c r="B11922" t="s">
        <v>46504</v>
      </c>
      <c r="C11922" s="1" t="str">
        <f t="shared" si="1687"/>
        <v>21:0719</v>
      </c>
      <c r="D11922" s="1" t="str">
        <f t="shared" si="1691"/>
        <v>21:0212</v>
      </c>
      <c r="E11922" t="s">
        <v>46505</v>
      </c>
      <c r="F11922" t="s">
        <v>46506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 t="s">
        <v>6091</v>
      </c>
      <c r="P11922" t="s">
        <v>583</v>
      </c>
      <c r="Q11922" t="s">
        <v>392</v>
      </c>
    </row>
    <row r="11923" spans="1:17" hidden="1" x14ac:dyDescent="0.25">
      <c r="A11923" t="s">
        <v>46507</v>
      </c>
      <c r="B11923" t="s">
        <v>46508</v>
      </c>
      <c r="C11923" s="1" t="str">
        <f t="shared" si="1687"/>
        <v>21:0719</v>
      </c>
      <c r="D11923" s="1" t="str">
        <f t="shared" si="1691"/>
        <v>21:0212</v>
      </c>
      <c r="E11923" t="s">
        <v>46509</v>
      </c>
      <c r="F11923" t="s">
        <v>46510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 t="s">
        <v>154</v>
      </c>
      <c r="P11923" t="s">
        <v>397</v>
      </c>
      <c r="Q11923" t="s">
        <v>392</v>
      </c>
    </row>
    <row r="11924" spans="1:17" hidden="1" x14ac:dyDescent="0.25">
      <c r="A11924" t="s">
        <v>46511</v>
      </c>
      <c r="B11924" t="s">
        <v>46512</v>
      </c>
      <c r="C11924" s="1" t="str">
        <f t="shared" si="1687"/>
        <v>21:0719</v>
      </c>
      <c r="D11924" s="1" t="str">
        <f t="shared" si="1691"/>
        <v>21:0212</v>
      </c>
      <c r="E11924" t="s">
        <v>46513</v>
      </c>
      <c r="F11924" t="s">
        <v>46514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 t="s">
        <v>2129</v>
      </c>
      <c r="P11924" t="s">
        <v>583</v>
      </c>
      <c r="Q11924" t="s">
        <v>23</v>
      </c>
    </row>
    <row r="11925" spans="1:17" hidden="1" x14ac:dyDescent="0.25">
      <c r="A11925" t="s">
        <v>46515</v>
      </c>
      <c r="B11925" t="s">
        <v>46516</v>
      </c>
      <c r="C11925" s="1" t="str">
        <f t="shared" si="1687"/>
        <v>21:0719</v>
      </c>
      <c r="D11925" s="1" t="str">
        <f t="shared" si="1691"/>
        <v>21:0212</v>
      </c>
      <c r="E11925" t="s">
        <v>46517</v>
      </c>
      <c r="F11925" t="s">
        <v>46518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 t="s">
        <v>76</v>
      </c>
      <c r="P11925" t="s">
        <v>583</v>
      </c>
      <c r="Q11925" t="s">
        <v>35</v>
      </c>
    </row>
    <row r="11926" spans="1:17" hidden="1" x14ac:dyDescent="0.25">
      <c r="A11926" t="s">
        <v>46519</v>
      </c>
      <c r="B11926" t="s">
        <v>46520</v>
      </c>
      <c r="C11926" s="1" t="str">
        <f t="shared" si="1687"/>
        <v>21:0719</v>
      </c>
      <c r="D11926" s="1" t="str">
        <f t="shared" si="1691"/>
        <v>21:0212</v>
      </c>
      <c r="E11926" t="s">
        <v>46517</v>
      </c>
      <c r="F11926" t="s">
        <v>46521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 t="s">
        <v>551</v>
      </c>
      <c r="P11926" t="s">
        <v>583</v>
      </c>
      <c r="Q11926" t="s">
        <v>35</v>
      </c>
    </row>
    <row r="11927" spans="1:17" hidden="1" x14ac:dyDescent="0.25">
      <c r="A11927" t="s">
        <v>46522</v>
      </c>
      <c r="B11927" t="s">
        <v>46523</v>
      </c>
      <c r="C11927" s="1" t="str">
        <f t="shared" si="1687"/>
        <v>21:0719</v>
      </c>
      <c r="D11927" s="1" t="str">
        <f t="shared" si="1691"/>
        <v>21:0212</v>
      </c>
      <c r="E11927" t="s">
        <v>46524</v>
      </c>
      <c r="F11927" t="s">
        <v>46525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 t="s">
        <v>3419</v>
      </c>
      <c r="P11927" t="s">
        <v>583</v>
      </c>
      <c r="Q11927" t="s">
        <v>35</v>
      </c>
    </row>
    <row r="11928" spans="1:17" hidden="1" x14ac:dyDescent="0.25">
      <c r="A11928" t="s">
        <v>46526</v>
      </c>
      <c r="B11928" t="s">
        <v>46527</v>
      </c>
      <c r="C11928" s="1" t="str">
        <f t="shared" si="1687"/>
        <v>21:0719</v>
      </c>
      <c r="D11928" s="1" t="str">
        <f t="shared" si="1691"/>
        <v>21:0212</v>
      </c>
      <c r="E11928" t="s">
        <v>46528</v>
      </c>
      <c r="F11928" t="s">
        <v>46529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 t="s">
        <v>21</v>
      </c>
      <c r="P11928" t="s">
        <v>583</v>
      </c>
      <c r="Q11928" t="s">
        <v>365</v>
      </c>
    </row>
    <row r="11929" spans="1:17" hidden="1" x14ac:dyDescent="0.25">
      <c r="A11929" t="s">
        <v>46530</v>
      </c>
      <c r="B11929" t="s">
        <v>46531</v>
      </c>
      <c r="C11929" s="1" t="str">
        <f t="shared" si="1687"/>
        <v>21:0719</v>
      </c>
      <c r="D11929" s="1" t="str">
        <f>HYPERLINK("http://geochem.nrcan.gc.ca/cdogs/content/svy/svy_e.htm", "")</f>
        <v/>
      </c>
      <c r="G11929" s="1" t="str">
        <f>HYPERLINK("http://geochem.nrcan.gc.ca/cdogs/content/cr_/cr_00084_e.htm", "84")</f>
        <v>84</v>
      </c>
      <c r="J11929" t="s">
        <v>11703</v>
      </c>
      <c r="K11929" t="s">
        <v>11704</v>
      </c>
      <c r="O11929" t="s">
        <v>680</v>
      </c>
      <c r="P11929" t="s">
        <v>583</v>
      </c>
      <c r="Q11929" t="s">
        <v>23</v>
      </c>
    </row>
    <row r="11930" spans="1:17" hidden="1" x14ac:dyDescent="0.25">
      <c r="A11930" t="s">
        <v>46532</v>
      </c>
      <c r="B11930" t="s">
        <v>46533</v>
      </c>
      <c r="C11930" s="1" t="str">
        <f t="shared" si="1687"/>
        <v>21:0719</v>
      </c>
      <c r="D11930" s="1" t="str">
        <f t="shared" ref="D11930:D11945" si="1694">HYPERLINK("http://geochem.nrcan.gc.ca/cdogs/content/svy/svy210212_e.htm", "21:0212")</f>
        <v>21:0212</v>
      </c>
      <c r="E11930" t="s">
        <v>46534</v>
      </c>
      <c r="F11930" t="s">
        <v>46535</v>
      </c>
      <c r="H11930">
        <v>61.776746699999997</v>
      </c>
      <c r="I11930">
        <v>-135.47190169999999</v>
      </c>
      <c r="J11930" s="1" t="str">
        <f t="shared" ref="J11930:J11945" si="1695">HYPERLINK("http://geochem.nrcan.gc.ca/cdogs/content/kwd/kwd020018_e.htm", "Fluid (stream)")</f>
        <v>Fluid (stream)</v>
      </c>
      <c r="K11930" s="1" t="str">
        <f t="shared" ref="K11930:K11945" si="1696">HYPERLINK("http://geochem.nrcan.gc.ca/cdogs/content/kwd/kwd080007_e.htm", "Untreated Water")</f>
        <v>Untreated Water</v>
      </c>
      <c r="O11930" t="s">
        <v>3419</v>
      </c>
      <c r="P11930" t="s">
        <v>2212</v>
      </c>
      <c r="Q11930" t="s">
        <v>392</v>
      </c>
    </row>
    <row r="11931" spans="1:17" hidden="1" x14ac:dyDescent="0.25">
      <c r="A11931" t="s">
        <v>46536</v>
      </c>
      <c r="B11931" t="s">
        <v>46537</v>
      </c>
      <c r="C11931" s="1" t="str">
        <f t="shared" si="1687"/>
        <v>21:0719</v>
      </c>
      <c r="D11931" s="1" t="str">
        <f t="shared" si="1694"/>
        <v>21:0212</v>
      </c>
      <c r="E11931" t="s">
        <v>46538</v>
      </c>
      <c r="F11931" t="s">
        <v>46539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 t="s">
        <v>21</v>
      </c>
      <c r="P11931" t="s">
        <v>583</v>
      </c>
      <c r="Q11931" t="s">
        <v>23</v>
      </c>
    </row>
    <row r="11932" spans="1:17" hidden="1" x14ac:dyDescent="0.25">
      <c r="A11932" t="s">
        <v>46540</v>
      </c>
      <c r="B11932" t="s">
        <v>46541</v>
      </c>
      <c r="C11932" s="1" t="str">
        <f t="shared" si="1687"/>
        <v>21:0719</v>
      </c>
      <c r="D11932" s="1" t="str">
        <f t="shared" si="1694"/>
        <v>21:0212</v>
      </c>
      <c r="E11932" t="s">
        <v>46542</v>
      </c>
      <c r="F11932" t="s">
        <v>46543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 t="s">
        <v>21</v>
      </c>
      <c r="P11932" t="s">
        <v>22</v>
      </c>
      <c r="Q11932" t="s">
        <v>29</v>
      </c>
    </row>
    <row r="11933" spans="1:17" hidden="1" x14ac:dyDescent="0.25">
      <c r="A11933" t="s">
        <v>46544</v>
      </c>
      <c r="B11933" t="s">
        <v>46545</v>
      </c>
      <c r="C11933" s="1" t="str">
        <f t="shared" si="1687"/>
        <v>21:0719</v>
      </c>
      <c r="D11933" s="1" t="str">
        <f t="shared" si="1694"/>
        <v>21:0212</v>
      </c>
      <c r="E11933" t="s">
        <v>46546</v>
      </c>
      <c r="F11933" t="s">
        <v>46547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 t="s">
        <v>21</v>
      </c>
      <c r="P11933" t="s">
        <v>583</v>
      </c>
      <c r="Q11933" t="s">
        <v>59</v>
      </c>
    </row>
    <row r="11934" spans="1:17" hidden="1" x14ac:dyDescent="0.25">
      <c r="A11934" t="s">
        <v>46548</v>
      </c>
      <c r="B11934" t="s">
        <v>46549</v>
      </c>
      <c r="C11934" s="1" t="str">
        <f t="shared" si="1687"/>
        <v>21:0719</v>
      </c>
      <c r="D11934" s="1" t="str">
        <f t="shared" si="1694"/>
        <v>21:0212</v>
      </c>
      <c r="E11934" t="s">
        <v>46550</v>
      </c>
      <c r="F11934" t="s">
        <v>46551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 t="s">
        <v>21</v>
      </c>
      <c r="P11934" t="s">
        <v>397</v>
      </c>
      <c r="Q11934" t="s">
        <v>392</v>
      </c>
    </row>
    <row r="11935" spans="1:17" hidden="1" x14ac:dyDescent="0.25">
      <c r="A11935" t="s">
        <v>46552</v>
      </c>
      <c r="B11935" t="s">
        <v>46553</v>
      </c>
      <c r="C11935" s="1" t="str">
        <f t="shared" si="1687"/>
        <v>21:0719</v>
      </c>
      <c r="D11935" s="1" t="str">
        <f t="shared" si="1694"/>
        <v>21:0212</v>
      </c>
      <c r="E11935" t="s">
        <v>46554</v>
      </c>
      <c r="F11935" t="s">
        <v>46555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 t="s">
        <v>2120</v>
      </c>
      <c r="P11935" t="s">
        <v>583</v>
      </c>
      <c r="Q11935" t="s">
        <v>398</v>
      </c>
    </row>
    <row r="11936" spans="1:17" hidden="1" x14ac:dyDescent="0.25">
      <c r="A11936" t="s">
        <v>46556</v>
      </c>
      <c r="B11936" t="s">
        <v>46557</v>
      </c>
      <c r="C11936" s="1" t="str">
        <f t="shared" si="1687"/>
        <v>21:0719</v>
      </c>
      <c r="D11936" s="1" t="str">
        <f t="shared" si="1694"/>
        <v>21:0212</v>
      </c>
      <c r="E11936" t="s">
        <v>46558</v>
      </c>
      <c r="F11936" t="s">
        <v>46559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 t="s">
        <v>3419</v>
      </c>
      <c r="P11936" t="s">
        <v>583</v>
      </c>
      <c r="Q11936" t="s">
        <v>365</v>
      </c>
    </row>
    <row r="11937" spans="1:17" hidden="1" x14ac:dyDescent="0.25">
      <c r="A11937" t="s">
        <v>46560</v>
      </c>
      <c r="B11937" t="s">
        <v>46561</v>
      </c>
      <c r="C11937" s="1" t="str">
        <f t="shared" si="1687"/>
        <v>21:0719</v>
      </c>
      <c r="D11937" s="1" t="str">
        <f t="shared" si="1694"/>
        <v>21:0212</v>
      </c>
      <c r="E11937" t="s">
        <v>46562</v>
      </c>
      <c r="F11937" t="s">
        <v>46563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 t="s">
        <v>311</v>
      </c>
      <c r="P11937" t="s">
        <v>2212</v>
      </c>
      <c r="Q11937" t="s">
        <v>35</v>
      </c>
    </row>
    <row r="11938" spans="1:17" hidden="1" x14ac:dyDescent="0.25">
      <c r="A11938" t="s">
        <v>46564</v>
      </c>
      <c r="B11938" t="s">
        <v>46565</v>
      </c>
      <c r="C11938" s="1" t="str">
        <f t="shared" si="1687"/>
        <v>21:0719</v>
      </c>
      <c r="D11938" s="1" t="str">
        <f t="shared" si="1694"/>
        <v>21:0212</v>
      </c>
      <c r="E11938" t="s">
        <v>46566</v>
      </c>
      <c r="F11938" t="s">
        <v>46567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 t="s">
        <v>21</v>
      </c>
      <c r="P11938" t="s">
        <v>22</v>
      </c>
      <c r="Q11938" t="s">
        <v>46</v>
      </c>
    </row>
    <row r="11939" spans="1:17" hidden="1" x14ac:dyDescent="0.25">
      <c r="A11939" t="s">
        <v>46568</v>
      </c>
      <c r="B11939" t="s">
        <v>46569</v>
      </c>
      <c r="C11939" s="1" t="str">
        <f t="shared" si="1687"/>
        <v>21:0719</v>
      </c>
      <c r="D11939" s="1" t="str">
        <f t="shared" si="1694"/>
        <v>21:0212</v>
      </c>
      <c r="E11939" t="s">
        <v>46570</v>
      </c>
      <c r="F11939" t="s">
        <v>46571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  <c r="O11939" t="s">
        <v>108</v>
      </c>
      <c r="P11939" t="s">
        <v>108</v>
      </c>
      <c r="Q11939" t="s">
        <v>108</v>
      </c>
    </row>
    <row r="11940" spans="1:17" hidden="1" x14ac:dyDescent="0.25">
      <c r="A11940" t="s">
        <v>46572</v>
      </c>
      <c r="B11940" t="s">
        <v>46573</v>
      </c>
      <c r="C11940" s="1" t="str">
        <f t="shared" si="1687"/>
        <v>21:0719</v>
      </c>
      <c r="D11940" s="1" t="str">
        <f t="shared" si="1694"/>
        <v>21:0212</v>
      </c>
      <c r="E11940" t="s">
        <v>46574</v>
      </c>
      <c r="F11940" t="s">
        <v>46575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 t="s">
        <v>21</v>
      </c>
      <c r="P11940" t="s">
        <v>356</v>
      </c>
      <c r="Q11940" t="s">
        <v>103</v>
      </c>
    </row>
    <row r="11941" spans="1:17" hidden="1" x14ac:dyDescent="0.25">
      <c r="A11941" t="s">
        <v>46576</v>
      </c>
      <c r="B11941" t="s">
        <v>46577</v>
      </c>
      <c r="C11941" s="1" t="str">
        <f t="shared" si="1687"/>
        <v>21:0719</v>
      </c>
      <c r="D11941" s="1" t="str">
        <f t="shared" si="1694"/>
        <v>21:0212</v>
      </c>
      <c r="E11941" t="s">
        <v>46578</v>
      </c>
      <c r="F11941" t="s">
        <v>46579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 t="s">
        <v>21</v>
      </c>
      <c r="P11941" t="s">
        <v>22</v>
      </c>
      <c r="Q11941" t="s">
        <v>59</v>
      </c>
    </row>
    <row r="11942" spans="1:17" hidden="1" x14ac:dyDescent="0.25">
      <c r="A11942" t="s">
        <v>46580</v>
      </c>
      <c r="B11942" t="s">
        <v>46581</v>
      </c>
      <c r="C11942" s="1" t="str">
        <f t="shared" si="1687"/>
        <v>21:0719</v>
      </c>
      <c r="D11942" s="1" t="str">
        <f t="shared" si="1694"/>
        <v>21:0212</v>
      </c>
      <c r="E11942" t="s">
        <v>46582</v>
      </c>
      <c r="F11942" t="s">
        <v>46583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 t="s">
        <v>21</v>
      </c>
      <c r="P11942" t="s">
        <v>1515</v>
      </c>
      <c r="Q11942" t="s">
        <v>392</v>
      </c>
    </row>
    <row r="11943" spans="1:17" hidden="1" x14ac:dyDescent="0.25">
      <c r="A11943" t="s">
        <v>46584</v>
      </c>
      <c r="B11943" t="s">
        <v>46585</v>
      </c>
      <c r="C11943" s="1" t="str">
        <f t="shared" si="1687"/>
        <v>21:0719</v>
      </c>
      <c r="D11943" s="1" t="str">
        <f t="shared" si="1694"/>
        <v>21:0212</v>
      </c>
      <c r="E11943" t="s">
        <v>46586</v>
      </c>
      <c r="F11943" t="s">
        <v>46587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 t="s">
        <v>28395</v>
      </c>
      <c r="P11943" t="s">
        <v>1515</v>
      </c>
      <c r="Q11943" t="s">
        <v>392</v>
      </c>
    </row>
    <row r="11944" spans="1:17" hidden="1" x14ac:dyDescent="0.25">
      <c r="A11944" t="s">
        <v>46588</v>
      </c>
      <c r="B11944" t="s">
        <v>46589</v>
      </c>
      <c r="C11944" s="1" t="str">
        <f t="shared" si="1687"/>
        <v>21:0719</v>
      </c>
      <c r="D11944" s="1" t="str">
        <f t="shared" si="1694"/>
        <v>21:0212</v>
      </c>
      <c r="E11944" t="s">
        <v>46586</v>
      </c>
      <c r="F11944" t="s">
        <v>46590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 t="s">
        <v>11695</v>
      </c>
      <c r="P11944" t="s">
        <v>397</v>
      </c>
      <c r="Q11944" t="s">
        <v>392</v>
      </c>
    </row>
    <row r="11945" spans="1:17" hidden="1" x14ac:dyDescent="0.25">
      <c r="A11945" t="s">
        <v>46591</v>
      </c>
      <c r="B11945" t="s">
        <v>46592</v>
      </c>
      <c r="C11945" s="1" t="str">
        <f t="shared" si="1687"/>
        <v>21:0719</v>
      </c>
      <c r="D11945" s="1" t="str">
        <f t="shared" si="1694"/>
        <v>21:0212</v>
      </c>
      <c r="E11945" t="s">
        <v>46593</v>
      </c>
      <c r="F11945" t="s">
        <v>46594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 t="s">
        <v>21</v>
      </c>
      <c r="P11945" t="s">
        <v>1631</v>
      </c>
      <c r="Q11945" t="s">
        <v>198</v>
      </c>
    </row>
    <row r="11946" spans="1:17" hidden="1" x14ac:dyDescent="0.25">
      <c r="A11946" t="s">
        <v>46595</v>
      </c>
      <c r="B11946" t="s">
        <v>46596</v>
      </c>
      <c r="C11946" s="1" t="str">
        <f t="shared" si="1687"/>
        <v>21:0719</v>
      </c>
      <c r="D11946" s="1" t="str">
        <f>HYPERLINK("http://geochem.nrcan.gc.ca/cdogs/content/svy/svy_e.htm", "")</f>
        <v/>
      </c>
      <c r="G11946" s="1" t="str">
        <f>HYPERLINK("http://geochem.nrcan.gc.ca/cdogs/content/cr_/cr_00086_e.htm", "86")</f>
        <v>86</v>
      </c>
      <c r="J11946" t="s">
        <v>11703</v>
      </c>
      <c r="K11946" t="s">
        <v>11704</v>
      </c>
      <c r="O11946" t="s">
        <v>9517</v>
      </c>
      <c r="P11946" t="s">
        <v>636</v>
      </c>
      <c r="Q11946" t="s">
        <v>23</v>
      </c>
    </row>
    <row r="11947" spans="1:17" hidden="1" x14ac:dyDescent="0.25">
      <c r="A11947" t="s">
        <v>46597</v>
      </c>
      <c r="B11947" t="s">
        <v>46598</v>
      </c>
      <c r="C11947" s="1" t="str">
        <f t="shared" ref="C11947:C12010" si="1697">HYPERLINK("http://geochem.nrcan.gc.ca/cdogs/content/bdl/bdl210723_e.htm", "21:0723")</f>
        <v>21:0723</v>
      </c>
      <c r="D11947" s="1" t="str">
        <f>HYPERLINK("http://geochem.nrcan.gc.ca/cdogs/content/svy/svy210213_e.htm", "21:0213")</f>
        <v>21:0213</v>
      </c>
      <c r="E11947" t="s">
        <v>46599</v>
      </c>
      <c r="F11947" t="s">
        <v>46600</v>
      </c>
      <c r="H11947">
        <v>62.208383099999999</v>
      </c>
      <c r="I11947">
        <v>-133.2229652</v>
      </c>
      <c r="J11947" s="1" t="str">
        <f>HYPERLINK("http://geochem.nrcan.gc.ca/cdogs/content/kwd/kwd020018_e.htm", "Fluid (stream)")</f>
        <v>Fluid (stream)</v>
      </c>
      <c r="K11947" s="1" t="str">
        <f>HYPERLINK("http://geochem.nrcan.gc.ca/cdogs/content/kwd/kwd080007_e.htm", "Untreated Water")</f>
        <v>Untreated Water</v>
      </c>
      <c r="O11947" t="s">
        <v>2120</v>
      </c>
      <c r="P11947" t="s">
        <v>880</v>
      </c>
      <c r="Q11947" t="s">
        <v>46</v>
      </c>
    </row>
    <row r="11948" spans="1:17" hidden="1" x14ac:dyDescent="0.25">
      <c r="A11948" t="s">
        <v>46601</v>
      </c>
      <c r="B11948" t="s">
        <v>46602</v>
      </c>
      <c r="C11948" s="1" t="str">
        <f t="shared" si="1697"/>
        <v>21:0723</v>
      </c>
      <c r="D11948" s="1" t="str">
        <f>HYPERLINK("http://geochem.nrcan.gc.ca/cdogs/content/svy/svy_e.htm", "")</f>
        <v/>
      </c>
      <c r="G11948" s="1" t="str">
        <f>HYPERLINK("http://geochem.nrcan.gc.ca/cdogs/content/cr_/cr_00084_e.htm", "84")</f>
        <v>84</v>
      </c>
      <c r="J11948" t="s">
        <v>11703</v>
      </c>
      <c r="K11948" t="s">
        <v>11704</v>
      </c>
      <c r="O11948" t="s">
        <v>1247</v>
      </c>
      <c r="P11948" t="s">
        <v>2212</v>
      </c>
      <c r="Q11948" t="s">
        <v>59</v>
      </c>
    </row>
    <row r="11949" spans="1:17" hidden="1" x14ac:dyDescent="0.25">
      <c r="A11949" t="s">
        <v>46603</v>
      </c>
      <c r="B11949" t="s">
        <v>46604</v>
      </c>
      <c r="C11949" s="1" t="str">
        <f t="shared" si="1697"/>
        <v>21:0723</v>
      </c>
      <c r="D11949" s="1" t="str">
        <f t="shared" ref="D11949:D11965" si="1698">HYPERLINK("http://geochem.nrcan.gc.ca/cdogs/content/svy/svy210213_e.htm", "21:0213")</f>
        <v>21:0213</v>
      </c>
      <c r="E11949" t="s">
        <v>46605</v>
      </c>
      <c r="F11949" t="s">
        <v>46606</v>
      </c>
      <c r="H11949">
        <v>62.199386500000003</v>
      </c>
      <c r="I11949">
        <v>-133.17595399999999</v>
      </c>
      <c r="J11949" s="1" t="str">
        <f t="shared" ref="J11949:J11965" si="1699">HYPERLINK("http://geochem.nrcan.gc.ca/cdogs/content/kwd/kwd020018_e.htm", "Fluid (stream)")</f>
        <v>Fluid (stream)</v>
      </c>
      <c r="K11949" s="1" t="str">
        <f t="shared" ref="K11949:K11965" si="1700">HYPERLINK("http://geochem.nrcan.gc.ca/cdogs/content/kwd/kwd080007_e.htm", "Untreated Water")</f>
        <v>Untreated Water</v>
      </c>
      <c r="O11949" t="s">
        <v>46607</v>
      </c>
      <c r="P11949" t="s">
        <v>7960</v>
      </c>
      <c r="Q11949" t="s">
        <v>398</v>
      </c>
    </row>
    <row r="11950" spans="1:17" hidden="1" x14ac:dyDescent="0.25">
      <c r="A11950" t="s">
        <v>46608</v>
      </c>
      <c r="B11950" t="s">
        <v>46609</v>
      </c>
      <c r="C11950" s="1" t="str">
        <f t="shared" si="1697"/>
        <v>21:0723</v>
      </c>
      <c r="D11950" s="1" t="str">
        <f t="shared" si="1698"/>
        <v>21:0213</v>
      </c>
      <c r="E11950" t="s">
        <v>46610</v>
      </c>
      <c r="F11950" t="s">
        <v>46611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 t="s">
        <v>46612</v>
      </c>
      <c r="P11950" t="s">
        <v>658</v>
      </c>
      <c r="Q11950" t="s">
        <v>5130</v>
      </c>
    </row>
    <row r="11951" spans="1:17" hidden="1" x14ac:dyDescent="0.25">
      <c r="A11951" t="s">
        <v>46613</v>
      </c>
      <c r="B11951" t="s">
        <v>46614</v>
      </c>
      <c r="C11951" s="1" t="str">
        <f t="shared" si="1697"/>
        <v>21:0723</v>
      </c>
      <c r="D11951" s="1" t="str">
        <f t="shared" si="1698"/>
        <v>21:0213</v>
      </c>
      <c r="E11951" t="s">
        <v>46610</v>
      </c>
      <c r="F11951" t="s">
        <v>46615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 t="s">
        <v>16522</v>
      </c>
      <c r="P11951" t="s">
        <v>636</v>
      </c>
      <c r="Q11951" t="s">
        <v>5130</v>
      </c>
    </row>
    <row r="11952" spans="1:17" hidden="1" x14ac:dyDescent="0.25">
      <c r="A11952" t="s">
        <v>46616</v>
      </c>
      <c r="B11952" t="s">
        <v>46617</v>
      </c>
      <c r="C11952" s="1" t="str">
        <f t="shared" si="1697"/>
        <v>21:0723</v>
      </c>
      <c r="D11952" s="1" t="str">
        <f t="shared" si="1698"/>
        <v>21:0213</v>
      </c>
      <c r="E11952" t="s">
        <v>46618</v>
      </c>
      <c r="F11952" t="s">
        <v>46619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 t="s">
        <v>57</v>
      </c>
      <c r="P11952" t="s">
        <v>2943</v>
      </c>
      <c r="Q11952" t="s">
        <v>392</v>
      </c>
    </row>
    <row r="11953" spans="1:17" hidden="1" x14ac:dyDescent="0.25">
      <c r="A11953" t="s">
        <v>46620</v>
      </c>
      <c r="B11953" t="s">
        <v>46621</v>
      </c>
      <c r="C11953" s="1" t="str">
        <f t="shared" si="1697"/>
        <v>21:0723</v>
      </c>
      <c r="D11953" s="1" t="str">
        <f t="shared" si="1698"/>
        <v>21:0213</v>
      </c>
      <c r="E11953" t="s">
        <v>46622</v>
      </c>
      <c r="F11953" t="s">
        <v>46623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  <c r="O11953" t="s">
        <v>108</v>
      </c>
      <c r="P11953" t="s">
        <v>108</v>
      </c>
      <c r="Q11953" t="s">
        <v>108</v>
      </c>
    </row>
    <row r="11954" spans="1:17" hidden="1" x14ac:dyDescent="0.25">
      <c r="A11954" t="s">
        <v>46624</v>
      </c>
      <c r="B11954" t="s">
        <v>46625</v>
      </c>
      <c r="C11954" s="1" t="str">
        <f t="shared" si="1697"/>
        <v>21:0723</v>
      </c>
      <c r="D11954" s="1" t="str">
        <f t="shared" si="1698"/>
        <v>21:0213</v>
      </c>
      <c r="E11954" t="s">
        <v>46626</v>
      </c>
      <c r="F11954" t="s">
        <v>46627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  <c r="O11954" t="s">
        <v>108</v>
      </c>
      <c r="P11954" t="s">
        <v>108</v>
      </c>
      <c r="Q11954" t="s">
        <v>108</v>
      </c>
    </row>
    <row r="11955" spans="1:17" hidden="1" x14ac:dyDescent="0.25">
      <c r="A11955" t="s">
        <v>46628</v>
      </c>
      <c r="B11955" t="s">
        <v>46629</v>
      </c>
      <c r="C11955" s="1" t="str">
        <f t="shared" si="1697"/>
        <v>21:0723</v>
      </c>
      <c r="D11955" s="1" t="str">
        <f t="shared" si="1698"/>
        <v>21:0213</v>
      </c>
      <c r="E11955" t="s">
        <v>46630</v>
      </c>
      <c r="F11955" t="s">
        <v>46631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 t="s">
        <v>46632</v>
      </c>
      <c r="P11955" t="s">
        <v>1631</v>
      </c>
      <c r="Q11955" t="s">
        <v>3475</v>
      </c>
    </row>
    <row r="11956" spans="1:17" hidden="1" x14ac:dyDescent="0.25">
      <c r="A11956" t="s">
        <v>46633</v>
      </c>
      <c r="B11956" t="s">
        <v>46634</v>
      </c>
      <c r="C11956" s="1" t="str">
        <f t="shared" si="1697"/>
        <v>21:0723</v>
      </c>
      <c r="D11956" s="1" t="str">
        <f t="shared" si="1698"/>
        <v>21:0213</v>
      </c>
      <c r="E11956" t="s">
        <v>46635</v>
      </c>
      <c r="F11956" t="s">
        <v>46636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 t="s">
        <v>46637</v>
      </c>
      <c r="P11956" t="s">
        <v>631</v>
      </c>
      <c r="Q11956" t="s">
        <v>398</v>
      </c>
    </row>
    <row r="11957" spans="1:17" hidden="1" x14ac:dyDescent="0.25">
      <c r="A11957" t="s">
        <v>46638</v>
      </c>
      <c r="B11957" t="s">
        <v>46639</v>
      </c>
      <c r="C11957" s="1" t="str">
        <f t="shared" si="1697"/>
        <v>21:0723</v>
      </c>
      <c r="D11957" s="1" t="str">
        <f t="shared" si="1698"/>
        <v>21:0213</v>
      </c>
      <c r="E11957" t="s">
        <v>46640</v>
      </c>
      <c r="F11957" t="s">
        <v>46641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 t="s">
        <v>6067</v>
      </c>
      <c r="P11957" t="s">
        <v>636</v>
      </c>
      <c r="Q11957" t="s">
        <v>398</v>
      </c>
    </row>
    <row r="11958" spans="1:17" hidden="1" x14ac:dyDescent="0.25">
      <c r="A11958" t="s">
        <v>46642</v>
      </c>
      <c r="B11958" t="s">
        <v>46643</v>
      </c>
      <c r="C11958" s="1" t="str">
        <f t="shared" si="1697"/>
        <v>21:0723</v>
      </c>
      <c r="D11958" s="1" t="str">
        <f t="shared" si="1698"/>
        <v>21:0213</v>
      </c>
      <c r="E11958" t="s">
        <v>46644</v>
      </c>
      <c r="F11958" t="s">
        <v>46645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 t="s">
        <v>46646</v>
      </c>
      <c r="P11958" t="s">
        <v>1631</v>
      </c>
      <c r="Q11958" t="s">
        <v>398</v>
      </c>
    </row>
    <row r="11959" spans="1:17" hidden="1" x14ac:dyDescent="0.25">
      <c r="A11959" t="s">
        <v>46647</v>
      </c>
      <c r="B11959" t="s">
        <v>46648</v>
      </c>
      <c r="C11959" s="1" t="str">
        <f t="shared" si="1697"/>
        <v>21:0723</v>
      </c>
      <c r="D11959" s="1" t="str">
        <f t="shared" si="1698"/>
        <v>21:0213</v>
      </c>
      <c r="E11959" t="s">
        <v>46649</v>
      </c>
      <c r="F11959" t="s">
        <v>46650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 t="s">
        <v>46651</v>
      </c>
      <c r="P11959" t="s">
        <v>636</v>
      </c>
      <c r="Q11959" t="s">
        <v>365</v>
      </c>
    </row>
    <row r="11960" spans="1:17" hidden="1" x14ac:dyDescent="0.25">
      <c r="A11960" t="s">
        <v>46652</v>
      </c>
      <c r="B11960" t="s">
        <v>46653</v>
      </c>
      <c r="C11960" s="1" t="str">
        <f t="shared" si="1697"/>
        <v>21:0723</v>
      </c>
      <c r="D11960" s="1" t="str">
        <f t="shared" si="1698"/>
        <v>21:0213</v>
      </c>
      <c r="E11960" t="s">
        <v>46654</v>
      </c>
      <c r="F11960" t="s">
        <v>46655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 t="s">
        <v>17347</v>
      </c>
      <c r="P11960" t="s">
        <v>2943</v>
      </c>
      <c r="Q11960" t="s">
        <v>522</v>
      </c>
    </row>
    <row r="11961" spans="1:17" hidden="1" x14ac:dyDescent="0.25">
      <c r="A11961" t="s">
        <v>46656</v>
      </c>
      <c r="B11961" t="s">
        <v>46657</v>
      </c>
      <c r="C11961" s="1" t="str">
        <f t="shared" si="1697"/>
        <v>21:0723</v>
      </c>
      <c r="D11961" s="1" t="str">
        <f t="shared" si="1698"/>
        <v>21:0213</v>
      </c>
      <c r="E11961" t="s">
        <v>46658</v>
      </c>
      <c r="F11961" t="s">
        <v>46659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 t="s">
        <v>680</v>
      </c>
      <c r="P11961" t="s">
        <v>583</v>
      </c>
      <c r="Q11961" t="s">
        <v>35</v>
      </c>
    </row>
    <row r="11962" spans="1:17" hidden="1" x14ac:dyDescent="0.25">
      <c r="A11962" t="s">
        <v>46660</v>
      </c>
      <c r="B11962" t="s">
        <v>46661</v>
      </c>
      <c r="C11962" s="1" t="str">
        <f t="shared" si="1697"/>
        <v>21:0723</v>
      </c>
      <c r="D11962" s="1" t="str">
        <f t="shared" si="1698"/>
        <v>21:0213</v>
      </c>
      <c r="E11962" t="s">
        <v>46662</v>
      </c>
      <c r="F11962" t="s">
        <v>46663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 t="s">
        <v>46664</v>
      </c>
      <c r="P11962" t="s">
        <v>391</v>
      </c>
      <c r="Q11962" t="s">
        <v>398</v>
      </c>
    </row>
    <row r="11963" spans="1:17" hidden="1" x14ac:dyDescent="0.25">
      <c r="A11963" t="s">
        <v>46665</v>
      </c>
      <c r="B11963" t="s">
        <v>46666</v>
      </c>
      <c r="C11963" s="1" t="str">
        <f t="shared" si="1697"/>
        <v>21:0723</v>
      </c>
      <c r="D11963" s="1" t="str">
        <f t="shared" si="1698"/>
        <v>21:0213</v>
      </c>
      <c r="E11963" t="s">
        <v>46667</v>
      </c>
      <c r="F11963" t="s">
        <v>46668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 t="s">
        <v>17864</v>
      </c>
      <c r="P11963" t="s">
        <v>1631</v>
      </c>
      <c r="Q11963" t="s">
        <v>5130</v>
      </c>
    </row>
    <row r="11964" spans="1:17" hidden="1" x14ac:dyDescent="0.25">
      <c r="A11964" t="s">
        <v>46669</v>
      </c>
      <c r="B11964" t="s">
        <v>46670</v>
      </c>
      <c r="C11964" s="1" t="str">
        <f t="shared" si="1697"/>
        <v>21:0723</v>
      </c>
      <c r="D11964" s="1" t="str">
        <f t="shared" si="1698"/>
        <v>21:0213</v>
      </c>
      <c r="E11964" t="s">
        <v>46671</v>
      </c>
      <c r="F11964" t="s">
        <v>46672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 t="s">
        <v>10710</v>
      </c>
      <c r="P11964" t="s">
        <v>3569</v>
      </c>
      <c r="Q11964" t="s">
        <v>398</v>
      </c>
    </row>
    <row r="11965" spans="1:17" hidden="1" x14ac:dyDescent="0.25">
      <c r="A11965" t="s">
        <v>46673</v>
      </c>
      <c r="B11965" t="s">
        <v>46674</v>
      </c>
      <c r="C11965" s="1" t="str">
        <f t="shared" si="1697"/>
        <v>21:0723</v>
      </c>
      <c r="D11965" s="1" t="str">
        <f t="shared" si="1698"/>
        <v>21:0213</v>
      </c>
      <c r="E11965" t="s">
        <v>46675</v>
      </c>
      <c r="F11965" t="s">
        <v>46676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 t="s">
        <v>43248</v>
      </c>
      <c r="P11965" t="s">
        <v>631</v>
      </c>
      <c r="Q11965" t="s">
        <v>653</v>
      </c>
    </row>
    <row r="11966" spans="1:17" hidden="1" x14ac:dyDescent="0.25">
      <c r="A11966" t="s">
        <v>46677</v>
      </c>
      <c r="B11966" t="s">
        <v>46678</v>
      </c>
      <c r="C11966" s="1" t="str">
        <f t="shared" si="1697"/>
        <v>21:0723</v>
      </c>
      <c r="D11966" s="1" t="str">
        <f>HYPERLINK("http://geochem.nrcan.gc.ca/cdogs/content/svy/svy_e.htm", "")</f>
        <v/>
      </c>
      <c r="G11966" s="1" t="str">
        <f>HYPERLINK("http://geochem.nrcan.gc.ca/cdogs/content/cr_/cr_00084_e.htm", "84")</f>
        <v>84</v>
      </c>
      <c r="J11966" t="s">
        <v>11703</v>
      </c>
      <c r="K11966" t="s">
        <v>11704</v>
      </c>
      <c r="O11966" t="s">
        <v>2927</v>
      </c>
      <c r="P11966" t="s">
        <v>2212</v>
      </c>
      <c r="Q11966" t="s">
        <v>59</v>
      </c>
    </row>
    <row r="11967" spans="1:17" hidden="1" x14ac:dyDescent="0.25">
      <c r="A11967" t="s">
        <v>46679</v>
      </c>
      <c r="B11967" t="s">
        <v>46680</v>
      </c>
      <c r="C11967" s="1" t="str">
        <f t="shared" si="1697"/>
        <v>21:0723</v>
      </c>
      <c r="D11967" s="1" t="str">
        <f t="shared" ref="D11967:D11984" si="1701">HYPERLINK("http://geochem.nrcan.gc.ca/cdogs/content/svy/svy210213_e.htm", "21:0213")</f>
        <v>21:0213</v>
      </c>
      <c r="E11967" t="s">
        <v>46681</v>
      </c>
      <c r="F11967" t="s">
        <v>46682</v>
      </c>
      <c r="H11967">
        <v>62.007682799999998</v>
      </c>
      <c r="I11967">
        <v>-133.2025423</v>
      </c>
      <c r="J11967" s="1" t="str">
        <f t="shared" ref="J11967:J11984" si="1702">HYPERLINK("http://geochem.nrcan.gc.ca/cdogs/content/kwd/kwd020018_e.htm", "Fluid (stream)")</f>
        <v>Fluid (stream)</v>
      </c>
      <c r="K11967" s="1" t="str">
        <f t="shared" ref="K11967:K11984" si="1703">HYPERLINK("http://geochem.nrcan.gc.ca/cdogs/content/kwd/kwd080007_e.htm", "Untreated Water")</f>
        <v>Untreated Water</v>
      </c>
      <c r="O11967" t="s">
        <v>19722</v>
      </c>
      <c r="P11967" t="s">
        <v>22</v>
      </c>
      <c r="Q11967" t="s">
        <v>5130</v>
      </c>
    </row>
    <row r="11968" spans="1:17" hidden="1" x14ac:dyDescent="0.25">
      <c r="A11968" t="s">
        <v>46683</v>
      </c>
      <c r="B11968" t="s">
        <v>46684</v>
      </c>
      <c r="C11968" s="1" t="str">
        <f t="shared" si="1697"/>
        <v>21:0723</v>
      </c>
      <c r="D11968" s="1" t="str">
        <f t="shared" si="1701"/>
        <v>21:0213</v>
      </c>
      <c r="E11968" t="s">
        <v>46685</v>
      </c>
      <c r="F11968" t="s">
        <v>46686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 t="s">
        <v>27728</v>
      </c>
      <c r="P11968" t="s">
        <v>22</v>
      </c>
      <c r="Q11968" t="s">
        <v>5130</v>
      </c>
    </row>
    <row r="11969" spans="1:17" hidden="1" x14ac:dyDescent="0.25">
      <c r="A11969" t="s">
        <v>46687</v>
      </c>
      <c r="B11969" t="s">
        <v>46688</v>
      </c>
      <c r="C11969" s="1" t="str">
        <f t="shared" si="1697"/>
        <v>21:0723</v>
      </c>
      <c r="D11969" s="1" t="str">
        <f t="shared" si="1701"/>
        <v>21:0213</v>
      </c>
      <c r="E11969" t="s">
        <v>46689</v>
      </c>
      <c r="F11969" t="s">
        <v>46690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 t="s">
        <v>16917</v>
      </c>
      <c r="P11969" t="s">
        <v>583</v>
      </c>
      <c r="Q11969" t="s">
        <v>3475</v>
      </c>
    </row>
    <row r="11970" spans="1:17" hidden="1" x14ac:dyDescent="0.25">
      <c r="A11970" t="s">
        <v>46691</v>
      </c>
      <c r="B11970" t="s">
        <v>46692</v>
      </c>
      <c r="C11970" s="1" t="str">
        <f t="shared" si="1697"/>
        <v>21:0723</v>
      </c>
      <c r="D11970" s="1" t="str">
        <f t="shared" si="1701"/>
        <v>21:0213</v>
      </c>
      <c r="E11970" t="s">
        <v>46689</v>
      </c>
      <c r="F11970" t="s">
        <v>46693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 t="s">
        <v>46646</v>
      </c>
      <c r="P11970" t="s">
        <v>583</v>
      </c>
      <c r="Q11970" t="s">
        <v>3475</v>
      </c>
    </row>
    <row r="11971" spans="1:17" hidden="1" x14ac:dyDescent="0.25">
      <c r="A11971" t="s">
        <v>46694</v>
      </c>
      <c r="B11971" t="s">
        <v>46695</v>
      </c>
      <c r="C11971" s="1" t="str">
        <f t="shared" si="1697"/>
        <v>21:0723</v>
      </c>
      <c r="D11971" s="1" t="str">
        <f t="shared" si="1701"/>
        <v>21:0213</v>
      </c>
      <c r="E11971" t="s">
        <v>46696</v>
      </c>
      <c r="F11971" t="s">
        <v>46697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 t="s">
        <v>46698</v>
      </c>
      <c r="P11971" t="s">
        <v>397</v>
      </c>
      <c r="Q11971" t="s">
        <v>35</v>
      </c>
    </row>
    <row r="11972" spans="1:17" hidden="1" x14ac:dyDescent="0.25">
      <c r="A11972" t="s">
        <v>46699</v>
      </c>
      <c r="B11972" t="s">
        <v>46700</v>
      </c>
      <c r="C11972" s="1" t="str">
        <f t="shared" si="1697"/>
        <v>21:0723</v>
      </c>
      <c r="D11972" s="1" t="str">
        <f t="shared" si="1701"/>
        <v>21:0213</v>
      </c>
      <c r="E11972" t="s">
        <v>46701</v>
      </c>
      <c r="F11972" t="s">
        <v>46702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 t="s">
        <v>46703</v>
      </c>
      <c r="P11972" t="s">
        <v>2943</v>
      </c>
      <c r="Q11972" t="s">
        <v>5130</v>
      </c>
    </row>
    <row r="11973" spans="1:17" hidden="1" x14ac:dyDescent="0.25">
      <c r="A11973" t="s">
        <v>46704</v>
      </c>
      <c r="B11973" t="s">
        <v>46705</v>
      </c>
      <c r="C11973" s="1" t="str">
        <f t="shared" si="1697"/>
        <v>21:0723</v>
      </c>
      <c r="D11973" s="1" t="str">
        <f t="shared" si="1701"/>
        <v>21:0213</v>
      </c>
      <c r="E11973" t="s">
        <v>46706</v>
      </c>
      <c r="F11973" t="s">
        <v>46707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 t="s">
        <v>46708</v>
      </c>
      <c r="P11973" t="s">
        <v>2212</v>
      </c>
      <c r="Q11973" t="s">
        <v>3475</v>
      </c>
    </row>
    <row r="11974" spans="1:17" hidden="1" x14ac:dyDescent="0.25">
      <c r="A11974" t="s">
        <v>46709</v>
      </c>
      <c r="B11974" t="s">
        <v>46710</v>
      </c>
      <c r="C11974" s="1" t="str">
        <f t="shared" si="1697"/>
        <v>21:0723</v>
      </c>
      <c r="D11974" s="1" t="str">
        <f t="shared" si="1701"/>
        <v>21:0213</v>
      </c>
      <c r="E11974" t="s">
        <v>46711</v>
      </c>
      <c r="F11974" t="s">
        <v>46712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 t="s">
        <v>43523</v>
      </c>
      <c r="P11974" t="s">
        <v>22</v>
      </c>
      <c r="Q11974" t="s">
        <v>398</v>
      </c>
    </row>
    <row r="11975" spans="1:17" hidden="1" x14ac:dyDescent="0.25">
      <c r="A11975" t="s">
        <v>46713</v>
      </c>
      <c r="B11975" t="s">
        <v>46714</v>
      </c>
      <c r="C11975" s="1" t="str">
        <f t="shared" si="1697"/>
        <v>21:0723</v>
      </c>
      <c r="D11975" s="1" t="str">
        <f t="shared" si="1701"/>
        <v>21:0213</v>
      </c>
      <c r="E11975" t="s">
        <v>46715</v>
      </c>
      <c r="F11975" t="s">
        <v>46716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 t="s">
        <v>17914</v>
      </c>
      <c r="P11975" t="s">
        <v>22</v>
      </c>
      <c r="Q11975" t="s">
        <v>365</v>
      </c>
    </row>
    <row r="11976" spans="1:17" hidden="1" x14ac:dyDescent="0.25">
      <c r="A11976" t="s">
        <v>46717</v>
      </c>
      <c r="B11976" t="s">
        <v>46718</v>
      </c>
      <c r="C11976" s="1" t="str">
        <f t="shared" si="1697"/>
        <v>21:0723</v>
      </c>
      <c r="D11976" s="1" t="str">
        <f t="shared" si="1701"/>
        <v>21:0213</v>
      </c>
      <c r="E11976" t="s">
        <v>46719</v>
      </c>
      <c r="F11976" t="s">
        <v>46720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 t="s">
        <v>21</v>
      </c>
      <c r="P11976" t="s">
        <v>22</v>
      </c>
      <c r="Q11976" t="s">
        <v>35</v>
      </c>
    </row>
    <row r="11977" spans="1:17" hidden="1" x14ac:dyDescent="0.25">
      <c r="A11977" t="s">
        <v>46721</v>
      </c>
      <c r="B11977" t="s">
        <v>46722</v>
      </c>
      <c r="C11977" s="1" t="str">
        <f t="shared" si="1697"/>
        <v>21:0723</v>
      </c>
      <c r="D11977" s="1" t="str">
        <f t="shared" si="1701"/>
        <v>21:0213</v>
      </c>
      <c r="E11977" t="s">
        <v>46723</v>
      </c>
      <c r="F11977" t="s">
        <v>46724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 t="s">
        <v>2720</v>
      </c>
      <c r="P11977" t="s">
        <v>583</v>
      </c>
      <c r="Q11977" t="s">
        <v>3475</v>
      </c>
    </row>
    <row r="11978" spans="1:17" hidden="1" x14ac:dyDescent="0.25">
      <c r="A11978" t="s">
        <v>46725</v>
      </c>
      <c r="B11978" t="s">
        <v>46726</v>
      </c>
      <c r="C11978" s="1" t="str">
        <f t="shared" si="1697"/>
        <v>21:0723</v>
      </c>
      <c r="D11978" s="1" t="str">
        <f t="shared" si="1701"/>
        <v>21:0213</v>
      </c>
      <c r="E11978" t="s">
        <v>46727</v>
      </c>
      <c r="F11978" t="s">
        <v>46728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 t="s">
        <v>44995</v>
      </c>
      <c r="P11978" t="s">
        <v>1631</v>
      </c>
      <c r="Q11978" t="s">
        <v>392</v>
      </c>
    </row>
    <row r="11979" spans="1:17" hidden="1" x14ac:dyDescent="0.25">
      <c r="A11979" t="s">
        <v>46729</v>
      </c>
      <c r="B11979" t="s">
        <v>46730</v>
      </c>
      <c r="C11979" s="1" t="str">
        <f t="shared" si="1697"/>
        <v>21:0723</v>
      </c>
      <c r="D11979" s="1" t="str">
        <f t="shared" si="1701"/>
        <v>21:0213</v>
      </c>
      <c r="E11979" t="s">
        <v>46731</v>
      </c>
      <c r="F11979" t="s">
        <v>46732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 t="s">
        <v>57</v>
      </c>
      <c r="P11979" t="s">
        <v>356</v>
      </c>
      <c r="Q11979" t="s">
        <v>29</v>
      </c>
    </row>
    <row r="11980" spans="1:17" hidden="1" x14ac:dyDescent="0.25">
      <c r="A11980" t="s">
        <v>46733</v>
      </c>
      <c r="B11980" t="s">
        <v>46734</v>
      </c>
      <c r="C11980" s="1" t="str">
        <f t="shared" si="1697"/>
        <v>21:0723</v>
      </c>
      <c r="D11980" s="1" t="str">
        <f t="shared" si="1701"/>
        <v>21:0213</v>
      </c>
      <c r="E11980" t="s">
        <v>46735</v>
      </c>
      <c r="F11980" t="s">
        <v>46736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 t="s">
        <v>76</v>
      </c>
      <c r="P11980" t="s">
        <v>45</v>
      </c>
      <c r="Q11980" t="s">
        <v>103</v>
      </c>
    </row>
    <row r="11981" spans="1:17" hidden="1" x14ac:dyDescent="0.25">
      <c r="A11981" t="s">
        <v>46737</v>
      </c>
      <c r="B11981" t="s">
        <v>46738</v>
      </c>
      <c r="C11981" s="1" t="str">
        <f t="shared" si="1697"/>
        <v>21:0723</v>
      </c>
      <c r="D11981" s="1" t="str">
        <f t="shared" si="1701"/>
        <v>21:0213</v>
      </c>
      <c r="E11981" t="s">
        <v>46739</v>
      </c>
      <c r="F11981" t="s">
        <v>46740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 t="s">
        <v>57</v>
      </c>
      <c r="P11981" t="s">
        <v>45</v>
      </c>
      <c r="Q11981" t="s">
        <v>46</v>
      </c>
    </row>
    <row r="11982" spans="1:17" hidden="1" x14ac:dyDescent="0.25">
      <c r="A11982" t="s">
        <v>46741</v>
      </c>
      <c r="B11982" t="s">
        <v>46742</v>
      </c>
      <c r="C11982" s="1" t="str">
        <f t="shared" si="1697"/>
        <v>21:0723</v>
      </c>
      <c r="D11982" s="1" t="str">
        <f t="shared" si="1701"/>
        <v>21:0213</v>
      </c>
      <c r="E11982" t="s">
        <v>46743</v>
      </c>
      <c r="F11982" t="s">
        <v>46744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 t="s">
        <v>3027</v>
      </c>
      <c r="P11982" t="s">
        <v>22</v>
      </c>
      <c r="Q11982" t="s">
        <v>59</v>
      </c>
    </row>
    <row r="11983" spans="1:17" hidden="1" x14ac:dyDescent="0.25">
      <c r="A11983" t="s">
        <v>46745</v>
      </c>
      <c r="B11983" t="s">
        <v>46746</v>
      </c>
      <c r="C11983" s="1" t="str">
        <f t="shared" si="1697"/>
        <v>21:0723</v>
      </c>
      <c r="D11983" s="1" t="str">
        <f t="shared" si="1701"/>
        <v>21:0213</v>
      </c>
      <c r="E11983" t="s">
        <v>46747</v>
      </c>
      <c r="F11983" t="s">
        <v>46748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 t="s">
        <v>4378</v>
      </c>
      <c r="P11983" t="s">
        <v>397</v>
      </c>
      <c r="Q11983" t="s">
        <v>23</v>
      </c>
    </row>
    <row r="11984" spans="1:17" hidden="1" x14ac:dyDescent="0.25">
      <c r="A11984" t="s">
        <v>46749</v>
      </c>
      <c r="B11984" t="s">
        <v>46750</v>
      </c>
      <c r="C11984" s="1" t="str">
        <f t="shared" si="1697"/>
        <v>21:0723</v>
      </c>
      <c r="D11984" s="1" t="str">
        <f t="shared" si="1701"/>
        <v>21:0213</v>
      </c>
      <c r="E11984" t="s">
        <v>46751</v>
      </c>
      <c r="F11984" t="s">
        <v>46752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 t="s">
        <v>2720</v>
      </c>
      <c r="P11984" t="s">
        <v>45</v>
      </c>
      <c r="Q11984" t="s">
        <v>103</v>
      </c>
    </row>
    <row r="11985" spans="1:17" hidden="1" x14ac:dyDescent="0.25">
      <c r="A11985" t="s">
        <v>46753</v>
      </c>
      <c r="B11985" t="s">
        <v>46754</v>
      </c>
      <c r="C11985" s="1" t="str">
        <f t="shared" si="1697"/>
        <v>21:0723</v>
      </c>
      <c r="D11985" s="1" t="str">
        <f>HYPERLINK("http://geochem.nrcan.gc.ca/cdogs/content/svy/svy_e.htm", "")</f>
        <v/>
      </c>
      <c r="G11985" s="1" t="str">
        <f>HYPERLINK("http://geochem.nrcan.gc.ca/cdogs/content/cr_/cr_00085_e.htm", "85")</f>
        <v>85</v>
      </c>
      <c r="J11985" t="s">
        <v>11703</v>
      </c>
      <c r="K11985" t="s">
        <v>11704</v>
      </c>
      <c r="O11985" t="s">
        <v>630</v>
      </c>
      <c r="P11985" t="s">
        <v>2212</v>
      </c>
      <c r="Q11985" t="s">
        <v>398</v>
      </c>
    </row>
    <row r="11986" spans="1:17" hidden="1" x14ac:dyDescent="0.25">
      <c r="A11986" t="s">
        <v>46755</v>
      </c>
      <c r="B11986" t="s">
        <v>46756</v>
      </c>
      <c r="C11986" s="1" t="str">
        <f t="shared" si="1697"/>
        <v>21:0723</v>
      </c>
      <c r="D11986" s="1" t="str">
        <f t="shared" ref="D11986:D12019" si="1704">HYPERLINK("http://geochem.nrcan.gc.ca/cdogs/content/svy/svy210213_e.htm", "21:0213")</f>
        <v>21:0213</v>
      </c>
      <c r="E11986" t="s">
        <v>46757</v>
      </c>
      <c r="F11986" t="s">
        <v>46758</v>
      </c>
      <c r="H11986">
        <v>62.387884700000001</v>
      </c>
      <c r="I11986">
        <v>-133.23296239999999</v>
      </c>
      <c r="J11986" s="1" t="str">
        <f t="shared" ref="J11986:J12019" si="1705">HYPERLINK("http://geochem.nrcan.gc.ca/cdogs/content/kwd/kwd020018_e.htm", "Fluid (stream)")</f>
        <v>Fluid (stream)</v>
      </c>
      <c r="K11986" s="1" t="str">
        <f t="shared" ref="K11986:K12019" si="1706">HYPERLINK("http://geochem.nrcan.gc.ca/cdogs/content/kwd/kwd080007_e.htm", "Untreated Water")</f>
        <v>Untreated Water</v>
      </c>
      <c r="O11986" t="s">
        <v>2418</v>
      </c>
      <c r="P11986" t="s">
        <v>583</v>
      </c>
      <c r="Q11986" t="s">
        <v>398</v>
      </c>
    </row>
    <row r="11987" spans="1:17" hidden="1" x14ac:dyDescent="0.25">
      <c r="A11987" t="s">
        <v>46759</v>
      </c>
      <c r="B11987" t="s">
        <v>46760</v>
      </c>
      <c r="C11987" s="1" t="str">
        <f t="shared" si="1697"/>
        <v>21:0723</v>
      </c>
      <c r="D11987" s="1" t="str">
        <f t="shared" si="1704"/>
        <v>21:0213</v>
      </c>
      <c r="E11987" t="s">
        <v>46761</v>
      </c>
      <c r="F11987" t="s">
        <v>46762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 t="s">
        <v>3022</v>
      </c>
      <c r="P11987" t="s">
        <v>2212</v>
      </c>
      <c r="Q11987" t="s">
        <v>35</v>
      </c>
    </row>
    <row r="11988" spans="1:17" hidden="1" x14ac:dyDescent="0.25">
      <c r="A11988" t="s">
        <v>46763</v>
      </c>
      <c r="B11988" t="s">
        <v>46764</v>
      </c>
      <c r="C11988" s="1" t="str">
        <f t="shared" si="1697"/>
        <v>21:0723</v>
      </c>
      <c r="D11988" s="1" t="str">
        <f t="shared" si="1704"/>
        <v>21:0213</v>
      </c>
      <c r="E11988" t="s">
        <v>46761</v>
      </c>
      <c r="F11988" t="s">
        <v>46765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 t="s">
        <v>7174</v>
      </c>
      <c r="P11988" t="s">
        <v>22</v>
      </c>
      <c r="Q11988" t="s">
        <v>93</v>
      </c>
    </row>
    <row r="11989" spans="1:17" hidden="1" x14ac:dyDescent="0.25">
      <c r="A11989" t="s">
        <v>46766</v>
      </c>
      <c r="B11989" t="s">
        <v>46767</v>
      </c>
      <c r="C11989" s="1" t="str">
        <f t="shared" si="1697"/>
        <v>21:0723</v>
      </c>
      <c r="D11989" s="1" t="str">
        <f t="shared" si="1704"/>
        <v>21:0213</v>
      </c>
      <c r="E11989" t="s">
        <v>46768</v>
      </c>
      <c r="F11989" t="s">
        <v>46769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 t="s">
        <v>1771</v>
      </c>
      <c r="P11989" t="s">
        <v>356</v>
      </c>
      <c r="Q11989" t="s">
        <v>103</v>
      </c>
    </row>
    <row r="11990" spans="1:17" hidden="1" x14ac:dyDescent="0.25">
      <c r="A11990" t="s">
        <v>46770</v>
      </c>
      <c r="B11990" t="s">
        <v>46771</v>
      </c>
      <c r="C11990" s="1" t="str">
        <f t="shared" si="1697"/>
        <v>21:0723</v>
      </c>
      <c r="D11990" s="1" t="str">
        <f t="shared" si="1704"/>
        <v>21:0213</v>
      </c>
      <c r="E11990" t="s">
        <v>46772</v>
      </c>
      <c r="F11990" t="s">
        <v>46773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 t="s">
        <v>1771</v>
      </c>
      <c r="P11990" t="s">
        <v>45</v>
      </c>
      <c r="Q11990" t="s">
        <v>522</v>
      </c>
    </row>
    <row r="11991" spans="1:17" hidden="1" x14ac:dyDescent="0.25">
      <c r="A11991" t="s">
        <v>46774</v>
      </c>
      <c r="B11991" t="s">
        <v>46775</v>
      </c>
      <c r="C11991" s="1" t="str">
        <f t="shared" si="1697"/>
        <v>21:0723</v>
      </c>
      <c r="D11991" s="1" t="str">
        <f t="shared" si="1704"/>
        <v>21:0213</v>
      </c>
      <c r="E11991" t="s">
        <v>46776</v>
      </c>
      <c r="F11991" t="s">
        <v>46777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 t="s">
        <v>14250</v>
      </c>
      <c r="P11991" t="s">
        <v>45</v>
      </c>
      <c r="Q11991" t="s">
        <v>392</v>
      </c>
    </row>
    <row r="11992" spans="1:17" hidden="1" x14ac:dyDescent="0.25">
      <c r="A11992" t="s">
        <v>46778</v>
      </c>
      <c r="B11992" t="s">
        <v>46779</v>
      </c>
      <c r="C11992" s="1" t="str">
        <f t="shared" si="1697"/>
        <v>21:0723</v>
      </c>
      <c r="D11992" s="1" t="str">
        <f t="shared" si="1704"/>
        <v>21:0213</v>
      </c>
      <c r="E11992" t="s">
        <v>46780</v>
      </c>
      <c r="F11992" t="s">
        <v>46781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 t="s">
        <v>327</v>
      </c>
      <c r="P11992" t="s">
        <v>356</v>
      </c>
      <c r="Q11992" t="s">
        <v>46</v>
      </c>
    </row>
    <row r="11993" spans="1:17" hidden="1" x14ac:dyDescent="0.25">
      <c r="A11993" t="s">
        <v>46782</v>
      </c>
      <c r="B11993" t="s">
        <v>46783</v>
      </c>
      <c r="C11993" s="1" t="str">
        <f t="shared" si="1697"/>
        <v>21:0723</v>
      </c>
      <c r="D11993" s="1" t="str">
        <f t="shared" si="1704"/>
        <v>21:0213</v>
      </c>
      <c r="E11993" t="s">
        <v>46784</v>
      </c>
      <c r="F11993" t="s">
        <v>46785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 t="s">
        <v>15971</v>
      </c>
      <c r="P11993" t="s">
        <v>22</v>
      </c>
      <c r="Q11993" t="s">
        <v>23</v>
      </c>
    </row>
    <row r="11994" spans="1:17" hidden="1" x14ac:dyDescent="0.25">
      <c r="A11994" t="s">
        <v>46786</v>
      </c>
      <c r="B11994" t="s">
        <v>46787</v>
      </c>
      <c r="C11994" s="1" t="str">
        <f t="shared" si="1697"/>
        <v>21:0723</v>
      </c>
      <c r="D11994" s="1" t="str">
        <f t="shared" si="1704"/>
        <v>21:0213</v>
      </c>
      <c r="E11994" t="s">
        <v>46788</v>
      </c>
      <c r="F11994" t="s">
        <v>46789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 t="s">
        <v>21</v>
      </c>
      <c r="P11994" t="s">
        <v>22</v>
      </c>
      <c r="Q11994" t="s">
        <v>103</v>
      </c>
    </row>
    <row r="11995" spans="1:17" hidden="1" x14ac:dyDescent="0.25">
      <c r="A11995" t="s">
        <v>46790</v>
      </c>
      <c r="B11995" t="s">
        <v>46791</v>
      </c>
      <c r="C11995" s="1" t="str">
        <f t="shared" si="1697"/>
        <v>21:0723</v>
      </c>
      <c r="D11995" s="1" t="str">
        <f t="shared" si="1704"/>
        <v>21:0213</v>
      </c>
      <c r="E11995" t="s">
        <v>46792</v>
      </c>
      <c r="F11995" t="s">
        <v>46793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 t="s">
        <v>21</v>
      </c>
      <c r="P11995" t="s">
        <v>22</v>
      </c>
      <c r="Q11995" t="s">
        <v>71</v>
      </c>
    </row>
    <row r="11996" spans="1:17" hidden="1" x14ac:dyDescent="0.25">
      <c r="A11996" t="s">
        <v>46794</v>
      </c>
      <c r="B11996" t="s">
        <v>46795</v>
      </c>
      <c r="C11996" s="1" t="str">
        <f t="shared" si="1697"/>
        <v>21:0723</v>
      </c>
      <c r="D11996" s="1" t="str">
        <f t="shared" si="1704"/>
        <v>21:0213</v>
      </c>
      <c r="E11996" t="s">
        <v>46796</v>
      </c>
      <c r="F11996" t="s">
        <v>46797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 t="s">
        <v>551</v>
      </c>
      <c r="P11996" t="s">
        <v>397</v>
      </c>
      <c r="Q11996" t="s">
        <v>149</v>
      </c>
    </row>
    <row r="11997" spans="1:17" hidden="1" x14ac:dyDescent="0.25">
      <c r="A11997" t="s">
        <v>46798</v>
      </c>
      <c r="B11997" t="s">
        <v>46799</v>
      </c>
      <c r="C11997" s="1" t="str">
        <f t="shared" si="1697"/>
        <v>21:0723</v>
      </c>
      <c r="D11997" s="1" t="str">
        <f t="shared" si="1704"/>
        <v>21:0213</v>
      </c>
      <c r="E11997" t="s">
        <v>46800</v>
      </c>
      <c r="F11997" t="s">
        <v>46801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 t="s">
        <v>3027</v>
      </c>
      <c r="P11997" t="s">
        <v>356</v>
      </c>
      <c r="Q11997" t="s">
        <v>653</v>
      </c>
    </row>
    <row r="11998" spans="1:17" hidden="1" x14ac:dyDescent="0.25">
      <c r="A11998" t="s">
        <v>46802</v>
      </c>
      <c r="B11998" t="s">
        <v>46803</v>
      </c>
      <c r="C11998" s="1" t="str">
        <f t="shared" si="1697"/>
        <v>21:0723</v>
      </c>
      <c r="D11998" s="1" t="str">
        <f t="shared" si="1704"/>
        <v>21:0213</v>
      </c>
      <c r="E11998" t="s">
        <v>46804</v>
      </c>
      <c r="F11998" t="s">
        <v>46805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 t="s">
        <v>21</v>
      </c>
      <c r="P11998" t="s">
        <v>356</v>
      </c>
      <c r="Q11998" t="s">
        <v>23</v>
      </c>
    </row>
    <row r="11999" spans="1:17" hidden="1" x14ac:dyDescent="0.25">
      <c r="A11999" t="s">
        <v>46806</v>
      </c>
      <c r="B11999" t="s">
        <v>46807</v>
      </c>
      <c r="C11999" s="1" t="str">
        <f t="shared" si="1697"/>
        <v>21:0723</v>
      </c>
      <c r="D11999" s="1" t="str">
        <f t="shared" si="1704"/>
        <v>21:0213</v>
      </c>
      <c r="E11999" t="s">
        <v>46808</v>
      </c>
      <c r="F11999" t="s">
        <v>46809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 t="s">
        <v>46810</v>
      </c>
      <c r="P11999" t="s">
        <v>2943</v>
      </c>
      <c r="Q11999" t="s">
        <v>59</v>
      </c>
    </row>
    <row r="12000" spans="1:17" hidden="1" x14ac:dyDescent="0.25">
      <c r="A12000" t="s">
        <v>46811</v>
      </c>
      <c r="B12000" t="s">
        <v>46812</v>
      </c>
      <c r="C12000" s="1" t="str">
        <f t="shared" si="1697"/>
        <v>21:0723</v>
      </c>
      <c r="D12000" s="1" t="str">
        <f t="shared" si="1704"/>
        <v>21:0213</v>
      </c>
      <c r="E12000" t="s">
        <v>46813</v>
      </c>
      <c r="F12000" t="s">
        <v>46814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 t="s">
        <v>9521</v>
      </c>
      <c r="P12000" t="s">
        <v>397</v>
      </c>
      <c r="Q12000" t="s">
        <v>522</v>
      </c>
    </row>
    <row r="12001" spans="1:17" hidden="1" x14ac:dyDescent="0.25">
      <c r="A12001" t="s">
        <v>46815</v>
      </c>
      <c r="B12001" t="s">
        <v>46816</v>
      </c>
      <c r="C12001" s="1" t="str">
        <f t="shared" si="1697"/>
        <v>21:0723</v>
      </c>
      <c r="D12001" s="1" t="str">
        <f t="shared" si="1704"/>
        <v>21:0213</v>
      </c>
      <c r="E12001" t="s">
        <v>46817</v>
      </c>
      <c r="F12001" t="s">
        <v>46818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 t="s">
        <v>21</v>
      </c>
      <c r="P12001" t="s">
        <v>2212</v>
      </c>
      <c r="Q12001" t="s">
        <v>215</v>
      </c>
    </row>
    <row r="12002" spans="1:17" hidden="1" x14ac:dyDescent="0.25">
      <c r="A12002" t="s">
        <v>46819</v>
      </c>
      <c r="B12002" t="s">
        <v>46820</v>
      </c>
      <c r="C12002" s="1" t="str">
        <f t="shared" si="1697"/>
        <v>21:0723</v>
      </c>
      <c r="D12002" s="1" t="str">
        <f t="shared" si="1704"/>
        <v>21:0213</v>
      </c>
      <c r="E12002" t="s">
        <v>46821</v>
      </c>
      <c r="F12002" t="s">
        <v>46822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 t="s">
        <v>2927</v>
      </c>
      <c r="P12002" t="s">
        <v>22</v>
      </c>
      <c r="Q12002" t="s">
        <v>522</v>
      </c>
    </row>
    <row r="12003" spans="1:17" hidden="1" x14ac:dyDescent="0.25">
      <c r="A12003" t="s">
        <v>46823</v>
      </c>
      <c r="B12003" t="s">
        <v>46824</v>
      </c>
      <c r="C12003" s="1" t="str">
        <f t="shared" si="1697"/>
        <v>21:0723</v>
      </c>
      <c r="D12003" s="1" t="str">
        <f t="shared" si="1704"/>
        <v>21:0213</v>
      </c>
      <c r="E12003" t="s">
        <v>46825</v>
      </c>
      <c r="F12003" t="s">
        <v>46826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 t="s">
        <v>21</v>
      </c>
      <c r="P12003" t="s">
        <v>45</v>
      </c>
      <c r="Q12003" t="s">
        <v>392</v>
      </c>
    </row>
    <row r="12004" spans="1:17" hidden="1" x14ac:dyDescent="0.25">
      <c r="A12004" t="s">
        <v>46827</v>
      </c>
      <c r="B12004" t="s">
        <v>46828</v>
      </c>
      <c r="C12004" s="1" t="str">
        <f t="shared" si="1697"/>
        <v>21:0723</v>
      </c>
      <c r="D12004" s="1" t="str">
        <f t="shared" si="1704"/>
        <v>21:0213</v>
      </c>
      <c r="E12004" t="s">
        <v>46829</v>
      </c>
      <c r="F12004" t="s">
        <v>46830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 t="s">
        <v>21</v>
      </c>
      <c r="P12004" t="s">
        <v>356</v>
      </c>
      <c r="Q12004" t="s">
        <v>653</v>
      </c>
    </row>
    <row r="12005" spans="1:17" hidden="1" x14ac:dyDescent="0.25">
      <c r="A12005" t="s">
        <v>46831</v>
      </c>
      <c r="B12005" t="s">
        <v>46832</v>
      </c>
      <c r="C12005" s="1" t="str">
        <f t="shared" si="1697"/>
        <v>21:0723</v>
      </c>
      <c r="D12005" s="1" t="str">
        <f t="shared" si="1704"/>
        <v>21:0213</v>
      </c>
      <c r="E12005" t="s">
        <v>46833</v>
      </c>
      <c r="F12005" t="s">
        <v>46834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 t="s">
        <v>21</v>
      </c>
      <c r="P12005" t="s">
        <v>2715</v>
      </c>
      <c r="Q12005" t="s">
        <v>398</v>
      </c>
    </row>
    <row r="12006" spans="1:17" hidden="1" x14ac:dyDescent="0.25">
      <c r="A12006" t="s">
        <v>46835</v>
      </c>
      <c r="B12006" t="s">
        <v>46836</v>
      </c>
      <c r="C12006" s="1" t="str">
        <f t="shared" si="1697"/>
        <v>21:0723</v>
      </c>
      <c r="D12006" s="1" t="str">
        <f t="shared" si="1704"/>
        <v>21:0213</v>
      </c>
      <c r="E12006" t="s">
        <v>46837</v>
      </c>
      <c r="F12006" t="s">
        <v>46838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 t="s">
        <v>17101</v>
      </c>
      <c r="P12006" t="s">
        <v>636</v>
      </c>
      <c r="Q12006" t="s">
        <v>35</v>
      </c>
    </row>
    <row r="12007" spans="1:17" hidden="1" x14ac:dyDescent="0.25">
      <c r="A12007" t="s">
        <v>46839</v>
      </c>
      <c r="B12007" t="s">
        <v>46840</v>
      </c>
      <c r="C12007" s="1" t="str">
        <f t="shared" si="1697"/>
        <v>21:0723</v>
      </c>
      <c r="D12007" s="1" t="str">
        <f t="shared" si="1704"/>
        <v>21:0213</v>
      </c>
      <c r="E12007" t="s">
        <v>46841</v>
      </c>
      <c r="F12007" t="s">
        <v>46842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 t="s">
        <v>2927</v>
      </c>
      <c r="P12007" t="s">
        <v>2212</v>
      </c>
      <c r="Q12007" t="s">
        <v>23</v>
      </c>
    </row>
    <row r="12008" spans="1:17" hidden="1" x14ac:dyDescent="0.25">
      <c r="A12008" t="s">
        <v>46843</v>
      </c>
      <c r="B12008" t="s">
        <v>46844</v>
      </c>
      <c r="C12008" s="1" t="str">
        <f t="shared" si="1697"/>
        <v>21:0723</v>
      </c>
      <c r="D12008" s="1" t="str">
        <f t="shared" si="1704"/>
        <v>21:0213</v>
      </c>
      <c r="E12008" t="s">
        <v>46845</v>
      </c>
      <c r="F12008" t="s">
        <v>46846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 t="s">
        <v>43349</v>
      </c>
      <c r="P12008" t="s">
        <v>397</v>
      </c>
      <c r="Q12008" t="s">
        <v>35</v>
      </c>
    </row>
    <row r="12009" spans="1:17" hidden="1" x14ac:dyDescent="0.25">
      <c r="A12009" t="s">
        <v>46847</v>
      </c>
      <c r="B12009" t="s">
        <v>46848</v>
      </c>
      <c r="C12009" s="1" t="str">
        <f t="shared" si="1697"/>
        <v>21:0723</v>
      </c>
      <c r="D12009" s="1" t="str">
        <f t="shared" si="1704"/>
        <v>21:0213</v>
      </c>
      <c r="E12009" t="s">
        <v>46849</v>
      </c>
      <c r="F12009" t="s">
        <v>46850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 t="s">
        <v>607</v>
      </c>
      <c r="P12009" t="s">
        <v>397</v>
      </c>
      <c r="Q12009" t="s">
        <v>35</v>
      </c>
    </row>
    <row r="12010" spans="1:17" hidden="1" x14ac:dyDescent="0.25">
      <c r="A12010" t="s">
        <v>46851</v>
      </c>
      <c r="B12010" t="s">
        <v>46852</v>
      </c>
      <c r="C12010" s="1" t="str">
        <f t="shared" si="1697"/>
        <v>21:0723</v>
      </c>
      <c r="D12010" s="1" t="str">
        <f t="shared" si="1704"/>
        <v>21:0213</v>
      </c>
      <c r="E12010" t="s">
        <v>46853</v>
      </c>
      <c r="F12010" t="s">
        <v>46854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 t="s">
        <v>21</v>
      </c>
      <c r="P12010" t="s">
        <v>583</v>
      </c>
      <c r="Q12010" t="s">
        <v>522</v>
      </c>
    </row>
    <row r="12011" spans="1:17" hidden="1" x14ac:dyDescent="0.25">
      <c r="A12011" t="s">
        <v>46855</v>
      </c>
      <c r="B12011" t="s">
        <v>46856</v>
      </c>
      <c r="C12011" s="1" t="str">
        <f t="shared" ref="C12011:C12074" si="1707">HYPERLINK("http://geochem.nrcan.gc.ca/cdogs/content/bdl/bdl210723_e.htm", "21:0723")</f>
        <v>21:0723</v>
      </c>
      <c r="D12011" s="1" t="str">
        <f t="shared" si="1704"/>
        <v>21:0213</v>
      </c>
      <c r="E12011" t="s">
        <v>46857</v>
      </c>
      <c r="F12011" t="s">
        <v>46858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 t="s">
        <v>46646</v>
      </c>
      <c r="P12011" t="s">
        <v>391</v>
      </c>
      <c r="Q12011" t="s">
        <v>392</v>
      </c>
    </row>
    <row r="12012" spans="1:17" hidden="1" x14ac:dyDescent="0.25">
      <c r="A12012" t="s">
        <v>46859</v>
      </c>
      <c r="B12012" t="s">
        <v>46860</v>
      </c>
      <c r="C12012" s="1" t="str">
        <f t="shared" si="1707"/>
        <v>21:0723</v>
      </c>
      <c r="D12012" s="1" t="str">
        <f t="shared" si="1704"/>
        <v>21:0213</v>
      </c>
      <c r="E12012" t="s">
        <v>46861</v>
      </c>
      <c r="F12012" t="s">
        <v>46862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 t="s">
        <v>2731</v>
      </c>
      <c r="P12012" t="s">
        <v>631</v>
      </c>
      <c r="Q12012" t="s">
        <v>365</v>
      </c>
    </row>
    <row r="12013" spans="1:17" hidden="1" x14ac:dyDescent="0.25">
      <c r="A12013" t="s">
        <v>46863</v>
      </c>
      <c r="B12013" t="s">
        <v>46864</v>
      </c>
      <c r="C12013" s="1" t="str">
        <f t="shared" si="1707"/>
        <v>21:0723</v>
      </c>
      <c r="D12013" s="1" t="str">
        <f t="shared" si="1704"/>
        <v>21:0213</v>
      </c>
      <c r="E12013" t="s">
        <v>46865</v>
      </c>
      <c r="F12013" t="s">
        <v>46866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 t="s">
        <v>21</v>
      </c>
      <c r="P12013" t="s">
        <v>397</v>
      </c>
      <c r="Q12013" t="s">
        <v>365</v>
      </c>
    </row>
    <row r="12014" spans="1:17" hidden="1" x14ac:dyDescent="0.25">
      <c r="A12014" t="s">
        <v>46867</v>
      </c>
      <c r="B12014" t="s">
        <v>46868</v>
      </c>
      <c r="C12014" s="1" t="str">
        <f t="shared" si="1707"/>
        <v>21:0723</v>
      </c>
      <c r="D12014" s="1" t="str">
        <f t="shared" si="1704"/>
        <v>21:0213</v>
      </c>
      <c r="E12014" t="s">
        <v>46869</v>
      </c>
      <c r="F12014" t="s">
        <v>46870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 t="s">
        <v>21</v>
      </c>
      <c r="P12014" t="s">
        <v>1631</v>
      </c>
      <c r="Q12014" t="s">
        <v>365</v>
      </c>
    </row>
    <row r="12015" spans="1:17" hidden="1" x14ac:dyDescent="0.25">
      <c r="A12015" t="s">
        <v>46871</v>
      </c>
      <c r="B12015" t="s">
        <v>46872</v>
      </c>
      <c r="C12015" s="1" t="str">
        <f t="shared" si="1707"/>
        <v>21:0723</v>
      </c>
      <c r="D12015" s="1" t="str">
        <f t="shared" si="1704"/>
        <v>21:0213</v>
      </c>
      <c r="E12015" t="s">
        <v>46869</v>
      </c>
      <c r="F12015" t="s">
        <v>46873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 t="s">
        <v>21</v>
      </c>
      <c r="P12015" t="s">
        <v>658</v>
      </c>
      <c r="Q12015" t="s">
        <v>365</v>
      </c>
    </row>
    <row r="12016" spans="1:17" hidden="1" x14ac:dyDescent="0.25">
      <c r="A12016" t="s">
        <v>46874</v>
      </c>
      <c r="B12016" t="s">
        <v>46875</v>
      </c>
      <c r="C12016" s="1" t="str">
        <f t="shared" si="1707"/>
        <v>21:0723</v>
      </c>
      <c r="D12016" s="1" t="str">
        <f t="shared" si="1704"/>
        <v>21:0213</v>
      </c>
      <c r="E12016" t="s">
        <v>46876</v>
      </c>
      <c r="F12016" t="s">
        <v>46877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 t="s">
        <v>21</v>
      </c>
      <c r="P12016" t="s">
        <v>397</v>
      </c>
      <c r="Q12016" t="s">
        <v>5130</v>
      </c>
    </row>
    <row r="12017" spans="1:17" hidden="1" x14ac:dyDescent="0.25">
      <c r="A12017" t="s">
        <v>46878</v>
      </c>
      <c r="B12017" t="s">
        <v>46879</v>
      </c>
      <c r="C12017" s="1" t="str">
        <f t="shared" si="1707"/>
        <v>21:0723</v>
      </c>
      <c r="D12017" s="1" t="str">
        <f t="shared" si="1704"/>
        <v>21:0213</v>
      </c>
      <c r="E12017" t="s">
        <v>46880</v>
      </c>
      <c r="F12017" t="s">
        <v>46881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 t="s">
        <v>9517</v>
      </c>
      <c r="P12017" t="s">
        <v>2943</v>
      </c>
      <c r="Q12017" t="s">
        <v>23</v>
      </c>
    </row>
    <row r="12018" spans="1:17" hidden="1" x14ac:dyDescent="0.25">
      <c r="A12018" t="s">
        <v>46882</v>
      </c>
      <c r="B12018" t="s">
        <v>46883</v>
      </c>
      <c r="C12018" s="1" t="str">
        <f t="shared" si="1707"/>
        <v>21:0723</v>
      </c>
      <c r="D12018" s="1" t="str">
        <f t="shared" si="1704"/>
        <v>21:0213</v>
      </c>
      <c r="E12018" t="s">
        <v>46884</v>
      </c>
      <c r="F12018" t="s">
        <v>46885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 t="s">
        <v>9744</v>
      </c>
      <c r="P12018" t="s">
        <v>1515</v>
      </c>
      <c r="Q12018" t="s">
        <v>522</v>
      </c>
    </row>
    <row r="12019" spans="1:17" hidden="1" x14ac:dyDescent="0.25">
      <c r="A12019" t="s">
        <v>46886</v>
      </c>
      <c r="B12019" t="s">
        <v>46887</v>
      </c>
      <c r="C12019" s="1" t="str">
        <f t="shared" si="1707"/>
        <v>21:0723</v>
      </c>
      <c r="D12019" s="1" t="str">
        <f t="shared" si="1704"/>
        <v>21:0213</v>
      </c>
      <c r="E12019" t="s">
        <v>46888</v>
      </c>
      <c r="F12019" t="s">
        <v>46889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 t="s">
        <v>15971</v>
      </c>
      <c r="P12019" t="s">
        <v>397</v>
      </c>
      <c r="Q12019" t="s">
        <v>522</v>
      </c>
    </row>
    <row r="12020" spans="1:17" hidden="1" x14ac:dyDescent="0.25">
      <c r="A12020" t="s">
        <v>46890</v>
      </c>
      <c r="B12020" t="s">
        <v>46891</v>
      </c>
      <c r="C12020" s="1" t="str">
        <f t="shared" si="1707"/>
        <v>21:0723</v>
      </c>
      <c r="D12020" s="1" t="str">
        <f>HYPERLINK("http://geochem.nrcan.gc.ca/cdogs/content/svy/svy_e.htm", "")</f>
        <v/>
      </c>
      <c r="G12020" s="1" t="str">
        <f>HYPERLINK("http://geochem.nrcan.gc.ca/cdogs/content/cr_/cr_00086_e.htm", "86")</f>
        <v>86</v>
      </c>
      <c r="J12020" t="s">
        <v>11703</v>
      </c>
      <c r="K12020" t="s">
        <v>11704</v>
      </c>
      <c r="O12020" t="s">
        <v>512</v>
      </c>
      <c r="P12020" t="s">
        <v>391</v>
      </c>
      <c r="Q12020" t="s">
        <v>35</v>
      </c>
    </row>
    <row r="12021" spans="1:17" hidden="1" x14ac:dyDescent="0.25">
      <c r="A12021" t="s">
        <v>46892</v>
      </c>
      <c r="B12021" t="s">
        <v>46893</v>
      </c>
      <c r="C12021" s="1" t="str">
        <f t="shared" si="1707"/>
        <v>21:0723</v>
      </c>
      <c r="D12021" s="1" t="str">
        <f t="shared" ref="D12021:D12038" si="1708">HYPERLINK("http://geochem.nrcan.gc.ca/cdogs/content/svy/svy210213_e.htm", "21:0213")</f>
        <v>21:0213</v>
      </c>
      <c r="E12021" t="s">
        <v>46894</v>
      </c>
      <c r="F12021" t="s">
        <v>46895</v>
      </c>
      <c r="H12021">
        <v>62.533501100000002</v>
      </c>
      <c r="I12021">
        <v>-133.0186721</v>
      </c>
      <c r="J12021" s="1" t="str">
        <f t="shared" ref="J12021:J12038" si="1709">HYPERLINK("http://geochem.nrcan.gc.ca/cdogs/content/kwd/kwd020018_e.htm", "Fluid (stream)")</f>
        <v>Fluid (stream)</v>
      </c>
      <c r="K12021" s="1" t="str">
        <f t="shared" ref="K12021:K12038" si="1710">HYPERLINK("http://geochem.nrcan.gc.ca/cdogs/content/kwd/kwd080007_e.htm", "Untreated Water")</f>
        <v>Untreated Water</v>
      </c>
      <c r="O12021" t="s">
        <v>327</v>
      </c>
      <c r="P12021" t="s">
        <v>2212</v>
      </c>
      <c r="Q12021" t="s">
        <v>59</v>
      </c>
    </row>
    <row r="12022" spans="1:17" hidden="1" x14ac:dyDescent="0.25">
      <c r="A12022" t="s">
        <v>46896</v>
      </c>
      <c r="B12022" t="s">
        <v>46897</v>
      </c>
      <c r="C12022" s="1" t="str">
        <f t="shared" si="1707"/>
        <v>21:0723</v>
      </c>
      <c r="D12022" s="1" t="str">
        <f t="shared" si="1708"/>
        <v>21:0213</v>
      </c>
      <c r="E12022" t="s">
        <v>46898</v>
      </c>
      <c r="F12022" t="s">
        <v>46899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 t="s">
        <v>512</v>
      </c>
      <c r="P12022" t="s">
        <v>830</v>
      </c>
      <c r="Q12022" t="s">
        <v>29</v>
      </c>
    </row>
    <row r="12023" spans="1:17" hidden="1" x14ac:dyDescent="0.25">
      <c r="A12023" t="s">
        <v>46900</v>
      </c>
      <c r="B12023" t="s">
        <v>46901</v>
      </c>
      <c r="C12023" s="1" t="str">
        <f t="shared" si="1707"/>
        <v>21:0723</v>
      </c>
      <c r="D12023" s="1" t="str">
        <f t="shared" si="1708"/>
        <v>21:0213</v>
      </c>
      <c r="E12023" t="s">
        <v>46902</v>
      </c>
      <c r="F12023" t="s">
        <v>46903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 t="s">
        <v>1812</v>
      </c>
      <c r="P12023" t="s">
        <v>2212</v>
      </c>
      <c r="Q12023" t="s">
        <v>59</v>
      </c>
    </row>
    <row r="12024" spans="1:17" hidden="1" x14ac:dyDescent="0.25">
      <c r="A12024" t="s">
        <v>46904</v>
      </c>
      <c r="B12024" t="s">
        <v>46905</v>
      </c>
      <c r="C12024" s="1" t="str">
        <f t="shared" si="1707"/>
        <v>21:0723</v>
      </c>
      <c r="D12024" s="1" t="str">
        <f t="shared" si="1708"/>
        <v>21:0213</v>
      </c>
      <c r="E12024" t="s">
        <v>46906</v>
      </c>
      <c r="F12024" t="s">
        <v>46907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 t="s">
        <v>21</v>
      </c>
      <c r="P12024" t="s">
        <v>391</v>
      </c>
      <c r="Q12024" t="s">
        <v>93</v>
      </c>
    </row>
    <row r="12025" spans="1:17" hidden="1" x14ac:dyDescent="0.25">
      <c r="A12025" t="s">
        <v>46908</v>
      </c>
      <c r="B12025" t="s">
        <v>46909</v>
      </c>
      <c r="C12025" s="1" t="str">
        <f t="shared" si="1707"/>
        <v>21:0723</v>
      </c>
      <c r="D12025" s="1" t="str">
        <f t="shared" si="1708"/>
        <v>21:0213</v>
      </c>
      <c r="E12025" t="s">
        <v>46910</v>
      </c>
      <c r="F12025" t="s">
        <v>46911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 t="s">
        <v>21</v>
      </c>
      <c r="P12025" t="s">
        <v>583</v>
      </c>
      <c r="Q12025" t="s">
        <v>35</v>
      </c>
    </row>
    <row r="12026" spans="1:17" hidden="1" x14ac:dyDescent="0.25">
      <c r="A12026" t="s">
        <v>46912</v>
      </c>
      <c r="B12026" t="s">
        <v>46913</v>
      </c>
      <c r="C12026" s="1" t="str">
        <f t="shared" si="1707"/>
        <v>21:0723</v>
      </c>
      <c r="D12026" s="1" t="str">
        <f t="shared" si="1708"/>
        <v>21:0213</v>
      </c>
      <c r="E12026" t="s">
        <v>46914</v>
      </c>
      <c r="F12026" t="s">
        <v>46915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 t="s">
        <v>46916</v>
      </c>
      <c r="P12026" t="s">
        <v>2943</v>
      </c>
      <c r="Q12026" t="s">
        <v>522</v>
      </c>
    </row>
    <row r="12027" spans="1:17" hidden="1" x14ac:dyDescent="0.25">
      <c r="A12027" t="s">
        <v>46917</v>
      </c>
      <c r="B12027" t="s">
        <v>46918</v>
      </c>
      <c r="C12027" s="1" t="str">
        <f t="shared" si="1707"/>
        <v>21:0723</v>
      </c>
      <c r="D12027" s="1" t="str">
        <f t="shared" si="1708"/>
        <v>21:0213</v>
      </c>
      <c r="E12027" t="s">
        <v>46919</v>
      </c>
      <c r="F12027" t="s">
        <v>46920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 t="s">
        <v>2120</v>
      </c>
      <c r="P12027" t="s">
        <v>583</v>
      </c>
      <c r="Q12027" t="s">
        <v>35</v>
      </c>
    </row>
    <row r="12028" spans="1:17" hidden="1" x14ac:dyDescent="0.25">
      <c r="A12028" t="s">
        <v>46921</v>
      </c>
      <c r="B12028" t="s">
        <v>46922</v>
      </c>
      <c r="C12028" s="1" t="str">
        <f t="shared" si="1707"/>
        <v>21:0723</v>
      </c>
      <c r="D12028" s="1" t="str">
        <f t="shared" si="1708"/>
        <v>21:0213</v>
      </c>
      <c r="E12028" t="s">
        <v>46923</v>
      </c>
      <c r="F12028" t="s">
        <v>46924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  <c r="O12028" t="s">
        <v>108</v>
      </c>
      <c r="P12028" t="s">
        <v>108</v>
      </c>
      <c r="Q12028" t="s">
        <v>108</v>
      </c>
    </row>
    <row r="12029" spans="1:17" hidden="1" x14ac:dyDescent="0.25">
      <c r="A12029" t="s">
        <v>46925</v>
      </c>
      <c r="B12029" t="s">
        <v>46926</v>
      </c>
      <c r="C12029" s="1" t="str">
        <f t="shared" si="1707"/>
        <v>21:0723</v>
      </c>
      <c r="D12029" s="1" t="str">
        <f t="shared" si="1708"/>
        <v>21:0213</v>
      </c>
      <c r="E12029" t="s">
        <v>46927</v>
      </c>
      <c r="F12029" t="s">
        <v>46928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 t="s">
        <v>46929</v>
      </c>
      <c r="P12029" t="s">
        <v>22</v>
      </c>
      <c r="Q12029" t="s">
        <v>52</v>
      </c>
    </row>
    <row r="12030" spans="1:17" hidden="1" x14ac:dyDescent="0.25">
      <c r="A12030" t="s">
        <v>46930</v>
      </c>
      <c r="B12030" t="s">
        <v>46931</v>
      </c>
      <c r="C12030" s="1" t="str">
        <f t="shared" si="1707"/>
        <v>21:0723</v>
      </c>
      <c r="D12030" s="1" t="str">
        <f t="shared" si="1708"/>
        <v>21:0213</v>
      </c>
      <c r="E12030" t="s">
        <v>46932</v>
      </c>
      <c r="F12030" t="s">
        <v>46933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 t="s">
        <v>3376</v>
      </c>
      <c r="P12030" t="s">
        <v>22</v>
      </c>
      <c r="Q12030" t="s">
        <v>189</v>
      </c>
    </row>
    <row r="12031" spans="1:17" hidden="1" x14ac:dyDescent="0.25">
      <c r="A12031" t="s">
        <v>46934</v>
      </c>
      <c r="B12031" t="s">
        <v>46935</v>
      </c>
      <c r="C12031" s="1" t="str">
        <f t="shared" si="1707"/>
        <v>21:0723</v>
      </c>
      <c r="D12031" s="1" t="str">
        <f t="shared" si="1708"/>
        <v>21:0213</v>
      </c>
      <c r="E12031" t="s">
        <v>46932</v>
      </c>
      <c r="F12031" t="s">
        <v>46936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 t="s">
        <v>512</v>
      </c>
      <c r="P12031" t="s">
        <v>22</v>
      </c>
      <c r="Q12031" t="s">
        <v>46</v>
      </c>
    </row>
    <row r="12032" spans="1:17" hidden="1" x14ac:dyDescent="0.25">
      <c r="A12032" t="s">
        <v>46937</v>
      </c>
      <c r="B12032" t="s">
        <v>46938</v>
      </c>
      <c r="C12032" s="1" t="str">
        <f t="shared" si="1707"/>
        <v>21:0723</v>
      </c>
      <c r="D12032" s="1" t="str">
        <f t="shared" si="1708"/>
        <v>21:0213</v>
      </c>
      <c r="E12032" t="s">
        <v>46939</v>
      </c>
      <c r="F12032" t="s">
        <v>46940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  <c r="O12032" t="s">
        <v>108</v>
      </c>
      <c r="P12032" t="s">
        <v>108</v>
      </c>
      <c r="Q12032" t="s">
        <v>108</v>
      </c>
    </row>
    <row r="12033" spans="1:17" hidden="1" x14ac:dyDescent="0.25">
      <c r="A12033" t="s">
        <v>46941</v>
      </c>
      <c r="B12033" t="s">
        <v>46942</v>
      </c>
      <c r="C12033" s="1" t="str">
        <f t="shared" si="1707"/>
        <v>21:0723</v>
      </c>
      <c r="D12033" s="1" t="str">
        <f t="shared" si="1708"/>
        <v>21:0213</v>
      </c>
      <c r="E12033" t="s">
        <v>46943</v>
      </c>
      <c r="F12033" t="s">
        <v>46944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 t="s">
        <v>370</v>
      </c>
      <c r="P12033" t="s">
        <v>356</v>
      </c>
      <c r="Q12033" t="s">
        <v>198</v>
      </c>
    </row>
    <row r="12034" spans="1:17" hidden="1" x14ac:dyDescent="0.25">
      <c r="A12034" t="s">
        <v>46945</v>
      </c>
      <c r="B12034" t="s">
        <v>46946</v>
      </c>
      <c r="C12034" s="1" t="str">
        <f t="shared" si="1707"/>
        <v>21:0723</v>
      </c>
      <c r="D12034" s="1" t="str">
        <f t="shared" si="1708"/>
        <v>21:0213</v>
      </c>
      <c r="E12034" t="s">
        <v>46947</v>
      </c>
      <c r="F12034" t="s">
        <v>46948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 t="s">
        <v>46949</v>
      </c>
      <c r="P12034" t="s">
        <v>356</v>
      </c>
      <c r="Q12034" t="s">
        <v>35</v>
      </c>
    </row>
    <row r="12035" spans="1:17" hidden="1" x14ac:dyDescent="0.25">
      <c r="A12035" t="s">
        <v>46950</v>
      </c>
      <c r="B12035" t="s">
        <v>46951</v>
      </c>
      <c r="C12035" s="1" t="str">
        <f t="shared" si="1707"/>
        <v>21:0723</v>
      </c>
      <c r="D12035" s="1" t="str">
        <f t="shared" si="1708"/>
        <v>21:0213</v>
      </c>
      <c r="E12035" t="s">
        <v>46952</v>
      </c>
      <c r="F12035" t="s">
        <v>46953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 t="s">
        <v>10120</v>
      </c>
      <c r="P12035" t="s">
        <v>356</v>
      </c>
      <c r="Q12035" t="s">
        <v>398</v>
      </c>
    </row>
    <row r="12036" spans="1:17" hidden="1" x14ac:dyDescent="0.25">
      <c r="A12036" t="s">
        <v>46954</v>
      </c>
      <c r="B12036" t="s">
        <v>46955</v>
      </c>
      <c r="C12036" s="1" t="str">
        <f t="shared" si="1707"/>
        <v>21:0723</v>
      </c>
      <c r="D12036" s="1" t="str">
        <f t="shared" si="1708"/>
        <v>21:0213</v>
      </c>
      <c r="E12036" t="s">
        <v>46956</v>
      </c>
      <c r="F12036" t="s">
        <v>46957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 t="s">
        <v>6864</v>
      </c>
      <c r="P12036" t="s">
        <v>1631</v>
      </c>
      <c r="Q12036" t="s">
        <v>59</v>
      </c>
    </row>
    <row r="12037" spans="1:17" hidden="1" x14ac:dyDescent="0.25">
      <c r="A12037" t="s">
        <v>46958</v>
      </c>
      <c r="B12037" t="s">
        <v>46959</v>
      </c>
      <c r="C12037" s="1" t="str">
        <f t="shared" si="1707"/>
        <v>21:0723</v>
      </c>
      <c r="D12037" s="1" t="str">
        <f t="shared" si="1708"/>
        <v>21:0213</v>
      </c>
      <c r="E12037" t="s">
        <v>46960</v>
      </c>
      <c r="F12037" t="s">
        <v>46961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 t="s">
        <v>46962</v>
      </c>
      <c r="P12037" t="s">
        <v>2212</v>
      </c>
      <c r="Q12037" t="s">
        <v>35</v>
      </c>
    </row>
    <row r="12038" spans="1:17" hidden="1" x14ac:dyDescent="0.25">
      <c r="A12038" t="s">
        <v>46963</v>
      </c>
      <c r="B12038" t="s">
        <v>46964</v>
      </c>
      <c r="C12038" s="1" t="str">
        <f t="shared" si="1707"/>
        <v>21:0723</v>
      </c>
      <c r="D12038" s="1" t="str">
        <f t="shared" si="1708"/>
        <v>21:0213</v>
      </c>
      <c r="E12038" t="s">
        <v>46965</v>
      </c>
      <c r="F12038" t="s">
        <v>46966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 t="s">
        <v>3089</v>
      </c>
      <c r="P12038" t="s">
        <v>880</v>
      </c>
      <c r="Q12038" t="s">
        <v>35</v>
      </c>
    </row>
    <row r="12039" spans="1:17" hidden="1" x14ac:dyDescent="0.25">
      <c r="A12039" t="s">
        <v>46967</v>
      </c>
      <c r="B12039" t="s">
        <v>46968</v>
      </c>
      <c r="C12039" s="1" t="str">
        <f t="shared" si="1707"/>
        <v>21:0723</v>
      </c>
      <c r="D12039" s="1" t="str">
        <f>HYPERLINK("http://geochem.nrcan.gc.ca/cdogs/content/svy/svy_e.htm", "")</f>
        <v/>
      </c>
      <c r="G12039" s="1" t="str">
        <f>HYPERLINK("http://geochem.nrcan.gc.ca/cdogs/content/cr_/cr_00084_e.htm", "84")</f>
        <v>84</v>
      </c>
      <c r="J12039" t="s">
        <v>11703</v>
      </c>
      <c r="K12039" t="s">
        <v>11704</v>
      </c>
      <c r="O12039" t="s">
        <v>1247</v>
      </c>
      <c r="P12039" t="s">
        <v>397</v>
      </c>
      <c r="Q12039" t="s">
        <v>392</v>
      </c>
    </row>
    <row r="12040" spans="1:17" hidden="1" x14ac:dyDescent="0.25">
      <c r="A12040" t="s">
        <v>46969</v>
      </c>
      <c r="B12040" t="s">
        <v>46970</v>
      </c>
      <c r="C12040" s="1" t="str">
        <f t="shared" si="1707"/>
        <v>21:0723</v>
      </c>
      <c r="D12040" s="1" t="str">
        <f t="shared" ref="D12040:D12059" si="1711">HYPERLINK("http://geochem.nrcan.gc.ca/cdogs/content/svy/svy210213_e.htm", "21:0213")</f>
        <v>21:0213</v>
      </c>
      <c r="E12040" t="s">
        <v>46971</v>
      </c>
      <c r="F12040" t="s">
        <v>46972</v>
      </c>
      <c r="H12040">
        <v>62.602396200000001</v>
      </c>
      <c r="I12040">
        <v>-133.5018939</v>
      </c>
      <c r="J12040" s="1" t="str">
        <f t="shared" ref="J12040:J12059" si="1712">HYPERLINK("http://geochem.nrcan.gc.ca/cdogs/content/kwd/kwd020018_e.htm", "Fluid (stream)")</f>
        <v>Fluid (stream)</v>
      </c>
      <c r="K12040" s="1" t="str">
        <f t="shared" ref="K12040:K12059" si="1713">HYPERLINK("http://geochem.nrcan.gc.ca/cdogs/content/kwd/kwd080007_e.htm", "Untreated Water")</f>
        <v>Untreated Water</v>
      </c>
      <c r="O12040" t="s">
        <v>46297</v>
      </c>
      <c r="P12040" t="s">
        <v>631</v>
      </c>
      <c r="Q12040" t="s">
        <v>392</v>
      </c>
    </row>
    <row r="12041" spans="1:17" hidden="1" x14ac:dyDescent="0.25">
      <c r="A12041" t="s">
        <v>46973</v>
      </c>
      <c r="B12041" t="s">
        <v>46974</v>
      </c>
      <c r="C12041" s="1" t="str">
        <f t="shared" si="1707"/>
        <v>21:0723</v>
      </c>
      <c r="D12041" s="1" t="str">
        <f t="shared" si="1711"/>
        <v>21:0213</v>
      </c>
      <c r="E12041" t="s">
        <v>46975</v>
      </c>
      <c r="F12041" t="s">
        <v>46976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 t="s">
        <v>15079</v>
      </c>
      <c r="P12041" t="s">
        <v>2943</v>
      </c>
      <c r="Q12041" t="s">
        <v>392</v>
      </c>
    </row>
    <row r="12042" spans="1:17" hidden="1" x14ac:dyDescent="0.25">
      <c r="A12042" t="s">
        <v>46977</v>
      </c>
      <c r="B12042" t="s">
        <v>46978</v>
      </c>
      <c r="C12042" s="1" t="str">
        <f t="shared" si="1707"/>
        <v>21:0723</v>
      </c>
      <c r="D12042" s="1" t="str">
        <f t="shared" si="1711"/>
        <v>21:0213</v>
      </c>
      <c r="E12042" t="s">
        <v>46979</v>
      </c>
      <c r="F12042" t="s">
        <v>46980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 t="s">
        <v>21</v>
      </c>
      <c r="P12042" t="s">
        <v>1515</v>
      </c>
      <c r="Q12042" t="s">
        <v>23</v>
      </c>
    </row>
    <row r="12043" spans="1:17" hidden="1" x14ac:dyDescent="0.25">
      <c r="A12043" t="s">
        <v>46981</v>
      </c>
      <c r="B12043" t="s">
        <v>46982</v>
      </c>
      <c r="C12043" s="1" t="str">
        <f t="shared" si="1707"/>
        <v>21:0723</v>
      </c>
      <c r="D12043" s="1" t="str">
        <f t="shared" si="1711"/>
        <v>21:0213</v>
      </c>
      <c r="E12043" t="s">
        <v>46983</v>
      </c>
      <c r="F12043" t="s">
        <v>46984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 t="s">
        <v>21</v>
      </c>
      <c r="P12043" t="s">
        <v>356</v>
      </c>
      <c r="Q12043" t="s">
        <v>392</v>
      </c>
    </row>
    <row r="12044" spans="1:17" hidden="1" x14ac:dyDescent="0.25">
      <c r="A12044" t="s">
        <v>46985</v>
      </c>
      <c r="B12044" t="s">
        <v>46986</v>
      </c>
      <c r="C12044" s="1" t="str">
        <f t="shared" si="1707"/>
        <v>21:0723</v>
      </c>
      <c r="D12044" s="1" t="str">
        <f t="shared" si="1711"/>
        <v>21:0213</v>
      </c>
      <c r="E12044" t="s">
        <v>46987</v>
      </c>
      <c r="F12044" t="s">
        <v>46988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 t="s">
        <v>14276</v>
      </c>
      <c r="P12044" t="s">
        <v>356</v>
      </c>
      <c r="Q12044" t="s">
        <v>365</v>
      </c>
    </row>
    <row r="12045" spans="1:17" hidden="1" x14ac:dyDescent="0.25">
      <c r="A12045" t="s">
        <v>46989</v>
      </c>
      <c r="B12045" t="s">
        <v>46990</v>
      </c>
      <c r="C12045" s="1" t="str">
        <f t="shared" si="1707"/>
        <v>21:0723</v>
      </c>
      <c r="D12045" s="1" t="str">
        <f t="shared" si="1711"/>
        <v>21:0213</v>
      </c>
      <c r="E12045" t="s">
        <v>46991</v>
      </c>
      <c r="F12045" t="s">
        <v>46992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 t="s">
        <v>46993</v>
      </c>
      <c r="P12045" t="s">
        <v>108</v>
      </c>
      <c r="Q12045" t="s">
        <v>108</v>
      </c>
    </row>
    <row r="12046" spans="1:17" hidden="1" x14ac:dyDescent="0.25">
      <c r="A12046" t="s">
        <v>46994</v>
      </c>
      <c r="B12046" t="s">
        <v>46995</v>
      </c>
      <c r="C12046" s="1" t="str">
        <f t="shared" si="1707"/>
        <v>21:0723</v>
      </c>
      <c r="D12046" s="1" t="str">
        <f t="shared" si="1711"/>
        <v>21:0213</v>
      </c>
      <c r="E12046" t="s">
        <v>46996</v>
      </c>
      <c r="F12046" t="s">
        <v>46997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 t="s">
        <v>46998</v>
      </c>
      <c r="P12046" t="s">
        <v>356</v>
      </c>
      <c r="Q12046" t="s">
        <v>29</v>
      </c>
    </row>
    <row r="12047" spans="1:17" hidden="1" x14ac:dyDescent="0.25">
      <c r="A12047" t="s">
        <v>46999</v>
      </c>
      <c r="B12047" t="s">
        <v>47000</v>
      </c>
      <c r="C12047" s="1" t="str">
        <f t="shared" si="1707"/>
        <v>21:0723</v>
      </c>
      <c r="D12047" s="1" t="str">
        <f t="shared" si="1711"/>
        <v>21:0213</v>
      </c>
      <c r="E12047" t="s">
        <v>46996</v>
      </c>
      <c r="F12047" t="s">
        <v>47001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 t="s">
        <v>14250</v>
      </c>
      <c r="P12047" t="s">
        <v>356</v>
      </c>
      <c r="Q12047" t="s">
        <v>23</v>
      </c>
    </row>
    <row r="12048" spans="1:17" hidden="1" x14ac:dyDescent="0.25">
      <c r="A12048" t="s">
        <v>47002</v>
      </c>
      <c r="B12048" t="s">
        <v>47003</v>
      </c>
      <c r="C12048" s="1" t="str">
        <f t="shared" si="1707"/>
        <v>21:0723</v>
      </c>
      <c r="D12048" s="1" t="str">
        <f t="shared" si="1711"/>
        <v>21:0213</v>
      </c>
      <c r="E12048" t="s">
        <v>47004</v>
      </c>
      <c r="F12048" t="s">
        <v>47005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 t="s">
        <v>47006</v>
      </c>
      <c r="P12048" t="s">
        <v>45</v>
      </c>
      <c r="Q12048" t="s">
        <v>35</v>
      </c>
    </row>
    <row r="12049" spans="1:17" hidden="1" x14ac:dyDescent="0.25">
      <c r="A12049" t="s">
        <v>47007</v>
      </c>
      <c r="B12049" t="s">
        <v>47008</v>
      </c>
      <c r="C12049" s="1" t="str">
        <f t="shared" si="1707"/>
        <v>21:0723</v>
      </c>
      <c r="D12049" s="1" t="str">
        <f t="shared" si="1711"/>
        <v>21:0213</v>
      </c>
      <c r="E12049" t="s">
        <v>47009</v>
      </c>
      <c r="F12049" t="s">
        <v>47010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 t="s">
        <v>3376</v>
      </c>
      <c r="P12049" t="s">
        <v>1631</v>
      </c>
      <c r="Q12049" t="s">
        <v>59</v>
      </c>
    </row>
    <row r="12050" spans="1:17" hidden="1" x14ac:dyDescent="0.25">
      <c r="A12050" t="s">
        <v>47011</v>
      </c>
      <c r="B12050" t="s">
        <v>47012</v>
      </c>
      <c r="C12050" s="1" t="str">
        <f t="shared" si="1707"/>
        <v>21:0723</v>
      </c>
      <c r="D12050" s="1" t="str">
        <f t="shared" si="1711"/>
        <v>21:0213</v>
      </c>
      <c r="E12050" t="s">
        <v>47013</v>
      </c>
      <c r="F12050" t="s">
        <v>47014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 t="s">
        <v>5793</v>
      </c>
      <c r="P12050" t="s">
        <v>45</v>
      </c>
      <c r="Q12050" t="s">
        <v>392</v>
      </c>
    </row>
    <row r="12051" spans="1:17" hidden="1" x14ac:dyDescent="0.25">
      <c r="A12051" t="s">
        <v>47015</v>
      </c>
      <c r="B12051" t="s">
        <v>47016</v>
      </c>
      <c r="C12051" s="1" t="str">
        <f t="shared" si="1707"/>
        <v>21:0723</v>
      </c>
      <c r="D12051" s="1" t="str">
        <f t="shared" si="1711"/>
        <v>21:0213</v>
      </c>
      <c r="E12051" t="s">
        <v>47017</v>
      </c>
      <c r="F12051" t="s">
        <v>47018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 t="s">
        <v>3065</v>
      </c>
      <c r="P12051" t="s">
        <v>87</v>
      </c>
      <c r="Q12051" t="s">
        <v>365</v>
      </c>
    </row>
    <row r="12052" spans="1:17" hidden="1" x14ac:dyDescent="0.25">
      <c r="A12052" t="s">
        <v>47019</v>
      </c>
      <c r="B12052" t="s">
        <v>47020</v>
      </c>
      <c r="C12052" s="1" t="str">
        <f t="shared" si="1707"/>
        <v>21:0723</v>
      </c>
      <c r="D12052" s="1" t="str">
        <f t="shared" si="1711"/>
        <v>21:0213</v>
      </c>
      <c r="E12052" t="s">
        <v>47021</v>
      </c>
      <c r="F12052" t="s">
        <v>47022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 t="s">
        <v>21</v>
      </c>
      <c r="P12052" t="s">
        <v>87</v>
      </c>
      <c r="Q12052" t="s">
        <v>365</v>
      </c>
    </row>
    <row r="12053" spans="1:17" hidden="1" x14ac:dyDescent="0.25">
      <c r="A12053" t="s">
        <v>47023</v>
      </c>
      <c r="B12053" t="s">
        <v>47024</v>
      </c>
      <c r="C12053" s="1" t="str">
        <f t="shared" si="1707"/>
        <v>21:0723</v>
      </c>
      <c r="D12053" s="1" t="str">
        <f t="shared" si="1711"/>
        <v>21:0213</v>
      </c>
      <c r="E12053" t="s">
        <v>47025</v>
      </c>
      <c r="F12053" t="s">
        <v>47026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 t="s">
        <v>370</v>
      </c>
      <c r="P12053" t="s">
        <v>356</v>
      </c>
      <c r="Q12053" t="s">
        <v>71</v>
      </c>
    </row>
    <row r="12054" spans="1:17" hidden="1" x14ac:dyDescent="0.25">
      <c r="A12054" t="s">
        <v>47027</v>
      </c>
      <c r="B12054" t="s">
        <v>47028</v>
      </c>
      <c r="C12054" s="1" t="str">
        <f t="shared" si="1707"/>
        <v>21:0723</v>
      </c>
      <c r="D12054" s="1" t="str">
        <f t="shared" si="1711"/>
        <v>21:0213</v>
      </c>
      <c r="E12054" t="s">
        <v>47029</v>
      </c>
      <c r="F12054" t="s">
        <v>47030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 t="s">
        <v>1247</v>
      </c>
      <c r="P12054" t="s">
        <v>45</v>
      </c>
      <c r="Q12054" t="s">
        <v>215</v>
      </c>
    </row>
    <row r="12055" spans="1:17" hidden="1" x14ac:dyDescent="0.25">
      <c r="A12055" t="s">
        <v>47031</v>
      </c>
      <c r="B12055" t="s">
        <v>47032</v>
      </c>
      <c r="C12055" s="1" t="str">
        <f t="shared" si="1707"/>
        <v>21:0723</v>
      </c>
      <c r="D12055" s="1" t="str">
        <f t="shared" si="1711"/>
        <v>21:0213</v>
      </c>
      <c r="E12055" t="s">
        <v>47033</v>
      </c>
      <c r="F12055" t="s">
        <v>47034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 t="s">
        <v>21219</v>
      </c>
      <c r="P12055" t="s">
        <v>45</v>
      </c>
      <c r="Q12055" t="s">
        <v>398</v>
      </c>
    </row>
    <row r="12056" spans="1:17" hidden="1" x14ac:dyDescent="0.25">
      <c r="A12056" t="s">
        <v>47035</v>
      </c>
      <c r="B12056" t="s">
        <v>47036</v>
      </c>
      <c r="C12056" s="1" t="str">
        <f t="shared" si="1707"/>
        <v>21:0723</v>
      </c>
      <c r="D12056" s="1" t="str">
        <f t="shared" si="1711"/>
        <v>21:0213</v>
      </c>
      <c r="E12056" t="s">
        <v>47037</v>
      </c>
      <c r="F12056" t="s">
        <v>47038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 t="s">
        <v>3032</v>
      </c>
      <c r="P12056" t="s">
        <v>22</v>
      </c>
      <c r="Q12056" t="s">
        <v>522</v>
      </c>
    </row>
    <row r="12057" spans="1:17" hidden="1" x14ac:dyDescent="0.25">
      <c r="A12057" t="s">
        <v>47039</v>
      </c>
      <c r="B12057" t="s">
        <v>47040</v>
      </c>
      <c r="C12057" s="1" t="str">
        <f t="shared" si="1707"/>
        <v>21:0723</v>
      </c>
      <c r="D12057" s="1" t="str">
        <f t="shared" si="1711"/>
        <v>21:0213</v>
      </c>
      <c r="E12057" t="s">
        <v>47041</v>
      </c>
      <c r="F12057" t="s">
        <v>47042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 t="s">
        <v>47043</v>
      </c>
      <c r="P12057" t="s">
        <v>45</v>
      </c>
      <c r="Q12057" t="s">
        <v>3475</v>
      </c>
    </row>
    <row r="12058" spans="1:17" hidden="1" x14ac:dyDescent="0.25">
      <c r="A12058" t="s">
        <v>47044</v>
      </c>
      <c r="B12058" t="s">
        <v>47045</v>
      </c>
      <c r="C12058" s="1" t="str">
        <f t="shared" si="1707"/>
        <v>21:0723</v>
      </c>
      <c r="D12058" s="1" t="str">
        <f t="shared" si="1711"/>
        <v>21:0213</v>
      </c>
      <c r="E12058" t="s">
        <v>47046</v>
      </c>
      <c r="F12058" t="s">
        <v>47047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 t="s">
        <v>154</v>
      </c>
      <c r="P12058" t="s">
        <v>45</v>
      </c>
      <c r="Q12058" t="s">
        <v>23</v>
      </c>
    </row>
    <row r="12059" spans="1:17" hidden="1" x14ac:dyDescent="0.25">
      <c r="A12059" t="s">
        <v>47048</v>
      </c>
      <c r="B12059" t="s">
        <v>47049</v>
      </c>
      <c r="C12059" s="1" t="str">
        <f t="shared" si="1707"/>
        <v>21:0723</v>
      </c>
      <c r="D12059" s="1" t="str">
        <f t="shared" si="1711"/>
        <v>21:0213</v>
      </c>
      <c r="E12059" t="s">
        <v>47050</v>
      </c>
      <c r="F12059" t="s">
        <v>47051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 t="s">
        <v>3590</v>
      </c>
      <c r="P12059" t="s">
        <v>45</v>
      </c>
      <c r="Q12059" t="s">
        <v>365</v>
      </c>
    </row>
    <row r="12060" spans="1:17" hidden="1" x14ac:dyDescent="0.25">
      <c r="A12060" t="s">
        <v>47052</v>
      </c>
      <c r="B12060" t="s">
        <v>47053</v>
      </c>
      <c r="C12060" s="1" t="str">
        <f t="shared" si="1707"/>
        <v>21:0723</v>
      </c>
      <c r="D12060" s="1" t="str">
        <f>HYPERLINK("http://geochem.nrcan.gc.ca/cdogs/content/svy/svy_e.htm", "")</f>
        <v/>
      </c>
      <c r="G12060" s="1" t="str">
        <f>HYPERLINK("http://geochem.nrcan.gc.ca/cdogs/content/cr_/cr_00084_e.htm", "84")</f>
        <v>84</v>
      </c>
      <c r="J12060" t="s">
        <v>11703</v>
      </c>
      <c r="K12060" t="s">
        <v>11704</v>
      </c>
      <c r="O12060" t="s">
        <v>370</v>
      </c>
      <c r="P12060" t="s">
        <v>356</v>
      </c>
      <c r="Q12060" t="s">
        <v>35</v>
      </c>
    </row>
    <row r="12061" spans="1:17" hidden="1" x14ac:dyDescent="0.25">
      <c r="A12061" t="s">
        <v>47054</v>
      </c>
      <c r="B12061" t="s">
        <v>47055</v>
      </c>
      <c r="C12061" s="1" t="str">
        <f t="shared" si="1707"/>
        <v>21:0723</v>
      </c>
      <c r="D12061" s="1" t="str">
        <f>HYPERLINK("http://geochem.nrcan.gc.ca/cdogs/content/svy/svy210213_e.htm", "21:0213")</f>
        <v>21:0213</v>
      </c>
      <c r="E12061" t="s">
        <v>47056</v>
      </c>
      <c r="F12061" t="s">
        <v>47057</v>
      </c>
      <c r="H12061">
        <v>62.455282699999998</v>
      </c>
      <c r="I12061">
        <v>-133.3813815</v>
      </c>
      <c r="J12061" s="1" t="str">
        <f>HYPERLINK("http://geochem.nrcan.gc.ca/cdogs/content/kwd/kwd020018_e.htm", "Fluid (stream)")</f>
        <v>Fluid (stream)</v>
      </c>
      <c r="K12061" s="1" t="str">
        <f>HYPERLINK("http://geochem.nrcan.gc.ca/cdogs/content/kwd/kwd080007_e.htm", "Untreated Water")</f>
        <v>Untreated Water</v>
      </c>
      <c r="O12061" t="s">
        <v>3419</v>
      </c>
      <c r="P12061" t="s">
        <v>22</v>
      </c>
      <c r="Q12061" t="s">
        <v>46</v>
      </c>
    </row>
    <row r="12062" spans="1:17" hidden="1" x14ac:dyDescent="0.25">
      <c r="A12062" t="s">
        <v>47058</v>
      </c>
      <c r="B12062" t="s">
        <v>47059</v>
      </c>
      <c r="C12062" s="1" t="str">
        <f t="shared" si="1707"/>
        <v>21:0723</v>
      </c>
      <c r="D12062" s="1" t="str">
        <f>HYPERLINK("http://geochem.nrcan.gc.ca/cdogs/content/svy/svy210213_e.htm", "21:0213")</f>
        <v>21:0213</v>
      </c>
      <c r="E12062" t="s">
        <v>47060</v>
      </c>
      <c r="F12062" t="s">
        <v>47061</v>
      </c>
      <c r="H12062">
        <v>62.4333885</v>
      </c>
      <c r="I12062">
        <v>-133.4192759</v>
      </c>
      <c r="J12062" s="1" t="str">
        <f>HYPERLINK("http://geochem.nrcan.gc.ca/cdogs/content/kwd/kwd020018_e.htm", "Fluid (stream)")</f>
        <v>Fluid (stream)</v>
      </c>
      <c r="K12062" s="1" t="str">
        <f>HYPERLINK("http://geochem.nrcan.gc.ca/cdogs/content/kwd/kwd080007_e.htm", "Untreated Water")</f>
        <v>Untreated Water</v>
      </c>
      <c r="O12062" t="s">
        <v>1818</v>
      </c>
      <c r="P12062" t="s">
        <v>45</v>
      </c>
      <c r="Q12062" t="s">
        <v>198</v>
      </c>
    </row>
    <row r="12063" spans="1:17" hidden="1" x14ac:dyDescent="0.25">
      <c r="A12063" t="s">
        <v>47062</v>
      </c>
      <c r="B12063" t="s">
        <v>47063</v>
      </c>
      <c r="C12063" s="1" t="str">
        <f t="shared" si="1707"/>
        <v>21:0723</v>
      </c>
      <c r="D12063" s="1" t="str">
        <f>HYPERLINK("http://geochem.nrcan.gc.ca/cdogs/content/svy/svy210213_e.htm", "21:0213")</f>
        <v>21:0213</v>
      </c>
      <c r="E12063" t="s">
        <v>47064</v>
      </c>
      <c r="F12063" t="s">
        <v>47065</v>
      </c>
      <c r="H12063">
        <v>62.467690599999997</v>
      </c>
      <c r="I12063">
        <v>-133.41028610000001</v>
      </c>
      <c r="J12063" s="1" t="str">
        <f>HYPERLINK("http://geochem.nrcan.gc.ca/cdogs/content/kwd/kwd020018_e.htm", "Fluid (stream)")</f>
        <v>Fluid (stream)</v>
      </c>
      <c r="K12063" s="1" t="str">
        <f>HYPERLINK("http://geochem.nrcan.gc.ca/cdogs/content/kwd/kwd080007_e.htm", "Untreated Water")</f>
        <v>Untreated Water</v>
      </c>
      <c r="O12063" t="s">
        <v>588</v>
      </c>
      <c r="P12063" t="s">
        <v>45</v>
      </c>
      <c r="Q12063" t="s">
        <v>71</v>
      </c>
    </row>
    <row r="12064" spans="1:17" hidden="1" x14ac:dyDescent="0.25">
      <c r="A12064" t="s">
        <v>47066</v>
      </c>
      <c r="B12064" t="s">
        <v>47067</v>
      </c>
      <c r="C12064" s="1" t="str">
        <f t="shared" si="1707"/>
        <v>21:0723</v>
      </c>
      <c r="D12064" s="1" t="str">
        <f>HYPERLINK("http://geochem.nrcan.gc.ca/cdogs/content/svy/svy210213_e.htm", "21:0213")</f>
        <v>21:0213</v>
      </c>
      <c r="E12064" t="s">
        <v>47064</v>
      </c>
      <c r="F12064" t="s">
        <v>47068</v>
      </c>
      <c r="H12064">
        <v>62.467690599999997</v>
      </c>
      <c r="I12064">
        <v>-133.41028610000001</v>
      </c>
      <c r="J12064" s="1" t="str">
        <f>HYPERLINK("http://geochem.nrcan.gc.ca/cdogs/content/kwd/kwd020018_e.htm", "Fluid (stream)")</f>
        <v>Fluid (stream)</v>
      </c>
      <c r="K12064" s="1" t="str">
        <f>HYPERLINK("http://geochem.nrcan.gc.ca/cdogs/content/kwd/kwd080007_e.htm", "Untreated Water")</f>
        <v>Untreated Water</v>
      </c>
      <c r="O12064" t="s">
        <v>588</v>
      </c>
      <c r="P12064" t="s">
        <v>45</v>
      </c>
      <c r="Q12064" t="s">
        <v>71</v>
      </c>
    </row>
    <row r="12065" spans="1:17" hidden="1" x14ac:dyDescent="0.25">
      <c r="A12065" t="s">
        <v>47069</v>
      </c>
      <c r="B12065" t="s">
        <v>47070</v>
      </c>
      <c r="C12065" s="1" t="str">
        <f t="shared" si="1707"/>
        <v>21:0723</v>
      </c>
      <c r="D12065" s="1" t="str">
        <f>HYPERLINK("http://geochem.nrcan.gc.ca/cdogs/content/svy/svy_e.htm", "")</f>
        <v/>
      </c>
      <c r="G12065" s="1" t="str">
        <f>HYPERLINK("http://geochem.nrcan.gc.ca/cdogs/content/cr_/cr_00084_e.htm", "84")</f>
        <v>84</v>
      </c>
      <c r="J12065" t="s">
        <v>11703</v>
      </c>
      <c r="K12065" t="s">
        <v>11704</v>
      </c>
      <c r="O12065" t="s">
        <v>1247</v>
      </c>
      <c r="P12065" t="s">
        <v>87</v>
      </c>
      <c r="Q12065" t="s">
        <v>71</v>
      </c>
    </row>
    <row r="12066" spans="1:17" hidden="1" x14ac:dyDescent="0.25">
      <c r="A12066" t="s">
        <v>47071</v>
      </c>
      <c r="B12066" t="s">
        <v>47072</v>
      </c>
      <c r="C12066" s="1" t="str">
        <f t="shared" si="1707"/>
        <v>21:0723</v>
      </c>
      <c r="D12066" s="1" t="str">
        <f t="shared" ref="D12066:D12090" si="1714">HYPERLINK("http://geochem.nrcan.gc.ca/cdogs/content/svy/svy210213_e.htm", "21:0213")</f>
        <v>21:0213</v>
      </c>
      <c r="E12066" t="s">
        <v>47073</v>
      </c>
      <c r="F12066" t="s">
        <v>47074</v>
      </c>
      <c r="H12066">
        <v>62.478183799999996</v>
      </c>
      <c r="I12066">
        <v>-133.49848710000001</v>
      </c>
      <c r="J12066" s="1" t="str">
        <f t="shared" ref="J12066:J12090" si="1715">HYPERLINK("http://geochem.nrcan.gc.ca/cdogs/content/kwd/kwd020018_e.htm", "Fluid (stream)")</f>
        <v>Fluid (stream)</v>
      </c>
      <c r="K12066" s="1" t="str">
        <f t="shared" ref="K12066:K12090" si="1716">HYPERLINK("http://geochem.nrcan.gc.ca/cdogs/content/kwd/kwd080007_e.htm", "Untreated Water")</f>
        <v>Untreated Water</v>
      </c>
      <c r="O12066" t="s">
        <v>47075</v>
      </c>
      <c r="P12066" t="s">
        <v>45</v>
      </c>
      <c r="Q12066" t="s">
        <v>23</v>
      </c>
    </row>
    <row r="12067" spans="1:17" hidden="1" x14ac:dyDescent="0.25">
      <c r="A12067" t="s">
        <v>47076</v>
      </c>
      <c r="B12067" t="s">
        <v>47077</v>
      </c>
      <c r="C12067" s="1" t="str">
        <f t="shared" si="1707"/>
        <v>21:0723</v>
      </c>
      <c r="D12067" s="1" t="str">
        <f t="shared" si="1714"/>
        <v>21:0213</v>
      </c>
      <c r="E12067" t="s">
        <v>47078</v>
      </c>
      <c r="F12067" t="s">
        <v>47079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 t="s">
        <v>2418</v>
      </c>
      <c r="P12067" t="s">
        <v>45</v>
      </c>
      <c r="Q12067" t="s">
        <v>522</v>
      </c>
    </row>
    <row r="12068" spans="1:17" hidden="1" x14ac:dyDescent="0.25">
      <c r="A12068" t="s">
        <v>47080</v>
      </c>
      <c r="B12068" t="s">
        <v>47081</v>
      </c>
      <c r="C12068" s="1" t="str">
        <f t="shared" si="1707"/>
        <v>21:0723</v>
      </c>
      <c r="D12068" s="1" t="str">
        <f t="shared" si="1714"/>
        <v>21:0213</v>
      </c>
      <c r="E12068" t="s">
        <v>47082</v>
      </c>
      <c r="F12068" t="s">
        <v>47083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 t="s">
        <v>3419</v>
      </c>
      <c r="P12068" t="s">
        <v>45</v>
      </c>
      <c r="Q12068" t="s">
        <v>52</v>
      </c>
    </row>
    <row r="12069" spans="1:17" hidden="1" x14ac:dyDescent="0.25">
      <c r="A12069" t="s">
        <v>47084</v>
      </c>
      <c r="B12069" t="s">
        <v>47085</v>
      </c>
      <c r="C12069" s="1" t="str">
        <f t="shared" si="1707"/>
        <v>21:0723</v>
      </c>
      <c r="D12069" s="1" t="str">
        <f t="shared" si="1714"/>
        <v>21:0213</v>
      </c>
      <c r="E12069" t="s">
        <v>47086</v>
      </c>
      <c r="F12069" t="s">
        <v>47087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 t="s">
        <v>3655</v>
      </c>
      <c r="P12069" t="s">
        <v>45</v>
      </c>
      <c r="Q12069" t="s">
        <v>35</v>
      </c>
    </row>
    <row r="12070" spans="1:17" hidden="1" x14ac:dyDescent="0.25">
      <c r="A12070" t="s">
        <v>47088</v>
      </c>
      <c r="B12070" t="s">
        <v>47089</v>
      </c>
      <c r="C12070" s="1" t="str">
        <f t="shared" si="1707"/>
        <v>21:0723</v>
      </c>
      <c r="D12070" s="1" t="str">
        <f t="shared" si="1714"/>
        <v>21:0213</v>
      </c>
      <c r="E12070" t="s">
        <v>47090</v>
      </c>
      <c r="F12070" t="s">
        <v>47091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 t="s">
        <v>3406</v>
      </c>
      <c r="P12070" t="s">
        <v>45</v>
      </c>
      <c r="Q12070" t="s">
        <v>93</v>
      </c>
    </row>
    <row r="12071" spans="1:17" hidden="1" x14ac:dyDescent="0.25">
      <c r="A12071" t="s">
        <v>47092</v>
      </c>
      <c r="B12071" t="s">
        <v>47093</v>
      </c>
      <c r="C12071" s="1" t="str">
        <f t="shared" si="1707"/>
        <v>21:0723</v>
      </c>
      <c r="D12071" s="1" t="str">
        <f t="shared" si="1714"/>
        <v>21:0213</v>
      </c>
      <c r="E12071" t="s">
        <v>47094</v>
      </c>
      <c r="F12071" t="s">
        <v>47095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 t="s">
        <v>2120</v>
      </c>
      <c r="P12071" t="s">
        <v>45</v>
      </c>
      <c r="Q12071" t="s">
        <v>29</v>
      </c>
    </row>
    <row r="12072" spans="1:17" hidden="1" x14ac:dyDescent="0.25">
      <c r="A12072" t="s">
        <v>47096</v>
      </c>
      <c r="B12072" t="s">
        <v>47097</v>
      </c>
      <c r="C12072" s="1" t="str">
        <f t="shared" si="1707"/>
        <v>21:0723</v>
      </c>
      <c r="D12072" s="1" t="str">
        <f t="shared" si="1714"/>
        <v>21:0213</v>
      </c>
      <c r="E12072" t="s">
        <v>47098</v>
      </c>
      <c r="F12072" t="s">
        <v>47099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 t="s">
        <v>3419</v>
      </c>
      <c r="P12072" t="s">
        <v>356</v>
      </c>
      <c r="Q12072" t="s">
        <v>23</v>
      </c>
    </row>
    <row r="12073" spans="1:17" hidden="1" x14ac:dyDescent="0.25">
      <c r="A12073" t="s">
        <v>47100</v>
      </c>
      <c r="B12073" t="s">
        <v>47101</v>
      </c>
      <c r="C12073" s="1" t="str">
        <f t="shared" si="1707"/>
        <v>21:0723</v>
      </c>
      <c r="D12073" s="1" t="str">
        <f t="shared" si="1714"/>
        <v>21:0213</v>
      </c>
      <c r="E12073" t="s">
        <v>47102</v>
      </c>
      <c r="F12073" t="s">
        <v>47103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 t="s">
        <v>3065</v>
      </c>
      <c r="P12073" t="s">
        <v>45</v>
      </c>
      <c r="Q12073" t="s">
        <v>29</v>
      </c>
    </row>
    <row r="12074" spans="1:17" hidden="1" x14ac:dyDescent="0.25">
      <c r="A12074" t="s">
        <v>47104</v>
      </c>
      <c r="B12074" t="s">
        <v>47105</v>
      </c>
      <c r="C12074" s="1" t="str">
        <f t="shared" si="1707"/>
        <v>21:0723</v>
      </c>
      <c r="D12074" s="1" t="str">
        <f t="shared" si="1714"/>
        <v>21:0213</v>
      </c>
      <c r="E12074" t="s">
        <v>47106</v>
      </c>
      <c r="F12074" t="s">
        <v>47107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 t="s">
        <v>370</v>
      </c>
      <c r="P12074" t="s">
        <v>87</v>
      </c>
      <c r="Q12074" t="s">
        <v>29</v>
      </c>
    </row>
    <row r="12075" spans="1:17" hidden="1" x14ac:dyDescent="0.25">
      <c r="A12075" t="s">
        <v>47108</v>
      </c>
      <c r="B12075" t="s">
        <v>47109</v>
      </c>
      <c r="C12075" s="1" t="str">
        <f t="shared" ref="C12075:C12138" si="1717">HYPERLINK("http://geochem.nrcan.gc.ca/cdogs/content/bdl/bdl210723_e.htm", "21:0723")</f>
        <v>21:0723</v>
      </c>
      <c r="D12075" s="1" t="str">
        <f t="shared" si="1714"/>
        <v>21:0213</v>
      </c>
      <c r="E12075" t="s">
        <v>47110</v>
      </c>
      <c r="F12075" t="s">
        <v>47111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 t="s">
        <v>2927</v>
      </c>
      <c r="P12075" t="s">
        <v>87</v>
      </c>
      <c r="Q12075" t="s">
        <v>365</v>
      </c>
    </row>
    <row r="12076" spans="1:17" hidden="1" x14ac:dyDescent="0.25">
      <c r="A12076" t="s">
        <v>47112</v>
      </c>
      <c r="B12076" t="s">
        <v>47113</v>
      </c>
      <c r="C12076" s="1" t="str">
        <f t="shared" si="1717"/>
        <v>21:0723</v>
      </c>
      <c r="D12076" s="1" t="str">
        <f t="shared" si="1714"/>
        <v>21:0213</v>
      </c>
      <c r="E12076" t="s">
        <v>47114</v>
      </c>
      <c r="F12076" t="s">
        <v>47115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 t="s">
        <v>2120</v>
      </c>
      <c r="P12076" t="s">
        <v>45</v>
      </c>
      <c r="Q12076" t="s">
        <v>59</v>
      </c>
    </row>
    <row r="12077" spans="1:17" hidden="1" x14ac:dyDescent="0.25">
      <c r="A12077" t="s">
        <v>47116</v>
      </c>
      <c r="B12077" t="s">
        <v>47117</v>
      </c>
      <c r="C12077" s="1" t="str">
        <f t="shared" si="1717"/>
        <v>21:0723</v>
      </c>
      <c r="D12077" s="1" t="str">
        <f t="shared" si="1714"/>
        <v>21:0213</v>
      </c>
      <c r="E12077" t="s">
        <v>47118</v>
      </c>
      <c r="F12077" t="s">
        <v>47119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 t="s">
        <v>3419</v>
      </c>
      <c r="P12077" t="s">
        <v>45</v>
      </c>
      <c r="Q12077" t="s">
        <v>522</v>
      </c>
    </row>
    <row r="12078" spans="1:17" hidden="1" x14ac:dyDescent="0.25">
      <c r="A12078" t="s">
        <v>47120</v>
      </c>
      <c r="B12078" t="s">
        <v>47121</v>
      </c>
      <c r="C12078" s="1" t="str">
        <f t="shared" si="1717"/>
        <v>21:0723</v>
      </c>
      <c r="D12078" s="1" t="str">
        <f t="shared" si="1714"/>
        <v>21:0213</v>
      </c>
      <c r="E12078" t="s">
        <v>47122</v>
      </c>
      <c r="F12078" t="s">
        <v>47123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 t="s">
        <v>113</v>
      </c>
      <c r="P12078" t="s">
        <v>356</v>
      </c>
      <c r="Q12078" t="s">
        <v>35</v>
      </c>
    </row>
    <row r="12079" spans="1:17" hidden="1" x14ac:dyDescent="0.25">
      <c r="A12079" t="s">
        <v>47124</v>
      </c>
      <c r="B12079" t="s">
        <v>47125</v>
      </c>
      <c r="C12079" s="1" t="str">
        <f t="shared" si="1717"/>
        <v>21:0723</v>
      </c>
      <c r="D12079" s="1" t="str">
        <f t="shared" si="1714"/>
        <v>21:0213</v>
      </c>
      <c r="E12079" t="s">
        <v>47126</v>
      </c>
      <c r="F12079" t="s">
        <v>47127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 t="s">
        <v>3022</v>
      </c>
      <c r="P12079" t="s">
        <v>583</v>
      </c>
      <c r="Q12079" t="s">
        <v>35</v>
      </c>
    </row>
    <row r="12080" spans="1:17" hidden="1" x14ac:dyDescent="0.25">
      <c r="A12080" t="s">
        <v>47128</v>
      </c>
      <c r="B12080" t="s">
        <v>47129</v>
      </c>
      <c r="C12080" s="1" t="str">
        <f t="shared" si="1717"/>
        <v>21:0723</v>
      </c>
      <c r="D12080" s="1" t="str">
        <f t="shared" si="1714"/>
        <v>21:0213</v>
      </c>
      <c r="E12080" t="s">
        <v>47130</v>
      </c>
      <c r="F12080" t="s">
        <v>47131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 t="s">
        <v>47075</v>
      </c>
      <c r="P12080" t="s">
        <v>2212</v>
      </c>
      <c r="Q12080" t="s">
        <v>3475</v>
      </c>
    </row>
    <row r="12081" spans="1:17" hidden="1" x14ac:dyDescent="0.25">
      <c r="A12081" t="s">
        <v>47132</v>
      </c>
      <c r="B12081" t="s">
        <v>47133</v>
      </c>
      <c r="C12081" s="1" t="str">
        <f t="shared" si="1717"/>
        <v>21:0723</v>
      </c>
      <c r="D12081" s="1" t="str">
        <f t="shared" si="1714"/>
        <v>21:0213</v>
      </c>
      <c r="E12081" t="s">
        <v>47134</v>
      </c>
      <c r="F12081" t="s">
        <v>47135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 t="s">
        <v>113</v>
      </c>
      <c r="P12081" t="s">
        <v>1631</v>
      </c>
      <c r="Q12081" t="s">
        <v>398</v>
      </c>
    </row>
    <row r="12082" spans="1:17" hidden="1" x14ac:dyDescent="0.25">
      <c r="A12082" t="s">
        <v>47136</v>
      </c>
      <c r="B12082" t="s">
        <v>47137</v>
      </c>
      <c r="C12082" s="1" t="str">
        <f t="shared" si="1717"/>
        <v>21:0723</v>
      </c>
      <c r="D12082" s="1" t="str">
        <f t="shared" si="1714"/>
        <v>21:0213</v>
      </c>
      <c r="E12082" t="s">
        <v>47138</v>
      </c>
      <c r="F12082" t="s">
        <v>47139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 t="s">
        <v>113</v>
      </c>
      <c r="P12082" t="s">
        <v>583</v>
      </c>
      <c r="Q12082" t="s">
        <v>5130</v>
      </c>
    </row>
    <row r="12083" spans="1:17" hidden="1" x14ac:dyDescent="0.25">
      <c r="A12083" t="s">
        <v>47140</v>
      </c>
      <c r="B12083" t="s">
        <v>47141</v>
      </c>
      <c r="C12083" s="1" t="str">
        <f t="shared" si="1717"/>
        <v>21:0723</v>
      </c>
      <c r="D12083" s="1" t="str">
        <f t="shared" si="1714"/>
        <v>21:0213</v>
      </c>
      <c r="E12083" t="s">
        <v>47142</v>
      </c>
      <c r="F12083" t="s">
        <v>47143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 t="s">
        <v>21</v>
      </c>
      <c r="P12083" t="s">
        <v>22</v>
      </c>
      <c r="Q12083" t="s">
        <v>522</v>
      </c>
    </row>
    <row r="12084" spans="1:17" hidden="1" x14ac:dyDescent="0.25">
      <c r="A12084" t="s">
        <v>47144</v>
      </c>
      <c r="B12084" t="s">
        <v>47145</v>
      </c>
      <c r="C12084" s="1" t="str">
        <f t="shared" si="1717"/>
        <v>21:0723</v>
      </c>
      <c r="D12084" s="1" t="str">
        <f t="shared" si="1714"/>
        <v>21:0213</v>
      </c>
      <c r="E12084" t="s">
        <v>47146</v>
      </c>
      <c r="F12084" t="s">
        <v>47147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  <c r="O12084" t="s">
        <v>108</v>
      </c>
      <c r="P12084" t="s">
        <v>108</v>
      </c>
      <c r="Q12084" t="s">
        <v>108</v>
      </c>
    </row>
    <row r="12085" spans="1:17" hidden="1" x14ac:dyDescent="0.25">
      <c r="A12085" t="s">
        <v>47148</v>
      </c>
      <c r="B12085" t="s">
        <v>47149</v>
      </c>
      <c r="C12085" s="1" t="str">
        <f t="shared" si="1717"/>
        <v>21:0723</v>
      </c>
      <c r="D12085" s="1" t="str">
        <f t="shared" si="1714"/>
        <v>21:0213</v>
      </c>
      <c r="E12085" t="s">
        <v>47150</v>
      </c>
      <c r="F12085" t="s">
        <v>47151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 t="s">
        <v>588</v>
      </c>
      <c r="P12085" t="s">
        <v>22</v>
      </c>
      <c r="Q12085" t="s">
        <v>35</v>
      </c>
    </row>
    <row r="12086" spans="1:17" hidden="1" x14ac:dyDescent="0.25">
      <c r="A12086" t="s">
        <v>47152</v>
      </c>
      <c r="B12086" t="s">
        <v>47153</v>
      </c>
      <c r="C12086" s="1" t="str">
        <f t="shared" si="1717"/>
        <v>21:0723</v>
      </c>
      <c r="D12086" s="1" t="str">
        <f t="shared" si="1714"/>
        <v>21:0213</v>
      </c>
      <c r="E12086" t="s">
        <v>47154</v>
      </c>
      <c r="F12086" t="s">
        <v>47155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 t="s">
        <v>21</v>
      </c>
      <c r="P12086" t="s">
        <v>583</v>
      </c>
      <c r="Q12086" t="s">
        <v>35</v>
      </c>
    </row>
    <row r="12087" spans="1:17" hidden="1" x14ac:dyDescent="0.25">
      <c r="A12087" t="s">
        <v>47156</v>
      </c>
      <c r="B12087" t="s">
        <v>47157</v>
      </c>
      <c r="C12087" s="1" t="str">
        <f t="shared" si="1717"/>
        <v>21:0723</v>
      </c>
      <c r="D12087" s="1" t="str">
        <f t="shared" si="1714"/>
        <v>21:0213</v>
      </c>
      <c r="E12087" t="s">
        <v>47158</v>
      </c>
      <c r="F12087" t="s">
        <v>47159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 t="s">
        <v>1247</v>
      </c>
      <c r="P12087" t="s">
        <v>22</v>
      </c>
      <c r="Q12087" t="s">
        <v>392</v>
      </c>
    </row>
    <row r="12088" spans="1:17" hidden="1" x14ac:dyDescent="0.25">
      <c r="A12088" t="s">
        <v>47160</v>
      </c>
      <c r="B12088" t="s">
        <v>47161</v>
      </c>
      <c r="C12088" s="1" t="str">
        <f t="shared" si="1717"/>
        <v>21:0723</v>
      </c>
      <c r="D12088" s="1" t="str">
        <f t="shared" si="1714"/>
        <v>21:0213</v>
      </c>
      <c r="E12088" t="s">
        <v>47162</v>
      </c>
      <c r="F12088" t="s">
        <v>47163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 t="s">
        <v>3980</v>
      </c>
      <c r="P12088" t="s">
        <v>397</v>
      </c>
      <c r="Q12088" t="s">
        <v>35</v>
      </c>
    </row>
    <row r="12089" spans="1:17" hidden="1" x14ac:dyDescent="0.25">
      <c r="A12089" t="s">
        <v>47164</v>
      </c>
      <c r="B12089" t="s">
        <v>47165</v>
      </c>
      <c r="C12089" s="1" t="str">
        <f t="shared" si="1717"/>
        <v>21:0723</v>
      </c>
      <c r="D12089" s="1" t="str">
        <f t="shared" si="1714"/>
        <v>21:0213</v>
      </c>
      <c r="E12089" t="s">
        <v>47162</v>
      </c>
      <c r="F12089" t="s">
        <v>47166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 t="s">
        <v>17579</v>
      </c>
      <c r="P12089" t="s">
        <v>1515</v>
      </c>
      <c r="Q12089" t="s">
        <v>522</v>
      </c>
    </row>
    <row r="12090" spans="1:17" hidden="1" x14ac:dyDescent="0.25">
      <c r="A12090" t="s">
        <v>47167</v>
      </c>
      <c r="B12090" t="s">
        <v>47168</v>
      </c>
      <c r="C12090" s="1" t="str">
        <f t="shared" si="1717"/>
        <v>21:0723</v>
      </c>
      <c r="D12090" s="1" t="str">
        <f t="shared" si="1714"/>
        <v>21:0213</v>
      </c>
      <c r="E12090" t="s">
        <v>47169</v>
      </c>
      <c r="F12090" t="s">
        <v>47170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 t="s">
        <v>9521</v>
      </c>
      <c r="P12090" t="s">
        <v>391</v>
      </c>
      <c r="Q12090" t="s">
        <v>23</v>
      </c>
    </row>
    <row r="12091" spans="1:17" hidden="1" x14ac:dyDescent="0.25">
      <c r="A12091" t="s">
        <v>47171</v>
      </c>
      <c r="B12091" t="s">
        <v>47172</v>
      </c>
      <c r="C12091" s="1" t="str">
        <f t="shared" si="1717"/>
        <v>21:0723</v>
      </c>
      <c r="D12091" s="1" t="str">
        <f>HYPERLINK("http://geochem.nrcan.gc.ca/cdogs/content/svy/svy_e.htm", "")</f>
        <v/>
      </c>
      <c r="G12091" s="1" t="str">
        <f>HYPERLINK("http://geochem.nrcan.gc.ca/cdogs/content/cr_/cr_00086_e.htm", "86")</f>
        <v>86</v>
      </c>
      <c r="J12091" t="s">
        <v>11703</v>
      </c>
      <c r="K12091" t="s">
        <v>11704</v>
      </c>
      <c r="O12091" t="s">
        <v>8423</v>
      </c>
      <c r="P12091" t="s">
        <v>2943</v>
      </c>
      <c r="Q12091" t="s">
        <v>29</v>
      </c>
    </row>
    <row r="12092" spans="1:17" hidden="1" x14ac:dyDescent="0.25">
      <c r="A12092" t="s">
        <v>47173</v>
      </c>
      <c r="B12092" t="s">
        <v>47174</v>
      </c>
      <c r="C12092" s="1" t="str">
        <f t="shared" si="1717"/>
        <v>21:0723</v>
      </c>
      <c r="D12092" s="1" t="str">
        <f t="shared" ref="D12092:D12103" si="1718">HYPERLINK("http://geochem.nrcan.gc.ca/cdogs/content/svy/svy210213_e.htm", "21:0213")</f>
        <v>21:0213</v>
      </c>
      <c r="E12092" t="s">
        <v>47175</v>
      </c>
      <c r="F12092" t="s">
        <v>47176</v>
      </c>
      <c r="H12092">
        <v>62.430579700000003</v>
      </c>
      <c r="I12092">
        <v>-133.66499289999999</v>
      </c>
      <c r="J12092" s="1" t="str">
        <f t="shared" ref="J12092:J12103" si="1719">HYPERLINK("http://geochem.nrcan.gc.ca/cdogs/content/kwd/kwd020018_e.htm", "Fluid (stream)")</f>
        <v>Fluid (stream)</v>
      </c>
      <c r="K12092" s="1" t="str">
        <f t="shared" ref="K12092:K12103" si="1720">HYPERLINK("http://geochem.nrcan.gc.ca/cdogs/content/kwd/kwd080007_e.htm", "Untreated Water")</f>
        <v>Untreated Water</v>
      </c>
      <c r="O12092" t="s">
        <v>701</v>
      </c>
      <c r="P12092" t="s">
        <v>2212</v>
      </c>
      <c r="Q12092" t="s">
        <v>392</v>
      </c>
    </row>
    <row r="12093" spans="1:17" hidden="1" x14ac:dyDescent="0.25">
      <c r="A12093" t="s">
        <v>47177</v>
      </c>
      <c r="B12093" t="s">
        <v>47178</v>
      </c>
      <c r="C12093" s="1" t="str">
        <f t="shared" si="1717"/>
        <v>21:0723</v>
      </c>
      <c r="D12093" s="1" t="str">
        <f t="shared" si="1718"/>
        <v>21:0213</v>
      </c>
      <c r="E12093" t="s">
        <v>47179</v>
      </c>
      <c r="F12093" t="s">
        <v>47180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 t="s">
        <v>10120</v>
      </c>
      <c r="P12093" t="s">
        <v>2212</v>
      </c>
      <c r="Q12093" t="s">
        <v>198</v>
      </c>
    </row>
    <row r="12094" spans="1:17" hidden="1" x14ac:dyDescent="0.25">
      <c r="A12094" t="s">
        <v>47181</v>
      </c>
      <c r="B12094" t="s">
        <v>47182</v>
      </c>
      <c r="C12094" s="1" t="str">
        <f t="shared" si="1717"/>
        <v>21:0723</v>
      </c>
      <c r="D12094" s="1" t="str">
        <f t="shared" si="1718"/>
        <v>21:0213</v>
      </c>
      <c r="E12094" t="s">
        <v>47183</v>
      </c>
      <c r="F12094" t="s">
        <v>47184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 t="s">
        <v>47185</v>
      </c>
      <c r="P12094" t="s">
        <v>391</v>
      </c>
      <c r="Q12094" t="s">
        <v>198</v>
      </c>
    </row>
    <row r="12095" spans="1:17" hidden="1" x14ac:dyDescent="0.25">
      <c r="A12095" t="s">
        <v>47186</v>
      </c>
      <c r="B12095" t="s">
        <v>47187</v>
      </c>
      <c r="C12095" s="1" t="str">
        <f t="shared" si="1717"/>
        <v>21:0723</v>
      </c>
      <c r="D12095" s="1" t="str">
        <f t="shared" si="1718"/>
        <v>21:0213</v>
      </c>
      <c r="E12095" t="s">
        <v>47188</v>
      </c>
      <c r="F12095" t="s">
        <v>47189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 t="s">
        <v>43165</v>
      </c>
      <c r="P12095" t="s">
        <v>1515</v>
      </c>
      <c r="Q12095" t="s">
        <v>35</v>
      </c>
    </row>
    <row r="12096" spans="1:17" hidden="1" x14ac:dyDescent="0.25">
      <c r="A12096" t="s">
        <v>47190</v>
      </c>
      <c r="B12096" t="s">
        <v>47191</v>
      </c>
      <c r="C12096" s="1" t="str">
        <f t="shared" si="1717"/>
        <v>21:0723</v>
      </c>
      <c r="D12096" s="1" t="str">
        <f t="shared" si="1718"/>
        <v>21:0213</v>
      </c>
      <c r="E12096" t="s">
        <v>47192</v>
      </c>
      <c r="F12096" t="s">
        <v>47193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 t="s">
        <v>311</v>
      </c>
      <c r="P12096" t="s">
        <v>1515</v>
      </c>
      <c r="Q12096" t="s">
        <v>198</v>
      </c>
    </row>
    <row r="12097" spans="1:17" hidden="1" x14ac:dyDescent="0.25">
      <c r="A12097" t="s">
        <v>47194</v>
      </c>
      <c r="B12097" t="s">
        <v>47195</v>
      </c>
      <c r="C12097" s="1" t="str">
        <f t="shared" si="1717"/>
        <v>21:0723</v>
      </c>
      <c r="D12097" s="1" t="str">
        <f t="shared" si="1718"/>
        <v>21:0213</v>
      </c>
      <c r="E12097" t="s">
        <v>47196</v>
      </c>
      <c r="F12097" t="s">
        <v>47197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 t="s">
        <v>47198</v>
      </c>
      <c r="P12097" t="s">
        <v>47199</v>
      </c>
      <c r="Q12097" t="s">
        <v>365</v>
      </c>
    </row>
    <row r="12098" spans="1:17" hidden="1" x14ac:dyDescent="0.25">
      <c r="A12098" t="s">
        <v>47200</v>
      </c>
      <c r="B12098" t="s">
        <v>47201</v>
      </c>
      <c r="C12098" s="1" t="str">
        <f t="shared" si="1717"/>
        <v>21:0723</v>
      </c>
      <c r="D12098" s="1" t="str">
        <f t="shared" si="1718"/>
        <v>21:0213</v>
      </c>
      <c r="E12098" t="s">
        <v>47202</v>
      </c>
      <c r="F12098" t="s">
        <v>47203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 t="s">
        <v>42713</v>
      </c>
      <c r="P12098" t="s">
        <v>5724</v>
      </c>
      <c r="Q12098" t="s">
        <v>4049</v>
      </c>
    </row>
    <row r="12099" spans="1:17" hidden="1" x14ac:dyDescent="0.25">
      <c r="A12099" t="s">
        <v>47204</v>
      </c>
      <c r="B12099" t="s">
        <v>47205</v>
      </c>
      <c r="C12099" s="1" t="str">
        <f t="shared" si="1717"/>
        <v>21:0723</v>
      </c>
      <c r="D12099" s="1" t="str">
        <f t="shared" si="1718"/>
        <v>21:0213</v>
      </c>
      <c r="E12099" t="s">
        <v>47206</v>
      </c>
      <c r="F12099" t="s">
        <v>47207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 t="s">
        <v>47208</v>
      </c>
      <c r="P12099" t="s">
        <v>2715</v>
      </c>
      <c r="Q12099" t="s">
        <v>5130</v>
      </c>
    </row>
    <row r="12100" spans="1:17" hidden="1" x14ac:dyDescent="0.25">
      <c r="A12100" t="s">
        <v>47209</v>
      </c>
      <c r="B12100" t="s">
        <v>47210</v>
      </c>
      <c r="C12100" s="1" t="str">
        <f t="shared" si="1717"/>
        <v>21:0723</v>
      </c>
      <c r="D12100" s="1" t="str">
        <f t="shared" si="1718"/>
        <v>21:0213</v>
      </c>
      <c r="E12100" t="s">
        <v>47211</v>
      </c>
      <c r="F12100" t="s">
        <v>47212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 t="s">
        <v>21</v>
      </c>
      <c r="P12100" t="s">
        <v>4599</v>
      </c>
      <c r="Q12100" t="s">
        <v>3475</v>
      </c>
    </row>
    <row r="12101" spans="1:17" hidden="1" x14ac:dyDescent="0.25">
      <c r="A12101" t="s">
        <v>47213</v>
      </c>
      <c r="B12101" t="s">
        <v>47214</v>
      </c>
      <c r="C12101" s="1" t="str">
        <f t="shared" si="1717"/>
        <v>21:0723</v>
      </c>
      <c r="D12101" s="1" t="str">
        <f t="shared" si="1718"/>
        <v>21:0213</v>
      </c>
      <c r="E12101" t="s">
        <v>47215</v>
      </c>
      <c r="F12101" t="s">
        <v>47216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 t="s">
        <v>21</v>
      </c>
      <c r="P12101" t="s">
        <v>830</v>
      </c>
      <c r="Q12101" t="s">
        <v>392</v>
      </c>
    </row>
    <row r="12102" spans="1:17" hidden="1" x14ac:dyDescent="0.25">
      <c r="A12102" t="s">
        <v>47217</v>
      </c>
      <c r="B12102" t="s">
        <v>47218</v>
      </c>
      <c r="C12102" s="1" t="str">
        <f t="shared" si="1717"/>
        <v>21:0723</v>
      </c>
      <c r="D12102" s="1" t="str">
        <f t="shared" si="1718"/>
        <v>21:0213</v>
      </c>
      <c r="E12102" t="s">
        <v>47219</v>
      </c>
      <c r="F12102" t="s">
        <v>47220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 t="s">
        <v>47221</v>
      </c>
      <c r="P12102" t="s">
        <v>4464</v>
      </c>
      <c r="Q12102" t="s">
        <v>653</v>
      </c>
    </row>
    <row r="12103" spans="1:17" hidden="1" x14ac:dyDescent="0.25">
      <c r="A12103" t="s">
        <v>47222</v>
      </c>
      <c r="B12103" t="s">
        <v>47223</v>
      </c>
      <c r="C12103" s="1" t="str">
        <f t="shared" si="1717"/>
        <v>21:0723</v>
      </c>
      <c r="D12103" s="1" t="str">
        <f t="shared" si="1718"/>
        <v>21:0213</v>
      </c>
      <c r="E12103" t="s">
        <v>47224</v>
      </c>
      <c r="F12103" t="s">
        <v>47225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 t="s">
        <v>21</v>
      </c>
      <c r="P12103" t="s">
        <v>583</v>
      </c>
      <c r="Q12103" t="s">
        <v>365</v>
      </c>
    </row>
    <row r="12104" spans="1:17" hidden="1" x14ac:dyDescent="0.25">
      <c r="A12104" t="s">
        <v>47226</v>
      </c>
      <c r="B12104" t="s">
        <v>47227</v>
      </c>
      <c r="C12104" s="1" t="str">
        <f t="shared" si="1717"/>
        <v>21:0723</v>
      </c>
      <c r="D12104" s="1" t="str">
        <f>HYPERLINK("http://geochem.nrcan.gc.ca/cdogs/content/svy/svy_e.htm", "")</f>
        <v/>
      </c>
      <c r="G12104" s="1" t="str">
        <f>HYPERLINK("http://geochem.nrcan.gc.ca/cdogs/content/cr_/cr_00085_e.htm", "85")</f>
        <v>85</v>
      </c>
      <c r="J12104" t="s">
        <v>11703</v>
      </c>
      <c r="K12104" t="s">
        <v>11704</v>
      </c>
      <c r="O12104" t="s">
        <v>327</v>
      </c>
      <c r="P12104" t="s">
        <v>397</v>
      </c>
      <c r="Q12104" t="s">
        <v>398</v>
      </c>
    </row>
    <row r="12105" spans="1:17" hidden="1" x14ac:dyDescent="0.25">
      <c r="A12105" t="s">
        <v>47228</v>
      </c>
      <c r="B12105" t="s">
        <v>47229</v>
      </c>
      <c r="C12105" s="1" t="str">
        <f t="shared" si="1717"/>
        <v>21:0723</v>
      </c>
      <c r="D12105" s="1" t="str">
        <f t="shared" ref="D12105:D12119" si="1721">HYPERLINK("http://geochem.nrcan.gc.ca/cdogs/content/svy/svy210213_e.htm", "21:0213")</f>
        <v>21:0213</v>
      </c>
      <c r="E12105" t="s">
        <v>47224</v>
      </c>
      <c r="F12105" t="s">
        <v>47230</v>
      </c>
      <c r="H12105">
        <v>62.360275999999999</v>
      </c>
      <c r="I12105">
        <v>-133.75198399999999</v>
      </c>
      <c r="J12105" s="1" t="str">
        <f t="shared" ref="J12105:J12119" si="1722">HYPERLINK("http://geochem.nrcan.gc.ca/cdogs/content/kwd/kwd020018_e.htm", "Fluid (stream)")</f>
        <v>Fluid (stream)</v>
      </c>
      <c r="K12105" s="1" t="str">
        <f t="shared" ref="K12105:K12119" si="1723">HYPERLINK("http://geochem.nrcan.gc.ca/cdogs/content/kwd/kwd080007_e.htm", "Untreated Water")</f>
        <v>Untreated Water</v>
      </c>
      <c r="O12105" t="s">
        <v>21</v>
      </c>
      <c r="P12105" t="s">
        <v>2212</v>
      </c>
      <c r="Q12105" t="s">
        <v>398</v>
      </c>
    </row>
    <row r="12106" spans="1:17" hidden="1" x14ac:dyDescent="0.25">
      <c r="A12106" t="s">
        <v>47231</v>
      </c>
      <c r="B12106" t="s">
        <v>47232</v>
      </c>
      <c r="C12106" s="1" t="str">
        <f t="shared" si="1717"/>
        <v>21:0723</v>
      </c>
      <c r="D12106" s="1" t="str">
        <f t="shared" si="1721"/>
        <v>21:0213</v>
      </c>
      <c r="E12106" t="s">
        <v>47233</v>
      </c>
      <c r="F12106" t="s">
        <v>47234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  <c r="O12106" t="s">
        <v>108</v>
      </c>
      <c r="P12106" t="s">
        <v>108</v>
      </c>
      <c r="Q12106" t="s">
        <v>108</v>
      </c>
    </row>
    <row r="12107" spans="1:17" hidden="1" x14ac:dyDescent="0.25">
      <c r="A12107" t="s">
        <v>47235</v>
      </c>
      <c r="B12107" t="s">
        <v>47236</v>
      </c>
      <c r="C12107" s="1" t="str">
        <f t="shared" si="1717"/>
        <v>21:0723</v>
      </c>
      <c r="D12107" s="1" t="str">
        <f t="shared" si="1721"/>
        <v>21:0213</v>
      </c>
      <c r="E12107" t="s">
        <v>47237</v>
      </c>
      <c r="F12107" t="s">
        <v>47238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 t="s">
        <v>3651</v>
      </c>
      <c r="P12107" t="s">
        <v>583</v>
      </c>
      <c r="Q12107" t="s">
        <v>365</v>
      </c>
    </row>
    <row r="12108" spans="1:17" hidden="1" x14ac:dyDescent="0.25">
      <c r="A12108" t="s">
        <v>47239</v>
      </c>
      <c r="B12108" t="s">
        <v>47240</v>
      </c>
      <c r="C12108" s="1" t="str">
        <f t="shared" si="1717"/>
        <v>21:0723</v>
      </c>
      <c r="D12108" s="1" t="str">
        <f t="shared" si="1721"/>
        <v>21:0213</v>
      </c>
      <c r="E12108" t="s">
        <v>47241</v>
      </c>
      <c r="F12108" t="s">
        <v>47242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 t="s">
        <v>19116</v>
      </c>
      <c r="P12108" t="s">
        <v>2212</v>
      </c>
      <c r="Q12108" t="s">
        <v>398</v>
      </c>
    </row>
    <row r="12109" spans="1:17" hidden="1" x14ac:dyDescent="0.25">
      <c r="A12109" t="s">
        <v>47243</v>
      </c>
      <c r="B12109" t="s">
        <v>47244</v>
      </c>
      <c r="C12109" s="1" t="str">
        <f t="shared" si="1717"/>
        <v>21:0723</v>
      </c>
      <c r="D12109" s="1" t="str">
        <f t="shared" si="1721"/>
        <v>21:0213</v>
      </c>
      <c r="E12109" t="s">
        <v>47245</v>
      </c>
      <c r="F12109" t="s">
        <v>47246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 t="s">
        <v>7165</v>
      </c>
      <c r="P12109" t="s">
        <v>2943</v>
      </c>
      <c r="Q12109" t="s">
        <v>522</v>
      </c>
    </row>
    <row r="12110" spans="1:17" hidden="1" x14ac:dyDescent="0.25">
      <c r="A12110" t="s">
        <v>47247</v>
      </c>
      <c r="B12110" t="s">
        <v>47248</v>
      </c>
      <c r="C12110" s="1" t="str">
        <f t="shared" si="1717"/>
        <v>21:0723</v>
      </c>
      <c r="D12110" s="1" t="str">
        <f t="shared" si="1721"/>
        <v>21:0213</v>
      </c>
      <c r="E12110" t="s">
        <v>47249</v>
      </c>
      <c r="F12110" t="s">
        <v>47250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 t="s">
        <v>21</v>
      </c>
      <c r="P12110" t="s">
        <v>391</v>
      </c>
      <c r="Q12110" t="s">
        <v>35</v>
      </c>
    </row>
    <row r="12111" spans="1:17" hidden="1" x14ac:dyDescent="0.25">
      <c r="A12111" t="s">
        <v>47251</v>
      </c>
      <c r="B12111" t="s">
        <v>47252</v>
      </c>
      <c r="C12111" s="1" t="str">
        <f t="shared" si="1717"/>
        <v>21:0723</v>
      </c>
      <c r="D12111" s="1" t="str">
        <f t="shared" si="1721"/>
        <v>21:0213</v>
      </c>
      <c r="E12111" t="s">
        <v>47253</v>
      </c>
      <c r="F12111" t="s">
        <v>47254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 t="s">
        <v>8423</v>
      </c>
      <c r="P12111" t="s">
        <v>1515</v>
      </c>
      <c r="Q12111" t="s">
        <v>653</v>
      </c>
    </row>
    <row r="12112" spans="1:17" hidden="1" x14ac:dyDescent="0.25">
      <c r="A12112" t="s">
        <v>47255</v>
      </c>
      <c r="B12112" t="s">
        <v>47256</v>
      </c>
      <c r="C12112" s="1" t="str">
        <f t="shared" si="1717"/>
        <v>21:0723</v>
      </c>
      <c r="D12112" s="1" t="str">
        <f t="shared" si="1721"/>
        <v>21:0213</v>
      </c>
      <c r="E12112" t="s">
        <v>47257</v>
      </c>
      <c r="F12112" t="s">
        <v>47258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 t="s">
        <v>21</v>
      </c>
      <c r="P12112" t="s">
        <v>391</v>
      </c>
      <c r="Q12112" t="s">
        <v>365</v>
      </c>
    </row>
    <row r="12113" spans="1:17" hidden="1" x14ac:dyDescent="0.25">
      <c r="A12113" t="s">
        <v>47259</v>
      </c>
      <c r="B12113" t="s">
        <v>47260</v>
      </c>
      <c r="C12113" s="1" t="str">
        <f t="shared" si="1717"/>
        <v>21:0723</v>
      </c>
      <c r="D12113" s="1" t="str">
        <f t="shared" si="1721"/>
        <v>21:0213</v>
      </c>
      <c r="E12113" t="s">
        <v>47261</v>
      </c>
      <c r="F12113" t="s">
        <v>47262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 t="s">
        <v>21</v>
      </c>
      <c r="P12113" t="s">
        <v>1515</v>
      </c>
      <c r="Q12113" t="s">
        <v>365</v>
      </c>
    </row>
    <row r="12114" spans="1:17" hidden="1" x14ac:dyDescent="0.25">
      <c r="A12114" t="s">
        <v>47263</v>
      </c>
      <c r="B12114" t="s">
        <v>47264</v>
      </c>
      <c r="C12114" s="1" t="str">
        <f t="shared" si="1717"/>
        <v>21:0723</v>
      </c>
      <c r="D12114" s="1" t="str">
        <f t="shared" si="1721"/>
        <v>21:0213</v>
      </c>
      <c r="E12114" t="s">
        <v>47265</v>
      </c>
      <c r="F12114" t="s">
        <v>47266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 t="s">
        <v>21</v>
      </c>
      <c r="P12114" t="s">
        <v>397</v>
      </c>
      <c r="Q12114" t="s">
        <v>653</v>
      </c>
    </row>
    <row r="12115" spans="1:17" hidden="1" x14ac:dyDescent="0.25">
      <c r="A12115" t="s">
        <v>47267</v>
      </c>
      <c r="B12115" t="s">
        <v>47268</v>
      </c>
      <c r="C12115" s="1" t="str">
        <f t="shared" si="1717"/>
        <v>21:0723</v>
      </c>
      <c r="D12115" s="1" t="str">
        <f t="shared" si="1721"/>
        <v>21:0213</v>
      </c>
      <c r="E12115" t="s">
        <v>47269</v>
      </c>
      <c r="F12115" t="s">
        <v>47270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 t="s">
        <v>21</v>
      </c>
      <c r="P12115" t="s">
        <v>583</v>
      </c>
      <c r="Q12115" t="s">
        <v>59</v>
      </c>
    </row>
    <row r="12116" spans="1:17" hidden="1" x14ac:dyDescent="0.25">
      <c r="A12116" t="s">
        <v>47271</v>
      </c>
      <c r="B12116" t="s">
        <v>47272</v>
      </c>
      <c r="C12116" s="1" t="str">
        <f t="shared" si="1717"/>
        <v>21:0723</v>
      </c>
      <c r="D12116" s="1" t="str">
        <f t="shared" si="1721"/>
        <v>21:0213</v>
      </c>
      <c r="E12116" t="s">
        <v>47273</v>
      </c>
      <c r="F12116" t="s">
        <v>47274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 t="s">
        <v>21</v>
      </c>
      <c r="P12116" t="s">
        <v>583</v>
      </c>
      <c r="Q12116" t="s">
        <v>522</v>
      </c>
    </row>
    <row r="12117" spans="1:17" hidden="1" x14ac:dyDescent="0.25">
      <c r="A12117" t="s">
        <v>47275</v>
      </c>
      <c r="B12117" t="s">
        <v>47276</v>
      </c>
      <c r="C12117" s="1" t="str">
        <f t="shared" si="1717"/>
        <v>21:0723</v>
      </c>
      <c r="D12117" s="1" t="str">
        <f t="shared" si="1721"/>
        <v>21:0213</v>
      </c>
      <c r="E12117" t="s">
        <v>47277</v>
      </c>
      <c r="F12117" t="s">
        <v>47278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 t="s">
        <v>8423</v>
      </c>
      <c r="P12117" t="s">
        <v>397</v>
      </c>
      <c r="Q12117" t="s">
        <v>3475</v>
      </c>
    </row>
    <row r="12118" spans="1:17" hidden="1" x14ac:dyDescent="0.25">
      <c r="A12118" t="s">
        <v>47279</v>
      </c>
      <c r="B12118" t="s">
        <v>47280</v>
      </c>
      <c r="C12118" s="1" t="str">
        <f t="shared" si="1717"/>
        <v>21:0723</v>
      </c>
      <c r="D12118" s="1" t="str">
        <f t="shared" si="1721"/>
        <v>21:0213</v>
      </c>
      <c r="E12118" t="s">
        <v>47281</v>
      </c>
      <c r="F12118" t="s">
        <v>47282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 t="s">
        <v>21</v>
      </c>
      <c r="P12118" t="s">
        <v>1515</v>
      </c>
      <c r="Q12118" t="s">
        <v>522</v>
      </c>
    </row>
    <row r="12119" spans="1:17" hidden="1" x14ac:dyDescent="0.25">
      <c r="A12119" t="s">
        <v>47283</v>
      </c>
      <c r="B12119" t="s">
        <v>47284</v>
      </c>
      <c r="C12119" s="1" t="str">
        <f t="shared" si="1717"/>
        <v>21:0723</v>
      </c>
      <c r="D12119" s="1" t="str">
        <f t="shared" si="1721"/>
        <v>21:0213</v>
      </c>
      <c r="E12119" t="s">
        <v>47285</v>
      </c>
      <c r="F12119" t="s">
        <v>47286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 t="s">
        <v>21</v>
      </c>
      <c r="P12119" t="s">
        <v>391</v>
      </c>
      <c r="Q12119" t="s">
        <v>392</v>
      </c>
    </row>
    <row r="12120" spans="1:17" hidden="1" x14ac:dyDescent="0.25">
      <c r="A12120" t="s">
        <v>47287</v>
      </c>
      <c r="B12120" t="s">
        <v>47288</v>
      </c>
      <c r="C12120" s="1" t="str">
        <f t="shared" si="1717"/>
        <v>21:0723</v>
      </c>
      <c r="D12120" s="1" t="str">
        <f>HYPERLINK("http://geochem.nrcan.gc.ca/cdogs/content/svy/svy_e.htm", "")</f>
        <v/>
      </c>
      <c r="G12120" s="1" t="str">
        <f>HYPERLINK("http://geochem.nrcan.gc.ca/cdogs/content/cr_/cr_00086_e.htm", "86")</f>
        <v>86</v>
      </c>
      <c r="J12120" t="s">
        <v>11703</v>
      </c>
      <c r="K12120" t="s">
        <v>11704</v>
      </c>
      <c r="O12120" t="s">
        <v>3116</v>
      </c>
      <c r="P12120" t="s">
        <v>1598</v>
      </c>
      <c r="Q12120" t="s">
        <v>59</v>
      </c>
    </row>
    <row r="12121" spans="1:17" hidden="1" x14ac:dyDescent="0.25">
      <c r="A12121" t="s">
        <v>47289</v>
      </c>
      <c r="B12121" t="s">
        <v>47290</v>
      </c>
      <c r="C12121" s="1" t="str">
        <f t="shared" si="1717"/>
        <v>21:0723</v>
      </c>
      <c r="D12121" s="1" t="str">
        <f t="shared" ref="D12121:D12143" si="1724">HYPERLINK("http://geochem.nrcan.gc.ca/cdogs/content/svy/svy210213_e.htm", "21:0213")</f>
        <v>21:0213</v>
      </c>
      <c r="E12121" t="s">
        <v>47285</v>
      </c>
      <c r="F12121" t="s">
        <v>47291</v>
      </c>
      <c r="H12121">
        <v>62.801307799999996</v>
      </c>
      <c r="I12121">
        <v>-133.1991946</v>
      </c>
      <c r="J12121" s="1" t="str">
        <f t="shared" ref="J12121:J12143" si="1725">HYPERLINK("http://geochem.nrcan.gc.ca/cdogs/content/kwd/kwd020018_e.htm", "Fluid (stream)")</f>
        <v>Fluid (stream)</v>
      </c>
      <c r="K12121" s="1" t="str">
        <f t="shared" ref="K12121:K12143" si="1726">HYPERLINK("http://geochem.nrcan.gc.ca/cdogs/content/kwd/kwd080007_e.htm", "Untreated Water")</f>
        <v>Untreated Water</v>
      </c>
      <c r="O12121" t="s">
        <v>21</v>
      </c>
      <c r="P12121" t="s">
        <v>636</v>
      </c>
      <c r="Q12121" t="s">
        <v>29</v>
      </c>
    </row>
    <row r="12122" spans="1:17" hidden="1" x14ac:dyDescent="0.25">
      <c r="A12122" t="s">
        <v>47292</v>
      </c>
      <c r="B12122" t="s">
        <v>47293</v>
      </c>
      <c r="C12122" s="1" t="str">
        <f t="shared" si="1717"/>
        <v>21:0723</v>
      </c>
      <c r="D12122" s="1" t="str">
        <f t="shared" si="1724"/>
        <v>21:0213</v>
      </c>
      <c r="E12122" t="s">
        <v>47294</v>
      </c>
      <c r="F12122" t="s">
        <v>47295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 t="s">
        <v>21</v>
      </c>
      <c r="P12122" t="s">
        <v>397</v>
      </c>
      <c r="Q12122" t="s">
        <v>392</v>
      </c>
    </row>
    <row r="12123" spans="1:17" hidden="1" x14ac:dyDescent="0.25">
      <c r="A12123" t="s">
        <v>47296</v>
      </c>
      <c r="B12123" t="s">
        <v>47297</v>
      </c>
      <c r="C12123" s="1" t="str">
        <f t="shared" si="1717"/>
        <v>21:0723</v>
      </c>
      <c r="D12123" s="1" t="str">
        <f t="shared" si="1724"/>
        <v>21:0213</v>
      </c>
      <c r="E12123" t="s">
        <v>47298</v>
      </c>
      <c r="F12123" t="s">
        <v>47299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 t="s">
        <v>2120</v>
      </c>
      <c r="P12123" t="s">
        <v>1515</v>
      </c>
      <c r="Q12123" t="s">
        <v>392</v>
      </c>
    </row>
    <row r="12124" spans="1:17" hidden="1" x14ac:dyDescent="0.25">
      <c r="A12124" t="s">
        <v>47300</v>
      </c>
      <c r="B12124" t="s">
        <v>47301</v>
      </c>
      <c r="C12124" s="1" t="str">
        <f t="shared" si="1717"/>
        <v>21:0723</v>
      </c>
      <c r="D12124" s="1" t="str">
        <f t="shared" si="1724"/>
        <v>21:0213</v>
      </c>
      <c r="E12124" t="s">
        <v>47302</v>
      </c>
      <c r="F12124" t="s">
        <v>47303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 t="s">
        <v>225</v>
      </c>
      <c r="P12124" t="s">
        <v>2212</v>
      </c>
      <c r="Q12124" t="s">
        <v>365</v>
      </c>
    </row>
    <row r="12125" spans="1:17" hidden="1" x14ac:dyDescent="0.25">
      <c r="A12125" t="s">
        <v>47304</v>
      </c>
      <c r="B12125" t="s">
        <v>47305</v>
      </c>
      <c r="C12125" s="1" t="str">
        <f t="shared" si="1717"/>
        <v>21:0723</v>
      </c>
      <c r="D12125" s="1" t="str">
        <f t="shared" si="1724"/>
        <v>21:0213</v>
      </c>
      <c r="E12125" t="s">
        <v>47306</v>
      </c>
      <c r="F12125" t="s">
        <v>47307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 t="s">
        <v>21</v>
      </c>
      <c r="P12125" t="s">
        <v>583</v>
      </c>
      <c r="Q12125" t="s">
        <v>392</v>
      </c>
    </row>
    <row r="12126" spans="1:17" hidden="1" x14ac:dyDescent="0.25">
      <c r="A12126" t="s">
        <v>47308</v>
      </c>
      <c r="B12126" t="s">
        <v>47309</v>
      </c>
      <c r="C12126" s="1" t="str">
        <f t="shared" si="1717"/>
        <v>21:0723</v>
      </c>
      <c r="D12126" s="1" t="str">
        <f t="shared" si="1724"/>
        <v>21:0213</v>
      </c>
      <c r="E12126" t="s">
        <v>47310</v>
      </c>
      <c r="F12126" t="s">
        <v>47311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 t="s">
        <v>21</v>
      </c>
      <c r="P12126" t="s">
        <v>356</v>
      </c>
      <c r="Q12126" t="s">
        <v>59</v>
      </c>
    </row>
    <row r="12127" spans="1:17" hidden="1" x14ac:dyDescent="0.25">
      <c r="A12127" t="s">
        <v>47312</v>
      </c>
      <c r="B12127" t="s">
        <v>47313</v>
      </c>
      <c r="C12127" s="1" t="str">
        <f t="shared" si="1717"/>
        <v>21:0723</v>
      </c>
      <c r="D12127" s="1" t="str">
        <f t="shared" si="1724"/>
        <v>21:0213</v>
      </c>
      <c r="E12127" t="s">
        <v>47314</v>
      </c>
      <c r="F12127" t="s">
        <v>47315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 t="s">
        <v>21</v>
      </c>
      <c r="P12127" t="s">
        <v>356</v>
      </c>
      <c r="Q12127" t="s">
        <v>392</v>
      </c>
    </row>
    <row r="12128" spans="1:17" hidden="1" x14ac:dyDescent="0.25">
      <c r="A12128" t="s">
        <v>47316</v>
      </c>
      <c r="B12128" t="s">
        <v>47317</v>
      </c>
      <c r="C12128" s="1" t="str">
        <f t="shared" si="1717"/>
        <v>21:0723</v>
      </c>
      <c r="D12128" s="1" t="str">
        <f t="shared" si="1724"/>
        <v>21:0213</v>
      </c>
      <c r="E12128" t="s">
        <v>47318</v>
      </c>
      <c r="F12128" t="s">
        <v>47319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 t="s">
        <v>21</v>
      </c>
      <c r="P12128" t="s">
        <v>356</v>
      </c>
      <c r="Q12128" t="s">
        <v>522</v>
      </c>
    </row>
    <row r="12129" spans="1:17" hidden="1" x14ac:dyDescent="0.25">
      <c r="A12129" t="s">
        <v>47320</v>
      </c>
      <c r="B12129" t="s">
        <v>47321</v>
      </c>
      <c r="C12129" s="1" t="str">
        <f t="shared" si="1717"/>
        <v>21:0723</v>
      </c>
      <c r="D12129" s="1" t="str">
        <f t="shared" si="1724"/>
        <v>21:0213</v>
      </c>
      <c r="E12129" t="s">
        <v>47322</v>
      </c>
      <c r="F12129" t="s">
        <v>47323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 t="s">
        <v>3376</v>
      </c>
      <c r="P12129" t="s">
        <v>583</v>
      </c>
      <c r="Q12129" t="s">
        <v>653</v>
      </c>
    </row>
    <row r="12130" spans="1:17" hidden="1" x14ac:dyDescent="0.25">
      <c r="A12130" t="s">
        <v>47324</v>
      </c>
      <c r="B12130" t="s">
        <v>47325</v>
      </c>
      <c r="C12130" s="1" t="str">
        <f t="shared" si="1717"/>
        <v>21:0723</v>
      </c>
      <c r="D12130" s="1" t="str">
        <f t="shared" si="1724"/>
        <v>21:0213</v>
      </c>
      <c r="E12130" t="s">
        <v>47326</v>
      </c>
      <c r="F12130" t="s">
        <v>47327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 t="s">
        <v>701</v>
      </c>
      <c r="P12130" t="s">
        <v>583</v>
      </c>
      <c r="Q12130" t="s">
        <v>653</v>
      </c>
    </row>
    <row r="12131" spans="1:17" hidden="1" x14ac:dyDescent="0.25">
      <c r="A12131" t="s">
        <v>47328</v>
      </c>
      <c r="B12131" t="s">
        <v>47329</v>
      </c>
      <c r="C12131" s="1" t="str">
        <f t="shared" si="1717"/>
        <v>21:0723</v>
      </c>
      <c r="D12131" s="1" t="str">
        <f t="shared" si="1724"/>
        <v>21:0213</v>
      </c>
      <c r="E12131" t="s">
        <v>47330</v>
      </c>
      <c r="F12131" t="s">
        <v>47331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 t="s">
        <v>1818</v>
      </c>
      <c r="P12131" t="s">
        <v>391</v>
      </c>
      <c r="Q12131" t="s">
        <v>653</v>
      </c>
    </row>
    <row r="12132" spans="1:17" hidden="1" x14ac:dyDescent="0.25">
      <c r="A12132" t="s">
        <v>47332</v>
      </c>
      <c r="B12132" t="s">
        <v>47333</v>
      </c>
      <c r="C12132" s="1" t="str">
        <f t="shared" si="1717"/>
        <v>21:0723</v>
      </c>
      <c r="D12132" s="1" t="str">
        <f t="shared" si="1724"/>
        <v>21:0213</v>
      </c>
      <c r="E12132" t="s">
        <v>47334</v>
      </c>
      <c r="F12132" t="s">
        <v>47335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 t="s">
        <v>2883</v>
      </c>
      <c r="P12132" t="s">
        <v>397</v>
      </c>
      <c r="Q12132" t="s">
        <v>398</v>
      </c>
    </row>
    <row r="12133" spans="1:17" hidden="1" x14ac:dyDescent="0.25">
      <c r="A12133" t="s">
        <v>47336</v>
      </c>
      <c r="B12133" t="s">
        <v>47337</v>
      </c>
      <c r="C12133" s="1" t="str">
        <f t="shared" si="1717"/>
        <v>21:0723</v>
      </c>
      <c r="D12133" s="1" t="str">
        <f t="shared" si="1724"/>
        <v>21:0213</v>
      </c>
      <c r="E12133" t="s">
        <v>47338</v>
      </c>
      <c r="F12133" t="s">
        <v>47339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 t="s">
        <v>21</v>
      </c>
      <c r="P12133" t="s">
        <v>397</v>
      </c>
      <c r="Q12133" t="s">
        <v>365</v>
      </c>
    </row>
    <row r="12134" spans="1:17" hidden="1" x14ac:dyDescent="0.25">
      <c r="A12134" t="s">
        <v>47340</v>
      </c>
      <c r="B12134" t="s">
        <v>47341</v>
      </c>
      <c r="C12134" s="1" t="str">
        <f t="shared" si="1717"/>
        <v>21:0723</v>
      </c>
      <c r="D12134" s="1" t="str">
        <f t="shared" si="1724"/>
        <v>21:0213</v>
      </c>
      <c r="E12134" t="s">
        <v>47342</v>
      </c>
      <c r="F12134" t="s">
        <v>47343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 t="s">
        <v>16840</v>
      </c>
      <c r="P12134" t="s">
        <v>391</v>
      </c>
      <c r="Q12134" t="s">
        <v>398</v>
      </c>
    </row>
    <row r="12135" spans="1:17" hidden="1" x14ac:dyDescent="0.25">
      <c r="A12135" t="s">
        <v>47344</v>
      </c>
      <c r="B12135" t="s">
        <v>47345</v>
      </c>
      <c r="C12135" s="1" t="str">
        <f t="shared" si="1717"/>
        <v>21:0723</v>
      </c>
      <c r="D12135" s="1" t="str">
        <f t="shared" si="1724"/>
        <v>21:0213</v>
      </c>
      <c r="E12135" t="s">
        <v>47346</v>
      </c>
      <c r="F12135" t="s">
        <v>47347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 t="s">
        <v>653</v>
      </c>
      <c r="P12135" t="s">
        <v>631</v>
      </c>
      <c r="Q12135" t="s">
        <v>398</v>
      </c>
    </row>
    <row r="12136" spans="1:17" hidden="1" x14ac:dyDescent="0.25">
      <c r="A12136" t="s">
        <v>47348</v>
      </c>
      <c r="B12136" t="s">
        <v>47349</v>
      </c>
      <c r="C12136" s="1" t="str">
        <f t="shared" si="1717"/>
        <v>21:0723</v>
      </c>
      <c r="D12136" s="1" t="str">
        <f t="shared" si="1724"/>
        <v>21:0213</v>
      </c>
      <c r="E12136" t="s">
        <v>47350</v>
      </c>
      <c r="F12136" t="s">
        <v>47351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 t="s">
        <v>21</v>
      </c>
      <c r="P12136" t="s">
        <v>4464</v>
      </c>
      <c r="Q12136" t="s">
        <v>398</v>
      </c>
    </row>
    <row r="12137" spans="1:17" hidden="1" x14ac:dyDescent="0.25">
      <c r="A12137" t="s">
        <v>47352</v>
      </c>
      <c r="B12137" t="s">
        <v>47353</v>
      </c>
      <c r="C12137" s="1" t="str">
        <f t="shared" si="1717"/>
        <v>21:0723</v>
      </c>
      <c r="D12137" s="1" t="str">
        <f t="shared" si="1724"/>
        <v>21:0213</v>
      </c>
      <c r="E12137" t="s">
        <v>47354</v>
      </c>
      <c r="F12137" t="s">
        <v>47355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 t="s">
        <v>45450</v>
      </c>
      <c r="P12137" t="s">
        <v>391</v>
      </c>
      <c r="Q12137" t="s">
        <v>398</v>
      </c>
    </row>
    <row r="12138" spans="1:17" hidden="1" x14ac:dyDescent="0.25">
      <c r="A12138" t="s">
        <v>47356</v>
      </c>
      <c r="B12138" t="s">
        <v>47357</v>
      </c>
      <c r="C12138" s="1" t="str">
        <f t="shared" si="1717"/>
        <v>21:0723</v>
      </c>
      <c r="D12138" s="1" t="str">
        <f t="shared" si="1724"/>
        <v>21:0213</v>
      </c>
      <c r="E12138" t="s">
        <v>47358</v>
      </c>
      <c r="F12138" t="s">
        <v>47359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 t="s">
        <v>21</v>
      </c>
      <c r="P12138" t="s">
        <v>2943</v>
      </c>
      <c r="Q12138" t="s">
        <v>392</v>
      </c>
    </row>
    <row r="12139" spans="1:17" hidden="1" x14ac:dyDescent="0.25">
      <c r="A12139" t="s">
        <v>47360</v>
      </c>
      <c r="B12139" t="s">
        <v>47361</v>
      </c>
      <c r="C12139" s="1" t="str">
        <f t="shared" ref="C12139:C12202" si="1727">HYPERLINK("http://geochem.nrcan.gc.ca/cdogs/content/bdl/bdl210723_e.htm", "21:0723")</f>
        <v>21:0723</v>
      </c>
      <c r="D12139" s="1" t="str">
        <f t="shared" si="1724"/>
        <v>21:0213</v>
      </c>
      <c r="E12139" t="s">
        <v>47358</v>
      </c>
      <c r="F12139" t="s">
        <v>47362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 t="s">
        <v>21</v>
      </c>
      <c r="P12139" t="s">
        <v>1515</v>
      </c>
      <c r="Q12139" t="s">
        <v>392</v>
      </c>
    </row>
    <row r="12140" spans="1:17" hidden="1" x14ac:dyDescent="0.25">
      <c r="A12140" t="s">
        <v>47363</v>
      </c>
      <c r="B12140" t="s">
        <v>47364</v>
      </c>
      <c r="C12140" s="1" t="str">
        <f t="shared" si="1727"/>
        <v>21:0723</v>
      </c>
      <c r="D12140" s="1" t="str">
        <f t="shared" si="1724"/>
        <v>21:0213</v>
      </c>
      <c r="E12140" t="s">
        <v>47365</v>
      </c>
      <c r="F12140" t="s">
        <v>47366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 t="s">
        <v>21</v>
      </c>
      <c r="P12140" t="s">
        <v>2943</v>
      </c>
      <c r="Q12140" t="s">
        <v>365</v>
      </c>
    </row>
    <row r="12141" spans="1:17" hidden="1" x14ac:dyDescent="0.25">
      <c r="A12141" t="s">
        <v>47367</v>
      </c>
      <c r="B12141" t="s">
        <v>47368</v>
      </c>
      <c r="C12141" s="1" t="str">
        <f t="shared" si="1727"/>
        <v>21:0723</v>
      </c>
      <c r="D12141" s="1" t="str">
        <f t="shared" si="1724"/>
        <v>21:0213</v>
      </c>
      <c r="E12141" t="s">
        <v>47369</v>
      </c>
      <c r="F12141" t="s">
        <v>47370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 t="s">
        <v>10120</v>
      </c>
      <c r="P12141" t="s">
        <v>391</v>
      </c>
      <c r="Q12141" t="s">
        <v>392</v>
      </c>
    </row>
    <row r="12142" spans="1:17" hidden="1" x14ac:dyDescent="0.25">
      <c r="A12142" t="s">
        <v>47371</v>
      </c>
      <c r="B12142" t="s">
        <v>47372</v>
      </c>
      <c r="C12142" s="1" t="str">
        <f t="shared" si="1727"/>
        <v>21:0723</v>
      </c>
      <c r="D12142" s="1" t="str">
        <f t="shared" si="1724"/>
        <v>21:0213</v>
      </c>
      <c r="E12142" t="s">
        <v>47373</v>
      </c>
      <c r="F12142" t="s">
        <v>47374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 t="s">
        <v>667</v>
      </c>
      <c r="P12142" t="s">
        <v>658</v>
      </c>
      <c r="Q12142" t="s">
        <v>5130</v>
      </c>
    </row>
    <row r="12143" spans="1:17" hidden="1" x14ac:dyDescent="0.25">
      <c r="A12143" t="s">
        <v>47375</v>
      </c>
      <c r="B12143" t="s">
        <v>47376</v>
      </c>
      <c r="C12143" s="1" t="str">
        <f t="shared" si="1727"/>
        <v>21:0723</v>
      </c>
      <c r="D12143" s="1" t="str">
        <f t="shared" si="1724"/>
        <v>21:0213</v>
      </c>
      <c r="E12143" t="s">
        <v>47377</v>
      </c>
      <c r="F12143" t="s">
        <v>47378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 t="s">
        <v>21</v>
      </c>
      <c r="P12143" t="s">
        <v>391</v>
      </c>
      <c r="Q12143" t="s">
        <v>3475</v>
      </c>
    </row>
    <row r="12144" spans="1:17" hidden="1" x14ac:dyDescent="0.25">
      <c r="A12144" t="s">
        <v>47379</v>
      </c>
      <c r="B12144" t="s">
        <v>47380</v>
      </c>
      <c r="C12144" s="1" t="str">
        <f t="shared" si="1727"/>
        <v>21:0723</v>
      </c>
      <c r="D12144" s="1" t="str">
        <f>HYPERLINK("http://geochem.nrcan.gc.ca/cdogs/content/svy/svy_e.htm", "")</f>
        <v/>
      </c>
      <c r="G12144" s="1" t="str">
        <f>HYPERLINK("http://geochem.nrcan.gc.ca/cdogs/content/cr_/cr_00085_e.htm", "85")</f>
        <v>85</v>
      </c>
      <c r="J12144" t="s">
        <v>11703</v>
      </c>
      <c r="K12144" t="s">
        <v>11704</v>
      </c>
      <c r="O12144" t="s">
        <v>2720</v>
      </c>
      <c r="P12144" t="s">
        <v>1515</v>
      </c>
      <c r="Q12144" t="s">
        <v>398</v>
      </c>
    </row>
    <row r="12145" spans="1:17" hidden="1" x14ac:dyDescent="0.25">
      <c r="A12145" t="s">
        <v>47381</v>
      </c>
      <c r="B12145" t="s">
        <v>47382</v>
      </c>
      <c r="C12145" s="1" t="str">
        <f t="shared" si="1727"/>
        <v>21:0723</v>
      </c>
      <c r="D12145" s="1" t="str">
        <f t="shared" ref="D12145:D12172" si="1728">HYPERLINK("http://geochem.nrcan.gc.ca/cdogs/content/svy/svy210213_e.htm", "21:0213")</f>
        <v>21:0213</v>
      </c>
      <c r="E12145" t="s">
        <v>47383</v>
      </c>
      <c r="F12145" t="s">
        <v>47384</v>
      </c>
      <c r="H12145">
        <v>62.252572399999998</v>
      </c>
      <c r="I12145">
        <v>-133.90048289999999</v>
      </c>
      <c r="J12145" s="1" t="str">
        <f t="shared" ref="J12145:J12172" si="1729">HYPERLINK("http://geochem.nrcan.gc.ca/cdogs/content/kwd/kwd020018_e.htm", "Fluid (stream)")</f>
        <v>Fluid (stream)</v>
      </c>
      <c r="K12145" s="1" t="str">
        <f t="shared" ref="K12145:K12172" si="1730">HYPERLINK("http://geochem.nrcan.gc.ca/cdogs/content/kwd/kwd080007_e.htm", "Untreated Water")</f>
        <v>Untreated Water</v>
      </c>
      <c r="O12145" t="s">
        <v>3655</v>
      </c>
      <c r="P12145" t="s">
        <v>397</v>
      </c>
      <c r="Q12145" t="s">
        <v>653</v>
      </c>
    </row>
    <row r="12146" spans="1:17" hidden="1" x14ac:dyDescent="0.25">
      <c r="A12146" t="s">
        <v>47385</v>
      </c>
      <c r="B12146" t="s">
        <v>47386</v>
      </c>
      <c r="C12146" s="1" t="str">
        <f t="shared" si="1727"/>
        <v>21:0723</v>
      </c>
      <c r="D12146" s="1" t="str">
        <f t="shared" si="1728"/>
        <v>21:0213</v>
      </c>
      <c r="E12146" t="s">
        <v>47387</v>
      </c>
      <c r="F12146" t="s">
        <v>47388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 t="s">
        <v>588</v>
      </c>
      <c r="P12146" t="s">
        <v>1515</v>
      </c>
      <c r="Q12146" t="s">
        <v>398</v>
      </c>
    </row>
    <row r="12147" spans="1:17" hidden="1" x14ac:dyDescent="0.25">
      <c r="A12147" t="s">
        <v>47389</v>
      </c>
      <c r="B12147" t="s">
        <v>47390</v>
      </c>
      <c r="C12147" s="1" t="str">
        <f t="shared" si="1727"/>
        <v>21:0723</v>
      </c>
      <c r="D12147" s="1" t="str">
        <f t="shared" si="1728"/>
        <v>21:0213</v>
      </c>
      <c r="E12147" t="s">
        <v>47391</v>
      </c>
      <c r="F12147" t="s">
        <v>47392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 t="s">
        <v>21</v>
      </c>
      <c r="P12147" t="s">
        <v>1631</v>
      </c>
      <c r="Q12147" t="s">
        <v>653</v>
      </c>
    </row>
    <row r="12148" spans="1:17" hidden="1" x14ac:dyDescent="0.25">
      <c r="A12148" t="s">
        <v>47393</v>
      </c>
      <c r="B12148" t="s">
        <v>47394</v>
      </c>
      <c r="C12148" s="1" t="str">
        <f t="shared" si="1727"/>
        <v>21:0723</v>
      </c>
      <c r="D12148" s="1" t="str">
        <f t="shared" si="1728"/>
        <v>21:0213</v>
      </c>
      <c r="E12148" t="s">
        <v>47395</v>
      </c>
      <c r="F12148" t="s">
        <v>47396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 t="s">
        <v>6091</v>
      </c>
      <c r="P12148" t="s">
        <v>2943</v>
      </c>
      <c r="Q12148" t="s">
        <v>653</v>
      </c>
    </row>
    <row r="12149" spans="1:17" hidden="1" x14ac:dyDescent="0.25">
      <c r="A12149" t="s">
        <v>47397</v>
      </c>
      <c r="B12149" t="s">
        <v>47398</v>
      </c>
      <c r="C12149" s="1" t="str">
        <f t="shared" si="1727"/>
        <v>21:0723</v>
      </c>
      <c r="D12149" s="1" t="str">
        <f t="shared" si="1728"/>
        <v>21:0213</v>
      </c>
      <c r="E12149" t="s">
        <v>47399</v>
      </c>
      <c r="F12149" t="s">
        <v>47400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 t="s">
        <v>47401</v>
      </c>
      <c r="P12149" t="s">
        <v>1631</v>
      </c>
      <c r="Q12149" t="s">
        <v>653</v>
      </c>
    </row>
    <row r="12150" spans="1:17" hidden="1" x14ac:dyDescent="0.25">
      <c r="A12150" t="s">
        <v>47402</v>
      </c>
      <c r="B12150" t="s">
        <v>47403</v>
      </c>
      <c r="C12150" s="1" t="str">
        <f t="shared" si="1727"/>
        <v>21:0723</v>
      </c>
      <c r="D12150" s="1" t="str">
        <f t="shared" si="1728"/>
        <v>21:0213</v>
      </c>
      <c r="E12150" t="s">
        <v>47404</v>
      </c>
      <c r="F12150" t="s">
        <v>47405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 t="s">
        <v>43165</v>
      </c>
      <c r="P12150" t="s">
        <v>636</v>
      </c>
      <c r="Q12150" t="s">
        <v>5130</v>
      </c>
    </row>
    <row r="12151" spans="1:17" hidden="1" x14ac:dyDescent="0.25">
      <c r="A12151" t="s">
        <v>47406</v>
      </c>
      <c r="B12151" t="s">
        <v>47407</v>
      </c>
      <c r="C12151" s="1" t="str">
        <f t="shared" si="1727"/>
        <v>21:0723</v>
      </c>
      <c r="D12151" s="1" t="str">
        <f t="shared" si="1728"/>
        <v>21:0213</v>
      </c>
      <c r="E12151" t="s">
        <v>47408</v>
      </c>
      <c r="F12151" t="s">
        <v>47409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 t="s">
        <v>21</v>
      </c>
      <c r="P12151" t="s">
        <v>631</v>
      </c>
      <c r="Q12151" t="s">
        <v>3475</v>
      </c>
    </row>
    <row r="12152" spans="1:17" hidden="1" x14ac:dyDescent="0.25">
      <c r="A12152" t="s">
        <v>47410</v>
      </c>
      <c r="B12152" t="s">
        <v>47411</v>
      </c>
      <c r="C12152" s="1" t="str">
        <f t="shared" si="1727"/>
        <v>21:0723</v>
      </c>
      <c r="D12152" s="1" t="str">
        <f t="shared" si="1728"/>
        <v>21:0213</v>
      </c>
      <c r="E12152" t="s">
        <v>47412</v>
      </c>
      <c r="F12152" t="s">
        <v>47413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 t="s">
        <v>47414</v>
      </c>
      <c r="P12152" t="s">
        <v>2938</v>
      </c>
      <c r="Q12152" t="s">
        <v>4049</v>
      </c>
    </row>
    <row r="12153" spans="1:17" hidden="1" x14ac:dyDescent="0.25">
      <c r="A12153" t="s">
        <v>47415</v>
      </c>
      <c r="B12153" t="s">
        <v>47416</v>
      </c>
      <c r="C12153" s="1" t="str">
        <f t="shared" si="1727"/>
        <v>21:0723</v>
      </c>
      <c r="D12153" s="1" t="str">
        <f t="shared" si="1728"/>
        <v>21:0213</v>
      </c>
      <c r="E12153" t="s">
        <v>47417</v>
      </c>
      <c r="F12153" t="s">
        <v>47418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 t="s">
        <v>47419</v>
      </c>
      <c r="P12153" t="s">
        <v>47420</v>
      </c>
      <c r="Q12153" t="s">
        <v>4049</v>
      </c>
    </row>
    <row r="12154" spans="1:17" hidden="1" x14ac:dyDescent="0.25">
      <c r="A12154" t="s">
        <v>47421</v>
      </c>
      <c r="B12154" t="s">
        <v>47422</v>
      </c>
      <c r="C12154" s="1" t="str">
        <f t="shared" si="1727"/>
        <v>21:0723</v>
      </c>
      <c r="D12154" s="1" t="str">
        <f t="shared" si="1728"/>
        <v>21:0213</v>
      </c>
      <c r="E12154" t="s">
        <v>47423</v>
      </c>
      <c r="F12154" t="s">
        <v>47424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 t="s">
        <v>46916</v>
      </c>
      <c r="P12154" t="s">
        <v>3066</v>
      </c>
      <c r="Q12154" t="s">
        <v>5130</v>
      </c>
    </row>
    <row r="12155" spans="1:17" hidden="1" x14ac:dyDescent="0.25">
      <c r="A12155" t="s">
        <v>47425</v>
      </c>
      <c r="B12155" t="s">
        <v>47426</v>
      </c>
      <c r="C12155" s="1" t="str">
        <f t="shared" si="1727"/>
        <v>21:0723</v>
      </c>
      <c r="D12155" s="1" t="str">
        <f t="shared" si="1728"/>
        <v>21:0213</v>
      </c>
      <c r="E12155" t="s">
        <v>47427</v>
      </c>
      <c r="F12155" t="s">
        <v>47428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 t="s">
        <v>2129</v>
      </c>
      <c r="P12155" t="s">
        <v>658</v>
      </c>
      <c r="Q12155" t="s">
        <v>365</v>
      </c>
    </row>
    <row r="12156" spans="1:17" hidden="1" x14ac:dyDescent="0.25">
      <c r="A12156" t="s">
        <v>47429</v>
      </c>
      <c r="B12156" t="s">
        <v>47430</v>
      </c>
      <c r="C12156" s="1" t="str">
        <f t="shared" si="1727"/>
        <v>21:0723</v>
      </c>
      <c r="D12156" s="1" t="str">
        <f t="shared" si="1728"/>
        <v>21:0213</v>
      </c>
      <c r="E12156" t="s">
        <v>47431</v>
      </c>
      <c r="F12156" t="s">
        <v>47432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 t="s">
        <v>21</v>
      </c>
      <c r="P12156" t="s">
        <v>391</v>
      </c>
      <c r="Q12156" t="s">
        <v>522</v>
      </c>
    </row>
    <row r="12157" spans="1:17" hidden="1" x14ac:dyDescent="0.25">
      <c r="A12157" t="s">
        <v>47433</v>
      </c>
      <c r="B12157" t="s">
        <v>47434</v>
      </c>
      <c r="C12157" s="1" t="str">
        <f t="shared" si="1727"/>
        <v>21:0723</v>
      </c>
      <c r="D12157" s="1" t="str">
        <f t="shared" si="1728"/>
        <v>21:0213</v>
      </c>
      <c r="E12157" t="s">
        <v>47435</v>
      </c>
      <c r="F12157" t="s">
        <v>47436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 t="s">
        <v>21</v>
      </c>
      <c r="P12157" t="s">
        <v>1598</v>
      </c>
      <c r="Q12157" t="s">
        <v>23</v>
      </c>
    </row>
    <row r="12158" spans="1:17" hidden="1" x14ac:dyDescent="0.25">
      <c r="A12158" t="s">
        <v>47437</v>
      </c>
      <c r="B12158" t="s">
        <v>47438</v>
      </c>
      <c r="C12158" s="1" t="str">
        <f t="shared" si="1727"/>
        <v>21:0723</v>
      </c>
      <c r="D12158" s="1" t="str">
        <f t="shared" si="1728"/>
        <v>21:0213</v>
      </c>
      <c r="E12158" t="s">
        <v>47439</v>
      </c>
      <c r="F12158" t="s">
        <v>47440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 t="s">
        <v>2129</v>
      </c>
      <c r="P12158" t="s">
        <v>7960</v>
      </c>
      <c r="Q12158" t="s">
        <v>59</v>
      </c>
    </row>
    <row r="12159" spans="1:17" hidden="1" x14ac:dyDescent="0.25">
      <c r="A12159" t="s">
        <v>47441</v>
      </c>
      <c r="B12159" t="s">
        <v>47442</v>
      </c>
      <c r="C12159" s="1" t="str">
        <f t="shared" si="1727"/>
        <v>21:0723</v>
      </c>
      <c r="D12159" s="1" t="str">
        <f t="shared" si="1728"/>
        <v>21:0213</v>
      </c>
      <c r="E12159" t="s">
        <v>47443</v>
      </c>
      <c r="F12159" t="s">
        <v>47444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 t="s">
        <v>21</v>
      </c>
      <c r="P12159" t="s">
        <v>631</v>
      </c>
      <c r="Q12159" t="s">
        <v>23</v>
      </c>
    </row>
    <row r="12160" spans="1:17" hidden="1" x14ac:dyDescent="0.25">
      <c r="A12160" t="s">
        <v>47445</v>
      </c>
      <c r="B12160" t="s">
        <v>47446</v>
      </c>
      <c r="C12160" s="1" t="str">
        <f t="shared" si="1727"/>
        <v>21:0723</v>
      </c>
      <c r="D12160" s="1" t="str">
        <f t="shared" si="1728"/>
        <v>21:0213</v>
      </c>
      <c r="E12160" t="s">
        <v>47447</v>
      </c>
      <c r="F12160" t="s">
        <v>47448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 t="s">
        <v>21</v>
      </c>
      <c r="P12160" t="s">
        <v>880</v>
      </c>
      <c r="Q12160" t="s">
        <v>198</v>
      </c>
    </row>
    <row r="12161" spans="1:17" hidden="1" x14ac:dyDescent="0.25">
      <c r="A12161" t="s">
        <v>47449</v>
      </c>
      <c r="B12161" t="s">
        <v>47450</v>
      </c>
      <c r="C12161" s="1" t="str">
        <f t="shared" si="1727"/>
        <v>21:0723</v>
      </c>
      <c r="D12161" s="1" t="str">
        <f t="shared" si="1728"/>
        <v>21:0213</v>
      </c>
      <c r="E12161" t="s">
        <v>47451</v>
      </c>
      <c r="F12161" t="s">
        <v>47452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 t="s">
        <v>21</v>
      </c>
      <c r="P12161" t="s">
        <v>5755</v>
      </c>
      <c r="Q12161" t="s">
        <v>23</v>
      </c>
    </row>
    <row r="12162" spans="1:17" hidden="1" x14ac:dyDescent="0.25">
      <c r="A12162" t="s">
        <v>47453</v>
      </c>
      <c r="B12162" t="s">
        <v>47454</v>
      </c>
      <c r="C12162" s="1" t="str">
        <f t="shared" si="1727"/>
        <v>21:0723</v>
      </c>
      <c r="D12162" s="1" t="str">
        <f t="shared" si="1728"/>
        <v>21:0213</v>
      </c>
      <c r="E12162" t="s">
        <v>47455</v>
      </c>
      <c r="F12162" t="s">
        <v>47456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 t="s">
        <v>21</v>
      </c>
      <c r="P12162" t="s">
        <v>1631</v>
      </c>
      <c r="Q12162" t="s">
        <v>215</v>
      </c>
    </row>
    <row r="12163" spans="1:17" hidden="1" x14ac:dyDescent="0.25">
      <c r="A12163" t="s">
        <v>47457</v>
      </c>
      <c r="B12163" t="s">
        <v>47458</v>
      </c>
      <c r="C12163" s="1" t="str">
        <f t="shared" si="1727"/>
        <v>21:0723</v>
      </c>
      <c r="D12163" s="1" t="str">
        <f t="shared" si="1728"/>
        <v>21:0213</v>
      </c>
      <c r="E12163" t="s">
        <v>47459</v>
      </c>
      <c r="F12163" t="s">
        <v>47460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 t="s">
        <v>21</v>
      </c>
      <c r="P12163" t="s">
        <v>2943</v>
      </c>
      <c r="Q12163" t="s">
        <v>59</v>
      </c>
    </row>
    <row r="12164" spans="1:17" hidden="1" x14ac:dyDescent="0.25">
      <c r="A12164" t="s">
        <v>47461</v>
      </c>
      <c r="B12164" t="s">
        <v>47462</v>
      </c>
      <c r="C12164" s="1" t="str">
        <f t="shared" si="1727"/>
        <v>21:0723</v>
      </c>
      <c r="D12164" s="1" t="str">
        <f t="shared" si="1728"/>
        <v>21:0213</v>
      </c>
      <c r="E12164" t="s">
        <v>47459</v>
      </c>
      <c r="F12164" t="s">
        <v>47463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 t="s">
        <v>21</v>
      </c>
      <c r="P12164" t="s">
        <v>1515</v>
      </c>
      <c r="Q12164" t="s">
        <v>23</v>
      </c>
    </row>
    <row r="12165" spans="1:17" hidden="1" x14ac:dyDescent="0.25">
      <c r="A12165" t="s">
        <v>47464</v>
      </c>
      <c r="B12165" t="s">
        <v>47465</v>
      </c>
      <c r="C12165" s="1" t="str">
        <f t="shared" si="1727"/>
        <v>21:0723</v>
      </c>
      <c r="D12165" s="1" t="str">
        <f t="shared" si="1728"/>
        <v>21:0213</v>
      </c>
      <c r="E12165" t="s">
        <v>47466</v>
      </c>
      <c r="F12165" t="s">
        <v>47467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 t="s">
        <v>21</v>
      </c>
      <c r="P12165" t="s">
        <v>658</v>
      </c>
      <c r="Q12165" t="s">
        <v>59</v>
      </c>
    </row>
    <row r="12166" spans="1:17" hidden="1" x14ac:dyDescent="0.25">
      <c r="A12166" t="s">
        <v>47468</v>
      </c>
      <c r="B12166" t="s">
        <v>47469</v>
      </c>
      <c r="C12166" s="1" t="str">
        <f t="shared" si="1727"/>
        <v>21:0723</v>
      </c>
      <c r="D12166" s="1" t="str">
        <f t="shared" si="1728"/>
        <v>21:0213</v>
      </c>
      <c r="E12166" t="s">
        <v>47470</v>
      </c>
      <c r="F12166" t="s">
        <v>47471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 t="s">
        <v>21</v>
      </c>
      <c r="P12166" t="s">
        <v>636</v>
      </c>
      <c r="Q12166" t="s">
        <v>392</v>
      </c>
    </row>
    <row r="12167" spans="1:17" hidden="1" x14ac:dyDescent="0.25">
      <c r="A12167" t="s">
        <v>47472</v>
      </c>
      <c r="B12167" t="s">
        <v>47473</v>
      </c>
      <c r="C12167" s="1" t="str">
        <f t="shared" si="1727"/>
        <v>21:0723</v>
      </c>
      <c r="D12167" s="1" t="str">
        <f t="shared" si="1728"/>
        <v>21:0213</v>
      </c>
      <c r="E12167" t="s">
        <v>47474</v>
      </c>
      <c r="F12167" t="s">
        <v>47475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 t="s">
        <v>21</v>
      </c>
      <c r="P12167" t="s">
        <v>658</v>
      </c>
      <c r="Q12167" t="s">
        <v>392</v>
      </c>
    </row>
    <row r="12168" spans="1:17" hidden="1" x14ac:dyDescent="0.25">
      <c r="A12168" t="s">
        <v>47476</v>
      </c>
      <c r="B12168" t="s">
        <v>47477</v>
      </c>
      <c r="C12168" s="1" t="str">
        <f t="shared" si="1727"/>
        <v>21:0723</v>
      </c>
      <c r="D12168" s="1" t="str">
        <f t="shared" si="1728"/>
        <v>21:0213</v>
      </c>
      <c r="E12168" t="s">
        <v>47478</v>
      </c>
      <c r="F12168" t="s">
        <v>47479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 t="s">
        <v>21</v>
      </c>
      <c r="P12168" t="s">
        <v>391</v>
      </c>
      <c r="Q12168" t="s">
        <v>35</v>
      </c>
    </row>
    <row r="12169" spans="1:17" hidden="1" x14ac:dyDescent="0.25">
      <c r="A12169" t="s">
        <v>47480</v>
      </c>
      <c r="B12169" t="s">
        <v>47481</v>
      </c>
      <c r="C12169" s="1" t="str">
        <f t="shared" si="1727"/>
        <v>21:0723</v>
      </c>
      <c r="D12169" s="1" t="str">
        <f t="shared" si="1728"/>
        <v>21:0213</v>
      </c>
      <c r="E12169" t="s">
        <v>47482</v>
      </c>
      <c r="F12169" t="s">
        <v>47483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 t="s">
        <v>21</v>
      </c>
      <c r="P12169" t="s">
        <v>636</v>
      </c>
      <c r="Q12169" t="s">
        <v>35</v>
      </c>
    </row>
    <row r="12170" spans="1:17" hidden="1" x14ac:dyDescent="0.25">
      <c r="A12170" t="s">
        <v>47484</v>
      </c>
      <c r="B12170" t="s">
        <v>47485</v>
      </c>
      <c r="C12170" s="1" t="str">
        <f t="shared" si="1727"/>
        <v>21:0723</v>
      </c>
      <c r="D12170" s="1" t="str">
        <f t="shared" si="1728"/>
        <v>21:0213</v>
      </c>
      <c r="E12170" t="s">
        <v>47486</v>
      </c>
      <c r="F12170" t="s">
        <v>47487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 t="s">
        <v>327</v>
      </c>
      <c r="P12170" t="s">
        <v>3107</v>
      </c>
      <c r="Q12170" t="s">
        <v>23</v>
      </c>
    </row>
    <row r="12171" spans="1:17" hidden="1" x14ac:dyDescent="0.25">
      <c r="A12171" t="s">
        <v>47488</v>
      </c>
      <c r="B12171" t="s">
        <v>47489</v>
      </c>
      <c r="C12171" s="1" t="str">
        <f t="shared" si="1727"/>
        <v>21:0723</v>
      </c>
      <c r="D12171" s="1" t="str">
        <f t="shared" si="1728"/>
        <v>21:0213</v>
      </c>
      <c r="E12171" t="s">
        <v>47490</v>
      </c>
      <c r="F12171" t="s">
        <v>47491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 t="s">
        <v>27796</v>
      </c>
      <c r="P12171" t="s">
        <v>830</v>
      </c>
      <c r="Q12171" t="s">
        <v>653</v>
      </c>
    </row>
    <row r="12172" spans="1:17" hidden="1" x14ac:dyDescent="0.25">
      <c r="A12172" t="s">
        <v>47492</v>
      </c>
      <c r="B12172" t="s">
        <v>47493</v>
      </c>
      <c r="C12172" s="1" t="str">
        <f t="shared" si="1727"/>
        <v>21:0723</v>
      </c>
      <c r="D12172" s="1" t="str">
        <f t="shared" si="1728"/>
        <v>21:0213</v>
      </c>
      <c r="E12172" t="s">
        <v>47494</v>
      </c>
      <c r="F12172" t="s">
        <v>47495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 t="s">
        <v>3085</v>
      </c>
      <c r="P12172" t="s">
        <v>4455</v>
      </c>
      <c r="Q12172" t="s">
        <v>35</v>
      </c>
    </row>
    <row r="12173" spans="1:17" hidden="1" x14ac:dyDescent="0.25">
      <c r="A12173" t="s">
        <v>47496</v>
      </c>
      <c r="B12173" t="s">
        <v>47497</v>
      </c>
      <c r="C12173" s="1" t="str">
        <f t="shared" si="1727"/>
        <v>21:0723</v>
      </c>
      <c r="D12173" s="1" t="str">
        <f>HYPERLINK("http://geochem.nrcan.gc.ca/cdogs/content/svy/svy_e.htm", "")</f>
        <v/>
      </c>
      <c r="G12173" s="1" t="str">
        <f>HYPERLINK("http://geochem.nrcan.gc.ca/cdogs/content/cr_/cr_00086_e.htm", "86")</f>
        <v>86</v>
      </c>
      <c r="J12173" t="s">
        <v>11703</v>
      </c>
      <c r="K12173" t="s">
        <v>11704</v>
      </c>
      <c r="O12173" t="s">
        <v>4378</v>
      </c>
      <c r="P12173" t="s">
        <v>880</v>
      </c>
      <c r="Q12173" t="s">
        <v>59</v>
      </c>
    </row>
    <row r="12174" spans="1:17" hidden="1" x14ac:dyDescent="0.25">
      <c r="A12174" t="s">
        <v>47498</v>
      </c>
      <c r="B12174" t="s">
        <v>47499</v>
      </c>
      <c r="C12174" s="1" t="str">
        <f t="shared" si="1727"/>
        <v>21:0723</v>
      </c>
      <c r="D12174" s="1" t="str">
        <f>HYPERLINK("http://geochem.nrcan.gc.ca/cdogs/content/svy/svy210213_e.htm", "21:0213")</f>
        <v>21:0213</v>
      </c>
      <c r="E12174" t="s">
        <v>47500</v>
      </c>
      <c r="F12174" t="s">
        <v>47501</v>
      </c>
      <c r="H12174">
        <v>62.988605999999997</v>
      </c>
      <c r="I12174">
        <v>-133.22599890000001</v>
      </c>
      <c r="J12174" s="1" t="str">
        <f>HYPERLINK("http://geochem.nrcan.gc.ca/cdogs/content/kwd/kwd020018_e.htm", "Fluid (stream)")</f>
        <v>Fluid (stream)</v>
      </c>
      <c r="K12174" s="1" t="str">
        <f>HYPERLINK("http://geochem.nrcan.gc.ca/cdogs/content/kwd/kwd080007_e.htm", "Untreated Water")</f>
        <v>Untreated Water</v>
      </c>
      <c r="O12174" t="s">
        <v>2099</v>
      </c>
      <c r="P12174" t="s">
        <v>556</v>
      </c>
      <c r="Q12174" t="s">
        <v>5130</v>
      </c>
    </row>
    <row r="12175" spans="1:17" hidden="1" x14ac:dyDescent="0.25">
      <c r="A12175" t="s">
        <v>47502</v>
      </c>
      <c r="B12175" t="s">
        <v>47503</v>
      </c>
      <c r="C12175" s="1" t="str">
        <f t="shared" si="1727"/>
        <v>21:0723</v>
      </c>
      <c r="D12175" s="1" t="str">
        <f>HYPERLINK("http://geochem.nrcan.gc.ca/cdogs/content/svy/svy210213_e.htm", "21:0213")</f>
        <v>21:0213</v>
      </c>
      <c r="E12175" t="s">
        <v>47504</v>
      </c>
      <c r="F12175" t="s">
        <v>47505</v>
      </c>
      <c r="H12175">
        <v>62.985907099999999</v>
      </c>
      <c r="I12175">
        <v>-133.27629659999999</v>
      </c>
      <c r="J12175" s="1" t="str">
        <f>HYPERLINK("http://geochem.nrcan.gc.ca/cdogs/content/kwd/kwd020018_e.htm", "Fluid (stream)")</f>
        <v>Fluid (stream)</v>
      </c>
      <c r="K12175" s="1" t="str">
        <f>HYPERLINK("http://geochem.nrcan.gc.ca/cdogs/content/kwd/kwd080007_e.htm", "Untreated Water")</f>
        <v>Untreated Water</v>
      </c>
      <c r="O12175" t="s">
        <v>1247</v>
      </c>
      <c r="P12175" t="s">
        <v>880</v>
      </c>
      <c r="Q12175" t="s">
        <v>398</v>
      </c>
    </row>
    <row r="12176" spans="1:17" hidden="1" x14ac:dyDescent="0.25">
      <c r="A12176" t="s">
        <v>47506</v>
      </c>
      <c r="B12176" t="s">
        <v>47507</v>
      </c>
      <c r="C12176" s="1" t="str">
        <f t="shared" si="1727"/>
        <v>21:0723</v>
      </c>
      <c r="D12176" s="1" t="str">
        <f>HYPERLINK("http://geochem.nrcan.gc.ca/cdogs/content/svy/svy_e.htm", "")</f>
        <v/>
      </c>
      <c r="G12176" s="1" t="str">
        <f>HYPERLINK("http://geochem.nrcan.gc.ca/cdogs/content/cr_/cr_00084_e.htm", "84")</f>
        <v>84</v>
      </c>
      <c r="J12176" t="s">
        <v>11703</v>
      </c>
      <c r="K12176" t="s">
        <v>11704</v>
      </c>
      <c r="O12176" t="s">
        <v>3419</v>
      </c>
      <c r="P12176" t="s">
        <v>1631</v>
      </c>
      <c r="Q12176" t="s">
        <v>365</v>
      </c>
    </row>
    <row r="12177" spans="1:17" hidden="1" x14ac:dyDescent="0.25">
      <c r="A12177" t="s">
        <v>47508</v>
      </c>
      <c r="B12177" t="s">
        <v>47509</v>
      </c>
      <c r="C12177" s="1" t="str">
        <f t="shared" si="1727"/>
        <v>21:0723</v>
      </c>
      <c r="D12177" s="1" t="str">
        <f t="shared" ref="D12177:D12201" si="1731">HYPERLINK("http://geochem.nrcan.gc.ca/cdogs/content/svy/svy210213_e.htm", "21:0213")</f>
        <v>21:0213</v>
      </c>
      <c r="E12177" t="s">
        <v>47510</v>
      </c>
      <c r="F12177" t="s">
        <v>47511</v>
      </c>
      <c r="H12177">
        <v>62.989509900000002</v>
      </c>
      <c r="I12177">
        <v>-133.3234994</v>
      </c>
      <c r="J12177" s="1" t="str">
        <f t="shared" ref="J12177:J12201" si="1732">HYPERLINK("http://geochem.nrcan.gc.ca/cdogs/content/kwd/kwd020018_e.htm", "Fluid (stream)")</f>
        <v>Fluid (stream)</v>
      </c>
      <c r="K12177" s="1" t="str">
        <f t="shared" ref="K12177:K12201" si="1733">HYPERLINK("http://geochem.nrcan.gc.ca/cdogs/content/kwd/kwd080007_e.htm", "Untreated Water")</f>
        <v>Untreated Water</v>
      </c>
      <c r="O12177" t="s">
        <v>21</v>
      </c>
      <c r="P12177" t="s">
        <v>631</v>
      </c>
      <c r="Q12177" t="s">
        <v>5130</v>
      </c>
    </row>
    <row r="12178" spans="1:17" hidden="1" x14ac:dyDescent="0.25">
      <c r="A12178" t="s">
        <v>47512</v>
      </c>
      <c r="B12178" t="s">
        <v>47513</v>
      </c>
      <c r="C12178" s="1" t="str">
        <f t="shared" si="1727"/>
        <v>21:0723</v>
      </c>
      <c r="D12178" s="1" t="str">
        <f t="shared" si="1731"/>
        <v>21:0213</v>
      </c>
      <c r="E12178" t="s">
        <v>47514</v>
      </c>
      <c r="F12178" t="s">
        <v>47515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 t="s">
        <v>21</v>
      </c>
      <c r="P12178" t="s">
        <v>397</v>
      </c>
      <c r="Q12178" t="s">
        <v>653</v>
      </c>
    </row>
    <row r="12179" spans="1:17" hidden="1" x14ac:dyDescent="0.25">
      <c r="A12179" t="s">
        <v>47516</v>
      </c>
      <c r="B12179" t="s">
        <v>47517</v>
      </c>
      <c r="C12179" s="1" t="str">
        <f t="shared" si="1727"/>
        <v>21:0723</v>
      </c>
      <c r="D12179" s="1" t="str">
        <f t="shared" si="1731"/>
        <v>21:0213</v>
      </c>
      <c r="E12179" t="s">
        <v>47518</v>
      </c>
      <c r="F12179" t="s">
        <v>47519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 t="s">
        <v>21</v>
      </c>
      <c r="P12179" t="s">
        <v>2943</v>
      </c>
      <c r="Q12179" t="s">
        <v>365</v>
      </c>
    </row>
    <row r="12180" spans="1:17" hidden="1" x14ac:dyDescent="0.25">
      <c r="A12180" t="s">
        <v>47520</v>
      </c>
      <c r="B12180" t="s">
        <v>47521</v>
      </c>
      <c r="C12180" s="1" t="str">
        <f t="shared" si="1727"/>
        <v>21:0723</v>
      </c>
      <c r="D12180" s="1" t="str">
        <f t="shared" si="1731"/>
        <v>21:0213</v>
      </c>
      <c r="E12180" t="s">
        <v>47522</v>
      </c>
      <c r="F12180" t="s">
        <v>47523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 t="s">
        <v>21</v>
      </c>
      <c r="P12180" t="s">
        <v>4464</v>
      </c>
      <c r="Q12180" t="s">
        <v>35</v>
      </c>
    </row>
    <row r="12181" spans="1:17" hidden="1" x14ac:dyDescent="0.25">
      <c r="A12181" t="s">
        <v>47524</v>
      </c>
      <c r="B12181" t="s">
        <v>47525</v>
      </c>
      <c r="C12181" s="1" t="str">
        <f t="shared" si="1727"/>
        <v>21:0723</v>
      </c>
      <c r="D12181" s="1" t="str">
        <f t="shared" si="1731"/>
        <v>21:0213</v>
      </c>
      <c r="E12181" t="s">
        <v>47526</v>
      </c>
      <c r="F12181" t="s">
        <v>47527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 t="s">
        <v>3980</v>
      </c>
      <c r="P12181" t="s">
        <v>47528</v>
      </c>
      <c r="Q12181" t="s">
        <v>103</v>
      </c>
    </row>
    <row r="12182" spans="1:17" hidden="1" x14ac:dyDescent="0.25">
      <c r="A12182" t="s">
        <v>47529</v>
      </c>
      <c r="B12182" t="s">
        <v>47530</v>
      </c>
      <c r="C12182" s="1" t="str">
        <f t="shared" si="1727"/>
        <v>21:0723</v>
      </c>
      <c r="D12182" s="1" t="str">
        <f t="shared" si="1731"/>
        <v>21:0213</v>
      </c>
      <c r="E12182" t="s">
        <v>47531</v>
      </c>
      <c r="F12182" t="s">
        <v>47532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 t="s">
        <v>2120</v>
      </c>
      <c r="P12182" t="s">
        <v>636</v>
      </c>
      <c r="Q12182" t="s">
        <v>522</v>
      </c>
    </row>
    <row r="12183" spans="1:17" hidden="1" x14ac:dyDescent="0.25">
      <c r="A12183" t="s">
        <v>47533</v>
      </c>
      <c r="B12183" t="s">
        <v>47534</v>
      </c>
      <c r="C12183" s="1" t="str">
        <f t="shared" si="1727"/>
        <v>21:0723</v>
      </c>
      <c r="D12183" s="1" t="str">
        <f t="shared" si="1731"/>
        <v>21:0213</v>
      </c>
      <c r="E12183" t="s">
        <v>47535</v>
      </c>
      <c r="F12183" t="s">
        <v>47536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 t="s">
        <v>370</v>
      </c>
      <c r="P12183" t="s">
        <v>5755</v>
      </c>
      <c r="Q12183" t="s">
        <v>103</v>
      </c>
    </row>
    <row r="12184" spans="1:17" hidden="1" x14ac:dyDescent="0.25">
      <c r="A12184" t="s">
        <v>47537</v>
      </c>
      <c r="B12184" t="s">
        <v>47538</v>
      </c>
      <c r="C12184" s="1" t="str">
        <f t="shared" si="1727"/>
        <v>21:0723</v>
      </c>
      <c r="D12184" s="1" t="str">
        <f t="shared" si="1731"/>
        <v>21:0213</v>
      </c>
      <c r="E12184" t="s">
        <v>47539</v>
      </c>
      <c r="F12184" t="s">
        <v>47540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 t="s">
        <v>21</v>
      </c>
      <c r="P12184" t="s">
        <v>6378</v>
      </c>
      <c r="Q12184" t="s">
        <v>522</v>
      </c>
    </row>
    <row r="12185" spans="1:17" hidden="1" x14ac:dyDescent="0.25">
      <c r="A12185" t="s">
        <v>47541</v>
      </c>
      <c r="B12185" t="s">
        <v>47542</v>
      </c>
      <c r="C12185" s="1" t="str">
        <f t="shared" si="1727"/>
        <v>21:0723</v>
      </c>
      <c r="D12185" s="1" t="str">
        <f t="shared" si="1731"/>
        <v>21:0213</v>
      </c>
      <c r="E12185" t="s">
        <v>47539</v>
      </c>
      <c r="F12185" t="s">
        <v>47543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 t="s">
        <v>21</v>
      </c>
      <c r="P12185" t="s">
        <v>6370</v>
      </c>
      <c r="Q12185" t="s">
        <v>522</v>
      </c>
    </row>
    <row r="12186" spans="1:17" hidden="1" x14ac:dyDescent="0.25">
      <c r="A12186" t="s">
        <v>47544</v>
      </c>
      <c r="B12186" t="s">
        <v>47545</v>
      </c>
      <c r="C12186" s="1" t="str">
        <f t="shared" si="1727"/>
        <v>21:0723</v>
      </c>
      <c r="D12186" s="1" t="str">
        <f t="shared" si="1731"/>
        <v>21:0213</v>
      </c>
      <c r="E12186" t="s">
        <v>47546</v>
      </c>
      <c r="F12186" t="s">
        <v>47547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 t="s">
        <v>21</v>
      </c>
      <c r="P12186" t="s">
        <v>1631</v>
      </c>
      <c r="Q12186" t="s">
        <v>59</v>
      </c>
    </row>
    <row r="12187" spans="1:17" hidden="1" x14ac:dyDescent="0.25">
      <c r="A12187" t="s">
        <v>47548</v>
      </c>
      <c r="B12187" t="s">
        <v>47549</v>
      </c>
      <c r="C12187" s="1" t="str">
        <f t="shared" si="1727"/>
        <v>21:0723</v>
      </c>
      <c r="D12187" s="1" t="str">
        <f t="shared" si="1731"/>
        <v>21:0213</v>
      </c>
      <c r="E12187" t="s">
        <v>47550</v>
      </c>
      <c r="F12187" t="s">
        <v>47551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 t="s">
        <v>10120</v>
      </c>
      <c r="P12187" t="s">
        <v>658</v>
      </c>
      <c r="Q12187" t="s">
        <v>392</v>
      </c>
    </row>
    <row r="12188" spans="1:17" hidden="1" x14ac:dyDescent="0.25">
      <c r="A12188" t="s">
        <v>47552</v>
      </c>
      <c r="B12188" t="s">
        <v>47553</v>
      </c>
      <c r="C12188" s="1" t="str">
        <f t="shared" si="1727"/>
        <v>21:0723</v>
      </c>
      <c r="D12188" s="1" t="str">
        <f t="shared" si="1731"/>
        <v>21:0213</v>
      </c>
      <c r="E12188" t="s">
        <v>47554</v>
      </c>
      <c r="F12188" t="s">
        <v>47555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 t="s">
        <v>21</v>
      </c>
      <c r="P12188" t="s">
        <v>17680</v>
      </c>
      <c r="Q12188" t="s">
        <v>35</v>
      </c>
    </row>
    <row r="12189" spans="1:17" hidden="1" x14ac:dyDescent="0.25">
      <c r="A12189" t="s">
        <v>47556</v>
      </c>
      <c r="B12189" t="s">
        <v>47557</v>
      </c>
      <c r="C12189" s="1" t="str">
        <f t="shared" si="1727"/>
        <v>21:0723</v>
      </c>
      <c r="D12189" s="1" t="str">
        <f t="shared" si="1731"/>
        <v>21:0213</v>
      </c>
      <c r="E12189" t="s">
        <v>47558</v>
      </c>
      <c r="F12189" t="s">
        <v>47559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 t="s">
        <v>21</v>
      </c>
      <c r="P12189" t="s">
        <v>391</v>
      </c>
      <c r="Q12189" t="s">
        <v>23</v>
      </c>
    </row>
    <row r="12190" spans="1:17" hidden="1" x14ac:dyDescent="0.25">
      <c r="A12190" t="s">
        <v>47560</v>
      </c>
      <c r="B12190" t="s">
        <v>47561</v>
      </c>
      <c r="C12190" s="1" t="str">
        <f t="shared" si="1727"/>
        <v>21:0723</v>
      </c>
      <c r="D12190" s="1" t="str">
        <f t="shared" si="1731"/>
        <v>21:0213</v>
      </c>
      <c r="E12190" t="s">
        <v>47562</v>
      </c>
      <c r="F12190" t="s">
        <v>47563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 t="s">
        <v>652</v>
      </c>
      <c r="P12190" t="s">
        <v>830</v>
      </c>
      <c r="Q12190" t="s">
        <v>35</v>
      </c>
    </row>
    <row r="12191" spans="1:17" hidden="1" x14ac:dyDescent="0.25">
      <c r="A12191" t="s">
        <v>47564</v>
      </c>
      <c r="B12191" t="s">
        <v>47565</v>
      </c>
      <c r="C12191" s="1" t="str">
        <f t="shared" si="1727"/>
        <v>21:0723</v>
      </c>
      <c r="D12191" s="1" t="str">
        <f t="shared" si="1731"/>
        <v>21:0213</v>
      </c>
      <c r="E12191" t="s">
        <v>47566</v>
      </c>
      <c r="F12191" t="s">
        <v>47567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 t="s">
        <v>2120</v>
      </c>
      <c r="P12191" t="s">
        <v>2943</v>
      </c>
      <c r="Q12191" t="s">
        <v>35</v>
      </c>
    </row>
    <row r="12192" spans="1:17" hidden="1" x14ac:dyDescent="0.25">
      <c r="A12192" t="s">
        <v>47568</v>
      </c>
      <c r="B12192" t="s">
        <v>47569</v>
      </c>
      <c r="C12192" s="1" t="str">
        <f t="shared" si="1727"/>
        <v>21:0723</v>
      </c>
      <c r="D12192" s="1" t="str">
        <f t="shared" si="1731"/>
        <v>21:0213</v>
      </c>
      <c r="E12192" t="s">
        <v>47570</v>
      </c>
      <c r="F12192" t="s">
        <v>47571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 t="s">
        <v>21</v>
      </c>
      <c r="P12192" t="s">
        <v>658</v>
      </c>
      <c r="Q12192" t="s">
        <v>29</v>
      </c>
    </row>
    <row r="12193" spans="1:17" hidden="1" x14ac:dyDescent="0.25">
      <c r="A12193" t="s">
        <v>47572</v>
      </c>
      <c r="B12193" t="s">
        <v>47573</v>
      </c>
      <c r="C12193" s="1" t="str">
        <f t="shared" si="1727"/>
        <v>21:0723</v>
      </c>
      <c r="D12193" s="1" t="str">
        <f t="shared" si="1731"/>
        <v>21:0213</v>
      </c>
      <c r="E12193" t="s">
        <v>47574</v>
      </c>
      <c r="F12193" t="s">
        <v>47575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 t="s">
        <v>9744</v>
      </c>
      <c r="P12193" t="s">
        <v>1598</v>
      </c>
      <c r="Q12193" t="s">
        <v>35</v>
      </c>
    </row>
    <row r="12194" spans="1:17" hidden="1" x14ac:dyDescent="0.25">
      <c r="A12194" t="s">
        <v>47576</v>
      </c>
      <c r="B12194" t="s">
        <v>47577</v>
      </c>
      <c r="C12194" s="1" t="str">
        <f t="shared" si="1727"/>
        <v>21:0723</v>
      </c>
      <c r="D12194" s="1" t="str">
        <f t="shared" si="1731"/>
        <v>21:0213</v>
      </c>
      <c r="E12194" t="s">
        <v>47578</v>
      </c>
      <c r="F12194" t="s">
        <v>47579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 t="s">
        <v>1630</v>
      </c>
      <c r="P12194" t="s">
        <v>631</v>
      </c>
      <c r="Q12194" t="s">
        <v>35</v>
      </c>
    </row>
    <row r="12195" spans="1:17" hidden="1" x14ac:dyDescent="0.25">
      <c r="A12195" t="s">
        <v>47580</v>
      </c>
      <c r="B12195" t="s">
        <v>47581</v>
      </c>
      <c r="C12195" s="1" t="str">
        <f t="shared" si="1727"/>
        <v>21:0723</v>
      </c>
      <c r="D12195" s="1" t="str">
        <f t="shared" si="1731"/>
        <v>21:0213</v>
      </c>
      <c r="E12195" t="s">
        <v>47582</v>
      </c>
      <c r="F12195" t="s">
        <v>47583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 t="s">
        <v>607</v>
      </c>
      <c r="P12195" t="s">
        <v>658</v>
      </c>
      <c r="Q12195" t="s">
        <v>392</v>
      </c>
    </row>
    <row r="12196" spans="1:17" hidden="1" x14ac:dyDescent="0.25">
      <c r="A12196" t="s">
        <v>47584</v>
      </c>
      <c r="B12196" t="s">
        <v>47585</v>
      </c>
      <c r="C12196" s="1" t="str">
        <f t="shared" si="1727"/>
        <v>21:0723</v>
      </c>
      <c r="D12196" s="1" t="str">
        <f t="shared" si="1731"/>
        <v>21:0213</v>
      </c>
      <c r="E12196" t="s">
        <v>47586</v>
      </c>
      <c r="F12196" t="s">
        <v>47587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 t="s">
        <v>15720</v>
      </c>
      <c r="P12196" t="s">
        <v>391</v>
      </c>
      <c r="Q12196" t="s">
        <v>398</v>
      </c>
    </row>
    <row r="12197" spans="1:17" hidden="1" x14ac:dyDescent="0.25">
      <c r="A12197" t="s">
        <v>47588</v>
      </c>
      <c r="B12197" t="s">
        <v>47589</v>
      </c>
      <c r="C12197" s="1" t="str">
        <f t="shared" si="1727"/>
        <v>21:0723</v>
      </c>
      <c r="D12197" s="1" t="str">
        <f t="shared" si="1731"/>
        <v>21:0213</v>
      </c>
      <c r="E12197" t="s">
        <v>47586</v>
      </c>
      <c r="F12197" t="s">
        <v>47590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 t="s">
        <v>9744</v>
      </c>
      <c r="P12197" t="s">
        <v>636</v>
      </c>
      <c r="Q12197" t="s">
        <v>5130</v>
      </c>
    </row>
    <row r="12198" spans="1:17" hidden="1" x14ac:dyDescent="0.25">
      <c r="A12198" t="s">
        <v>47591</v>
      </c>
      <c r="B12198" t="s">
        <v>47592</v>
      </c>
      <c r="C12198" s="1" t="str">
        <f t="shared" si="1727"/>
        <v>21:0723</v>
      </c>
      <c r="D12198" s="1" t="str">
        <f t="shared" si="1731"/>
        <v>21:0213</v>
      </c>
      <c r="E12198" t="s">
        <v>47593</v>
      </c>
      <c r="F12198" t="s">
        <v>47594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 t="s">
        <v>76</v>
      </c>
      <c r="P12198" t="s">
        <v>636</v>
      </c>
      <c r="Q12198" t="s">
        <v>23</v>
      </c>
    </row>
    <row r="12199" spans="1:17" hidden="1" x14ac:dyDescent="0.25">
      <c r="A12199" t="s">
        <v>47595</v>
      </c>
      <c r="B12199" t="s">
        <v>47596</v>
      </c>
      <c r="C12199" s="1" t="str">
        <f t="shared" si="1727"/>
        <v>21:0723</v>
      </c>
      <c r="D12199" s="1" t="str">
        <f t="shared" si="1731"/>
        <v>21:0213</v>
      </c>
      <c r="E12199" t="s">
        <v>47597</v>
      </c>
      <c r="F12199" t="s">
        <v>47598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 t="s">
        <v>21</v>
      </c>
      <c r="P12199" t="s">
        <v>636</v>
      </c>
      <c r="Q12199" t="s">
        <v>198</v>
      </c>
    </row>
    <row r="12200" spans="1:17" hidden="1" x14ac:dyDescent="0.25">
      <c r="A12200" t="s">
        <v>47599</v>
      </c>
      <c r="B12200" t="s">
        <v>47600</v>
      </c>
      <c r="C12200" s="1" t="str">
        <f t="shared" si="1727"/>
        <v>21:0723</v>
      </c>
      <c r="D12200" s="1" t="str">
        <f t="shared" si="1731"/>
        <v>21:0213</v>
      </c>
      <c r="E12200" t="s">
        <v>47601</v>
      </c>
      <c r="F12200" t="s">
        <v>47602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 t="s">
        <v>45450</v>
      </c>
      <c r="P12200" t="s">
        <v>391</v>
      </c>
      <c r="Q12200" t="s">
        <v>653</v>
      </c>
    </row>
    <row r="12201" spans="1:17" hidden="1" x14ac:dyDescent="0.25">
      <c r="A12201" t="s">
        <v>47603</v>
      </c>
      <c r="B12201" t="s">
        <v>47604</v>
      </c>
      <c r="C12201" s="1" t="str">
        <f t="shared" si="1727"/>
        <v>21:0723</v>
      </c>
      <c r="D12201" s="1" t="str">
        <f t="shared" si="1731"/>
        <v>21:0213</v>
      </c>
      <c r="E12201" t="s">
        <v>47605</v>
      </c>
      <c r="F12201" t="s">
        <v>47606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 t="s">
        <v>21</v>
      </c>
      <c r="P12201" t="s">
        <v>391</v>
      </c>
      <c r="Q12201" t="s">
        <v>29</v>
      </c>
    </row>
    <row r="12202" spans="1:17" hidden="1" x14ac:dyDescent="0.25">
      <c r="A12202" t="s">
        <v>47607</v>
      </c>
      <c r="B12202" t="s">
        <v>47608</v>
      </c>
      <c r="C12202" s="1" t="str">
        <f t="shared" si="1727"/>
        <v>21:0723</v>
      </c>
      <c r="D12202" s="1" t="str">
        <f>HYPERLINK("http://geochem.nrcan.gc.ca/cdogs/content/svy/svy_e.htm", "")</f>
        <v/>
      </c>
      <c r="G12202" s="1" t="str">
        <f>HYPERLINK("http://geochem.nrcan.gc.ca/cdogs/content/cr_/cr_00084_e.htm", "84")</f>
        <v>84</v>
      </c>
      <c r="J12202" t="s">
        <v>11703</v>
      </c>
      <c r="K12202" t="s">
        <v>11704</v>
      </c>
      <c r="O12202" t="s">
        <v>1247</v>
      </c>
      <c r="P12202" t="s">
        <v>2212</v>
      </c>
      <c r="Q12202" t="s">
        <v>35</v>
      </c>
    </row>
    <row r="12203" spans="1:17" hidden="1" x14ac:dyDescent="0.25">
      <c r="A12203" t="s">
        <v>47609</v>
      </c>
      <c r="B12203" t="s">
        <v>47610</v>
      </c>
      <c r="C12203" s="1" t="str">
        <f t="shared" ref="C12203:C12266" si="1734">HYPERLINK("http://geochem.nrcan.gc.ca/cdogs/content/bdl/bdl210723_e.htm", "21:0723")</f>
        <v>21:0723</v>
      </c>
      <c r="D12203" s="1" t="str">
        <f t="shared" ref="D12203:D12229" si="1735">HYPERLINK("http://geochem.nrcan.gc.ca/cdogs/content/svy/svy210213_e.htm", "21:0213")</f>
        <v>21:0213</v>
      </c>
      <c r="E12203" t="s">
        <v>47611</v>
      </c>
      <c r="F12203" t="s">
        <v>47612</v>
      </c>
      <c r="H12203">
        <v>62.896712200000003</v>
      </c>
      <c r="I12203">
        <v>-133.68380210000001</v>
      </c>
      <c r="J12203" s="1" t="str">
        <f t="shared" ref="J12203:J12229" si="1736">HYPERLINK("http://geochem.nrcan.gc.ca/cdogs/content/kwd/kwd020018_e.htm", "Fluid (stream)")</f>
        <v>Fluid (stream)</v>
      </c>
      <c r="K12203" s="1" t="str">
        <f t="shared" ref="K12203:K12229" si="1737">HYPERLINK("http://geochem.nrcan.gc.ca/cdogs/content/kwd/kwd080007_e.htm", "Untreated Water")</f>
        <v>Untreated Water</v>
      </c>
      <c r="O12203" t="s">
        <v>47613</v>
      </c>
      <c r="P12203" t="s">
        <v>4455</v>
      </c>
      <c r="Q12203" t="s">
        <v>365</v>
      </c>
    </row>
    <row r="12204" spans="1:17" hidden="1" x14ac:dyDescent="0.25">
      <c r="A12204" t="s">
        <v>47614</v>
      </c>
      <c r="B12204" t="s">
        <v>47615</v>
      </c>
      <c r="C12204" s="1" t="str">
        <f t="shared" si="1734"/>
        <v>21:0723</v>
      </c>
      <c r="D12204" s="1" t="str">
        <f t="shared" si="1735"/>
        <v>21:0213</v>
      </c>
      <c r="E12204" t="s">
        <v>47616</v>
      </c>
      <c r="F12204" t="s">
        <v>47617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 t="s">
        <v>3027</v>
      </c>
      <c r="P12204" t="s">
        <v>658</v>
      </c>
      <c r="Q12204" t="s">
        <v>23</v>
      </c>
    </row>
    <row r="12205" spans="1:17" hidden="1" x14ac:dyDescent="0.25">
      <c r="A12205" t="s">
        <v>47618</v>
      </c>
      <c r="B12205" t="s">
        <v>47619</v>
      </c>
      <c r="C12205" s="1" t="str">
        <f t="shared" si="1734"/>
        <v>21:0723</v>
      </c>
      <c r="D12205" s="1" t="str">
        <f t="shared" si="1735"/>
        <v>21:0213</v>
      </c>
      <c r="E12205" t="s">
        <v>47620</v>
      </c>
      <c r="F12205" t="s">
        <v>47621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 t="s">
        <v>21</v>
      </c>
      <c r="P12205" t="s">
        <v>4464</v>
      </c>
      <c r="Q12205" t="s">
        <v>398</v>
      </c>
    </row>
    <row r="12206" spans="1:17" hidden="1" x14ac:dyDescent="0.25">
      <c r="A12206" t="s">
        <v>47622</v>
      </c>
      <c r="B12206" t="s">
        <v>47623</v>
      </c>
      <c r="C12206" s="1" t="str">
        <f t="shared" si="1734"/>
        <v>21:0723</v>
      </c>
      <c r="D12206" s="1" t="str">
        <f t="shared" si="1735"/>
        <v>21:0213</v>
      </c>
      <c r="E12206" t="s">
        <v>47624</v>
      </c>
      <c r="F12206" t="s">
        <v>47625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 t="s">
        <v>21</v>
      </c>
      <c r="P12206" t="s">
        <v>5755</v>
      </c>
      <c r="Q12206" t="s">
        <v>398</v>
      </c>
    </row>
    <row r="12207" spans="1:17" hidden="1" x14ac:dyDescent="0.25">
      <c r="A12207" t="s">
        <v>47626</v>
      </c>
      <c r="B12207" t="s">
        <v>47627</v>
      </c>
      <c r="C12207" s="1" t="str">
        <f t="shared" si="1734"/>
        <v>21:0723</v>
      </c>
      <c r="D12207" s="1" t="str">
        <f t="shared" si="1735"/>
        <v>21:0213</v>
      </c>
      <c r="E12207" t="s">
        <v>47628</v>
      </c>
      <c r="F12207" t="s">
        <v>47629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 t="s">
        <v>20887</v>
      </c>
      <c r="P12207" t="s">
        <v>3107</v>
      </c>
      <c r="Q12207" t="s">
        <v>522</v>
      </c>
    </row>
    <row r="12208" spans="1:17" hidden="1" x14ac:dyDescent="0.25">
      <c r="A12208" t="s">
        <v>47630</v>
      </c>
      <c r="B12208" t="s">
        <v>47631</v>
      </c>
      <c r="C12208" s="1" t="str">
        <f t="shared" si="1734"/>
        <v>21:0723</v>
      </c>
      <c r="D12208" s="1" t="str">
        <f t="shared" si="1735"/>
        <v>21:0213</v>
      </c>
      <c r="E12208" t="s">
        <v>47632</v>
      </c>
      <c r="F12208" t="s">
        <v>47633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 t="s">
        <v>311</v>
      </c>
      <c r="P12208" t="s">
        <v>636</v>
      </c>
      <c r="Q12208" t="s">
        <v>392</v>
      </c>
    </row>
    <row r="12209" spans="1:17" hidden="1" x14ac:dyDescent="0.25">
      <c r="A12209" t="s">
        <v>47634</v>
      </c>
      <c r="B12209" t="s">
        <v>47635</v>
      </c>
      <c r="C12209" s="1" t="str">
        <f t="shared" si="1734"/>
        <v>21:0723</v>
      </c>
      <c r="D12209" s="1" t="str">
        <f t="shared" si="1735"/>
        <v>21:0213</v>
      </c>
      <c r="E12209" t="s">
        <v>47636</v>
      </c>
      <c r="F12209" t="s">
        <v>47637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 t="s">
        <v>11795</v>
      </c>
      <c r="P12209" t="s">
        <v>3107</v>
      </c>
      <c r="Q12209" t="s">
        <v>522</v>
      </c>
    </row>
    <row r="12210" spans="1:17" hidden="1" x14ac:dyDescent="0.25">
      <c r="A12210" t="s">
        <v>47638</v>
      </c>
      <c r="B12210" t="s">
        <v>47639</v>
      </c>
      <c r="C12210" s="1" t="str">
        <f t="shared" si="1734"/>
        <v>21:0723</v>
      </c>
      <c r="D12210" s="1" t="str">
        <f t="shared" si="1735"/>
        <v>21:0213</v>
      </c>
      <c r="E12210" t="s">
        <v>47640</v>
      </c>
      <c r="F12210" t="s">
        <v>47641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 t="s">
        <v>22053</v>
      </c>
      <c r="P12210" t="s">
        <v>1598</v>
      </c>
      <c r="Q12210" t="s">
        <v>398</v>
      </c>
    </row>
    <row r="12211" spans="1:17" hidden="1" x14ac:dyDescent="0.25">
      <c r="A12211" t="s">
        <v>47642</v>
      </c>
      <c r="B12211" t="s">
        <v>47643</v>
      </c>
      <c r="C12211" s="1" t="str">
        <f t="shared" si="1734"/>
        <v>21:0723</v>
      </c>
      <c r="D12211" s="1" t="str">
        <f t="shared" si="1735"/>
        <v>21:0213</v>
      </c>
      <c r="E12211" t="s">
        <v>47644</v>
      </c>
      <c r="F12211" t="s">
        <v>47645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 t="s">
        <v>21</v>
      </c>
      <c r="P12211" t="s">
        <v>4608</v>
      </c>
      <c r="Q12211" t="s">
        <v>398</v>
      </c>
    </row>
    <row r="12212" spans="1:17" hidden="1" x14ac:dyDescent="0.25">
      <c r="A12212" t="s">
        <v>47646</v>
      </c>
      <c r="B12212" t="s">
        <v>47647</v>
      </c>
      <c r="C12212" s="1" t="str">
        <f t="shared" si="1734"/>
        <v>21:0723</v>
      </c>
      <c r="D12212" s="1" t="str">
        <f t="shared" si="1735"/>
        <v>21:0213</v>
      </c>
      <c r="E12212" t="s">
        <v>47648</v>
      </c>
      <c r="F12212" t="s">
        <v>47649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 t="s">
        <v>21</v>
      </c>
      <c r="P12212" t="s">
        <v>3107</v>
      </c>
      <c r="Q12212" t="s">
        <v>71</v>
      </c>
    </row>
    <row r="12213" spans="1:17" hidden="1" x14ac:dyDescent="0.25">
      <c r="A12213" t="s">
        <v>47650</v>
      </c>
      <c r="B12213" t="s">
        <v>47651</v>
      </c>
      <c r="C12213" s="1" t="str">
        <f t="shared" si="1734"/>
        <v>21:0723</v>
      </c>
      <c r="D12213" s="1" t="str">
        <f t="shared" si="1735"/>
        <v>21:0213</v>
      </c>
      <c r="E12213" t="s">
        <v>47652</v>
      </c>
      <c r="F12213" t="s">
        <v>47653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 t="s">
        <v>21</v>
      </c>
      <c r="P12213" t="s">
        <v>1631</v>
      </c>
      <c r="Q12213" t="s">
        <v>392</v>
      </c>
    </row>
    <row r="12214" spans="1:17" hidden="1" x14ac:dyDescent="0.25">
      <c r="A12214" t="s">
        <v>47654</v>
      </c>
      <c r="B12214" t="s">
        <v>47655</v>
      </c>
      <c r="C12214" s="1" t="str">
        <f t="shared" si="1734"/>
        <v>21:0723</v>
      </c>
      <c r="D12214" s="1" t="str">
        <f t="shared" si="1735"/>
        <v>21:0213</v>
      </c>
      <c r="E12214" t="s">
        <v>47656</v>
      </c>
      <c r="F12214" t="s">
        <v>47657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 t="s">
        <v>1247</v>
      </c>
      <c r="P12214" t="s">
        <v>3107</v>
      </c>
      <c r="Q12214" t="s">
        <v>29</v>
      </c>
    </row>
    <row r="12215" spans="1:17" hidden="1" x14ac:dyDescent="0.25">
      <c r="A12215" t="s">
        <v>47658</v>
      </c>
      <c r="B12215" t="s">
        <v>47659</v>
      </c>
      <c r="C12215" s="1" t="str">
        <f t="shared" si="1734"/>
        <v>21:0723</v>
      </c>
      <c r="D12215" s="1" t="str">
        <f t="shared" si="1735"/>
        <v>21:0213</v>
      </c>
      <c r="E12215" t="s">
        <v>47660</v>
      </c>
      <c r="F12215" t="s">
        <v>47661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 t="s">
        <v>21</v>
      </c>
      <c r="P12215" t="s">
        <v>47662</v>
      </c>
      <c r="Q12215" t="s">
        <v>23</v>
      </c>
    </row>
    <row r="12216" spans="1:17" hidden="1" x14ac:dyDescent="0.25">
      <c r="A12216" t="s">
        <v>47663</v>
      </c>
      <c r="B12216" t="s">
        <v>47664</v>
      </c>
      <c r="C12216" s="1" t="str">
        <f t="shared" si="1734"/>
        <v>21:0723</v>
      </c>
      <c r="D12216" s="1" t="str">
        <f t="shared" si="1735"/>
        <v>21:0213</v>
      </c>
      <c r="E12216" t="s">
        <v>47665</v>
      </c>
      <c r="F12216" t="s">
        <v>47666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 t="s">
        <v>21</v>
      </c>
      <c r="P12216" t="s">
        <v>880</v>
      </c>
      <c r="Q12216" t="s">
        <v>59</v>
      </c>
    </row>
    <row r="12217" spans="1:17" hidden="1" x14ac:dyDescent="0.25">
      <c r="A12217" t="s">
        <v>47667</v>
      </c>
      <c r="B12217" t="s">
        <v>47668</v>
      </c>
      <c r="C12217" s="1" t="str">
        <f t="shared" si="1734"/>
        <v>21:0723</v>
      </c>
      <c r="D12217" s="1" t="str">
        <f t="shared" si="1735"/>
        <v>21:0213</v>
      </c>
      <c r="E12217" t="s">
        <v>47669</v>
      </c>
      <c r="F12217" t="s">
        <v>47670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 t="s">
        <v>154</v>
      </c>
      <c r="P12217" t="s">
        <v>1631</v>
      </c>
      <c r="Q12217" t="s">
        <v>59</v>
      </c>
    </row>
    <row r="12218" spans="1:17" hidden="1" x14ac:dyDescent="0.25">
      <c r="A12218" t="s">
        <v>47671</v>
      </c>
      <c r="B12218" t="s">
        <v>47672</v>
      </c>
      <c r="C12218" s="1" t="str">
        <f t="shared" si="1734"/>
        <v>21:0723</v>
      </c>
      <c r="D12218" s="1" t="str">
        <f t="shared" si="1735"/>
        <v>21:0213</v>
      </c>
      <c r="E12218" t="s">
        <v>47673</v>
      </c>
      <c r="F12218" t="s">
        <v>47674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 t="s">
        <v>311</v>
      </c>
      <c r="P12218" t="s">
        <v>391</v>
      </c>
      <c r="Q12218" t="s">
        <v>59</v>
      </c>
    </row>
    <row r="12219" spans="1:17" hidden="1" x14ac:dyDescent="0.25">
      <c r="A12219" t="s">
        <v>47675</v>
      </c>
      <c r="B12219" t="s">
        <v>47676</v>
      </c>
      <c r="C12219" s="1" t="str">
        <f t="shared" si="1734"/>
        <v>21:0723</v>
      </c>
      <c r="D12219" s="1" t="str">
        <f t="shared" si="1735"/>
        <v>21:0213</v>
      </c>
      <c r="E12219" t="s">
        <v>47673</v>
      </c>
      <c r="F12219" t="s">
        <v>47677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 t="s">
        <v>21</v>
      </c>
      <c r="P12219" t="s">
        <v>391</v>
      </c>
      <c r="Q12219" t="s">
        <v>23</v>
      </c>
    </row>
    <row r="12220" spans="1:17" hidden="1" x14ac:dyDescent="0.25">
      <c r="A12220" t="s">
        <v>47678</v>
      </c>
      <c r="B12220" t="s">
        <v>47679</v>
      </c>
      <c r="C12220" s="1" t="str">
        <f t="shared" si="1734"/>
        <v>21:0723</v>
      </c>
      <c r="D12220" s="1" t="str">
        <f t="shared" si="1735"/>
        <v>21:0213</v>
      </c>
      <c r="E12220" t="s">
        <v>47680</v>
      </c>
      <c r="F12220" t="s">
        <v>47681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 t="s">
        <v>21</v>
      </c>
      <c r="P12220" t="s">
        <v>397</v>
      </c>
      <c r="Q12220" t="s">
        <v>103</v>
      </c>
    </row>
    <row r="12221" spans="1:17" hidden="1" x14ac:dyDescent="0.25">
      <c r="A12221" t="s">
        <v>47682</v>
      </c>
      <c r="B12221" t="s">
        <v>47683</v>
      </c>
      <c r="C12221" s="1" t="str">
        <f t="shared" si="1734"/>
        <v>21:0723</v>
      </c>
      <c r="D12221" s="1" t="str">
        <f t="shared" si="1735"/>
        <v>21:0213</v>
      </c>
      <c r="E12221" t="s">
        <v>47684</v>
      </c>
      <c r="F12221" t="s">
        <v>47685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 t="s">
        <v>21</v>
      </c>
      <c r="P12221" t="s">
        <v>658</v>
      </c>
      <c r="Q12221" t="s">
        <v>29</v>
      </c>
    </row>
    <row r="12222" spans="1:17" hidden="1" x14ac:dyDescent="0.25">
      <c r="A12222" t="s">
        <v>47686</v>
      </c>
      <c r="B12222" t="s">
        <v>47687</v>
      </c>
      <c r="C12222" s="1" t="str">
        <f t="shared" si="1734"/>
        <v>21:0723</v>
      </c>
      <c r="D12222" s="1" t="str">
        <f t="shared" si="1735"/>
        <v>21:0213</v>
      </c>
      <c r="E12222" t="s">
        <v>47688</v>
      </c>
      <c r="F12222" t="s">
        <v>47689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 t="s">
        <v>21</v>
      </c>
      <c r="P12222" t="s">
        <v>636</v>
      </c>
      <c r="Q12222" t="s">
        <v>71</v>
      </c>
    </row>
    <row r="12223" spans="1:17" hidden="1" x14ac:dyDescent="0.25">
      <c r="A12223" t="s">
        <v>47690</v>
      </c>
      <c r="B12223" t="s">
        <v>47691</v>
      </c>
      <c r="C12223" s="1" t="str">
        <f t="shared" si="1734"/>
        <v>21:0723</v>
      </c>
      <c r="D12223" s="1" t="str">
        <f t="shared" si="1735"/>
        <v>21:0213</v>
      </c>
      <c r="E12223" t="s">
        <v>47692</v>
      </c>
      <c r="F12223" t="s">
        <v>47693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 t="s">
        <v>21</v>
      </c>
      <c r="P12223" t="s">
        <v>880</v>
      </c>
      <c r="Q12223" t="s">
        <v>46</v>
      </c>
    </row>
    <row r="12224" spans="1:17" hidden="1" x14ac:dyDescent="0.25">
      <c r="A12224" t="s">
        <v>47694</v>
      </c>
      <c r="B12224" t="s">
        <v>47695</v>
      </c>
      <c r="C12224" s="1" t="str">
        <f t="shared" si="1734"/>
        <v>21:0723</v>
      </c>
      <c r="D12224" s="1" t="str">
        <f t="shared" si="1735"/>
        <v>21:0213</v>
      </c>
      <c r="E12224" t="s">
        <v>47696</v>
      </c>
      <c r="F12224" t="s">
        <v>47697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 t="s">
        <v>21</v>
      </c>
      <c r="P12224" t="s">
        <v>556</v>
      </c>
      <c r="Q12224" t="s">
        <v>46</v>
      </c>
    </row>
    <row r="12225" spans="1:17" hidden="1" x14ac:dyDescent="0.25">
      <c r="A12225" t="s">
        <v>47698</v>
      </c>
      <c r="B12225" t="s">
        <v>47699</v>
      </c>
      <c r="C12225" s="1" t="str">
        <f t="shared" si="1734"/>
        <v>21:0723</v>
      </c>
      <c r="D12225" s="1" t="str">
        <f t="shared" si="1735"/>
        <v>21:0213</v>
      </c>
      <c r="E12225" t="s">
        <v>47700</v>
      </c>
      <c r="F12225" t="s">
        <v>47701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 t="s">
        <v>21</v>
      </c>
      <c r="P12225" t="s">
        <v>636</v>
      </c>
      <c r="Q12225" t="s">
        <v>71</v>
      </c>
    </row>
    <row r="12226" spans="1:17" hidden="1" x14ac:dyDescent="0.25">
      <c r="A12226" t="s">
        <v>47702</v>
      </c>
      <c r="B12226" t="s">
        <v>47703</v>
      </c>
      <c r="C12226" s="1" t="str">
        <f t="shared" si="1734"/>
        <v>21:0723</v>
      </c>
      <c r="D12226" s="1" t="str">
        <f t="shared" si="1735"/>
        <v>21:0213</v>
      </c>
      <c r="E12226" t="s">
        <v>47704</v>
      </c>
      <c r="F12226" t="s">
        <v>47705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 t="s">
        <v>21</v>
      </c>
      <c r="P12226" t="s">
        <v>4464</v>
      </c>
      <c r="Q12226" t="s">
        <v>23</v>
      </c>
    </row>
    <row r="12227" spans="1:17" hidden="1" x14ac:dyDescent="0.25">
      <c r="A12227" t="s">
        <v>47706</v>
      </c>
      <c r="B12227" t="s">
        <v>47707</v>
      </c>
      <c r="C12227" s="1" t="str">
        <f t="shared" si="1734"/>
        <v>21:0723</v>
      </c>
      <c r="D12227" s="1" t="str">
        <f t="shared" si="1735"/>
        <v>21:0213</v>
      </c>
      <c r="E12227" t="s">
        <v>47708</v>
      </c>
      <c r="F12227" t="s">
        <v>47709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 t="s">
        <v>21</v>
      </c>
      <c r="P12227" t="s">
        <v>397</v>
      </c>
      <c r="Q12227" t="s">
        <v>59</v>
      </c>
    </row>
    <row r="12228" spans="1:17" hidden="1" x14ac:dyDescent="0.25">
      <c r="A12228" t="s">
        <v>47710</v>
      </c>
      <c r="B12228" t="s">
        <v>47711</v>
      </c>
      <c r="C12228" s="1" t="str">
        <f t="shared" si="1734"/>
        <v>21:0723</v>
      </c>
      <c r="D12228" s="1" t="str">
        <f t="shared" si="1735"/>
        <v>21:0213</v>
      </c>
      <c r="E12228" t="s">
        <v>47712</v>
      </c>
      <c r="F12228" t="s">
        <v>47713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 t="s">
        <v>21</v>
      </c>
      <c r="P12228" t="s">
        <v>2212</v>
      </c>
      <c r="Q12228" t="s">
        <v>398</v>
      </c>
    </row>
    <row r="12229" spans="1:17" hidden="1" x14ac:dyDescent="0.25">
      <c r="A12229" t="s">
        <v>47714</v>
      </c>
      <c r="B12229" t="s">
        <v>47715</v>
      </c>
      <c r="C12229" s="1" t="str">
        <f t="shared" si="1734"/>
        <v>21:0723</v>
      </c>
      <c r="D12229" s="1" t="str">
        <f t="shared" si="1735"/>
        <v>21:0213</v>
      </c>
      <c r="E12229" t="s">
        <v>47716</v>
      </c>
      <c r="F12229" t="s">
        <v>47717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 t="s">
        <v>2120</v>
      </c>
      <c r="P12229" t="s">
        <v>2212</v>
      </c>
      <c r="Q12229" t="s">
        <v>398</v>
      </c>
    </row>
    <row r="12230" spans="1:17" hidden="1" x14ac:dyDescent="0.25">
      <c r="A12230" t="s">
        <v>47718</v>
      </c>
      <c r="B12230" t="s">
        <v>47719</v>
      </c>
      <c r="C12230" s="1" t="str">
        <f t="shared" si="1734"/>
        <v>21:0723</v>
      </c>
      <c r="D12230" s="1" t="str">
        <f>HYPERLINK("http://geochem.nrcan.gc.ca/cdogs/content/svy/svy_e.htm", "")</f>
        <v/>
      </c>
      <c r="G12230" s="1" t="str">
        <f>HYPERLINK("http://geochem.nrcan.gc.ca/cdogs/content/cr_/cr_00086_e.htm", "86")</f>
        <v>86</v>
      </c>
      <c r="J12230" t="s">
        <v>11703</v>
      </c>
      <c r="K12230" t="s">
        <v>11704</v>
      </c>
      <c r="O12230" t="s">
        <v>576</v>
      </c>
      <c r="P12230" t="s">
        <v>1631</v>
      </c>
      <c r="Q12230" t="s">
        <v>59</v>
      </c>
    </row>
    <row r="12231" spans="1:17" hidden="1" x14ac:dyDescent="0.25">
      <c r="A12231" t="s">
        <v>47720</v>
      </c>
      <c r="B12231" t="s">
        <v>47721</v>
      </c>
      <c r="C12231" s="1" t="str">
        <f t="shared" si="1734"/>
        <v>21:0723</v>
      </c>
      <c r="D12231" s="1" t="str">
        <f t="shared" ref="D12231:D12245" si="1738">HYPERLINK("http://geochem.nrcan.gc.ca/cdogs/content/svy/svy210213_e.htm", "21:0213")</f>
        <v>21:0213</v>
      </c>
      <c r="E12231" t="s">
        <v>47722</v>
      </c>
      <c r="F12231" t="s">
        <v>47723</v>
      </c>
      <c r="H12231">
        <v>62.840505899999997</v>
      </c>
      <c r="I12231">
        <v>-133.18029619999999</v>
      </c>
      <c r="J12231" s="1" t="str">
        <f t="shared" ref="J12231:J12245" si="1739">HYPERLINK("http://geochem.nrcan.gc.ca/cdogs/content/kwd/kwd020018_e.htm", "Fluid (stream)")</f>
        <v>Fluid (stream)</v>
      </c>
      <c r="K12231" s="1" t="str">
        <f t="shared" ref="K12231:K12245" si="1740">HYPERLINK("http://geochem.nrcan.gc.ca/cdogs/content/kwd/kwd080007_e.htm", "Untreated Water")</f>
        <v>Untreated Water</v>
      </c>
      <c r="O12231" t="s">
        <v>21</v>
      </c>
      <c r="P12231" t="s">
        <v>2212</v>
      </c>
      <c r="Q12231" t="s">
        <v>398</v>
      </c>
    </row>
    <row r="12232" spans="1:17" hidden="1" x14ac:dyDescent="0.25">
      <c r="A12232" t="s">
        <v>47724</v>
      </c>
      <c r="B12232" t="s">
        <v>47725</v>
      </c>
      <c r="C12232" s="1" t="str">
        <f t="shared" si="1734"/>
        <v>21:0723</v>
      </c>
      <c r="D12232" s="1" t="str">
        <f t="shared" si="1738"/>
        <v>21:0213</v>
      </c>
      <c r="E12232" t="s">
        <v>47726</v>
      </c>
      <c r="F12232" t="s">
        <v>47727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 t="s">
        <v>47728</v>
      </c>
      <c r="P12232" t="s">
        <v>3107</v>
      </c>
      <c r="Q12232" t="s">
        <v>653</v>
      </c>
    </row>
    <row r="12233" spans="1:17" hidden="1" x14ac:dyDescent="0.25">
      <c r="A12233" t="s">
        <v>47729</v>
      </c>
      <c r="B12233" t="s">
        <v>47730</v>
      </c>
      <c r="C12233" s="1" t="str">
        <f t="shared" si="1734"/>
        <v>21:0723</v>
      </c>
      <c r="D12233" s="1" t="str">
        <f t="shared" si="1738"/>
        <v>21:0213</v>
      </c>
      <c r="E12233" t="s">
        <v>47731</v>
      </c>
      <c r="F12233" t="s">
        <v>47732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 t="s">
        <v>3089</v>
      </c>
      <c r="P12233" t="s">
        <v>2943</v>
      </c>
      <c r="Q12233" t="s">
        <v>35</v>
      </c>
    </row>
    <row r="12234" spans="1:17" hidden="1" x14ac:dyDescent="0.25">
      <c r="A12234" t="s">
        <v>47733</v>
      </c>
      <c r="B12234" t="s">
        <v>47734</v>
      </c>
      <c r="C12234" s="1" t="str">
        <f t="shared" si="1734"/>
        <v>21:0723</v>
      </c>
      <c r="D12234" s="1" t="str">
        <f t="shared" si="1738"/>
        <v>21:0213</v>
      </c>
      <c r="E12234" t="s">
        <v>47735</v>
      </c>
      <c r="F12234" t="s">
        <v>47736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 t="s">
        <v>57</v>
      </c>
      <c r="P12234" t="s">
        <v>397</v>
      </c>
      <c r="Q12234" t="s">
        <v>103</v>
      </c>
    </row>
    <row r="12235" spans="1:17" hidden="1" x14ac:dyDescent="0.25">
      <c r="A12235" t="s">
        <v>47737</v>
      </c>
      <c r="B12235" t="s">
        <v>47738</v>
      </c>
      <c r="C12235" s="1" t="str">
        <f t="shared" si="1734"/>
        <v>21:0723</v>
      </c>
      <c r="D12235" s="1" t="str">
        <f t="shared" si="1738"/>
        <v>21:0213</v>
      </c>
      <c r="E12235" t="s">
        <v>47739</v>
      </c>
      <c r="F12235" t="s">
        <v>47740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 t="s">
        <v>3419</v>
      </c>
      <c r="P12235" t="s">
        <v>583</v>
      </c>
      <c r="Q12235" t="s">
        <v>138</v>
      </c>
    </row>
    <row r="12236" spans="1:17" hidden="1" x14ac:dyDescent="0.25">
      <c r="A12236" t="s">
        <v>47741</v>
      </c>
      <c r="B12236" t="s">
        <v>47742</v>
      </c>
      <c r="C12236" s="1" t="str">
        <f t="shared" si="1734"/>
        <v>21:0723</v>
      </c>
      <c r="D12236" s="1" t="str">
        <f t="shared" si="1738"/>
        <v>21:0213</v>
      </c>
      <c r="E12236" t="s">
        <v>47743</v>
      </c>
      <c r="F12236" t="s">
        <v>47744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 t="s">
        <v>1247</v>
      </c>
      <c r="P12236" t="s">
        <v>2943</v>
      </c>
      <c r="Q12236" t="s">
        <v>93</v>
      </c>
    </row>
    <row r="12237" spans="1:17" hidden="1" x14ac:dyDescent="0.25">
      <c r="A12237" t="s">
        <v>47745</v>
      </c>
      <c r="B12237" t="s">
        <v>47746</v>
      </c>
      <c r="C12237" s="1" t="str">
        <f t="shared" si="1734"/>
        <v>21:0723</v>
      </c>
      <c r="D12237" s="1" t="str">
        <f t="shared" si="1738"/>
        <v>21:0213</v>
      </c>
      <c r="E12237" t="s">
        <v>47747</v>
      </c>
      <c r="F12237" t="s">
        <v>47748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 t="s">
        <v>701</v>
      </c>
      <c r="P12237" t="s">
        <v>2943</v>
      </c>
      <c r="Q12237" t="s">
        <v>198</v>
      </c>
    </row>
    <row r="12238" spans="1:17" hidden="1" x14ac:dyDescent="0.25">
      <c r="A12238" t="s">
        <v>47749</v>
      </c>
      <c r="B12238" t="s">
        <v>47750</v>
      </c>
      <c r="C12238" s="1" t="str">
        <f t="shared" si="1734"/>
        <v>21:0723</v>
      </c>
      <c r="D12238" s="1" t="str">
        <f t="shared" si="1738"/>
        <v>21:0213</v>
      </c>
      <c r="E12238" t="s">
        <v>47751</v>
      </c>
      <c r="F12238" t="s">
        <v>47752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 t="s">
        <v>1812</v>
      </c>
      <c r="P12238" t="s">
        <v>880</v>
      </c>
      <c r="Q12238" t="s">
        <v>522</v>
      </c>
    </row>
    <row r="12239" spans="1:17" hidden="1" x14ac:dyDescent="0.25">
      <c r="A12239" t="s">
        <v>47753</v>
      </c>
      <c r="B12239" t="s">
        <v>47754</v>
      </c>
      <c r="C12239" s="1" t="str">
        <f t="shared" si="1734"/>
        <v>21:0723</v>
      </c>
      <c r="D12239" s="1" t="str">
        <f t="shared" si="1738"/>
        <v>21:0213</v>
      </c>
      <c r="E12239" t="s">
        <v>47751</v>
      </c>
      <c r="F12239" t="s">
        <v>47755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 t="s">
        <v>18054</v>
      </c>
      <c r="P12239" t="s">
        <v>4455</v>
      </c>
      <c r="Q12239" t="s">
        <v>522</v>
      </c>
    </row>
    <row r="12240" spans="1:17" hidden="1" x14ac:dyDescent="0.25">
      <c r="A12240" t="s">
        <v>47756</v>
      </c>
      <c r="B12240" t="s">
        <v>47757</v>
      </c>
      <c r="C12240" s="1" t="str">
        <f t="shared" si="1734"/>
        <v>21:0723</v>
      </c>
      <c r="D12240" s="1" t="str">
        <f t="shared" si="1738"/>
        <v>21:0213</v>
      </c>
      <c r="E12240" t="s">
        <v>47758</v>
      </c>
      <c r="F12240" t="s">
        <v>47759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 t="s">
        <v>17715</v>
      </c>
      <c r="P12240" t="s">
        <v>830</v>
      </c>
      <c r="Q12240" t="s">
        <v>653</v>
      </c>
    </row>
    <row r="12241" spans="1:17" hidden="1" x14ac:dyDescent="0.25">
      <c r="A12241" t="s">
        <v>47760</v>
      </c>
      <c r="B12241" t="s">
        <v>47761</v>
      </c>
      <c r="C12241" s="1" t="str">
        <f t="shared" si="1734"/>
        <v>21:0723</v>
      </c>
      <c r="D12241" s="1" t="str">
        <f t="shared" si="1738"/>
        <v>21:0213</v>
      </c>
      <c r="E12241" t="s">
        <v>47762</v>
      </c>
      <c r="F12241" t="s">
        <v>47763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 t="s">
        <v>21</v>
      </c>
      <c r="P12241" t="s">
        <v>397</v>
      </c>
      <c r="Q12241" t="s">
        <v>522</v>
      </c>
    </row>
    <row r="12242" spans="1:17" hidden="1" x14ac:dyDescent="0.25">
      <c r="A12242" t="s">
        <v>47764</v>
      </c>
      <c r="B12242" t="s">
        <v>47765</v>
      </c>
      <c r="C12242" s="1" t="str">
        <f t="shared" si="1734"/>
        <v>21:0723</v>
      </c>
      <c r="D12242" s="1" t="str">
        <f t="shared" si="1738"/>
        <v>21:0213</v>
      </c>
      <c r="E12242" t="s">
        <v>47766</v>
      </c>
      <c r="F12242" t="s">
        <v>47767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 t="s">
        <v>45450</v>
      </c>
      <c r="P12242" t="s">
        <v>397</v>
      </c>
      <c r="Q12242" t="s">
        <v>3475</v>
      </c>
    </row>
    <row r="12243" spans="1:17" hidden="1" x14ac:dyDescent="0.25">
      <c r="A12243" t="s">
        <v>47768</v>
      </c>
      <c r="B12243" t="s">
        <v>47769</v>
      </c>
      <c r="C12243" s="1" t="str">
        <f t="shared" si="1734"/>
        <v>21:0723</v>
      </c>
      <c r="D12243" s="1" t="str">
        <f t="shared" si="1738"/>
        <v>21:0213</v>
      </c>
      <c r="E12243" t="s">
        <v>47770</v>
      </c>
      <c r="F12243" t="s">
        <v>47771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 t="s">
        <v>2129</v>
      </c>
      <c r="P12243" t="s">
        <v>22</v>
      </c>
      <c r="Q12243" t="s">
        <v>5130</v>
      </c>
    </row>
    <row r="12244" spans="1:17" hidden="1" x14ac:dyDescent="0.25">
      <c r="A12244" t="s">
        <v>47772</v>
      </c>
      <c r="B12244" t="s">
        <v>47773</v>
      </c>
      <c r="C12244" s="1" t="str">
        <f t="shared" si="1734"/>
        <v>21:0723</v>
      </c>
      <c r="D12244" s="1" t="str">
        <f t="shared" si="1738"/>
        <v>21:0213</v>
      </c>
      <c r="E12244" t="s">
        <v>47774</v>
      </c>
      <c r="F12244" t="s">
        <v>47775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 t="s">
        <v>5641</v>
      </c>
      <c r="P12244" t="s">
        <v>22</v>
      </c>
      <c r="Q12244" t="s">
        <v>29</v>
      </c>
    </row>
    <row r="12245" spans="1:17" hidden="1" x14ac:dyDescent="0.25">
      <c r="A12245" t="s">
        <v>47776</v>
      </c>
      <c r="B12245" t="s">
        <v>47777</v>
      </c>
      <c r="C12245" s="1" t="str">
        <f t="shared" si="1734"/>
        <v>21:0723</v>
      </c>
      <c r="D12245" s="1" t="str">
        <f t="shared" si="1738"/>
        <v>21:0213</v>
      </c>
      <c r="E12245" t="s">
        <v>47778</v>
      </c>
      <c r="F12245" t="s">
        <v>47779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 t="s">
        <v>21</v>
      </c>
      <c r="P12245" t="s">
        <v>583</v>
      </c>
      <c r="Q12245" t="s">
        <v>103</v>
      </c>
    </row>
    <row r="12246" spans="1:17" hidden="1" x14ac:dyDescent="0.25">
      <c r="A12246" t="s">
        <v>47780</v>
      </c>
      <c r="B12246" t="s">
        <v>47781</v>
      </c>
      <c r="C12246" s="1" t="str">
        <f t="shared" si="1734"/>
        <v>21:0723</v>
      </c>
      <c r="D12246" s="1" t="str">
        <f>HYPERLINK("http://geochem.nrcan.gc.ca/cdogs/content/svy/svy_e.htm", "")</f>
        <v/>
      </c>
      <c r="G12246" s="1" t="str">
        <f>HYPERLINK("http://geochem.nrcan.gc.ca/cdogs/content/cr_/cr_00085_e.htm", "85")</f>
        <v>85</v>
      </c>
      <c r="J12246" t="s">
        <v>11703</v>
      </c>
      <c r="K12246" t="s">
        <v>11704</v>
      </c>
      <c r="O12246" t="s">
        <v>2720</v>
      </c>
      <c r="P12246" t="s">
        <v>397</v>
      </c>
      <c r="Q12246" t="s">
        <v>522</v>
      </c>
    </row>
    <row r="12247" spans="1:17" hidden="1" x14ac:dyDescent="0.25">
      <c r="A12247" t="s">
        <v>47782</v>
      </c>
      <c r="B12247" t="s">
        <v>47783</v>
      </c>
      <c r="C12247" s="1" t="str">
        <f t="shared" si="1734"/>
        <v>21:0723</v>
      </c>
      <c r="D12247" s="1" t="str">
        <f t="shared" ref="D12247:D12258" si="1741">HYPERLINK("http://geochem.nrcan.gc.ca/cdogs/content/svy/svy210213_e.htm", "21:0213")</f>
        <v>21:0213</v>
      </c>
      <c r="E12247" t="s">
        <v>47784</v>
      </c>
      <c r="F12247" t="s">
        <v>47785</v>
      </c>
      <c r="H12247">
        <v>62.012871199999999</v>
      </c>
      <c r="I12247">
        <v>-133.3948523</v>
      </c>
      <c r="J12247" s="1" t="str">
        <f t="shared" ref="J12247:J12258" si="1742">HYPERLINK("http://geochem.nrcan.gc.ca/cdogs/content/kwd/kwd020018_e.htm", "Fluid (stream)")</f>
        <v>Fluid (stream)</v>
      </c>
      <c r="K12247" s="1" t="str">
        <f t="shared" ref="K12247:K12258" si="1743">HYPERLINK("http://geochem.nrcan.gc.ca/cdogs/content/kwd/kwd080007_e.htm", "Untreated Water")</f>
        <v>Untreated Water</v>
      </c>
      <c r="O12247" t="s">
        <v>43099</v>
      </c>
      <c r="P12247" t="s">
        <v>2212</v>
      </c>
      <c r="Q12247" t="s">
        <v>29</v>
      </c>
    </row>
    <row r="12248" spans="1:17" hidden="1" x14ac:dyDescent="0.25">
      <c r="A12248" t="s">
        <v>47786</v>
      </c>
      <c r="B12248" t="s">
        <v>47787</v>
      </c>
      <c r="C12248" s="1" t="str">
        <f t="shared" si="1734"/>
        <v>21:0723</v>
      </c>
      <c r="D12248" s="1" t="str">
        <f t="shared" si="1741"/>
        <v>21:0213</v>
      </c>
      <c r="E12248" t="s">
        <v>47788</v>
      </c>
      <c r="F12248" t="s">
        <v>47789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 t="s">
        <v>21</v>
      </c>
      <c r="P12248" t="s">
        <v>22</v>
      </c>
      <c r="Q12248" t="s">
        <v>392</v>
      </c>
    </row>
    <row r="12249" spans="1:17" hidden="1" x14ac:dyDescent="0.25">
      <c r="A12249" t="s">
        <v>47790</v>
      </c>
      <c r="B12249" t="s">
        <v>47791</v>
      </c>
      <c r="C12249" s="1" t="str">
        <f t="shared" si="1734"/>
        <v>21:0723</v>
      </c>
      <c r="D12249" s="1" t="str">
        <f t="shared" si="1741"/>
        <v>21:0213</v>
      </c>
      <c r="E12249" t="s">
        <v>47792</v>
      </c>
      <c r="F12249" t="s">
        <v>47793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 t="s">
        <v>21</v>
      </c>
      <c r="P12249" t="s">
        <v>22</v>
      </c>
      <c r="Q12249" t="s">
        <v>103</v>
      </c>
    </row>
    <row r="12250" spans="1:17" hidden="1" x14ac:dyDescent="0.25">
      <c r="A12250" t="s">
        <v>47794</v>
      </c>
      <c r="B12250" t="s">
        <v>47795</v>
      </c>
      <c r="C12250" s="1" t="str">
        <f t="shared" si="1734"/>
        <v>21:0723</v>
      </c>
      <c r="D12250" s="1" t="str">
        <f t="shared" si="1741"/>
        <v>21:0213</v>
      </c>
      <c r="E12250" t="s">
        <v>47796</v>
      </c>
      <c r="F12250" t="s">
        <v>47797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 t="s">
        <v>21</v>
      </c>
      <c r="P12250" t="s">
        <v>583</v>
      </c>
      <c r="Q12250" t="s">
        <v>71</v>
      </c>
    </row>
    <row r="12251" spans="1:17" hidden="1" x14ac:dyDescent="0.25">
      <c r="A12251" t="s">
        <v>47798</v>
      </c>
      <c r="B12251" t="s">
        <v>47799</v>
      </c>
      <c r="C12251" s="1" t="str">
        <f t="shared" si="1734"/>
        <v>21:0723</v>
      </c>
      <c r="D12251" s="1" t="str">
        <f t="shared" si="1741"/>
        <v>21:0213</v>
      </c>
      <c r="E12251" t="s">
        <v>47800</v>
      </c>
      <c r="F12251" t="s">
        <v>47801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 t="s">
        <v>3655</v>
      </c>
      <c r="P12251" t="s">
        <v>397</v>
      </c>
      <c r="Q12251" t="s">
        <v>522</v>
      </c>
    </row>
    <row r="12252" spans="1:17" hidden="1" x14ac:dyDescent="0.25">
      <c r="A12252" t="s">
        <v>47802</v>
      </c>
      <c r="B12252" t="s">
        <v>47803</v>
      </c>
      <c r="C12252" s="1" t="str">
        <f t="shared" si="1734"/>
        <v>21:0723</v>
      </c>
      <c r="D12252" s="1" t="str">
        <f t="shared" si="1741"/>
        <v>21:0213</v>
      </c>
      <c r="E12252" t="s">
        <v>47804</v>
      </c>
      <c r="F12252" t="s">
        <v>47805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 t="s">
        <v>21</v>
      </c>
      <c r="P12252" t="s">
        <v>583</v>
      </c>
      <c r="Q12252" t="s">
        <v>392</v>
      </c>
    </row>
    <row r="12253" spans="1:17" hidden="1" x14ac:dyDescent="0.25">
      <c r="A12253" t="s">
        <v>47806</v>
      </c>
      <c r="B12253" t="s">
        <v>47807</v>
      </c>
      <c r="C12253" s="1" t="str">
        <f t="shared" si="1734"/>
        <v>21:0723</v>
      </c>
      <c r="D12253" s="1" t="str">
        <f t="shared" si="1741"/>
        <v>21:0213</v>
      </c>
      <c r="E12253" t="s">
        <v>47808</v>
      </c>
      <c r="F12253" t="s">
        <v>47809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 t="s">
        <v>21</v>
      </c>
      <c r="P12253" t="s">
        <v>22</v>
      </c>
      <c r="Q12253" t="s">
        <v>522</v>
      </c>
    </row>
    <row r="12254" spans="1:17" hidden="1" x14ac:dyDescent="0.25">
      <c r="A12254" t="s">
        <v>47810</v>
      </c>
      <c r="B12254" t="s">
        <v>47811</v>
      </c>
      <c r="C12254" s="1" t="str">
        <f t="shared" si="1734"/>
        <v>21:0723</v>
      </c>
      <c r="D12254" s="1" t="str">
        <f t="shared" si="1741"/>
        <v>21:0213</v>
      </c>
      <c r="E12254" t="s">
        <v>47812</v>
      </c>
      <c r="F12254" t="s">
        <v>47813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 t="s">
        <v>21</v>
      </c>
      <c r="P12254" t="s">
        <v>22</v>
      </c>
      <c r="Q12254" t="s">
        <v>103</v>
      </c>
    </row>
    <row r="12255" spans="1:17" hidden="1" x14ac:dyDescent="0.25">
      <c r="A12255" t="s">
        <v>47814</v>
      </c>
      <c r="B12255" t="s">
        <v>47815</v>
      </c>
      <c r="C12255" s="1" t="str">
        <f t="shared" si="1734"/>
        <v>21:0723</v>
      </c>
      <c r="D12255" s="1" t="str">
        <f t="shared" si="1741"/>
        <v>21:0213</v>
      </c>
      <c r="E12255" t="s">
        <v>47816</v>
      </c>
      <c r="F12255" t="s">
        <v>47817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 t="s">
        <v>21</v>
      </c>
      <c r="P12255" t="s">
        <v>2212</v>
      </c>
      <c r="Q12255" t="s">
        <v>653</v>
      </c>
    </row>
    <row r="12256" spans="1:17" hidden="1" x14ac:dyDescent="0.25">
      <c r="A12256" t="s">
        <v>47818</v>
      </c>
      <c r="B12256" t="s">
        <v>47819</v>
      </c>
      <c r="C12256" s="1" t="str">
        <f t="shared" si="1734"/>
        <v>21:0723</v>
      </c>
      <c r="D12256" s="1" t="str">
        <f t="shared" si="1741"/>
        <v>21:0213</v>
      </c>
      <c r="E12256" t="s">
        <v>47820</v>
      </c>
      <c r="F12256" t="s">
        <v>47821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 t="s">
        <v>47075</v>
      </c>
      <c r="P12256" t="s">
        <v>2212</v>
      </c>
      <c r="Q12256" t="s">
        <v>653</v>
      </c>
    </row>
    <row r="12257" spans="1:17" hidden="1" x14ac:dyDescent="0.25">
      <c r="A12257" t="s">
        <v>47822</v>
      </c>
      <c r="B12257" t="s">
        <v>47823</v>
      </c>
      <c r="C12257" s="1" t="str">
        <f t="shared" si="1734"/>
        <v>21:0723</v>
      </c>
      <c r="D12257" s="1" t="str">
        <f t="shared" si="1741"/>
        <v>21:0213</v>
      </c>
      <c r="E12257" t="s">
        <v>47824</v>
      </c>
      <c r="F12257" t="s">
        <v>47825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 t="s">
        <v>19722</v>
      </c>
      <c r="P12257" t="s">
        <v>2212</v>
      </c>
      <c r="Q12257" t="s">
        <v>522</v>
      </c>
    </row>
    <row r="12258" spans="1:17" hidden="1" x14ac:dyDescent="0.25">
      <c r="A12258" t="s">
        <v>47826</v>
      </c>
      <c r="B12258" t="s">
        <v>47827</v>
      </c>
      <c r="C12258" s="1" t="str">
        <f t="shared" si="1734"/>
        <v>21:0723</v>
      </c>
      <c r="D12258" s="1" t="str">
        <f t="shared" si="1741"/>
        <v>21:0213</v>
      </c>
      <c r="E12258" t="s">
        <v>47824</v>
      </c>
      <c r="F12258" t="s">
        <v>47828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 t="s">
        <v>16712</v>
      </c>
      <c r="P12258" t="s">
        <v>2212</v>
      </c>
      <c r="Q12258" t="s">
        <v>398</v>
      </c>
    </row>
    <row r="12259" spans="1:17" hidden="1" x14ac:dyDescent="0.25">
      <c r="A12259" t="s">
        <v>47829</v>
      </c>
      <c r="B12259" t="s">
        <v>47830</v>
      </c>
      <c r="C12259" s="1" t="str">
        <f t="shared" si="1734"/>
        <v>21:0723</v>
      </c>
      <c r="D12259" s="1" t="str">
        <f>HYPERLINK("http://geochem.nrcan.gc.ca/cdogs/content/svy/svy_e.htm", "")</f>
        <v/>
      </c>
      <c r="G12259" s="1" t="str">
        <f>HYPERLINK("http://geochem.nrcan.gc.ca/cdogs/content/cr_/cr_00085_e.htm", "85")</f>
        <v>85</v>
      </c>
      <c r="J12259" t="s">
        <v>11703</v>
      </c>
      <c r="K12259" t="s">
        <v>11704</v>
      </c>
      <c r="O12259" t="s">
        <v>2099</v>
      </c>
      <c r="P12259" t="s">
        <v>1515</v>
      </c>
      <c r="Q12259" t="s">
        <v>365</v>
      </c>
    </row>
    <row r="12260" spans="1:17" hidden="1" x14ac:dyDescent="0.25">
      <c r="A12260" t="s">
        <v>47831</v>
      </c>
      <c r="B12260" t="s">
        <v>47832</v>
      </c>
      <c r="C12260" s="1" t="str">
        <f t="shared" si="1734"/>
        <v>21:0723</v>
      </c>
      <c r="D12260" s="1" t="str">
        <f t="shared" ref="D12260:D12277" si="1744">HYPERLINK("http://geochem.nrcan.gc.ca/cdogs/content/svy/svy210213_e.htm", "21:0213")</f>
        <v>21:0213</v>
      </c>
      <c r="E12260" t="s">
        <v>47833</v>
      </c>
      <c r="F12260" t="s">
        <v>47834</v>
      </c>
      <c r="H12260">
        <v>62.080272100000002</v>
      </c>
      <c r="I12260">
        <v>-133.5077641</v>
      </c>
      <c r="J12260" s="1" t="str">
        <f t="shared" ref="J12260:J12277" si="1745">HYPERLINK("http://geochem.nrcan.gc.ca/cdogs/content/kwd/kwd020018_e.htm", "Fluid (stream)")</f>
        <v>Fluid (stream)</v>
      </c>
      <c r="K12260" s="1" t="str">
        <f t="shared" ref="K12260:K12277" si="1746">HYPERLINK("http://geochem.nrcan.gc.ca/cdogs/content/kwd/kwd080007_e.htm", "Untreated Water")</f>
        <v>Untreated Water</v>
      </c>
      <c r="O12260" t="s">
        <v>10710</v>
      </c>
      <c r="P12260" t="s">
        <v>397</v>
      </c>
      <c r="Q12260" t="s">
        <v>653</v>
      </c>
    </row>
    <row r="12261" spans="1:17" hidden="1" x14ac:dyDescent="0.25">
      <c r="A12261" t="s">
        <v>47835</v>
      </c>
      <c r="B12261" t="s">
        <v>47836</v>
      </c>
      <c r="C12261" s="1" t="str">
        <f t="shared" si="1734"/>
        <v>21:0723</v>
      </c>
      <c r="D12261" s="1" t="str">
        <f t="shared" si="1744"/>
        <v>21:0213</v>
      </c>
      <c r="E12261" t="s">
        <v>47837</v>
      </c>
      <c r="F12261" t="s">
        <v>47838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 t="s">
        <v>9517</v>
      </c>
      <c r="P12261" t="s">
        <v>583</v>
      </c>
      <c r="Q12261" t="s">
        <v>392</v>
      </c>
    </row>
    <row r="12262" spans="1:17" hidden="1" x14ac:dyDescent="0.25">
      <c r="A12262" t="s">
        <v>47839</v>
      </c>
      <c r="B12262" t="s">
        <v>47840</v>
      </c>
      <c r="C12262" s="1" t="str">
        <f t="shared" si="1734"/>
        <v>21:0723</v>
      </c>
      <c r="D12262" s="1" t="str">
        <f t="shared" si="1744"/>
        <v>21:0213</v>
      </c>
      <c r="E12262" t="s">
        <v>47841</v>
      </c>
      <c r="F12262" t="s">
        <v>47842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 t="s">
        <v>12375</v>
      </c>
      <c r="P12262" t="s">
        <v>1515</v>
      </c>
      <c r="Q12262" t="s">
        <v>365</v>
      </c>
    </row>
    <row r="12263" spans="1:17" hidden="1" x14ac:dyDescent="0.25">
      <c r="A12263" t="s">
        <v>47843</v>
      </c>
      <c r="B12263" t="s">
        <v>47844</v>
      </c>
      <c r="C12263" s="1" t="str">
        <f t="shared" si="1734"/>
        <v>21:0723</v>
      </c>
      <c r="D12263" s="1" t="str">
        <f t="shared" si="1744"/>
        <v>21:0213</v>
      </c>
      <c r="E12263" t="s">
        <v>47845</v>
      </c>
      <c r="F12263" t="s">
        <v>47846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 t="s">
        <v>47847</v>
      </c>
      <c r="P12263" t="s">
        <v>1515</v>
      </c>
      <c r="Q12263" t="s">
        <v>365</v>
      </c>
    </row>
    <row r="12264" spans="1:17" hidden="1" x14ac:dyDescent="0.25">
      <c r="A12264" t="s">
        <v>47848</v>
      </c>
      <c r="B12264" t="s">
        <v>47849</v>
      </c>
      <c r="C12264" s="1" t="str">
        <f t="shared" si="1734"/>
        <v>21:0723</v>
      </c>
      <c r="D12264" s="1" t="str">
        <f t="shared" si="1744"/>
        <v>21:0213</v>
      </c>
      <c r="E12264" t="s">
        <v>47850</v>
      </c>
      <c r="F12264" t="s">
        <v>47851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 t="s">
        <v>10120</v>
      </c>
      <c r="P12264" t="s">
        <v>583</v>
      </c>
      <c r="Q12264" t="s">
        <v>35</v>
      </c>
    </row>
    <row r="12265" spans="1:17" hidden="1" x14ac:dyDescent="0.25">
      <c r="A12265" t="s">
        <v>47852</v>
      </c>
      <c r="B12265" t="s">
        <v>47853</v>
      </c>
      <c r="C12265" s="1" t="str">
        <f t="shared" si="1734"/>
        <v>21:0723</v>
      </c>
      <c r="D12265" s="1" t="str">
        <f t="shared" si="1744"/>
        <v>21:0213</v>
      </c>
      <c r="E12265" t="s">
        <v>47854</v>
      </c>
      <c r="F12265" t="s">
        <v>47855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 t="s">
        <v>14250</v>
      </c>
      <c r="P12265" t="s">
        <v>356</v>
      </c>
      <c r="Q12265" t="s">
        <v>35</v>
      </c>
    </row>
    <row r="12266" spans="1:17" hidden="1" x14ac:dyDescent="0.25">
      <c r="A12266" t="s">
        <v>47856</v>
      </c>
      <c r="B12266" t="s">
        <v>47857</v>
      </c>
      <c r="C12266" s="1" t="str">
        <f t="shared" si="1734"/>
        <v>21:0723</v>
      </c>
      <c r="D12266" s="1" t="str">
        <f t="shared" si="1744"/>
        <v>21:0213</v>
      </c>
      <c r="E12266" t="s">
        <v>47858</v>
      </c>
      <c r="F12266" t="s">
        <v>47859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 t="s">
        <v>2725</v>
      </c>
      <c r="P12266" t="s">
        <v>45</v>
      </c>
      <c r="Q12266" t="s">
        <v>398</v>
      </c>
    </row>
    <row r="12267" spans="1:17" hidden="1" x14ac:dyDescent="0.25">
      <c r="A12267" t="s">
        <v>47860</v>
      </c>
      <c r="B12267" t="s">
        <v>47861</v>
      </c>
      <c r="C12267" s="1" t="str">
        <f t="shared" ref="C12267:C12330" si="1747">HYPERLINK("http://geochem.nrcan.gc.ca/cdogs/content/bdl/bdl210723_e.htm", "21:0723")</f>
        <v>21:0723</v>
      </c>
      <c r="D12267" s="1" t="str">
        <f t="shared" si="1744"/>
        <v>21:0213</v>
      </c>
      <c r="E12267" t="s">
        <v>47862</v>
      </c>
      <c r="F12267" t="s">
        <v>47863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 t="s">
        <v>3376</v>
      </c>
      <c r="P12267" t="s">
        <v>583</v>
      </c>
      <c r="Q12267" t="s">
        <v>365</v>
      </c>
    </row>
    <row r="12268" spans="1:17" hidden="1" x14ac:dyDescent="0.25">
      <c r="A12268" t="s">
        <v>47864</v>
      </c>
      <c r="B12268" t="s">
        <v>47865</v>
      </c>
      <c r="C12268" s="1" t="str">
        <f t="shared" si="1747"/>
        <v>21:0723</v>
      </c>
      <c r="D12268" s="1" t="str">
        <f t="shared" si="1744"/>
        <v>21:0213</v>
      </c>
      <c r="E12268" t="s">
        <v>47866</v>
      </c>
      <c r="F12268" t="s">
        <v>47867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 t="s">
        <v>2379</v>
      </c>
      <c r="P12268" t="s">
        <v>356</v>
      </c>
      <c r="Q12268" t="s">
        <v>59</v>
      </c>
    </row>
    <row r="12269" spans="1:17" hidden="1" x14ac:dyDescent="0.25">
      <c r="A12269" t="s">
        <v>47868</v>
      </c>
      <c r="B12269" t="s">
        <v>47869</v>
      </c>
      <c r="C12269" s="1" t="str">
        <f t="shared" si="1747"/>
        <v>21:0723</v>
      </c>
      <c r="D12269" s="1" t="str">
        <f t="shared" si="1744"/>
        <v>21:0213</v>
      </c>
      <c r="E12269" t="s">
        <v>47870</v>
      </c>
      <c r="F12269" t="s">
        <v>47871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 t="s">
        <v>17914</v>
      </c>
      <c r="P12269" t="s">
        <v>22</v>
      </c>
      <c r="Q12269" t="s">
        <v>5130</v>
      </c>
    </row>
    <row r="12270" spans="1:17" hidden="1" x14ac:dyDescent="0.25">
      <c r="A12270" t="s">
        <v>47872</v>
      </c>
      <c r="B12270" t="s">
        <v>47873</v>
      </c>
      <c r="C12270" s="1" t="str">
        <f t="shared" si="1747"/>
        <v>21:0723</v>
      </c>
      <c r="D12270" s="1" t="str">
        <f t="shared" si="1744"/>
        <v>21:0213</v>
      </c>
      <c r="E12270" t="s">
        <v>47874</v>
      </c>
      <c r="F12270" t="s">
        <v>47875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 t="s">
        <v>46998</v>
      </c>
      <c r="P12270" t="s">
        <v>583</v>
      </c>
      <c r="Q12270" t="s">
        <v>59</v>
      </c>
    </row>
    <row r="12271" spans="1:17" hidden="1" x14ac:dyDescent="0.25">
      <c r="A12271" t="s">
        <v>47876</v>
      </c>
      <c r="B12271" t="s">
        <v>47877</v>
      </c>
      <c r="C12271" s="1" t="str">
        <f t="shared" si="1747"/>
        <v>21:0723</v>
      </c>
      <c r="D12271" s="1" t="str">
        <f t="shared" si="1744"/>
        <v>21:0213</v>
      </c>
      <c r="E12271" t="s">
        <v>47874</v>
      </c>
      <c r="F12271" t="s">
        <v>47878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 t="s">
        <v>10710</v>
      </c>
      <c r="P12271" t="s">
        <v>22</v>
      </c>
      <c r="Q12271" t="s">
        <v>29</v>
      </c>
    </row>
    <row r="12272" spans="1:17" hidden="1" x14ac:dyDescent="0.25">
      <c r="A12272" t="s">
        <v>47879</v>
      </c>
      <c r="B12272" t="s">
        <v>47880</v>
      </c>
      <c r="C12272" s="1" t="str">
        <f t="shared" si="1747"/>
        <v>21:0723</v>
      </c>
      <c r="D12272" s="1" t="str">
        <f t="shared" si="1744"/>
        <v>21:0213</v>
      </c>
      <c r="E12272" t="s">
        <v>47881</v>
      </c>
      <c r="F12272" t="s">
        <v>47882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 t="s">
        <v>17591</v>
      </c>
      <c r="P12272" t="s">
        <v>391</v>
      </c>
      <c r="Q12272" t="s">
        <v>29</v>
      </c>
    </row>
    <row r="12273" spans="1:17" hidden="1" x14ac:dyDescent="0.25">
      <c r="A12273" t="s">
        <v>47883</v>
      </c>
      <c r="B12273" t="s">
        <v>47884</v>
      </c>
      <c r="C12273" s="1" t="str">
        <f t="shared" si="1747"/>
        <v>21:0723</v>
      </c>
      <c r="D12273" s="1" t="str">
        <f t="shared" si="1744"/>
        <v>21:0213</v>
      </c>
      <c r="E12273" t="s">
        <v>47885</v>
      </c>
      <c r="F12273" t="s">
        <v>47886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 t="s">
        <v>3672</v>
      </c>
      <c r="P12273" t="s">
        <v>1631</v>
      </c>
      <c r="Q12273" t="s">
        <v>35</v>
      </c>
    </row>
    <row r="12274" spans="1:17" hidden="1" x14ac:dyDescent="0.25">
      <c r="A12274" t="s">
        <v>47887</v>
      </c>
      <c r="B12274" t="s">
        <v>47888</v>
      </c>
      <c r="C12274" s="1" t="str">
        <f t="shared" si="1747"/>
        <v>21:0723</v>
      </c>
      <c r="D12274" s="1" t="str">
        <f t="shared" si="1744"/>
        <v>21:0213</v>
      </c>
      <c r="E12274" t="s">
        <v>47889</v>
      </c>
      <c r="F12274" t="s">
        <v>47890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 t="s">
        <v>7174</v>
      </c>
      <c r="P12274" t="s">
        <v>391</v>
      </c>
      <c r="Q12274" t="s">
        <v>29</v>
      </c>
    </row>
    <row r="12275" spans="1:17" hidden="1" x14ac:dyDescent="0.25">
      <c r="A12275" t="s">
        <v>47891</v>
      </c>
      <c r="B12275" t="s">
        <v>47892</v>
      </c>
      <c r="C12275" s="1" t="str">
        <f t="shared" si="1747"/>
        <v>21:0723</v>
      </c>
      <c r="D12275" s="1" t="str">
        <f t="shared" si="1744"/>
        <v>21:0213</v>
      </c>
      <c r="E12275" t="s">
        <v>47893</v>
      </c>
      <c r="F12275" t="s">
        <v>47894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 t="s">
        <v>21</v>
      </c>
      <c r="P12275" t="s">
        <v>636</v>
      </c>
      <c r="Q12275" t="s">
        <v>149</v>
      </c>
    </row>
    <row r="12276" spans="1:17" hidden="1" x14ac:dyDescent="0.25">
      <c r="A12276" t="s">
        <v>47895</v>
      </c>
      <c r="B12276" t="s">
        <v>47896</v>
      </c>
      <c r="C12276" s="1" t="str">
        <f t="shared" si="1747"/>
        <v>21:0723</v>
      </c>
      <c r="D12276" s="1" t="str">
        <f t="shared" si="1744"/>
        <v>21:0213</v>
      </c>
      <c r="E12276" t="s">
        <v>47897</v>
      </c>
      <c r="F12276" t="s">
        <v>47898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 t="s">
        <v>21</v>
      </c>
      <c r="P12276" t="s">
        <v>2212</v>
      </c>
      <c r="Q12276" t="s">
        <v>392</v>
      </c>
    </row>
    <row r="12277" spans="1:17" hidden="1" x14ac:dyDescent="0.25">
      <c r="A12277" t="s">
        <v>47899</v>
      </c>
      <c r="B12277" t="s">
        <v>47900</v>
      </c>
      <c r="C12277" s="1" t="str">
        <f t="shared" si="1747"/>
        <v>21:0723</v>
      </c>
      <c r="D12277" s="1" t="str">
        <f t="shared" si="1744"/>
        <v>21:0213</v>
      </c>
      <c r="E12277" t="s">
        <v>47901</v>
      </c>
      <c r="F12277" t="s">
        <v>47902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 t="s">
        <v>5641</v>
      </c>
      <c r="P12277" t="s">
        <v>636</v>
      </c>
      <c r="Q12277" t="s">
        <v>29</v>
      </c>
    </row>
    <row r="12278" spans="1:17" hidden="1" x14ac:dyDescent="0.25">
      <c r="A12278" t="s">
        <v>47903</v>
      </c>
      <c r="B12278" t="s">
        <v>47904</v>
      </c>
      <c r="C12278" s="1" t="str">
        <f t="shared" si="1747"/>
        <v>21:0723</v>
      </c>
      <c r="D12278" s="1" t="str">
        <f>HYPERLINK("http://geochem.nrcan.gc.ca/cdogs/content/svy/svy_e.htm", "")</f>
        <v/>
      </c>
      <c r="G12278" s="1" t="str">
        <f>HYPERLINK("http://geochem.nrcan.gc.ca/cdogs/content/cr_/cr_00085_e.htm", "85")</f>
        <v>85</v>
      </c>
      <c r="J12278" t="s">
        <v>11703</v>
      </c>
      <c r="K12278" t="s">
        <v>11704</v>
      </c>
      <c r="O12278" t="s">
        <v>5641</v>
      </c>
      <c r="P12278" t="s">
        <v>2943</v>
      </c>
      <c r="Q12278" t="s">
        <v>653</v>
      </c>
    </row>
    <row r="12279" spans="1:17" hidden="1" x14ac:dyDescent="0.25">
      <c r="A12279" t="s">
        <v>47905</v>
      </c>
      <c r="B12279" t="s">
        <v>47906</v>
      </c>
      <c r="C12279" s="1" t="str">
        <f t="shared" si="1747"/>
        <v>21:0723</v>
      </c>
      <c r="D12279" s="1" t="str">
        <f t="shared" ref="D12279:D12296" si="1748">HYPERLINK("http://geochem.nrcan.gc.ca/cdogs/content/svy/svy210213_e.htm", "21:0213")</f>
        <v>21:0213</v>
      </c>
      <c r="E12279" t="s">
        <v>47907</v>
      </c>
      <c r="F12279" t="s">
        <v>47908</v>
      </c>
      <c r="H12279">
        <v>62.128880500000001</v>
      </c>
      <c r="I12279">
        <v>-133.34346009999999</v>
      </c>
      <c r="J12279" s="1" t="str">
        <f t="shared" ref="J12279:J12296" si="1749">HYPERLINK("http://geochem.nrcan.gc.ca/cdogs/content/kwd/kwd020018_e.htm", "Fluid (stream)")</f>
        <v>Fluid (stream)</v>
      </c>
      <c r="K12279" s="1" t="str">
        <f t="shared" ref="K12279:K12296" si="1750">HYPERLINK("http://geochem.nrcan.gc.ca/cdogs/content/kwd/kwd080007_e.htm", "Untreated Water")</f>
        <v>Untreated Water</v>
      </c>
      <c r="O12279" t="s">
        <v>236</v>
      </c>
      <c r="P12279" t="s">
        <v>1515</v>
      </c>
      <c r="Q12279" t="s">
        <v>59</v>
      </c>
    </row>
    <row r="12280" spans="1:17" hidden="1" x14ac:dyDescent="0.25">
      <c r="A12280" t="s">
        <v>47909</v>
      </c>
      <c r="B12280" t="s">
        <v>47910</v>
      </c>
      <c r="C12280" s="1" t="str">
        <f t="shared" si="1747"/>
        <v>21:0723</v>
      </c>
      <c r="D12280" s="1" t="str">
        <f t="shared" si="1748"/>
        <v>21:0213</v>
      </c>
      <c r="E12280" t="s">
        <v>47911</v>
      </c>
      <c r="F12280" t="s">
        <v>47912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 t="s">
        <v>7165</v>
      </c>
      <c r="P12280" t="s">
        <v>2212</v>
      </c>
      <c r="Q12280" t="s">
        <v>59</v>
      </c>
    </row>
    <row r="12281" spans="1:17" hidden="1" x14ac:dyDescent="0.25">
      <c r="A12281" t="s">
        <v>47913</v>
      </c>
      <c r="B12281" t="s">
        <v>47914</v>
      </c>
      <c r="C12281" s="1" t="str">
        <f t="shared" si="1747"/>
        <v>21:0723</v>
      </c>
      <c r="D12281" s="1" t="str">
        <f t="shared" si="1748"/>
        <v>21:0213</v>
      </c>
      <c r="E12281" t="s">
        <v>47915</v>
      </c>
      <c r="F12281" t="s">
        <v>47916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 t="s">
        <v>16712</v>
      </c>
      <c r="P12281" t="s">
        <v>2943</v>
      </c>
      <c r="Q12281" t="s">
        <v>365</v>
      </c>
    </row>
    <row r="12282" spans="1:17" hidden="1" x14ac:dyDescent="0.25">
      <c r="A12282" t="s">
        <v>47917</v>
      </c>
      <c r="B12282" t="s">
        <v>47918</v>
      </c>
      <c r="C12282" s="1" t="str">
        <f t="shared" si="1747"/>
        <v>21:0723</v>
      </c>
      <c r="D12282" s="1" t="str">
        <f t="shared" si="1748"/>
        <v>21:0213</v>
      </c>
      <c r="E12282" t="s">
        <v>47919</v>
      </c>
      <c r="F12282" t="s">
        <v>47920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 t="s">
        <v>2129</v>
      </c>
      <c r="P12282" t="s">
        <v>391</v>
      </c>
      <c r="Q12282" t="s">
        <v>398</v>
      </c>
    </row>
    <row r="12283" spans="1:17" hidden="1" x14ac:dyDescent="0.25">
      <c r="A12283" t="s">
        <v>47921</v>
      </c>
      <c r="B12283" t="s">
        <v>47922</v>
      </c>
      <c r="C12283" s="1" t="str">
        <f t="shared" si="1747"/>
        <v>21:0723</v>
      </c>
      <c r="D12283" s="1" t="str">
        <f t="shared" si="1748"/>
        <v>21:0213</v>
      </c>
      <c r="E12283" t="s">
        <v>47923</v>
      </c>
      <c r="F12283" t="s">
        <v>47924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 t="s">
        <v>21</v>
      </c>
      <c r="P12283" t="s">
        <v>2212</v>
      </c>
      <c r="Q12283" t="s">
        <v>198</v>
      </c>
    </row>
    <row r="12284" spans="1:17" hidden="1" x14ac:dyDescent="0.25">
      <c r="A12284" t="s">
        <v>47925</v>
      </c>
      <c r="B12284" t="s">
        <v>47926</v>
      </c>
      <c r="C12284" s="1" t="str">
        <f t="shared" si="1747"/>
        <v>21:0723</v>
      </c>
      <c r="D12284" s="1" t="str">
        <f t="shared" si="1748"/>
        <v>21:0213</v>
      </c>
      <c r="E12284" t="s">
        <v>47927</v>
      </c>
      <c r="F12284" t="s">
        <v>47928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 t="s">
        <v>21</v>
      </c>
      <c r="P12284" t="s">
        <v>2212</v>
      </c>
      <c r="Q12284" t="s">
        <v>23</v>
      </c>
    </row>
    <row r="12285" spans="1:17" hidden="1" x14ac:dyDescent="0.25">
      <c r="A12285" t="s">
        <v>47929</v>
      </c>
      <c r="B12285" t="s">
        <v>47930</v>
      </c>
      <c r="C12285" s="1" t="str">
        <f t="shared" si="1747"/>
        <v>21:0723</v>
      </c>
      <c r="D12285" s="1" t="str">
        <f t="shared" si="1748"/>
        <v>21:0213</v>
      </c>
      <c r="E12285" t="s">
        <v>47931</v>
      </c>
      <c r="F12285" t="s">
        <v>47932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 t="s">
        <v>21</v>
      </c>
      <c r="P12285" t="s">
        <v>391</v>
      </c>
      <c r="Q12285" t="s">
        <v>103</v>
      </c>
    </row>
    <row r="12286" spans="1:17" hidden="1" x14ac:dyDescent="0.25">
      <c r="A12286" t="s">
        <v>47933</v>
      </c>
      <c r="B12286" t="s">
        <v>47934</v>
      </c>
      <c r="C12286" s="1" t="str">
        <f t="shared" si="1747"/>
        <v>21:0723</v>
      </c>
      <c r="D12286" s="1" t="str">
        <f t="shared" si="1748"/>
        <v>21:0213</v>
      </c>
      <c r="E12286" t="s">
        <v>47935</v>
      </c>
      <c r="F12286" t="s">
        <v>47936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 t="s">
        <v>21429</v>
      </c>
      <c r="P12286" t="s">
        <v>2943</v>
      </c>
      <c r="Q12286" t="s">
        <v>398</v>
      </c>
    </row>
    <row r="12287" spans="1:17" hidden="1" x14ac:dyDescent="0.25">
      <c r="A12287" t="s">
        <v>47937</v>
      </c>
      <c r="B12287" t="s">
        <v>47938</v>
      </c>
      <c r="C12287" s="1" t="str">
        <f t="shared" si="1747"/>
        <v>21:0723</v>
      </c>
      <c r="D12287" s="1" t="str">
        <f t="shared" si="1748"/>
        <v>21:0213</v>
      </c>
      <c r="E12287" t="s">
        <v>47939</v>
      </c>
      <c r="F12287" t="s">
        <v>47940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 t="s">
        <v>5780</v>
      </c>
      <c r="P12287" t="s">
        <v>1598</v>
      </c>
      <c r="Q12287" t="s">
        <v>653</v>
      </c>
    </row>
    <row r="12288" spans="1:17" hidden="1" x14ac:dyDescent="0.25">
      <c r="A12288" t="s">
        <v>47941</v>
      </c>
      <c r="B12288" t="s">
        <v>47942</v>
      </c>
      <c r="C12288" s="1" t="str">
        <f t="shared" si="1747"/>
        <v>21:0723</v>
      </c>
      <c r="D12288" s="1" t="str">
        <f t="shared" si="1748"/>
        <v>21:0213</v>
      </c>
      <c r="E12288" t="s">
        <v>47943</v>
      </c>
      <c r="F12288" t="s">
        <v>47944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 t="s">
        <v>21</v>
      </c>
      <c r="P12288" t="s">
        <v>2212</v>
      </c>
      <c r="Q12288" t="s">
        <v>29</v>
      </c>
    </row>
    <row r="12289" spans="1:17" hidden="1" x14ac:dyDescent="0.25">
      <c r="A12289" t="s">
        <v>47945</v>
      </c>
      <c r="B12289" t="s">
        <v>47946</v>
      </c>
      <c r="C12289" s="1" t="str">
        <f t="shared" si="1747"/>
        <v>21:0723</v>
      </c>
      <c r="D12289" s="1" t="str">
        <f t="shared" si="1748"/>
        <v>21:0213</v>
      </c>
      <c r="E12289" t="s">
        <v>47947</v>
      </c>
      <c r="F12289" t="s">
        <v>47948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 t="s">
        <v>64</v>
      </c>
      <c r="P12289" t="s">
        <v>583</v>
      </c>
      <c r="Q12289" t="s">
        <v>59</v>
      </c>
    </row>
    <row r="12290" spans="1:17" hidden="1" x14ac:dyDescent="0.25">
      <c r="A12290" t="s">
        <v>47949</v>
      </c>
      <c r="B12290" t="s">
        <v>47950</v>
      </c>
      <c r="C12290" s="1" t="str">
        <f t="shared" si="1747"/>
        <v>21:0723</v>
      </c>
      <c r="D12290" s="1" t="str">
        <f t="shared" si="1748"/>
        <v>21:0213</v>
      </c>
      <c r="E12290" t="s">
        <v>47951</v>
      </c>
      <c r="F12290" t="s">
        <v>47952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 t="s">
        <v>21</v>
      </c>
      <c r="P12290" t="s">
        <v>22</v>
      </c>
      <c r="Q12290" t="s">
        <v>103</v>
      </c>
    </row>
    <row r="12291" spans="1:17" hidden="1" x14ac:dyDescent="0.25">
      <c r="A12291" t="s">
        <v>47953</v>
      </c>
      <c r="B12291" t="s">
        <v>47954</v>
      </c>
      <c r="C12291" s="1" t="str">
        <f t="shared" si="1747"/>
        <v>21:0723</v>
      </c>
      <c r="D12291" s="1" t="str">
        <f t="shared" si="1748"/>
        <v>21:0213</v>
      </c>
      <c r="E12291" t="s">
        <v>47955</v>
      </c>
      <c r="F12291" t="s">
        <v>47956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 t="s">
        <v>21</v>
      </c>
      <c r="P12291" t="s">
        <v>2943</v>
      </c>
      <c r="Q12291" t="s">
        <v>29</v>
      </c>
    </row>
    <row r="12292" spans="1:17" hidden="1" x14ac:dyDescent="0.25">
      <c r="A12292" t="s">
        <v>47957</v>
      </c>
      <c r="B12292" t="s">
        <v>47958</v>
      </c>
      <c r="C12292" s="1" t="str">
        <f t="shared" si="1747"/>
        <v>21:0723</v>
      </c>
      <c r="D12292" s="1" t="str">
        <f t="shared" si="1748"/>
        <v>21:0213</v>
      </c>
      <c r="E12292" t="s">
        <v>47959</v>
      </c>
      <c r="F12292" t="s">
        <v>47960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 t="s">
        <v>21</v>
      </c>
      <c r="P12292" t="s">
        <v>2212</v>
      </c>
      <c r="Q12292" t="s">
        <v>23</v>
      </c>
    </row>
    <row r="12293" spans="1:17" hidden="1" x14ac:dyDescent="0.25">
      <c r="A12293" t="s">
        <v>47961</v>
      </c>
      <c r="B12293" t="s">
        <v>47962</v>
      </c>
      <c r="C12293" s="1" t="str">
        <f t="shared" si="1747"/>
        <v>21:0723</v>
      </c>
      <c r="D12293" s="1" t="str">
        <f t="shared" si="1748"/>
        <v>21:0213</v>
      </c>
      <c r="E12293" t="s">
        <v>47963</v>
      </c>
      <c r="F12293" t="s">
        <v>47964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 t="s">
        <v>21</v>
      </c>
      <c r="P12293" t="s">
        <v>22</v>
      </c>
      <c r="Q12293" t="s">
        <v>59</v>
      </c>
    </row>
    <row r="12294" spans="1:17" hidden="1" x14ac:dyDescent="0.25">
      <c r="A12294" t="s">
        <v>47965</v>
      </c>
      <c r="B12294" t="s">
        <v>47966</v>
      </c>
      <c r="C12294" s="1" t="str">
        <f t="shared" si="1747"/>
        <v>21:0723</v>
      </c>
      <c r="D12294" s="1" t="str">
        <f t="shared" si="1748"/>
        <v>21:0213</v>
      </c>
      <c r="E12294" t="s">
        <v>47967</v>
      </c>
      <c r="F12294" t="s">
        <v>47968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 t="s">
        <v>64</v>
      </c>
      <c r="P12294" t="s">
        <v>356</v>
      </c>
      <c r="Q12294" t="s">
        <v>46</v>
      </c>
    </row>
    <row r="12295" spans="1:17" hidden="1" x14ac:dyDescent="0.25">
      <c r="A12295" t="s">
        <v>47969</v>
      </c>
      <c r="B12295" t="s">
        <v>47970</v>
      </c>
      <c r="C12295" s="1" t="str">
        <f t="shared" si="1747"/>
        <v>21:0723</v>
      </c>
      <c r="D12295" s="1" t="str">
        <f t="shared" si="1748"/>
        <v>21:0213</v>
      </c>
      <c r="E12295" t="s">
        <v>47971</v>
      </c>
      <c r="F12295" t="s">
        <v>47972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 t="s">
        <v>64</v>
      </c>
      <c r="P12295" t="s">
        <v>583</v>
      </c>
      <c r="Q12295" t="s">
        <v>198</v>
      </c>
    </row>
    <row r="12296" spans="1:17" hidden="1" x14ac:dyDescent="0.25">
      <c r="A12296" t="s">
        <v>47973</v>
      </c>
      <c r="B12296" t="s">
        <v>47974</v>
      </c>
      <c r="C12296" s="1" t="str">
        <f t="shared" si="1747"/>
        <v>21:0723</v>
      </c>
      <c r="D12296" s="1" t="str">
        <f t="shared" si="1748"/>
        <v>21:0213</v>
      </c>
      <c r="E12296" t="s">
        <v>47975</v>
      </c>
      <c r="F12296" t="s">
        <v>47976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 t="s">
        <v>17169</v>
      </c>
      <c r="P12296" t="s">
        <v>2212</v>
      </c>
      <c r="Q12296" t="s">
        <v>392</v>
      </c>
    </row>
    <row r="12297" spans="1:17" hidden="1" x14ac:dyDescent="0.25">
      <c r="A12297" t="s">
        <v>47977</v>
      </c>
      <c r="B12297" t="s">
        <v>47978</v>
      </c>
      <c r="C12297" s="1" t="str">
        <f t="shared" si="1747"/>
        <v>21:0723</v>
      </c>
      <c r="D12297" s="1" t="str">
        <f>HYPERLINK("http://geochem.nrcan.gc.ca/cdogs/content/svy/svy_e.htm", "")</f>
        <v/>
      </c>
      <c r="G12297" s="1" t="str">
        <f>HYPERLINK("http://geochem.nrcan.gc.ca/cdogs/content/cr_/cr_00086_e.htm", "86")</f>
        <v>86</v>
      </c>
      <c r="J12297" t="s">
        <v>11703</v>
      </c>
      <c r="K12297" t="s">
        <v>11704</v>
      </c>
      <c r="O12297" t="s">
        <v>14508</v>
      </c>
      <c r="P12297" t="s">
        <v>391</v>
      </c>
      <c r="Q12297" t="s">
        <v>59</v>
      </c>
    </row>
    <row r="12298" spans="1:17" hidden="1" x14ac:dyDescent="0.25">
      <c r="A12298" t="s">
        <v>47979</v>
      </c>
      <c r="B12298" t="s">
        <v>47980</v>
      </c>
      <c r="C12298" s="1" t="str">
        <f t="shared" si="1747"/>
        <v>21:0723</v>
      </c>
      <c r="D12298" s="1" t="str">
        <f t="shared" ref="D12298:D12312" si="1751">HYPERLINK("http://geochem.nrcan.gc.ca/cdogs/content/svy/svy210213_e.htm", "21:0213")</f>
        <v>21:0213</v>
      </c>
      <c r="E12298" t="s">
        <v>47981</v>
      </c>
      <c r="F12298" t="s">
        <v>47982</v>
      </c>
      <c r="H12298">
        <v>62.072372199999997</v>
      </c>
      <c r="I12298">
        <v>-133.8695664</v>
      </c>
      <c r="J12298" s="1" t="str">
        <f t="shared" ref="J12298:J12312" si="1752">HYPERLINK("http://geochem.nrcan.gc.ca/cdogs/content/kwd/kwd020018_e.htm", "Fluid (stream)")</f>
        <v>Fluid (stream)</v>
      </c>
      <c r="K12298" s="1" t="str">
        <f t="shared" ref="K12298:K12312" si="1753">HYPERLINK("http://geochem.nrcan.gc.ca/cdogs/content/kwd/kwd080007_e.htm", "Untreated Water")</f>
        <v>Untreated Water</v>
      </c>
      <c r="O12298" t="s">
        <v>23720</v>
      </c>
      <c r="P12298" t="s">
        <v>10103</v>
      </c>
      <c r="Q12298" t="s">
        <v>46</v>
      </c>
    </row>
    <row r="12299" spans="1:17" hidden="1" x14ac:dyDescent="0.25">
      <c r="A12299" t="s">
        <v>47983</v>
      </c>
      <c r="B12299" t="s">
        <v>47984</v>
      </c>
      <c r="C12299" s="1" t="str">
        <f t="shared" si="1747"/>
        <v>21:0723</v>
      </c>
      <c r="D12299" s="1" t="str">
        <f t="shared" si="1751"/>
        <v>21:0213</v>
      </c>
      <c r="E12299" t="s">
        <v>47985</v>
      </c>
      <c r="F12299" t="s">
        <v>47986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 t="s">
        <v>23720</v>
      </c>
      <c r="P12299" t="s">
        <v>1631</v>
      </c>
      <c r="Q12299" t="s">
        <v>23</v>
      </c>
    </row>
    <row r="12300" spans="1:17" hidden="1" x14ac:dyDescent="0.25">
      <c r="A12300" t="s">
        <v>47987</v>
      </c>
      <c r="B12300" t="s">
        <v>47988</v>
      </c>
      <c r="C12300" s="1" t="str">
        <f t="shared" si="1747"/>
        <v>21:0723</v>
      </c>
      <c r="D12300" s="1" t="str">
        <f t="shared" si="1751"/>
        <v>21:0213</v>
      </c>
      <c r="E12300" t="s">
        <v>47989</v>
      </c>
      <c r="F12300" t="s">
        <v>47990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 t="s">
        <v>9517</v>
      </c>
      <c r="P12300" t="s">
        <v>1631</v>
      </c>
      <c r="Q12300" t="s">
        <v>35</v>
      </c>
    </row>
    <row r="12301" spans="1:17" hidden="1" x14ac:dyDescent="0.25">
      <c r="A12301" t="s">
        <v>47991</v>
      </c>
      <c r="B12301" t="s">
        <v>47992</v>
      </c>
      <c r="C12301" s="1" t="str">
        <f t="shared" si="1747"/>
        <v>21:0723</v>
      </c>
      <c r="D12301" s="1" t="str">
        <f t="shared" si="1751"/>
        <v>21:0213</v>
      </c>
      <c r="E12301" t="s">
        <v>47989</v>
      </c>
      <c r="F12301" t="s">
        <v>47993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 t="s">
        <v>3376</v>
      </c>
      <c r="P12301" t="s">
        <v>880</v>
      </c>
      <c r="Q12301" t="s">
        <v>522</v>
      </c>
    </row>
    <row r="12302" spans="1:17" hidden="1" x14ac:dyDescent="0.25">
      <c r="A12302" t="s">
        <v>47994</v>
      </c>
      <c r="B12302" t="s">
        <v>47995</v>
      </c>
      <c r="C12302" s="1" t="str">
        <f t="shared" si="1747"/>
        <v>21:0723</v>
      </c>
      <c r="D12302" s="1" t="str">
        <f t="shared" si="1751"/>
        <v>21:0213</v>
      </c>
      <c r="E12302" t="s">
        <v>47996</v>
      </c>
      <c r="F12302" t="s">
        <v>47997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 t="s">
        <v>21</v>
      </c>
      <c r="P12302" t="s">
        <v>391</v>
      </c>
      <c r="Q12302" t="s">
        <v>35</v>
      </c>
    </row>
    <row r="12303" spans="1:17" hidden="1" x14ac:dyDescent="0.25">
      <c r="A12303" t="s">
        <v>47998</v>
      </c>
      <c r="B12303" t="s">
        <v>47999</v>
      </c>
      <c r="C12303" s="1" t="str">
        <f t="shared" si="1747"/>
        <v>21:0723</v>
      </c>
      <c r="D12303" s="1" t="str">
        <f t="shared" si="1751"/>
        <v>21:0213</v>
      </c>
      <c r="E12303" t="s">
        <v>48000</v>
      </c>
      <c r="F12303" t="s">
        <v>48001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 t="s">
        <v>21</v>
      </c>
      <c r="P12303" t="s">
        <v>397</v>
      </c>
      <c r="Q12303" t="s">
        <v>198</v>
      </c>
    </row>
    <row r="12304" spans="1:17" hidden="1" x14ac:dyDescent="0.25">
      <c r="A12304" t="s">
        <v>48002</v>
      </c>
      <c r="B12304" t="s">
        <v>48003</v>
      </c>
      <c r="C12304" s="1" t="str">
        <f t="shared" si="1747"/>
        <v>21:0723</v>
      </c>
      <c r="D12304" s="1" t="str">
        <f t="shared" si="1751"/>
        <v>21:0213</v>
      </c>
      <c r="E12304" t="s">
        <v>48004</v>
      </c>
      <c r="F12304" t="s">
        <v>48005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 t="s">
        <v>48006</v>
      </c>
      <c r="P12304" t="s">
        <v>2212</v>
      </c>
      <c r="Q12304" t="s">
        <v>522</v>
      </c>
    </row>
    <row r="12305" spans="1:17" hidden="1" x14ac:dyDescent="0.25">
      <c r="A12305" t="s">
        <v>48007</v>
      </c>
      <c r="B12305" t="s">
        <v>48008</v>
      </c>
      <c r="C12305" s="1" t="str">
        <f t="shared" si="1747"/>
        <v>21:0723</v>
      </c>
      <c r="D12305" s="1" t="str">
        <f t="shared" si="1751"/>
        <v>21:0213</v>
      </c>
      <c r="E12305" t="s">
        <v>48009</v>
      </c>
      <c r="F12305" t="s">
        <v>48010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 t="s">
        <v>42667</v>
      </c>
      <c r="P12305" t="s">
        <v>6863</v>
      </c>
      <c r="Q12305" t="s">
        <v>35</v>
      </c>
    </row>
    <row r="12306" spans="1:17" hidden="1" x14ac:dyDescent="0.25">
      <c r="A12306" t="s">
        <v>48011</v>
      </c>
      <c r="B12306" t="s">
        <v>48012</v>
      </c>
      <c r="C12306" s="1" t="str">
        <f t="shared" si="1747"/>
        <v>21:0723</v>
      </c>
      <c r="D12306" s="1" t="str">
        <f t="shared" si="1751"/>
        <v>21:0213</v>
      </c>
      <c r="E12306" t="s">
        <v>48013</v>
      </c>
      <c r="F12306" t="s">
        <v>48014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 t="s">
        <v>48015</v>
      </c>
      <c r="P12306" t="s">
        <v>391</v>
      </c>
      <c r="Q12306" t="s">
        <v>653</v>
      </c>
    </row>
    <row r="12307" spans="1:17" hidden="1" x14ac:dyDescent="0.25">
      <c r="A12307" t="s">
        <v>48016</v>
      </c>
      <c r="B12307" t="s">
        <v>48017</v>
      </c>
      <c r="C12307" s="1" t="str">
        <f t="shared" si="1747"/>
        <v>21:0723</v>
      </c>
      <c r="D12307" s="1" t="str">
        <f t="shared" si="1751"/>
        <v>21:0213</v>
      </c>
      <c r="E12307" t="s">
        <v>48018</v>
      </c>
      <c r="F12307" t="s">
        <v>48019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 t="s">
        <v>16840</v>
      </c>
      <c r="P12307" t="s">
        <v>1515</v>
      </c>
      <c r="Q12307" t="s">
        <v>653</v>
      </c>
    </row>
    <row r="12308" spans="1:17" hidden="1" x14ac:dyDescent="0.25">
      <c r="A12308" t="s">
        <v>48020</v>
      </c>
      <c r="B12308" t="s">
        <v>48021</v>
      </c>
      <c r="C12308" s="1" t="str">
        <f t="shared" si="1747"/>
        <v>21:0723</v>
      </c>
      <c r="D12308" s="1" t="str">
        <f t="shared" si="1751"/>
        <v>21:0213</v>
      </c>
      <c r="E12308" t="s">
        <v>48022</v>
      </c>
      <c r="F12308" t="s">
        <v>48023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 t="s">
        <v>48024</v>
      </c>
      <c r="P12308" t="s">
        <v>391</v>
      </c>
      <c r="Q12308" t="s">
        <v>653</v>
      </c>
    </row>
    <row r="12309" spans="1:17" hidden="1" x14ac:dyDescent="0.25">
      <c r="A12309" t="s">
        <v>48025</v>
      </c>
      <c r="B12309" t="s">
        <v>48026</v>
      </c>
      <c r="C12309" s="1" t="str">
        <f t="shared" si="1747"/>
        <v>21:0723</v>
      </c>
      <c r="D12309" s="1" t="str">
        <f t="shared" si="1751"/>
        <v>21:0213</v>
      </c>
      <c r="E12309" t="s">
        <v>48022</v>
      </c>
      <c r="F12309" t="s">
        <v>48027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 t="s">
        <v>48028</v>
      </c>
      <c r="P12309" t="s">
        <v>2943</v>
      </c>
      <c r="Q12309" t="s">
        <v>398</v>
      </c>
    </row>
    <row r="12310" spans="1:17" hidden="1" x14ac:dyDescent="0.25">
      <c r="A12310" t="s">
        <v>48029</v>
      </c>
      <c r="B12310" t="s">
        <v>48030</v>
      </c>
      <c r="C12310" s="1" t="str">
        <f t="shared" si="1747"/>
        <v>21:0723</v>
      </c>
      <c r="D12310" s="1" t="str">
        <f t="shared" si="1751"/>
        <v>21:0213</v>
      </c>
      <c r="E12310" t="s">
        <v>48031</v>
      </c>
      <c r="F12310" t="s">
        <v>48032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 t="s">
        <v>17347</v>
      </c>
      <c r="P12310" t="s">
        <v>1515</v>
      </c>
      <c r="Q12310" t="s">
        <v>3475</v>
      </c>
    </row>
    <row r="12311" spans="1:17" hidden="1" x14ac:dyDescent="0.25">
      <c r="A12311" t="s">
        <v>48033</v>
      </c>
      <c r="B12311" t="s">
        <v>48034</v>
      </c>
      <c r="C12311" s="1" t="str">
        <f t="shared" si="1747"/>
        <v>21:0723</v>
      </c>
      <c r="D12311" s="1" t="str">
        <f t="shared" si="1751"/>
        <v>21:0213</v>
      </c>
      <c r="E12311" t="s">
        <v>48035</v>
      </c>
      <c r="F12311" t="s">
        <v>48036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 t="s">
        <v>17914</v>
      </c>
      <c r="P12311" t="s">
        <v>1515</v>
      </c>
      <c r="Q12311" t="s">
        <v>398</v>
      </c>
    </row>
    <row r="12312" spans="1:17" hidden="1" x14ac:dyDescent="0.25">
      <c r="A12312" t="s">
        <v>48037</v>
      </c>
      <c r="B12312" t="s">
        <v>48038</v>
      </c>
      <c r="C12312" s="1" t="str">
        <f t="shared" si="1747"/>
        <v>21:0723</v>
      </c>
      <c r="D12312" s="1" t="str">
        <f t="shared" si="1751"/>
        <v>21:0213</v>
      </c>
      <c r="E12312" t="s">
        <v>48039</v>
      </c>
      <c r="F12312" t="s">
        <v>48040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 t="s">
        <v>48041</v>
      </c>
      <c r="P12312" t="s">
        <v>397</v>
      </c>
      <c r="Q12312" t="s">
        <v>398</v>
      </c>
    </row>
    <row r="12313" spans="1:17" hidden="1" x14ac:dyDescent="0.25">
      <c r="A12313" t="s">
        <v>48042</v>
      </c>
      <c r="B12313" t="s">
        <v>48043</v>
      </c>
      <c r="C12313" s="1" t="str">
        <f t="shared" si="1747"/>
        <v>21:0723</v>
      </c>
      <c r="D12313" s="1" t="str">
        <f>HYPERLINK("http://geochem.nrcan.gc.ca/cdogs/content/svy/svy_e.htm", "")</f>
        <v/>
      </c>
      <c r="G12313" s="1" t="str">
        <f>HYPERLINK("http://geochem.nrcan.gc.ca/cdogs/content/cr_/cr_00086_e.htm", "86")</f>
        <v>86</v>
      </c>
      <c r="J12313" t="s">
        <v>11703</v>
      </c>
      <c r="K12313" t="s">
        <v>11704</v>
      </c>
      <c r="O12313" t="s">
        <v>3060</v>
      </c>
      <c r="P12313" t="s">
        <v>636</v>
      </c>
      <c r="Q12313" t="s">
        <v>23</v>
      </c>
    </row>
    <row r="12314" spans="1:17" hidden="1" x14ac:dyDescent="0.25">
      <c r="A12314" t="s">
        <v>48044</v>
      </c>
      <c r="B12314" t="s">
        <v>48045</v>
      </c>
      <c r="C12314" s="1" t="str">
        <f t="shared" si="1747"/>
        <v>21:0723</v>
      </c>
      <c r="D12314" s="1" t="str">
        <f t="shared" ref="D12314:D12338" si="1754">HYPERLINK("http://geochem.nrcan.gc.ca/cdogs/content/svy/svy210213_e.htm", "21:0213")</f>
        <v>21:0213</v>
      </c>
      <c r="E12314" t="s">
        <v>48046</v>
      </c>
      <c r="F12314" t="s">
        <v>48047</v>
      </c>
      <c r="H12314">
        <v>62.127074100000002</v>
      </c>
      <c r="I12314">
        <v>-133.65106460000001</v>
      </c>
      <c r="J12314" s="1" t="str">
        <f t="shared" ref="J12314:J12338" si="1755">HYPERLINK("http://geochem.nrcan.gc.ca/cdogs/content/kwd/kwd020018_e.htm", "Fluid (stream)")</f>
        <v>Fluid (stream)</v>
      </c>
      <c r="K12314" s="1" t="str">
        <f t="shared" ref="K12314:K12338" si="1756">HYPERLINK("http://geochem.nrcan.gc.ca/cdogs/content/kwd/kwd080007_e.htm", "Untreated Water")</f>
        <v>Untreated Water</v>
      </c>
      <c r="O12314" t="s">
        <v>28472</v>
      </c>
      <c r="P12314" t="s">
        <v>1515</v>
      </c>
      <c r="Q12314" t="s">
        <v>398</v>
      </c>
    </row>
    <row r="12315" spans="1:17" hidden="1" x14ac:dyDescent="0.25">
      <c r="A12315" t="s">
        <v>48048</v>
      </c>
      <c r="B12315" t="s">
        <v>48049</v>
      </c>
      <c r="C12315" s="1" t="str">
        <f t="shared" si="1747"/>
        <v>21:0723</v>
      </c>
      <c r="D12315" s="1" t="str">
        <f t="shared" si="1754"/>
        <v>21:0213</v>
      </c>
      <c r="E12315" t="s">
        <v>48050</v>
      </c>
      <c r="F12315" t="s">
        <v>48051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 t="s">
        <v>48052</v>
      </c>
      <c r="P12315" t="s">
        <v>2943</v>
      </c>
      <c r="Q12315" t="s">
        <v>398</v>
      </c>
    </row>
    <row r="12316" spans="1:17" hidden="1" x14ac:dyDescent="0.25">
      <c r="A12316" t="s">
        <v>48053</v>
      </c>
      <c r="B12316" t="s">
        <v>48054</v>
      </c>
      <c r="C12316" s="1" t="str">
        <f t="shared" si="1747"/>
        <v>21:0723</v>
      </c>
      <c r="D12316" s="1" t="str">
        <f t="shared" si="1754"/>
        <v>21:0213</v>
      </c>
      <c r="E12316" t="s">
        <v>48055</v>
      </c>
      <c r="F12316" t="s">
        <v>48056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 t="s">
        <v>48057</v>
      </c>
      <c r="P12316" t="s">
        <v>2943</v>
      </c>
      <c r="Q12316" t="s">
        <v>5130</v>
      </c>
    </row>
    <row r="12317" spans="1:17" hidden="1" x14ac:dyDescent="0.25">
      <c r="A12317" t="s">
        <v>48058</v>
      </c>
      <c r="B12317" t="s">
        <v>48059</v>
      </c>
      <c r="C12317" s="1" t="str">
        <f t="shared" si="1747"/>
        <v>21:0723</v>
      </c>
      <c r="D12317" s="1" t="str">
        <f t="shared" si="1754"/>
        <v>21:0213</v>
      </c>
      <c r="E12317" t="s">
        <v>48060</v>
      </c>
      <c r="F12317" t="s">
        <v>48061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 t="s">
        <v>17246</v>
      </c>
      <c r="P12317" t="s">
        <v>2943</v>
      </c>
      <c r="Q12317" t="s">
        <v>653</v>
      </c>
    </row>
    <row r="12318" spans="1:17" hidden="1" x14ac:dyDescent="0.25">
      <c r="A12318" t="s">
        <v>48062</v>
      </c>
      <c r="B12318" t="s">
        <v>48063</v>
      </c>
      <c r="C12318" s="1" t="str">
        <f t="shared" si="1747"/>
        <v>21:0723</v>
      </c>
      <c r="D12318" s="1" t="str">
        <f t="shared" si="1754"/>
        <v>21:0213</v>
      </c>
      <c r="E12318" t="s">
        <v>48064</v>
      </c>
      <c r="F12318" t="s">
        <v>48065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 t="s">
        <v>21</v>
      </c>
      <c r="P12318" t="s">
        <v>1515</v>
      </c>
      <c r="Q12318" t="s">
        <v>29</v>
      </c>
    </row>
    <row r="12319" spans="1:17" hidden="1" x14ac:dyDescent="0.25">
      <c r="A12319" t="s">
        <v>48066</v>
      </c>
      <c r="B12319" t="s">
        <v>48067</v>
      </c>
      <c r="C12319" s="1" t="str">
        <f t="shared" si="1747"/>
        <v>21:0723</v>
      </c>
      <c r="D12319" s="1" t="str">
        <f t="shared" si="1754"/>
        <v>21:0213</v>
      </c>
      <c r="E12319" t="s">
        <v>48068</v>
      </c>
      <c r="F12319" t="s">
        <v>48069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 t="s">
        <v>398</v>
      </c>
      <c r="P12319" t="s">
        <v>636</v>
      </c>
      <c r="Q12319" t="s">
        <v>365</v>
      </c>
    </row>
    <row r="12320" spans="1:17" hidden="1" x14ac:dyDescent="0.25">
      <c r="A12320" t="s">
        <v>48070</v>
      </c>
      <c r="B12320" t="s">
        <v>48071</v>
      </c>
      <c r="C12320" s="1" t="str">
        <f t="shared" si="1747"/>
        <v>21:0723</v>
      </c>
      <c r="D12320" s="1" t="str">
        <f t="shared" si="1754"/>
        <v>21:0213</v>
      </c>
      <c r="E12320" t="s">
        <v>48072</v>
      </c>
      <c r="F12320" t="s">
        <v>48073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 t="s">
        <v>18054</v>
      </c>
      <c r="P12320" t="s">
        <v>1631</v>
      </c>
      <c r="Q12320" t="s">
        <v>398</v>
      </c>
    </row>
    <row r="12321" spans="1:17" hidden="1" x14ac:dyDescent="0.25">
      <c r="A12321" t="s">
        <v>48074</v>
      </c>
      <c r="B12321" t="s">
        <v>48075</v>
      </c>
      <c r="C12321" s="1" t="str">
        <f t="shared" si="1747"/>
        <v>21:0723</v>
      </c>
      <c r="D12321" s="1" t="str">
        <f t="shared" si="1754"/>
        <v>21:0213</v>
      </c>
      <c r="E12321" t="s">
        <v>48076</v>
      </c>
      <c r="F12321" t="s">
        <v>48077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 t="s">
        <v>21</v>
      </c>
      <c r="P12321" t="s">
        <v>583</v>
      </c>
      <c r="Q12321" t="s">
        <v>46</v>
      </c>
    </row>
    <row r="12322" spans="1:17" hidden="1" x14ac:dyDescent="0.25">
      <c r="A12322" t="s">
        <v>48078</v>
      </c>
      <c r="B12322" t="s">
        <v>48079</v>
      </c>
      <c r="C12322" s="1" t="str">
        <f t="shared" si="1747"/>
        <v>21:0723</v>
      </c>
      <c r="D12322" s="1" t="str">
        <f t="shared" si="1754"/>
        <v>21:0213</v>
      </c>
      <c r="E12322" t="s">
        <v>48080</v>
      </c>
      <c r="F12322" t="s">
        <v>48081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 t="s">
        <v>48082</v>
      </c>
      <c r="P12322" t="s">
        <v>391</v>
      </c>
      <c r="Q12322" t="s">
        <v>392</v>
      </c>
    </row>
    <row r="12323" spans="1:17" hidden="1" x14ac:dyDescent="0.25">
      <c r="A12323" t="s">
        <v>48083</v>
      </c>
      <c r="B12323" t="s">
        <v>48084</v>
      </c>
      <c r="C12323" s="1" t="str">
        <f t="shared" si="1747"/>
        <v>21:0723</v>
      </c>
      <c r="D12323" s="1" t="str">
        <f t="shared" si="1754"/>
        <v>21:0213</v>
      </c>
      <c r="E12323" t="s">
        <v>48085</v>
      </c>
      <c r="F12323" t="s">
        <v>48086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 t="s">
        <v>21756</v>
      </c>
      <c r="P12323" t="s">
        <v>1515</v>
      </c>
      <c r="Q12323" t="s">
        <v>189</v>
      </c>
    </row>
    <row r="12324" spans="1:17" hidden="1" x14ac:dyDescent="0.25">
      <c r="A12324" t="s">
        <v>48087</v>
      </c>
      <c r="B12324" t="s">
        <v>48088</v>
      </c>
      <c r="C12324" s="1" t="str">
        <f t="shared" si="1747"/>
        <v>21:0723</v>
      </c>
      <c r="D12324" s="1" t="str">
        <f t="shared" si="1754"/>
        <v>21:0213</v>
      </c>
      <c r="E12324" t="s">
        <v>48089</v>
      </c>
      <c r="F12324" t="s">
        <v>48090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 t="s">
        <v>7328</v>
      </c>
      <c r="P12324" t="s">
        <v>1631</v>
      </c>
      <c r="Q12324" t="s">
        <v>29</v>
      </c>
    </row>
    <row r="12325" spans="1:17" hidden="1" x14ac:dyDescent="0.25">
      <c r="A12325" t="s">
        <v>48091</v>
      </c>
      <c r="B12325" t="s">
        <v>48092</v>
      </c>
      <c r="C12325" s="1" t="str">
        <f t="shared" si="1747"/>
        <v>21:0723</v>
      </c>
      <c r="D12325" s="1" t="str">
        <f t="shared" si="1754"/>
        <v>21:0213</v>
      </c>
      <c r="E12325" t="s">
        <v>48093</v>
      </c>
      <c r="F12325" t="s">
        <v>48094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 t="s">
        <v>21</v>
      </c>
      <c r="P12325" t="s">
        <v>2943</v>
      </c>
      <c r="Q12325" t="s">
        <v>143</v>
      </c>
    </row>
    <row r="12326" spans="1:17" hidden="1" x14ac:dyDescent="0.25">
      <c r="A12326" t="s">
        <v>48095</v>
      </c>
      <c r="B12326" t="s">
        <v>48096</v>
      </c>
      <c r="C12326" s="1" t="str">
        <f t="shared" si="1747"/>
        <v>21:0723</v>
      </c>
      <c r="D12326" s="1" t="str">
        <f t="shared" si="1754"/>
        <v>21:0213</v>
      </c>
      <c r="E12326" t="s">
        <v>48097</v>
      </c>
      <c r="F12326" t="s">
        <v>48098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 t="s">
        <v>21</v>
      </c>
      <c r="P12326" t="s">
        <v>1515</v>
      </c>
      <c r="Q12326" t="s">
        <v>143</v>
      </c>
    </row>
    <row r="12327" spans="1:17" hidden="1" x14ac:dyDescent="0.25">
      <c r="A12327" t="s">
        <v>48099</v>
      </c>
      <c r="B12327" t="s">
        <v>48100</v>
      </c>
      <c r="C12327" s="1" t="str">
        <f t="shared" si="1747"/>
        <v>21:0723</v>
      </c>
      <c r="D12327" s="1" t="str">
        <f t="shared" si="1754"/>
        <v>21:0213</v>
      </c>
      <c r="E12327" t="s">
        <v>48101</v>
      </c>
      <c r="F12327" t="s">
        <v>48102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 t="s">
        <v>64</v>
      </c>
      <c r="P12327" t="s">
        <v>1515</v>
      </c>
      <c r="Q12327" t="s">
        <v>88</v>
      </c>
    </row>
    <row r="12328" spans="1:17" hidden="1" x14ac:dyDescent="0.25">
      <c r="A12328" t="s">
        <v>48103</v>
      </c>
      <c r="B12328" t="s">
        <v>48104</v>
      </c>
      <c r="C12328" s="1" t="str">
        <f t="shared" si="1747"/>
        <v>21:0723</v>
      </c>
      <c r="D12328" s="1" t="str">
        <f t="shared" si="1754"/>
        <v>21:0213</v>
      </c>
      <c r="E12328" t="s">
        <v>48101</v>
      </c>
      <c r="F12328" t="s">
        <v>48105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 t="s">
        <v>652</v>
      </c>
      <c r="P12328" t="s">
        <v>2943</v>
      </c>
      <c r="Q12328" t="s">
        <v>189</v>
      </c>
    </row>
    <row r="12329" spans="1:17" hidden="1" x14ac:dyDescent="0.25">
      <c r="A12329" t="s">
        <v>48106</v>
      </c>
      <c r="B12329" t="s">
        <v>48107</v>
      </c>
      <c r="C12329" s="1" t="str">
        <f t="shared" si="1747"/>
        <v>21:0723</v>
      </c>
      <c r="D12329" s="1" t="str">
        <f t="shared" si="1754"/>
        <v>21:0213</v>
      </c>
      <c r="E12329" t="s">
        <v>48108</v>
      </c>
      <c r="F12329" t="s">
        <v>48109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 t="s">
        <v>21</v>
      </c>
      <c r="P12329" t="s">
        <v>1515</v>
      </c>
      <c r="Q12329" t="s">
        <v>138</v>
      </c>
    </row>
    <row r="12330" spans="1:17" hidden="1" x14ac:dyDescent="0.25">
      <c r="A12330" t="s">
        <v>48110</v>
      </c>
      <c r="B12330" t="s">
        <v>48111</v>
      </c>
      <c r="C12330" s="1" t="str">
        <f t="shared" si="1747"/>
        <v>21:0723</v>
      </c>
      <c r="D12330" s="1" t="str">
        <f t="shared" si="1754"/>
        <v>21:0213</v>
      </c>
      <c r="E12330" t="s">
        <v>48112</v>
      </c>
      <c r="F12330" t="s">
        <v>48113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 t="s">
        <v>2120</v>
      </c>
      <c r="P12330" t="s">
        <v>1515</v>
      </c>
      <c r="Q12330" t="s">
        <v>52</v>
      </c>
    </row>
    <row r="12331" spans="1:17" hidden="1" x14ac:dyDescent="0.25">
      <c r="A12331" t="s">
        <v>48114</v>
      </c>
      <c r="B12331" t="s">
        <v>48115</v>
      </c>
      <c r="C12331" s="1" t="str">
        <f t="shared" ref="C12331:C12394" si="1757">HYPERLINK("http://geochem.nrcan.gc.ca/cdogs/content/bdl/bdl210723_e.htm", "21:0723")</f>
        <v>21:0723</v>
      </c>
      <c r="D12331" s="1" t="str">
        <f t="shared" si="1754"/>
        <v>21:0213</v>
      </c>
      <c r="E12331" t="s">
        <v>48116</v>
      </c>
      <c r="F12331" t="s">
        <v>48117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 t="s">
        <v>27723</v>
      </c>
      <c r="P12331" t="s">
        <v>1515</v>
      </c>
      <c r="Q12331" t="s">
        <v>103</v>
      </c>
    </row>
    <row r="12332" spans="1:17" hidden="1" x14ac:dyDescent="0.25">
      <c r="A12332" t="s">
        <v>48118</v>
      </c>
      <c r="B12332" t="s">
        <v>48119</v>
      </c>
      <c r="C12332" s="1" t="str">
        <f t="shared" si="1757"/>
        <v>21:0723</v>
      </c>
      <c r="D12332" s="1" t="str">
        <f t="shared" si="1754"/>
        <v>21:0213</v>
      </c>
      <c r="E12332" t="s">
        <v>48120</v>
      </c>
      <c r="F12332" t="s">
        <v>48121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 t="s">
        <v>17579</v>
      </c>
      <c r="P12332" t="s">
        <v>2943</v>
      </c>
      <c r="Q12332" t="s">
        <v>59</v>
      </c>
    </row>
    <row r="12333" spans="1:17" hidden="1" x14ac:dyDescent="0.25">
      <c r="A12333" t="s">
        <v>48122</v>
      </c>
      <c r="B12333" t="s">
        <v>48123</v>
      </c>
      <c r="C12333" s="1" t="str">
        <f t="shared" si="1757"/>
        <v>21:0723</v>
      </c>
      <c r="D12333" s="1" t="str">
        <f t="shared" si="1754"/>
        <v>21:0213</v>
      </c>
      <c r="E12333" t="s">
        <v>48124</v>
      </c>
      <c r="F12333" t="s">
        <v>48125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 t="s">
        <v>2129</v>
      </c>
      <c r="P12333" t="s">
        <v>636</v>
      </c>
      <c r="Q12333" t="s">
        <v>392</v>
      </c>
    </row>
    <row r="12334" spans="1:17" hidden="1" x14ac:dyDescent="0.25">
      <c r="A12334" t="s">
        <v>48126</v>
      </c>
      <c r="B12334" t="s">
        <v>48127</v>
      </c>
      <c r="C12334" s="1" t="str">
        <f t="shared" si="1757"/>
        <v>21:0723</v>
      </c>
      <c r="D12334" s="1" t="str">
        <f t="shared" si="1754"/>
        <v>21:0213</v>
      </c>
      <c r="E12334" t="s">
        <v>48128</v>
      </c>
      <c r="F12334" t="s">
        <v>48129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 t="s">
        <v>48130</v>
      </c>
      <c r="P12334" t="s">
        <v>391</v>
      </c>
      <c r="Q12334" t="s">
        <v>398</v>
      </c>
    </row>
    <row r="12335" spans="1:17" hidden="1" x14ac:dyDescent="0.25">
      <c r="A12335" t="s">
        <v>48131</v>
      </c>
      <c r="B12335" t="s">
        <v>48132</v>
      </c>
      <c r="C12335" s="1" t="str">
        <f t="shared" si="1757"/>
        <v>21:0723</v>
      </c>
      <c r="D12335" s="1" t="str">
        <f t="shared" si="1754"/>
        <v>21:0213</v>
      </c>
      <c r="E12335" t="s">
        <v>48133</v>
      </c>
      <c r="F12335" t="s">
        <v>48134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 t="s">
        <v>42713</v>
      </c>
      <c r="P12335" t="s">
        <v>1515</v>
      </c>
      <c r="Q12335" t="s">
        <v>23</v>
      </c>
    </row>
    <row r="12336" spans="1:17" hidden="1" x14ac:dyDescent="0.25">
      <c r="A12336" t="s">
        <v>48135</v>
      </c>
      <c r="B12336" t="s">
        <v>48136</v>
      </c>
      <c r="C12336" s="1" t="str">
        <f t="shared" si="1757"/>
        <v>21:0723</v>
      </c>
      <c r="D12336" s="1" t="str">
        <f t="shared" si="1754"/>
        <v>21:0213</v>
      </c>
      <c r="E12336" t="s">
        <v>48137</v>
      </c>
      <c r="F12336" t="s">
        <v>48138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 t="s">
        <v>44995</v>
      </c>
      <c r="P12336" t="s">
        <v>1515</v>
      </c>
      <c r="Q12336" t="s">
        <v>29</v>
      </c>
    </row>
    <row r="12337" spans="1:17" hidden="1" x14ac:dyDescent="0.25">
      <c r="A12337" t="s">
        <v>48139</v>
      </c>
      <c r="B12337" t="s">
        <v>48140</v>
      </c>
      <c r="C12337" s="1" t="str">
        <f t="shared" si="1757"/>
        <v>21:0723</v>
      </c>
      <c r="D12337" s="1" t="str">
        <f t="shared" si="1754"/>
        <v>21:0213</v>
      </c>
      <c r="E12337" t="s">
        <v>48141</v>
      </c>
      <c r="F12337" t="s">
        <v>48142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 t="s">
        <v>512</v>
      </c>
      <c r="P12337" t="s">
        <v>391</v>
      </c>
      <c r="Q12337" t="s">
        <v>198</v>
      </c>
    </row>
    <row r="12338" spans="1:17" hidden="1" x14ac:dyDescent="0.25">
      <c r="A12338" t="s">
        <v>48143</v>
      </c>
      <c r="B12338" t="s">
        <v>48144</v>
      </c>
      <c r="C12338" s="1" t="str">
        <f t="shared" si="1757"/>
        <v>21:0723</v>
      </c>
      <c r="D12338" s="1" t="str">
        <f t="shared" si="1754"/>
        <v>21:0213</v>
      </c>
      <c r="E12338" t="s">
        <v>48145</v>
      </c>
      <c r="F12338" t="s">
        <v>48146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  <c r="O12338" t="s">
        <v>108</v>
      </c>
      <c r="P12338" t="s">
        <v>108</v>
      </c>
      <c r="Q12338" t="s">
        <v>108</v>
      </c>
    </row>
    <row r="12339" spans="1:17" hidden="1" x14ac:dyDescent="0.25">
      <c r="A12339" t="s">
        <v>48147</v>
      </c>
      <c r="B12339" t="s">
        <v>48148</v>
      </c>
      <c r="C12339" s="1" t="str">
        <f t="shared" si="1757"/>
        <v>21:0723</v>
      </c>
      <c r="D12339" s="1" t="str">
        <f>HYPERLINK("http://geochem.nrcan.gc.ca/cdogs/content/svy/svy_e.htm", "")</f>
        <v/>
      </c>
      <c r="G12339" s="1" t="str">
        <f>HYPERLINK("http://geochem.nrcan.gc.ca/cdogs/content/cr_/cr_00085_e.htm", "85")</f>
        <v>85</v>
      </c>
      <c r="J12339" t="s">
        <v>11703</v>
      </c>
      <c r="K12339" t="s">
        <v>11704</v>
      </c>
      <c r="O12339" t="s">
        <v>2720</v>
      </c>
      <c r="P12339" t="s">
        <v>583</v>
      </c>
      <c r="Q12339" t="s">
        <v>392</v>
      </c>
    </row>
    <row r="12340" spans="1:17" hidden="1" x14ac:dyDescent="0.25">
      <c r="A12340" t="s">
        <v>48149</v>
      </c>
      <c r="B12340" t="s">
        <v>48150</v>
      </c>
      <c r="C12340" s="1" t="str">
        <f t="shared" si="1757"/>
        <v>21:0723</v>
      </c>
      <c r="D12340" s="1" t="str">
        <f t="shared" ref="D12340:D12357" si="1758">HYPERLINK("http://geochem.nrcan.gc.ca/cdogs/content/svy/svy210213_e.htm", "21:0213")</f>
        <v>21:0213</v>
      </c>
      <c r="E12340" t="s">
        <v>48151</v>
      </c>
      <c r="F12340" t="s">
        <v>48152</v>
      </c>
      <c r="H12340">
        <v>62.549387099999997</v>
      </c>
      <c r="I12340">
        <v>-133.70869289999999</v>
      </c>
      <c r="J12340" s="1" t="str">
        <f t="shared" ref="J12340:J12357" si="1759">HYPERLINK("http://geochem.nrcan.gc.ca/cdogs/content/kwd/kwd020018_e.htm", "Fluid (stream)")</f>
        <v>Fluid (stream)</v>
      </c>
      <c r="K12340" s="1" t="str">
        <f t="shared" ref="K12340:K12357" si="1760">HYPERLINK("http://geochem.nrcan.gc.ca/cdogs/content/kwd/kwd080007_e.htm", "Untreated Water")</f>
        <v>Untreated Water</v>
      </c>
      <c r="O12340" t="s">
        <v>652</v>
      </c>
      <c r="P12340" t="s">
        <v>2943</v>
      </c>
      <c r="Q12340" t="s">
        <v>2366</v>
      </c>
    </row>
    <row r="12341" spans="1:17" hidden="1" x14ac:dyDescent="0.25">
      <c r="A12341" t="s">
        <v>48153</v>
      </c>
      <c r="B12341" t="s">
        <v>48154</v>
      </c>
      <c r="C12341" s="1" t="str">
        <f t="shared" si="1757"/>
        <v>21:0723</v>
      </c>
      <c r="D12341" s="1" t="str">
        <f t="shared" si="1758"/>
        <v>21:0213</v>
      </c>
      <c r="E12341" t="s">
        <v>48155</v>
      </c>
      <c r="F12341" t="s">
        <v>48156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 t="s">
        <v>680</v>
      </c>
      <c r="P12341" t="s">
        <v>22</v>
      </c>
      <c r="Q12341" t="s">
        <v>88</v>
      </c>
    </row>
    <row r="12342" spans="1:17" hidden="1" x14ac:dyDescent="0.25">
      <c r="A12342" t="s">
        <v>48157</v>
      </c>
      <c r="B12342" t="s">
        <v>48158</v>
      </c>
      <c r="C12342" s="1" t="str">
        <f t="shared" si="1757"/>
        <v>21:0723</v>
      </c>
      <c r="D12342" s="1" t="str">
        <f t="shared" si="1758"/>
        <v>21:0213</v>
      </c>
      <c r="E12342" t="s">
        <v>48159</v>
      </c>
      <c r="F12342" t="s">
        <v>48160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 t="s">
        <v>680</v>
      </c>
      <c r="P12342" t="s">
        <v>2212</v>
      </c>
      <c r="Q12342" t="s">
        <v>149</v>
      </c>
    </row>
    <row r="12343" spans="1:17" hidden="1" x14ac:dyDescent="0.25">
      <c r="A12343" t="s">
        <v>48161</v>
      </c>
      <c r="B12343" t="s">
        <v>48162</v>
      </c>
      <c r="C12343" s="1" t="str">
        <f t="shared" si="1757"/>
        <v>21:0723</v>
      </c>
      <c r="D12343" s="1" t="str">
        <f t="shared" si="1758"/>
        <v>21:0213</v>
      </c>
      <c r="E12343" t="s">
        <v>48163</v>
      </c>
      <c r="F12343" t="s">
        <v>48164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 t="s">
        <v>64</v>
      </c>
      <c r="P12343" t="s">
        <v>2212</v>
      </c>
      <c r="Q12343" t="s">
        <v>149</v>
      </c>
    </row>
    <row r="12344" spans="1:17" hidden="1" x14ac:dyDescent="0.25">
      <c r="A12344" t="s">
        <v>48165</v>
      </c>
      <c r="B12344" t="s">
        <v>48166</v>
      </c>
      <c r="C12344" s="1" t="str">
        <f t="shared" si="1757"/>
        <v>21:0723</v>
      </c>
      <c r="D12344" s="1" t="str">
        <f t="shared" si="1758"/>
        <v>21:0213</v>
      </c>
      <c r="E12344" t="s">
        <v>48167</v>
      </c>
      <c r="F12344" t="s">
        <v>48168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 t="s">
        <v>2257</v>
      </c>
      <c r="P12344" t="s">
        <v>2212</v>
      </c>
      <c r="Q12344" t="s">
        <v>29</v>
      </c>
    </row>
    <row r="12345" spans="1:17" hidden="1" x14ac:dyDescent="0.25">
      <c r="A12345" t="s">
        <v>48169</v>
      </c>
      <c r="B12345" t="s">
        <v>48170</v>
      </c>
      <c r="C12345" s="1" t="str">
        <f t="shared" si="1757"/>
        <v>21:0723</v>
      </c>
      <c r="D12345" s="1" t="str">
        <f t="shared" si="1758"/>
        <v>21:0213</v>
      </c>
      <c r="E12345" t="s">
        <v>48171</v>
      </c>
      <c r="F12345" t="s">
        <v>48172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 t="s">
        <v>1771</v>
      </c>
      <c r="P12345" t="s">
        <v>397</v>
      </c>
      <c r="Q12345" t="s">
        <v>198</v>
      </c>
    </row>
    <row r="12346" spans="1:17" hidden="1" x14ac:dyDescent="0.25">
      <c r="A12346" t="s">
        <v>48173</v>
      </c>
      <c r="B12346" t="s">
        <v>48174</v>
      </c>
      <c r="C12346" s="1" t="str">
        <f t="shared" si="1757"/>
        <v>21:0723</v>
      </c>
      <c r="D12346" s="1" t="str">
        <f t="shared" si="1758"/>
        <v>21:0213</v>
      </c>
      <c r="E12346" t="s">
        <v>48175</v>
      </c>
      <c r="F12346" t="s">
        <v>48176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 t="s">
        <v>2927</v>
      </c>
      <c r="P12346" t="s">
        <v>2943</v>
      </c>
      <c r="Q12346" t="s">
        <v>198</v>
      </c>
    </row>
    <row r="12347" spans="1:17" hidden="1" x14ac:dyDescent="0.25">
      <c r="A12347" t="s">
        <v>48177</v>
      </c>
      <c r="B12347" t="s">
        <v>48178</v>
      </c>
      <c r="C12347" s="1" t="str">
        <f t="shared" si="1757"/>
        <v>21:0723</v>
      </c>
      <c r="D12347" s="1" t="str">
        <f t="shared" si="1758"/>
        <v>21:0213</v>
      </c>
      <c r="E12347" t="s">
        <v>48179</v>
      </c>
      <c r="F12347" t="s">
        <v>48180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 t="s">
        <v>689</v>
      </c>
      <c r="P12347" t="s">
        <v>2212</v>
      </c>
      <c r="Q12347" t="s">
        <v>71</v>
      </c>
    </row>
    <row r="12348" spans="1:17" hidden="1" x14ac:dyDescent="0.25">
      <c r="A12348" t="s">
        <v>48181</v>
      </c>
      <c r="B12348" t="s">
        <v>48182</v>
      </c>
      <c r="C12348" s="1" t="str">
        <f t="shared" si="1757"/>
        <v>21:0723</v>
      </c>
      <c r="D12348" s="1" t="str">
        <f t="shared" si="1758"/>
        <v>21:0213</v>
      </c>
      <c r="E12348" t="s">
        <v>48183</v>
      </c>
      <c r="F12348" t="s">
        <v>48184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  <c r="O12348" t="s">
        <v>108</v>
      </c>
      <c r="P12348" t="s">
        <v>108</v>
      </c>
      <c r="Q12348" t="s">
        <v>108</v>
      </c>
    </row>
    <row r="12349" spans="1:17" hidden="1" x14ac:dyDescent="0.25">
      <c r="A12349" t="s">
        <v>48185</v>
      </c>
      <c r="B12349" t="s">
        <v>48186</v>
      </c>
      <c r="C12349" s="1" t="str">
        <f t="shared" si="1757"/>
        <v>21:0723</v>
      </c>
      <c r="D12349" s="1" t="str">
        <f t="shared" si="1758"/>
        <v>21:0213</v>
      </c>
      <c r="E12349" t="s">
        <v>48187</v>
      </c>
      <c r="F12349" t="s">
        <v>48188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 t="s">
        <v>3419</v>
      </c>
      <c r="P12349" t="s">
        <v>2212</v>
      </c>
      <c r="Q12349" t="s">
        <v>198</v>
      </c>
    </row>
    <row r="12350" spans="1:17" hidden="1" x14ac:dyDescent="0.25">
      <c r="A12350" t="s">
        <v>48189</v>
      </c>
      <c r="B12350" t="s">
        <v>48190</v>
      </c>
      <c r="C12350" s="1" t="str">
        <f t="shared" si="1757"/>
        <v>21:0723</v>
      </c>
      <c r="D12350" s="1" t="str">
        <f t="shared" si="1758"/>
        <v>21:0213</v>
      </c>
      <c r="E12350" t="s">
        <v>48191</v>
      </c>
      <c r="F12350" t="s">
        <v>48192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 t="s">
        <v>21</v>
      </c>
      <c r="P12350" t="s">
        <v>397</v>
      </c>
      <c r="Q12350" t="s">
        <v>392</v>
      </c>
    </row>
    <row r="12351" spans="1:17" hidden="1" x14ac:dyDescent="0.25">
      <c r="A12351" t="s">
        <v>48193</v>
      </c>
      <c r="B12351" t="s">
        <v>48194</v>
      </c>
      <c r="C12351" s="1" t="str">
        <f t="shared" si="1757"/>
        <v>21:0723</v>
      </c>
      <c r="D12351" s="1" t="str">
        <f t="shared" si="1758"/>
        <v>21:0213</v>
      </c>
      <c r="E12351" t="s">
        <v>48195</v>
      </c>
      <c r="F12351" t="s">
        <v>48196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 t="s">
        <v>3376</v>
      </c>
      <c r="P12351" t="s">
        <v>2943</v>
      </c>
      <c r="Q12351" t="s">
        <v>59</v>
      </c>
    </row>
    <row r="12352" spans="1:17" hidden="1" x14ac:dyDescent="0.25">
      <c r="A12352" t="s">
        <v>48197</v>
      </c>
      <c r="B12352" t="s">
        <v>48198</v>
      </c>
      <c r="C12352" s="1" t="str">
        <f t="shared" si="1757"/>
        <v>21:0723</v>
      </c>
      <c r="D12352" s="1" t="str">
        <f t="shared" si="1758"/>
        <v>21:0213</v>
      </c>
      <c r="E12352" t="s">
        <v>48199</v>
      </c>
      <c r="F12352" t="s">
        <v>48200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 t="s">
        <v>21</v>
      </c>
      <c r="P12352" t="s">
        <v>1515</v>
      </c>
      <c r="Q12352" t="s">
        <v>29</v>
      </c>
    </row>
    <row r="12353" spans="1:17" hidden="1" x14ac:dyDescent="0.25">
      <c r="A12353" t="s">
        <v>48201</v>
      </c>
      <c r="B12353" t="s">
        <v>48202</v>
      </c>
      <c r="C12353" s="1" t="str">
        <f t="shared" si="1757"/>
        <v>21:0723</v>
      </c>
      <c r="D12353" s="1" t="str">
        <f t="shared" si="1758"/>
        <v>21:0213</v>
      </c>
      <c r="E12353" t="s">
        <v>48199</v>
      </c>
      <c r="F12353" t="s">
        <v>48203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 t="s">
        <v>21</v>
      </c>
      <c r="P12353" t="s">
        <v>1515</v>
      </c>
      <c r="Q12353" t="s">
        <v>103</v>
      </c>
    </row>
    <row r="12354" spans="1:17" hidden="1" x14ac:dyDescent="0.25">
      <c r="A12354" t="s">
        <v>48204</v>
      </c>
      <c r="B12354" t="s">
        <v>48205</v>
      </c>
      <c r="C12354" s="1" t="str">
        <f t="shared" si="1757"/>
        <v>21:0723</v>
      </c>
      <c r="D12354" s="1" t="str">
        <f t="shared" si="1758"/>
        <v>21:0213</v>
      </c>
      <c r="E12354" t="s">
        <v>48206</v>
      </c>
      <c r="F12354" t="s">
        <v>48207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 t="s">
        <v>21</v>
      </c>
      <c r="P12354" t="s">
        <v>583</v>
      </c>
      <c r="Q12354" t="s">
        <v>52</v>
      </c>
    </row>
    <row r="12355" spans="1:17" hidden="1" x14ac:dyDescent="0.25">
      <c r="A12355" t="s">
        <v>48208</v>
      </c>
      <c r="B12355" t="s">
        <v>48209</v>
      </c>
      <c r="C12355" s="1" t="str">
        <f t="shared" si="1757"/>
        <v>21:0723</v>
      </c>
      <c r="D12355" s="1" t="str">
        <f t="shared" si="1758"/>
        <v>21:0213</v>
      </c>
      <c r="E12355" t="s">
        <v>48210</v>
      </c>
      <c r="F12355" t="s">
        <v>48211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 t="s">
        <v>21</v>
      </c>
      <c r="P12355" t="s">
        <v>1515</v>
      </c>
      <c r="Q12355" t="s">
        <v>149</v>
      </c>
    </row>
    <row r="12356" spans="1:17" hidden="1" x14ac:dyDescent="0.25">
      <c r="A12356" t="s">
        <v>48212</v>
      </c>
      <c r="B12356" t="s">
        <v>48213</v>
      </c>
      <c r="C12356" s="1" t="str">
        <f t="shared" si="1757"/>
        <v>21:0723</v>
      </c>
      <c r="D12356" s="1" t="str">
        <f t="shared" si="1758"/>
        <v>21:0213</v>
      </c>
      <c r="E12356" t="s">
        <v>48214</v>
      </c>
      <c r="F12356" t="s">
        <v>48215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 t="s">
        <v>21</v>
      </c>
      <c r="P12356" t="s">
        <v>2943</v>
      </c>
      <c r="Q12356" t="s">
        <v>189</v>
      </c>
    </row>
    <row r="12357" spans="1:17" hidden="1" x14ac:dyDescent="0.25">
      <c r="A12357" t="s">
        <v>48216</v>
      </c>
      <c r="B12357" t="s">
        <v>48217</v>
      </c>
      <c r="C12357" s="1" t="str">
        <f t="shared" si="1757"/>
        <v>21:0723</v>
      </c>
      <c r="D12357" s="1" t="str">
        <f t="shared" si="1758"/>
        <v>21:0213</v>
      </c>
      <c r="E12357" t="s">
        <v>48218</v>
      </c>
      <c r="F12357" t="s">
        <v>48219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 t="s">
        <v>680</v>
      </c>
      <c r="P12357" t="s">
        <v>2943</v>
      </c>
      <c r="Q12357" t="s">
        <v>215</v>
      </c>
    </row>
    <row r="12358" spans="1:17" hidden="1" x14ac:dyDescent="0.25">
      <c r="A12358" t="s">
        <v>48220</v>
      </c>
      <c r="B12358" t="s">
        <v>48221</v>
      </c>
      <c r="C12358" s="1" t="str">
        <f t="shared" si="1757"/>
        <v>21:0723</v>
      </c>
      <c r="D12358" s="1" t="str">
        <f>HYPERLINK("http://geochem.nrcan.gc.ca/cdogs/content/svy/svy_e.htm", "")</f>
        <v/>
      </c>
      <c r="G12358" s="1" t="str">
        <f>HYPERLINK("http://geochem.nrcan.gc.ca/cdogs/content/cr_/cr_00085_e.htm", "85")</f>
        <v>85</v>
      </c>
      <c r="J12358" t="s">
        <v>11703</v>
      </c>
      <c r="K12358" t="s">
        <v>11704</v>
      </c>
      <c r="O12358" t="s">
        <v>5641</v>
      </c>
      <c r="P12358" t="s">
        <v>391</v>
      </c>
      <c r="Q12358" t="s">
        <v>215</v>
      </c>
    </row>
    <row r="12359" spans="1:17" hidden="1" x14ac:dyDescent="0.25">
      <c r="A12359" t="s">
        <v>48222</v>
      </c>
      <c r="B12359" t="s">
        <v>48223</v>
      </c>
      <c r="C12359" s="1" t="str">
        <f t="shared" si="1757"/>
        <v>21:0723</v>
      </c>
      <c r="D12359" s="1" t="str">
        <f t="shared" ref="D12359:D12380" si="1761">HYPERLINK("http://geochem.nrcan.gc.ca/cdogs/content/svy/svy210213_e.htm", "21:0213")</f>
        <v>21:0213</v>
      </c>
      <c r="E12359" t="s">
        <v>48224</v>
      </c>
      <c r="F12359" t="s">
        <v>48225</v>
      </c>
      <c r="H12359">
        <v>62.503978600000003</v>
      </c>
      <c r="I12359">
        <v>-133.95929989999999</v>
      </c>
      <c r="J12359" s="1" t="str">
        <f t="shared" ref="J12359:J12380" si="1762">HYPERLINK("http://geochem.nrcan.gc.ca/cdogs/content/kwd/kwd020018_e.htm", "Fluid (stream)")</f>
        <v>Fluid (stream)</v>
      </c>
      <c r="K12359" s="1" t="str">
        <f t="shared" ref="K12359:K12380" si="1763">HYPERLINK("http://geochem.nrcan.gc.ca/cdogs/content/kwd/kwd080007_e.htm", "Untreated Water")</f>
        <v>Untreated Water</v>
      </c>
      <c r="O12359" t="s">
        <v>3532</v>
      </c>
      <c r="P12359" t="s">
        <v>2212</v>
      </c>
      <c r="Q12359" t="s">
        <v>93</v>
      </c>
    </row>
    <row r="12360" spans="1:17" hidden="1" x14ac:dyDescent="0.25">
      <c r="A12360" t="s">
        <v>48226</v>
      </c>
      <c r="B12360" t="s">
        <v>48227</v>
      </c>
      <c r="C12360" s="1" t="str">
        <f t="shared" si="1757"/>
        <v>21:0723</v>
      </c>
      <c r="D12360" s="1" t="str">
        <f t="shared" si="1761"/>
        <v>21:0213</v>
      </c>
      <c r="E12360" t="s">
        <v>48228</v>
      </c>
      <c r="F12360" t="s">
        <v>48229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 t="s">
        <v>21</v>
      </c>
      <c r="P12360" t="s">
        <v>2943</v>
      </c>
      <c r="Q12360" t="s">
        <v>46</v>
      </c>
    </row>
    <row r="12361" spans="1:17" hidden="1" x14ac:dyDescent="0.25">
      <c r="A12361" t="s">
        <v>48230</v>
      </c>
      <c r="B12361" t="s">
        <v>48231</v>
      </c>
      <c r="C12361" s="1" t="str">
        <f t="shared" si="1757"/>
        <v>21:0723</v>
      </c>
      <c r="D12361" s="1" t="str">
        <f t="shared" si="1761"/>
        <v>21:0213</v>
      </c>
      <c r="E12361" t="s">
        <v>48232</v>
      </c>
      <c r="F12361" t="s">
        <v>48233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 t="s">
        <v>3560</v>
      </c>
      <c r="P12361" t="s">
        <v>1515</v>
      </c>
      <c r="Q12361" t="s">
        <v>29</v>
      </c>
    </row>
    <row r="12362" spans="1:17" hidden="1" x14ac:dyDescent="0.25">
      <c r="A12362" t="s">
        <v>48234</v>
      </c>
      <c r="B12362" t="s">
        <v>48235</v>
      </c>
      <c r="C12362" s="1" t="str">
        <f t="shared" si="1757"/>
        <v>21:0723</v>
      </c>
      <c r="D12362" s="1" t="str">
        <f t="shared" si="1761"/>
        <v>21:0213</v>
      </c>
      <c r="E12362" t="s">
        <v>48236</v>
      </c>
      <c r="F12362" t="s">
        <v>48237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 t="s">
        <v>3376</v>
      </c>
      <c r="P12362" t="s">
        <v>1515</v>
      </c>
      <c r="Q12362" t="s">
        <v>59</v>
      </c>
    </row>
    <row r="12363" spans="1:17" hidden="1" x14ac:dyDescent="0.25">
      <c r="A12363" t="s">
        <v>48238</v>
      </c>
      <c r="B12363" t="s">
        <v>48239</v>
      </c>
      <c r="C12363" s="1" t="str">
        <f t="shared" si="1757"/>
        <v>21:0723</v>
      </c>
      <c r="D12363" s="1" t="str">
        <f t="shared" si="1761"/>
        <v>21:0213</v>
      </c>
      <c r="E12363" t="s">
        <v>48240</v>
      </c>
      <c r="F12363" t="s">
        <v>48241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 t="s">
        <v>3376</v>
      </c>
      <c r="P12363" t="s">
        <v>397</v>
      </c>
      <c r="Q12363" t="s">
        <v>35</v>
      </c>
    </row>
    <row r="12364" spans="1:17" hidden="1" x14ac:dyDescent="0.25">
      <c r="A12364" t="s">
        <v>48242</v>
      </c>
      <c r="B12364" t="s">
        <v>48243</v>
      </c>
      <c r="C12364" s="1" t="str">
        <f t="shared" si="1757"/>
        <v>21:0723</v>
      </c>
      <c r="D12364" s="1" t="str">
        <f t="shared" si="1761"/>
        <v>21:0213</v>
      </c>
      <c r="E12364" t="s">
        <v>48244</v>
      </c>
      <c r="F12364" t="s">
        <v>48245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 t="s">
        <v>21</v>
      </c>
      <c r="P12364" t="s">
        <v>397</v>
      </c>
      <c r="Q12364" t="s">
        <v>35</v>
      </c>
    </row>
    <row r="12365" spans="1:17" hidden="1" x14ac:dyDescent="0.25">
      <c r="A12365" t="s">
        <v>48246</v>
      </c>
      <c r="B12365" t="s">
        <v>48247</v>
      </c>
      <c r="C12365" s="1" t="str">
        <f t="shared" si="1757"/>
        <v>21:0723</v>
      </c>
      <c r="D12365" s="1" t="str">
        <f t="shared" si="1761"/>
        <v>21:0213</v>
      </c>
      <c r="E12365" t="s">
        <v>48248</v>
      </c>
      <c r="F12365" t="s">
        <v>48249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 t="s">
        <v>3980</v>
      </c>
      <c r="P12365" t="s">
        <v>397</v>
      </c>
      <c r="Q12365" t="s">
        <v>522</v>
      </c>
    </row>
    <row r="12366" spans="1:17" hidden="1" x14ac:dyDescent="0.25">
      <c r="A12366" t="s">
        <v>48250</v>
      </c>
      <c r="B12366" t="s">
        <v>48251</v>
      </c>
      <c r="C12366" s="1" t="str">
        <f t="shared" si="1757"/>
        <v>21:0723</v>
      </c>
      <c r="D12366" s="1" t="str">
        <f t="shared" si="1761"/>
        <v>21:0213</v>
      </c>
      <c r="E12366" t="s">
        <v>48248</v>
      </c>
      <c r="F12366" t="s">
        <v>48252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 t="s">
        <v>15647</v>
      </c>
      <c r="P12366" t="s">
        <v>397</v>
      </c>
      <c r="Q12366" t="s">
        <v>392</v>
      </c>
    </row>
    <row r="12367" spans="1:17" hidden="1" x14ac:dyDescent="0.25">
      <c r="A12367" t="s">
        <v>48253</v>
      </c>
      <c r="B12367" t="s">
        <v>48254</v>
      </c>
      <c r="C12367" s="1" t="str">
        <f t="shared" si="1757"/>
        <v>21:0723</v>
      </c>
      <c r="D12367" s="1" t="str">
        <f t="shared" si="1761"/>
        <v>21:0213</v>
      </c>
      <c r="E12367" t="s">
        <v>48255</v>
      </c>
      <c r="F12367" t="s">
        <v>48256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 t="s">
        <v>21</v>
      </c>
      <c r="P12367" t="s">
        <v>397</v>
      </c>
      <c r="Q12367" t="s">
        <v>23</v>
      </c>
    </row>
    <row r="12368" spans="1:17" hidden="1" x14ac:dyDescent="0.25">
      <c r="A12368" t="s">
        <v>48257</v>
      </c>
      <c r="B12368" t="s">
        <v>48258</v>
      </c>
      <c r="C12368" s="1" t="str">
        <f t="shared" si="1757"/>
        <v>21:0723</v>
      </c>
      <c r="D12368" s="1" t="str">
        <f t="shared" si="1761"/>
        <v>21:0213</v>
      </c>
      <c r="E12368" t="s">
        <v>48259</v>
      </c>
      <c r="F12368" t="s">
        <v>48260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 t="s">
        <v>3376</v>
      </c>
      <c r="P12368" t="s">
        <v>1631</v>
      </c>
      <c r="Q12368" t="s">
        <v>59</v>
      </c>
    </row>
    <row r="12369" spans="1:17" hidden="1" x14ac:dyDescent="0.25">
      <c r="A12369" t="s">
        <v>48261</v>
      </c>
      <c r="B12369" t="s">
        <v>48262</v>
      </c>
      <c r="C12369" s="1" t="str">
        <f t="shared" si="1757"/>
        <v>21:0723</v>
      </c>
      <c r="D12369" s="1" t="str">
        <f t="shared" si="1761"/>
        <v>21:0213</v>
      </c>
      <c r="E12369" t="s">
        <v>48263</v>
      </c>
      <c r="F12369" t="s">
        <v>48264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 t="s">
        <v>3655</v>
      </c>
      <c r="P12369" t="s">
        <v>1631</v>
      </c>
      <c r="Q12369" t="s">
        <v>59</v>
      </c>
    </row>
    <row r="12370" spans="1:17" hidden="1" x14ac:dyDescent="0.25">
      <c r="A12370" t="s">
        <v>48265</v>
      </c>
      <c r="B12370" t="s">
        <v>48266</v>
      </c>
      <c r="C12370" s="1" t="str">
        <f t="shared" si="1757"/>
        <v>21:0723</v>
      </c>
      <c r="D12370" s="1" t="str">
        <f t="shared" si="1761"/>
        <v>21:0213</v>
      </c>
      <c r="E12370" t="s">
        <v>48267</v>
      </c>
      <c r="F12370" t="s">
        <v>48268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 t="s">
        <v>3098</v>
      </c>
      <c r="P12370" t="s">
        <v>1631</v>
      </c>
      <c r="Q12370" t="s">
        <v>23</v>
      </c>
    </row>
    <row r="12371" spans="1:17" hidden="1" x14ac:dyDescent="0.25">
      <c r="A12371" t="s">
        <v>48269</v>
      </c>
      <c r="B12371" t="s">
        <v>48270</v>
      </c>
      <c r="C12371" s="1" t="str">
        <f t="shared" si="1757"/>
        <v>21:0723</v>
      </c>
      <c r="D12371" s="1" t="str">
        <f t="shared" si="1761"/>
        <v>21:0213</v>
      </c>
      <c r="E12371" t="s">
        <v>48271</v>
      </c>
      <c r="F12371" t="s">
        <v>48272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 t="s">
        <v>48273</v>
      </c>
      <c r="P12371" t="s">
        <v>16918</v>
      </c>
      <c r="Q12371" t="s">
        <v>198</v>
      </c>
    </row>
    <row r="12372" spans="1:17" hidden="1" x14ac:dyDescent="0.25">
      <c r="A12372" t="s">
        <v>48274</v>
      </c>
      <c r="B12372" t="s">
        <v>48275</v>
      </c>
      <c r="C12372" s="1" t="str">
        <f t="shared" si="1757"/>
        <v>21:0723</v>
      </c>
      <c r="D12372" s="1" t="str">
        <f t="shared" si="1761"/>
        <v>21:0213</v>
      </c>
      <c r="E12372" t="s">
        <v>48276</v>
      </c>
      <c r="F12372" t="s">
        <v>48277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 t="s">
        <v>2120</v>
      </c>
      <c r="P12372" t="s">
        <v>631</v>
      </c>
      <c r="Q12372" t="s">
        <v>46</v>
      </c>
    </row>
    <row r="12373" spans="1:17" hidden="1" x14ac:dyDescent="0.25">
      <c r="A12373" t="s">
        <v>48278</v>
      </c>
      <c r="B12373" t="s">
        <v>48279</v>
      </c>
      <c r="C12373" s="1" t="str">
        <f t="shared" si="1757"/>
        <v>21:0723</v>
      </c>
      <c r="D12373" s="1" t="str">
        <f t="shared" si="1761"/>
        <v>21:0213</v>
      </c>
      <c r="E12373" t="s">
        <v>48280</v>
      </c>
      <c r="F12373" t="s">
        <v>48281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 t="s">
        <v>370</v>
      </c>
      <c r="P12373" t="s">
        <v>2943</v>
      </c>
      <c r="Q12373" t="s">
        <v>93</v>
      </c>
    </row>
    <row r="12374" spans="1:17" hidden="1" x14ac:dyDescent="0.25">
      <c r="A12374" t="s">
        <v>48282</v>
      </c>
      <c r="B12374" t="s">
        <v>48283</v>
      </c>
      <c r="C12374" s="1" t="str">
        <f t="shared" si="1757"/>
        <v>21:0723</v>
      </c>
      <c r="D12374" s="1" t="str">
        <f t="shared" si="1761"/>
        <v>21:0213</v>
      </c>
      <c r="E12374" t="s">
        <v>48284</v>
      </c>
      <c r="F12374" t="s">
        <v>48285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 t="s">
        <v>154</v>
      </c>
      <c r="P12374" t="s">
        <v>2212</v>
      </c>
      <c r="Q12374" t="s">
        <v>215</v>
      </c>
    </row>
    <row r="12375" spans="1:17" hidden="1" x14ac:dyDescent="0.25">
      <c r="A12375" t="s">
        <v>48286</v>
      </c>
      <c r="B12375" t="s">
        <v>48287</v>
      </c>
      <c r="C12375" s="1" t="str">
        <f t="shared" si="1757"/>
        <v>21:0723</v>
      </c>
      <c r="D12375" s="1" t="str">
        <f t="shared" si="1761"/>
        <v>21:0213</v>
      </c>
      <c r="E12375" t="s">
        <v>48288</v>
      </c>
      <c r="F12375" t="s">
        <v>48289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 t="s">
        <v>1812</v>
      </c>
      <c r="P12375" t="s">
        <v>2943</v>
      </c>
      <c r="Q12375" t="s">
        <v>103</v>
      </c>
    </row>
    <row r="12376" spans="1:17" hidden="1" x14ac:dyDescent="0.25">
      <c r="A12376" t="s">
        <v>48290</v>
      </c>
      <c r="B12376" t="s">
        <v>48291</v>
      </c>
      <c r="C12376" s="1" t="str">
        <f t="shared" si="1757"/>
        <v>21:0723</v>
      </c>
      <c r="D12376" s="1" t="str">
        <f t="shared" si="1761"/>
        <v>21:0213</v>
      </c>
      <c r="E12376" t="s">
        <v>48292</v>
      </c>
      <c r="F12376" t="s">
        <v>48293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 t="s">
        <v>1771</v>
      </c>
      <c r="P12376" t="s">
        <v>391</v>
      </c>
      <c r="Q12376" t="s">
        <v>71</v>
      </c>
    </row>
    <row r="12377" spans="1:17" hidden="1" x14ac:dyDescent="0.25">
      <c r="A12377" t="s">
        <v>48294</v>
      </c>
      <c r="B12377" t="s">
        <v>48295</v>
      </c>
      <c r="C12377" s="1" t="str">
        <f t="shared" si="1757"/>
        <v>21:0723</v>
      </c>
      <c r="D12377" s="1" t="str">
        <f t="shared" si="1761"/>
        <v>21:0213</v>
      </c>
      <c r="E12377" t="s">
        <v>48296</v>
      </c>
      <c r="F12377" t="s">
        <v>48297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 t="s">
        <v>680</v>
      </c>
      <c r="P12377" t="s">
        <v>1515</v>
      </c>
      <c r="Q12377" t="s">
        <v>215</v>
      </c>
    </row>
    <row r="12378" spans="1:17" hidden="1" x14ac:dyDescent="0.25">
      <c r="A12378" t="s">
        <v>48298</v>
      </c>
      <c r="B12378" t="s">
        <v>48299</v>
      </c>
      <c r="C12378" s="1" t="str">
        <f t="shared" si="1757"/>
        <v>21:0723</v>
      </c>
      <c r="D12378" s="1" t="str">
        <f t="shared" si="1761"/>
        <v>21:0213</v>
      </c>
      <c r="E12378" t="s">
        <v>48300</v>
      </c>
      <c r="F12378" t="s">
        <v>48301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 t="s">
        <v>21</v>
      </c>
      <c r="P12378" t="s">
        <v>397</v>
      </c>
      <c r="Q12378" t="s">
        <v>215</v>
      </c>
    </row>
    <row r="12379" spans="1:17" hidden="1" x14ac:dyDescent="0.25">
      <c r="A12379" t="s">
        <v>48302</v>
      </c>
      <c r="B12379" t="s">
        <v>48303</v>
      </c>
      <c r="C12379" s="1" t="str">
        <f t="shared" si="1757"/>
        <v>21:0723</v>
      </c>
      <c r="D12379" s="1" t="str">
        <f t="shared" si="1761"/>
        <v>21:0213</v>
      </c>
      <c r="E12379" t="s">
        <v>48304</v>
      </c>
      <c r="F12379" t="s">
        <v>48305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 t="s">
        <v>21</v>
      </c>
      <c r="P12379" t="s">
        <v>397</v>
      </c>
      <c r="Q12379" t="s">
        <v>189</v>
      </c>
    </row>
    <row r="12380" spans="1:17" hidden="1" x14ac:dyDescent="0.25">
      <c r="A12380" t="s">
        <v>48306</v>
      </c>
      <c r="B12380" t="s">
        <v>48307</v>
      </c>
      <c r="C12380" s="1" t="str">
        <f t="shared" si="1757"/>
        <v>21:0723</v>
      </c>
      <c r="D12380" s="1" t="str">
        <f t="shared" si="1761"/>
        <v>21:0213</v>
      </c>
      <c r="E12380" t="s">
        <v>48308</v>
      </c>
      <c r="F12380" t="s">
        <v>48309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 t="s">
        <v>21</v>
      </c>
      <c r="P12380" t="s">
        <v>397</v>
      </c>
      <c r="Q12380" t="s">
        <v>93</v>
      </c>
    </row>
    <row r="12381" spans="1:17" hidden="1" x14ac:dyDescent="0.25">
      <c r="A12381" t="s">
        <v>48310</v>
      </c>
      <c r="B12381" t="s">
        <v>48311</v>
      </c>
      <c r="C12381" s="1" t="str">
        <f t="shared" si="1757"/>
        <v>21:0723</v>
      </c>
      <c r="D12381" s="1" t="str">
        <f>HYPERLINK("http://geochem.nrcan.gc.ca/cdogs/content/svy/svy_e.htm", "")</f>
        <v/>
      </c>
      <c r="G12381" s="1" t="str">
        <f>HYPERLINK("http://geochem.nrcan.gc.ca/cdogs/content/cr_/cr_00084_e.htm", "84")</f>
        <v>84</v>
      </c>
      <c r="J12381" t="s">
        <v>11703</v>
      </c>
      <c r="K12381" t="s">
        <v>11704</v>
      </c>
      <c r="O12381" t="s">
        <v>2120</v>
      </c>
      <c r="P12381" t="s">
        <v>1515</v>
      </c>
      <c r="Q12381" t="s">
        <v>103</v>
      </c>
    </row>
    <row r="12382" spans="1:17" hidden="1" x14ac:dyDescent="0.25">
      <c r="A12382" t="s">
        <v>48312</v>
      </c>
      <c r="B12382" t="s">
        <v>48313</v>
      </c>
      <c r="C12382" s="1" t="str">
        <f t="shared" si="1757"/>
        <v>21:0723</v>
      </c>
      <c r="D12382" s="1" t="str">
        <f t="shared" ref="D12382:D12396" si="1764">HYPERLINK("http://geochem.nrcan.gc.ca/cdogs/content/svy/svy210213_e.htm", "21:0213")</f>
        <v>21:0213</v>
      </c>
      <c r="E12382" t="s">
        <v>48314</v>
      </c>
      <c r="F12382" t="s">
        <v>48315</v>
      </c>
      <c r="H12382">
        <v>62.7206914</v>
      </c>
      <c r="I12382">
        <v>-133.59749819999999</v>
      </c>
      <c r="J12382" s="1" t="str">
        <f t="shared" ref="J12382:J12396" si="1765">HYPERLINK("http://geochem.nrcan.gc.ca/cdogs/content/kwd/kwd020018_e.htm", "Fluid (stream)")</f>
        <v>Fluid (stream)</v>
      </c>
      <c r="K12382" s="1" t="str">
        <f t="shared" ref="K12382:K12396" si="1766">HYPERLINK("http://geochem.nrcan.gc.ca/cdogs/content/kwd/kwd080007_e.htm", "Untreated Water")</f>
        <v>Untreated Water</v>
      </c>
      <c r="O12382" t="s">
        <v>3060</v>
      </c>
      <c r="P12382" t="s">
        <v>391</v>
      </c>
      <c r="Q12382" t="s">
        <v>103</v>
      </c>
    </row>
    <row r="12383" spans="1:17" hidden="1" x14ac:dyDescent="0.25">
      <c r="A12383" t="s">
        <v>48316</v>
      </c>
      <c r="B12383" t="s">
        <v>48317</v>
      </c>
      <c r="C12383" s="1" t="str">
        <f t="shared" si="1757"/>
        <v>21:0723</v>
      </c>
      <c r="D12383" s="1" t="str">
        <f t="shared" si="1764"/>
        <v>21:0213</v>
      </c>
      <c r="E12383" t="s">
        <v>48318</v>
      </c>
      <c r="F12383" t="s">
        <v>48319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 t="s">
        <v>21</v>
      </c>
      <c r="P12383" t="s">
        <v>391</v>
      </c>
      <c r="Q12383" t="s">
        <v>71</v>
      </c>
    </row>
    <row r="12384" spans="1:17" hidden="1" x14ac:dyDescent="0.25">
      <c r="A12384" t="s">
        <v>48320</v>
      </c>
      <c r="B12384" t="s">
        <v>48321</v>
      </c>
      <c r="C12384" s="1" t="str">
        <f t="shared" si="1757"/>
        <v>21:0723</v>
      </c>
      <c r="D12384" s="1" t="str">
        <f t="shared" si="1764"/>
        <v>21:0213</v>
      </c>
      <c r="E12384" t="s">
        <v>48322</v>
      </c>
      <c r="F12384" t="s">
        <v>48323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 t="s">
        <v>21</v>
      </c>
      <c r="P12384" t="s">
        <v>1515</v>
      </c>
      <c r="Q12384" t="s">
        <v>198</v>
      </c>
    </row>
    <row r="12385" spans="1:17" hidden="1" x14ac:dyDescent="0.25">
      <c r="A12385" t="s">
        <v>48324</v>
      </c>
      <c r="B12385" t="s">
        <v>48325</v>
      </c>
      <c r="C12385" s="1" t="str">
        <f t="shared" si="1757"/>
        <v>21:0723</v>
      </c>
      <c r="D12385" s="1" t="str">
        <f t="shared" si="1764"/>
        <v>21:0213</v>
      </c>
      <c r="E12385" t="s">
        <v>48326</v>
      </c>
      <c r="F12385" t="s">
        <v>48327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 t="s">
        <v>311</v>
      </c>
      <c r="P12385" t="s">
        <v>2943</v>
      </c>
      <c r="Q12385" t="s">
        <v>103</v>
      </c>
    </row>
    <row r="12386" spans="1:17" hidden="1" x14ac:dyDescent="0.25">
      <c r="A12386" t="s">
        <v>48328</v>
      </c>
      <c r="B12386" t="s">
        <v>48329</v>
      </c>
      <c r="C12386" s="1" t="str">
        <f t="shared" si="1757"/>
        <v>21:0723</v>
      </c>
      <c r="D12386" s="1" t="str">
        <f t="shared" si="1764"/>
        <v>21:0213</v>
      </c>
      <c r="E12386" t="s">
        <v>48330</v>
      </c>
      <c r="F12386" t="s">
        <v>48331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 t="s">
        <v>2129</v>
      </c>
      <c r="P12386" t="s">
        <v>1631</v>
      </c>
      <c r="Q12386" t="s">
        <v>103</v>
      </c>
    </row>
    <row r="12387" spans="1:17" hidden="1" x14ac:dyDescent="0.25">
      <c r="A12387" t="s">
        <v>48332</v>
      </c>
      <c r="B12387" t="s">
        <v>48333</v>
      </c>
      <c r="C12387" s="1" t="str">
        <f t="shared" si="1757"/>
        <v>21:0723</v>
      </c>
      <c r="D12387" s="1" t="str">
        <f t="shared" si="1764"/>
        <v>21:0213</v>
      </c>
      <c r="E12387" t="s">
        <v>48334</v>
      </c>
      <c r="F12387" t="s">
        <v>48335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 t="s">
        <v>311</v>
      </c>
      <c r="P12387" t="s">
        <v>1631</v>
      </c>
      <c r="Q12387" t="s">
        <v>103</v>
      </c>
    </row>
    <row r="12388" spans="1:17" hidden="1" x14ac:dyDescent="0.25">
      <c r="A12388" t="s">
        <v>48336</v>
      </c>
      <c r="B12388" t="s">
        <v>48337</v>
      </c>
      <c r="C12388" s="1" t="str">
        <f t="shared" si="1757"/>
        <v>21:0723</v>
      </c>
      <c r="D12388" s="1" t="str">
        <f t="shared" si="1764"/>
        <v>21:0213</v>
      </c>
      <c r="E12388" t="s">
        <v>48338</v>
      </c>
      <c r="F12388" t="s">
        <v>48339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 t="s">
        <v>21</v>
      </c>
      <c r="P12388" t="s">
        <v>391</v>
      </c>
      <c r="Q12388" t="s">
        <v>93</v>
      </c>
    </row>
    <row r="12389" spans="1:17" hidden="1" x14ac:dyDescent="0.25">
      <c r="A12389" t="s">
        <v>48340</v>
      </c>
      <c r="B12389" t="s">
        <v>48341</v>
      </c>
      <c r="C12389" s="1" t="str">
        <f t="shared" si="1757"/>
        <v>21:0723</v>
      </c>
      <c r="D12389" s="1" t="str">
        <f t="shared" si="1764"/>
        <v>21:0213</v>
      </c>
      <c r="E12389" t="s">
        <v>48342</v>
      </c>
      <c r="F12389" t="s">
        <v>48343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 t="s">
        <v>21</v>
      </c>
      <c r="P12389" t="s">
        <v>391</v>
      </c>
      <c r="Q12389" t="s">
        <v>189</v>
      </c>
    </row>
    <row r="12390" spans="1:17" hidden="1" x14ac:dyDescent="0.25">
      <c r="A12390" t="s">
        <v>48344</v>
      </c>
      <c r="B12390" t="s">
        <v>48345</v>
      </c>
      <c r="C12390" s="1" t="str">
        <f t="shared" si="1757"/>
        <v>21:0723</v>
      </c>
      <c r="D12390" s="1" t="str">
        <f t="shared" si="1764"/>
        <v>21:0213</v>
      </c>
      <c r="E12390" t="s">
        <v>48346</v>
      </c>
      <c r="F12390" t="s">
        <v>48347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 t="s">
        <v>21</v>
      </c>
      <c r="P12390" t="s">
        <v>6673</v>
      </c>
      <c r="Q12390" t="s">
        <v>103</v>
      </c>
    </row>
    <row r="12391" spans="1:17" hidden="1" x14ac:dyDescent="0.25">
      <c r="A12391" t="s">
        <v>48348</v>
      </c>
      <c r="B12391" t="s">
        <v>48349</v>
      </c>
      <c r="C12391" s="1" t="str">
        <f t="shared" si="1757"/>
        <v>21:0723</v>
      </c>
      <c r="D12391" s="1" t="str">
        <f t="shared" si="1764"/>
        <v>21:0213</v>
      </c>
      <c r="E12391" t="s">
        <v>48350</v>
      </c>
      <c r="F12391" t="s">
        <v>48351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 t="s">
        <v>3060</v>
      </c>
      <c r="P12391" t="s">
        <v>1631</v>
      </c>
      <c r="Q12391" t="s">
        <v>23</v>
      </c>
    </row>
    <row r="12392" spans="1:17" hidden="1" x14ac:dyDescent="0.25">
      <c r="A12392" t="s">
        <v>48352</v>
      </c>
      <c r="B12392" t="s">
        <v>48353</v>
      </c>
      <c r="C12392" s="1" t="str">
        <f t="shared" si="1757"/>
        <v>21:0723</v>
      </c>
      <c r="D12392" s="1" t="str">
        <f t="shared" si="1764"/>
        <v>21:0213</v>
      </c>
      <c r="E12392" t="s">
        <v>48354</v>
      </c>
      <c r="F12392" t="s">
        <v>48355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 t="s">
        <v>16712</v>
      </c>
      <c r="P12392" t="s">
        <v>2943</v>
      </c>
      <c r="Q12392" t="s">
        <v>29</v>
      </c>
    </row>
    <row r="12393" spans="1:17" hidden="1" x14ac:dyDescent="0.25">
      <c r="A12393" t="s">
        <v>48356</v>
      </c>
      <c r="B12393" t="s">
        <v>48357</v>
      </c>
      <c r="C12393" s="1" t="str">
        <f t="shared" si="1757"/>
        <v>21:0723</v>
      </c>
      <c r="D12393" s="1" t="str">
        <f t="shared" si="1764"/>
        <v>21:0213</v>
      </c>
      <c r="E12393" t="s">
        <v>48358</v>
      </c>
      <c r="F12393" t="s">
        <v>48359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 t="s">
        <v>21429</v>
      </c>
      <c r="P12393" t="s">
        <v>2212</v>
      </c>
      <c r="Q12393" t="s">
        <v>46</v>
      </c>
    </row>
    <row r="12394" spans="1:17" hidden="1" x14ac:dyDescent="0.25">
      <c r="A12394" t="s">
        <v>48360</v>
      </c>
      <c r="B12394" t="s">
        <v>48361</v>
      </c>
      <c r="C12394" s="1" t="str">
        <f t="shared" si="1757"/>
        <v>21:0723</v>
      </c>
      <c r="D12394" s="1" t="str">
        <f t="shared" si="1764"/>
        <v>21:0213</v>
      </c>
      <c r="E12394" t="s">
        <v>48358</v>
      </c>
      <c r="F12394" t="s">
        <v>48362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 t="s">
        <v>667</v>
      </c>
      <c r="P12394" t="s">
        <v>397</v>
      </c>
      <c r="Q12394" t="s">
        <v>93</v>
      </c>
    </row>
    <row r="12395" spans="1:17" hidden="1" x14ac:dyDescent="0.25">
      <c r="A12395" t="s">
        <v>48363</v>
      </c>
      <c r="B12395" t="s">
        <v>48364</v>
      </c>
      <c r="C12395" s="1" t="str">
        <f t="shared" ref="C12395:C12458" si="1767">HYPERLINK("http://geochem.nrcan.gc.ca/cdogs/content/bdl/bdl210723_e.htm", "21:0723")</f>
        <v>21:0723</v>
      </c>
      <c r="D12395" s="1" t="str">
        <f t="shared" si="1764"/>
        <v>21:0213</v>
      </c>
      <c r="E12395" t="s">
        <v>48365</v>
      </c>
      <c r="F12395" t="s">
        <v>48366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 t="s">
        <v>576</v>
      </c>
      <c r="P12395" t="s">
        <v>2212</v>
      </c>
      <c r="Q12395" t="s">
        <v>93</v>
      </c>
    </row>
    <row r="12396" spans="1:17" hidden="1" x14ac:dyDescent="0.25">
      <c r="A12396" t="s">
        <v>48367</v>
      </c>
      <c r="B12396" t="s">
        <v>48368</v>
      </c>
      <c r="C12396" s="1" t="str">
        <f t="shared" si="1767"/>
        <v>21:0723</v>
      </c>
      <c r="D12396" s="1" t="str">
        <f t="shared" si="1764"/>
        <v>21:0213</v>
      </c>
      <c r="E12396" t="s">
        <v>48369</v>
      </c>
      <c r="F12396" t="s">
        <v>48370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 t="s">
        <v>21</v>
      </c>
      <c r="P12396" t="s">
        <v>2943</v>
      </c>
      <c r="Q12396" t="s">
        <v>93</v>
      </c>
    </row>
    <row r="12397" spans="1:17" hidden="1" x14ac:dyDescent="0.25">
      <c r="A12397" t="s">
        <v>48371</v>
      </c>
      <c r="B12397" t="s">
        <v>48372</v>
      </c>
      <c r="C12397" s="1" t="str">
        <f t="shared" si="1767"/>
        <v>21:0723</v>
      </c>
      <c r="D12397" s="1" t="str">
        <f>HYPERLINK("http://geochem.nrcan.gc.ca/cdogs/content/svy/svy_e.htm", "")</f>
        <v/>
      </c>
      <c r="G12397" s="1" t="str">
        <f>HYPERLINK("http://geochem.nrcan.gc.ca/cdogs/content/cr_/cr_00086_e.htm", "86")</f>
        <v>86</v>
      </c>
      <c r="J12397" t="s">
        <v>11703</v>
      </c>
      <c r="K12397" t="s">
        <v>11704</v>
      </c>
      <c r="O12397" t="s">
        <v>3116</v>
      </c>
      <c r="P12397" t="s">
        <v>1631</v>
      </c>
      <c r="Q12397" t="s">
        <v>215</v>
      </c>
    </row>
    <row r="12398" spans="1:17" hidden="1" x14ac:dyDescent="0.25">
      <c r="A12398" t="s">
        <v>48373</v>
      </c>
      <c r="B12398" t="s">
        <v>48374</v>
      </c>
      <c r="C12398" s="1" t="str">
        <f t="shared" si="1767"/>
        <v>21:0723</v>
      </c>
      <c r="D12398" s="1" t="str">
        <f t="shared" ref="D12398:D12406" si="1768">HYPERLINK("http://geochem.nrcan.gc.ca/cdogs/content/svy/svy210213_e.htm", "21:0213")</f>
        <v>21:0213</v>
      </c>
      <c r="E12398" t="s">
        <v>48375</v>
      </c>
      <c r="F12398" t="s">
        <v>48376</v>
      </c>
      <c r="H12398">
        <v>62.590592200000003</v>
      </c>
      <c r="I12398">
        <v>-133.35187569999999</v>
      </c>
      <c r="J12398" s="1" t="str">
        <f t="shared" ref="J12398:J12406" si="1769">HYPERLINK("http://geochem.nrcan.gc.ca/cdogs/content/kwd/kwd020018_e.htm", "Fluid (stream)")</f>
        <v>Fluid (stream)</v>
      </c>
      <c r="K12398" s="1" t="str">
        <f t="shared" ref="K12398:K12406" si="1770">HYPERLINK("http://geochem.nrcan.gc.ca/cdogs/content/kwd/kwd080007_e.htm", "Untreated Water")</f>
        <v>Untreated Water</v>
      </c>
      <c r="O12398" t="s">
        <v>21</v>
      </c>
      <c r="P12398" t="s">
        <v>2943</v>
      </c>
      <c r="Q12398" t="s">
        <v>138</v>
      </c>
    </row>
    <row r="12399" spans="1:17" hidden="1" x14ac:dyDescent="0.25">
      <c r="A12399" t="s">
        <v>48377</v>
      </c>
      <c r="B12399" t="s">
        <v>48378</v>
      </c>
      <c r="C12399" s="1" t="str">
        <f t="shared" si="1767"/>
        <v>21:0723</v>
      </c>
      <c r="D12399" s="1" t="str">
        <f t="shared" si="1768"/>
        <v>21:0213</v>
      </c>
      <c r="E12399" t="s">
        <v>48379</v>
      </c>
      <c r="F12399" t="s">
        <v>48380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 t="s">
        <v>21</v>
      </c>
      <c r="P12399" t="s">
        <v>391</v>
      </c>
      <c r="Q12399" t="s">
        <v>149</v>
      </c>
    </row>
    <row r="12400" spans="1:17" hidden="1" x14ac:dyDescent="0.25">
      <c r="A12400" t="s">
        <v>48381</v>
      </c>
      <c r="B12400" t="s">
        <v>48382</v>
      </c>
      <c r="C12400" s="1" t="str">
        <f t="shared" si="1767"/>
        <v>21:0723</v>
      </c>
      <c r="D12400" s="1" t="str">
        <f t="shared" si="1768"/>
        <v>21:0213</v>
      </c>
      <c r="E12400" t="s">
        <v>48383</v>
      </c>
      <c r="F12400" t="s">
        <v>48384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 t="s">
        <v>21</v>
      </c>
      <c r="P12400" t="s">
        <v>3857</v>
      </c>
      <c r="Q12400" t="s">
        <v>215</v>
      </c>
    </row>
    <row r="12401" spans="1:17" hidden="1" x14ac:dyDescent="0.25">
      <c r="A12401" t="s">
        <v>48385</v>
      </c>
      <c r="B12401" t="s">
        <v>48386</v>
      </c>
      <c r="C12401" s="1" t="str">
        <f t="shared" si="1767"/>
        <v>21:0723</v>
      </c>
      <c r="D12401" s="1" t="str">
        <f t="shared" si="1768"/>
        <v>21:0213</v>
      </c>
      <c r="E12401" t="s">
        <v>48387</v>
      </c>
      <c r="F12401" t="s">
        <v>48388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 t="s">
        <v>21</v>
      </c>
      <c r="P12401" t="s">
        <v>830</v>
      </c>
      <c r="Q12401" t="s">
        <v>138</v>
      </c>
    </row>
    <row r="12402" spans="1:17" hidden="1" x14ac:dyDescent="0.25">
      <c r="A12402" t="s">
        <v>48389</v>
      </c>
      <c r="B12402" t="s">
        <v>48390</v>
      </c>
      <c r="C12402" s="1" t="str">
        <f t="shared" si="1767"/>
        <v>21:0723</v>
      </c>
      <c r="D12402" s="1" t="str">
        <f t="shared" si="1768"/>
        <v>21:0213</v>
      </c>
      <c r="E12402" t="s">
        <v>48391</v>
      </c>
      <c r="F12402" t="s">
        <v>48392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 t="s">
        <v>21</v>
      </c>
      <c r="P12402" t="s">
        <v>880</v>
      </c>
      <c r="Q12402" t="s">
        <v>93</v>
      </c>
    </row>
    <row r="12403" spans="1:17" hidden="1" x14ac:dyDescent="0.25">
      <c r="A12403" t="s">
        <v>48393</v>
      </c>
      <c r="B12403" t="s">
        <v>48394</v>
      </c>
      <c r="C12403" s="1" t="str">
        <f t="shared" si="1767"/>
        <v>21:0723</v>
      </c>
      <c r="D12403" s="1" t="str">
        <f t="shared" si="1768"/>
        <v>21:0213</v>
      </c>
      <c r="E12403" t="s">
        <v>48395</v>
      </c>
      <c r="F12403" t="s">
        <v>48396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 t="s">
        <v>21</v>
      </c>
      <c r="P12403" t="s">
        <v>658</v>
      </c>
      <c r="Q12403" t="s">
        <v>52</v>
      </c>
    </row>
    <row r="12404" spans="1:17" hidden="1" x14ac:dyDescent="0.25">
      <c r="A12404" t="s">
        <v>48397</v>
      </c>
      <c r="B12404" t="s">
        <v>48398</v>
      </c>
      <c r="C12404" s="1" t="str">
        <f t="shared" si="1767"/>
        <v>21:0723</v>
      </c>
      <c r="D12404" s="1" t="str">
        <f t="shared" si="1768"/>
        <v>21:0213</v>
      </c>
      <c r="E12404" t="s">
        <v>48399</v>
      </c>
      <c r="F12404" t="s">
        <v>48400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 t="s">
        <v>261</v>
      </c>
      <c r="P12404" t="s">
        <v>658</v>
      </c>
      <c r="Q12404" t="s">
        <v>103</v>
      </c>
    </row>
    <row r="12405" spans="1:17" hidden="1" x14ac:dyDescent="0.25">
      <c r="A12405" t="s">
        <v>48401</v>
      </c>
      <c r="B12405" t="s">
        <v>48402</v>
      </c>
      <c r="C12405" s="1" t="str">
        <f t="shared" si="1767"/>
        <v>21:0723</v>
      </c>
      <c r="D12405" s="1" t="str">
        <f t="shared" si="1768"/>
        <v>21:0213</v>
      </c>
      <c r="E12405" t="s">
        <v>48403</v>
      </c>
      <c r="F12405" t="s">
        <v>48404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 t="s">
        <v>21</v>
      </c>
      <c r="P12405" t="s">
        <v>2943</v>
      </c>
      <c r="Q12405" t="s">
        <v>71</v>
      </c>
    </row>
    <row r="12406" spans="1:17" hidden="1" x14ac:dyDescent="0.25">
      <c r="A12406" t="s">
        <v>48405</v>
      </c>
      <c r="B12406" t="s">
        <v>48406</v>
      </c>
      <c r="C12406" s="1" t="str">
        <f t="shared" si="1767"/>
        <v>21:0723</v>
      </c>
      <c r="D12406" s="1" t="str">
        <f t="shared" si="1768"/>
        <v>21:0213</v>
      </c>
      <c r="E12406" t="s">
        <v>48407</v>
      </c>
      <c r="F12406" t="s">
        <v>48408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 t="s">
        <v>21</v>
      </c>
      <c r="P12406" t="s">
        <v>658</v>
      </c>
      <c r="Q12406" t="s">
        <v>103</v>
      </c>
    </row>
    <row r="12407" spans="1:17" hidden="1" x14ac:dyDescent="0.25">
      <c r="A12407" t="s">
        <v>48409</v>
      </c>
      <c r="B12407" t="s">
        <v>48410</v>
      </c>
      <c r="C12407" s="1" t="str">
        <f t="shared" si="1767"/>
        <v>21:0723</v>
      </c>
      <c r="D12407" s="1" t="str">
        <f>HYPERLINK("http://geochem.nrcan.gc.ca/cdogs/content/svy/svy_e.htm", "")</f>
        <v/>
      </c>
      <c r="G12407" s="1" t="str">
        <f>HYPERLINK("http://geochem.nrcan.gc.ca/cdogs/content/cr_/cr_00084_e.htm", "84")</f>
        <v>84</v>
      </c>
      <c r="J12407" t="s">
        <v>11703</v>
      </c>
      <c r="K12407" t="s">
        <v>11704</v>
      </c>
      <c r="O12407" t="s">
        <v>2129</v>
      </c>
      <c r="P12407" t="s">
        <v>1515</v>
      </c>
      <c r="Q12407" t="s">
        <v>93</v>
      </c>
    </row>
    <row r="12408" spans="1:17" hidden="1" x14ac:dyDescent="0.25">
      <c r="A12408" t="s">
        <v>48411</v>
      </c>
      <c r="B12408" t="s">
        <v>48412</v>
      </c>
      <c r="C12408" s="1" t="str">
        <f t="shared" si="1767"/>
        <v>21:0723</v>
      </c>
      <c r="D12408" s="1" t="str">
        <f t="shared" ref="D12408:D12438" si="1771">HYPERLINK("http://geochem.nrcan.gc.ca/cdogs/content/svy/svy210213_e.htm", "21:0213")</f>
        <v>21:0213</v>
      </c>
      <c r="E12408" t="s">
        <v>48413</v>
      </c>
      <c r="F12408" t="s">
        <v>48414</v>
      </c>
      <c r="H12408">
        <v>62.715692300000001</v>
      </c>
      <c r="I12408">
        <v>-133.49530150000001</v>
      </c>
      <c r="J12408" s="1" t="str">
        <f t="shared" ref="J12408:J12438" si="1772">HYPERLINK("http://geochem.nrcan.gc.ca/cdogs/content/kwd/kwd020018_e.htm", "Fluid (stream)")</f>
        <v>Fluid (stream)</v>
      </c>
      <c r="K12408" s="1" t="str">
        <f t="shared" ref="K12408:K12438" si="1773">HYPERLINK("http://geochem.nrcan.gc.ca/cdogs/content/kwd/kwd080007_e.htm", "Untreated Water")</f>
        <v>Untreated Water</v>
      </c>
      <c r="O12408" t="s">
        <v>21</v>
      </c>
      <c r="P12408" t="s">
        <v>1631</v>
      </c>
      <c r="Q12408" t="s">
        <v>93</v>
      </c>
    </row>
    <row r="12409" spans="1:17" hidden="1" x14ac:dyDescent="0.25">
      <c r="A12409" t="s">
        <v>48415</v>
      </c>
      <c r="B12409" t="s">
        <v>48416</v>
      </c>
      <c r="C12409" s="1" t="str">
        <f t="shared" si="1767"/>
        <v>21:0723</v>
      </c>
      <c r="D12409" s="1" t="str">
        <f t="shared" si="1771"/>
        <v>21:0213</v>
      </c>
      <c r="E12409" t="s">
        <v>48413</v>
      </c>
      <c r="F12409" t="s">
        <v>48417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 t="s">
        <v>21</v>
      </c>
      <c r="P12409" t="s">
        <v>3107</v>
      </c>
      <c r="Q12409" t="s">
        <v>93</v>
      </c>
    </row>
    <row r="12410" spans="1:17" hidden="1" x14ac:dyDescent="0.25">
      <c r="A12410" t="s">
        <v>48418</v>
      </c>
      <c r="B12410" t="s">
        <v>48419</v>
      </c>
      <c r="C12410" s="1" t="str">
        <f t="shared" si="1767"/>
        <v>21:0723</v>
      </c>
      <c r="D12410" s="1" t="str">
        <f t="shared" si="1771"/>
        <v>21:0213</v>
      </c>
      <c r="E12410" t="s">
        <v>48420</v>
      </c>
      <c r="F12410" t="s">
        <v>48421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 t="s">
        <v>21</v>
      </c>
      <c r="P12410" t="s">
        <v>636</v>
      </c>
      <c r="Q12410" t="s">
        <v>103</v>
      </c>
    </row>
    <row r="12411" spans="1:17" hidden="1" x14ac:dyDescent="0.25">
      <c r="A12411" t="s">
        <v>48422</v>
      </c>
      <c r="B12411" t="s">
        <v>48423</v>
      </c>
      <c r="C12411" s="1" t="str">
        <f t="shared" si="1767"/>
        <v>21:0723</v>
      </c>
      <c r="D12411" s="1" t="str">
        <f t="shared" si="1771"/>
        <v>21:0213</v>
      </c>
      <c r="E12411" t="s">
        <v>48424</v>
      </c>
      <c r="F12411" t="s">
        <v>48425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 t="s">
        <v>4148</v>
      </c>
      <c r="P12411" t="s">
        <v>1515</v>
      </c>
      <c r="Q12411" t="s">
        <v>29</v>
      </c>
    </row>
    <row r="12412" spans="1:17" hidden="1" x14ac:dyDescent="0.25">
      <c r="A12412" t="s">
        <v>48426</v>
      </c>
      <c r="B12412" t="s">
        <v>48427</v>
      </c>
      <c r="C12412" s="1" t="str">
        <f t="shared" si="1767"/>
        <v>21:0723</v>
      </c>
      <c r="D12412" s="1" t="str">
        <f t="shared" si="1771"/>
        <v>21:0213</v>
      </c>
      <c r="E12412" t="s">
        <v>48428</v>
      </c>
      <c r="F12412" t="s">
        <v>48429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 t="s">
        <v>21</v>
      </c>
      <c r="P12412" t="s">
        <v>1515</v>
      </c>
      <c r="Q12412" t="s">
        <v>149</v>
      </c>
    </row>
    <row r="12413" spans="1:17" hidden="1" x14ac:dyDescent="0.25">
      <c r="A12413" t="s">
        <v>48430</v>
      </c>
      <c r="B12413" t="s">
        <v>48431</v>
      </c>
      <c r="C12413" s="1" t="str">
        <f t="shared" si="1767"/>
        <v>21:0723</v>
      </c>
      <c r="D12413" s="1" t="str">
        <f t="shared" si="1771"/>
        <v>21:0213</v>
      </c>
      <c r="E12413" t="s">
        <v>48432</v>
      </c>
      <c r="F12413" t="s">
        <v>48433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 t="s">
        <v>21</v>
      </c>
      <c r="P12413" t="s">
        <v>1515</v>
      </c>
      <c r="Q12413" t="s">
        <v>93</v>
      </c>
    </row>
    <row r="12414" spans="1:17" hidden="1" x14ac:dyDescent="0.25">
      <c r="A12414" t="s">
        <v>48434</v>
      </c>
      <c r="B12414" t="s">
        <v>48435</v>
      </c>
      <c r="C12414" s="1" t="str">
        <f t="shared" si="1767"/>
        <v>21:0723</v>
      </c>
      <c r="D12414" s="1" t="str">
        <f t="shared" si="1771"/>
        <v>21:0213</v>
      </c>
      <c r="E12414" t="s">
        <v>48436</v>
      </c>
      <c r="F12414" t="s">
        <v>48437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 t="s">
        <v>15971</v>
      </c>
      <c r="P12414" t="s">
        <v>391</v>
      </c>
      <c r="Q12414" t="s">
        <v>46</v>
      </c>
    </row>
    <row r="12415" spans="1:17" hidden="1" x14ac:dyDescent="0.25">
      <c r="A12415" t="s">
        <v>48438</v>
      </c>
      <c r="B12415" t="s">
        <v>48439</v>
      </c>
      <c r="C12415" s="1" t="str">
        <f t="shared" si="1767"/>
        <v>21:0723</v>
      </c>
      <c r="D12415" s="1" t="str">
        <f t="shared" si="1771"/>
        <v>21:0213</v>
      </c>
      <c r="E12415" t="s">
        <v>48440</v>
      </c>
      <c r="F12415" t="s">
        <v>48441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 t="s">
        <v>576</v>
      </c>
      <c r="P12415" t="s">
        <v>2943</v>
      </c>
      <c r="Q12415" t="s">
        <v>46</v>
      </c>
    </row>
    <row r="12416" spans="1:17" hidden="1" x14ac:dyDescent="0.25">
      <c r="A12416" t="s">
        <v>48442</v>
      </c>
      <c r="B12416" t="s">
        <v>48443</v>
      </c>
      <c r="C12416" s="1" t="str">
        <f t="shared" si="1767"/>
        <v>21:0723</v>
      </c>
      <c r="D12416" s="1" t="str">
        <f t="shared" si="1771"/>
        <v>21:0213</v>
      </c>
      <c r="E12416" t="s">
        <v>48444</v>
      </c>
      <c r="F12416" t="s">
        <v>48445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 t="s">
        <v>21</v>
      </c>
      <c r="P12416" t="s">
        <v>1515</v>
      </c>
      <c r="Q12416" t="s">
        <v>46</v>
      </c>
    </row>
    <row r="12417" spans="1:17" hidden="1" x14ac:dyDescent="0.25">
      <c r="A12417" t="s">
        <v>48446</v>
      </c>
      <c r="B12417" t="s">
        <v>48447</v>
      </c>
      <c r="C12417" s="1" t="str">
        <f t="shared" si="1767"/>
        <v>21:0723</v>
      </c>
      <c r="D12417" s="1" t="str">
        <f t="shared" si="1771"/>
        <v>21:0213</v>
      </c>
      <c r="E12417" t="s">
        <v>48448</v>
      </c>
      <c r="F12417" t="s">
        <v>48449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 t="s">
        <v>652</v>
      </c>
      <c r="P12417" t="s">
        <v>1515</v>
      </c>
      <c r="Q12417" t="s">
        <v>198</v>
      </c>
    </row>
    <row r="12418" spans="1:17" hidden="1" x14ac:dyDescent="0.25">
      <c r="A12418" t="s">
        <v>48450</v>
      </c>
      <c r="B12418" t="s">
        <v>48451</v>
      </c>
      <c r="C12418" s="1" t="str">
        <f t="shared" si="1767"/>
        <v>21:0723</v>
      </c>
      <c r="D12418" s="1" t="str">
        <f t="shared" si="1771"/>
        <v>21:0213</v>
      </c>
      <c r="E12418" t="s">
        <v>48452</v>
      </c>
      <c r="F12418" t="s">
        <v>48453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 t="s">
        <v>17914</v>
      </c>
      <c r="P12418" t="s">
        <v>4464</v>
      </c>
      <c r="Q12418" t="s">
        <v>46</v>
      </c>
    </row>
    <row r="12419" spans="1:17" hidden="1" x14ac:dyDescent="0.25">
      <c r="A12419" t="s">
        <v>48454</v>
      </c>
      <c r="B12419" t="s">
        <v>48455</v>
      </c>
      <c r="C12419" s="1" t="str">
        <f t="shared" si="1767"/>
        <v>21:0723</v>
      </c>
      <c r="D12419" s="1" t="str">
        <f t="shared" si="1771"/>
        <v>21:0213</v>
      </c>
      <c r="E12419" t="s">
        <v>48456</v>
      </c>
      <c r="F12419" t="s">
        <v>48457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 t="s">
        <v>311</v>
      </c>
      <c r="P12419" t="s">
        <v>2943</v>
      </c>
      <c r="Q12419" t="s">
        <v>71</v>
      </c>
    </row>
    <row r="12420" spans="1:17" hidden="1" x14ac:dyDescent="0.25">
      <c r="A12420" t="s">
        <v>48458</v>
      </c>
      <c r="B12420" t="s">
        <v>48459</v>
      </c>
      <c r="C12420" s="1" t="str">
        <f t="shared" si="1767"/>
        <v>21:0723</v>
      </c>
      <c r="D12420" s="1" t="str">
        <f t="shared" si="1771"/>
        <v>21:0213</v>
      </c>
      <c r="E12420" t="s">
        <v>48460</v>
      </c>
      <c r="F12420" t="s">
        <v>48461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 t="s">
        <v>3651</v>
      </c>
      <c r="P12420" t="s">
        <v>658</v>
      </c>
      <c r="Q12420" t="s">
        <v>198</v>
      </c>
    </row>
    <row r="12421" spans="1:17" hidden="1" x14ac:dyDescent="0.25">
      <c r="A12421" t="s">
        <v>48462</v>
      </c>
      <c r="B12421" t="s">
        <v>48463</v>
      </c>
      <c r="C12421" s="1" t="str">
        <f t="shared" si="1767"/>
        <v>21:0723</v>
      </c>
      <c r="D12421" s="1" t="str">
        <f t="shared" si="1771"/>
        <v>21:0213</v>
      </c>
      <c r="E12421" t="s">
        <v>48464</v>
      </c>
      <c r="F12421" t="s">
        <v>48465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 t="s">
        <v>16870</v>
      </c>
      <c r="P12421" t="s">
        <v>631</v>
      </c>
      <c r="Q12421" t="s">
        <v>29</v>
      </c>
    </row>
    <row r="12422" spans="1:17" hidden="1" x14ac:dyDescent="0.25">
      <c r="A12422" t="s">
        <v>48466</v>
      </c>
      <c r="B12422" t="s">
        <v>48467</v>
      </c>
      <c r="C12422" s="1" t="str">
        <f t="shared" si="1767"/>
        <v>21:0723</v>
      </c>
      <c r="D12422" s="1" t="str">
        <f t="shared" si="1771"/>
        <v>21:0213</v>
      </c>
      <c r="E12422" t="s">
        <v>48468</v>
      </c>
      <c r="F12422" t="s">
        <v>48469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 t="s">
        <v>21</v>
      </c>
      <c r="P12422" t="s">
        <v>1515</v>
      </c>
      <c r="Q12422" t="s">
        <v>198</v>
      </c>
    </row>
    <row r="12423" spans="1:17" hidden="1" x14ac:dyDescent="0.25">
      <c r="A12423" t="s">
        <v>48470</v>
      </c>
      <c r="B12423" t="s">
        <v>48471</v>
      </c>
      <c r="C12423" s="1" t="str">
        <f t="shared" si="1767"/>
        <v>21:0723</v>
      </c>
      <c r="D12423" s="1" t="str">
        <f t="shared" si="1771"/>
        <v>21:0213</v>
      </c>
      <c r="E12423" t="s">
        <v>48472</v>
      </c>
      <c r="F12423" t="s">
        <v>48473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 t="s">
        <v>21</v>
      </c>
      <c r="P12423" t="s">
        <v>1515</v>
      </c>
      <c r="Q12423" t="s">
        <v>52</v>
      </c>
    </row>
    <row r="12424" spans="1:17" hidden="1" x14ac:dyDescent="0.25">
      <c r="A12424" t="s">
        <v>48474</v>
      </c>
      <c r="B12424" t="s">
        <v>48475</v>
      </c>
      <c r="C12424" s="1" t="str">
        <f t="shared" si="1767"/>
        <v>21:0723</v>
      </c>
      <c r="D12424" s="1" t="str">
        <f t="shared" si="1771"/>
        <v>21:0213</v>
      </c>
      <c r="E12424" t="s">
        <v>48476</v>
      </c>
      <c r="F12424" t="s">
        <v>48477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 t="s">
        <v>21</v>
      </c>
      <c r="P12424" t="s">
        <v>397</v>
      </c>
      <c r="Q12424" t="s">
        <v>189</v>
      </c>
    </row>
    <row r="12425" spans="1:17" hidden="1" x14ac:dyDescent="0.25">
      <c r="A12425" t="s">
        <v>48478</v>
      </c>
      <c r="B12425" t="s">
        <v>48479</v>
      </c>
      <c r="C12425" s="1" t="str">
        <f t="shared" si="1767"/>
        <v>21:0723</v>
      </c>
      <c r="D12425" s="1" t="str">
        <f t="shared" si="1771"/>
        <v>21:0213</v>
      </c>
      <c r="E12425" t="s">
        <v>48480</v>
      </c>
      <c r="F12425" t="s">
        <v>48481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 t="s">
        <v>21</v>
      </c>
      <c r="P12425" t="s">
        <v>2943</v>
      </c>
      <c r="Q12425" t="s">
        <v>215</v>
      </c>
    </row>
    <row r="12426" spans="1:17" hidden="1" x14ac:dyDescent="0.25">
      <c r="A12426" t="s">
        <v>48482</v>
      </c>
      <c r="B12426" t="s">
        <v>48483</v>
      </c>
      <c r="C12426" s="1" t="str">
        <f t="shared" si="1767"/>
        <v>21:0723</v>
      </c>
      <c r="D12426" s="1" t="str">
        <f t="shared" si="1771"/>
        <v>21:0213</v>
      </c>
      <c r="E12426" t="s">
        <v>48480</v>
      </c>
      <c r="F12426" t="s">
        <v>48484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 t="s">
        <v>21</v>
      </c>
      <c r="P12426" t="s">
        <v>2943</v>
      </c>
      <c r="Q12426" t="s">
        <v>71</v>
      </c>
    </row>
    <row r="12427" spans="1:17" hidden="1" x14ac:dyDescent="0.25">
      <c r="A12427" t="s">
        <v>48485</v>
      </c>
      <c r="B12427" t="s">
        <v>48486</v>
      </c>
      <c r="C12427" s="1" t="str">
        <f t="shared" si="1767"/>
        <v>21:0723</v>
      </c>
      <c r="D12427" s="1" t="str">
        <f t="shared" si="1771"/>
        <v>21:0213</v>
      </c>
      <c r="E12427" t="s">
        <v>48487</v>
      </c>
      <c r="F12427" t="s">
        <v>48488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 t="s">
        <v>21</v>
      </c>
      <c r="P12427" t="s">
        <v>1631</v>
      </c>
      <c r="Q12427" t="s">
        <v>71</v>
      </c>
    </row>
    <row r="12428" spans="1:17" hidden="1" x14ac:dyDescent="0.25">
      <c r="A12428" t="s">
        <v>48489</v>
      </c>
      <c r="B12428" t="s">
        <v>48490</v>
      </c>
      <c r="C12428" s="1" t="str">
        <f t="shared" si="1767"/>
        <v>21:0723</v>
      </c>
      <c r="D12428" s="1" t="str">
        <f t="shared" si="1771"/>
        <v>21:0213</v>
      </c>
      <c r="E12428" t="s">
        <v>48491</v>
      </c>
      <c r="F12428" t="s">
        <v>48492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 t="s">
        <v>21</v>
      </c>
      <c r="P12428" t="s">
        <v>391</v>
      </c>
      <c r="Q12428" t="s">
        <v>215</v>
      </c>
    </row>
    <row r="12429" spans="1:17" hidden="1" x14ac:dyDescent="0.25">
      <c r="A12429" t="s">
        <v>48493</v>
      </c>
      <c r="B12429" t="s">
        <v>48494</v>
      </c>
      <c r="C12429" s="1" t="str">
        <f t="shared" si="1767"/>
        <v>21:0723</v>
      </c>
      <c r="D12429" s="1" t="str">
        <f t="shared" si="1771"/>
        <v>21:0213</v>
      </c>
      <c r="E12429" t="s">
        <v>48495</v>
      </c>
      <c r="F12429" t="s">
        <v>48496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 t="s">
        <v>21</v>
      </c>
      <c r="P12429" t="s">
        <v>1515</v>
      </c>
      <c r="Q12429" t="s">
        <v>189</v>
      </c>
    </row>
    <row r="12430" spans="1:17" hidden="1" x14ac:dyDescent="0.25">
      <c r="A12430" t="s">
        <v>48497</v>
      </c>
      <c r="B12430" t="s">
        <v>48498</v>
      </c>
      <c r="C12430" s="1" t="str">
        <f t="shared" si="1767"/>
        <v>21:0723</v>
      </c>
      <c r="D12430" s="1" t="str">
        <f t="shared" si="1771"/>
        <v>21:0213</v>
      </c>
      <c r="E12430" t="s">
        <v>48499</v>
      </c>
      <c r="F12430" t="s">
        <v>48500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 t="s">
        <v>680</v>
      </c>
      <c r="P12430" t="s">
        <v>397</v>
      </c>
      <c r="Q12430" t="s">
        <v>93</v>
      </c>
    </row>
    <row r="12431" spans="1:17" hidden="1" x14ac:dyDescent="0.25">
      <c r="A12431" t="s">
        <v>48501</v>
      </c>
      <c r="B12431" t="s">
        <v>48502</v>
      </c>
      <c r="C12431" s="1" t="str">
        <f t="shared" si="1767"/>
        <v>21:0723</v>
      </c>
      <c r="D12431" s="1" t="str">
        <f t="shared" si="1771"/>
        <v>21:0213</v>
      </c>
      <c r="E12431" t="s">
        <v>48503</v>
      </c>
      <c r="F12431" t="s">
        <v>48504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 t="s">
        <v>21</v>
      </c>
      <c r="P12431" t="s">
        <v>2212</v>
      </c>
      <c r="Q12431" t="s">
        <v>198</v>
      </c>
    </row>
    <row r="12432" spans="1:17" hidden="1" x14ac:dyDescent="0.25">
      <c r="A12432" t="s">
        <v>48505</v>
      </c>
      <c r="B12432" t="s">
        <v>48506</v>
      </c>
      <c r="C12432" s="1" t="str">
        <f t="shared" si="1767"/>
        <v>21:0723</v>
      </c>
      <c r="D12432" s="1" t="str">
        <f t="shared" si="1771"/>
        <v>21:0213</v>
      </c>
      <c r="E12432" t="s">
        <v>48507</v>
      </c>
      <c r="F12432" t="s">
        <v>48508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 t="s">
        <v>21</v>
      </c>
      <c r="P12432" t="s">
        <v>2212</v>
      </c>
      <c r="Q12432" t="s">
        <v>46</v>
      </c>
    </row>
    <row r="12433" spans="1:17" hidden="1" x14ac:dyDescent="0.25">
      <c r="A12433" t="s">
        <v>48509</v>
      </c>
      <c r="B12433" t="s">
        <v>48510</v>
      </c>
      <c r="C12433" s="1" t="str">
        <f t="shared" si="1767"/>
        <v>21:0723</v>
      </c>
      <c r="D12433" s="1" t="str">
        <f t="shared" si="1771"/>
        <v>21:0213</v>
      </c>
      <c r="E12433" t="s">
        <v>48511</v>
      </c>
      <c r="F12433" t="s">
        <v>48512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 t="s">
        <v>21</v>
      </c>
      <c r="P12433" t="s">
        <v>2212</v>
      </c>
      <c r="Q12433" t="s">
        <v>198</v>
      </c>
    </row>
    <row r="12434" spans="1:17" hidden="1" x14ac:dyDescent="0.25">
      <c r="A12434" t="s">
        <v>48513</v>
      </c>
      <c r="B12434" t="s">
        <v>48514</v>
      </c>
      <c r="C12434" s="1" t="str">
        <f t="shared" si="1767"/>
        <v>21:0723</v>
      </c>
      <c r="D12434" s="1" t="str">
        <f t="shared" si="1771"/>
        <v>21:0213</v>
      </c>
      <c r="E12434" t="s">
        <v>48515</v>
      </c>
      <c r="F12434" t="s">
        <v>48516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 t="s">
        <v>2720</v>
      </c>
      <c r="P12434" t="s">
        <v>2212</v>
      </c>
      <c r="Q12434" t="s">
        <v>198</v>
      </c>
    </row>
    <row r="12435" spans="1:17" hidden="1" x14ac:dyDescent="0.25">
      <c r="A12435" t="s">
        <v>48517</v>
      </c>
      <c r="B12435" t="s">
        <v>48518</v>
      </c>
      <c r="C12435" s="1" t="str">
        <f t="shared" si="1767"/>
        <v>21:0723</v>
      </c>
      <c r="D12435" s="1" t="str">
        <f t="shared" si="1771"/>
        <v>21:0213</v>
      </c>
      <c r="E12435" t="s">
        <v>48519</v>
      </c>
      <c r="F12435" t="s">
        <v>48520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 t="s">
        <v>21</v>
      </c>
      <c r="P12435" t="s">
        <v>2943</v>
      </c>
      <c r="Q12435" t="s">
        <v>59</v>
      </c>
    </row>
    <row r="12436" spans="1:17" hidden="1" x14ac:dyDescent="0.25">
      <c r="A12436" t="s">
        <v>48521</v>
      </c>
      <c r="B12436" t="s">
        <v>48522</v>
      </c>
      <c r="C12436" s="1" t="str">
        <f t="shared" si="1767"/>
        <v>21:0723</v>
      </c>
      <c r="D12436" s="1" t="str">
        <f t="shared" si="1771"/>
        <v>21:0213</v>
      </c>
      <c r="E12436" t="s">
        <v>48523</v>
      </c>
      <c r="F12436" t="s">
        <v>48524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 t="s">
        <v>21</v>
      </c>
      <c r="P12436" t="s">
        <v>2943</v>
      </c>
      <c r="Q12436" t="s">
        <v>29</v>
      </c>
    </row>
    <row r="12437" spans="1:17" hidden="1" x14ac:dyDescent="0.25">
      <c r="A12437" t="s">
        <v>48525</v>
      </c>
      <c r="B12437" t="s">
        <v>48526</v>
      </c>
      <c r="C12437" s="1" t="str">
        <f t="shared" si="1767"/>
        <v>21:0723</v>
      </c>
      <c r="D12437" s="1" t="str">
        <f t="shared" si="1771"/>
        <v>21:0213</v>
      </c>
      <c r="E12437" t="s">
        <v>48527</v>
      </c>
      <c r="F12437" t="s">
        <v>48528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 t="s">
        <v>21</v>
      </c>
      <c r="P12437" t="s">
        <v>2943</v>
      </c>
      <c r="Q12437" t="s">
        <v>46</v>
      </c>
    </row>
    <row r="12438" spans="1:17" hidden="1" x14ac:dyDescent="0.25">
      <c r="A12438" t="s">
        <v>48529</v>
      </c>
      <c r="B12438" t="s">
        <v>48530</v>
      </c>
      <c r="C12438" s="1" t="str">
        <f t="shared" si="1767"/>
        <v>21:0723</v>
      </c>
      <c r="D12438" s="1" t="str">
        <f t="shared" si="1771"/>
        <v>21:0213</v>
      </c>
      <c r="E12438" t="s">
        <v>48531</v>
      </c>
      <c r="F12438" t="s">
        <v>48532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 t="s">
        <v>21</v>
      </c>
      <c r="P12438" t="s">
        <v>658</v>
      </c>
      <c r="Q12438" t="s">
        <v>29</v>
      </c>
    </row>
    <row r="12439" spans="1:17" hidden="1" x14ac:dyDescent="0.25">
      <c r="A12439" t="s">
        <v>48533</v>
      </c>
      <c r="B12439" t="s">
        <v>48534</v>
      </c>
      <c r="C12439" s="1" t="str">
        <f t="shared" si="1767"/>
        <v>21:0723</v>
      </c>
      <c r="D12439" s="1" t="str">
        <f>HYPERLINK("http://geochem.nrcan.gc.ca/cdogs/content/svy/svy_e.htm", "")</f>
        <v/>
      </c>
      <c r="G12439" s="1" t="str">
        <f>HYPERLINK("http://geochem.nrcan.gc.ca/cdogs/content/cr_/cr_00086_e.htm", "86")</f>
        <v>86</v>
      </c>
      <c r="J12439" t="s">
        <v>11703</v>
      </c>
      <c r="K12439" t="s">
        <v>11704</v>
      </c>
      <c r="O12439" t="s">
        <v>2099</v>
      </c>
      <c r="P12439" t="s">
        <v>631</v>
      </c>
      <c r="Q12439" t="s">
        <v>46</v>
      </c>
    </row>
    <row r="12440" spans="1:17" hidden="1" x14ac:dyDescent="0.25">
      <c r="A12440" t="s">
        <v>48535</v>
      </c>
      <c r="B12440" t="s">
        <v>48536</v>
      </c>
      <c r="C12440" s="1" t="str">
        <f t="shared" si="1767"/>
        <v>21:0723</v>
      </c>
      <c r="D12440" s="1" t="str">
        <f t="shared" ref="D12440:D12453" si="1774">HYPERLINK("http://geochem.nrcan.gc.ca/cdogs/content/svy/svy210213_e.htm", "21:0213")</f>
        <v>21:0213</v>
      </c>
      <c r="E12440" t="s">
        <v>48537</v>
      </c>
      <c r="F12440" t="s">
        <v>48538</v>
      </c>
      <c r="H12440">
        <v>62.827100299999998</v>
      </c>
      <c r="I12440">
        <v>-133.57760519999999</v>
      </c>
      <c r="J12440" s="1" t="str">
        <f t="shared" ref="J12440:J12453" si="1775">HYPERLINK("http://geochem.nrcan.gc.ca/cdogs/content/kwd/kwd020018_e.htm", "Fluid (stream)")</f>
        <v>Fluid (stream)</v>
      </c>
      <c r="K12440" s="1" t="str">
        <f t="shared" ref="K12440:K12453" si="1776">HYPERLINK("http://geochem.nrcan.gc.ca/cdogs/content/kwd/kwd080007_e.htm", "Untreated Water")</f>
        <v>Untreated Water</v>
      </c>
      <c r="O12440" t="s">
        <v>21</v>
      </c>
      <c r="P12440" t="s">
        <v>880</v>
      </c>
      <c r="Q12440" t="s">
        <v>29</v>
      </c>
    </row>
    <row r="12441" spans="1:17" hidden="1" x14ac:dyDescent="0.25">
      <c r="A12441" t="s">
        <v>48539</v>
      </c>
      <c r="B12441" t="s">
        <v>48540</v>
      </c>
      <c r="C12441" s="1" t="str">
        <f t="shared" si="1767"/>
        <v>21:0723</v>
      </c>
      <c r="D12441" s="1" t="str">
        <f t="shared" si="1774"/>
        <v>21:0213</v>
      </c>
      <c r="E12441" t="s">
        <v>48541</v>
      </c>
      <c r="F12441" t="s">
        <v>48542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 t="s">
        <v>21</v>
      </c>
      <c r="P12441" t="s">
        <v>391</v>
      </c>
      <c r="Q12441" t="s">
        <v>29</v>
      </c>
    </row>
    <row r="12442" spans="1:17" hidden="1" x14ac:dyDescent="0.25">
      <c r="A12442" t="s">
        <v>48543</v>
      </c>
      <c r="B12442" t="s">
        <v>48544</v>
      </c>
      <c r="C12442" s="1" t="str">
        <f t="shared" si="1767"/>
        <v>21:0723</v>
      </c>
      <c r="D12442" s="1" t="str">
        <f t="shared" si="1774"/>
        <v>21:0213</v>
      </c>
      <c r="E12442" t="s">
        <v>48545</v>
      </c>
      <c r="F12442" t="s">
        <v>48546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 t="s">
        <v>21</v>
      </c>
      <c r="P12442" t="s">
        <v>2943</v>
      </c>
      <c r="Q12442" t="s">
        <v>198</v>
      </c>
    </row>
    <row r="12443" spans="1:17" hidden="1" x14ac:dyDescent="0.25">
      <c r="A12443" t="s">
        <v>48547</v>
      </c>
      <c r="B12443" t="s">
        <v>48548</v>
      </c>
      <c r="C12443" s="1" t="str">
        <f t="shared" si="1767"/>
        <v>21:0723</v>
      </c>
      <c r="D12443" s="1" t="str">
        <f t="shared" si="1774"/>
        <v>21:0213</v>
      </c>
      <c r="E12443" t="s">
        <v>48549</v>
      </c>
      <c r="F12443" t="s">
        <v>48550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 t="s">
        <v>57</v>
      </c>
      <c r="P12443" t="s">
        <v>636</v>
      </c>
      <c r="Q12443" t="s">
        <v>46</v>
      </c>
    </row>
    <row r="12444" spans="1:17" hidden="1" x14ac:dyDescent="0.25">
      <c r="A12444" t="s">
        <v>48551</v>
      </c>
      <c r="B12444" t="s">
        <v>48552</v>
      </c>
      <c r="C12444" s="1" t="str">
        <f t="shared" si="1767"/>
        <v>21:0723</v>
      </c>
      <c r="D12444" s="1" t="str">
        <f t="shared" si="1774"/>
        <v>21:0213</v>
      </c>
      <c r="E12444" t="s">
        <v>48553</v>
      </c>
      <c r="F12444" t="s">
        <v>48554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 t="s">
        <v>21</v>
      </c>
      <c r="P12444" t="s">
        <v>2943</v>
      </c>
      <c r="Q12444" t="s">
        <v>52</v>
      </c>
    </row>
    <row r="12445" spans="1:17" hidden="1" x14ac:dyDescent="0.25">
      <c r="A12445" t="s">
        <v>48555</v>
      </c>
      <c r="B12445" t="s">
        <v>48556</v>
      </c>
      <c r="C12445" s="1" t="str">
        <f t="shared" si="1767"/>
        <v>21:0723</v>
      </c>
      <c r="D12445" s="1" t="str">
        <f t="shared" si="1774"/>
        <v>21:0213</v>
      </c>
      <c r="E12445" t="s">
        <v>48557</v>
      </c>
      <c r="F12445" t="s">
        <v>48558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 t="s">
        <v>21</v>
      </c>
      <c r="P12445" t="s">
        <v>2943</v>
      </c>
      <c r="Q12445" t="s">
        <v>71</v>
      </c>
    </row>
    <row r="12446" spans="1:17" hidden="1" x14ac:dyDescent="0.25">
      <c r="A12446" t="s">
        <v>48559</v>
      </c>
      <c r="B12446" t="s">
        <v>48560</v>
      </c>
      <c r="C12446" s="1" t="str">
        <f t="shared" si="1767"/>
        <v>21:0723</v>
      </c>
      <c r="D12446" s="1" t="str">
        <f t="shared" si="1774"/>
        <v>21:0213</v>
      </c>
      <c r="E12446" t="s">
        <v>48561</v>
      </c>
      <c r="F12446" t="s">
        <v>48562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 t="s">
        <v>21</v>
      </c>
      <c r="P12446" t="s">
        <v>636</v>
      </c>
      <c r="Q12446" t="s">
        <v>103</v>
      </c>
    </row>
    <row r="12447" spans="1:17" hidden="1" x14ac:dyDescent="0.25">
      <c r="A12447" t="s">
        <v>48563</v>
      </c>
      <c r="B12447" t="s">
        <v>48564</v>
      </c>
      <c r="C12447" s="1" t="str">
        <f t="shared" si="1767"/>
        <v>21:0723</v>
      </c>
      <c r="D12447" s="1" t="str">
        <f t="shared" si="1774"/>
        <v>21:0213</v>
      </c>
      <c r="E12447" t="s">
        <v>48561</v>
      </c>
      <c r="F12447" t="s">
        <v>48565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 t="s">
        <v>21</v>
      </c>
      <c r="P12447" t="s">
        <v>631</v>
      </c>
      <c r="Q12447" t="s">
        <v>93</v>
      </c>
    </row>
    <row r="12448" spans="1:17" hidden="1" x14ac:dyDescent="0.25">
      <c r="A12448" t="s">
        <v>48566</v>
      </c>
      <c r="B12448" t="s">
        <v>48567</v>
      </c>
      <c r="C12448" s="1" t="str">
        <f t="shared" si="1767"/>
        <v>21:0723</v>
      </c>
      <c r="D12448" s="1" t="str">
        <f t="shared" si="1774"/>
        <v>21:0213</v>
      </c>
      <c r="E12448" t="s">
        <v>48568</v>
      </c>
      <c r="F12448" t="s">
        <v>48569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 t="s">
        <v>14250</v>
      </c>
      <c r="P12448" t="s">
        <v>1598</v>
      </c>
      <c r="Q12448" t="s">
        <v>103</v>
      </c>
    </row>
    <row r="12449" spans="1:17" hidden="1" x14ac:dyDescent="0.25">
      <c r="A12449" t="s">
        <v>48570</v>
      </c>
      <c r="B12449" t="s">
        <v>48571</v>
      </c>
      <c r="C12449" s="1" t="str">
        <f t="shared" si="1767"/>
        <v>21:0723</v>
      </c>
      <c r="D12449" s="1" t="str">
        <f t="shared" si="1774"/>
        <v>21:0213</v>
      </c>
      <c r="E12449" t="s">
        <v>48572</v>
      </c>
      <c r="F12449" t="s">
        <v>48573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 t="s">
        <v>3419</v>
      </c>
      <c r="P12449" t="s">
        <v>391</v>
      </c>
      <c r="Q12449" t="s">
        <v>103</v>
      </c>
    </row>
    <row r="12450" spans="1:17" hidden="1" x14ac:dyDescent="0.25">
      <c r="A12450" t="s">
        <v>48574</v>
      </c>
      <c r="B12450" t="s">
        <v>48575</v>
      </c>
      <c r="C12450" s="1" t="str">
        <f t="shared" si="1767"/>
        <v>21:0723</v>
      </c>
      <c r="D12450" s="1" t="str">
        <f t="shared" si="1774"/>
        <v>21:0213</v>
      </c>
      <c r="E12450" t="s">
        <v>48576</v>
      </c>
      <c r="F12450" t="s">
        <v>48577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 t="s">
        <v>21</v>
      </c>
      <c r="P12450" t="s">
        <v>2943</v>
      </c>
      <c r="Q12450" t="s">
        <v>189</v>
      </c>
    </row>
    <row r="12451" spans="1:17" hidden="1" x14ac:dyDescent="0.25">
      <c r="A12451" t="s">
        <v>48578</v>
      </c>
      <c r="B12451" t="s">
        <v>48579</v>
      </c>
      <c r="C12451" s="1" t="str">
        <f t="shared" si="1767"/>
        <v>21:0723</v>
      </c>
      <c r="D12451" s="1" t="str">
        <f t="shared" si="1774"/>
        <v>21:0213</v>
      </c>
      <c r="E12451" t="s">
        <v>48580</v>
      </c>
      <c r="F12451" t="s">
        <v>48581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 t="s">
        <v>370</v>
      </c>
      <c r="P12451" t="s">
        <v>2943</v>
      </c>
      <c r="Q12451" t="s">
        <v>215</v>
      </c>
    </row>
    <row r="12452" spans="1:17" hidden="1" x14ac:dyDescent="0.25">
      <c r="A12452" t="s">
        <v>48582</v>
      </c>
      <c r="B12452" t="s">
        <v>48583</v>
      </c>
      <c r="C12452" s="1" t="str">
        <f t="shared" si="1767"/>
        <v>21:0723</v>
      </c>
      <c r="D12452" s="1" t="str">
        <f t="shared" si="1774"/>
        <v>21:0213</v>
      </c>
      <c r="E12452" t="s">
        <v>48584</v>
      </c>
      <c r="F12452" t="s">
        <v>48585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 t="s">
        <v>2120</v>
      </c>
      <c r="P12452" t="s">
        <v>880</v>
      </c>
      <c r="Q12452" t="s">
        <v>93</v>
      </c>
    </row>
    <row r="12453" spans="1:17" hidden="1" x14ac:dyDescent="0.25">
      <c r="A12453" t="s">
        <v>48586</v>
      </c>
      <c r="B12453" t="s">
        <v>48587</v>
      </c>
      <c r="C12453" s="1" t="str">
        <f t="shared" si="1767"/>
        <v>21:0723</v>
      </c>
      <c r="D12453" s="1" t="str">
        <f t="shared" si="1774"/>
        <v>21:0213</v>
      </c>
      <c r="E12453" t="s">
        <v>48588</v>
      </c>
      <c r="F12453" t="s">
        <v>48589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 t="s">
        <v>21</v>
      </c>
      <c r="P12453" t="s">
        <v>1598</v>
      </c>
      <c r="Q12453" t="s">
        <v>103</v>
      </c>
    </row>
    <row r="12454" spans="1:17" hidden="1" x14ac:dyDescent="0.25">
      <c r="A12454" t="s">
        <v>48590</v>
      </c>
      <c r="B12454" t="s">
        <v>48591</v>
      </c>
      <c r="C12454" s="1" t="str">
        <f t="shared" si="1767"/>
        <v>21:0723</v>
      </c>
      <c r="D12454" s="1" t="str">
        <f>HYPERLINK("http://geochem.nrcan.gc.ca/cdogs/content/svy/svy_e.htm", "")</f>
        <v/>
      </c>
      <c r="G12454" s="1" t="str">
        <f>HYPERLINK("http://geochem.nrcan.gc.ca/cdogs/content/cr_/cr_00086_e.htm", "86")</f>
        <v>86</v>
      </c>
      <c r="J12454" t="s">
        <v>11703</v>
      </c>
      <c r="K12454" t="s">
        <v>11704</v>
      </c>
      <c r="O12454" t="s">
        <v>8423</v>
      </c>
      <c r="P12454" t="s">
        <v>658</v>
      </c>
      <c r="Q12454" t="s">
        <v>46</v>
      </c>
    </row>
    <row r="12455" spans="1:17" hidden="1" x14ac:dyDescent="0.25">
      <c r="A12455" t="s">
        <v>48592</v>
      </c>
      <c r="B12455" t="s">
        <v>48593</v>
      </c>
      <c r="C12455" s="1" t="str">
        <f t="shared" si="1767"/>
        <v>21:0723</v>
      </c>
      <c r="D12455" s="1" t="str">
        <f t="shared" ref="D12455:D12463" si="1777">HYPERLINK("http://geochem.nrcan.gc.ca/cdogs/content/svy/svy210213_e.htm", "21:0213")</f>
        <v>21:0213</v>
      </c>
      <c r="E12455" t="s">
        <v>48594</v>
      </c>
      <c r="F12455" t="s">
        <v>48595</v>
      </c>
      <c r="H12455">
        <v>62.8639005</v>
      </c>
      <c r="I12455">
        <v>-133.99200099999999</v>
      </c>
      <c r="J12455" s="1" t="str">
        <f t="shared" ref="J12455:J12463" si="1778">HYPERLINK("http://geochem.nrcan.gc.ca/cdogs/content/kwd/kwd020018_e.htm", "Fluid (stream)")</f>
        <v>Fluid (stream)</v>
      </c>
      <c r="K12455" s="1" t="str">
        <f t="shared" ref="K12455:K12463" si="1779">HYPERLINK("http://geochem.nrcan.gc.ca/cdogs/content/kwd/kwd080007_e.htm", "Untreated Water")</f>
        <v>Untreated Water</v>
      </c>
      <c r="O12455" t="s">
        <v>3027</v>
      </c>
      <c r="P12455" t="s">
        <v>658</v>
      </c>
      <c r="Q12455" t="s">
        <v>103</v>
      </c>
    </row>
    <row r="12456" spans="1:17" hidden="1" x14ac:dyDescent="0.25">
      <c r="A12456" t="s">
        <v>48596</v>
      </c>
      <c r="B12456" t="s">
        <v>48597</v>
      </c>
      <c r="C12456" s="1" t="str">
        <f t="shared" si="1767"/>
        <v>21:0723</v>
      </c>
      <c r="D12456" s="1" t="str">
        <f t="shared" si="1777"/>
        <v>21:0213</v>
      </c>
      <c r="E12456" t="s">
        <v>48598</v>
      </c>
      <c r="F12456" t="s">
        <v>48599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 t="s">
        <v>21</v>
      </c>
      <c r="P12456" t="s">
        <v>7960</v>
      </c>
      <c r="Q12456" t="s">
        <v>23</v>
      </c>
    </row>
    <row r="12457" spans="1:17" hidden="1" x14ac:dyDescent="0.25">
      <c r="A12457" t="s">
        <v>48600</v>
      </c>
      <c r="B12457" t="s">
        <v>48601</v>
      </c>
      <c r="C12457" s="1" t="str">
        <f t="shared" si="1767"/>
        <v>21:0723</v>
      </c>
      <c r="D12457" s="1" t="str">
        <f t="shared" si="1777"/>
        <v>21:0213</v>
      </c>
      <c r="E12457" t="s">
        <v>48602</v>
      </c>
      <c r="F12457" t="s">
        <v>48603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 t="s">
        <v>220</v>
      </c>
      <c r="P12457" t="s">
        <v>636</v>
      </c>
      <c r="Q12457" t="s">
        <v>23</v>
      </c>
    </row>
    <row r="12458" spans="1:17" hidden="1" x14ac:dyDescent="0.25">
      <c r="A12458" t="s">
        <v>48604</v>
      </c>
      <c r="B12458" t="s">
        <v>48605</v>
      </c>
      <c r="C12458" s="1" t="str">
        <f t="shared" si="1767"/>
        <v>21:0723</v>
      </c>
      <c r="D12458" s="1" t="str">
        <f t="shared" si="1777"/>
        <v>21:0213</v>
      </c>
      <c r="E12458" t="s">
        <v>48606</v>
      </c>
      <c r="F12458" t="s">
        <v>48607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 t="s">
        <v>588</v>
      </c>
      <c r="P12458" t="s">
        <v>3107</v>
      </c>
      <c r="Q12458" t="s">
        <v>93</v>
      </c>
    </row>
    <row r="12459" spans="1:17" hidden="1" x14ac:dyDescent="0.25">
      <c r="A12459" t="s">
        <v>48608</v>
      </c>
      <c r="B12459" t="s">
        <v>48609</v>
      </c>
      <c r="C12459" s="1" t="str">
        <f t="shared" ref="C12459:C12522" si="1780">HYPERLINK("http://geochem.nrcan.gc.ca/cdogs/content/bdl/bdl210723_e.htm", "21:0723")</f>
        <v>21:0723</v>
      </c>
      <c r="D12459" s="1" t="str">
        <f t="shared" si="1777"/>
        <v>21:0213</v>
      </c>
      <c r="E12459" t="s">
        <v>48610</v>
      </c>
      <c r="F12459" t="s">
        <v>48611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 t="s">
        <v>21</v>
      </c>
      <c r="P12459" t="s">
        <v>880</v>
      </c>
      <c r="Q12459" t="s">
        <v>103</v>
      </c>
    </row>
    <row r="12460" spans="1:17" hidden="1" x14ac:dyDescent="0.25">
      <c r="A12460" t="s">
        <v>48612</v>
      </c>
      <c r="B12460" t="s">
        <v>48613</v>
      </c>
      <c r="C12460" s="1" t="str">
        <f t="shared" si="1780"/>
        <v>21:0723</v>
      </c>
      <c r="D12460" s="1" t="str">
        <f t="shared" si="1777"/>
        <v>21:0213</v>
      </c>
      <c r="E12460" t="s">
        <v>48614</v>
      </c>
      <c r="F12460" t="s">
        <v>48615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 t="s">
        <v>21</v>
      </c>
      <c r="P12460" t="s">
        <v>3107</v>
      </c>
      <c r="Q12460" t="s">
        <v>198</v>
      </c>
    </row>
    <row r="12461" spans="1:17" hidden="1" x14ac:dyDescent="0.25">
      <c r="A12461" t="s">
        <v>48616</v>
      </c>
      <c r="B12461" t="s">
        <v>48617</v>
      </c>
      <c r="C12461" s="1" t="str">
        <f t="shared" si="1780"/>
        <v>21:0723</v>
      </c>
      <c r="D12461" s="1" t="str">
        <f t="shared" si="1777"/>
        <v>21:0213</v>
      </c>
      <c r="E12461" t="s">
        <v>48618</v>
      </c>
      <c r="F12461" t="s">
        <v>48619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 t="s">
        <v>21</v>
      </c>
      <c r="P12461" t="s">
        <v>391</v>
      </c>
      <c r="Q12461" t="s">
        <v>46</v>
      </c>
    </row>
    <row r="12462" spans="1:17" hidden="1" x14ac:dyDescent="0.25">
      <c r="A12462" t="s">
        <v>48620</v>
      </c>
      <c r="B12462" t="s">
        <v>48621</v>
      </c>
      <c r="C12462" s="1" t="str">
        <f t="shared" si="1780"/>
        <v>21:0723</v>
      </c>
      <c r="D12462" s="1" t="str">
        <f t="shared" si="1777"/>
        <v>21:0213</v>
      </c>
      <c r="E12462" t="s">
        <v>48622</v>
      </c>
      <c r="F12462" t="s">
        <v>48623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 t="s">
        <v>21</v>
      </c>
      <c r="P12462" t="s">
        <v>397</v>
      </c>
      <c r="Q12462" t="s">
        <v>93</v>
      </c>
    </row>
    <row r="12463" spans="1:17" hidden="1" x14ac:dyDescent="0.25">
      <c r="A12463" t="s">
        <v>48624</v>
      </c>
      <c r="B12463" t="s">
        <v>48625</v>
      </c>
      <c r="C12463" s="1" t="str">
        <f t="shared" si="1780"/>
        <v>21:0723</v>
      </c>
      <c r="D12463" s="1" t="str">
        <f t="shared" si="1777"/>
        <v>21:0213</v>
      </c>
      <c r="E12463" t="s">
        <v>48626</v>
      </c>
      <c r="F12463" t="s">
        <v>48627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 t="s">
        <v>64</v>
      </c>
      <c r="P12463" t="s">
        <v>1515</v>
      </c>
      <c r="Q12463" t="s">
        <v>93</v>
      </c>
    </row>
    <row r="12464" spans="1:17" hidden="1" x14ac:dyDescent="0.25">
      <c r="A12464" t="s">
        <v>48628</v>
      </c>
      <c r="B12464" t="s">
        <v>48629</v>
      </c>
      <c r="C12464" s="1" t="str">
        <f t="shared" si="1780"/>
        <v>21:0723</v>
      </c>
      <c r="D12464" s="1" t="str">
        <f>HYPERLINK("http://geochem.nrcan.gc.ca/cdogs/content/svy/svy_e.htm", "")</f>
        <v/>
      </c>
      <c r="G12464" s="1" t="str">
        <f>HYPERLINK("http://geochem.nrcan.gc.ca/cdogs/content/cr_/cr_00084_e.htm", "84")</f>
        <v>84</v>
      </c>
      <c r="J12464" t="s">
        <v>11703</v>
      </c>
      <c r="K12464" t="s">
        <v>11704</v>
      </c>
      <c r="O12464" t="s">
        <v>3376</v>
      </c>
      <c r="P12464" t="s">
        <v>397</v>
      </c>
      <c r="Q12464" t="s">
        <v>46</v>
      </c>
    </row>
    <row r="12465" spans="1:17" hidden="1" x14ac:dyDescent="0.25">
      <c r="A12465" t="s">
        <v>48630</v>
      </c>
      <c r="B12465" t="s">
        <v>48631</v>
      </c>
      <c r="C12465" s="1" t="str">
        <f t="shared" si="1780"/>
        <v>21:0723</v>
      </c>
      <c r="D12465" s="1" t="str">
        <f t="shared" ref="D12465:D12490" si="1781">HYPERLINK("http://geochem.nrcan.gc.ca/cdogs/content/svy/svy210213_e.htm", "21:0213")</f>
        <v>21:0213</v>
      </c>
      <c r="E12465" t="s">
        <v>48632</v>
      </c>
      <c r="F12465" t="s">
        <v>48633</v>
      </c>
      <c r="H12465">
        <v>62.759199000000002</v>
      </c>
      <c r="I12465">
        <v>-133.96929660000001</v>
      </c>
      <c r="J12465" s="1" t="str">
        <f t="shared" ref="J12465:J12490" si="1782">HYPERLINK("http://geochem.nrcan.gc.ca/cdogs/content/kwd/kwd020018_e.htm", "Fluid (stream)")</f>
        <v>Fluid (stream)</v>
      </c>
      <c r="K12465" s="1" t="str">
        <f t="shared" ref="K12465:K12490" si="1783">HYPERLINK("http://geochem.nrcan.gc.ca/cdogs/content/kwd/kwd080007_e.htm", "Untreated Water")</f>
        <v>Untreated Water</v>
      </c>
      <c r="O12465" t="s">
        <v>21</v>
      </c>
      <c r="P12465" t="s">
        <v>1631</v>
      </c>
      <c r="Q12465" t="s">
        <v>93</v>
      </c>
    </row>
    <row r="12466" spans="1:17" hidden="1" x14ac:dyDescent="0.25">
      <c r="A12466" t="s">
        <v>48634</v>
      </c>
      <c r="B12466" t="s">
        <v>48635</v>
      </c>
      <c r="C12466" s="1" t="str">
        <f t="shared" si="1780"/>
        <v>21:0723</v>
      </c>
      <c r="D12466" s="1" t="str">
        <f t="shared" si="1781"/>
        <v>21:0213</v>
      </c>
      <c r="E12466" t="s">
        <v>48632</v>
      </c>
      <c r="F12466" t="s">
        <v>48636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 t="s">
        <v>21</v>
      </c>
      <c r="P12466" t="s">
        <v>658</v>
      </c>
      <c r="Q12466" t="s">
        <v>103</v>
      </c>
    </row>
    <row r="12467" spans="1:17" hidden="1" x14ac:dyDescent="0.25">
      <c r="A12467" t="s">
        <v>48637</v>
      </c>
      <c r="B12467" t="s">
        <v>48638</v>
      </c>
      <c r="C12467" s="1" t="str">
        <f t="shared" si="1780"/>
        <v>21:0723</v>
      </c>
      <c r="D12467" s="1" t="str">
        <f t="shared" si="1781"/>
        <v>21:0213</v>
      </c>
      <c r="E12467" t="s">
        <v>48639</v>
      </c>
      <c r="F12467" t="s">
        <v>48640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 t="s">
        <v>21</v>
      </c>
      <c r="P12467" t="s">
        <v>391</v>
      </c>
      <c r="Q12467" t="s">
        <v>103</v>
      </c>
    </row>
    <row r="12468" spans="1:17" hidden="1" x14ac:dyDescent="0.25">
      <c r="A12468" t="s">
        <v>48641</v>
      </c>
      <c r="B12468" t="s">
        <v>48642</v>
      </c>
      <c r="C12468" s="1" t="str">
        <f t="shared" si="1780"/>
        <v>21:0723</v>
      </c>
      <c r="D12468" s="1" t="str">
        <f t="shared" si="1781"/>
        <v>21:0213</v>
      </c>
      <c r="E12468" t="s">
        <v>48643</v>
      </c>
      <c r="F12468" t="s">
        <v>48644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 t="s">
        <v>21</v>
      </c>
      <c r="P12468" t="s">
        <v>1515</v>
      </c>
      <c r="Q12468" t="s">
        <v>93</v>
      </c>
    </row>
    <row r="12469" spans="1:17" hidden="1" x14ac:dyDescent="0.25">
      <c r="A12469" t="s">
        <v>48645</v>
      </c>
      <c r="B12469" t="s">
        <v>48646</v>
      </c>
      <c r="C12469" s="1" t="str">
        <f t="shared" si="1780"/>
        <v>21:0723</v>
      </c>
      <c r="D12469" s="1" t="str">
        <f t="shared" si="1781"/>
        <v>21:0213</v>
      </c>
      <c r="E12469" t="s">
        <v>48647</v>
      </c>
      <c r="F12469" t="s">
        <v>48648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 t="s">
        <v>21</v>
      </c>
      <c r="P12469" t="s">
        <v>1515</v>
      </c>
      <c r="Q12469" t="s">
        <v>215</v>
      </c>
    </row>
    <row r="12470" spans="1:17" hidden="1" x14ac:dyDescent="0.25">
      <c r="A12470" t="s">
        <v>48649</v>
      </c>
      <c r="B12470" t="s">
        <v>48650</v>
      </c>
      <c r="C12470" s="1" t="str">
        <f t="shared" si="1780"/>
        <v>21:0723</v>
      </c>
      <c r="D12470" s="1" t="str">
        <f t="shared" si="1781"/>
        <v>21:0213</v>
      </c>
      <c r="E12470" t="s">
        <v>48651</v>
      </c>
      <c r="F12470" t="s">
        <v>48652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 t="s">
        <v>3560</v>
      </c>
      <c r="P12470" t="s">
        <v>391</v>
      </c>
      <c r="Q12470" t="s">
        <v>103</v>
      </c>
    </row>
    <row r="12471" spans="1:17" hidden="1" x14ac:dyDescent="0.25">
      <c r="A12471" t="s">
        <v>48653</v>
      </c>
      <c r="B12471" t="s">
        <v>48654</v>
      </c>
      <c r="C12471" s="1" t="str">
        <f t="shared" si="1780"/>
        <v>21:0723</v>
      </c>
      <c r="D12471" s="1" t="str">
        <f t="shared" si="1781"/>
        <v>21:0213</v>
      </c>
      <c r="E12471" t="s">
        <v>48655</v>
      </c>
      <c r="F12471" t="s">
        <v>48656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 t="s">
        <v>10710</v>
      </c>
      <c r="P12471" t="s">
        <v>830</v>
      </c>
      <c r="Q12471" t="s">
        <v>103</v>
      </c>
    </row>
    <row r="12472" spans="1:17" hidden="1" x14ac:dyDescent="0.25">
      <c r="A12472" t="s">
        <v>48657</v>
      </c>
      <c r="B12472" t="s">
        <v>48658</v>
      </c>
      <c r="C12472" s="1" t="str">
        <f t="shared" si="1780"/>
        <v>21:0723</v>
      </c>
      <c r="D12472" s="1" t="str">
        <f t="shared" si="1781"/>
        <v>21:0213</v>
      </c>
      <c r="E12472" t="s">
        <v>48659</v>
      </c>
      <c r="F12472" t="s">
        <v>48660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 t="s">
        <v>21</v>
      </c>
      <c r="P12472" t="s">
        <v>391</v>
      </c>
      <c r="Q12472" t="s">
        <v>103</v>
      </c>
    </row>
    <row r="12473" spans="1:17" hidden="1" x14ac:dyDescent="0.25">
      <c r="A12473" t="s">
        <v>48661</v>
      </c>
      <c r="B12473" t="s">
        <v>48662</v>
      </c>
      <c r="C12473" s="1" t="str">
        <f t="shared" si="1780"/>
        <v>21:0723</v>
      </c>
      <c r="D12473" s="1" t="str">
        <f t="shared" si="1781"/>
        <v>21:0213</v>
      </c>
      <c r="E12473" t="s">
        <v>48663</v>
      </c>
      <c r="F12473" t="s">
        <v>48664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 t="s">
        <v>551</v>
      </c>
      <c r="P12473" t="s">
        <v>2943</v>
      </c>
      <c r="Q12473" t="s">
        <v>46</v>
      </c>
    </row>
    <row r="12474" spans="1:17" hidden="1" x14ac:dyDescent="0.25">
      <c r="A12474" t="s">
        <v>48665</v>
      </c>
      <c r="B12474" t="s">
        <v>48666</v>
      </c>
      <c r="C12474" s="1" t="str">
        <f t="shared" si="1780"/>
        <v>21:0723</v>
      </c>
      <c r="D12474" s="1" t="str">
        <f t="shared" si="1781"/>
        <v>21:0213</v>
      </c>
      <c r="E12474" t="s">
        <v>48667</v>
      </c>
      <c r="F12474" t="s">
        <v>48668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 t="s">
        <v>551</v>
      </c>
      <c r="P12474" t="s">
        <v>1515</v>
      </c>
      <c r="Q12474" t="s">
        <v>103</v>
      </c>
    </row>
    <row r="12475" spans="1:17" hidden="1" x14ac:dyDescent="0.25">
      <c r="A12475" t="s">
        <v>48669</v>
      </c>
      <c r="B12475" t="s">
        <v>48670</v>
      </c>
      <c r="C12475" s="1" t="str">
        <f t="shared" si="1780"/>
        <v>21:0723</v>
      </c>
      <c r="D12475" s="1" t="str">
        <f t="shared" si="1781"/>
        <v>21:0213</v>
      </c>
      <c r="E12475" t="s">
        <v>48671</v>
      </c>
      <c r="F12475" t="s">
        <v>48672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 t="s">
        <v>370</v>
      </c>
      <c r="P12475" t="s">
        <v>2943</v>
      </c>
      <c r="Q12475" t="s">
        <v>215</v>
      </c>
    </row>
    <row r="12476" spans="1:17" hidden="1" x14ac:dyDescent="0.25">
      <c r="A12476" t="s">
        <v>48673</v>
      </c>
      <c r="B12476" t="s">
        <v>48674</v>
      </c>
      <c r="C12476" s="1" t="str">
        <f t="shared" si="1780"/>
        <v>21:0723</v>
      </c>
      <c r="D12476" s="1" t="str">
        <f t="shared" si="1781"/>
        <v>21:0213</v>
      </c>
      <c r="E12476" t="s">
        <v>48675</v>
      </c>
      <c r="F12476" t="s">
        <v>48676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 t="s">
        <v>21</v>
      </c>
      <c r="P12476" t="s">
        <v>17680</v>
      </c>
      <c r="Q12476" t="s">
        <v>198</v>
      </c>
    </row>
    <row r="12477" spans="1:17" hidden="1" x14ac:dyDescent="0.25">
      <c r="A12477" t="s">
        <v>48677</v>
      </c>
      <c r="B12477" t="s">
        <v>48678</v>
      </c>
      <c r="C12477" s="1" t="str">
        <f t="shared" si="1780"/>
        <v>21:0723</v>
      </c>
      <c r="D12477" s="1" t="str">
        <f t="shared" si="1781"/>
        <v>21:0213</v>
      </c>
      <c r="E12477" t="s">
        <v>48679</v>
      </c>
      <c r="F12477" t="s">
        <v>48680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 t="s">
        <v>17347</v>
      </c>
      <c r="P12477" t="s">
        <v>48681</v>
      </c>
      <c r="Q12477" t="s">
        <v>29</v>
      </c>
    </row>
    <row r="12478" spans="1:17" hidden="1" x14ac:dyDescent="0.25">
      <c r="A12478" t="s">
        <v>48682</v>
      </c>
      <c r="B12478" t="s">
        <v>48683</v>
      </c>
      <c r="C12478" s="1" t="str">
        <f t="shared" si="1780"/>
        <v>21:0723</v>
      </c>
      <c r="D12478" s="1" t="str">
        <f t="shared" si="1781"/>
        <v>21:0213</v>
      </c>
      <c r="E12478" t="s">
        <v>48684</v>
      </c>
      <c r="F12478" t="s">
        <v>48685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  <c r="O12478" t="s">
        <v>108</v>
      </c>
      <c r="P12478" t="s">
        <v>108</v>
      </c>
      <c r="Q12478" t="s">
        <v>108</v>
      </c>
    </row>
    <row r="12479" spans="1:17" hidden="1" x14ac:dyDescent="0.25">
      <c r="A12479" t="s">
        <v>48686</v>
      </c>
      <c r="B12479" t="s">
        <v>48687</v>
      </c>
      <c r="C12479" s="1" t="str">
        <f t="shared" si="1780"/>
        <v>21:0723</v>
      </c>
      <c r="D12479" s="1" t="str">
        <f t="shared" si="1781"/>
        <v>21:0213</v>
      </c>
      <c r="E12479" t="s">
        <v>48688</v>
      </c>
      <c r="F12479" t="s">
        <v>48689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 t="s">
        <v>48690</v>
      </c>
      <c r="P12479" t="s">
        <v>631</v>
      </c>
      <c r="Q12479" t="s">
        <v>392</v>
      </c>
    </row>
    <row r="12480" spans="1:17" hidden="1" x14ac:dyDescent="0.25">
      <c r="A12480" t="s">
        <v>48691</v>
      </c>
      <c r="B12480" t="s">
        <v>48692</v>
      </c>
      <c r="C12480" s="1" t="str">
        <f t="shared" si="1780"/>
        <v>21:0723</v>
      </c>
      <c r="D12480" s="1" t="str">
        <f t="shared" si="1781"/>
        <v>21:0213</v>
      </c>
      <c r="E12480" t="s">
        <v>48693</v>
      </c>
      <c r="F12480" t="s">
        <v>48694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 t="s">
        <v>21</v>
      </c>
      <c r="P12480" t="s">
        <v>10697</v>
      </c>
      <c r="Q12480" t="s">
        <v>35</v>
      </c>
    </row>
    <row r="12481" spans="1:17" hidden="1" x14ac:dyDescent="0.25">
      <c r="A12481" t="s">
        <v>48695</v>
      </c>
      <c r="B12481" t="s">
        <v>48696</v>
      </c>
      <c r="C12481" s="1" t="str">
        <f t="shared" si="1780"/>
        <v>21:0723</v>
      </c>
      <c r="D12481" s="1" t="str">
        <f t="shared" si="1781"/>
        <v>21:0213</v>
      </c>
      <c r="E12481" t="s">
        <v>48697</v>
      </c>
      <c r="F12481" t="s">
        <v>48698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 t="s">
        <v>44890</v>
      </c>
      <c r="P12481" t="s">
        <v>8038</v>
      </c>
      <c r="Q12481" t="s">
        <v>35</v>
      </c>
    </row>
    <row r="12482" spans="1:17" hidden="1" x14ac:dyDescent="0.25">
      <c r="A12482" t="s">
        <v>48699</v>
      </c>
      <c r="B12482" t="s">
        <v>48700</v>
      </c>
      <c r="C12482" s="1" t="str">
        <f t="shared" si="1780"/>
        <v>21:0723</v>
      </c>
      <c r="D12482" s="1" t="str">
        <f t="shared" si="1781"/>
        <v>21:0213</v>
      </c>
      <c r="E12482" t="s">
        <v>48701</v>
      </c>
      <c r="F12482" t="s">
        <v>48702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 t="s">
        <v>2257</v>
      </c>
      <c r="P12482" t="s">
        <v>391</v>
      </c>
      <c r="Q12482" t="s">
        <v>35</v>
      </c>
    </row>
    <row r="12483" spans="1:17" hidden="1" x14ac:dyDescent="0.25">
      <c r="A12483" t="s">
        <v>48703</v>
      </c>
      <c r="B12483" t="s">
        <v>48704</v>
      </c>
      <c r="C12483" s="1" t="str">
        <f t="shared" si="1780"/>
        <v>21:0723</v>
      </c>
      <c r="D12483" s="1" t="str">
        <f t="shared" si="1781"/>
        <v>21:0213</v>
      </c>
      <c r="E12483" t="s">
        <v>48705</v>
      </c>
      <c r="F12483" t="s">
        <v>48706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 t="s">
        <v>5563</v>
      </c>
      <c r="P12483" t="s">
        <v>1631</v>
      </c>
      <c r="Q12483" t="s">
        <v>46</v>
      </c>
    </row>
    <row r="12484" spans="1:17" hidden="1" x14ac:dyDescent="0.25">
      <c r="A12484" t="s">
        <v>48707</v>
      </c>
      <c r="B12484" t="s">
        <v>48708</v>
      </c>
      <c r="C12484" s="1" t="str">
        <f t="shared" si="1780"/>
        <v>21:0723</v>
      </c>
      <c r="D12484" s="1" t="str">
        <f t="shared" si="1781"/>
        <v>21:0213</v>
      </c>
      <c r="E12484" t="s">
        <v>48709</v>
      </c>
      <c r="F12484" t="s">
        <v>48710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 t="s">
        <v>113</v>
      </c>
      <c r="P12484" t="s">
        <v>2212</v>
      </c>
      <c r="Q12484" t="s">
        <v>71</v>
      </c>
    </row>
    <row r="12485" spans="1:17" hidden="1" x14ac:dyDescent="0.25">
      <c r="A12485" t="s">
        <v>48711</v>
      </c>
      <c r="B12485" t="s">
        <v>48712</v>
      </c>
      <c r="C12485" s="1" t="str">
        <f t="shared" si="1780"/>
        <v>21:0723</v>
      </c>
      <c r="D12485" s="1" t="str">
        <f t="shared" si="1781"/>
        <v>21:0213</v>
      </c>
      <c r="E12485" t="s">
        <v>48713</v>
      </c>
      <c r="F12485" t="s">
        <v>48714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 t="s">
        <v>15647</v>
      </c>
      <c r="P12485" t="s">
        <v>636</v>
      </c>
      <c r="Q12485" t="s">
        <v>138</v>
      </c>
    </row>
    <row r="12486" spans="1:17" hidden="1" x14ac:dyDescent="0.25">
      <c r="A12486" t="s">
        <v>48715</v>
      </c>
      <c r="B12486" t="s">
        <v>48716</v>
      </c>
      <c r="C12486" s="1" t="str">
        <f t="shared" si="1780"/>
        <v>21:0723</v>
      </c>
      <c r="D12486" s="1" t="str">
        <f t="shared" si="1781"/>
        <v>21:0213</v>
      </c>
      <c r="E12486" t="s">
        <v>48717</v>
      </c>
      <c r="F12486" t="s">
        <v>48718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 t="s">
        <v>327</v>
      </c>
      <c r="P12486" t="s">
        <v>2943</v>
      </c>
      <c r="Q12486" t="s">
        <v>2366</v>
      </c>
    </row>
    <row r="12487" spans="1:17" hidden="1" x14ac:dyDescent="0.25">
      <c r="A12487" t="s">
        <v>48719</v>
      </c>
      <c r="B12487" t="s">
        <v>48720</v>
      </c>
      <c r="C12487" s="1" t="str">
        <f t="shared" si="1780"/>
        <v>21:0723</v>
      </c>
      <c r="D12487" s="1" t="str">
        <f t="shared" si="1781"/>
        <v>21:0213</v>
      </c>
      <c r="E12487" t="s">
        <v>48721</v>
      </c>
      <c r="F12487" t="s">
        <v>48722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 t="s">
        <v>630</v>
      </c>
      <c r="P12487" t="s">
        <v>397</v>
      </c>
      <c r="Q12487" t="s">
        <v>1528</v>
      </c>
    </row>
    <row r="12488" spans="1:17" hidden="1" x14ac:dyDescent="0.25">
      <c r="A12488" t="s">
        <v>48723</v>
      </c>
      <c r="B12488" t="s">
        <v>48724</v>
      </c>
      <c r="C12488" s="1" t="str">
        <f t="shared" si="1780"/>
        <v>21:0723</v>
      </c>
      <c r="D12488" s="1" t="str">
        <f t="shared" si="1781"/>
        <v>21:0213</v>
      </c>
      <c r="E12488" t="s">
        <v>48725</v>
      </c>
      <c r="F12488" t="s">
        <v>48726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 t="s">
        <v>1247</v>
      </c>
      <c r="P12488" t="s">
        <v>397</v>
      </c>
      <c r="Q12488" t="s">
        <v>2366</v>
      </c>
    </row>
    <row r="12489" spans="1:17" hidden="1" x14ac:dyDescent="0.25">
      <c r="A12489" t="s">
        <v>48727</v>
      </c>
      <c r="B12489" t="s">
        <v>48728</v>
      </c>
      <c r="C12489" s="1" t="str">
        <f t="shared" si="1780"/>
        <v>21:0723</v>
      </c>
      <c r="D12489" s="1" t="str">
        <f t="shared" si="1781"/>
        <v>21:0213</v>
      </c>
      <c r="E12489" t="s">
        <v>48725</v>
      </c>
      <c r="F12489" t="s">
        <v>48729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 t="s">
        <v>680</v>
      </c>
      <c r="P12489" t="s">
        <v>397</v>
      </c>
      <c r="Q12489" t="s">
        <v>2366</v>
      </c>
    </row>
    <row r="12490" spans="1:17" hidden="1" x14ac:dyDescent="0.25">
      <c r="A12490" t="s">
        <v>48730</v>
      </c>
      <c r="B12490" t="s">
        <v>48731</v>
      </c>
      <c r="C12490" s="1" t="str">
        <f t="shared" si="1780"/>
        <v>21:0723</v>
      </c>
      <c r="D12490" s="1" t="str">
        <f t="shared" si="1781"/>
        <v>21:0213</v>
      </c>
      <c r="E12490" t="s">
        <v>48732</v>
      </c>
      <c r="F12490" t="s">
        <v>48733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 t="s">
        <v>1771</v>
      </c>
      <c r="P12490" t="s">
        <v>2212</v>
      </c>
      <c r="Q12490" t="s">
        <v>1528</v>
      </c>
    </row>
    <row r="12491" spans="1:17" hidden="1" x14ac:dyDescent="0.25">
      <c r="A12491" t="s">
        <v>48734</v>
      </c>
      <c r="B12491" t="s">
        <v>48735</v>
      </c>
      <c r="C12491" s="1" t="str">
        <f t="shared" si="1780"/>
        <v>21:0723</v>
      </c>
      <c r="D12491" s="1" t="str">
        <f>HYPERLINK("http://geochem.nrcan.gc.ca/cdogs/content/svy/svy_e.htm", "")</f>
        <v/>
      </c>
      <c r="G12491" s="1" t="str">
        <f>HYPERLINK("http://geochem.nrcan.gc.ca/cdogs/content/cr_/cr_00085_e.htm", "85")</f>
        <v>85</v>
      </c>
      <c r="J12491" t="s">
        <v>11703</v>
      </c>
      <c r="K12491" t="s">
        <v>11704</v>
      </c>
      <c r="O12491" t="s">
        <v>5641</v>
      </c>
      <c r="P12491" t="s">
        <v>397</v>
      </c>
      <c r="Q12491" t="s">
        <v>52</v>
      </c>
    </row>
    <row r="12492" spans="1:17" hidden="1" x14ac:dyDescent="0.25">
      <c r="A12492" t="s">
        <v>48736</v>
      </c>
      <c r="B12492" t="s">
        <v>48737</v>
      </c>
      <c r="C12492" s="1" t="str">
        <f t="shared" si="1780"/>
        <v>21:0723</v>
      </c>
      <c r="D12492" s="1" t="str">
        <f t="shared" ref="D12492:D12497" si="1784">HYPERLINK("http://geochem.nrcan.gc.ca/cdogs/content/svy/svy210213_e.htm", "21:0213")</f>
        <v>21:0213</v>
      </c>
      <c r="E12492" t="s">
        <v>48738</v>
      </c>
      <c r="F12492" t="s">
        <v>48739</v>
      </c>
      <c r="H12492">
        <v>62.390974300000003</v>
      </c>
      <c r="I12492">
        <v>-134.472103</v>
      </c>
      <c r="J12492" s="1" t="str">
        <f t="shared" ref="J12492:J12497" si="1785">HYPERLINK("http://geochem.nrcan.gc.ca/cdogs/content/kwd/kwd020018_e.htm", "Fluid (stream)")</f>
        <v>Fluid (stream)</v>
      </c>
      <c r="K12492" s="1" t="str">
        <f t="shared" ref="K12492:K12497" si="1786">HYPERLINK("http://geochem.nrcan.gc.ca/cdogs/content/kwd/kwd080007_e.htm", "Untreated Water")</f>
        <v>Untreated Water</v>
      </c>
      <c r="O12492" t="s">
        <v>220</v>
      </c>
      <c r="P12492" t="s">
        <v>2212</v>
      </c>
      <c r="Q12492" t="s">
        <v>2392</v>
      </c>
    </row>
    <row r="12493" spans="1:17" hidden="1" x14ac:dyDescent="0.25">
      <c r="A12493" t="s">
        <v>48740</v>
      </c>
      <c r="B12493" t="s">
        <v>48741</v>
      </c>
      <c r="C12493" s="1" t="str">
        <f t="shared" si="1780"/>
        <v>21:0723</v>
      </c>
      <c r="D12493" s="1" t="str">
        <f t="shared" si="1784"/>
        <v>21:0213</v>
      </c>
      <c r="E12493" t="s">
        <v>48742</v>
      </c>
      <c r="F12493" t="s">
        <v>48743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 t="s">
        <v>21</v>
      </c>
      <c r="P12493" t="s">
        <v>583</v>
      </c>
      <c r="Q12493" t="s">
        <v>143</v>
      </c>
    </row>
    <row r="12494" spans="1:17" hidden="1" x14ac:dyDescent="0.25">
      <c r="A12494" t="s">
        <v>48744</v>
      </c>
      <c r="B12494" t="s">
        <v>48745</v>
      </c>
      <c r="C12494" s="1" t="str">
        <f t="shared" si="1780"/>
        <v>21:0723</v>
      </c>
      <c r="D12494" s="1" t="str">
        <f t="shared" si="1784"/>
        <v>21:0213</v>
      </c>
      <c r="E12494" t="s">
        <v>48746</v>
      </c>
      <c r="F12494" t="s">
        <v>48747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 t="s">
        <v>1771</v>
      </c>
      <c r="P12494" t="s">
        <v>583</v>
      </c>
      <c r="Q12494" t="s">
        <v>88</v>
      </c>
    </row>
    <row r="12495" spans="1:17" hidden="1" x14ac:dyDescent="0.25">
      <c r="A12495" t="s">
        <v>48748</v>
      </c>
      <c r="B12495" t="s">
        <v>48749</v>
      </c>
      <c r="C12495" s="1" t="str">
        <f t="shared" si="1780"/>
        <v>21:0723</v>
      </c>
      <c r="D12495" s="1" t="str">
        <f t="shared" si="1784"/>
        <v>21:0213</v>
      </c>
      <c r="E12495" t="s">
        <v>48750</v>
      </c>
      <c r="F12495" t="s">
        <v>48751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 t="s">
        <v>113</v>
      </c>
      <c r="P12495" t="s">
        <v>583</v>
      </c>
      <c r="Q12495" t="s">
        <v>59</v>
      </c>
    </row>
    <row r="12496" spans="1:17" hidden="1" x14ac:dyDescent="0.25">
      <c r="A12496" t="s">
        <v>48752</v>
      </c>
      <c r="B12496" t="s">
        <v>48753</v>
      </c>
      <c r="C12496" s="1" t="str">
        <f t="shared" si="1780"/>
        <v>21:0723</v>
      </c>
      <c r="D12496" s="1" t="str">
        <f t="shared" si="1784"/>
        <v>21:0213</v>
      </c>
      <c r="E12496" t="s">
        <v>48754</v>
      </c>
      <c r="F12496" t="s">
        <v>48755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 t="s">
        <v>1597</v>
      </c>
      <c r="P12496" t="s">
        <v>583</v>
      </c>
      <c r="Q12496" t="s">
        <v>23</v>
      </c>
    </row>
    <row r="12497" spans="1:17" hidden="1" x14ac:dyDescent="0.25">
      <c r="A12497" t="s">
        <v>48756</v>
      </c>
      <c r="B12497" t="s">
        <v>48757</v>
      </c>
      <c r="C12497" s="1" t="str">
        <f t="shared" si="1780"/>
        <v>21:0723</v>
      </c>
      <c r="D12497" s="1" t="str">
        <f t="shared" si="1784"/>
        <v>21:0213</v>
      </c>
      <c r="E12497" t="s">
        <v>48758</v>
      </c>
      <c r="F12497" t="s">
        <v>48759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 t="s">
        <v>5802</v>
      </c>
      <c r="P12497" t="s">
        <v>583</v>
      </c>
      <c r="Q12497" t="s">
        <v>198</v>
      </c>
    </row>
    <row r="12498" spans="1:17" hidden="1" x14ac:dyDescent="0.25">
      <c r="A12498" t="s">
        <v>48760</v>
      </c>
      <c r="B12498" t="s">
        <v>48761</v>
      </c>
      <c r="C12498" s="1" t="str">
        <f t="shared" si="1780"/>
        <v>21:0723</v>
      </c>
      <c r="D12498" s="1" t="str">
        <f>HYPERLINK("http://geochem.nrcan.gc.ca/cdogs/content/svy/svy_e.htm", "")</f>
        <v/>
      </c>
      <c r="G12498" s="1" t="str">
        <f>HYPERLINK("http://geochem.nrcan.gc.ca/cdogs/content/cr_/cr_00086_e.htm", "86")</f>
        <v>86</v>
      </c>
      <c r="J12498" t="s">
        <v>11703</v>
      </c>
      <c r="K12498" t="s">
        <v>11704</v>
      </c>
      <c r="O12498" t="s">
        <v>3060</v>
      </c>
      <c r="P12498" t="s">
        <v>1631</v>
      </c>
      <c r="Q12498" t="s">
        <v>103</v>
      </c>
    </row>
    <row r="12499" spans="1:17" hidden="1" x14ac:dyDescent="0.25">
      <c r="A12499" t="s">
        <v>48762</v>
      </c>
      <c r="B12499" t="s">
        <v>48763</v>
      </c>
      <c r="C12499" s="1" t="str">
        <f t="shared" si="1780"/>
        <v>21:0723</v>
      </c>
      <c r="D12499" s="1" t="str">
        <f t="shared" ref="D12499:D12526" si="1787">HYPERLINK("http://geochem.nrcan.gc.ca/cdogs/content/svy/svy210213_e.htm", "21:0213")</f>
        <v>21:0213</v>
      </c>
      <c r="E12499" t="s">
        <v>48758</v>
      </c>
      <c r="F12499" t="s">
        <v>48764</v>
      </c>
      <c r="H12499">
        <v>62.195467100000002</v>
      </c>
      <c r="I12499">
        <v>-134.06688740000001</v>
      </c>
      <c r="J12499" s="1" t="str">
        <f t="shared" ref="J12499:J12526" si="1788">HYPERLINK("http://geochem.nrcan.gc.ca/cdogs/content/kwd/kwd020018_e.htm", "Fluid (stream)")</f>
        <v>Fluid (stream)</v>
      </c>
      <c r="K12499" s="1" t="str">
        <f t="shared" ref="K12499:K12526" si="1789">HYPERLINK("http://geochem.nrcan.gc.ca/cdogs/content/kwd/kwd080007_e.htm", "Untreated Water")</f>
        <v>Untreated Water</v>
      </c>
      <c r="O12499" t="s">
        <v>17371</v>
      </c>
      <c r="P12499" t="s">
        <v>2212</v>
      </c>
      <c r="Q12499" t="s">
        <v>103</v>
      </c>
    </row>
    <row r="12500" spans="1:17" hidden="1" x14ac:dyDescent="0.25">
      <c r="A12500" t="s">
        <v>48765</v>
      </c>
      <c r="B12500" t="s">
        <v>48766</v>
      </c>
      <c r="C12500" s="1" t="str">
        <f t="shared" si="1780"/>
        <v>21:0723</v>
      </c>
      <c r="D12500" s="1" t="str">
        <f t="shared" si="1787"/>
        <v>21:0213</v>
      </c>
      <c r="E12500" t="s">
        <v>48767</v>
      </c>
      <c r="F12500" t="s">
        <v>48768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 t="s">
        <v>3027</v>
      </c>
      <c r="P12500" t="s">
        <v>2212</v>
      </c>
      <c r="Q12500" t="s">
        <v>103</v>
      </c>
    </row>
    <row r="12501" spans="1:17" hidden="1" x14ac:dyDescent="0.25">
      <c r="A12501" t="s">
        <v>48769</v>
      </c>
      <c r="B12501" t="s">
        <v>48770</v>
      </c>
      <c r="C12501" s="1" t="str">
        <f t="shared" si="1780"/>
        <v>21:0723</v>
      </c>
      <c r="D12501" s="1" t="str">
        <f t="shared" si="1787"/>
        <v>21:0213</v>
      </c>
      <c r="E12501" t="s">
        <v>48771</v>
      </c>
      <c r="F12501" t="s">
        <v>48772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 t="s">
        <v>8423</v>
      </c>
      <c r="P12501" t="s">
        <v>583</v>
      </c>
      <c r="Q12501" t="s">
        <v>71</v>
      </c>
    </row>
    <row r="12502" spans="1:17" hidden="1" x14ac:dyDescent="0.25">
      <c r="A12502" t="s">
        <v>48773</v>
      </c>
      <c r="B12502" t="s">
        <v>48774</v>
      </c>
      <c r="C12502" s="1" t="str">
        <f t="shared" si="1780"/>
        <v>21:0723</v>
      </c>
      <c r="D12502" s="1" t="str">
        <f t="shared" si="1787"/>
        <v>21:0213</v>
      </c>
      <c r="E12502" t="s">
        <v>48775</v>
      </c>
      <c r="F12502" t="s">
        <v>48776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 t="s">
        <v>2927</v>
      </c>
      <c r="P12502" t="s">
        <v>2212</v>
      </c>
      <c r="Q12502" t="s">
        <v>93</v>
      </c>
    </row>
    <row r="12503" spans="1:17" hidden="1" x14ac:dyDescent="0.25">
      <c r="A12503" t="s">
        <v>48777</v>
      </c>
      <c r="B12503" t="s">
        <v>48778</v>
      </c>
      <c r="C12503" s="1" t="str">
        <f t="shared" si="1780"/>
        <v>21:0723</v>
      </c>
      <c r="D12503" s="1" t="str">
        <f t="shared" si="1787"/>
        <v>21:0213</v>
      </c>
      <c r="E12503" t="s">
        <v>48779</v>
      </c>
      <c r="F12503" t="s">
        <v>48780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 t="s">
        <v>3532</v>
      </c>
      <c r="P12503" t="s">
        <v>397</v>
      </c>
      <c r="Q12503" t="s">
        <v>46</v>
      </c>
    </row>
    <row r="12504" spans="1:17" hidden="1" x14ac:dyDescent="0.25">
      <c r="A12504" t="s">
        <v>48781</v>
      </c>
      <c r="B12504" t="s">
        <v>48782</v>
      </c>
      <c r="C12504" s="1" t="str">
        <f t="shared" si="1780"/>
        <v>21:0723</v>
      </c>
      <c r="D12504" s="1" t="str">
        <f t="shared" si="1787"/>
        <v>21:0213</v>
      </c>
      <c r="E12504" t="s">
        <v>48783</v>
      </c>
      <c r="F12504" t="s">
        <v>48784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 t="s">
        <v>3406</v>
      </c>
      <c r="P12504" t="s">
        <v>2212</v>
      </c>
      <c r="Q12504" t="s">
        <v>59</v>
      </c>
    </row>
    <row r="12505" spans="1:17" hidden="1" x14ac:dyDescent="0.25">
      <c r="A12505" t="s">
        <v>48785</v>
      </c>
      <c r="B12505" t="s">
        <v>48786</v>
      </c>
      <c r="C12505" s="1" t="str">
        <f t="shared" si="1780"/>
        <v>21:0723</v>
      </c>
      <c r="D12505" s="1" t="str">
        <f t="shared" si="1787"/>
        <v>21:0213</v>
      </c>
      <c r="E12505" t="s">
        <v>48787</v>
      </c>
      <c r="F12505" t="s">
        <v>48788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 t="s">
        <v>21</v>
      </c>
      <c r="P12505" t="s">
        <v>2212</v>
      </c>
      <c r="Q12505" t="s">
        <v>46</v>
      </c>
    </row>
    <row r="12506" spans="1:17" hidden="1" x14ac:dyDescent="0.25">
      <c r="A12506" t="s">
        <v>48789</v>
      </c>
      <c r="B12506" t="s">
        <v>48790</v>
      </c>
      <c r="C12506" s="1" t="str">
        <f t="shared" si="1780"/>
        <v>21:0723</v>
      </c>
      <c r="D12506" s="1" t="str">
        <f t="shared" si="1787"/>
        <v>21:0213</v>
      </c>
      <c r="E12506" t="s">
        <v>48791</v>
      </c>
      <c r="F12506" t="s">
        <v>48792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 t="s">
        <v>2120</v>
      </c>
      <c r="P12506" t="s">
        <v>583</v>
      </c>
      <c r="Q12506" t="s">
        <v>46</v>
      </c>
    </row>
    <row r="12507" spans="1:17" hidden="1" x14ac:dyDescent="0.25">
      <c r="A12507" t="s">
        <v>48793</v>
      </c>
      <c r="B12507" t="s">
        <v>48794</v>
      </c>
      <c r="C12507" s="1" t="str">
        <f t="shared" si="1780"/>
        <v>21:0723</v>
      </c>
      <c r="D12507" s="1" t="str">
        <f t="shared" si="1787"/>
        <v>21:0213</v>
      </c>
      <c r="E12507" t="s">
        <v>48795</v>
      </c>
      <c r="F12507" t="s">
        <v>48796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 t="s">
        <v>21</v>
      </c>
      <c r="P12507" t="s">
        <v>583</v>
      </c>
      <c r="Q12507" t="s">
        <v>71</v>
      </c>
    </row>
    <row r="12508" spans="1:17" hidden="1" x14ac:dyDescent="0.25">
      <c r="A12508" t="s">
        <v>48797</v>
      </c>
      <c r="B12508" t="s">
        <v>48798</v>
      </c>
      <c r="C12508" s="1" t="str">
        <f t="shared" si="1780"/>
        <v>21:0723</v>
      </c>
      <c r="D12508" s="1" t="str">
        <f t="shared" si="1787"/>
        <v>21:0213</v>
      </c>
      <c r="E12508" t="s">
        <v>48799</v>
      </c>
      <c r="F12508" t="s">
        <v>48800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 t="s">
        <v>64</v>
      </c>
      <c r="P12508" t="s">
        <v>2212</v>
      </c>
      <c r="Q12508" t="s">
        <v>93</v>
      </c>
    </row>
    <row r="12509" spans="1:17" hidden="1" x14ac:dyDescent="0.25">
      <c r="A12509" t="s">
        <v>48801</v>
      </c>
      <c r="B12509" t="s">
        <v>48802</v>
      </c>
      <c r="C12509" s="1" t="str">
        <f t="shared" si="1780"/>
        <v>21:0723</v>
      </c>
      <c r="D12509" s="1" t="str">
        <f t="shared" si="1787"/>
        <v>21:0213</v>
      </c>
      <c r="E12509" t="s">
        <v>48803</v>
      </c>
      <c r="F12509" t="s">
        <v>48804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 t="s">
        <v>5641</v>
      </c>
      <c r="P12509" t="s">
        <v>583</v>
      </c>
      <c r="Q12509" t="s">
        <v>93</v>
      </c>
    </row>
    <row r="12510" spans="1:17" hidden="1" x14ac:dyDescent="0.25">
      <c r="A12510" t="s">
        <v>48805</v>
      </c>
      <c r="B12510" t="s">
        <v>48806</v>
      </c>
      <c r="C12510" s="1" t="str">
        <f t="shared" si="1780"/>
        <v>21:0723</v>
      </c>
      <c r="D12510" s="1" t="str">
        <f t="shared" si="1787"/>
        <v>21:0213</v>
      </c>
      <c r="E12510" t="s">
        <v>48807</v>
      </c>
      <c r="F12510" t="s">
        <v>48808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 t="s">
        <v>17101</v>
      </c>
      <c r="P12510" t="s">
        <v>583</v>
      </c>
      <c r="Q12510" t="s">
        <v>93</v>
      </c>
    </row>
    <row r="12511" spans="1:17" hidden="1" x14ac:dyDescent="0.25">
      <c r="A12511" t="s">
        <v>48809</v>
      </c>
      <c r="B12511" t="s">
        <v>48810</v>
      </c>
      <c r="C12511" s="1" t="str">
        <f t="shared" si="1780"/>
        <v>21:0723</v>
      </c>
      <c r="D12511" s="1" t="str">
        <f t="shared" si="1787"/>
        <v>21:0213</v>
      </c>
      <c r="E12511" t="s">
        <v>48811</v>
      </c>
      <c r="F12511" t="s">
        <v>48812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 t="s">
        <v>6091</v>
      </c>
      <c r="P12511" t="s">
        <v>583</v>
      </c>
      <c r="Q12511" t="s">
        <v>93</v>
      </c>
    </row>
    <row r="12512" spans="1:17" hidden="1" x14ac:dyDescent="0.25">
      <c r="A12512" t="s">
        <v>48813</v>
      </c>
      <c r="B12512" t="s">
        <v>48814</v>
      </c>
      <c r="C12512" s="1" t="str">
        <f t="shared" si="1780"/>
        <v>21:0723</v>
      </c>
      <c r="D12512" s="1" t="str">
        <f t="shared" si="1787"/>
        <v>21:0213</v>
      </c>
      <c r="E12512" t="s">
        <v>48815</v>
      </c>
      <c r="F12512" t="s">
        <v>48816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 t="s">
        <v>3406</v>
      </c>
      <c r="P12512" t="s">
        <v>583</v>
      </c>
      <c r="Q12512" t="s">
        <v>93</v>
      </c>
    </row>
    <row r="12513" spans="1:17" hidden="1" x14ac:dyDescent="0.25">
      <c r="A12513" t="s">
        <v>48817</v>
      </c>
      <c r="B12513" t="s">
        <v>48818</v>
      </c>
      <c r="C12513" s="1" t="str">
        <f t="shared" si="1780"/>
        <v>21:0723</v>
      </c>
      <c r="D12513" s="1" t="str">
        <f t="shared" si="1787"/>
        <v>21:0213</v>
      </c>
      <c r="E12513" t="s">
        <v>48819</v>
      </c>
      <c r="F12513" t="s">
        <v>48820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  <c r="O12513" t="s">
        <v>108</v>
      </c>
      <c r="P12513" t="s">
        <v>108</v>
      </c>
      <c r="Q12513" t="s">
        <v>108</v>
      </c>
    </row>
    <row r="12514" spans="1:17" hidden="1" x14ac:dyDescent="0.25">
      <c r="A12514" t="s">
        <v>48821</v>
      </c>
      <c r="B12514" t="s">
        <v>48822</v>
      </c>
      <c r="C12514" s="1" t="str">
        <f t="shared" si="1780"/>
        <v>21:0723</v>
      </c>
      <c r="D12514" s="1" t="str">
        <f t="shared" si="1787"/>
        <v>21:0213</v>
      </c>
      <c r="E12514" t="s">
        <v>48823</v>
      </c>
      <c r="F12514" t="s">
        <v>48824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 t="s">
        <v>28472</v>
      </c>
      <c r="P12514" t="s">
        <v>631</v>
      </c>
      <c r="Q12514" t="s">
        <v>522</v>
      </c>
    </row>
    <row r="12515" spans="1:17" hidden="1" x14ac:dyDescent="0.25">
      <c r="A12515" t="s">
        <v>48825</v>
      </c>
      <c r="B12515" t="s">
        <v>48826</v>
      </c>
      <c r="C12515" s="1" t="str">
        <f t="shared" si="1780"/>
        <v>21:0723</v>
      </c>
      <c r="D12515" s="1" t="str">
        <f t="shared" si="1787"/>
        <v>21:0213</v>
      </c>
      <c r="E12515" t="s">
        <v>48827</v>
      </c>
      <c r="F12515" t="s">
        <v>48828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 t="s">
        <v>3419</v>
      </c>
      <c r="P12515" t="s">
        <v>391</v>
      </c>
      <c r="Q12515" t="s">
        <v>653</v>
      </c>
    </row>
    <row r="12516" spans="1:17" hidden="1" x14ac:dyDescent="0.25">
      <c r="A12516" t="s">
        <v>48829</v>
      </c>
      <c r="B12516" t="s">
        <v>48830</v>
      </c>
      <c r="C12516" s="1" t="str">
        <f t="shared" si="1780"/>
        <v>21:0723</v>
      </c>
      <c r="D12516" s="1" t="str">
        <f t="shared" si="1787"/>
        <v>21:0213</v>
      </c>
      <c r="E12516" t="s">
        <v>48831</v>
      </c>
      <c r="F12516" t="s">
        <v>48832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 t="s">
        <v>689</v>
      </c>
      <c r="P12516" t="s">
        <v>17680</v>
      </c>
      <c r="Q12516" t="s">
        <v>522</v>
      </c>
    </row>
    <row r="12517" spans="1:17" hidden="1" x14ac:dyDescent="0.25">
      <c r="A12517" t="s">
        <v>48833</v>
      </c>
      <c r="B12517" t="s">
        <v>48834</v>
      </c>
      <c r="C12517" s="1" t="str">
        <f t="shared" si="1780"/>
        <v>21:0723</v>
      </c>
      <c r="D12517" s="1" t="str">
        <f t="shared" si="1787"/>
        <v>21:0213</v>
      </c>
      <c r="E12517" t="s">
        <v>48835</v>
      </c>
      <c r="F12517" t="s">
        <v>48836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 t="s">
        <v>17371</v>
      </c>
      <c r="P12517" t="s">
        <v>19439</v>
      </c>
      <c r="Q12517" t="s">
        <v>522</v>
      </c>
    </row>
    <row r="12518" spans="1:17" hidden="1" x14ac:dyDescent="0.25">
      <c r="A12518" t="s">
        <v>48837</v>
      </c>
      <c r="B12518" t="s">
        <v>48838</v>
      </c>
      <c r="C12518" s="1" t="str">
        <f t="shared" si="1780"/>
        <v>21:0723</v>
      </c>
      <c r="D12518" s="1" t="str">
        <f t="shared" si="1787"/>
        <v>21:0213</v>
      </c>
      <c r="E12518" t="s">
        <v>48839</v>
      </c>
      <c r="F12518" t="s">
        <v>48840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 t="s">
        <v>15647</v>
      </c>
      <c r="P12518" t="s">
        <v>2943</v>
      </c>
      <c r="Q12518" t="s">
        <v>23</v>
      </c>
    </row>
    <row r="12519" spans="1:17" hidden="1" x14ac:dyDescent="0.25">
      <c r="A12519" t="s">
        <v>48841</v>
      </c>
      <c r="B12519" t="s">
        <v>48842</v>
      </c>
      <c r="C12519" s="1" t="str">
        <f t="shared" si="1780"/>
        <v>21:0723</v>
      </c>
      <c r="D12519" s="1" t="str">
        <f t="shared" si="1787"/>
        <v>21:0213</v>
      </c>
      <c r="E12519" t="s">
        <v>48839</v>
      </c>
      <c r="F12519" t="s">
        <v>48843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 t="s">
        <v>3655</v>
      </c>
      <c r="P12519" t="s">
        <v>1515</v>
      </c>
      <c r="Q12519" t="s">
        <v>198</v>
      </c>
    </row>
    <row r="12520" spans="1:17" hidden="1" x14ac:dyDescent="0.25">
      <c r="A12520" t="s">
        <v>48844</v>
      </c>
      <c r="B12520" t="s">
        <v>48845</v>
      </c>
      <c r="C12520" s="1" t="str">
        <f t="shared" si="1780"/>
        <v>21:0723</v>
      </c>
      <c r="D12520" s="1" t="str">
        <f t="shared" si="1787"/>
        <v>21:0213</v>
      </c>
      <c r="E12520" t="s">
        <v>48846</v>
      </c>
      <c r="F12520" t="s">
        <v>48847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 t="s">
        <v>370</v>
      </c>
      <c r="P12520" t="s">
        <v>1515</v>
      </c>
      <c r="Q12520" t="s">
        <v>198</v>
      </c>
    </row>
    <row r="12521" spans="1:17" hidden="1" x14ac:dyDescent="0.25">
      <c r="A12521" t="s">
        <v>48848</v>
      </c>
      <c r="B12521" t="s">
        <v>48849</v>
      </c>
      <c r="C12521" s="1" t="str">
        <f t="shared" si="1780"/>
        <v>21:0723</v>
      </c>
      <c r="D12521" s="1" t="str">
        <f t="shared" si="1787"/>
        <v>21:0213</v>
      </c>
      <c r="E12521" t="s">
        <v>48850</v>
      </c>
      <c r="F12521" t="s">
        <v>48851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 t="s">
        <v>21</v>
      </c>
      <c r="P12521" t="s">
        <v>2212</v>
      </c>
      <c r="Q12521" t="s">
        <v>71</v>
      </c>
    </row>
    <row r="12522" spans="1:17" hidden="1" x14ac:dyDescent="0.25">
      <c r="A12522" t="s">
        <v>48852</v>
      </c>
      <c r="B12522" t="s">
        <v>48853</v>
      </c>
      <c r="C12522" s="1" t="str">
        <f t="shared" si="1780"/>
        <v>21:0723</v>
      </c>
      <c r="D12522" s="1" t="str">
        <f t="shared" si="1787"/>
        <v>21:0213</v>
      </c>
      <c r="E12522" t="s">
        <v>48854</v>
      </c>
      <c r="F12522" t="s">
        <v>48855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 t="s">
        <v>3532</v>
      </c>
      <c r="P12522" t="s">
        <v>2212</v>
      </c>
      <c r="Q12522" t="s">
        <v>93</v>
      </c>
    </row>
    <row r="12523" spans="1:17" hidden="1" x14ac:dyDescent="0.25">
      <c r="A12523" t="s">
        <v>48856</v>
      </c>
      <c r="B12523" t="s">
        <v>48857</v>
      </c>
      <c r="C12523" s="1" t="str">
        <f t="shared" ref="C12523:C12586" si="1790">HYPERLINK("http://geochem.nrcan.gc.ca/cdogs/content/bdl/bdl210723_e.htm", "21:0723")</f>
        <v>21:0723</v>
      </c>
      <c r="D12523" s="1" t="str">
        <f t="shared" si="1787"/>
        <v>21:0213</v>
      </c>
      <c r="E12523" t="s">
        <v>48858</v>
      </c>
      <c r="F12523" t="s">
        <v>48859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 t="s">
        <v>21</v>
      </c>
      <c r="P12523" t="s">
        <v>583</v>
      </c>
      <c r="Q12523" t="s">
        <v>189</v>
      </c>
    </row>
    <row r="12524" spans="1:17" hidden="1" x14ac:dyDescent="0.25">
      <c r="A12524" t="s">
        <v>48860</v>
      </c>
      <c r="B12524" t="s">
        <v>48861</v>
      </c>
      <c r="C12524" s="1" t="str">
        <f t="shared" si="1790"/>
        <v>21:0723</v>
      </c>
      <c r="D12524" s="1" t="str">
        <f t="shared" si="1787"/>
        <v>21:0213</v>
      </c>
      <c r="E12524" t="s">
        <v>48862</v>
      </c>
      <c r="F12524" t="s">
        <v>48863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 t="s">
        <v>21</v>
      </c>
      <c r="P12524" t="s">
        <v>22</v>
      </c>
      <c r="Q12524" t="s">
        <v>171</v>
      </c>
    </row>
    <row r="12525" spans="1:17" hidden="1" x14ac:dyDescent="0.25">
      <c r="A12525" t="s">
        <v>48864</v>
      </c>
      <c r="B12525" t="s">
        <v>48865</v>
      </c>
      <c r="C12525" s="1" t="str">
        <f t="shared" si="1790"/>
        <v>21:0723</v>
      </c>
      <c r="D12525" s="1" t="str">
        <f t="shared" si="1787"/>
        <v>21:0213</v>
      </c>
      <c r="E12525" t="s">
        <v>48866</v>
      </c>
      <c r="F12525" t="s">
        <v>48867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 t="s">
        <v>3419</v>
      </c>
      <c r="P12525" t="s">
        <v>583</v>
      </c>
      <c r="Q12525" t="s">
        <v>149</v>
      </c>
    </row>
    <row r="12526" spans="1:17" hidden="1" x14ac:dyDescent="0.25">
      <c r="A12526" t="s">
        <v>48868</v>
      </c>
      <c r="B12526" t="s">
        <v>48869</v>
      </c>
      <c r="C12526" s="1" t="str">
        <f t="shared" si="1790"/>
        <v>21:0723</v>
      </c>
      <c r="D12526" s="1" t="str">
        <f t="shared" si="1787"/>
        <v>21:0213</v>
      </c>
      <c r="E12526" t="s">
        <v>48870</v>
      </c>
      <c r="F12526" t="s">
        <v>48871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 t="s">
        <v>3419</v>
      </c>
      <c r="P12526" t="s">
        <v>583</v>
      </c>
      <c r="Q12526" t="s">
        <v>171</v>
      </c>
    </row>
    <row r="12527" spans="1:17" hidden="1" x14ac:dyDescent="0.25">
      <c r="A12527" t="s">
        <v>48872</v>
      </c>
      <c r="B12527" t="s">
        <v>48873</v>
      </c>
      <c r="C12527" s="1" t="str">
        <f t="shared" si="1790"/>
        <v>21:0723</v>
      </c>
      <c r="D12527" s="1" t="str">
        <f>HYPERLINK("http://geochem.nrcan.gc.ca/cdogs/content/svy/svy_e.htm", "")</f>
        <v/>
      </c>
      <c r="G12527" s="1" t="str">
        <f>HYPERLINK("http://geochem.nrcan.gc.ca/cdogs/content/cr_/cr_00084_e.htm", "84")</f>
        <v>84</v>
      </c>
      <c r="J12527" t="s">
        <v>11703</v>
      </c>
      <c r="K12527" t="s">
        <v>11704</v>
      </c>
      <c r="O12527" t="s">
        <v>57</v>
      </c>
      <c r="P12527" t="s">
        <v>2212</v>
      </c>
      <c r="Q12527" t="s">
        <v>189</v>
      </c>
    </row>
    <row r="12528" spans="1:17" hidden="1" x14ac:dyDescent="0.25">
      <c r="A12528" t="s">
        <v>48874</v>
      </c>
      <c r="B12528" t="s">
        <v>48875</v>
      </c>
      <c r="C12528" s="1" t="str">
        <f t="shared" si="1790"/>
        <v>21:0723</v>
      </c>
      <c r="D12528" s="1" t="str">
        <f t="shared" ref="D12528:D12534" si="1791">HYPERLINK("http://geochem.nrcan.gc.ca/cdogs/content/svy/svy210213_e.htm", "21:0213")</f>
        <v>21:0213</v>
      </c>
      <c r="E12528" t="s">
        <v>48876</v>
      </c>
      <c r="F12528" t="s">
        <v>48877</v>
      </c>
      <c r="H12528">
        <v>62.345067800000002</v>
      </c>
      <c r="I12528">
        <v>-134.3193077</v>
      </c>
      <c r="J12528" s="1" t="str">
        <f t="shared" ref="J12528:J12534" si="1792">HYPERLINK("http://geochem.nrcan.gc.ca/cdogs/content/kwd/kwd020018_e.htm", "Fluid (stream)")</f>
        <v>Fluid (stream)</v>
      </c>
      <c r="K12528" s="1" t="str">
        <f t="shared" ref="K12528:K12534" si="1793">HYPERLINK("http://geochem.nrcan.gc.ca/cdogs/content/kwd/kwd080007_e.htm", "Untreated Water")</f>
        <v>Untreated Water</v>
      </c>
      <c r="O12528" t="s">
        <v>21</v>
      </c>
      <c r="P12528" t="s">
        <v>583</v>
      </c>
      <c r="Q12528" t="s">
        <v>143</v>
      </c>
    </row>
    <row r="12529" spans="1:17" hidden="1" x14ac:dyDescent="0.25">
      <c r="A12529" t="s">
        <v>48878</v>
      </c>
      <c r="B12529" t="s">
        <v>48879</v>
      </c>
      <c r="C12529" s="1" t="str">
        <f t="shared" si="1790"/>
        <v>21:0723</v>
      </c>
      <c r="D12529" s="1" t="str">
        <f t="shared" si="1791"/>
        <v>21:0213</v>
      </c>
      <c r="E12529" t="s">
        <v>48880</v>
      </c>
      <c r="F12529" t="s">
        <v>48881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 t="s">
        <v>16712</v>
      </c>
      <c r="P12529" t="s">
        <v>583</v>
      </c>
      <c r="Q12529" t="s">
        <v>138</v>
      </c>
    </row>
    <row r="12530" spans="1:17" hidden="1" x14ac:dyDescent="0.25">
      <c r="A12530" t="s">
        <v>48882</v>
      </c>
      <c r="B12530" t="s">
        <v>48883</v>
      </c>
      <c r="C12530" s="1" t="str">
        <f t="shared" si="1790"/>
        <v>21:0723</v>
      </c>
      <c r="D12530" s="1" t="str">
        <f t="shared" si="1791"/>
        <v>21:0213</v>
      </c>
      <c r="E12530" t="s">
        <v>48884</v>
      </c>
      <c r="F12530" t="s">
        <v>48885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 t="s">
        <v>370</v>
      </c>
      <c r="P12530" t="s">
        <v>583</v>
      </c>
      <c r="Q12530" t="s">
        <v>149</v>
      </c>
    </row>
    <row r="12531" spans="1:17" hidden="1" x14ac:dyDescent="0.25">
      <c r="A12531" t="s">
        <v>48886</v>
      </c>
      <c r="B12531" t="s">
        <v>48887</v>
      </c>
      <c r="C12531" s="1" t="str">
        <f t="shared" si="1790"/>
        <v>21:0723</v>
      </c>
      <c r="D12531" s="1" t="str">
        <f t="shared" si="1791"/>
        <v>21:0213</v>
      </c>
      <c r="E12531" t="s">
        <v>48888</v>
      </c>
      <c r="F12531" t="s">
        <v>48889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 t="s">
        <v>76</v>
      </c>
      <c r="P12531" t="s">
        <v>583</v>
      </c>
      <c r="Q12531" t="s">
        <v>88</v>
      </c>
    </row>
    <row r="12532" spans="1:17" hidden="1" x14ac:dyDescent="0.25">
      <c r="A12532" t="s">
        <v>48890</v>
      </c>
      <c r="B12532" t="s">
        <v>48891</v>
      </c>
      <c r="C12532" s="1" t="str">
        <f t="shared" si="1790"/>
        <v>21:0723</v>
      </c>
      <c r="D12532" s="1" t="str">
        <f t="shared" si="1791"/>
        <v>21:0213</v>
      </c>
      <c r="E12532" t="s">
        <v>48892</v>
      </c>
      <c r="F12532" t="s">
        <v>48893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 t="s">
        <v>244</v>
      </c>
      <c r="P12532" t="s">
        <v>583</v>
      </c>
      <c r="Q12532" t="s">
        <v>149</v>
      </c>
    </row>
    <row r="12533" spans="1:17" hidden="1" x14ac:dyDescent="0.25">
      <c r="A12533" t="s">
        <v>48894</v>
      </c>
      <c r="B12533" t="s">
        <v>48895</v>
      </c>
      <c r="C12533" s="1" t="str">
        <f t="shared" si="1790"/>
        <v>21:0723</v>
      </c>
      <c r="D12533" s="1" t="str">
        <f t="shared" si="1791"/>
        <v>21:0213</v>
      </c>
      <c r="E12533" t="s">
        <v>48896</v>
      </c>
      <c r="F12533" t="s">
        <v>48897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 t="s">
        <v>113</v>
      </c>
      <c r="P12533" t="s">
        <v>397</v>
      </c>
      <c r="Q12533" t="s">
        <v>215</v>
      </c>
    </row>
    <row r="12534" spans="1:17" hidden="1" x14ac:dyDescent="0.25">
      <c r="A12534" t="s">
        <v>48898</v>
      </c>
      <c r="B12534" t="s">
        <v>48899</v>
      </c>
      <c r="C12534" s="1" t="str">
        <f t="shared" si="1790"/>
        <v>21:0723</v>
      </c>
      <c r="D12534" s="1" t="str">
        <f t="shared" si="1791"/>
        <v>21:0213</v>
      </c>
      <c r="E12534" t="s">
        <v>48896</v>
      </c>
      <c r="F12534" t="s">
        <v>48900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 t="s">
        <v>588</v>
      </c>
      <c r="P12534" t="s">
        <v>2212</v>
      </c>
      <c r="Q12534" t="s">
        <v>88</v>
      </c>
    </row>
    <row r="12535" spans="1:17" hidden="1" x14ac:dyDescent="0.25">
      <c r="A12535" t="s">
        <v>48901</v>
      </c>
      <c r="B12535" t="s">
        <v>48902</v>
      </c>
      <c r="C12535" s="1" t="str">
        <f t="shared" si="1790"/>
        <v>21:0723</v>
      </c>
      <c r="D12535" s="1" t="str">
        <f>HYPERLINK("http://geochem.nrcan.gc.ca/cdogs/content/svy/svy_e.htm", "")</f>
        <v/>
      </c>
      <c r="G12535" s="1" t="str">
        <f>HYPERLINK("http://geochem.nrcan.gc.ca/cdogs/content/cr_/cr_00085_e.htm", "85")</f>
        <v>85</v>
      </c>
      <c r="J12535" t="s">
        <v>11703</v>
      </c>
      <c r="K12535" t="s">
        <v>11704</v>
      </c>
      <c r="O12535" t="s">
        <v>7860</v>
      </c>
      <c r="P12535" t="s">
        <v>397</v>
      </c>
      <c r="Q12535" t="s">
        <v>52</v>
      </c>
    </row>
    <row r="12536" spans="1:17" hidden="1" x14ac:dyDescent="0.25">
      <c r="A12536" t="s">
        <v>48903</v>
      </c>
      <c r="B12536" t="s">
        <v>48904</v>
      </c>
      <c r="C12536" s="1" t="str">
        <f t="shared" si="1790"/>
        <v>21:0723</v>
      </c>
      <c r="D12536" s="1" t="str">
        <f t="shared" ref="D12536:D12557" si="1794">HYPERLINK("http://geochem.nrcan.gc.ca/cdogs/content/svy/svy210213_e.htm", "21:0213")</f>
        <v>21:0213</v>
      </c>
      <c r="E12536" t="s">
        <v>48905</v>
      </c>
      <c r="F12536" t="s">
        <v>48906</v>
      </c>
      <c r="H12536">
        <v>62.358068400000001</v>
      </c>
      <c r="I12536">
        <v>-134.4750009</v>
      </c>
      <c r="J12536" s="1" t="str">
        <f t="shared" ref="J12536:J12557" si="1795">HYPERLINK("http://geochem.nrcan.gc.ca/cdogs/content/kwd/kwd020018_e.htm", "Fluid (stream)")</f>
        <v>Fluid (stream)</v>
      </c>
      <c r="K12536" s="1" t="str">
        <f t="shared" ref="K12536:K12557" si="1796">HYPERLINK("http://geochem.nrcan.gc.ca/cdogs/content/kwd/kwd080007_e.htm", "Untreated Water")</f>
        <v>Untreated Water</v>
      </c>
      <c r="O12536" t="s">
        <v>1818</v>
      </c>
      <c r="P12536" t="s">
        <v>397</v>
      </c>
      <c r="Q12536" t="s">
        <v>189</v>
      </c>
    </row>
    <row r="12537" spans="1:17" hidden="1" x14ac:dyDescent="0.25">
      <c r="A12537" t="s">
        <v>48907</v>
      </c>
      <c r="B12537" t="s">
        <v>48908</v>
      </c>
      <c r="C12537" s="1" t="str">
        <f t="shared" si="1790"/>
        <v>21:0723</v>
      </c>
      <c r="D12537" s="1" t="str">
        <f t="shared" si="1794"/>
        <v>21:0213</v>
      </c>
      <c r="E12537" t="s">
        <v>48909</v>
      </c>
      <c r="F12537" t="s">
        <v>48910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 t="s">
        <v>3419</v>
      </c>
      <c r="P12537" t="s">
        <v>2212</v>
      </c>
      <c r="Q12537" t="s">
        <v>189</v>
      </c>
    </row>
    <row r="12538" spans="1:17" hidden="1" x14ac:dyDescent="0.25">
      <c r="A12538" t="s">
        <v>48911</v>
      </c>
      <c r="B12538" t="s">
        <v>48912</v>
      </c>
      <c r="C12538" s="1" t="str">
        <f t="shared" si="1790"/>
        <v>21:0723</v>
      </c>
      <c r="D12538" s="1" t="str">
        <f t="shared" si="1794"/>
        <v>21:0213</v>
      </c>
      <c r="E12538" t="s">
        <v>48913</v>
      </c>
      <c r="F12538" t="s">
        <v>48914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 t="s">
        <v>2379</v>
      </c>
      <c r="P12538" t="s">
        <v>2212</v>
      </c>
      <c r="Q12538" t="s">
        <v>189</v>
      </c>
    </row>
    <row r="12539" spans="1:17" hidden="1" x14ac:dyDescent="0.25">
      <c r="A12539" t="s">
        <v>48915</v>
      </c>
      <c r="B12539" t="s">
        <v>48916</v>
      </c>
      <c r="C12539" s="1" t="str">
        <f t="shared" si="1790"/>
        <v>21:0723</v>
      </c>
      <c r="D12539" s="1" t="str">
        <f t="shared" si="1794"/>
        <v>21:0213</v>
      </c>
      <c r="E12539" t="s">
        <v>48917</v>
      </c>
      <c r="F12539" t="s">
        <v>48918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 t="s">
        <v>101</v>
      </c>
      <c r="P12539" t="s">
        <v>2212</v>
      </c>
      <c r="Q12539" t="s">
        <v>189</v>
      </c>
    </row>
    <row r="12540" spans="1:17" hidden="1" x14ac:dyDescent="0.25">
      <c r="A12540" t="s">
        <v>48919</v>
      </c>
      <c r="B12540" t="s">
        <v>48920</v>
      </c>
      <c r="C12540" s="1" t="str">
        <f t="shared" si="1790"/>
        <v>21:0723</v>
      </c>
      <c r="D12540" s="1" t="str">
        <f t="shared" si="1794"/>
        <v>21:0213</v>
      </c>
      <c r="E12540" t="s">
        <v>48921</v>
      </c>
      <c r="F12540" t="s">
        <v>48922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 t="s">
        <v>8284</v>
      </c>
      <c r="P12540" t="s">
        <v>2212</v>
      </c>
      <c r="Q12540" t="s">
        <v>52</v>
      </c>
    </row>
    <row r="12541" spans="1:17" hidden="1" x14ac:dyDescent="0.25">
      <c r="A12541" t="s">
        <v>48923</v>
      </c>
      <c r="B12541" t="s">
        <v>48924</v>
      </c>
      <c r="C12541" s="1" t="str">
        <f t="shared" si="1790"/>
        <v>21:0723</v>
      </c>
      <c r="D12541" s="1" t="str">
        <f t="shared" si="1794"/>
        <v>21:0213</v>
      </c>
      <c r="E12541" t="s">
        <v>48925</v>
      </c>
      <c r="F12541" t="s">
        <v>48926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 t="s">
        <v>6341</v>
      </c>
      <c r="P12541" t="s">
        <v>583</v>
      </c>
      <c r="Q12541" t="s">
        <v>93</v>
      </c>
    </row>
    <row r="12542" spans="1:17" hidden="1" x14ac:dyDescent="0.25">
      <c r="A12542" t="s">
        <v>48927</v>
      </c>
      <c r="B12542" t="s">
        <v>48928</v>
      </c>
      <c r="C12542" s="1" t="str">
        <f t="shared" si="1790"/>
        <v>21:0723</v>
      </c>
      <c r="D12542" s="1" t="str">
        <f t="shared" si="1794"/>
        <v>21:0213</v>
      </c>
      <c r="E12542" t="s">
        <v>48925</v>
      </c>
      <c r="F12542" t="s">
        <v>48929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 t="s">
        <v>576</v>
      </c>
      <c r="P12542" t="s">
        <v>397</v>
      </c>
      <c r="Q12542" t="s">
        <v>198</v>
      </c>
    </row>
    <row r="12543" spans="1:17" hidden="1" x14ac:dyDescent="0.25">
      <c r="A12543" t="s">
        <v>48930</v>
      </c>
      <c r="B12543" t="s">
        <v>48931</v>
      </c>
      <c r="C12543" s="1" t="str">
        <f t="shared" si="1790"/>
        <v>21:0723</v>
      </c>
      <c r="D12543" s="1" t="str">
        <f t="shared" si="1794"/>
        <v>21:0213</v>
      </c>
      <c r="E12543" t="s">
        <v>48932</v>
      </c>
      <c r="F12543" t="s">
        <v>48933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 t="s">
        <v>21</v>
      </c>
      <c r="P12543" t="s">
        <v>1515</v>
      </c>
      <c r="Q12543" t="s">
        <v>29</v>
      </c>
    </row>
    <row r="12544" spans="1:17" hidden="1" x14ac:dyDescent="0.25">
      <c r="A12544" t="s">
        <v>48934</v>
      </c>
      <c r="B12544" t="s">
        <v>48935</v>
      </c>
      <c r="C12544" s="1" t="str">
        <f t="shared" si="1790"/>
        <v>21:0723</v>
      </c>
      <c r="D12544" s="1" t="str">
        <f t="shared" si="1794"/>
        <v>21:0213</v>
      </c>
      <c r="E12544" t="s">
        <v>48936</v>
      </c>
      <c r="F12544" t="s">
        <v>48937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 t="s">
        <v>593</v>
      </c>
      <c r="P12544" t="s">
        <v>1515</v>
      </c>
      <c r="Q12544" t="s">
        <v>23</v>
      </c>
    </row>
    <row r="12545" spans="1:17" hidden="1" x14ac:dyDescent="0.25">
      <c r="A12545" t="s">
        <v>48938</v>
      </c>
      <c r="B12545" t="s">
        <v>48939</v>
      </c>
      <c r="C12545" s="1" t="str">
        <f t="shared" si="1790"/>
        <v>21:0723</v>
      </c>
      <c r="D12545" s="1" t="str">
        <f t="shared" si="1794"/>
        <v>21:0213</v>
      </c>
      <c r="E12545" t="s">
        <v>48940</v>
      </c>
      <c r="F12545" t="s">
        <v>48941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 t="s">
        <v>20976</v>
      </c>
      <c r="P12545" t="s">
        <v>397</v>
      </c>
      <c r="Q12545" t="s">
        <v>59</v>
      </c>
    </row>
    <row r="12546" spans="1:17" hidden="1" x14ac:dyDescent="0.25">
      <c r="A12546" t="s">
        <v>48942</v>
      </c>
      <c r="B12546" t="s">
        <v>48943</v>
      </c>
      <c r="C12546" s="1" t="str">
        <f t="shared" si="1790"/>
        <v>21:0723</v>
      </c>
      <c r="D12546" s="1" t="str">
        <f t="shared" si="1794"/>
        <v>21:0213</v>
      </c>
      <c r="E12546" t="s">
        <v>48944</v>
      </c>
      <c r="F12546" t="s">
        <v>48945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 t="s">
        <v>3013</v>
      </c>
      <c r="P12546" t="s">
        <v>583</v>
      </c>
      <c r="Q12546" t="s">
        <v>35</v>
      </c>
    </row>
    <row r="12547" spans="1:17" hidden="1" x14ac:dyDescent="0.25">
      <c r="A12547" t="s">
        <v>48946</v>
      </c>
      <c r="B12547" t="s">
        <v>48947</v>
      </c>
      <c r="C12547" s="1" t="str">
        <f t="shared" si="1790"/>
        <v>21:0723</v>
      </c>
      <c r="D12547" s="1" t="str">
        <f t="shared" si="1794"/>
        <v>21:0213</v>
      </c>
      <c r="E12547" t="s">
        <v>48948</v>
      </c>
      <c r="F12547" t="s">
        <v>48949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 t="s">
        <v>6091</v>
      </c>
      <c r="P12547" t="s">
        <v>397</v>
      </c>
      <c r="Q12547" t="s">
        <v>23</v>
      </c>
    </row>
    <row r="12548" spans="1:17" hidden="1" x14ac:dyDescent="0.25">
      <c r="A12548" t="s">
        <v>48950</v>
      </c>
      <c r="B12548" t="s">
        <v>48951</v>
      </c>
      <c r="C12548" s="1" t="str">
        <f t="shared" si="1790"/>
        <v>21:0723</v>
      </c>
      <c r="D12548" s="1" t="str">
        <f t="shared" si="1794"/>
        <v>21:0213</v>
      </c>
      <c r="E12548" t="s">
        <v>48952</v>
      </c>
      <c r="F12548" t="s">
        <v>48953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 t="s">
        <v>6252</v>
      </c>
      <c r="P12548" t="s">
        <v>2212</v>
      </c>
      <c r="Q12548" t="s">
        <v>59</v>
      </c>
    </row>
    <row r="12549" spans="1:17" hidden="1" x14ac:dyDescent="0.25">
      <c r="A12549" t="s">
        <v>48954</v>
      </c>
      <c r="B12549" t="s">
        <v>48955</v>
      </c>
      <c r="C12549" s="1" t="str">
        <f t="shared" si="1790"/>
        <v>21:0723</v>
      </c>
      <c r="D12549" s="1" t="str">
        <f t="shared" si="1794"/>
        <v>21:0213</v>
      </c>
      <c r="E12549" t="s">
        <v>48956</v>
      </c>
      <c r="F12549" t="s">
        <v>48957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 t="s">
        <v>21219</v>
      </c>
      <c r="P12549" t="s">
        <v>2212</v>
      </c>
      <c r="Q12549" t="s">
        <v>59</v>
      </c>
    </row>
    <row r="12550" spans="1:17" hidden="1" x14ac:dyDescent="0.25">
      <c r="A12550" t="s">
        <v>48958</v>
      </c>
      <c r="B12550" t="s">
        <v>48959</v>
      </c>
      <c r="C12550" s="1" t="str">
        <f t="shared" si="1790"/>
        <v>21:0723</v>
      </c>
      <c r="D12550" s="1" t="str">
        <f t="shared" si="1794"/>
        <v>21:0213</v>
      </c>
      <c r="E12550" t="s">
        <v>48960</v>
      </c>
      <c r="F12550" t="s">
        <v>48961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 t="s">
        <v>16917</v>
      </c>
      <c r="P12550" t="s">
        <v>2212</v>
      </c>
      <c r="Q12550" t="s">
        <v>59</v>
      </c>
    </row>
    <row r="12551" spans="1:17" hidden="1" x14ac:dyDescent="0.25">
      <c r="A12551" t="s">
        <v>48962</v>
      </c>
      <c r="B12551" t="s">
        <v>48963</v>
      </c>
      <c r="C12551" s="1" t="str">
        <f t="shared" si="1790"/>
        <v>21:0723</v>
      </c>
      <c r="D12551" s="1" t="str">
        <f t="shared" si="1794"/>
        <v>21:0213</v>
      </c>
      <c r="E12551" t="s">
        <v>48964</v>
      </c>
      <c r="F12551" t="s">
        <v>48965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 t="s">
        <v>588</v>
      </c>
      <c r="P12551" t="s">
        <v>583</v>
      </c>
      <c r="Q12551" t="s">
        <v>46</v>
      </c>
    </row>
    <row r="12552" spans="1:17" hidden="1" x14ac:dyDescent="0.25">
      <c r="A12552" t="s">
        <v>48966</v>
      </c>
      <c r="B12552" t="s">
        <v>48967</v>
      </c>
      <c r="C12552" s="1" t="str">
        <f t="shared" si="1790"/>
        <v>21:0723</v>
      </c>
      <c r="D12552" s="1" t="str">
        <f t="shared" si="1794"/>
        <v>21:0213</v>
      </c>
      <c r="E12552" t="s">
        <v>48968</v>
      </c>
      <c r="F12552" t="s">
        <v>48969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 t="s">
        <v>680</v>
      </c>
      <c r="P12552" t="s">
        <v>397</v>
      </c>
      <c r="Q12552" t="s">
        <v>23</v>
      </c>
    </row>
    <row r="12553" spans="1:17" hidden="1" x14ac:dyDescent="0.25">
      <c r="A12553" t="s">
        <v>48970</v>
      </c>
      <c r="B12553" t="s">
        <v>48971</v>
      </c>
      <c r="C12553" s="1" t="str">
        <f t="shared" si="1790"/>
        <v>21:0723</v>
      </c>
      <c r="D12553" s="1" t="str">
        <f t="shared" si="1794"/>
        <v>21:0213</v>
      </c>
      <c r="E12553" t="s">
        <v>48972</v>
      </c>
      <c r="F12553" t="s">
        <v>48973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 t="s">
        <v>21</v>
      </c>
      <c r="P12553" t="s">
        <v>2212</v>
      </c>
      <c r="Q12553" t="s">
        <v>103</v>
      </c>
    </row>
    <row r="12554" spans="1:17" hidden="1" x14ac:dyDescent="0.25">
      <c r="A12554" t="s">
        <v>48974</v>
      </c>
      <c r="B12554" t="s">
        <v>48975</v>
      </c>
      <c r="C12554" s="1" t="str">
        <f t="shared" si="1790"/>
        <v>21:0723</v>
      </c>
      <c r="D12554" s="1" t="str">
        <f t="shared" si="1794"/>
        <v>21:0213</v>
      </c>
      <c r="E12554" t="s">
        <v>48976</v>
      </c>
      <c r="F12554" t="s">
        <v>48977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 t="s">
        <v>21</v>
      </c>
      <c r="P12554" t="s">
        <v>583</v>
      </c>
      <c r="Q12554" t="s">
        <v>189</v>
      </c>
    </row>
    <row r="12555" spans="1:17" hidden="1" x14ac:dyDescent="0.25">
      <c r="A12555" t="s">
        <v>48978</v>
      </c>
      <c r="B12555" t="s">
        <v>48979</v>
      </c>
      <c r="C12555" s="1" t="str">
        <f t="shared" si="1790"/>
        <v>21:0723</v>
      </c>
      <c r="D12555" s="1" t="str">
        <f t="shared" si="1794"/>
        <v>21:0213</v>
      </c>
      <c r="E12555" t="s">
        <v>48976</v>
      </c>
      <c r="F12555" t="s">
        <v>48980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 t="s">
        <v>21</v>
      </c>
      <c r="P12555" t="s">
        <v>22</v>
      </c>
      <c r="Q12555" t="s">
        <v>171</v>
      </c>
    </row>
    <row r="12556" spans="1:17" hidden="1" x14ac:dyDescent="0.25">
      <c r="A12556" t="s">
        <v>48981</v>
      </c>
      <c r="B12556" t="s">
        <v>48982</v>
      </c>
      <c r="C12556" s="1" t="str">
        <f t="shared" si="1790"/>
        <v>21:0723</v>
      </c>
      <c r="D12556" s="1" t="str">
        <f t="shared" si="1794"/>
        <v>21:0213</v>
      </c>
      <c r="E12556" t="s">
        <v>48983</v>
      </c>
      <c r="F12556" t="s">
        <v>48984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 t="s">
        <v>21</v>
      </c>
      <c r="P12556" t="s">
        <v>2212</v>
      </c>
      <c r="Q12556" t="s">
        <v>149</v>
      </c>
    </row>
    <row r="12557" spans="1:17" hidden="1" x14ac:dyDescent="0.25">
      <c r="A12557" t="s">
        <v>48985</v>
      </c>
      <c r="B12557" t="s">
        <v>48986</v>
      </c>
      <c r="C12557" s="1" t="str">
        <f t="shared" si="1790"/>
        <v>21:0723</v>
      </c>
      <c r="D12557" s="1" t="str">
        <f t="shared" si="1794"/>
        <v>21:0213</v>
      </c>
      <c r="E12557" t="s">
        <v>48987</v>
      </c>
      <c r="F12557" t="s">
        <v>48988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 t="s">
        <v>21</v>
      </c>
      <c r="P12557" t="s">
        <v>22</v>
      </c>
      <c r="Q12557" t="s">
        <v>143</v>
      </c>
    </row>
    <row r="12558" spans="1:17" hidden="1" x14ac:dyDescent="0.25">
      <c r="A12558" t="s">
        <v>48989</v>
      </c>
      <c r="B12558" t="s">
        <v>48990</v>
      </c>
      <c r="C12558" s="1" t="str">
        <f t="shared" si="1790"/>
        <v>21:0723</v>
      </c>
      <c r="D12558" s="1" t="str">
        <f>HYPERLINK("http://geochem.nrcan.gc.ca/cdogs/content/svy/svy_e.htm", "")</f>
        <v/>
      </c>
      <c r="G12558" s="1" t="str">
        <f>HYPERLINK("http://geochem.nrcan.gc.ca/cdogs/content/cr_/cr_00085_e.htm", "85")</f>
        <v>85</v>
      </c>
      <c r="J12558" t="s">
        <v>11703</v>
      </c>
      <c r="K12558" t="s">
        <v>11704</v>
      </c>
      <c r="O12558" t="s">
        <v>689</v>
      </c>
      <c r="P12558" t="s">
        <v>2212</v>
      </c>
      <c r="Q12558" t="s">
        <v>189</v>
      </c>
    </row>
    <row r="12559" spans="1:17" hidden="1" x14ac:dyDescent="0.25">
      <c r="A12559" t="s">
        <v>48991</v>
      </c>
      <c r="B12559" t="s">
        <v>48992</v>
      </c>
      <c r="C12559" s="1" t="str">
        <f t="shared" si="1790"/>
        <v>21:0723</v>
      </c>
      <c r="D12559" s="1" t="str">
        <f t="shared" ref="D12559:D12574" si="1797">HYPERLINK("http://geochem.nrcan.gc.ca/cdogs/content/svy/svy210213_e.htm", "21:0213")</f>
        <v>21:0213</v>
      </c>
      <c r="E12559" t="s">
        <v>48993</v>
      </c>
      <c r="F12559" t="s">
        <v>48994</v>
      </c>
      <c r="H12559">
        <v>62.443874800000003</v>
      </c>
      <c r="I12559">
        <v>-134.6663107</v>
      </c>
      <c r="J12559" s="1" t="str">
        <f t="shared" ref="J12559:J12574" si="1798">HYPERLINK("http://geochem.nrcan.gc.ca/cdogs/content/kwd/kwd020018_e.htm", "Fluid (stream)")</f>
        <v>Fluid (stream)</v>
      </c>
      <c r="K12559" s="1" t="str">
        <f t="shared" ref="K12559:K12574" si="1799">HYPERLINK("http://geochem.nrcan.gc.ca/cdogs/content/kwd/kwd080007_e.htm", "Untreated Water")</f>
        <v>Untreated Water</v>
      </c>
      <c r="O12559" t="s">
        <v>21</v>
      </c>
      <c r="P12559" t="s">
        <v>583</v>
      </c>
      <c r="Q12559" t="s">
        <v>189</v>
      </c>
    </row>
    <row r="12560" spans="1:17" hidden="1" x14ac:dyDescent="0.25">
      <c r="A12560" t="s">
        <v>48995</v>
      </c>
      <c r="B12560" t="s">
        <v>48996</v>
      </c>
      <c r="C12560" s="1" t="str">
        <f t="shared" si="1790"/>
        <v>21:0723</v>
      </c>
      <c r="D12560" s="1" t="str">
        <f t="shared" si="1797"/>
        <v>21:0213</v>
      </c>
      <c r="E12560" t="s">
        <v>48997</v>
      </c>
      <c r="F12560" t="s">
        <v>48998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 t="s">
        <v>21</v>
      </c>
      <c r="P12560" t="s">
        <v>22</v>
      </c>
      <c r="Q12560" t="s">
        <v>143</v>
      </c>
    </row>
    <row r="12561" spans="1:17" hidden="1" x14ac:dyDescent="0.25">
      <c r="A12561" t="s">
        <v>48999</v>
      </c>
      <c r="B12561" t="s">
        <v>49000</v>
      </c>
      <c r="C12561" s="1" t="str">
        <f t="shared" si="1790"/>
        <v>21:0723</v>
      </c>
      <c r="D12561" s="1" t="str">
        <f t="shared" si="1797"/>
        <v>21:0213</v>
      </c>
      <c r="E12561" t="s">
        <v>49001</v>
      </c>
      <c r="F12561" t="s">
        <v>49002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 t="s">
        <v>21</v>
      </c>
      <c r="P12561" t="s">
        <v>2212</v>
      </c>
      <c r="Q12561" t="s">
        <v>138</v>
      </c>
    </row>
    <row r="12562" spans="1:17" hidden="1" x14ac:dyDescent="0.25">
      <c r="A12562" t="s">
        <v>49003</v>
      </c>
      <c r="B12562" t="s">
        <v>49004</v>
      </c>
      <c r="C12562" s="1" t="str">
        <f t="shared" si="1790"/>
        <v>21:0723</v>
      </c>
      <c r="D12562" s="1" t="str">
        <f t="shared" si="1797"/>
        <v>21:0213</v>
      </c>
      <c r="E12562" t="s">
        <v>49005</v>
      </c>
      <c r="F12562" t="s">
        <v>49006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 t="s">
        <v>370</v>
      </c>
      <c r="P12562" t="s">
        <v>583</v>
      </c>
      <c r="Q12562" t="s">
        <v>149</v>
      </c>
    </row>
    <row r="12563" spans="1:17" hidden="1" x14ac:dyDescent="0.25">
      <c r="A12563" t="s">
        <v>49007</v>
      </c>
      <c r="B12563" t="s">
        <v>49008</v>
      </c>
      <c r="C12563" s="1" t="str">
        <f t="shared" si="1790"/>
        <v>21:0723</v>
      </c>
      <c r="D12563" s="1" t="str">
        <f t="shared" si="1797"/>
        <v>21:0213</v>
      </c>
      <c r="E12563" t="s">
        <v>49009</v>
      </c>
      <c r="F12563" t="s">
        <v>49010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 t="s">
        <v>21</v>
      </c>
      <c r="P12563" t="s">
        <v>22</v>
      </c>
      <c r="Q12563" t="s">
        <v>88</v>
      </c>
    </row>
    <row r="12564" spans="1:17" hidden="1" x14ac:dyDescent="0.25">
      <c r="A12564" t="s">
        <v>49011</v>
      </c>
      <c r="B12564" t="s">
        <v>49012</v>
      </c>
      <c r="C12564" s="1" t="str">
        <f t="shared" si="1790"/>
        <v>21:0723</v>
      </c>
      <c r="D12564" s="1" t="str">
        <f t="shared" si="1797"/>
        <v>21:0213</v>
      </c>
      <c r="E12564" t="s">
        <v>49013</v>
      </c>
      <c r="F12564" t="s">
        <v>49014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 t="s">
        <v>3532</v>
      </c>
      <c r="P12564" t="s">
        <v>583</v>
      </c>
      <c r="Q12564" t="s">
        <v>189</v>
      </c>
    </row>
    <row r="12565" spans="1:17" hidden="1" x14ac:dyDescent="0.25">
      <c r="A12565" t="s">
        <v>49015</v>
      </c>
      <c r="B12565" t="s">
        <v>49016</v>
      </c>
      <c r="C12565" s="1" t="str">
        <f t="shared" si="1790"/>
        <v>21:0723</v>
      </c>
      <c r="D12565" s="1" t="str">
        <f t="shared" si="1797"/>
        <v>21:0213</v>
      </c>
      <c r="E12565" t="s">
        <v>49017</v>
      </c>
      <c r="F12565" t="s">
        <v>49018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 t="s">
        <v>327</v>
      </c>
      <c r="P12565" t="s">
        <v>22</v>
      </c>
      <c r="Q12565" t="s">
        <v>52</v>
      </c>
    </row>
    <row r="12566" spans="1:17" hidden="1" x14ac:dyDescent="0.25">
      <c r="A12566" t="s">
        <v>49019</v>
      </c>
      <c r="B12566" t="s">
        <v>49020</v>
      </c>
      <c r="C12566" s="1" t="str">
        <f t="shared" si="1790"/>
        <v>21:0723</v>
      </c>
      <c r="D12566" s="1" t="str">
        <f t="shared" si="1797"/>
        <v>21:0213</v>
      </c>
      <c r="E12566" t="s">
        <v>49021</v>
      </c>
      <c r="F12566" t="s">
        <v>49022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 t="s">
        <v>21</v>
      </c>
      <c r="P12566" t="s">
        <v>22</v>
      </c>
      <c r="Q12566" t="s">
        <v>138</v>
      </c>
    </row>
    <row r="12567" spans="1:17" hidden="1" x14ac:dyDescent="0.25">
      <c r="A12567" t="s">
        <v>49023</v>
      </c>
      <c r="B12567" t="s">
        <v>49024</v>
      </c>
      <c r="C12567" s="1" t="str">
        <f t="shared" si="1790"/>
        <v>21:0723</v>
      </c>
      <c r="D12567" s="1" t="str">
        <f t="shared" si="1797"/>
        <v>21:0213</v>
      </c>
      <c r="E12567" t="s">
        <v>49025</v>
      </c>
      <c r="F12567" t="s">
        <v>49026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 t="s">
        <v>21</v>
      </c>
      <c r="P12567" t="s">
        <v>22</v>
      </c>
      <c r="Q12567" t="s">
        <v>171</v>
      </c>
    </row>
    <row r="12568" spans="1:17" hidden="1" x14ac:dyDescent="0.25">
      <c r="A12568" t="s">
        <v>49027</v>
      </c>
      <c r="B12568" t="s">
        <v>49028</v>
      </c>
      <c r="C12568" s="1" t="str">
        <f t="shared" si="1790"/>
        <v>21:0723</v>
      </c>
      <c r="D12568" s="1" t="str">
        <f t="shared" si="1797"/>
        <v>21:0213</v>
      </c>
      <c r="E12568" t="s">
        <v>49029</v>
      </c>
      <c r="F12568" t="s">
        <v>49030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 t="s">
        <v>21</v>
      </c>
      <c r="P12568" t="s">
        <v>22</v>
      </c>
      <c r="Q12568" t="s">
        <v>138</v>
      </c>
    </row>
    <row r="12569" spans="1:17" hidden="1" x14ac:dyDescent="0.25">
      <c r="A12569" t="s">
        <v>49031</v>
      </c>
      <c r="B12569" t="s">
        <v>49032</v>
      </c>
      <c r="C12569" s="1" t="str">
        <f t="shared" si="1790"/>
        <v>21:0723</v>
      </c>
      <c r="D12569" s="1" t="str">
        <f t="shared" si="1797"/>
        <v>21:0213</v>
      </c>
      <c r="E12569" t="s">
        <v>49033</v>
      </c>
      <c r="F12569" t="s">
        <v>49034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 t="s">
        <v>21</v>
      </c>
      <c r="P12569" t="s">
        <v>356</v>
      </c>
      <c r="Q12569" t="s">
        <v>88</v>
      </c>
    </row>
    <row r="12570" spans="1:17" hidden="1" x14ac:dyDescent="0.25">
      <c r="A12570" t="s">
        <v>49035</v>
      </c>
      <c r="B12570" t="s">
        <v>49036</v>
      </c>
      <c r="C12570" s="1" t="str">
        <f t="shared" si="1790"/>
        <v>21:0723</v>
      </c>
      <c r="D12570" s="1" t="str">
        <f t="shared" si="1797"/>
        <v>21:0213</v>
      </c>
      <c r="E12570" t="s">
        <v>49037</v>
      </c>
      <c r="F12570" t="s">
        <v>49038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 t="s">
        <v>21</v>
      </c>
      <c r="P12570" t="s">
        <v>22</v>
      </c>
      <c r="Q12570" t="s">
        <v>88</v>
      </c>
    </row>
    <row r="12571" spans="1:17" hidden="1" x14ac:dyDescent="0.25">
      <c r="A12571" t="s">
        <v>49039</v>
      </c>
      <c r="B12571" t="s">
        <v>49040</v>
      </c>
      <c r="C12571" s="1" t="str">
        <f t="shared" si="1790"/>
        <v>21:0723</v>
      </c>
      <c r="D12571" s="1" t="str">
        <f t="shared" si="1797"/>
        <v>21:0213</v>
      </c>
      <c r="E12571" t="s">
        <v>49041</v>
      </c>
      <c r="F12571" t="s">
        <v>49042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 t="s">
        <v>1771</v>
      </c>
      <c r="P12571" t="s">
        <v>2212</v>
      </c>
      <c r="Q12571" t="s">
        <v>171</v>
      </c>
    </row>
    <row r="12572" spans="1:17" hidden="1" x14ac:dyDescent="0.25">
      <c r="A12572" t="s">
        <v>49043</v>
      </c>
      <c r="B12572" t="s">
        <v>49044</v>
      </c>
      <c r="C12572" s="1" t="str">
        <f t="shared" si="1790"/>
        <v>21:0723</v>
      </c>
      <c r="D12572" s="1" t="str">
        <f t="shared" si="1797"/>
        <v>21:0213</v>
      </c>
      <c r="E12572" t="s">
        <v>49045</v>
      </c>
      <c r="F12572" t="s">
        <v>49046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 t="s">
        <v>576</v>
      </c>
      <c r="P12572" t="s">
        <v>583</v>
      </c>
      <c r="Q12572" t="s">
        <v>93</v>
      </c>
    </row>
    <row r="12573" spans="1:17" hidden="1" x14ac:dyDescent="0.25">
      <c r="A12573" t="s">
        <v>49047</v>
      </c>
      <c r="B12573" t="s">
        <v>49048</v>
      </c>
      <c r="C12573" s="1" t="str">
        <f t="shared" si="1790"/>
        <v>21:0723</v>
      </c>
      <c r="D12573" s="1" t="str">
        <f t="shared" si="1797"/>
        <v>21:0213</v>
      </c>
      <c r="E12573" t="s">
        <v>49049</v>
      </c>
      <c r="F12573" t="s">
        <v>49050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 t="s">
        <v>70</v>
      </c>
      <c r="P12573" t="s">
        <v>397</v>
      </c>
      <c r="Q12573" t="s">
        <v>215</v>
      </c>
    </row>
    <row r="12574" spans="1:17" hidden="1" x14ac:dyDescent="0.25">
      <c r="A12574" t="s">
        <v>49051</v>
      </c>
      <c r="B12574" t="s">
        <v>49052</v>
      </c>
      <c r="C12574" s="1" t="str">
        <f t="shared" si="1790"/>
        <v>21:0723</v>
      </c>
      <c r="D12574" s="1" t="str">
        <f t="shared" si="1797"/>
        <v>21:0213</v>
      </c>
      <c r="E12574" t="s">
        <v>49053</v>
      </c>
      <c r="F12574" t="s">
        <v>49054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 t="s">
        <v>21</v>
      </c>
      <c r="P12574" t="s">
        <v>397</v>
      </c>
      <c r="Q12574" t="s">
        <v>171</v>
      </c>
    </row>
    <row r="12575" spans="1:17" hidden="1" x14ac:dyDescent="0.25">
      <c r="A12575" t="s">
        <v>49055</v>
      </c>
      <c r="B12575" t="s">
        <v>49056</v>
      </c>
      <c r="C12575" s="1" t="str">
        <f t="shared" si="1790"/>
        <v>21:0723</v>
      </c>
      <c r="D12575" s="1" t="str">
        <f>HYPERLINK("http://geochem.nrcan.gc.ca/cdogs/content/svy/svy_e.htm", "")</f>
        <v/>
      </c>
      <c r="G12575" s="1" t="str">
        <f>HYPERLINK("http://geochem.nrcan.gc.ca/cdogs/content/cr_/cr_00086_e.htm", "86")</f>
        <v>86</v>
      </c>
      <c r="J12575" t="s">
        <v>11703</v>
      </c>
      <c r="K12575" t="s">
        <v>11704</v>
      </c>
      <c r="O12575" t="s">
        <v>2099</v>
      </c>
      <c r="P12575" t="s">
        <v>391</v>
      </c>
      <c r="Q12575" t="s">
        <v>215</v>
      </c>
    </row>
    <row r="12576" spans="1:17" hidden="1" x14ac:dyDescent="0.25">
      <c r="A12576" t="s">
        <v>49057</v>
      </c>
      <c r="B12576" t="s">
        <v>49058</v>
      </c>
      <c r="C12576" s="1" t="str">
        <f t="shared" si="1790"/>
        <v>21:0723</v>
      </c>
      <c r="D12576" s="1" t="str">
        <f t="shared" ref="D12576:D12597" si="1800">HYPERLINK("http://geochem.nrcan.gc.ca/cdogs/content/svy/svy210213_e.htm", "21:0213")</f>
        <v>21:0213</v>
      </c>
      <c r="E12576" t="s">
        <v>49059</v>
      </c>
      <c r="F12576" t="s">
        <v>49060</v>
      </c>
      <c r="H12576">
        <v>62.4590782</v>
      </c>
      <c r="I12576">
        <v>-134.3985141</v>
      </c>
      <c r="J12576" s="1" t="str">
        <f t="shared" ref="J12576:J12597" si="1801">HYPERLINK("http://geochem.nrcan.gc.ca/cdogs/content/kwd/kwd020018_e.htm", "Fluid (stream)")</f>
        <v>Fluid (stream)</v>
      </c>
      <c r="K12576" s="1" t="str">
        <f t="shared" ref="K12576:K12597" si="1802">HYPERLINK("http://geochem.nrcan.gc.ca/cdogs/content/kwd/kwd080007_e.htm", "Untreated Water")</f>
        <v>Untreated Water</v>
      </c>
      <c r="O12576" t="s">
        <v>21</v>
      </c>
      <c r="P12576" t="s">
        <v>583</v>
      </c>
      <c r="Q12576" t="s">
        <v>103</v>
      </c>
    </row>
    <row r="12577" spans="1:17" hidden="1" x14ac:dyDescent="0.25">
      <c r="A12577" t="s">
        <v>49061</v>
      </c>
      <c r="B12577" t="s">
        <v>49062</v>
      </c>
      <c r="C12577" s="1" t="str">
        <f t="shared" si="1790"/>
        <v>21:0723</v>
      </c>
      <c r="D12577" s="1" t="str">
        <f t="shared" si="1800"/>
        <v>21:0213</v>
      </c>
      <c r="E12577" t="s">
        <v>49059</v>
      </c>
      <c r="F12577" t="s">
        <v>49063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 t="s">
        <v>21</v>
      </c>
      <c r="P12577" t="s">
        <v>22</v>
      </c>
      <c r="Q12577" t="s">
        <v>71</v>
      </c>
    </row>
    <row r="12578" spans="1:17" hidden="1" x14ac:dyDescent="0.25">
      <c r="A12578" t="s">
        <v>49064</v>
      </c>
      <c r="B12578" t="s">
        <v>49065</v>
      </c>
      <c r="C12578" s="1" t="str">
        <f t="shared" si="1790"/>
        <v>21:0723</v>
      </c>
      <c r="D12578" s="1" t="str">
        <f t="shared" si="1800"/>
        <v>21:0213</v>
      </c>
      <c r="E12578" t="s">
        <v>49066</v>
      </c>
      <c r="F12578" t="s">
        <v>49067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 t="s">
        <v>21</v>
      </c>
      <c r="P12578" t="s">
        <v>356</v>
      </c>
      <c r="Q12578" t="s">
        <v>2392</v>
      </c>
    </row>
    <row r="12579" spans="1:17" hidden="1" x14ac:dyDescent="0.25">
      <c r="A12579" t="s">
        <v>49068</v>
      </c>
      <c r="B12579" t="s">
        <v>49069</v>
      </c>
      <c r="C12579" s="1" t="str">
        <f t="shared" si="1790"/>
        <v>21:0723</v>
      </c>
      <c r="D12579" s="1" t="str">
        <f t="shared" si="1800"/>
        <v>21:0213</v>
      </c>
      <c r="E12579" t="s">
        <v>49070</v>
      </c>
      <c r="F12579" t="s">
        <v>49071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 t="s">
        <v>21</v>
      </c>
      <c r="P12579" t="s">
        <v>391</v>
      </c>
      <c r="Q12579" t="s">
        <v>71</v>
      </c>
    </row>
    <row r="12580" spans="1:17" hidden="1" x14ac:dyDescent="0.25">
      <c r="A12580" t="s">
        <v>49072</v>
      </c>
      <c r="B12580" t="s">
        <v>49073</v>
      </c>
      <c r="C12580" s="1" t="str">
        <f t="shared" si="1790"/>
        <v>21:0723</v>
      </c>
      <c r="D12580" s="1" t="str">
        <f t="shared" si="1800"/>
        <v>21:0213</v>
      </c>
      <c r="E12580" t="s">
        <v>49074</v>
      </c>
      <c r="F12580" t="s">
        <v>49075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 t="s">
        <v>21</v>
      </c>
      <c r="P12580" t="s">
        <v>583</v>
      </c>
      <c r="Q12580" t="s">
        <v>171</v>
      </c>
    </row>
    <row r="12581" spans="1:17" hidden="1" x14ac:dyDescent="0.25">
      <c r="A12581" t="s">
        <v>49076</v>
      </c>
      <c r="B12581" t="s">
        <v>49077</v>
      </c>
      <c r="C12581" s="1" t="str">
        <f t="shared" si="1790"/>
        <v>21:0723</v>
      </c>
      <c r="D12581" s="1" t="str">
        <f t="shared" si="1800"/>
        <v>21:0213</v>
      </c>
      <c r="E12581" t="s">
        <v>49078</v>
      </c>
      <c r="F12581" t="s">
        <v>49079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 t="s">
        <v>3376</v>
      </c>
      <c r="P12581" t="s">
        <v>22</v>
      </c>
      <c r="Q12581" t="s">
        <v>149</v>
      </c>
    </row>
    <row r="12582" spans="1:17" hidden="1" x14ac:dyDescent="0.25">
      <c r="A12582" t="s">
        <v>49080</v>
      </c>
      <c r="B12582" t="s">
        <v>49081</v>
      </c>
      <c r="C12582" s="1" t="str">
        <f t="shared" si="1790"/>
        <v>21:0723</v>
      </c>
      <c r="D12582" s="1" t="str">
        <f t="shared" si="1800"/>
        <v>21:0213</v>
      </c>
      <c r="E12582" t="s">
        <v>49082</v>
      </c>
      <c r="F12582" t="s">
        <v>49083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 t="s">
        <v>370</v>
      </c>
      <c r="P12582" t="s">
        <v>22</v>
      </c>
      <c r="Q12582" t="s">
        <v>143</v>
      </c>
    </row>
    <row r="12583" spans="1:17" hidden="1" x14ac:dyDescent="0.25">
      <c r="A12583" t="s">
        <v>49084</v>
      </c>
      <c r="B12583" t="s">
        <v>49085</v>
      </c>
      <c r="C12583" s="1" t="str">
        <f t="shared" si="1790"/>
        <v>21:0723</v>
      </c>
      <c r="D12583" s="1" t="str">
        <f t="shared" si="1800"/>
        <v>21:0213</v>
      </c>
      <c r="E12583" t="s">
        <v>49082</v>
      </c>
      <c r="F12583" t="s">
        <v>49086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 t="s">
        <v>1247</v>
      </c>
      <c r="P12583" t="s">
        <v>22</v>
      </c>
      <c r="Q12583" t="s">
        <v>189</v>
      </c>
    </row>
    <row r="12584" spans="1:17" hidden="1" x14ac:dyDescent="0.25">
      <c r="A12584" t="s">
        <v>49087</v>
      </c>
      <c r="B12584" t="s">
        <v>49088</v>
      </c>
      <c r="C12584" s="1" t="str">
        <f t="shared" si="1790"/>
        <v>21:0723</v>
      </c>
      <c r="D12584" s="1" t="str">
        <f t="shared" si="1800"/>
        <v>21:0213</v>
      </c>
      <c r="E12584" t="s">
        <v>49089</v>
      </c>
      <c r="F12584" t="s">
        <v>49090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 t="s">
        <v>49091</v>
      </c>
      <c r="P12584" t="s">
        <v>583</v>
      </c>
      <c r="Q12584" t="s">
        <v>189</v>
      </c>
    </row>
    <row r="12585" spans="1:17" hidden="1" x14ac:dyDescent="0.25">
      <c r="A12585" t="s">
        <v>49092</v>
      </c>
      <c r="B12585" t="s">
        <v>49093</v>
      </c>
      <c r="C12585" s="1" t="str">
        <f t="shared" si="1790"/>
        <v>21:0723</v>
      </c>
      <c r="D12585" s="1" t="str">
        <f t="shared" si="1800"/>
        <v>21:0213</v>
      </c>
      <c r="E12585" t="s">
        <v>49094</v>
      </c>
      <c r="F12585" t="s">
        <v>49095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 t="s">
        <v>1247</v>
      </c>
      <c r="P12585" t="s">
        <v>2212</v>
      </c>
      <c r="Q12585" t="s">
        <v>52</v>
      </c>
    </row>
    <row r="12586" spans="1:17" hidden="1" x14ac:dyDescent="0.25">
      <c r="A12586" t="s">
        <v>49096</v>
      </c>
      <c r="B12586" t="s">
        <v>49097</v>
      </c>
      <c r="C12586" s="1" t="str">
        <f t="shared" si="1790"/>
        <v>21:0723</v>
      </c>
      <c r="D12586" s="1" t="str">
        <f t="shared" si="1800"/>
        <v>21:0213</v>
      </c>
      <c r="E12586" t="s">
        <v>49098</v>
      </c>
      <c r="F12586" t="s">
        <v>49099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 t="s">
        <v>21</v>
      </c>
      <c r="P12586" t="s">
        <v>2212</v>
      </c>
      <c r="Q12586" t="s">
        <v>149</v>
      </c>
    </row>
    <row r="12587" spans="1:17" hidden="1" x14ac:dyDescent="0.25">
      <c r="A12587" t="s">
        <v>49100</v>
      </c>
      <c r="B12587" t="s">
        <v>49101</v>
      </c>
      <c r="C12587" s="1" t="str">
        <f t="shared" ref="C12587:C12650" si="1803">HYPERLINK("http://geochem.nrcan.gc.ca/cdogs/content/bdl/bdl210723_e.htm", "21:0723")</f>
        <v>21:0723</v>
      </c>
      <c r="D12587" s="1" t="str">
        <f t="shared" si="1800"/>
        <v>21:0213</v>
      </c>
      <c r="E12587" t="s">
        <v>49102</v>
      </c>
      <c r="F12587" t="s">
        <v>49103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 t="s">
        <v>1597</v>
      </c>
      <c r="P12587" t="s">
        <v>2212</v>
      </c>
      <c r="Q12587" t="s">
        <v>189</v>
      </c>
    </row>
    <row r="12588" spans="1:17" hidden="1" x14ac:dyDescent="0.25">
      <c r="A12588" t="s">
        <v>49104</v>
      </c>
      <c r="B12588" t="s">
        <v>49105</v>
      </c>
      <c r="C12588" s="1" t="str">
        <f t="shared" si="1803"/>
        <v>21:0723</v>
      </c>
      <c r="D12588" s="1" t="str">
        <f t="shared" si="1800"/>
        <v>21:0213</v>
      </c>
      <c r="E12588" t="s">
        <v>49106</v>
      </c>
      <c r="F12588" t="s">
        <v>49107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 t="s">
        <v>49091</v>
      </c>
      <c r="P12588" t="s">
        <v>658</v>
      </c>
      <c r="Q12588" t="s">
        <v>46</v>
      </c>
    </row>
    <row r="12589" spans="1:17" hidden="1" x14ac:dyDescent="0.25">
      <c r="A12589" t="s">
        <v>49108</v>
      </c>
      <c r="B12589" t="s">
        <v>49109</v>
      </c>
      <c r="C12589" s="1" t="str">
        <f t="shared" si="1803"/>
        <v>21:0723</v>
      </c>
      <c r="D12589" s="1" t="str">
        <f t="shared" si="1800"/>
        <v>21:0213</v>
      </c>
      <c r="E12589" t="s">
        <v>49110</v>
      </c>
      <c r="F12589" t="s">
        <v>49111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 t="s">
        <v>16840</v>
      </c>
      <c r="P12589" t="s">
        <v>1515</v>
      </c>
      <c r="Q12589" t="s">
        <v>29</v>
      </c>
    </row>
    <row r="12590" spans="1:17" hidden="1" x14ac:dyDescent="0.25">
      <c r="A12590" t="s">
        <v>49112</v>
      </c>
      <c r="B12590" t="s">
        <v>49113</v>
      </c>
      <c r="C12590" s="1" t="str">
        <f t="shared" si="1803"/>
        <v>21:0723</v>
      </c>
      <c r="D12590" s="1" t="str">
        <f t="shared" si="1800"/>
        <v>21:0213</v>
      </c>
      <c r="E12590" t="s">
        <v>49114</v>
      </c>
      <c r="F12590" t="s">
        <v>49115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 t="s">
        <v>370</v>
      </c>
      <c r="P12590" t="s">
        <v>22</v>
      </c>
      <c r="Q12590" t="s">
        <v>149</v>
      </c>
    </row>
    <row r="12591" spans="1:17" hidden="1" x14ac:dyDescent="0.25">
      <c r="A12591" t="s">
        <v>49116</v>
      </c>
      <c r="B12591" t="s">
        <v>49117</v>
      </c>
      <c r="C12591" s="1" t="str">
        <f t="shared" si="1803"/>
        <v>21:0723</v>
      </c>
      <c r="D12591" s="1" t="str">
        <f t="shared" si="1800"/>
        <v>21:0213</v>
      </c>
      <c r="E12591" t="s">
        <v>49118</v>
      </c>
      <c r="F12591" t="s">
        <v>49119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 t="s">
        <v>3022</v>
      </c>
      <c r="P12591" t="s">
        <v>583</v>
      </c>
      <c r="Q12591" t="s">
        <v>71</v>
      </c>
    </row>
    <row r="12592" spans="1:17" hidden="1" x14ac:dyDescent="0.25">
      <c r="A12592" t="s">
        <v>49120</v>
      </c>
      <c r="B12592" t="s">
        <v>49121</v>
      </c>
      <c r="C12592" s="1" t="str">
        <f t="shared" si="1803"/>
        <v>21:0723</v>
      </c>
      <c r="D12592" s="1" t="str">
        <f t="shared" si="1800"/>
        <v>21:0213</v>
      </c>
      <c r="E12592" t="s">
        <v>49118</v>
      </c>
      <c r="F12592" t="s">
        <v>49122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 t="s">
        <v>261</v>
      </c>
      <c r="P12592" t="s">
        <v>583</v>
      </c>
      <c r="Q12592" t="s">
        <v>103</v>
      </c>
    </row>
    <row r="12593" spans="1:17" hidden="1" x14ac:dyDescent="0.25">
      <c r="A12593" t="s">
        <v>49123</v>
      </c>
      <c r="B12593" t="s">
        <v>49124</v>
      </c>
      <c r="C12593" s="1" t="str">
        <f t="shared" si="1803"/>
        <v>21:0723</v>
      </c>
      <c r="D12593" s="1" t="str">
        <f t="shared" si="1800"/>
        <v>21:0213</v>
      </c>
      <c r="E12593" t="s">
        <v>49125</v>
      </c>
      <c r="F12593" t="s">
        <v>49126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 t="s">
        <v>64</v>
      </c>
      <c r="P12593" t="s">
        <v>22</v>
      </c>
      <c r="Q12593" t="s">
        <v>46</v>
      </c>
    </row>
    <row r="12594" spans="1:17" hidden="1" x14ac:dyDescent="0.25">
      <c r="A12594" t="s">
        <v>49127</v>
      </c>
      <c r="B12594" t="s">
        <v>49128</v>
      </c>
      <c r="C12594" s="1" t="str">
        <f t="shared" si="1803"/>
        <v>21:0723</v>
      </c>
      <c r="D12594" s="1" t="str">
        <f t="shared" si="1800"/>
        <v>21:0213</v>
      </c>
      <c r="E12594" t="s">
        <v>49129</v>
      </c>
      <c r="F12594" t="s">
        <v>49130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 t="s">
        <v>57</v>
      </c>
      <c r="P12594" t="s">
        <v>22</v>
      </c>
      <c r="Q12594" t="s">
        <v>103</v>
      </c>
    </row>
    <row r="12595" spans="1:17" hidden="1" x14ac:dyDescent="0.25">
      <c r="A12595" t="s">
        <v>49131</v>
      </c>
      <c r="B12595" t="s">
        <v>49132</v>
      </c>
      <c r="C12595" s="1" t="str">
        <f t="shared" si="1803"/>
        <v>21:0723</v>
      </c>
      <c r="D12595" s="1" t="str">
        <f t="shared" si="1800"/>
        <v>21:0213</v>
      </c>
      <c r="E12595" t="s">
        <v>49133</v>
      </c>
      <c r="F12595" t="s">
        <v>49134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 t="s">
        <v>680</v>
      </c>
      <c r="P12595" t="s">
        <v>2212</v>
      </c>
      <c r="Q12595" t="s">
        <v>198</v>
      </c>
    </row>
    <row r="12596" spans="1:17" hidden="1" x14ac:dyDescent="0.25">
      <c r="A12596" t="s">
        <v>49135</v>
      </c>
      <c r="B12596" t="s">
        <v>49136</v>
      </c>
      <c r="C12596" s="1" t="str">
        <f t="shared" si="1803"/>
        <v>21:0723</v>
      </c>
      <c r="D12596" s="1" t="str">
        <f t="shared" si="1800"/>
        <v>21:0213</v>
      </c>
      <c r="E12596" t="s">
        <v>49137</v>
      </c>
      <c r="F12596" t="s">
        <v>49138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 t="s">
        <v>21</v>
      </c>
      <c r="P12596" t="s">
        <v>2212</v>
      </c>
      <c r="Q12596" t="s">
        <v>189</v>
      </c>
    </row>
    <row r="12597" spans="1:17" hidden="1" x14ac:dyDescent="0.25">
      <c r="A12597" t="s">
        <v>49139</v>
      </c>
      <c r="B12597" t="s">
        <v>49140</v>
      </c>
      <c r="C12597" s="1" t="str">
        <f t="shared" si="1803"/>
        <v>21:0723</v>
      </c>
      <c r="D12597" s="1" t="str">
        <f t="shared" si="1800"/>
        <v>21:0213</v>
      </c>
      <c r="E12597" t="s">
        <v>49141</v>
      </c>
      <c r="F12597" t="s">
        <v>49142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 t="s">
        <v>311</v>
      </c>
      <c r="P12597" t="s">
        <v>2212</v>
      </c>
      <c r="Q12597" t="s">
        <v>189</v>
      </c>
    </row>
    <row r="12598" spans="1:17" hidden="1" x14ac:dyDescent="0.25">
      <c r="A12598" t="s">
        <v>49143</v>
      </c>
      <c r="B12598" t="s">
        <v>49144</v>
      </c>
      <c r="C12598" s="1" t="str">
        <f t="shared" si="1803"/>
        <v>21:0723</v>
      </c>
      <c r="D12598" s="1" t="str">
        <f>HYPERLINK("http://geochem.nrcan.gc.ca/cdogs/content/svy/svy_e.htm", "")</f>
        <v/>
      </c>
      <c r="G12598" s="1" t="str">
        <f>HYPERLINK("http://geochem.nrcan.gc.ca/cdogs/content/cr_/cr_00084_e.htm", "84")</f>
        <v>84</v>
      </c>
      <c r="J12598" t="s">
        <v>11703</v>
      </c>
      <c r="K12598" t="s">
        <v>11704</v>
      </c>
      <c r="O12598" t="s">
        <v>154</v>
      </c>
      <c r="P12598" t="s">
        <v>583</v>
      </c>
      <c r="Q12598" t="s">
        <v>149</v>
      </c>
    </row>
    <row r="12599" spans="1:17" hidden="1" x14ac:dyDescent="0.25">
      <c r="A12599" t="s">
        <v>49145</v>
      </c>
      <c r="B12599" t="s">
        <v>49146</v>
      </c>
      <c r="C12599" s="1" t="str">
        <f t="shared" si="1803"/>
        <v>21:0723</v>
      </c>
      <c r="D12599" s="1" t="str">
        <f t="shared" ref="D12599:D12613" si="1804">HYPERLINK("http://geochem.nrcan.gc.ca/cdogs/content/svy/svy210213_e.htm", "21:0213")</f>
        <v>21:0213</v>
      </c>
      <c r="E12599" t="s">
        <v>49147</v>
      </c>
      <c r="F12599" t="s">
        <v>49148</v>
      </c>
      <c r="H12599">
        <v>62.347973799999998</v>
      </c>
      <c r="I12599">
        <v>-134.11039919999999</v>
      </c>
      <c r="J12599" s="1" t="str">
        <f t="shared" ref="J12599:J12613" si="1805">HYPERLINK("http://geochem.nrcan.gc.ca/cdogs/content/kwd/kwd020018_e.htm", "Fluid (stream)")</f>
        <v>Fluid (stream)</v>
      </c>
      <c r="K12599" s="1" t="str">
        <f t="shared" ref="K12599:K12613" si="1806">HYPERLINK("http://geochem.nrcan.gc.ca/cdogs/content/kwd/kwd080007_e.htm", "Untreated Water")</f>
        <v>Untreated Water</v>
      </c>
      <c r="O12599" t="s">
        <v>680</v>
      </c>
      <c r="P12599" t="s">
        <v>583</v>
      </c>
      <c r="Q12599" t="s">
        <v>149</v>
      </c>
    </row>
    <row r="12600" spans="1:17" hidden="1" x14ac:dyDescent="0.25">
      <c r="A12600" t="s">
        <v>49149</v>
      </c>
      <c r="B12600" t="s">
        <v>49150</v>
      </c>
      <c r="C12600" s="1" t="str">
        <f t="shared" si="1803"/>
        <v>21:0723</v>
      </c>
      <c r="D12600" s="1" t="str">
        <f t="shared" si="1804"/>
        <v>21:0213</v>
      </c>
      <c r="E12600" t="s">
        <v>49151</v>
      </c>
      <c r="F12600" t="s">
        <v>49152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 t="s">
        <v>370</v>
      </c>
      <c r="P12600" t="s">
        <v>2212</v>
      </c>
      <c r="Q12600" t="s">
        <v>149</v>
      </c>
    </row>
    <row r="12601" spans="1:17" hidden="1" x14ac:dyDescent="0.25">
      <c r="A12601" t="s">
        <v>49153</v>
      </c>
      <c r="B12601" t="s">
        <v>49154</v>
      </c>
      <c r="C12601" s="1" t="str">
        <f t="shared" si="1803"/>
        <v>21:0723</v>
      </c>
      <c r="D12601" s="1" t="str">
        <f t="shared" si="1804"/>
        <v>21:0213</v>
      </c>
      <c r="E12601" t="s">
        <v>49155</v>
      </c>
      <c r="F12601" t="s">
        <v>49156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 t="s">
        <v>680</v>
      </c>
      <c r="P12601" t="s">
        <v>583</v>
      </c>
      <c r="Q12601" t="s">
        <v>149</v>
      </c>
    </row>
    <row r="12602" spans="1:17" hidden="1" x14ac:dyDescent="0.25">
      <c r="A12602" t="s">
        <v>49157</v>
      </c>
      <c r="B12602" t="s">
        <v>49158</v>
      </c>
      <c r="C12602" s="1" t="str">
        <f t="shared" si="1803"/>
        <v>21:0723</v>
      </c>
      <c r="D12602" s="1" t="str">
        <f t="shared" si="1804"/>
        <v>21:0213</v>
      </c>
      <c r="E12602" t="s">
        <v>49159</v>
      </c>
      <c r="F12602" t="s">
        <v>49160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 t="s">
        <v>244</v>
      </c>
      <c r="P12602" t="s">
        <v>356</v>
      </c>
      <c r="Q12602" t="s">
        <v>2948</v>
      </c>
    </row>
    <row r="12603" spans="1:17" hidden="1" x14ac:dyDescent="0.25">
      <c r="A12603" t="s">
        <v>49161</v>
      </c>
      <c r="B12603" t="s">
        <v>49162</v>
      </c>
      <c r="C12603" s="1" t="str">
        <f t="shared" si="1803"/>
        <v>21:0723</v>
      </c>
      <c r="D12603" s="1" t="str">
        <f t="shared" si="1804"/>
        <v>21:0213</v>
      </c>
      <c r="E12603" t="s">
        <v>49163</v>
      </c>
      <c r="F12603" t="s">
        <v>49164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 t="s">
        <v>370</v>
      </c>
      <c r="P12603" t="s">
        <v>356</v>
      </c>
      <c r="Q12603" t="s">
        <v>2948</v>
      </c>
    </row>
    <row r="12604" spans="1:17" hidden="1" x14ac:dyDescent="0.25">
      <c r="A12604" t="s">
        <v>49165</v>
      </c>
      <c r="B12604" t="s">
        <v>49166</v>
      </c>
      <c r="C12604" s="1" t="str">
        <f t="shared" si="1803"/>
        <v>21:0723</v>
      </c>
      <c r="D12604" s="1" t="str">
        <f t="shared" si="1804"/>
        <v>21:0213</v>
      </c>
      <c r="E12604" t="s">
        <v>49167</v>
      </c>
      <c r="F12604" t="s">
        <v>49168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 t="s">
        <v>588</v>
      </c>
      <c r="P12604" t="s">
        <v>356</v>
      </c>
      <c r="Q12604" t="s">
        <v>2366</v>
      </c>
    </row>
    <row r="12605" spans="1:17" hidden="1" x14ac:dyDescent="0.25">
      <c r="A12605" t="s">
        <v>49169</v>
      </c>
      <c r="B12605" t="s">
        <v>49170</v>
      </c>
      <c r="C12605" s="1" t="str">
        <f t="shared" si="1803"/>
        <v>21:0723</v>
      </c>
      <c r="D12605" s="1" t="str">
        <f t="shared" si="1804"/>
        <v>21:0213</v>
      </c>
      <c r="E12605" t="s">
        <v>49171</v>
      </c>
      <c r="F12605" t="s">
        <v>49172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 t="s">
        <v>551</v>
      </c>
      <c r="P12605" t="s">
        <v>397</v>
      </c>
      <c r="Q12605" t="s">
        <v>2392</v>
      </c>
    </row>
    <row r="12606" spans="1:17" hidden="1" x14ac:dyDescent="0.25">
      <c r="A12606" t="s">
        <v>49173</v>
      </c>
      <c r="B12606" t="s">
        <v>49174</v>
      </c>
      <c r="C12606" s="1" t="str">
        <f t="shared" si="1803"/>
        <v>21:0723</v>
      </c>
      <c r="D12606" s="1" t="str">
        <f t="shared" si="1804"/>
        <v>21:0213</v>
      </c>
      <c r="E12606" t="s">
        <v>49175</v>
      </c>
      <c r="F12606" t="s">
        <v>49176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 t="s">
        <v>64</v>
      </c>
      <c r="P12606" t="s">
        <v>583</v>
      </c>
      <c r="Q12606" t="s">
        <v>2948</v>
      </c>
    </row>
    <row r="12607" spans="1:17" hidden="1" x14ac:dyDescent="0.25">
      <c r="A12607" t="s">
        <v>49177</v>
      </c>
      <c r="B12607" t="s">
        <v>49178</v>
      </c>
      <c r="C12607" s="1" t="str">
        <f t="shared" si="1803"/>
        <v>21:0723</v>
      </c>
      <c r="D12607" s="1" t="str">
        <f t="shared" si="1804"/>
        <v>21:0213</v>
      </c>
      <c r="E12607" t="s">
        <v>49179</v>
      </c>
      <c r="F12607" t="s">
        <v>49180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 t="s">
        <v>630</v>
      </c>
      <c r="P12607" t="s">
        <v>2212</v>
      </c>
      <c r="Q12607" t="s">
        <v>171</v>
      </c>
    </row>
    <row r="12608" spans="1:17" hidden="1" x14ac:dyDescent="0.25">
      <c r="A12608" t="s">
        <v>49181</v>
      </c>
      <c r="B12608" t="s">
        <v>49182</v>
      </c>
      <c r="C12608" s="1" t="str">
        <f t="shared" si="1803"/>
        <v>21:0723</v>
      </c>
      <c r="D12608" s="1" t="str">
        <f t="shared" si="1804"/>
        <v>21:0213</v>
      </c>
      <c r="E12608" t="s">
        <v>49183</v>
      </c>
      <c r="F12608" t="s">
        <v>49184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 t="s">
        <v>2418</v>
      </c>
      <c r="P12608" t="s">
        <v>2212</v>
      </c>
      <c r="Q12608" t="s">
        <v>171</v>
      </c>
    </row>
    <row r="12609" spans="1:17" hidden="1" x14ac:dyDescent="0.25">
      <c r="A12609" t="s">
        <v>49185</v>
      </c>
      <c r="B12609" t="s">
        <v>49186</v>
      </c>
      <c r="C12609" s="1" t="str">
        <f t="shared" si="1803"/>
        <v>21:0723</v>
      </c>
      <c r="D12609" s="1" t="str">
        <f t="shared" si="1804"/>
        <v>21:0213</v>
      </c>
      <c r="E12609" t="s">
        <v>49187</v>
      </c>
      <c r="F12609" t="s">
        <v>49188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 t="s">
        <v>311</v>
      </c>
      <c r="P12609" t="s">
        <v>2212</v>
      </c>
      <c r="Q12609" t="s">
        <v>88</v>
      </c>
    </row>
    <row r="12610" spans="1:17" hidden="1" x14ac:dyDescent="0.25">
      <c r="A12610" t="s">
        <v>49189</v>
      </c>
      <c r="B12610" t="s">
        <v>49190</v>
      </c>
      <c r="C12610" s="1" t="str">
        <f t="shared" si="1803"/>
        <v>21:0723</v>
      </c>
      <c r="D12610" s="1" t="str">
        <f t="shared" si="1804"/>
        <v>21:0213</v>
      </c>
      <c r="E12610" t="s">
        <v>49187</v>
      </c>
      <c r="F12610" t="s">
        <v>49191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 t="s">
        <v>154</v>
      </c>
      <c r="P12610" t="s">
        <v>583</v>
      </c>
      <c r="Q12610" t="s">
        <v>88</v>
      </c>
    </row>
    <row r="12611" spans="1:17" hidden="1" x14ac:dyDescent="0.25">
      <c r="A12611" t="s">
        <v>49192</v>
      </c>
      <c r="B12611" t="s">
        <v>49193</v>
      </c>
      <c r="C12611" s="1" t="str">
        <f t="shared" si="1803"/>
        <v>21:0723</v>
      </c>
      <c r="D12611" s="1" t="str">
        <f t="shared" si="1804"/>
        <v>21:0213</v>
      </c>
      <c r="E12611" t="s">
        <v>49194</v>
      </c>
      <c r="F12611" t="s">
        <v>49195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 t="s">
        <v>588</v>
      </c>
      <c r="P12611" t="s">
        <v>583</v>
      </c>
      <c r="Q12611" t="s">
        <v>171</v>
      </c>
    </row>
    <row r="12612" spans="1:17" hidden="1" x14ac:dyDescent="0.25">
      <c r="A12612" t="s">
        <v>49196</v>
      </c>
      <c r="B12612" t="s">
        <v>49197</v>
      </c>
      <c r="C12612" s="1" t="str">
        <f t="shared" si="1803"/>
        <v>21:0723</v>
      </c>
      <c r="D12612" s="1" t="str">
        <f t="shared" si="1804"/>
        <v>21:0213</v>
      </c>
      <c r="E12612" t="s">
        <v>49198</v>
      </c>
      <c r="F12612" t="s">
        <v>49199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 t="s">
        <v>652</v>
      </c>
      <c r="P12612" t="s">
        <v>2212</v>
      </c>
      <c r="Q12612" t="s">
        <v>88</v>
      </c>
    </row>
    <row r="12613" spans="1:17" hidden="1" x14ac:dyDescent="0.25">
      <c r="A12613" t="s">
        <v>49200</v>
      </c>
      <c r="B12613" t="s">
        <v>49201</v>
      </c>
      <c r="C12613" s="1" t="str">
        <f t="shared" si="1803"/>
        <v>21:0723</v>
      </c>
      <c r="D12613" s="1" t="str">
        <f t="shared" si="1804"/>
        <v>21:0213</v>
      </c>
      <c r="E12613" t="s">
        <v>49202</v>
      </c>
      <c r="F12613" t="s">
        <v>49203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 t="s">
        <v>6341</v>
      </c>
      <c r="P12613" t="s">
        <v>22</v>
      </c>
      <c r="Q12613" t="s">
        <v>52</v>
      </c>
    </row>
    <row r="12614" spans="1:17" hidden="1" x14ac:dyDescent="0.25">
      <c r="A12614" t="s">
        <v>49204</v>
      </c>
      <c r="B12614" t="s">
        <v>49205</v>
      </c>
      <c r="C12614" s="1" t="str">
        <f t="shared" si="1803"/>
        <v>21:0723</v>
      </c>
      <c r="D12614" s="1" t="str">
        <f>HYPERLINK("http://geochem.nrcan.gc.ca/cdogs/content/svy/svy_e.htm", "")</f>
        <v/>
      </c>
      <c r="G12614" s="1" t="str">
        <f>HYPERLINK("http://geochem.nrcan.gc.ca/cdogs/content/cr_/cr_00085_e.htm", "85")</f>
        <v>85</v>
      </c>
      <c r="J12614" t="s">
        <v>11703</v>
      </c>
      <c r="K12614" t="s">
        <v>11704</v>
      </c>
      <c r="O12614" t="s">
        <v>3065</v>
      </c>
      <c r="P12614" t="s">
        <v>1515</v>
      </c>
      <c r="Q12614" t="s">
        <v>103</v>
      </c>
    </row>
    <row r="12615" spans="1:17" hidden="1" x14ac:dyDescent="0.25">
      <c r="A12615" t="s">
        <v>49206</v>
      </c>
      <c r="B12615" t="s">
        <v>49207</v>
      </c>
      <c r="C12615" s="1" t="str">
        <f t="shared" si="1803"/>
        <v>21:0723</v>
      </c>
      <c r="D12615" s="1" t="str">
        <f t="shared" ref="D12615:D12633" si="1807">HYPERLINK("http://geochem.nrcan.gc.ca/cdogs/content/svy/svy210213_e.htm", "21:0213")</f>
        <v>21:0213</v>
      </c>
      <c r="E12615" t="s">
        <v>49208</v>
      </c>
      <c r="F12615" t="s">
        <v>49209</v>
      </c>
      <c r="H12615">
        <v>62.280964699999998</v>
      </c>
      <c r="I12615">
        <v>-134.7122143</v>
      </c>
      <c r="J12615" s="1" t="str">
        <f t="shared" ref="J12615:J12633" si="1808">HYPERLINK("http://geochem.nrcan.gc.ca/cdogs/content/kwd/kwd020018_e.htm", "Fluid (stream)")</f>
        <v>Fluid (stream)</v>
      </c>
      <c r="K12615" s="1" t="str">
        <f t="shared" ref="K12615:K12633" si="1809">HYPERLINK("http://geochem.nrcan.gc.ca/cdogs/content/kwd/kwd080007_e.htm", "Untreated Water")</f>
        <v>Untreated Water</v>
      </c>
      <c r="O12615" t="s">
        <v>21</v>
      </c>
      <c r="P12615" t="s">
        <v>1515</v>
      </c>
      <c r="Q12615" t="s">
        <v>23</v>
      </c>
    </row>
    <row r="12616" spans="1:17" hidden="1" x14ac:dyDescent="0.25">
      <c r="A12616" t="s">
        <v>49210</v>
      </c>
      <c r="B12616" t="s">
        <v>49211</v>
      </c>
      <c r="C12616" s="1" t="str">
        <f t="shared" si="1803"/>
        <v>21:0723</v>
      </c>
      <c r="D12616" s="1" t="str">
        <f t="shared" si="1807"/>
        <v>21:0213</v>
      </c>
      <c r="E12616" t="s">
        <v>49212</v>
      </c>
      <c r="F12616" t="s">
        <v>49213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 t="s">
        <v>21</v>
      </c>
      <c r="P12616" t="s">
        <v>2212</v>
      </c>
      <c r="Q12616" t="s">
        <v>103</v>
      </c>
    </row>
    <row r="12617" spans="1:17" hidden="1" x14ac:dyDescent="0.25">
      <c r="A12617" t="s">
        <v>49214</v>
      </c>
      <c r="B12617" t="s">
        <v>49215</v>
      </c>
      <c r="C12617" s="1" t="str">
        <f t="shared" si="1803"/>
        <v>21:0723</v>
      </c>
      <c r="D12617" s="1" t="str">
        <f t="shared" si="1807"/>
        <v>21:0213</v>
      </c>
      <c r="E12617" t="s">
        <v>49216</v>
      </c>
      <c r="F12617" t="s">
        <v>49217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 t="s">
        <v>21</v>
      </c>
      <c r="P12617" t="s">
        <v>2212</v>
      </c>
      <c r="Q12617" t="s">
        <v>52</v>
      </c>
    </row>
    <row r="12618" spans="1:17" hidden="1" x14ac:dyDescent="0.25">
      <c r="A12618" t="s">
        <v>49218</v>
      </c>
      <c r="B12618" t="s">
        <v>49219</v>
      </c>
      <c r="C12618" s="1" t="str">
        <f t="shared" si="1803"/>
        <v>21:0723</v>
      </c>
      <c r="D12618" s="1" t="str">
        <f t="shared" si="1807"/>
        <v>21:0213</v>
      </c>
      <c r="E12618" t="s">
        <v>49220</v>
      </c>
      <c r="F12618" t="s">
        <v>49221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 t="s">
        <v>21</v>
      </c>
      <c r="P12618" t="s">
        <v>2212</v>
      </c>
      <c r="Q12618" t="s">
        <v>52</v>
      </c>
    </row>
    <row r="12619" spans="1:17" hidden="1" x14ac:dyDescent="0.25">
      <c r="A12619" t="s">
        <v>49222</v>
      </c>
      <c r="B12619" t="s">
        <v>49223</v>
      </c>
      <c r="C12619" s="1" t="str">
        <f t="shared" si="1803"/>
        <v>21:0723</v>
      </c>
      <c r="D12619" s="1" t="str">
        <f t="shared" si="1807"/>
        <v>21:0213</v>
      </c>
      <c r="E12619" t="s">
        <v>49224</v>
      </c>
      <c r="F12619" t="s">
        <v>49225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 t="s">
        <v>21</v>
      </c>
      <c r="P12619" t="s">
        <v>2212</v>
      </c>
      <c r="Q12619" t="s">
        <v>52</v>
      </c>
    </row>
    <row r="12620" spans="1:17" hidden="1" x14ac:dyDescent="0.25">
      <c r="A12620" t="s">
        <v>49226</v>
      </c>
      <c r="B12620" t="s">
        <v>49227</v>
      </c>
      <c r="C12620" s="1" t="str">
        <f t="shared" si="1803"/>
        <v>21:0723</v>
      </c>
      <c r="D12620" s="1" t="str">
        <f t="shared" si="1807"/>
        <v>21:0213</v>
      </c>
      <c r="E12620" t="s">
        <v>49228</v>
      </c>
      <c r="F12620" t="s">
        <v>49229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 t="s">
        <v>19429</v>
      </c>
      <c r="P12620" t="s">
        <v>583</v>
      </c>
      <c r="Q12620" t="s">
        <v>103</v>
      </c>
    </row>
    <row r="12621" spans="1:17" hidden="1" x14ac:dyDescent="0.25">
      <c r="A12621" t="s">
        <v>49230</v>
      </c>
      <c r="B12621" t="s">
        <v>49231</v>
      </c>
      <c r="C12621" s="1" t="str">
        <f t="shared" si="1803"/>
        <v>21:0723</v>
      </c>
      <c r="D12621" s="1" t="str">
        <f t="shared" si="1807"/>
        <v>21:0213</v>
      </c>
      <c r="E12621" t="s">
        <v>49232</v>
      </c>
      <c r="F12621" t="s">
        <v>49233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 t="s">
        <v>113</v>
      </c>
      <c r="P12621" t="s">
        <v>583</v>
      </c>
      <c r="Q12621" t="s">
        <v>93</v>
      </c>
    </row>
    <row r="12622" spans="1:17" hidden="1" x14ac:dyDescent="0.25">
      <c r="A12622" t="s">
        <v>49234</v>
      </c>
      <c r="B12622" t="s">
        <v>49235</v>
      </c>
      <c r="C12622" s="1" t="str">
        <f t="shared" si="1803"/>
        <v>21:0723</v>
      </c>
      <c r="D12622" s="1" t="str">
        <f t="shared" si="1807"/>
        <v>21:0213</v>
      </c>
      <c r="E12622" t="s">
        <v>49236</v>
      </c>
      <c r="F12622" t="s">
        <v>49237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 t="s">
        <v>1771</v>
      </c>
      <c r="P12622" t="s">
        <v>583</v>
      </c>
      <c r="Q12622" t="s">
        <v>52</v>
      </c>
    </row>
    <row r="12623" spans="1:17" hidden="1" x14ac:dyDescent="0.25">
      <c r="A12623" t="s">
        <v>49238</v>
      </c>
      <c r="B12623" t="s">
        <v>49239</v>
      </c>
      <c r="C12623" s="1" t="str">
        <f t="shared" si="1803"/>
        <v>21:0723</v>
      </c>
      <c r="D12623" s="1" t="str">
        <f t="shared" si="1807"/>
        <v>21:0213</v>
      </c>
      <c r="E12623" t="s">
        <v>49240</v>
      </c>
      <c r="F12623" t="s">
        <v>49241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 t="s">
        <v>21</v>
      </c>
      <c r="P12623" t="s">
        <v>583</v>
      </c>
      <c r="Q12623" t="s">
        <v>189</v>
      </c>
    </row>
    <row r="12624" spans="1:17" hidden="1" x14ac:dyDescent="0.25">
      <c r="A12624" t="s">
        <v>49242</v>
      </c>
      <c r="B12624" t="s">
        <v>49243</v>
      </c>
      <c r="C12624" s="1" t="str">
        <f t="shared" si="1803"/>
        <v>21:0723</v>
      </c>
      <c r="D12624" s="1" t="str">
        <f t="shared" si="1807"/>
        <v>21:0213</v>
      </c>
      <c r="E12624" t="s">
        <v>49244</v>
      </c>
      <c r="F12624" t="s">
        <v>49245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 t="s">
        <v>607</v>
      </c>
      <c r="P12624" t="s">
        <v>1515</v>
      </c>
      <c r="Q12624" t="s">
        <v>93</v>
      </c>
    </row>
    <row r="12625" spans="1:17" hidden="1" x14ac:dyDescent="0.25">
      <c r="A12625" t="s">
        <v>49246</v>
      </c>
      <c r="B12625" t="s">
        <v>49247</v>
      </c>
      <c r="C12625" s="1" t="str">
        <f t="shared" si="1803"/>
        <v>21:0723</v>
      </c>
      <c r="D12625" s="1" t="str">
        <f t="shared" si="1807"/>
        <v>21:0213</v>
      </c>
      <c r="E12625" t="s">
        <v>49248</v>
      </c>
      <c r="F12625" t="s">
        <v>49249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 t="s">
        <v>3116</v>
      </c>
      <c r="P12625" t="s">
        <v>2212</v>
      </c>
      <c r="Q12625" t="s">
        <v>198</v>
      </c>
    </row>
    <row r="12626" spans="1:17" hidden="1" x14ac:dyDescent="0.25">
      <c r="A12626" t="s">
        <v>49250</v>
      </c>
      <c r="B12626" t="s">
        <v>49251</v>
      </c>
      <c r="C12626" s="1" t="str">
        <f t="shared" si="1803"/>
        <v>21:0723</v>
      </c>
      <c r="D12626" s="1" t="str">
        <f t="shared" si="1807"/>
        <v>21:0213</v>
      </c>
      <c r="E12626" t="s">
        <v>49252</v>
      </c>
      <c r="F12626" t="s">
        <v>49253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  <c r="O12626" t="s">
        <v>108</v>
      </c>
      <c r="P12626" t="s">
        <v>108</v>
      </c>
      <c r="Q12626" t="s">
        <v>108</v>
      </c>
    </row>
    <row r="12627" spans="1:17" hidden="1" x14ac:dyDescent="0.25">
      <c r="A12627" t="s">
        <v>49254</v>
      </c>
      <c r="B12627" t="s">
        <v>49255</v>
      </c>
      <c r="C12627" s="1" t="str">
        <f t="shared" si="1803"/>
        <v>21:0723</v>
      </c>
      <c r="D12627" s="1" t="str">
        <f t="shared" si="1807"/>
        <v>21:0213</v>
      </c>
      <c r="E12627" t="s">
        <v>49256</v>
      </c>
      <c r="F12627" t="s">
        <v>49257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 t="s">
        <v>225</v>
      </c>
      <c r="P12627" t="s">
        <v>583</v>
      </c>
      <c r="Q12627" t="s">
        <v>215</v>
      </c>
    </row>
    <row r="12628" spans="1:17" hidden="1" x14ac:dyDescent="0.25">
      <c r="A12628" t="s">
        <v>49258</v>
      </c>
      <c r="B12628" t="s">
        <v>49259</v>
      </c>
      <c r="C12628" s="1" t="str">
        <f t="shared" si="1803"/>
        <v>21:0723</v>
      </c>
      <c r="D12628" s="1" t="str">
        <f t="shared" si="1807"/>
        <v>21:0213</v>
      </c>
      <c r="E12628" t="s">
        <v>49260</v>
      </c>
      <c r="F12628" t="s">
        <v>49261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 t="s">
        <v>64</v>
      </c>
      <c r="P12628" t="s">
        <v>583</v>
      </c>
      <c r="Q12628" t="s">
        <v>149</v>
      </c>
    </row>
    <row r="12629" spans="1:17" hidden="1" x14ac:dyDescent="0.25">
      <c r="A12629" t="s">
        <v>49262</v>
      </c>
      <c r="B12629" t="s">
        <v>49263</v>
      </c>
      <c r="C12629" s="1" t="str">
        <f t="shared" si="1803"/>
        <v>21:0723</v>
      </c>
      <c r="D12629" s="1" t="str">
        <f t="shared" si="1807"/>
        <v>21:0213</v>
      </c>
      <c r="E12629" t="s">
        <v>49264</v>
      </c>
      <c r="F12629" t="s">
        <v>49265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 t="s">
        <v>64</v>
      </c>
      <c r="P12629" t="s">
        <v>397</v>
      </c>
      <c r="Q12629" t="s">
        <v>88</v>
      </c>
    </row>
    <row r="12630" spans="1:17" hidden="1" x14ac:dyDescent="0.25">
      <c r="A12630" t="s">
        <v>49266</v>
      </c>
      <c r="B12630" t="s">
        <v>49267</v>
      </c>
      <c r="C12630" s="1" t="str">
        <f t="shared" si="1803"/>
        <v>21:0723</v>
      </c>
      <c r="D12630" s="1" t="str">
        <f t="shared" si="1807"/>
        <v>21:0213</v>
      </c>
      <c r="E12630" t="s">
        <v>49268</v>
      </c>
      <c r="F12630" t="s">
        <v>49269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 t="s">
        <v>21</v>
      </c>
      <c r="P12630" t="s">
        <v>583</v>
      </c>
      <c r="Q12630" t="s">
        <v>29</v>
      </c>
    </row>
    <row r="12631" spans="1:17" hidden="1" x14ac:dyDescent="0.25">
      <c r="A12631" t="s">
        <v>49270</v>
      </c>
      <c r="B12631" t="s">
        <v>49271</v>
      </c>
      <c r="C12631" s="1" t="str">
        <f t="shared" si="1803"/>
        <v>21:0723</v>
      </c>
      <c r="D12631" s="1" t="str">
        <f t="shared" si="1807"/>
        <v>21:0213</v>
      </c>
      <c r="E12631" t="s">
        <v>49272</v>
      </c>
      <c r="F12631" t="s">
        <v>49273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 t="s">
        <v>3060</v>
      </c>
      <c r="P12631" t="s">
        <v>22</v>
      </c>
      <c r="Q12631" t="s">
        <v>103</v>
      </c>
    </row>
    <row r="12632" spans="1:17" hidden="1" x14ac:dyDescent="0.25">
      <c r="A12632" t="s">
        <v>49274</v>
      </c>
      <c r="B12632" t="s">
        <v>49275</v>
      </c>
      <c r="C12632" s="1" t="str">
        <f t="shared" si="1803"/>
        <v>21:0723</v>
      </c>
      <c r="D12632" s="1" t="str">
        <f t="shared" si="1807"/>
        <v>21:0213</v>
      </c>
      <c r="E12632" t="s">
        <v>49272</v>
      </c>
      <c r="F12632" t="s">
        <v>49276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 t="s">
        <v>2725</v>
      </c>
      <c r="P12632" t="s">
        <v>2212</v>
      </c>
      <c r="Q12632" t="s">
        <v>198</v>
      </c>
    </row>
    <row r="12633" spans="1:17" hidden="1" x14ac:dyDescent="0.25">
      <c r="A12633" t="s">
        <v>49277</v>
      </c>
      <c r="B12633" t="s">
        <v>49278</v>
      </c>
      <c r="C12633" s="1" t="str">
        <f t="shared" si="1803"/>
        <v>21:0723</v>
      </c>
      <c r="D12633" s="1" t="str">
        <f t="shared" si="1807"/>
        <v>21:0213</v>
      </c>
      <c r="E12633" t="s">
        <v>49279</v>
      </c>
      <c r="F12633" t="s">
        <v>49280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 t="s">
        <v>14250</v>
      </c>
      <c r="P12633" t="s">
        <v>1631</v>
      </c>
      <c r="Q12633" t="s">
        <v>46</v>
      </c>
    </row>
    <row r="12634" spans="1:17" hidden="1" x14ac:dyDescent="0.25">
      <c r="A12634" t="s">
        <v>49281</v>
      </c>
      <c r="B12634" t="s">
        <v>49282</v>
      </c>
      <c r="C12634" s="1" t="str">
        <f t="shared" si="1803"/>
        <v>21:0723</v>
      </c>
      <c r="D12634" s="1" t="str">
        <f>HYPERLINK("http://geochem.nrcan.gc.ca/cdogs/content/svy/svy_e.htm", "")</f>
        <v/>
      </c>
      <c r="G12634" s="1" t="str">
        <f>HYPERLINK("http://geochem.nrcan.gc.ca/cdogs/content/cr_/cr_00084_e.htm", "84")</f>
        <v>84</v>
      </c>
      <c r="J12634" t="s">
        <v>11703</v>
      </c>
      <c r="K12634" t="s">
        <v>11704</v>
      </c>
      <c r="O12634" t="s">
        <v>311</v>
      </c>
      <c r="P12634" t="s">
        <v>397</v>
      </c>
      <c r="Q12634" t="s">
        <v>46</v>
      </c>
    </row>
    <row r="12635" spans="1:17" hidden="1" x14ac:dyDescent="0.25">
      <c r="A12635" t="s">
        <v>49283</v>
      </c>
      <c r="B12635" t="s">
        <v>49284</v>
      </c>
      <c r="C12635" s="1" t="str">
        <f t="shared" si="1803"/>
        <v>21:0723</v>
      </c>
      <c r="D12635" s="1" t="str">
        <f t="shared" ref="D12635:D12659" si="1810">HYPERLINK("http://geochem.nrcan.gc.ca/cdogs/content/svy/svy210213_e.htm", "21:0213")</f>
        <v>21:0213</v>
      </c>
      <c r="E12635" t="s">
        <v>49285</v>
      </c>
      <c r="F12635" t="s">
        <v>49286</v>
      </c>
      <c r="H12635">
        <v>62.615080499999998</v>
      </c>
      <c r="I12635">
        <v>-134.59411650000001</v>
      </c>
      <c r="J12635" s="1" t="str">
        <f t="shared" ref="J12635:J12659" si="1811">HYPERLINK("http://geochem.nrcan.gc.ca/cdogs/content/kwd/kwd020018_e.htm", "Fluid (stream)")</f>
        <v>Fluid (stream)</v>
      </c>
      <c r="K12635" s="1" t="str">
        <f t="shared" ref="K12635:K12659" si="1812">HYPERLINK("http://geochem.nrcan.gc.ca/cdogs/content/kwd/kwd080007_e.htm", "Untreated Water")</f>
        <v>Untreated Water</v>
      </c>
      <c r="O12635" t="s">
        <v>17347</v>
      </c>
      <c r="P12635" t="s">
        <v>636</v>
      </c>
      <c r="Q12635" t="s">
        <v>71</v>
      </c>
    </row>
    <row r="12636" spans="1:17" hidden="1" x14ac:dyDescent="0.25">
      <c r="A12636" t="s">
        <v>49287</v>
      </c>
      <c r="B12636" t="s">
        <v>49288</v>
      </c>
      <c r="C12636" s="1" t="str">
        <f t="shared" si="1803"/>
        <v>21:0723</v>
      </c>
      <c r="D12636" s="1" t="str">
        <f t="shared" si="1810"/>
        <v>21:0213</v>
      </c>
      <c r="E12636" t="s">
        <v>49289</v>
      </c>
      <c r="F12636" t="s">
        <v>49290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 t="s">
        <v>24198</v>
      </c>
      <c r="P12636" t="s">
        <v>1515</v>
      </c>
      <c r="Q12636" t="s">
        <v>198</v>
      </c>
    </row>
    <row r="12637" spans="1:17" hidden="1" x14ac:dyDescent="0.25">
      <c r="A12637" t="s">
        <v>49291</v>
      </c>
      <c r="B12637" t="s">
        <v>49292</v>
      </c>
      <c r="C12637" s="1" t="str">
        <f t="shared" si="1803"/>
        <v>21:0723</v>
      </c>
      <c r="D12637" s="1" t="str">
        <f t="shared" si="1810"/>
        <v>21:0213</v>
      </c>
      <c r="E12637" t="s">
        <v>49293</v>
      </c>
      <c r="F12637" t="s">
        <v>49294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 t="s">
        <v>49295</v>
      </c>
      <c r="P12637" t="s">
        <v>1515</v>
      </c>
      <c r="Q12637" t="s">
        <v>103</v>
      </c>
    </row>
    <row r="12638" spans="1:17" hidden="1" x14ac:dyDescent="0.25">
      <c r="A12638" t="s">
        <v>49296</v>
      </c>
      <c r="B12638" t="s">
        <v>49297</v>
      </c>
      <c r="C12638" s="1" t="str">
        <f t="shared" si="1803"/>
        <v>21:0723</v>
      </c>
      <c r="D12638" s="1" t="str">
        <f t="shared" si="1810"/>
        <v>21:0213</v>
      </c>
      <c r="E12638" t="s">
        <v>49298</v>
      </c>
      <c r="F12638" t="s">
        <v>49299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 t="s">
        <v>311</v>
      </c>
      <c r="P12638" t="s">
        <v>2212</v>
      </c>
      <c r="Q12638" t="s">
        <v>93</v>
      </c>
    </row>
    <row r="12639" spans="1:17" hidden="1" x14ac:dyDescent="0.25">
      <c r="A12639" t="s">
        <v>49300</v>
      </c>
      <c r="B12639" t="s">
        <v>49301</v>
      </c>
      <c r="C12639" s="1" t="str">
        <f t="shared" si="1803"/>
        <v>21:0723</v>
      </c>
      <c r="D12639" s="1" t="str">
        <f t="shared" si="1810"/>
        <v>21:0213</v>
      </c>
      <c r="E12639" t="s">
        <v>49302</v>
      </c>
      <c r="F12639" t="s">
        <v>49303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 t="s">
        <v>1597</v>
      </c>
      <c r="P12639" t="s">
        <v>2212</v>
      </c>
      <c r="Q12639" t="s">
        <v>52</v>
      </c>
    </row>
    <row r="12640" spans="1:17" hidden="1" x14ac:dyDescent="0.25">
      <c r="A12640" t="s">
        <v>49304</v>
      </c>
      <c r="B12640" t="s">
        <v>49305</v>
      </c>
      <c r="C12640" s="1" t="str">
        <f t="shared" si="1803"/>
        <v>21:0723</v>
      </c>
      <c r="D12640" s="1" t="str">
        <f t="shared" si="1810"/>
        <v>21:0213</v>
      </c>
      <c r="E12640" t="s">
        <v>49306</v>
      </c>
      <c r="F12640" t="s">
        <v>49307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 t="s">
        <v>3032</v>
      </c>
      <c r="P12640" t="s">
        <v>22</v>
      </c>
      <c r="Q12640" t="s">
        <v>93</v>
      </c>
    </row>
    <row r="12641" spans="1:17" hidden="1" x14ac:dyDescent="0.25">
      <c r="A12641" t="s">
        <v>49308</v>
      </c>
      <c r="B12641" t="s">
        <v>49309</v>
      </c>
      <c r="C12641" s="1" t="str">
        <f t="shared" si="1803"/>
        <v>21:0723</v>
      </c>
      <c r="D12641" s="1" t="str">
        <f t="shared" si="1810"/>
        <v>21:0213</v>
      </c>
      <c r="E12641" t="s">
        <v>49310</v>
      </c>
      <c r="F12641" t="s">
        <v>49311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 t="s">
        <v>21</v>
      </c>
      <c r="P12641" t="s">
        <v>583</v>
      </c>
      <c r="Q12641" t="s">
        <v>215</v>
      </c>
    </row>
    <row r="12642" spans="1:17" hidden="1" x14ac:dyDescent="0.25">
      <c r="A12642" t="s">
        <v>49312</v>
      </c>
      <c r="B12642" t="s">
        <v>49313</v>
      </c>
      <c r="C12642" s="1" t="str">
        <f t="shared" si="1803"/>
        <v>21:0723</v>
      </c>
      <c r="D12642" s="1" t="str">
        <f t="shared" si="1810"/>
        <v>21:0213</v>
      </c>
      <c r="E12642" t="s">
        <v>49314</v>
      </c>
      <c r="F12642" t="s">
        <v>49315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 t="s">
        <v>64</v>
      </c>
      <c r="P12642" t="s">
        <v>22</v>
      </c>
      <c r="Q12642" t="s">
        <v>93</v>
      </c>
    </row>
    <row r="12643" spans="1:17" hidden="1" x14ac:dyDescent="0.25">
      <c r="A12643" t="s">
        <v>49316</v>
      </c>
      <c r="B12643" t="s">
        <v>49317</v>
      </c>
      <c r="C12643" s="1" t="str">
        <f t="shared" si="1803"/>
        <v>21:0723</v>
      </c>
      <c r="D12643" s="1" t="str">
        <f t="shared" si="1810"/>
        <v>21:0213</v>
      </c>
      <c r="E12643" t="s">
        <v>49318</v>
      </c>
      <c r="F12643" t="s">
        <v>49319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 t="s">
        <v>21</v>
      </c>
      <c r="P12643" t="s">
        <v>22</v>
      </c>
      <c r="Q12643" t="s">
        <v>52</v>
      </c>
    </row>
    <row r="12644" spans="1:17" hidden="1" x14ac:dyDescent="0.25">
      <c r="A12644" t="s">
        <v>49320</v>
      </c>
      <c r="B12644" t="s">
        <v>49321</v>
      </c>
      <c r="C12644" s="1" t="str">
        <f t="shared" si="1803"/>
        <v>21:0723</v>
      </c>
      <c r="D12644" s="1" t="str">
        <f t="shared" si="1810"/>
        <v>21:0213</v>
      </c>
      <c r="E12644" t="s">
        <v>49322</v>
      </c>
      <c r="F12644" t="s">
        <v>49323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 t="s">
        <v>64</v>
      </c>
      <c r="P12644" t="s">
        <v>22</v>
      </c>
      <c r="Q12644" t="s">
        <v>143</v>
      </c>
    </row>
    <row r="12645" spans="1:17" hidden="1" x14ac:dyDescent="0.25">
      <c r="A12645" t="s">
        <v>49324</v>
      </c>
      <c r="B12645" t="s">
        <v>49325</v>
      </c>
      <c r="C12645" s="1" t="str">
        <f t="shared" si="1803"/>
        <v>21:0723</v>
      </c>
      <c r="D12645" s="1" t="str">
        <f t="shared" si="1810"/>
        <v>21:0213</v>
      </c>
      <c r="E12645" t="s">
        <v>49326</v>
      </c>
      <c r="F12645" t="s">
        <v>49327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 t="s">
        <v>21</v>
      </c>
      <c r="P12645" t="s">
        <v>356</v>
      </c>
      <c r="Q12645" t="s">
        <v>2948</v>
      </c>
    </row>
    <row r="12646" spans="1:17" hidden="1" x14ac:dyDescent="0.25">
      <c r="A12646" t="s">
        <v>49328</v>
      </c>
      <c r="B12646" t="s">
        <v>49329</v>
      </c>
      <c r="C12646" s="1" t="str">
        <f t="shared" si="1803"/>
        <v>21:0723</v>
      </c>
      <c r="D12646" s="1" t="str">
        <f t="shared" si="1810"/>
        <v>21:0213</v>
      </c>
      <c r="E12646" t="s">
        <v>49330</v>
      </c>
      <c r="F12646" t="s">
        <v>49331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 t="s">
        <v>21</v>
      </c>
      <c r="P12646" t="s">
        <v>45</v>
      </c>
      <c r="Q12646" t="s">
        <v>171</v>
      </c>
    </row>
    <row r="12647" spans="1:17" hidden="1" x14ac:dyDescent="0.25">
      <c r="A12647" t="s">
        <v>49332</v>
      </c>
      <c r="B12647" t="s">
        <v>49333</v>
      </c>
      <c r="C12647" s="1" t="str">
        <f t="shared" si="1803"/>
        <v>21:0723</v>
      </c>
      <c r="D12647" s="1" t="str">
        <f t="shared" si="1810"/>
        <v>21:0213</v>
      </c>
      <c r="E12647" t="s">
        <v>49334</v>
      </c>
      <c r="F12647" t="s">
        <v>49335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 t="s">
        <v>64</v>
      </c>
      <c r="P12647" t="s">
        <v>583</v>
      </c>
      <c r="Q12647" t="s">
        <v>215</v>
      </c>
    </row>
    <row r="12648" spans="1:17" hidden="1" x14ac:dyDescent="0.25">
      <c r="A12648" t="s">
        <v>49336</v>
      </c>
      <c r="B12648" t="s">
        <v>49337</v>
      </c>
      <c r="C12648" s="1" t="str">
        <f t="shared" si="1803"/>
        <v>21:0723</v>
      </c>
      <c r="D12648" s="1" t="str">
        <f t="shared" si="1810"/>
        <v>21:0213</v>
      </c>
      <c r="E12648" t="s">
        <v>49334</v>
      </c>
      <c r="F12648" t="s">
        <v>49338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 t="s">
        <v>21</v>
      </c>
      <c r="P12648" t="s">
        <v>2212</v>
      </c>
      <c r="Q12648" t="s">
        <v>189</v>
      </c>
    </row>
    <row r="12649" spans="1:17" hidden="1" x14ac:dyDescent="0.25">
      <c r="A12649" t="s">
        <v>49339</v>
      </c>
      <c r="B12649" t="s">
        <v>49340</v>
      </c>
      <c r="C12649" s="1" t="str">
        <f t="shared" si="1803"/>
        <v>21:0723</v>
      </c>
      <c r="D12649" s="1" t="str">
        <f t="shared" si="1810"/>
        <v>21:0213</v>
      </c>
      <c r="E12649" t="s">
        <v>49341</v>
      </c>
      <c r="F12649" t="s">
        <v>49342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 t="s">
        <v>370</v>
      </c>
      <c r="P12649" t="s">
        <v>397</v>
      </c>
      <c r="Q12649" t="s">
        <v>71</v>
      </c>
    </row>
    <row r="12650" spans="1:17" hidden="1" x14ac:dyDescent="0.25">
      <c r="A12650" t="s">
        <v>49343</v>
      </c>
      <c r="B12650" t="s">
        <v>49344</v>
      </c>
      <c r="C12650" s="1" t="str">
        <f t="shared" si="1803"/>
        <v>21:0723</v>
      </c>
      <c r="D12650" s="1" t="str">
        <f t="shared" si="1810"/>
        <v>21:0213</v>
      </c>
      <c r="E12650" t="s">
        <v>49345</v>
      </c>
      <c r="F12650" t="s">
        <v>49346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 t="s">
        <v>3116</v>
      </c>
      <c r="P12650" t="s">
        <v>397</v>
      </c>
      <c r="Q12650" t="s">
        <v>71</v>
      </c>
    </row>
    <row r="12651" spans="1:17" hidden="1" x14ac:dyDescent="0.25">
      <c r="A12651" t="s">
        <v>49347</v>
      </c>
      <c r="B12651" t="s">
        <v>49348</v>
      </c>
      <c r="C12651" s="1" t="str">
        <f t="shared" ref="C12651:C12714" si="1813">HYPERLINK("http://geochem.nrcan.gc.ca/cdogs/content/bdl/bdl210723_e.htm", "21:0723")</f>
        <v>21:0723</v>
      </c>
      <c r="D12651" s="1" t="str">
        <f t="shared" si="1810"/>
        <v>21:0213</v>
      </c>
      <c r="E12651" t="s">
        <v>49349</v>
      </c>
      <c r="F12651" t="s">
        <v>49350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 t="s">
        <v>17169</v>
      </c>
      <c r="P12651" t="s">
        <v>397</v>
      </c>
      <c r="Q12651" t="s">
        <v>71</v>
      </c>
    </row>
    <row r="12652" spans="1:17" hidden="1" x14ac:dyDescent="0.25">
      <c r="A12652" t="s">
        <v>49351</v>
      </c>
      <c r="B12652" t="s">
        <v>49352</v>
      </c>
      <c r="C12652" s="1" t="str">
        <f t="shared" si="1813"/>
        <v>21:0723</v>
      </c>
      <c r="D12652" s="1" t="str">
        <f t="shared" si="1810"/>
        <v>21:0213</v>
      </c>
      <c r="E12652" t="s">
        <v>49353</v>
      </c>
      <c r="F12652" t="s">
        <v>49354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 t="s">
        <v>154</v>
      </c>
      <c r="P12652" t="s">
        <v>583</v>
      </c>
      <c r="Q12652" t="s">
        <v>103</v>
      </c>
    </row>
    <row r="12653" spans="1:17" hidden="1" x14ac:dyDescent="0.25">
      <c r="A12653" t="s">
        <v>49355</v>
      </c>
      <c r="B12653" t="s">
        <v>49356</v>
      </c>
      <c r="C12653" s="1" t="str">
        <f t="shared" si="1813"/>
        <v>21:0723</v>
      </c>
      <c r="D12653" s="1" t="str">
        <f t="shared" si="1810"/>
        <v>21:0213</v>
      </c>
      <c r="E12653" t="s">
        <v>49357</v>
      </c>
      <c r="F12653" t="s">
        <v>49358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 t="s">
        <v>3065</v>
      </c>
      <c r="P12653" t="s">
        <v>636</v>
      </c>
      <c r="Q12653" t="s">
        <v>103</v>
      </c>
    </row>
    <row r="12654" spans="1:17" hidden="1" x14ac:dyDescent="0.25">
      <c r="A12654" t="s">
        <v>49359</v>
      </c>
      <c r="B12654" t="s">
        <v>49360</v>
      </c>
      <c r="C12654" s="1" t="str">
        <f t="shared" si="1813"/>
        <v>21:0723</v>
      </c>
      <c r="D12654" s="1" t="str">
        <f t="shared" si="1810"/>
        <v>21:0213</v>
      </c>
      <c r="E12654" t="s">
        <v>49361</v>
      </c>
      <c r="F12654" t="s">
        <v>49362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 t="s">
        <v>6341</v>
      </c>
      <c r="P12654" t="s">
        <v>397</v>
      </c>
      <c r="Q12654" t="s">
        <v>93</v>
      </c>
    </row>
    <row r="12655" spans="1:17" hidden="1" x14ac:dyDescent="0.25">
      <c r="A12655" t="s">
        <v>49363</v>
      </c>
      <c r="B12655" t="s">
        <v>49364</v>
      </c>
      <c r="C12655" s="1" t="str">
        <f t="shared" si="1813"/>
        <v>21:0723</v>
      </c>
      <c r="D12655" s="1" t="str">
        <f t="shared" si="1810"/>
        <v>21:0213</v>
      </c>
      <c r="E12655" t="s">
        <v>49365</v>
      </c>
      <c r="F12655" t="s">
        <v>49366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 t="s">
        <v>1597</v>
      </c>
      <c r="P12655" t="s">
        <v>2212</v>
      </c>
      <c r="Q12655" t="s">
        <v>189</v>
      </c>
    </row>
    <row r="12656" spans="1:17" hidden="1" x14ac:dyDescent="0.25">
      <c r="A12656" t="s">
        <v>49367</v>
      </c>
      <c r="B12656" t="s">
        <v>49368</v>
      </c>
      <c r="C12656" s="1" t="str">
        <f t="shared" si="1813"/>
        <v>21:0723</v>
      </c>
      <c r="D12656" s="1" t="str">
        <f t="shared" si="1810"/>
        <v>21:0213</v>
      </c>
      <c r="E12656" t="s">
        <v>49369</v>
      </c>
      <c r="F12656" t="s">
        <v>49370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 t="s">
        <v>15647</v>
      </c>
      <c r="P12656" t="s">
        <v>583</v>
      </c>
      <c r="Q12656" t="s">
        <v>149</v>
      </c>
    </row>
    <row r="12657" spans="1:17" hidden="1" x14ac:dyDescent="0.25">
      <c r="A12657" t="s">
        <v>49371</v>
      </c>
      <c r="B12657" t="s">
        <v>49372</v>
      </c>
      <c r="C12657" s="1" t="str">
        <f t="shared" si="1813"/>
        <v>21:0723</v>
      </c>
      <c r="D12657" s="1" t="str">
        <f t="shared" si="1810"/>
        <v>21:0213</v>
      </c>
      <c r="E12657" t="s">
        <v>49373</v>
      </c>
      <c r="F12657" t="s">
        <v>49374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 t="s">
        <v>49375</v>
      </c>
      <c r="P12657" t="s">
        <v>2212</v>
      </c>
      <c r="Q12657" t="s">
        <v>52</v>
      </c>
    </row>
    <row r="12658" spans="1:17" hidden="1" x14ac:dyDescent="0.25">
      <c r="A12658" t="s">
        <v>49376</v>
      </c>
      <c r="B12658" t="s">
        <v>49377</v>
      </c>
      <c r="C12658" s="1" t="str">
        <f t="shared" si="1813"/>
        <v>21:0723</v>
      </c>
      <c r="D12658" s="1" t="str">
        <f t="shared" si="1810"/>
        <v>21:0213</v>
      </c>
      <c r="E12658" t="s">
        <v>49378</v>
      </c>
      <c r="F12658" t="s">
        <v>49379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 t="s">
        <v>49380</v>
      </c>
      <c r="P12658" t="s">
        <v>583</v>
      </c>
      <c r="Q12658" t="s">
        <v>215</v>
      </c>
    </row>
    <row r="12659" spans="1:17" hidden="1" x14ac:dyDescent="0.25">
      <c r="A12659" t="s">
        <v>49381</v>
      </c>
      <c r="B12659" t="s">
        <v>49382</v>
      </c>
      <c r="C12659" s="1" t="str">
        <f t="shared" si="1813"/>
        <v>21:0723</v>
      </c>
      <c r="D12659" s="1" t="str">
        <f t="shared" si="1810"/>
        <v>21:0213</v>
      </c>
      <c r="E12659" t="s">
        <v>49383</v>
      </c>
      <c r="F12659" t="s">
        <v>49384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 t="s">
        <v>17914</v>
      </c>
      <c r="P12659" t="s">
        <v>583</v>
      </c>
      <c r="Q12659" t="s">
        <v>198</v>
      </c>
    </row>
    <row r="12660" spans="1:17" hidden="1" x14ac:dyDescent="0.25">
      <c r="A12660" t="s">
        <v>49385</v>
      </c>
      <c r="B12660" t="s">
        <v>49386</v>
      </c>
      <c r="C12660" s="1" t="str">
        <f t="shared" si="1813"/>
        <v>21:0723</v>
      </c>
      <c r="D12660" s="1" t="str">
        <f>HYPERLINK("http://geochem.nrcan.gc.ca/cdogs/content/svy/svy_e.htm", "")</f>
        <v/>
      </c>
      <c r="G12660" s="1" t="str">
        <f>HYPERLINK("http://geochem.nrcan.gc.ca/cdogs/content/cr_/cr_00084_e.htm", "84")</f>
        <v>84</v>
      </c>
      <c r="J12660" t="s">
        <v>11703</v>
      </c>
      <c r="K12660" t="s">
        <v>11704</v>
      </c>
      <c r="O12660" t="s">
        <v>1597</v>
      </c>
      <c r="P12660" t="s">
        <v>2212</v>
      </c>
      <c r="Q12660" t="s">
        <v>103</v>
      </c>
    </row>
    <row r="12661" spans="1:17" hidden="1" x14ac:dyDescent="0.25">
      <c r="A12661" t="s">
        <v>49387</v>
      </c>
      <c r="B12661" t="s">
        <v>49388</v>
      </c>
      <c r="C12661" s="1" t="str">
        <f t="shared" si="1813"/>
        <v>21:0723</v>
      </c>
      <c r="D12661" s="1" t="str">
        <f t="shared" ref="D12661:D12679" si="1814">HYPERLINK("http://geochem.nrcan.gc.ca/cdogs/content/svy/svy210213_e.htm", "21:0213")</f>
        <v>21:0213</v>
      </c>
      <c r="E12661" t="s">
        <v>49389</v>
      </c>
      <c r="F12661" t="s">
        <v>49390</v>
      </c>
      <c r="H12661">
        <v>62.521775900000002</v>
      </c>
      <c r="I12661">
        <v>-134.45431959999999</v>
      </c>
      <c r="J12661" s="1" t="str">
        <f t="shared" ref="J12661:J12679" si="1815">HYPERLINK("http://geochem.nrcan.gc.ca/cdogs/content/kwd/kwd020018_e.htm", "Fluid (stream)")</f>
        <v>Fluid (stream)</v>
      </c>
      <c r="K12661" s="1" t="str">
        <f t="shared" ref="K12661:K12679" si="1816">HYPERLINK("http://geochem.nrcan.gc.ca/cdogs/content/kwd/kwd080007_e.htm", "Untreated Water")</f>
        <v>Untreated Water</v>
      </c>
      <c r="O12661" t="s">
        <v>21</v>
      </c>
      <c r="P12661" t="s">
        <v>22</v>
      </c>
      <c r="Q12661" t="s">
        <v>149</v>
      </c>
    </row>
    <row r="12662" spans="1:17" hidden="1" x14ac:dyDescent="0.25">
      <c r="A12662" t="s">
        <v>49391</v>
      </c>
      <c r="B12662" t="s">
        <v>49392</v>
      </c>
      <c r="C12662" s="1" t="str">
        <f t="shared" si="1813"/>
        <v>21:0723</v>
      </c>
      <c r="D12662" s="1" t="str">
        <f t="shared" si="1814"/>
        <v>21:0213</v>
      </c>
      <c r="E12662" t="s">
        <v>49393</v>
      </c>
      <c r="F12662" t="s">
        <v>49394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 t="s">
        <v>667</v>
      </c>
      <c r="P12662" t="s">
        <v>2212</v>
      </c>
      <c r="Q12662" t="s">
        <v>189</v>
      </c>
    </row>
    <row r="12663" spans="1:17" hidden="1" x14ac:dyDescent="0.25">
      <c r="A12663" t="s">
        <v>49395</v>
      </c>
      <c r="B12663" t="s">
        <v>49396</v>
      </c>
      <c r="C12663" s="1" t="str">
        <f t="shared" si="1813"/>
        <v>21:0723</v>
      </c>
      <c r="D12663" s="1" t="str">
        <f t="shared" si="1814"/>
        <v>21:0213</v>
      </c>
      <c r="E12663" t="s">
        <v>49397</v>
      </c>
      <c r="F12663" t="s">
        <v>49398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 t="s">
        <v>551</v>
      </c>
      <c r="P12663" t="s">
        <v>2212</v>
      </c>
      <c r="Q12663" t="s">
        <v>189</v>
      </c>
    </row>
    <row r="12664" spans="1:17" hidden="1" x14ac:dyDescent="0.25">
      <c r="A12664" t="s">
        <v>49399</v>
      </c>
      <c r="B12664" t="s">
        <v>49400</v>
      </c>
      <c r="C12664" s="1" t="str">
        <f t="shared" si="1813"/>
        <v>21:0723</v>
      </c>
      <c r="D12664" s="1" t="str">
        <f t="shared" si="1814"/>
        <v>21:0213</v>
      </c>
      <c r="E12664" t="s">
        <v>49401</v>
      </c>
      <c r="F12664" t="s">
        <v>49402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 t="s">
        <v>701</v>
      </c>
      <c r="P12664" t="s">
        <v>583</v>
      </c>
      <c r="Q12664" t="s">
        <v>138</v>
      </c>
    </row>
    <row r="12665" spans="1:17" hidden="1" x14ac:dyDescent="0.25">
      <c r="A12665" t="s">
        <v>49403</v>
      </c>
      <c r="B12665" t="s">
        <v>49404</v>
      </c>
      <c r="C12665" s="1" t="str">
        <f t="shared" si="1813"/>
        <v>21:0723</v>
      </c>
      <c r="D12665" s="1" t="str">
        <f t="shared" si="1814"/>
        <v>21:0213</v>
      </c>
      <c r="E12665" t="s">
        <v>49405</v>
      </c>
      <c r="F12665" t="s">
        <v>49406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  <c r="O12665" t="s">
        <v>108</v>
      </c>
      <c r="P12665" t="s">
        <v>108</v>
      </c>
      <c r="Q12665" t="s">
        <v>108</v>
      </c>
    </row>
    <row r="12666" spans="1:17" hidden="1" x14ac:dyDescent="0.25">
      <c r="A12666" t="s">
        <v>49407</v>
      </c>
      <c r="B12666" t="s">
        <v>49408</v>
      </c>
      <c r="C12666" s="1" t="str">
        <f t="shared" si="1813"/>
        <v>21:0723</v>
      </c>
      <c r="D12666" s="1" t="str">
        <f t="shared" si="1814"/>
        <v>21:0213</v>
      </c>
      <c r="E12666" t="s">
        <v>49409</v>
      </c>
      <c r="F12666" t="s">
        <v>49410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 t="s">
        <v>49411</v>
      </c>
      <c r="P12666" t="s">
        <v>1631</v>
      </c>
      <c r="Q12666" t="s">
        <v>103</v>
      </c>
    </row>
    <row r="12667" spans="1:17" hidden="1" x14ac:dyDescent="0.25">
      <c r="A12667" t="s">
        <v>49412</v>
      </c>
      <c r="B12667" t="s">
        <v>49413</v>
      </c>
      <c r="C12667" s="1" t="str">
        <f t="shared" si="1813"/>
        <v>21:0723</v>
      </c>
      <c r="D12667" s="1" t="str">
        <f t="shared" si="1814"/>
        <v>21:0213</v>
      </c>
      <c r="E12667" t="s">
        <v>49414</v>
      </c>
      <c r="F12667" t="s">
        <v>49415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 t="s">
        <v>49416</v>
      </c>
      <c r="P12667" t="s">
        <v>631</v>
      </c>
      <c r="Q12667" t="s">
        <v>103</v>
      </c>
    </row>
    <row r="12668" spans="1:17" hidden="1" x14ac:dyDescent="0.25">
      <c r="A12668" t="s">
        <v>49417</v>
      </c>
      <c r="B12668" t="s">
        <v>49418</v>
      </c>
      <c r="C12668" s="1" t="str">
        <f t="shared" si="1813"/>
        <v>21:0723</v>
      </c>
      <c r="D12668" s="1" t="str">
        <f t="shared" si="1814"/>
        <v>21:0213</v>
      </c>
      <c r="E12668" t="s">
        <v>49419</v>
      </c>
      <c r="F12668" t="s">
        <v>49420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 t="s">
        <v>236</v>
      </c>
      <c r="P12668" t="s">
        <v>3857</v>
      </c>
      <c r="Q12668" t="s">
        <v>103</v>
      </c>
    </row>
    <row r="12669" spans="1:17" hidden="1" x14ac:dyDescent="0.25">
      <c r="A12669" t="s">
        <v>49421</v>
      </c>
      <c r="B12669" t="s">
        <v>49422</v>
      </c>
      <c r="C12669" s="1" t="str">
        <f t="shared" si="1813"/>
        <v>21:0723</v>
      </c>
      <c r="D12669" s="1" t="str">
        <f t="shared" si="1814"/>
        <v>21:0213</v>
      </c>
      <c r="E12669" t="s">
        <v>49419</v>
      </c>
      <c r="F12669" t="s">
        <v>49423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 t="s">
        <v>44794</v>
      </c>
      <c r="P12669" t="s">
        <v>556</v>
      </c>
      <c r="Q12669" t="s">
        <v>46</v>
      </c>
    </row>
    <row r="12670" spans="1:17" hidden="1" x14ac:dyDescent="0.25">
      <c r="A12670" t="s">
        <v>49424</v>
      </c>
      <c r="B12670" t="s">
        <v>49425</v>
      </c>
      <c r="C12670" s="1" t="str">
        <f t="shared" si="1813"/>
        <v>21:0723</v>
      </c>
      <c r="D12670" s="1" t="str">
        <f t="shared" si="1814"/>
        <v>21:0213</v>
      </c>
      <c r="E12670" t="s">
        <v>49426</v>
      </c>
      <c r="F12670" t="s">
        <v>49427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 t="s">
        <v>49428</v>
      </c>
      <c r="P12670" t="s">
        <v>880</v>
      </c>
      <c r="Q12670" t="s">
        <v>29</v>
      </c>
    </row>
    <row r="12671" spans="1:17" hidden="1" x14ac:dyDescent="0.25">
      <c r="A12671" t="s">
        <v>49429</v>
      </c>
      <c r="B12671" t="s">
        <v>49430</v>
      </c>
      <c r="C12671" s="1" t="str">
        <f t="shared" si="1813"/>
        <v>21:0723</v>
      </c>
      <c r="D12671" s="1" t="str">
        <f t="shared" si="1814"/>
        <v>21:0213</v>
      </c>
      <c r="E12671" t="s">
        <v>49431</v>
      </c>
      <c r="F12671" t="s">
        <v>49432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  <c r="O12671" t="s">
        <v>108</v>
      </c>
      <c r="P12671" t="s">
        <v>108</v>
      </c>
      <c r="Q12671" t="s">
        <v>108</v>
      </c>
    </row>
    <row r="12672" spans="1:17" hidden="1" x14ac:dyDescent="0.25">
      <c r="A12672" t="s">
        <v>49433</v>
      </c>
      <c r="B12672" t="s">
        <v>49434</v>
      </c>
      <c r="C12672" s="1" t="str">
        <f t="shared" si="1813"/>
        <v>21:0723</v>
      </c>
      <c r="D12672" s="1" t="str">
        <f t="shared" si="1814"/>
        <v>21:0213</v>
      </c>
      <c r="E12672" t="s">
        <v>49435</v>
      </c>
      <c r="F12672" t="s">
        <v>49436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 t="s">
        <v>49437</v>
      </c>
      <c r="P12672" t="s">
        <v>880</v>
      </c>
      <c r="Q12672" t="s">
        <v>46</v>
      </c>
    </row>
    <row r="12673" spans="1:17" hidden="1" x14ac:dyDescent="0.25">
      <c r="A12673" t="s">
        <v>49438</v>
      </c>
      <c r="B12673" t="s">
        <v>49439</v>
      </c>
      <c r="C12673" s="1" t="str">
        <f t="shared" si="1813"/>
        <v>21:0723</v>
      </c>
      <c r="D12673" s="1" t="str">
        <f t="shared" si="1814"/>
        <v>21:0213</v>
      </c>
      <c r="E12673" t="s">
        <v>49440</v>
      </c>
      <c r="F12673" t="s">
        <v>49441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 t="s">
        <v>21</v>
      </c>
      <c r="P12673" t="s">
        <v>1631</v>
      </c>
      <c r="Q12673" t="s">
        <v>93</v>
      </c>
    </row>
    <row r="12674" spans="1:17" hidden="1" x14ac:dyDescent="0.25">
      <c r="A12674" t="s">
        <v>49442</v>
      </c>
      <c r="B12674" t="s">
        <v>49443</v>
      </c>
      <c r="C12674" s="1" t="str">
        <f t="shared" si="1813"/>
        <v>21:0723</v>
      </c>
      <c r="D12674" s="1" t="str">
        <f t="shared" si="1814"/>
        <v>21:0213</v>
      </c>
      <c r="E12674" t="s">
        <v>49444</v>
      </c>
      <c r="F12674" t="s">
        <v>49445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 t="s">
        <v>1630</v>
      </c>
      <c r="P12674" t="s">
        <v>1598</v>
      </c>
      <c r="Q12674" t="s">
        <v>23</v>
      </c>
    </row>
    <row r="12675" spans="1:17" hidden="1" x14ac:dyDescent="0.25">
      <c r="A12675" t="s">
        <v>49446</v>
      </c>
      <c r="B12675" t="s">
        <v>49447</v>
      </c>
      <c r="C12675" s="1" t="str">
        <f t="shared" si="1813"/>
        <v>21:0723</v>
      </c>
      <c r="D12675" s="1" t="str">
        <f t="shared" si="1814"/>
        <v>21:0213</v>
      </c>
      <c r="E12675" t="s">
        <v>49448</v>
      </c>
      <c r="F12675" t="s">
        <v>49449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  <c r="O12675" t="s">
        <v>108</v>
      </c>
      <c r="P12675" t="s">
        <v>108</v>
      </c>
      <c r="Q12675" t="s">
        <v>108</v>
      </c>
    </row>
    <row r="12676" spans="1:17" hidden="1" x14ac:dyDescent="0.25">
      <c r="A12676" t="s">
        <v>49450</v>
      </c>
      <c r="B12676" t="s">
        <v>49451</v>
      </c>
      <c r="C12676" s="1" t="str">
        <f t="shared" si="1813"/>
        <v>21:0723</v>
      </c>
      <c r="D12676" s="1" t="str">
        <f t="shared" si="1814"/>
        <v>21:0213</v>
      </c>
      <c r="E12676" t="s">
        <v>49452</v>
      </c>
      <c r="F12676" t="s">
        <v>49453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 t="s">
        <v>49454</v>
      </c>
      <c r="P12676" t="s">
        <v>1598</v>
      </c>
      <c r="Q12676" t="s">
        <v>23</v>
      </c>
    </row>
    <row r="12677" spans="1:17" hidden="1" x14ac:dyDescent="0.25">
      <c r="A12677" t="s">
        <v>49455</v>
      </c>
      <c r="B12677" t="s">
        <v>49456</v>
      </c>
      <c r="C12677" s="1" t="str">
        <f t="shared" si="1813"/>
        <v>21:0723</v>
      </c>
      <c r="D12677" s="1" t="str">
        <f t="shared" si="1814"/>
        <v>21:0213</v>
      </c>
      <c r="E12677" t="s">
        <v>49457</v>
      </c>
      <c r="F12677" t="s">
        <v>49458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 t="s">
        <v>14508</v>
      </c>
      <c r="P12677" t="s">
        <v>658</v>
      </c>
      <c r="Q12677" t="s">
        <v>46</v>
      </c>
    </row>
    <row r="12678" spans="1:17" hidden="1" x14ac:dyDescent="0.25">
      <c r="A12678" t="s">
        <v>49459</v>
      </c>
      <c r="B12678" t="s">
        <v>49460</v>
      </c>
      <c r="C12678" s="1" t="str">
        <f t="shared" si="1813"/>
        <v>21:0723</v>
      </c>
      <c r="D12678" s="1" t="str">
        <f t="shared" si="1814"/>
        <v>21:0213</v>
      </c>
      <c r="E12678" t="s">
        <v>49461</v>
      </c>
      <c r="F12678" t="s">
        <v>49462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 t="s">
        <v>1818</v>
      </c>
      <c r="P12678" t="s">
        <v>658</v>
      </c>
      <c r="Q12678" t="s">
        <v>198</v>
      </c>
    </row>
    <row r="12679" spans="1:17" hidden="1" x14ac:dyDescent="0.25">
      <c r="A12679" t="s">
        <v>49463</v>
      </c>
      <c r="B12679" t="s">
        <v>49464</v>
      </c>
      <c r="C12679" s="1" t="str">
        <f t="shared" si="1813"/>
        <v>21:0723</v>
      </c>
      <c r="D12679" s="1" t="str">
        <f t="shared" si="1814"/>
        <v>21:0213</v>
      </c>
      <c r="E12679" t="s">
        <v>49465</v>
      </c>
      <c r="F12679" t="s">
        <v>49466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 t="s">
        <v>21</v>
      </c>
      <c r="P12679" t="s">
        <v>391</v>
      </c>
      <c r="Q12679" t="s">
        <v>93</v>
      </c>
    </row>
    <row r="12680" spans="1:17" hidden="1" x14ac:dyDescent="0.25">
      <c r="A12680" t="s">
        <v>49467</v>
      </c>
      <c r="B12680" t="s">
        <v>49468</v>
      </c>
      <c r="C12680" s="1" t="str">
        <f t="shared" si="1813"/>
        <v>21:0723</v>
      </c>
      <c r="D12680" s="1" t="str">
        <f>HYPERLINK("http://geochem.nrcan.gc.ca/cdogs/content/svy/svy_e.htm", "")</f>
        <v/>
      </c>
      <c r="G12680" s="1" t="str">
        <f>HYPERLINK("http://geochem.nrcan.gc.ca/cdogs/content/cr_/cr_00086_e.htm", "86")</f>
        <v>86</v>
      </c>
      <c r="J12680" t="s">
        <v>11703</v>
      </c>
      <c r="K12680" t="s">
        <v>11704</v>
      </c>
      <c r="O12680" t="s">
        <v>3060</v>
      </c>
      <c r="P12680" t="s">
        <v>1631</v>
      </c>
      <c r="Q12680" t="s">
        <v>93</v>
      </c>
    </row>
    <row r="12681" spans="1:17" hidden="1" x14ac:dyDescent="0.25">
      <c r="A12681" t="s">
        <v>49469</v>
      </c>
      <c r="B12681" t="s">
        <v>49470</v>
      </c>
      <c r="C12681" s="1" t="str">
        <f t="shared" si="1813"/>
        <v>21:0723</v>
      </c>
      <c r="D12681" s="1" t="str">
        <f t="shared" ref="D12681:D12687" si="1817">HYPERLINK("http://geochem.nrcan.gc.ca/cdogs/content/svy/svy210213_e.htm", "21:0213")</f>
        <v>21:0213</v>
      </c>
      <c r="E12681" t="s">
        <v>49471</v>
      </c>
      <c r="F12681" t="s">
        <v>49472</v>
      </c>
      <c r="H12681">
        <v>62.515680000000003</v>
      </c>
      <c r="I12681">
        <v>-134.08560660000001</v>
      </c>
      <c r="J12681" s="1" t="str">
        <f t="shared" ref="J12681:J12687" si="1818">HYPERLINK("http://geochem.nrcan.gc.ca/cdogs/content/kwd/kwd020018_e.htm", "Fluid (stream)")</f>
        <v>Fluid (stream)</v>
      </c>
      <c r="K12681" s="1" t="str">
        <f t="shared" ref="K12681:K12687" si="1819">HYPERLINK("http://geochem.nrcan.gc.ca/cdogs/content/kwd/kwd080007_e.htm", "Untreated Water")</f>
        <v>Untreated Water</v>
      </c>
      <c r="O12681" t="s">
        <v>21</v>
      </c>
      <c r="P12681" t="s">
        <v>1515</v>
      </c>
      <c r="Q12681" t="s">
        <v>2392</v>
      </c>
    </row>
    <row r="12682" spans="1:17" hidden="1" x14ac:dyDescent="0.25">
      <c r="A12682" t="s">
        <v>49473</v>
      </c>
      <c r="B12682" t="s">
        <v>49474</v>
      </c>
      <c r="C12682" s="1" t="str">
        <f t="shared" si="1813"/>
        <v>21:0723</v>
      </c>
      <c r="D12682" s="1" t="str">
        <f t="shared" si="1817"/>
        <v>21:0213</v>
      </c>
      <c r="E12682" t="s">
        <v>49475</v>
      </c>
      <c r="F12682" t="s">
        <v>49476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 t="s">
        <v>21</v>
      </c>
      <c r="P12682" t="s">
        <v>1631</v>
      </c>
      <c r="Q12682" t="s">
        <v>189</v>
      </c>
    </row>
    <row r="12683" spans="1:17" hidden="1" x14ac:dyDescent="0.25">
      <c r="A12683" t="s">
        <v>49477</v>
      </c>
      <c r="B12683" t="s">
        <v>49478</v>
      </c>
      <c r="C12683" s="1" t="str">
        <f t="shared" si="1813"/>
        <v>21:0723</v>
      </c>
      <c r="D12683" s="1" t="str">
        <f t="shared" si="1817"/>
        <v>21:0213</v>
      </c>
      <c r="E12683" t="s">
        <v>49479</v>
      </c>
      <c r="F12683" t="s">
        <v>49480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 t="s">
        <v>14276</v>
      </c>
      <c r="P12683" t="s">
        <v>1631</v>
      </c>
      <c r="Q12683" t="s">
        <v>29</v>
      </c>
    </row>
    <row r="12684" spans="1:17" hidden="1" x14ac:dyDescent="0.25">
      <c r="A12684" t="s">
        <v>49481</v>
      </c>
      <c r="B12684" t="s">
        <v>49482</v>
      </c>
      <c r="C12684" s="1" t="str">
        <f t="shared" si="1813"/>
        <v>21:0723</v>
      </c>
      <c r="D12684" s="1" t="str">
        <f t="shared" si="1817"/>
        <v>21:0213</v>
      </c>
      <c r="E12684" t="s">
        <v>49483</v>
      </c>
      <c r="F12684" t="s">
        <v>49484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 t="s">
        <v>1597</v>
      </c>
      <c r="P12684" t="s">
        <v>2943</v>
      </c>
      <c r="Q12684" t="s">
        <v>88</v>
      </c>
    </row>
    <row r="12685" spans="1:17" hidden="1" x14ac:dyDescent="0.25">
      <c r="A12685" t="s">
        <v>49485</v>
      </c>
      <c r="B12685" t="s">
        <v>49486</v>
      </c>
      <c r="C12685" s="1" t="str">
        <f t="shared" si="1813"/>
        <v>21:0723</v>
      </c>
      <c r="D12685" s="1" t="str">
        <f t="shared" si="1817"/>
        <v>21:0213</v>
      </c>
      <c r="E12685" t="s">
        <v>49487</v>
      </c>
      <c r="F12685" t="s">
        <v>49488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 t="s">
        <v>2120</v>
      </c>
      <c r="P12685" t="s">
        <v>391</v>
      </c>
      <c r="Q12685" t="s">
        <v>215</v>
      </c>
    </row>
    <row r="12686" spans="1:17" hidden="1" x14ac:dyDescent="0.25">
      <c r="A12686" t="s">
        <v>49489</v>
      </c>
      <c r="B12686" t="s">
        <v>49490</v>
      </c>
      <c r="C12686" s="1" t="str">
        <f t="shared" si="1813"/>
        <v>21:0723</v>
      </c>
      <c r="D12686" s="1" t="str">
        <f t="shared" si="1817"/>
        <v>21:0213</v>
      </c>
      <c r="E12686" t="s">
        <v>49491</v>
      </c>
      <c r="F12686" t="s">
        <v>49492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 t="s">
        <v>21</v>
      </c>
      <c r="P12686" t="s">
        <v>2943</v>
      </c>
      <c r="Q12686" t="s">
        <v>171</v>
      </c>
    </row>
    <row r="12687" spans="1:17" hidden="1" x14ac:dyDescent="0.25">
      <c r="A12687" t="s">
        <v>49493</v>
      </c>
      <c r="B12687" t="s">
        <v>49494</v>
      </c>
      <c r="C12687" s="1" t="str">
        <f t="shared" si="1813"/>
        <v>21:0723</v>
      </c>
      <c r="D12687" s="1" t="str">
        <f t="shared" si="1817"/>
        <v>21:0213</v>
      </c>
      <c r="E12687" t="s">
        <v>49495</v>
      </c>
      <c r="F12687" t="s">
        <v>49496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 t="s">
        <v>21</v>
      </c>
      <c r="P12687" t="s">
        <v>2212</v>
      </c>
      <c r="Q12687" t="s">
        <v>171</v>
      </c>
    </row>
    <row r="12688" spans="1:17" hidden="1" x14ac:dyDescent="0.25">
      <c r="A12688" t="s">
        <v>49497</v>
      </c>
      <c r="B12688" t="s">
        <v>49498</v>
      </c>
      <c r="C12688" s="1" t="str">
        <f t="shared" si="1813"/>
        <v>21:0723</v>
      </c>
      <c r="D12688" s="1" t="str">
        <f>HYPERLINK("http://geochem.nrcan.gc.ca/cdogs/content/svy/svy_e.htm", "")</f>
        <v/>
      </c>
      <c r="G12688" s="1" t="str">
        <f>HYPERLINK("http://geochem.nrcan.gc.ca/cdogs/content/cr_/cr_00086_e.htm", "86")</f>
        <v>86</v>
      </c>
      <c r="J12688" t="s">
        <v>11703</v>
      </c>
      <c r="K12688" t="s">
        <v>11704</v>
      </c>
      <c r="O12688" t="s">
        <v>6091</v>
      </c>
      <c r="P12688" t="s">
        <v>2943</v>
      </c>
      <c r="Q12688" t="s">
        <v>149</v>
      </c>
    </row>
    <row r="12689" spans="1:17" hidden="1" x14ac:dyDescent="0.25">
      <c r="A12689" t="s">
        <v>49499</v>
      </c>
      <c r="B12689" t="s">
        <v>49500</v>
      </c>
      <c r="C12689" s="1" t="str">
        <f t="shared" si="1813"/>
        <v>21:0723</v>
      </c>
      <c r="D12689" s="1" t="str">
        <f t="shared" ref="D12689:D12711" si="1820">HYPERLINK("http://geochem.nrcan.gc.ca/cdogs/content/svy/svy210213_e.htm", "21:0213")</f>
        <v>21:0213</v>
      </c>
      <c r="E12689" t="s">
        <v>49501</v>
      </c>
      <c r="F12689" t="s">
        <v>49502</v>
      </c>
      <c r="H12689">
        <v>62.5871815</v>
      </c>
      <c r="I12689">
        <v>-134.08570370000001</v>
      </c>
      <c r="J12689" s="1" t="str">
        <f t="shared" ref="J12689:J12711" si="1821">HYPERLINK("http://geochem.nrcan.gc.ca/cdogs/content/kwd/kwd020018_e.htm", "Fluid (stream)")</f>
        <v>Fluid (stream)</v>
      </c>
      <c r="K12689" s="1" t="str">
        <f t="shared" ref="K12689:K12711" si="1822">HYPERLINK("http://geochem.nrcan.gc.ca/cdogs/content/kwd/kwd080007_e.htm", "Untreated Water")</f>
        <v>Untreated Water</v>
      </c>
      <c r="O12689" t="s">
        <v>21</v>
      </c>
      <c r="P12689" t="s">
        <v>1515</v>
      </c>
      <c r="Q12689" t="s">
        <v>189</v>
      </c>
    </row>
    <row r="12690" spans="1:17" hidden="1" x14ac:dyDescent="0.25">
      <c r="A12690" t="s">
        <v>49503</v>
      </c>
      <c r="B12690" t="s">
        <v>49504</v>
      </c>
      <c r="C12690" s="1" t="str">
        <f t="shared" si="1813"/>
        <v>21:0723</v>
      </c>
      <c r="D12690" s="1" t="str">
        <f t="shared" si="1820"/>
        <v>21:0213</v>
      </c>
      <c r="E12690" t="s">
        <v>49501</v>
      </c>
      <c r="F12690" t="s">
        <v>49505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 t="s">
        <v>21</v>
      </c>
      <c r="P12690" t="s">
        <v>2212</v>
      </c>
      <c r="Q12690" t="s">
        <v>52</v>
      </c>
    </row>
    <row r="12691" spans="1:17" hidden="1" x14ac:dyDescent="0.25">
      <c r="A12691" t="s">
        <v>49506</v>
      </c>
      <c r="B12691" t="s">
        <v>49507</v>
      </c>
      <c r="C12691" s="1" t="str">
        <f t="shared" si="1813"/>
        <v>21:0723</v>
      </c>
      <c r="D12691" s="1" t="str">
        <f t="shared" si="1820"/>
        <v>21:0213</v>
      </c>
      <c r="E12691" t="s">
        <v>49508</v>
      </c>
      <c r="F12691" t="s">
        <v>49509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 t="s">
        <v>21</v>
      </c>
      <c r="P12691" t="s">
        <v>2212</v>
      </c>
      <c r="Q12691" t="s">
        <v>149</v>
      </c>
    </row>
    <row r="12692" spans="1:17" hidden="1" x14ac:dyDescent="0.25">
      <c r="A12692" t="s">
        <v>49510</v>
      </c>
      <c r="B12692" t="s">
        <v>49511</v>
      </c>
      <c r="C12692" s="1" t="str">
        <f t="shared" si="1813"/>
        <v>21:0723</v>
      </c>
      <c r="D12692" s="1" t="str">
        <f t="shared" si="1820"/>
        <v>21:0213</v>
      </c>
      <c r="E12692" t="s">
        <v>49512</v>
      </c>
      <c r="F12692" t="s">
        <v>49513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 t="s">
        <v>21</v>
      </c>
      <c r="P12692" t="s">
        <v>397</v>
      </c>
      <c r="Q12692" t="s">
        <v>189</v>
      </c>
    </row>
    <row r="12693" spans="1:17" hidden="1" x14ac:dyDescent="0.25">
      <c r="A12693" t="s">
        <v>49514</v>
      </c>
      <c r="B12693" t="s">
        <v>49515</v>
      </c>
      <c r="C12693" s="1" t="str">
        <f t="shared" si="1813"/>
        <v>21:0723</v>
      </c>
      <c r="D12693" s="1" t="str">
        <f t="shared" si="1820"/>
        <v>21:0213</v>
      </c>
      <c r="E12693" t="s">
        <v>49516</v>
      </c>
      <c r="F12693" t="s">
        <v>49517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 t="s">
        <v>21</v>
      </c>
      <c r="P12693" t="s">
        <v>397</v>
      </c>
      <c r="Q12693" t="s">
        <v>149</v>
      </c>
    </row>
    <row r="12694" spans="1:17" hidden="1" x14ac:dyDescent="0.25">
      <c r="A12694" t="s">
        <v>49518</v>
      </c>
      <c r="B12694" t="s">
        <v>49519</v>
      </c>
      <c r="C12694" s="1" t="str">
        <f t="shared" si="1813"/>
        <v>21:0723</v>
      </c>
      <c r="D12694" s="1" t="str">
        <f t="shared" si="1820"/>
        <v>21:0213</v>
      </c>
      <c r="E12694" t="s">
        <v>49520</v>
      </c>
      <c r="F12694" t="s">
        <v>49521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 t="s">
        <v>21</v>
      </c>
      <c r="P12694" t="s">
        <v>2212</v>
      </c>
      <c r="Q12694" t="s">
        <v>1528</v>
      </c>
    </row>
    <row r="12695" spans="1:17" hidden="1" x14ac:dyDescent="0.25">
      <c r="A12695" t="s">
        <v>49522</v>
      </c>
      <c r="B12695" t="s">
        <v>49523</v>
      </c>
      <c r="C12695" s="1" t="str">
        <f t="shared" si="1813"/>
        <v>21:0723</v>
      </c>
      <c r="D12695" s="1" t="str">
        <f t="shared" si="1820"/>
        <v>21:0213</v>
      </c>
      <c r="E12695" t="s">
        <v>49524</v>
      </c>
      <c r="F12695" t="s">
        <v>49525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 t="s">
        <v>21</v>
      </c>
      <c r="P12695" t="s">
        <v>631</v>
      </c>
      <c r="Q12695" t="s">
        <v>149</v>
      </c>
    </row>
    <row r="12696" spans="1:17" hidden="1" x14ac:dyDescent="0.25">
      <c r="A12696" t="s">
        <v>49526</v>
      </c>
      <c r="B12696" t="s">
        <v>49527</v>
      </c>
      <c r="C12696" s="1" t="str">
        <f t="shared" si="1813"/>
        <v>21:0723</v>
      </c>
      <c r="D12696" s="1" t="str">
        <f t="shared" si="1820"/>
        <v>21:0213</v>
      </c>
      <c r="E12696" t="s">
        <v>49528</v>
      </c>
      <c r="F12696" t="s">
        <v>49529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 t="s">
        <v>4378</v>
      </c>
      <c r="P12696" t="s">
        <v>2943</v>
      </c>
      <c r="Q12696" t="s">
        <v>52</v>
      </c>
    </row>
    <row r="12697" spans="1:17" hidden="1" x14ac:dyDescent="0.25">
      <c r="A12697" t="s">
        <v>49530</v>
      </c>
      <c r="B12697" t="s">
        <v>49531</v>
      </c>
      <c r="C12697" s="1" t="str">
        <f t="shared" si="1813"/>
        <v>21:0723</v>
      </c>
      <c r="D12697" s="1" t="str">
        <f t="shared" si="1820"/>
        <v>21:0213</v>
      </c>
      <c r="E12697" t="s">
        <v>49532</v>
      </c>
      <c r="F12697" t="s">
        <v>49533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 t="s">
        <v>21</v>
      </c>
      <c r="P12697" t="s">
        <v>631</v>
      </c>
      <c r="Q12697" t="s">
        <v>93</v>
      </c>
    </row>
    <row r="12698" spans="1:17" hidden="1" x14ac:dyDescent="0.25">
      <c r="A12698" t="s">
        <v>49534</v>
      </c>
      <c r="B12698" t="s">
        <v>49535</v>
      </c>
      <c r="C12698" s="1" t="str">
        <f t="shared" si="1813"/>
        <v>21:0723</v>
      </c>
      <c r="D12698" s="1" t="str">
        <f t="shared" si="1820"/>
        <v>21:0213</v>
      </c>
      <c r="E12698" t="s">
        <v>49536</v>
      </c>
      <c r="F12698" t="s">
        <v>49537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 t="s">
        <v>21</v>
      </c>
      <c r="P12698" t="s">
        <v>2943</v>
      </c>
      <c r="Q12698" t="s">
        <v>103</v>
      </c>
    </row>
    <row r="12699" spans="1:17" hidden="1" x14ac:dyDescent="0.25">
      <c r="A12699" t="s">
        <v>49538</v>
      </c>
      <c r="B12699" t="s">
        <v>49539</v>
      </c>
      <c r="C12699" s="1" t="str">
        <f t="shared" si="1813"/>
        <v>21:0723</v>
      </c>
      <c r="D12699" s="1" t="str">
        <f t="shared" si="1820"/>
        <v>21:0213</v>
      </c>
      <c r="E12699" t="s">
        <v>49540</v>
      </c>
      <c r="F12699" t="s">
        <v>49541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 t="s">
        <v>3022</v>
      </c>
      <c r="P12699" t="s">
        <v>397</v>
      </c>
      <c r="Q12699" t="s">
        <v>46</v>
      </c>
    </row>
    <row r="12700" spans="1:17" hidden="1" x14ac:dyDescent="0.25">
      <c r="A12700" t="s">
        <v>49542</v>
      </c>
      <c r="B12700" t="s">
        <v>49543</v>
      </c>
      <c r="C12700" s="1" t="str">
        <f t="shared" si="1813"/>
        <v>21:0723</v>
      </c>
      <c r="D12700" s="1" t="str">
        <f t="shared" si="1820"/>
        <v>21:0213</v>
      </c>
      <c r="E12700" t="s">
        <v>49544</v>
      </c>
      <c r="F12700" t="s">
        <v>49545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 t="s">
        <v>3376</v>
      </c>
      <c r="P12700" t="s">
        <v>2212</v>
      </c>
      <c r="Q12700" t="s">
        <v>29</v>
      </c>
    </row>
    <row r="12701" spans="1:17" hidden="1" x14ac:dyDescent="0.25">
      <c r="A12701" t="s">
        <v>49546</v>
      </c>
      <c r="B12701" t="s">
        <v>49547</v>
      </c>
      <c r="C12701" s="1" t="str">
        <f t="shared" si="1813"/>
        <v>21:0723</v>
      </c>
      <c r="D12701" s="1" t="str">
        <f t="shared" si="1820"/>
        <v>21:0213</v>
      </c>
      <c r="E12701" t="s">
        <v>49548</v>
      </c>
      <c r="F12701" t="s">
        <v>49549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 t="s">
        <v>49550</v>
      </c>
      <c r="P12701" t="s">
        <v>1515</v>
      </c>
      <c r="Q12701" t="s">
        <v>35</v>
      </c>
    </row>
    <row r="12702" spans="1:17" hidden="1" x14ac:dyDescent="0.25">
      <c r="A12702" t="s">
        <v>49551</v>
      </c>
      <c r="B12702" t="s">
        <v>49552</v>
      </c>
      <c r="C12702" s="1" t="str">
        <f t="shared" si="1813"/>
        <v>21:0723</v>
      </c>
      <c r="D12702" s="1" t="str">
        <f t="shared" si="1820"/>
        <v>21:0213</v>
      </c>
      <c r="E12702" t="s">
        <v>49553</v>
      </c>
      <c r="F12702" t="s">
        <v>49554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 t="s">
        <v>21</v>
      </c>
      <c r="P12702" t="s">
        <v>1515</v>
      </c>
      <c r="Q12702" t="s">
        <v>59</v>
      </c>
    </row>
    <row r="12703" spans="1:17" hidden="1" x14ac:dyDescent="0.25">
      <c r="A12703" t="s">
        <v>49555</v>
      </c>
      <c r="B12703" t="s">
        <v>49556</v>
      </c>
      <c r="C12703" s="1" t="str">
        <f t="shared" si="1813"/>
        <v>21:0723</v>
      </c>
      <c r="D12703" s="1" t="str">
        <f t="shared" si="1820"/>
        <v>21:0213</v>
      </c>
      <c r="E12703" t="s">
        <v>49557</v>
      </c>
      <c r="F12703" t="s">
        <v>49558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 t="s">
        <v>21</v>
      </c>
      <c r="P12703" t="s">
        <v>391</v>
      </c>
      <c r="Q12703" t="s">
        <v>23</v>
      </c>
    </row>
    <row r="12704" spans="1:17" hidden="1" x14ac:dyDescent="0.25">
      <c r="A12704" t="s">
        <v>49559</v>
      </c>
      <c r="B12704" t="s">
        <v>49560</v>
      </c>
      <c r="C12704" s="1" t="str">
        <f t="shared" si="1813"/>
        <v>21:0723</v>
      </c>
      <c r="D12704" s="1" t="str">
        <f t="shared" si="1820"/>
        <v>21:0213</v>
      </c>
      <c r="E12704" t="s">
        <v>49561</v>
      </c>
      <c r="F12704" t="s">
        <v>49562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 t="s">
        <v>3098</v>
      </c>
      <c r="P12704" t="s">
        <v>1515</v>
      </c>
      <c r="Q12704" t="s">
        <v>103</v>
      </c>
    </row>
    <row r="12705" spans="1:17" hidden="1" x14ac:dyDescent="0.25">
      <c r="A12705" t="s">
        <v>49563</v>
      </c>
      <c r="B12705" t="s">
        <v>49564</v>
      </c>
      <c r="C12705" s="1" t="str">
        <f t="shared" si="1813"/>
        <v>21:0723</v>
      </c>
      <c r="D12705" s="1" t="str">
        <f t="shared" si="1820"/>
        <v>21:0213</v>
      </c>
      <c r="E12705" t="s">
        <v>49565</v>
      </c>
      <c r="F12705" t="s">
        <v>49566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 t="s">
        <v>21</v>
      </c>
      <c r="P12705" t="s">
        <v>583</v>
      </c>
      <c r="Q12705" t="s">
        <v>3836</v>
      </c>
    </row>
    <row r="12706" spans="1:17" hidden="1" x14ac:dyDescent="0.25">
      <c r="A12706" t="s">
        <v>49567</v>
      </c>
      <c r="B12706" t="s">
        <v>49568</v>
      </c>
      <c r="C12706" s="1" t="str">
        <f t="shared" si="1813"/>
        <v>21:0723</v>
      </c>
      <c r="D12706" s="1" t="str">
        <f t="shared" si="1820"/>
        <v>21:0213</v>
      </c>
      <c r="E12706" t="s">
        <v>49569</v>
      </c>
      <c r="F12706" t="s">
        <v>49570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 t="s">
        <v>21</v>
      </c>
      <c r="P12706" t="s">
        <v>583</v>
      </c>
      <c r="Q12706" t="s">
        <v>149</v>
      </c>
    </row>
    <row r="12707" spans="1:17" hidden="1" x14ac:dyDescent="0.25">
      <c r="A12707" t="s">
        <v>49571</v>
      </c>
      <c r="B12707" t="s">
        <v>49572</v>
      </c>
      <c r="C12707" s="1" t="str">
        <f t="shared" si="1813"/>
        <v>21:0723</v>
      </c>
      <c r="D12707" s="1" t="str">
        <f t="shared" si="1820"/>
        <v>21:0213</v>
      </c>
      <c r="E12707" t="s">
        <v>49569</v>
      </c>
      <c r="F12707" t="s">
        <v>49573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 t="s">
        <v>21</v>
      </c>
      <c r="P12707" t="s">
        <v>583</v>
      </c>
      <c r="Q12707" t="s">
        <v>52</v>
      </c>
    </row>
    <row r="12708" spans="1:17" hidden="1" x14ac:dyDescent="0.25">
      <c r="A12708" t="s">
        <v>49574</v>
      </c>
      <c r="B12708" t="s">
        <v>49575</v>
      </c>
      <c r="C12708" s="1" t="str">
        <f t="shared" si="1813"/>
        <v>21:0723</v>
      </c>
      <c r="D12708" s="1" t="str">
        <f t="shared" si="1820"/>
        <v>21:0213</v>
      </c>
      <c r="E12708" t="s">
        <v>49576</v>
      </c>
      <c r="F12708" t="s">
        <v>49577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 t="s">
        <v>21</v>
      </c>
      <c r="P12708" t="s">
        <v>397</v>
      </c>
      <c r="Q12708" t="s">
        <v>215</v>
      </c>
    </row>
    <row r="12709" spans="1:17" hidden="1" x14ac:dyDescent="0.25">
      <c r="A12709" t="s">
        <v>49578</v>
      </c>
      <c r="B12709" t="s">
        <v>49579</v>
      </c>
      <c r="C12709" s="1" t="str">
        <f t="shared" si="1813"/>
        <v>21:0723</v>
      </c>
      <c r="D12709" s="1" t="str">
        <f t="shared" si="1820"/>
        <v>21:0213</v>
      </c>
      <c r="E12709" t="s">
        <v>49580</v>
      </c>
      <c r="F12709" t="s">
        <v>49581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 t="s">
        <v>21</v>
      </c>
      <c r="P12709" t="s">
        <v>583</v>
      </c>
      <c r="Q12709" t="s">
        <v>103</v>
      </c>
    </row>
    <row r="12710" spans="1:17" hidden="1" x14ac:dyDescent="0.25">
      <c r="A12710" t="s">
        <v>49582</v>
      </c>
      <c r="B12710" t="s">
        <v>49583</v>
      </c>
      <c r="C12710" s="1" t="str">
        <f t="shared" si="1813"/>
        <v>21:0723</v>
      </c>
      <c r="D12710" s="1" t="str">
        <f t="shared" si="1820"/>
        <v>21:0213</v>
      </c>
      <c r="E12710" t="s">
        <v>49584</v>
      </c>
      <c r="F12710" t="s">
        <v>49585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 t="s">
        <v>9521</v>
      </c>
      <c r="P12710" t="s">
        <v>397</v>
      </c>
      <c r="Q12710" t="s">
        <v>103</v>
      </c>
    </row>
    <row r="12711" spans="1:17" hidden="1" x14ac:dyDescent="0.25">
      <c r="A12711" t="s">
        <v>49586</v>
      </c>
      <c r="B12711" t="s">
        <v>49587</v>
      </c>
      <c r="C12711" s="1" t="str">
        <f t="shared" si="1813"/>
        <v>21:0723</v>
      </c>
      <c r="D12711" s="1" t="str">
        <f t="shared" si="1820"/>
        <v>21:0213</v>
      </c>
      <c r="E12711" t="s">
        <v>49588</v>
      </c>
      <c r="F12711" t="s">
        <v>49589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 t="s">
        <v>28459</v>
      </c>
      <c r="P12711" t="s">
        <v>631</v>
      </c>
      <c r="Q12711" t="s">
        <v>103</v>
      </c>
    </row>
    <row r="12712" spans="1:17" hidden="1" x14ac:dyDescent="0.25">
      <c r="A12712" t="s">
        <v>49590</v>
      </c>
      <c r="B12712" t="s">
        <v>49591</v>
      </c>
      <c r="C12712" s="1" t="str">
        <f t="shared" si="1813"/>
        <v>21:0723</v>
      </c>
      <c r="D12712" s="1" t="str">
        <f>HYPERLINK("http://geochem.nrcan.gc.ca/cdogs/content/svy/svy_e.htm", "")</f>
        <v/>
      </c>
      <c r="G12712" s="1" t="str">
        <f>HYPERLINK("http://geochem.nrcan.gc.ca/cdogs/content/cr_/cr_00084_e.htm", "84")</f>
        <v>84</v>
      </c>
      <c r="J12712" t="s">
        <v>11703</v>
      </c>
      <c r="K12712" t="s">
        <v>11704</v>
      </c>
      <c r="O12712" t="s">
        <v>311</v>
      </c>
      <c r="P12712" t="s">
        <v>397</v>
      </c>
      <c r="Q12712" t="s">
        <v>93</v>
      </c>
    </row>
    <row r="12713" spans="1:17" hidden="1" x14ac:dyDescent="0.25">
      <c r="A12713" t="s">
        <v>49592</v>
      </c>
      <c r="B12713" t="s">
        <v>49593</v>
      </c>
      <c r="C12713" s="1" t="str">
        <f t="shared" si="1813"/>
        <v>21:0723</v>
      </c>
      <c r="D12713" s="1" t="str">
        <f t="shared" ref="D12713:D12735" si="1823">HYPERLINK("http://geochem.nrcan.gc.ca/cdogs/content/svy/svy210213_e.htm", "21:0213")</f>
        <v>21:0213</v>
      </c>
      <c r="E12713" t="s">
        <v>49594</v>
      </c>
      <c r="F12713" t="s">
        <v>49595</v>
      </c>
      <c r="H12713">
        <v>62.9691051</v>
      </c>
      <c r="I12713">
        <v>-134.10231099999999</v>
      </c>
      <c r="J12713" s="1" t="str">
        <f t="shared" ref="J12713:J12735" si="1824">HYPERLINK("http://geochem.nrcan.gc.ca/cdogs/content/kwd/kwd020018_e.htm", "Fluid (stream)")</f>
        <v>Fluid (stream)</v>
      </c>
      <c r="K12713" s="1" t="str">
        <f t="shared" ref="K12713:K12735" si="1825">HYPERLINK("http://geochem.nrcan.gc.ca/cdogs/content/kwd/kwd080007_e.htm", "Untreated Water")</f>
        <v>Untreated Water</v>
      </c>
      <c r="O12713" t="s">
        <v>21</v>
      </c>
      <c r="P12713" t="s">
        <v>397</v>
      </c>
      <c r="Q12713" t="s">
        <v>93</v>
      </c>
    </row>
    <row r="12714" spans="1:17" hidden="1" x14ac:dyDescent="0.25">
      <c r="A12714" t="s">
        <v>49596</v>
      </c>
      <c r="B12714" t="s">
        <v>49597</v>
      </c>
      <c r="C12714" s="1" t="str">
        <f t="shared" si="1813"/>
        <v>21:0723</v>
      </c>
      <c r="D12714" s="1" t="str">
        <f t="shared" si="1823"/>
        <v>21:0213</v>
      </c>
      <c r="E12714" t="s">
        <v>49598</v>
      </c>
      <c r="F12714" t="s">
        <v>49599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 t="s">
        <v>1597</v>
      </c>
      <c r="P12714" t="s">
        <v>1515</v>
      </c>
      <c r="Q12714" t="s">
        <v>103</v>
      </c>
    </row>
    <row r="12715" spans="1:17" hidden="1" x14ac:dyDescent="0.25">
      <c r="A12715" t="s">
        <v>49600</v>
      </c>
      <c r="B12715" t="s">
        <v>49601</v>
      </c>
      <c r="C12715" s="1" t="str">
        <f t="shared" ref="C12715:C12778" si="1826">HYPERLINK("http://geochem.nrcan.gc.ca/cdogs/content/bdl/bdl210723_e.htm", "21:0723")</f>
        <v>21:0723</v>
      </c>
      <c r="D12715" s="1" t="str">
        <f t="shared" si="1823"/>
        <v>21:0213</v>
      </c>
      <c r="E12715" t="s">
        <v>49602</v>
      </c>
      <c r="F12715" t="s">
        <v>49603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 t="s">
        <v>21</v>
      </c>
      <c r="P12715" t="s">
        <v>1515</v>
      </c>
      <c r="Q12715" t="s">
        <v>93</v>
      </c>
    </row>
    <row r="12716" spans="1:17" hidden="1" x14ac:dyDescent="0.25">
      <c r="A12716" t="s">
        <v>49604</v>
      </c>
      <c r="B12716" t="s">
        <v>49605</v>
      </c>
      <c r="C12716" s="1" t="str">
        <f t="shared" si="1826"/>
        <v>21:0723</v>
      </c>
      <c r="D12716" s="1" t="str">
        <f t="shared" si="1823"/>
        <v>21:0213</v>
      </c>
      <c r="E12716" t="s">
        <v>49606</v>
      </c>
      <c r="F12716" t="s">
        <v>49607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 t="s">
        <v>21</v>
      </c>
      <c r="P12716" t="s">
        <v>658</v>
      </c>
      <c r="Q12716" t="s">
        <v>93</v>
      </c>
    </row>
    <row r="12717" spans="1:17" hidden="1" x14ac:dyDescent="0.25">
      <c r="A12717" t="s">
        <v>49608</v>
      </c>
      <c r="B12717" t="s">
        <v>49609</v>
      </c>
      <c r="C12717" s="1" t="str">
        <f t="shared" si="1826"/>
        <v>21:0723</v>
      </c>
      <c r="D12717" s="1" t="str">
        <f t="shared" si="1823"/>
        <v>21:0213</v>
      </c>
      <c r="E12717" t="s">
        <v>49610</v>
      </c>
      <c r="F12717" t="s">
        <v>49611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 t="s">
        <v>21</v>
      </c>
      <c r="P12717" t="s">
        <v>397</v>
      </c>
      <c r="Q12717" t="s">
        <v>215</v>
      </c>
    </row>
    <row r="12718" spans="1:17" hidden="1" x14ac:dyDescent="0.25">
      <c r="A12718" t="s">
        <v>49612</v>
      </c>
      <c r="B12718" t="s">
        <v>49613</v>
      </c>
      <c r="C12718" s="1" t="str">
        <f t="shared" si="1826"/>
        <v>21:0723</v>
      </c>
      <c r="D12718" s="1" t="str">
        <f t="shared" si="1823"/>
        <v>21:0213</v>
      </c>
      <c r="E12718" t="s">
        <v>49614</v>
      </c>
      <c r="F12718" t="s">
        <v>49615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 t="s">
        <v>21</v>
      </c>
      <c r="P12718" t="s">
        <v>1631</v>
      </c>
      <c r="Q12718" t="s">
        <v>52</v>
      </c>
    </row>
    <row r="12719" spans="1:17" hidden="1" x14ac:dyDescent="0.25">
      <c r="A12719" t="s">
        <v>49616</v>
      </c>
      <c r="B12719" t="s">
        <v>49617</v>
      </c>
      <c r="C12719" s="1" t="str">
        <f t="shared" si="1826"/>
        <v>21:0723</v>
      </c>
      <c r="D12719" s="1" t="str">
        <f t="shared" si="1823"/>
        <v>21:0213</v>
      </c>
      <c r="E12719" t="s">
        <v>49618</v>
      </c>
      <c r="F12719" t="s">
        <v>49619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 t="s">
        <v>652</v>
      </c>
      <c r="P12719" t="s">
        <v>1631</v>
      </c>
      <c r="Q12719" t="s">
        <v>103</v>
      </c>
    </row>
    <row r="12720" spans="1:17" hidden="1" x14ac:dyDescent="0.25">
      <c r="A12720" t="s">
        <v>49620</v>
      </c>
      <c r="B12720" t="s">
        <v>49621</v>
      </c>
      <c r="C12720" s="1" t="str">
        <f t="shared" si="1826"/>
        <v>21:0723</v>
      </c>
      <c r="D12720" s="1" t="str">
        <f t="shared" si="1823"/>
        <v>21:0213</v>
      </c>
      <c r="E12720" t="s">
        <v>49622</v>
      </c>
      <c r="F12720" t="s">
        <v>49623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 t="s">
        <v>2120</v>
      </c>
      <c r="P12720" t="s">
        <v>391</v>
      </c>
      <c r="Q12720" t="s">
        <v>29</v>
      </c>
    </row>
    <row r="12721" spans="1:17" hidden="1" x14ac:dyDescent="0.25">
      <c r="A12721" t="s">
        <v>49624</v>
      </c>
      <c r="B12721" t="s">
        <v>49625</v>
      </c>
      <c r="C12721" s="1" t="str">
        <f t="shared" si="1826"/>
        <v>21:0723</v>
      </c>
      <c r="D12721" s="1" t="str">
        <f t="shared" si="1823"/>
        <v>21:0213</v>
      </c>
      <c r="E12721" t="s">
        <v>49626</v>
      </c>
      <c r="F12721" t="s">
        <v>49627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 t="s">
        <v>2731</v>
      </c>
      <c r="P12721" t="s">
        <v>658</v>
      </c>
      <c r="Q12721" t="s">
        <v>23</v>
      </c>
    </row>
    <row r="12722" spans="1:17" hidden="1" x14ac:dyDescent="0.25">
      <c r="A12722" t="s">
        <v>49628</v>
      </c>
      <c r="B12722" t="s">
        <v>49629</v>
      </c>
      <c r="C12722" s="1" t="str">
        <f t="shared" si="1826"/>
        <v>21:0723</v>
      </c>
      <c r="D12722" s="1" t="str">
        <f t="shared" si="1823"/>
        <v>21:0213</v>
      </c>
      <c r="E12722" t="s">
        <v>49630</v>
      </c>
      <c r="F12722" t="s">
        <v>49631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 t="s">
        <v>3651</v>
      </c>
      <c r="P12722" t="s">
        <v>631</v>
      </c>
      <c r="Q12722" t="s">
        <v>29</v>
      </c>
    </row>
    <row r="12723" spans="1:17" hidden="1" x14ac:dyDescent="0.25">
      <c r="A12723" t="s">
        <v>49632</v>
      </c>
      <c r="B12723" t="s">
        <v>49633</v>
      </c>
      <c r="C12723" s="1" t="str">
        <f t="shared" si="1826"/>
        <v>21:0723</v>
      </c>
      <c r="D12723" s="1" t="str">
        <f t="shared" si="1823"/>
        <v>21:0213</v>
      </c>
      <c r="E12723" t="s">
        <v>49634</v>
      </c>
      <c r="F12723" t="s">
        <v>49635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 t="s">
        <v>2129</v>
      </c>
      <c r="P12723" t="s">
        <v>658</v>
      </c>
      <c r="Q12723" t="s">
        <v>46</v>
      </c>
    </row>
    <row r="12724" spans="1:17" hidden="1" x14ac:dyDescent="0.25">
      <c r="A12724" t="s">
        <v>49636</v>
      </c>
      <c r="B12724" t="s">
        <v>49637</v>
      </c>
      <c r="C12724" s="1" t="str">
        <f t="shared" si="1826"/>
        <v>21:0723</v>
      </c>
      <c r="D12724" s="1" t="str">
        <f t="shared" si="1823"/>
        <v>21:0213</v>
      </c>
      <c r="E12724" t="s">
        <v>49634</v>
      </c>
      <c r="F12724" t="s">
        <v>49638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 t="s">
        <v>512</v>
      </c>
      <c r="P12724" t="s">
        <v>631</v>
      </c>
      <c r="Q12724" t="s">
        <v>46</v>
      </c>
    </row>
    <row r="12725" spans="1:17" hidden="1" x14ac:dyDescent="0.25">
      <c r="A12725" t="s">
        <v>49639</v>
      </c>
      <c r="B12725" t="s">
        <v>49640</v>
      </c>
      <c r="C12725" s="1" t="str">
        <f t="shared" si="1826"/>
        <v>21:0723</v>
      </c>
      <c r="D12725" s="1" t="str">
        <f t="shared" si="1823"/>
        <v>21:0213</v>
      </c>
      <c r="E12725" t="s">
        <v>49641</v>
      </c>
      <c r="F12725" t="s">
        <v>49642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 t="s">
        <v>49643</v>
      </c>
      <c r="P12725" t="s">
        <v>4464</v>
      </c>
      <c r="Q12725" t="s">
        <v>35</v>
      </c>
    </row>
    <row r="12726" spans="1:17" hidden="1" x14ac:dyDescent="0.25">
      <c r="A12726" t="s">
        <v>49644</v>
      </c>
      <c r="B12726" t="s">
        <v>49645</v>
      </c>
      <c r="C12726" s="1" t="str">
        <f t="shared" si="1826"/>
        <v>21:0723</v>
      </c>
      <c r="D12726" s="1" t="str">
        <f t="shared" si="1823"/>
        <v>21:0213</v>
      </c>
      <c r="E12726" t="s">
        <v>49646</v>
      </c>
      <c r="F12726" t="s">
        <v>49647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 t="s">
        <v>2927</v>
      </c>
      <c r="P12726" t="s">
        <v>3107</v>
      </c>
      <c r="Q12726" t="s">
        <v>59</v>
      </c>
    </row>
    <row r="12727" spans="1:17" hidden="1" x14ac:dyDescent="0.25">
      <c r="A12727" t="s">
        <v>49648</v>
      </c>
      <c r="B12727" t="s">
        <v>49649</v>
      </c>
      <c r="C12727" s="1" t="str">
        <f t="shared" si="1826"/>
        <v>21:0723</v>
      </c>
      <c r="D12727" s="1" t="str">
        <f t="shared" si="1823"/>
        <v>21:0213</v>
      </c>
      <c r="E12727" t="s">
        <v>49650</v>
      </c>
      <c r="F12727" t="s">
        <v>49651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 t="s">
        <v>2120</v>
      </c>
      <c r="P12727" t="s">
        <v>1515</v>
      </c>
      <c r="Q12727" t="s">
        <v>23</v>
      </c>
    </row>
    <row r="12728" spans="1:17" hidden="1" x14ac:dyDescent="0.25">
      <c r="A12728" t="s">
        <v>49652</v>
      </c>
      <c r="B12728" t="s">
        <v>49653</v>
      </c>
      <c r="C12728" s="1" t="str">
        <f t="shared" si="1826"/>
        <v>21:0723</v>
      </c>
      <c r="D12728" s="1" t="str">
        <f t="shared" si="1823"/>
        <v>21:0213</v>
      </c>
      <c r="E12728" t="s">
        <v>49654</v>
      </c>
      <c r="F12728" t="s">
        <v>49655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 t="s">
        <v>16751</v>
      </c>
      <c r="P12728" t="s">
        <v>391</v>
      </c>
      <c r="Q12728" t="s">
        <v>23</v>
      </c>
    </row>
    <row r="12729" spans="1:17" hidden="1" x14ac:dyDescent="0.25">
      <c r="A12729" t="s">
        <v>49656</v>
      </c>
      <c r="B12729" t="s">
        <v>49657</v>
      </c>
      <c r="C12729" s="1" t="str">
        <f t="shared" si="1826"/>
        <v>21:0723</v>
      </c>
      <c r="D12729" s="1" t="str">
        <f t="shared" si="1823"/>
        <v>21:0213</v>
      </c>
      <c r="E12729" t="s">
        <v>49658</v>
      </c>
      <c r="F12729" t="s">
        <v>49659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 t="s">
        <v>3397</v>
      </c>
      <c r="P12729" t="s">
        <v>636</v>
      </c>
      <c r="Q12729" t="s">
        <v>23</v>
      </c>
    </row>
    <row r="12730" spans="1:17" hidden="1" x14ac:dyDescent="0.25">
      <c r="A12730" t="s">
        <v>49660</v>
      </c>
      <c r="B12730" t="s">
        <v>49661</v>
      </c>
      <c r="C12730" s="1" t="str">
        <f t="shared" si="1826"/>
        <v>21:0723</v>
      </c>
      <c r="D12730" s="1" t="str">
        <f t="shared" si="1823"/>
        <v>21:0213</v>
      </c>
      <c r="E12730" t="s">
        <v>49662</v>
      </c>
      <c r="F12730" t="s">
        <v>49663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 t="s">
        <v>3065</v>
      </c>
      <c r="P12730" t="s">
        <v>391</v>
      </c>
      <c r="Q12730" t="s">
        <v>23</v>
      </c>
    </row>
    <row r="12731" spans="1:17" hidden="1" x14ac:dyDescent="0.25">
      <c r="A12731" t="s">
        <v>49664</v>
      </c>
      <c r="B12731" t="s">
        <v>49665</v>
      </c>
      <c r="C12731" s="1" t="str">
        <f t="shared" si="1826"/>
        <v>21:0723</v>
      </c>
      <c r="D12731" s="1" t="str">
        <f t="shared" si="1823"/>
        <v>21:0213</v>
      </c>
      <c r="E12731" t="s">
        <v>49666</v>
      </c>
      <c r="F12731" t="s">
        <v>49667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 t="s">
        <v>576</v>
      </c>
      <c r="P12731" t="s">
        <v>2943</v>
      </c>
      <c r="Q12731" t="s">
        <v>29</v>
      </c>
    </row>
    <row r="12732" spans="1:17" hidden="1" x14ac:dyDescent="0.25">
      <c r="A12732" t="s">
        <v>49668</v>
      </c>
      <c r="B12732" t="s">
        <v>49669</v>
      </c>
      <c r="C12732" s="1" t="str">
        <f t="shared" si="1826"/>
        <v>21:0723</v>
      </c>
      <c r="D12732" s="1" t="str">
        <f t="shared" si="1823"/>
        <v>21:0213</v>
      </c>
      <c r="E12732" t="s">
        <v>49670</v>
      </c>
      <c r="F12732" t="s">
        <v>49671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 t="s">
        <v>21</v>
      </c>
      <c r="P12732" t="s">
        <v>397</v>
      </c>
      <c r="Q12732" t="s">
        <v>46</v>
      </c>
    </row>
    <row r="12733" spans="1:17" hidden="1" x14ac:dyDescent="0.25">
      <c r="A12733" t="s">
        <v>49672</v>
      </c>
      <c r="B12733" t="s">
        <v>49673</v>
      </c>
      <c r="C12733" s="1" t="str">
        <f t="shared" si="1826"/>
        <v>21:0723</v>
      </c>
      <c r="D12733" s="1" t="str">
        <f t="shared" si="1823"/>
        <v>21:0213</v>
      </c>
      <c r="E12733" t="s">
        <v>49674</v>
      </c>
      <c r="F12733" t="s">
        <v>49675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 t="s">
        <v>4378</v>
      </c>
      <c r="P12733" t="s">
        <v>1515</v>
      </c>
      <c r="Q12733" t="s">
        <v>103</v>
      </c>
    </row>
    <row r="12734" spans="1:17" hidden="1" x14ac:dyDescent="0.25">
      <c r="A12734" t="s">
        <v>49676</v>
      </c>
      <c r="B12734" t="s">
        <v>49677</v>
      </c>
      <c r="C12734" s="1" t="str">
        <f t="shared" si="1826"/>
        <v>21:0723</v>
      </c>
      <c r="D12734" s="1" t="str">
        <f t="shared" si="1823"/>
        <v>21:0213</v>
      </c>
      <c r="E12734" t="s">
        <v>49678</v>
      </c>
      <c r="F12734" t="s">
        <v>49679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 t="s">
        <v>21</v>
      </c>
      <c r="P12734" t="s">
        <v>1515</v>
      </c>
      <c r="Q12734" t="s">
        <v>71</v>
      </c>
    </row>
    <row r="12735" spans="1:17" hidden="1" x14ac:dyDescent="0.25">
      <c r="A12735" t="s">
        <v>49680</v>
      </c>
      <c r="B12735" t="s">
        <v>49681</v>
      </c>
      <c r="C12735" s="1" t="str">
        <f t="shared" si="1826"/>
        <v>21:0723</v>
      </c>
      <c r="D12735" s="1" t="str">
        <f t="shared" si="1823"/>
        <v>21:0213</v>
      </c>
      <c r="E12735" t="s">
        <v>49682</v>
      </c>
      <c r="F12735" t="s">
        <v>49683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 t="s">
        <v>21</v>
      </c>
      <c r="P12735" t="s">
        <v>1515</v>
      </c>
      <c r="Q12735" t="s">
        <v>103</v>
      </c>
    </row>
    <row r="12736" spans="1:17" hidden="1" x14ac:dyDescent="0.25">
      <c r="A12736" t="s">
        <v>49684</v>
      </c>
      <c r="B12736" t="s">
        <v>49685</v>
      </c>
      <c r="C12736" s="1" t="str">
        <f t="shared" si="1826"/>
        <v>21:0723</v>
      </c>
      <c r="D12736" s="1" t="str">
        <f>HYPERLINK("http://geochem.nrcan.gc.ca/cdogs/content/svy/svy_e.htm", "")</f>
        <v/>
      </c>
      <c r="G12736" s="1" t="str">
        <f>HYPERLINK("http://geochem.nrcan.gc.ca/cdogs/content/cr_/cr_00086_e.htm", "86")</f>
        <v>86</v>
      </c>
      <c r="J12736" t="s">
        <v>11703</v>
      </c>
      <c r="K12736" t="s">
        <v>11704</v>
      </c>
      <c r="O12736" t="s">
        <v>3027</v>
      </c>
      <c r="P12736" t="s">
        <v>391</v>
      </c>
      <c r="Q12736" t="s">
        <v>52</v>
      </c>
    </row>
    <row r="12737" spans="1:17" hidden="1" x14ac:dyDescent="0.25">
      <c r="A12737" t="s">
        <v>49686</v>
      </c>
      <c r="B12737" t="s">
        <v>49687</v>
      </c>
      <c r="C12737" s="1" t="str">
        <f t="shared" si="1826"/>
        <v>21:0723</v>
      </c>
      <c r="D12737" s="1" t="str">
        <f t="shared" ref="D12737:D12750" si="1827">HYPERLINK("http://geochem.nrcan.gc.ca/cdogs/content/svy/svy210213_e.htm", "21:0213")</f>
        <v>21:0213</v>
      </c>
      <c r="E12737" t="s">
        <v>49688</v>
      </c>
      <c r="F12737" t="s">
        <v>49689</v>
      </c>
      <c r="H12737">
        <v>62.986606000000002</v>
      </c>
      <c r="I12737">
        <v>-134.31151120000001</v>
      </c>
      <c r="J12737" s="1" t="str">
        <f t="shared" ref="J12737:J12750" si="1828">HYPERLINK("http://geochem.nrcan.gc.ca/cdogs/content/kwd/kwd020018_e.htm", "Fluid (stream)")</f>
        <v>Fluid (stream)</v>
      </c>
      <c r="K12737" s="1" t="str">
        <f t="shared" ref="K12737:K12750" si="1829">HYPERLINK("http://geochem.nrcan.gc.ca/cdogs/content/kwd/kwd080007_e.htm", "Untreated Water")</f>
        <v>Untreated Water</v>
      </c>
      <c r="O12737" t="s">
        <v>21</v>
      </c>
      <c r="P12737" t="s">
        <v>2943</v>
      </c>
      <c r="Q12737" t="s">
        <v>71</v>
      </c>
    </row>
    <row r="12738" spans="1:17" hidden="1" x14ac:dyDescent="0.25">
      <c r="A12738" t="s">
        <v>49690</v>
      </c>
      <c r="B12738" t="s">
        <v>49691</v>
      </c>
      <c r="C12738" s="1" t="str">
        <f t="shared" si="1826"/>
        <v>21:0723</v>
      </c>
      <c r="D12738" s="1" t="str">
        <f t="shared" si="1827"/>
        <v>21:0213</v>
      </c>
      <c r="E12738" t="s">
        <v>49692</v>
      </c>
      <c r="F12738" t="s">
        <v>49693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 t="s">
        <v>21</v>
      </c>
      <c r="P12738" t="s">
        <v>397</v>
      </c>
      <c r="Q12738" t="s">
        <v>103</v>
      </c>
    </row>
    <row r="12739" spans="1:17" hidden="1" x14ac:dyDescent="0.25">
      <c r="A12739" t="s">
        <v>49694</v>
      </c>
      <c r="B12739" t="s">
        <v>49695</v>
      </c>
      <c r="C12739" s="1" t="str">
        <f t="shared" si="1826"/>
        <v>21:0723</v>
      </c>
      <c r="D12739" s="1" t="str">
        <f t="shared" si="1827"/>
        <v>21:0213</v>
      </c>
      <c r="E12739" t="s">
        <v>49696</v>
      </c>
      <c r="F12739" t="s">
        <v>49697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 t="s">
        <v>21</v>
      </c>
      <c r="P12739" t="s">
        <v>2943</v>
      </c>
      <c r="Q12739" t="s">
        <v>71</v>
      </c>
    </row>
    <row r="12740" spans="1:17" hidden="1" x14ac:dyDescent="0.25">
      <c r="A12740" t="s">
        <v>49698</v>
      </c>
      <c r="B12740" t="s">
        <v>49699</v>
      </c>
      <c r="C12740" s="1" t="str">
        <f t="shared" si="1826"/>
        <v>21:0723</v>
      </c>
      <c r="D12740" s="1" t="str">
        <f t="shared" si="1827"/>
        <v>21:0213</v>
      </c>
      <c r="E12740" t="s">
        <v>49700</v>
      </c>
      <c r="F12740" t="s">
        <v>49701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 t="s">
        <v>21</v>
      </c>
      <c r="P12740" t="s">
        <v>636</v>
      </c>
      <c r="Q12740" t="s">
        <v>93</v>
      </c>
    </row>
    <row r="12741" spans="1:17" hidden="1" x14ac:dyDescent="0.25">
      <c r="A12741" t="s">
        <v>49702</v>
      </c>
      <c r="B12741" t="s">
        <v>49703</v>
      </c>
      <c r="C12741" s="1" t="str">
        <f t="shared" si="1826"/>
        <v>21:0723</v>
      </c>
      <c r="D12741" s="1" t="str">
        <f t="shared" si="1827"/>
        <v>21:0213</v>
      </c>
      <c r="E12741" t="s">
        <v>49704</v>
      </c>
      <c r="F12741" t="s">
        <v>49705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 t="s">
        <v>2257</v>
      </c>
      <c r="P12741" t="s">
        <v>2943</v>
      </c>
      <c r="Q12741" t="s">
        <v>93</v>
      </c>
    </row>
    <row r="12742" spans="1:17" hidden="1" x14ac:dyDescent="0.25">
      <c r="A12742" t="s">
        <v>49706</v>
      </c>
      <c r="B12742" t="s">
        <v>49707</v>
      </c>
      <c r="C12742" s="1" t="str">
        <f t="shared" si="1826"/>
        <v>21:0723</v>
      </c>
      <c r="D12742" s="1" t="str">
        <f t="shared" si="1827"/>
        <v>21:0213</v>
      </c>
      <c r="E12742" t="s">
        <v>49708</v>
      </c>
      <c r="F12742" t="s">
        <v>49709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 t="s">
        <v>20887</v>
      </c>
      <c r="P12742" t="s">
        <v>1515</v>
      </c>
      <c r="Q12742" t="s">
        <v>103</v>
      </c>
    </row>
    <row r="12743" spans="1:17" hidden="1" x14ac:dyDescent="0.25">
      <c r="A12743" t="s">
        <v>49710</v>
      </c>
      <c r="B12743" t="s">
        <v>49711</v>
      </c>
      <c r="C12743" s="1" t="str">
        <f t="shared" si="1826"/>
        <v>21:0723</v>
      </c>
      <c r="D12743" s="1" t="str">
        <f t="shared" si="1827"/>
        <v>21:0213</v>
      </c>
      <c r="E12743" t="s">
        <v>49712</v>
      </c>
      <c r="F12743" t="s">
        <v>49713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 t="s">
        <v>1812</v>
      </c>
      <c r="P12743" t="s">
        <v>2943</v>
      </c>
      <c r="Q12743" t="s">
        <v>103</v>
      </c>
    </row>
    <row r="12744" spans="1:17" hidden="1" x14ac:dyDescent="0.25">
      <c r="A12744" t="s">
        <v>49714</v>
      </c>
      <c r="B12744" t="s">
        <v>49715</v>
      </c>
      <c r="C12744" s="1" t="str">
        <f t="shared" si="1826"/>
        <v>21:0723</v>
      </c>
      <c r="D12744" s="1" t="str">
        <f t="shared" si="1827"/>
        <v>21:0213</v>
      </c>
      <c r="E12744" t="s">
        <v>49716</v>
      </c>
      <c r="F12744" t="s">
        <v>49717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 t="s">
        <v>3089</v>
      </c>
      <c r="P12744" t="s">
        <v>391</v>
      </c>
      <c r="Q12744" t="s">
        <v>103</v>
      </c>
    </row>
    <row r="12745" spans="1:17" hidden="1" x14ac:dyDescent="0.25">
      <c r="A12745" t="s">
        <v>49718</v>
      </c>
      <c r="B12745" t="s">
        <v>49719</v>
      </c>
      <c r="C12745" s="1" t="str">
        <f t="shared" si="1826"/>
        <v>21:0723</v>
      </c>
      <c r="D12745" s="1" t="str">
        <f t="shared" si="1827"/>
        <v>21:0213</v>
      </c>
      <c r="E12745" t="s">
        <v>49716</v>
      </c>
      <c r="F12745" t="s">
        <v>49720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 t="s">
        <v>14276</v>
      </c>
      <c r="P12745" t="s">
        <v>391</v>
      </c>
      <c r="Q12745" t="s">
        <v>103</v>
      </c>
    </row>
    <row r="12746" spans="1:17" hidden="1" x14ac:dyDescent="0.25">
      <c r="A12746" t="s">
        <v>49721</v>
      </c>
      <c r="B12746" t="s">
        <v>49722</v>
      </c>
      <c r="C12746" s="1" t="str">
        <f t="shared" si="1826"/>
        <v>21:0723</v>
      </c>
      <c r="D12746" s="1" t="str">
        <f t="shared" si="1827"/>
        <v>21:0213</v>
      </c>
      <c r="E12746" t="s">
        <v>49723</v>
      </c>
      <c r="F12746" t="s">
        <v>49724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 t="s">
        <v>21</v>
      </c>
      <c r="P12746" t="s">
        <v>397</v>
      </c>
      <c r="Q12746" t="s">
        <v>93</v>
      </c>
    </row>
    <row r="12747" spans="1:17" hidden="1" x14ac:dyDescent="0.25">
      <c r="A12747" t="s">
        <v>49725</v>
      </c>
      <c r="B12747" t="s">
        <v>49726</v>
      </c>
      <c r="C12747" s="1" t="str">
        <f t="shared" si="1826"/>
        <v>21:0723</v>
      </c>
      <c r="D12747" s="1" t="str">
        <f t="shared" si="1827"/>
        <v>21:0213</v>
      </c>
      <c r="E12747" t="s">
        <v>49727</v>
      </c>
      <c r="F12747" t="s">
        <v>49728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 t="s">
        <v>21219</v>
      </c>
      <c r="P12747" t="s">
        <v>1515</v>
      </c>
      <c r="Q12747" t="s">
        <v>93</v>
      </c>
    </row>
    <row r="12748" spans="1:17" hidden="1" x14ac:dyDescent="0.25">
      <c r="A12748" t="s">
        <v>49729</v>
      </c>
      <c r="B12748" t="s">
        <v>49730</v>
      </c>
      <c r="C12748" s="1" t="str">
        <f t="shared" si="1826"/>
        <v>21:0723</v>
      </c>
      <c r="D12748" s="1" t="str">
        <f t="shared" si="1827"/>
        <v>21:0213</v>
      </c>
      <c r="E12748" t="s">
        <v>49731</v>
      </c>
      <c r="F12748" t="s">
        <v>49732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 t="s">
        <v>49733</v>
      </c>
      <c r="P12748" t="s">
        <v>2943</v>
      </c>
      <c r="Q12748" t="s">
        <v>46</v>
      </c>
    </row>
    <row r="12749" spans="1:17" hidden="1" x14ac:dyDescent="0.25">
      <c r="A12749" t="s">
        <v>49734</v>
      </c>
      <c r="B12749" t="s">
        <v>49735</v>
      </c>
      <c r="C12749" s="1" t="str">
        <f t="shared" si="1826"/>
        <v>21:0723</v>
      </c>
      <c r="D12749" s="1" t="str">
        <f t="shared" si="1827"/>
        <v>21:0213</v>
      </c>
      <c r="E12749" t="s">
        <v>49736</v>
      </c>
      <c r="F12749" t="s">
        <v>49737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 t="s">
        <v>17347</v>
      </c>
      <c r="P12749" t="s">
        <v>2943</v>
      </c>
      <c r="Q12749" t="s">
        <v>46</v>
      </c>
    </row>
    <row r="12750" spans="1:17" hidden="1" x14ac:dyDescent="0.25">
      <c r="A12750" t="s">
        <v>49738</v>
      </c>
      <c r="B12750" t="s">
        <v>49739</v>
      </c>
      <c r="C12750" s="1" t="str">
        <f t="shared" si="1826"/>
        <v>21:0723</v>
      </c>
      <c r="D12750" s="1" t="str">
        <f t="shared" si="1827"/>
        <v>21:0213</v>
      </c>
      <c r="E12750" t="s">
        <v>49740</v>
      </c>
      <c r="F12750" t="s">
        <v>49741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 t="s">
        <v>42667</v>
      </c>
      <c r="P12750" t="s">
        <v>391</v>
      </c>
      <c r="Q12750" t="s">
        <v>198</v>
      </c>
    </row>
    <row r="12751" spans="1:17" hidden="1" x14ac:dyDescent="0.25">
      <c r="A12751" t="s">
        <v>49742</v>
      </c>
      <c r="B12751" t="s">
        <v>49743</v>
      </c>
      <c r="C12751" s="1" t="str">
        <f t="shared" si="1826"/>
        <v>21:0723</v>
      </c>
      <c r="D12751" s="1" t="str">
        <f>HYPERLINK("http://geochem.nrcan.gc.ca/cdogs/content/svy/svy_e.htm", "")</f>
        <v/>
      </c>
      <c r="G12751" s="1" t="str">
        <f>HYPERLINK("http://geochem.nrcan.gc.ca/cdogs/content/cr_/cr_00084_e.htm", "84")</f>
        <v>84</v>
      </c>
      <c r="J12751" t="s">
        <v>11703</v>
      </c>
      <c r="K12751" t="s">
        <v>11704</v>
      </c>
      <c r="O12751" t="s">
        <v>1247</v>
      </c>
      <c r="P12751" t="s">
        <v>2212</v>
      </c>
      <c r="Q12751" t="s">
        <v>93</v>
      </c>
    </row>
    <row r="12752" spans="1:17" hidden="1" x14ac:dyDescent="0.25">
      <c r="A12752" t="s">
        <v>49744</v>
      </c>
      <c r="B12752" t="s">
        <v>49745</v>
      </c>
      <c r="C12752" s="1" t="str">
        <f t="shared" si="1826"/>
        <v>21:0723</v>
      </c>
      <c r="D12752" s="1" t="str">
        <f t="shared" ref="D12752:D12774" si="1830">HYPERLINK("http://geochem.nrcan.gc.ca/cdogs/content/svy/svy210213_e.htm", "21:0213")</f>
        <v>21:0213</v>
      </c>
      <c r="E12752" t="s">
        <v>49746</v>
      </c>
      <c r="F12752" t="s">
        <v>49747</v>
      </c>
      <c r="H12752">
        <v>62.858397400000001</v>
      </c>
      <c r="I12752">
        <v>-134.53691430000001</v>
      </c>
      <c r="J12752" s="1" t="str">
        <f t="shared" ref="J12752:J12774" si="1831">HYPERLINK("http://geochem.nrcan.gc.ca/cdogs/content/kwd/kwd020018_e.htm", "Fluid (stream)")</f>
        <v>Fluid (stream)</v>
      </c>
      <c r="K12752" s="1" t="str">
        <f t="shared" ref="K12752:K12774" si="1832">HYPERLINK("http://geochem.nrcan.gc.ca/cdogs/content/kwd/kwd080007_e.htm", "Untreated Water")</f>
        <v>Untreated Water</v>
      </c>
      <c r="O12752" t="s">
        <v>10345</v>
      </c>
      <c r="P12752" t="s">
        <v>397</v>
      </c>
      <c r="Q12752" t="s">
        <v>103</v>
      </c>
    </row>
    <row r="12753" spans="1:17" hidden="1" x14ac:dyDescent="0.25">
      <c r="A12753" t="s">
        <v>49748</v>
      </c>
      <c r="B12753" t="s">
        <v>49749</v>
      </c>
      <c r="C12753" s="1" t="str">
        <f t="shared" si="1826"/>
        <v>21:0723</v>
      </c>
      <c r="D12753" s="1" t="str">
        <f t="shared" si="1830"/>
        <v>21:0213</v>
      </c>
      <c r="E12753" t="s">
        <v>49750</v>
      </c>
      <c r="F12753" t="s">
        <v>49751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 t="s">
        <v>21</v>
      </c>
      <c r="P12753" t="s">
        <v>2943</v>
      </c>
      <c r="Q12753" t="s">
        <v>23</v>
      </c>
    </row>
    <row r="12754" spans="1:17" hidden="1" x14ac:dyDescent="0.25">
      <c r="A12754" t="s">
        <v>49752</v>
      </c>
      <c r="B12754" t="s">
        <v>49753</v>
      </c>
      <c r="C12754" s="1" t="str">
        <f t="shared" si="1826"/>
        <v>21:0723</v>
      </c>
      <c r="D12754" s="1" t="str">
        <f t="shared" si="1830"/>
        <v>21:0213</v>
      </c>
      <c r="E12754" t="s">
        <v>49754</v>
      </c>
      <c r="F12754" t="s">
        <v>49755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 t="s">
        <v>3022</v>
      </c>
      <c r="P12754" t="s">
        <v>391</v>
      </c>
      <c r="Q12754" t="s">
        <v>29</v>
      </c>
    </row>
    <row r="12755" spans="1:17" hidden="1" x14ac:dyDescent="0.25">
      <c r="A12755" t="s">
        <v>49756</v>
      </c>
      <c r="B12755" t="s">
        <v>49757</v>
      </c>
      <c r="C12755" s="1" t="str">
        <f t="shared" si="1826"/>
        <v>21:0723</v>
      </c>
      <c r="D12755" s="1" t="str">
        <f t="shared" si="1830"/>
        <v>21:0213</v>
      </c>
      <c r="E12755" t="s">
        <v>49758</v>
      </c>
      <c r="F12755" t="s">
        <v>49759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 t="s">
        <v>2883</v>
      </c>
      <c r="P12755" t="s">
        <v>1515</v>
      </c>
      <c r="Q12755" t="s">
        <v>29</v>
      </c>
    </row>
    <row r="12756" spans="1:17" hidden="1" x14ac:dyDescent="0.25">
      <c r="A12756" t="s">
        <v>49760</v>
      </c>
      <c r="B12756" t="s">
        <v>49761</v>
      </c>
      <c r="C12756" s="1" t="str">
        <f t="shared" si="1826"/>
        <v>21:0723</v>
      </c>
      <c r="D12756" s="1" t="str">
        <f t="shared" si="1830"/>
        <v>21:0213</v>
      </c>
      <c r="E12756" t="s">
        <v>49762</v>
      </c>
      <c r="F12756" t="s">
        <v>49763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 t="s">
        <v>21</v>
      </c>
      <c r="P12756" t="s">
        <v>1598</v>
      </c>
      <c r="Q12756" t="s">
        <v>23</v>
      </c>
    </row>
    <row r="12757" spans="1:17" hidden="1" x14ac:dyDescent="0.25">
      <c r="A12757" t="s">
        <v>49764</v>
      </c>
      <c r="B12757" t="s">
        <v>49765</v>
      </c>
      <c r="C12757" s="1" t="str">
        <f t="shared" si="1826"/>
        <v>21:0723</v>
      </c>
      <c r="D12757" s="1" t="str">
        <f t="shared" si="1830"/>
        <v>21:0213</v>
      </c>
      <c r="E12757" t="s">
        <v>49766</v>
      </c>
      <c r="F12757" t="s">
        <v>49767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 t="s">
        <v>21</v>
      </c>
      <c r="P12757" t="s">
        <v>1598</v>
      </c>
      <c r="Q12757" t="s">
        <v>103</v>
      </c>
    </row>
    <row r="12758" spans="1:17" hidden="1" x14ac:dyDescent="0.25">
      <c r="A12758" t="s">
        <v>49768</v>
      </c>
      <c r="B12758" t="s">
        <v>49769</v>
      </c>
      <c r="C12758" s="1" t="str">
        <f t="shared" si="1826"/>
        <v>21:0723</v>
      </c>
      <c r="D12758" s="1" t="str">
        <f t="shared" si="1830"/>
        <v>21:0213</v>
      </c>
      <c r="E12758" t="s">
        <v>49770</v>
      </c>
      <c r="F12758" t="s">
        <v>49771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 t="s">
        <v>21</v>
      </c>
      <c r="P12758" t="s">
        <v>1631</v>
      </c>
      <c r="Q12758" t="s">
        <v>522</v>
      </c>
    </row>
    <row r="12759" spans="1:17" hidden="1" x14ac:dyDescent="0.25">
      <c r="A12759" t="s">
        <v>49772</v>
      </c>
      <c r="B12759" t="s">
        <v>49773</v>
      </c>
      <c r="C12759" s="1" t="str">
        <f t="shared" si="1826"/>
        <v>21:0723</v>
      </c>
      <c r="D12759" s="1" t="str">
        <f t="shared" si="1830"/>
        <v>21:0213</v>
      </c>
      <c r="E12759" t="s">
        <v>49774</v>
      </c>
      <c r="F12759" t="s">
        <v>49775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 t="s">
        <v>21</v>
      </c>
      <c r="P12759" t="s">
        <v>636</v>
      </c>
      <c r="Q12759" t="s">
        <v>59</v>
      </c>
    </row>
    <row r="12760" spans="1:17" hidden="1" x14ac:dyDescent="0.25">
      <c r="A12760" t="s">
        <v>49776</v>
      </c>
      <c r="B12760" t="s">
        <v>49777</v>
      </c>
      <c r="C12760" s="1" t="str">
        <f t="shared" si="1826"/>
        <v>21:0723</v>
      </c>
      <c r="D12760" s="1" t="str">
        <f t="shared" si="1830"/>
        <v>21:0213</v>
      </c>
      <c r="E12760" t="s">
        <v>49778</v>
      </c>
      <c r="F12760" t="s">
        <v>49779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 t="s">
        <v>576</v>
      </c>
      <c r="P12760" t="s">
        <v>1631</v>
      </c>
      <c r="Q12760" t="s">
        <v>35</v>
      </c>
    </row>
    <row r="12761" spans="1:17" hidden="1" x14ac:dyDescent="0.25">
      <c r="A12761" t="s">
        <v>49780</v>
      </c>
      <c r="B12761" t="s">
        <v>49781</v>
      </c>
      <c r="C12761" s="1" t="str">
        <f t="shared" si="1826"/>
        <v>21:0723</v>
      </c>
      <c r="D12761" s="1" t="str">
        <f t="shared" si="1830"/>
        <v>21:0213</v>
      </c>
      <c r="E12761" t="s">
        <v>49782</v>
      </c>
      <c r="F12761" t="s">
        <v>49783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 t="s">
        <v>21</v>
      </c>
      <c r="P12761" t="s">
        <v>1515</v>
      </c>
      <c r="Q12761" t="s">
        <v>71</v>
      </c>
    </row>
    <row r="12762" spans="1:17" hidden="1" x14ac:dyDescent="0.25">
      <c r="A12762" t="s">
        <v>49784</v>
      </c>
      <c r="B12762" t="s">
        <v>49785</v>
      </c>
      <c r="C12762" s="1" t="str">
        <f t="shared" si="1826"/>
        <v>21:0723</v>
      </c>
      <c r="D12762" s="1" t="str">
        <f t="shared" si="1830"/>
        <v>21:0213</v>
      </c>
      <c r="E12762" t="s">
        <v>49786</v>
      </c>
      <c r="F12762" t="s">
        <v>49787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 t="s">
        <v>21</v>
      </c>
      <c r="P12762" t="s">
        <v>391</v>
      </c>
      <c r="Q12762" t="s">
        <v>103</v>
      </c>
    </row>
    <row r="12763" spans="1:17" hidden="1" x14ac:dyDescent="0.25">
      <c r="A12763" t="s">
        <v>49788</v>
      </c>
      <c r="B12763" t="s">
        <v>49789</v>
      </c>
      <c r="C12763" s="1" t="str">
        <f t="shared" si="1826"/>
        <v>21:0723</v>
      </c>
      <c r="D12763" s="1" t="str">
        <f t="shared" si="1830"/>
        <v>21:0213</v>
      </c>
      <c r="E12763" t="s">
        <v>49786</v>
      </c>
      <c r="F12763" t="s">
        <v>49790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 t="s">
        <v>21</v>
      </c>
      <c r="P12763" t="s">
        <v>631</v>
      </c>
      <c r="Q12763" t="s">
        <v>71</v>
      </c>
    </row>
    <row r="12764" spans="1:17" hidden="1" x14ac:dyDescent="0.25">
      <c r="A12764" t="s">
        <v>49791</v>
      </c>
      <c r="B12764" t="s">
        <v>49792</v>
      </c>
      <c r="C12764" s="1" t="str">
        <f t="shared" si="1826"/>
        <v>21:0723</v>
      </c>
      <c r="D12764" s="1" t="str">
        <f t="shared" si="1830"/>
        <v>21:0213</v>
      </c>
      <c r="E12764" t="s">
        <v>49793</v>
      </c>
      <c r="F12764" t="s">
        <v>49794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 t="s">
        <v>46998</v>
      </c>
      <c r="P12764" t="s">
        <v>1631</v>
      </c>
      <c r="Q12764" t="s">
        <v>198</v>
      </c>
    </row>
    <row r="12765" spans="1:17" hidden="1" x14ac:dyDescent="0.25">
      <c r="A12765" t="s">
        <v>49795</v>
      </c>
      <c r="B12765" t="s">
        <v>49796</v>
      </c>
      <c r="C12765" s="1" t="str">
        <f t="shared" si="1826"/>
        <v>21:0723</v>
      </c>
      <c r="D12765" s="1" t="str">
        <f t="shared" si="1830"/>
        <v>21:0213</v>
      </c>
      <c r="E12765" t="s">
        <v>49797</v>
      </c>
      <c r="F12765" t="s">
        <v>49798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 t="s">
        <v>21</v>
      </c>
      <c r="P12765" t="s">
        <v>1515</v>
      </c>
      <c r="Q12765" t="s">
        <v>171</v>
      </c>
    </row>
    <row r="12766" spans="1:17" hidden="1" x14ac:dyDescent="0.25">
      <c r="A12766" t="s">
        <v>49799</v>
      </c>
      <c r="B12766" t="s">
        <v>49800</v>
      </c>
      <c r="C12766" s="1" t="str">
        <f t="shared" si="1826"/>
        <v>21:0723</v>
      </c>
      <c r="D12766" s="1" t="str">
        <f t="shared" si="1830"/>
        <v>21:0213</v>
      </c>
      <c r="E12766" t="s">
        <v>49801</v>
      </c>
      <c r="F12766" t="s">
        <v>49802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 t="s">
        <v>21</v>
      </c>
      <c r="P12766" t="s">
        <v>1515</v>
      </c>
      <c r="Q12766" t="s">
        <v>215</v>
      </c>
    </row>
    <row r="12767" spans="1:17" hidden="1" x14ac:dyDescent="0.25">
      <c r="A12767" t="s">
        <v>49803</v>
      </c>
      <c r="B12767" t="s">
        <v>49804</v>
      </c>
      <c r="C12767" s="1" t="str">
        <f t="shared" si="1826"/>
        <v>21:0723</v>
      </c>
      <c r="D12767" s="1" t="str">
        <f t="shared" si="1830"/>
        <v>21:0213</v>
      </c>
      <c r="E12767" t="s">
        <v>49805</v>
      </c>
      <c r="F12767" t="s">
        <v>49806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 t="s">
        <v>21</v>
      </c>
      <c r="P12767" t="s">
        <v>2943</v>
      </c>
      <c r="Q12767" t="s">
        <v>46</v>
      </c>
    </row>
    <row r="12768" spans="1:17" hidden="1" x14ac:dyDescent="0.25">
      <c r="A12768" t="s">
        <v>49807</v>
      </c>
      <c r="B12768" t="s">
        <v>49808</v>
      </c>
      <c r="C12768" s="1" t="str">
        <f t="shared" si="1826"/>
        <v>21:0723</v>
      </c>
      <c r="D12768" s="1" t="str">
        <f t="shared" si="1830"/>
        <v>21:0213</v>
      </c>
      <c r="E12768" t="s">
        <v>49809</v>
      </c>
      <c r="F12768" t="s">
        <v>49810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 t="s">
        <v>21</v>
      </c>
      <c r="P12768" t="s">
        <v>1515</v>
      </c>
      <c r="Q12768" t="s">
        <v>103</v>
      </c>
    </row>
    <row r="12769" spans="1:17" hidden="1" x14ac:dyDescent="0.25">
      <c r="A12769" t="s">
        <v>49811</v>
      </c>
      <c r="B12769" t="s">
        <v>49812</v>
      </c>
      <c r="C12769" s="1" t="str">
        <f t="shared" si="1826"/>
        <v>21:0723</v>
      </c>
      <c r="D12769" s="1" t="str">
        <f t="shared" si="1830"/>
        <v>21:0213</v>
      </c>
      <c r="E12769" t="s">
        <v>49813</v>
      </c>
      <c r="F12769" t="s">
        <v>49814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 t="s">
        <v>21</v>
      </c>
      <c r="P12769" t="s">
        <v>2943</v>
      </c>
      <c r="Q12769" t="s">
        <v>103</v>
      </c>
    </row>
    <row r="12770" spans="1:17" hidden="1" x14ac:dyDescent="0.25">
      <c r="A12770" t="s">
        <v>49815</v>
      </c>
      <c r="B12770" t="s">
        <v>49816</v>
      </c>
      <c r="C12770" s="1" t="str">
        <f t="shared" si="1826"/>
        <v>21:0723</v>
      </c>
      <c r="D12770" s="1" t="str">
        <f t="shared" si="1830"/>
        <v>21:0213</v>
      </c>
      <c r="E12770" t="s">
        <v>49817</v>
      </c>
      <c r="F12770" t="s">
        <v>49818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 t="s">
        <v>701</v>
      </c>
      <c r="P12770" t="s">
        <v>2943</v>
      </c>
      <c r="Q12770" t="s">
        <v>103</v>
      </c>
    </row>
    <row r="12771" spans="1:17" hidden="1" x14ac:dyDescent="0.25">
      <c r="A12771" t="s">
        <v>49819</v>
      </c>
      <c r="B12771" t="s">
        <v>49820</v>
      </c>
      <c r="C12771" s="1" t="str">
        <f t="shared" si="1826"/>
        <v>21:0723</v>
      </c>
      <c r="D12771" s="1" t="str">
        <f t="shared" si="1830"/>
        <v>21:0213</v>
      </c>
      <c r="E12771" t="s">
        <v>49821</v>
      </c>
      <c r="F12771" t="s">
        <v>49822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  <c r="O12771" t="s">
        <v>108</v>
      </c>
      <c r="P12771" t="s">
        <v>108</v>
      </c>
      <c r="Q12771" t="s">
        <v>108</v>
      </c>
    </row>
    <row r="12772" spans="1:17" hidden="1" x14ac:dyDescent="0.25">
      <c r="A12772" t="s">
        <v>49823</v>
      </c>
      <c r="B12772" t="s">
        <v>49824</v>
      </c>
      <c r="C12772" s="1" t="str">
        <f t="shared" si="1826"/>
        <v>21:0723</v>
      </c>
      <c r="D12772" s="1" t="str">
        <f t="shared" si="1830"/>
        <v>21:0213</v>
      </c>
      <c r="E12772" t="s">
        <v>49825</v>
      </c>
      <c r="F12772" t="s">
        <v>49826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 t="s">
        <v>17169</v>
      </c>
      <c r="P12772" t="s">
        <v>880</v>
      </c>
      <c r="Q12772" t="s">
        <v>103</v>
      </c>
    </row>
    <row r="12773" spans="1:17" hidden="1" x14ac:dyDescent="0.25">
      <c r="A12773" t="s">
        <v>49827</v>
      </c>
      <c r="B12773" t="s">
        <v>49828</v>
      </c>
      <c r="C12773" s="1" t="str">
        <f t="shared" si="1826"/>
        <v>21:0723</v>
      </c>
      <c r="D12773" s="1" t="str">
        <f t="shared" si="1830"/>
        <v>21:0213</v>
      </c>
      <c r="E12773" t="s">
        <v>49829</v>
      </c>
      <c r="F12773" t="s">
        <v>49830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 t="s">
        <v>21</v>
      </c>
      <c r="P12773" t="s">
        <v>1515</v>
      </c>
      <c r="Q12773" t="s">
        <v>46</v>
      </c>
    </row>
    <row r="12774" spans="1:17" hidden="1" x14ac:dyDescent="0.25">
      <c r="A12774" t="s">
        <v>49831</v>
      </c>
      <c r="B12774" t="s">
        <v>49832</v>
      </c>
      <c r="C12774" s="1" t="str">
        <f t="shared" si="1826"/>
        <v>21:0723</v>
      </c>
      <c r="D12774" s="1" t="str">
        <f t="shared" si="1830"/>
        <v>21:0213</v>
      </c>
      <c r="E12774" t="s">
        <v>49833</v>
      </c>
      <c r="F12774" t="s">
        <v>49834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  <c r="O12774" t="s">
        <v>108</v>
      </c>
      <c r="P12774" t="s">
        <v>108</v>
      </c>
      <c r="Q12774" t="s">
        <v>108</v>
      </c>
    </row>
    <row r="12775" spans="1:17" hidden="1" x14ac:dyDescent="0.25">
      <c r="A12775" t="s">
        <v>49835</v>
      </c>
      <c r="B12775" t="s">
        <v>49836</v>
      </c>
      <c r="C12775" s="1" t="str">
        <f t="shared" si="1826"/>
        <v>21:0723</v>
      </c>
      <c r="D12775" s="1" t="str">
        <f>HYPERLINK("http://geochem.nrcan.gc.ca/cdogs/content/svy/svy_e.htm", "")</f>
        <v/>
      </c>
      <c r="G12775" s="1" t="str">
        <f>HYPERLINK("http://geochem.nrcan.gc.ca/cdogs/content/cr_/cr_00085_e.htm", "85")</f>
        <v>85</v>
      </c>
      <c r="J12775" t="s">
        <v>11703</v>
      </c>
      <c r="K12775" t="s">
        <v>11704</v>
      </c>
      <c r="O12775" t="s">
        <v>2418</v>
      </c>
      <c r="P12775" t="s">
        <v>2212</v>
      </c>
      <c r="Q12775" t="s">
        <v>103</v>
      </c>
    </row>
    <row r="12776" spans="1:17" hidden="1" x14ac:dyDescent="0.25">
      <c r="A12776" t="s">
        <v>49837</v>
      </c>
      <c r="B12776" t="s">
        <v>49838</v>
      </c>
      <c r="C12776" s="1" t="str">
        <f t="shared" si="1826"/>
        <v>21:0723</v>
      </c>
      <c r="D12776" s="1" t="str">
        <f t="shared" ref="D12776:D12787" si="1833">HYPERLINK("http://geochem.nrcan.gc.ca/cdogs/content/svy/svy210213_e.htm", "21:0213")</f>
        <v>21:0213</v>
      </c>
      <c r="E12776" t="s">
        <v>49839</v>
      </c>
      <c r="F12776" t="s">
        <v>49840</v>
      </c>
      <c r="H12776">
        <v>62.006852299999998</v>
      </c>
      <c r="I12776">
        <v>-135.2452199</v>
      </c>
      <c r="J12776" s="1" t="str">
        <f t="shared" ref="J12776:J12787" si="1834">HYPERLINK("http://geochem.nrcan.gc.ca/cdogs/content/kwd/kwd020018_e.htm", "Fluid (stream)")</f>
        <v>Fluid (stream)</v>
      </c>
      <c r="K12776" s="1" t="str">
        <f t="shared" ref="K12776:K12787" si="1835">HYPERLINK("http://geochem.nrcan.gc.ca/cdogs/content/kwd/kwd080007_e.htm", "Untreated Water")</f>
        <v>Untreated Water</v>
      </c>
      <c r="O12776" t="s">
        <v>21</v>
      </c>
      <c r="P12776" t="s">
        <v>397</v>
      </c>
      <c r="Q12776" t="s">
        <v>103</v>
      </c>
    </row>
    <row r="12777" spans="1:17" hidden="1" x14ac:dyDescent="0.25">
      <c r="A12777" t="s">
        <v>49841</v>
      </c>
      <c r="B12777" t="s">
        <v>49842</v>
      </c>
      <c r="C12777" s="1" t="str">
        <f t="shared" si="1826"/>
        <v>21:0723</v>
      </c>
      <c r="D12777" s="1" t="str">
        <f t="shared" si="1833"/>
        <v>21:0213</v>
      </c>
      <c r="E12777" t="s">
        <v>49843</v>
      </c>
      <c r="F12777" t="s">
        <v>49844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 t="s">
        <v>21</v>
      </c>
      <c r="P12777" t="s">
        <v>2943</v>
      </c>
      <c r="Q12777" t="s">
        <v>59</v>
      </c>
    </row>
    <row r="12778" spans="1:17" hidden="1" x14ac:dyDescent="0.25">
      <c r="A12778" t="s">
        <v>49845</v>
      </c>
      <c r="B12778" t="s">
        <v>49846</v>
      </c>
      <c r="C12778" s="1" t="str">
        <f t="shared" si="1826"/>
        <v>21:0723</v>
      </c>
      <c r="D12778" s="1" t="str">
        <f t="shared" si="1833"/>
        <v>21:0213</v>
      </c>
      <c r="E12778" t="s">
        <v>49847</v>
      </c>
      <c r="F12778" t="s">
        <v>49848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 t="s">
        <v>21</v>
      </c>
      <c r="P12778" t="s">
        <v>2943</v>
      </c>
      <c r="Q12778" t="s">
        <v>59</v>
      </c>
    </row>
    <row r="12779" spans="1:17" hidden="1" x14ac:dyDescent="0.25">
      <c r="A12779" t="s">
        <v>49849</v>
      </c>
      <c r="B12779" t="s">
        <v>49850</v>
      </c>
      <c r="C12779" s="1" t="str">
        <f t="shared" ref="C12779:C12842" si="1836">HYPERLINK("http://geochem.nrcan.gc.ca/cdogs/content/bdl/bdl210723_e.htm", "21:0723")</f>
        <v>21:0723</v>
      </c>
      <c r="D12779" s="1" t="str">
        <f t="shared" si="1833"/>
        <v>21:0213</v>
      </c>
      <c r="E12779" t="s">
        <v>49851</v>
      </c>
      <c r="F12779" t="s">
        <v>49852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 t="s">
        <v>17371</v>
      </c>
      <c r="P12779" t="s">
        <v>2943</v>
      </c>
      <c r="Q12779" t="s">
        <v>365</v>
      </c>
    </row>
    <row r="12780" spans="1:17" hidden="1" x14ac:dyDescent="0.25">
      <c r="A12780" t="s">
        <v>49853</v>
      </c>
      <c r="B12780" t="s">
        <v>49854</v>
      </c>
      <c r="C12780" s="1" t="str">
        <f t="shared" si="1836"/>
        <v>21:0723</v>
      </c>
      <c r="D12780" s="1" t="str">
        <f t="shared" si="1833"/>
        <v>21:0213</v>
      </c>
      <c r="E12780" t="s">
        <v>49855</v>
      </c>
      <c r="F12780" t="s">
        <v>49856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 t="s">
        <v>21</v>
      </c>
      <c r="P12780" t="s">
        <v>1515</v>
      </c>
      <c r="Q12780" t="s">
        <v>29</v>
      </c>
    </row>
    <row r="12781" spans="1:17" hidden="1" x14ac:dyDescent="0.25">
      <c r="A12781" t="s">
        <v>49857</v>
      </c>
      <c r="B12781" t="s">
        <v>49858</v>
      </c>
      <c r="C12781" s="1" t="str">
        <f t="shared" si="1836"/>
        <v>21:0723</v>
      </c>
      <c r="D12781" s="1" t="str">
        <f t="shared" si="1833"/>
        <v>21:0213</v>
      </c>
      <c r="E12781" t="s">
        <v>49859</v>
      </c>
      <c r="F12781" t="s">
        <v>49860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 t="s">
        <v>49861</v>
      </c>
      <c r="P12781" t="s">
        <v>3107</v>
      </c>
      <c r="Q12781" t="s">
        <v>398</v>
      </c>
    </row>
    <row r="12782" spans="1:17" hidden="1" x14ac:dyDescent="0.25">
      <c r="A12782" t="s">
        <v>49862</v>
      </c>
      <c r="B12782" t="s">
        <v>49863</v>
      </c>
      <c r="C12782" s="1" t="str">
        <f t="shared" si="1836"/>
        <v>21:0723</v>
      </c>
      <c r="D12782" s="1" t="str">
        <f t="shared" si="1833"/>
        <v>21:0213</v>
      </c>
      <c r="E12782" t="s">
        <v>49859</v>
      </c>
      <c r="F12782" t="s">
        <v>49864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 t="s">
        <v>21</v>
      </c>
      <c r="P12782" t="s">
        <v>4464</v>
      </c>
      <c r="Q12782" t="s">
        <v>522</v>
      </c>
    </row>
    <row r="12783" spans="1:17" hidden="1" x14ac:dyDescent="0.25">
      <c r="A12783" t="s">
        <v>49865</v>
      </c>
      <c r="B12783" t="s">
        <v>49866</v>
      </c>
      <c r="C12783" s="1" t="str">
        <f t="shared" si="1836"/>
        <v>21:0723</v>
      </c>
      <c r="D12783" s="1" t="str">
        <f t="shared" si="1833"/>
        <v>21:0213</v>
      </c>
      <c r="E12783" t="s">
        <v>49867</v>
      </c>
      <c r="F12783" t="s">
        <v>49868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 t="s">
        <v>21</v>
      </c>
      <c r="P12783" t="s">
        <v>2943</v>
      </c>
      <c r="Q12783" t="s">
        <v>35</v>
      </c>
    </row>
    <row r="12784" spans="1:17" hidden="1" x14ac:dyDescent="0.25">
      <c r="A12784" t="s">
        <v>49869</v>
      </c>
      <c r="B12784" t="s">
        <v>49870</v>
      </c>
      <c r="C12784" s="1" t="str">
        <f t="shared" si="1836"/>
        <v>21:0723</v>
      </c>
      <c r="D12784" s="1" t="str">
        <f t="shared" si="1833"/>
        <v>21:0213</v>
      </c>
      <c r="E12784" t="s">
        <v>49871</v>
      </c>
      <c r="F12784" t="s">
        <v>49872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 t="s">
        <v>21</v>
      </c>
      <c r="P12784" t="s">
        <v>2943</v>
      </c>
      <c r="Q12784" t="s">
        <v>35</v>
      </c>
    </row>
    <row r="12785" spans="1:17" hidden="1" x14ac:dyDescent="0.25">
      <c r="A12785" t="s">
        <v>49873</v>
      </c>
      <c r="B12785" t="s">
        <v>49874</v>
      </c>
      <c r="C12785" s="1" t="str">
        <f t="shared" si="1836"/>
        <v>21:0723</v>
      </c>
      <c r="D12785" s="1" t="str">
        <f t="shared" si="1833"/>
        <v>21:0213</v>
      </c>
      <c r="E12785" t="s">
        <v>49875</v>
      </c>
      <c r="F12785" t="s">
        <v>49876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 t="s">
        <v>21</v>
      </c>
      <c r="P12785" t="s">
        <v>391</v>
      </c>
      <c r="Q12785" t="s">
        <v>365</v>
      </c>
    </row>
    <row r="12786" spans="1:17" hidden="1" x14ac:dyDescent="0.25">
      <c r="A12786" t="s">
        <v>49877</v>
      </c>
      <c r="B12786" t="s">
        <v>49878</v>
      </c>
      <c r="C12786" s="1" t="str">
        <f t="shared" si="1836"/>
        <v>21:0723</v>
      </c>
      <c r="D12786" s="1" t="str">
        <f t="shared" si="1833"/>
        <v>21:0213</v>
      </c>
      <c r="E12786" t="s">
        <v>49879</v>
      </c>
      <c r="F12786" t="s">
        <v>49880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 t="s">
        <v>21</v>
      </c>
      <c r="P12786" t="s">
        <v>1515</v>
      </c>
      <c r="Q12786" t="s">
        <v>59</v>
      </c>
    </row>
    <row r="12787" spans="1:17" hidden="1" x14ac:dyDescent="0.25">
      <c r="A12787" t="s">
        <v>49881</v>
      </c>
      <c r="B12787" t="s">
        <v>49882</v>
      </c>
      <c r="C12787" s="1" t="str">
        <f t="shared" si="1836"/>
        <v>21:0723</v>
      </c>
      <c r="D12787" s="1" t="str">
        <f t="shared" si="1833"/>
        <v>21:0213</v>
      </c>
      <c r="E12787" t="s">
        <v>49883</v>
      </c>
      <c r="F12787" t="s">
        <v>49884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  <c r="O12787" t="s">
        <v>108</v>
      </c>
      <c r="P12787" t="s">
        <v>108</v>
      </c>
      <c r="Q12787" t="s">
        <v>108</v>
      </c>
    </row>
    <row r="12788" spans="1:17" hidden="1" x14ac:dyDescent="0.25">
      <c r="A12788" t="s">
        <v>49885</v>
      </c>
      <c r="B12788" t="s">
        <v>49886</v>
      </c>
      <c r="C12788" s="1" t="str">
        <f t="shared" si="1836"/>
        <v>21:0723</v>
      </c>
      <c r="D12788" s="1" t="str">
        <f>HYPERLINK("http://geochem.nrcan.gc.ca/cdogs/content/svy/svy_e.htm", "")</f>
        <v/>
      </c>
      <c r="G12788" s="1" t="str">
        <f>HYPERLINK("http://geochem.nrcan.gc.ca/cdogs/content/cr_/cr_00086_e.htm", "86")</f>
        <v>86</v>
      </c>
      <c r="J12788" t="s">
        <v>11703</v>
      </c>
      <c r="K12788" t="s">
        <v>11704</v>
      </c>
      <c r="O12788" t="s">
        <v>3376</v>
      </c>
      <c r="P12788" t="s">
        <v>2943</v>
      </c>
      <c r="Q12788" t="s">
        <v>23</v>
      </c>
    </row>
    <row r="12789" spans="1:17" hidden="1" x14ac:dyDescent="0.25">
      <c r="A12789" t="s">
        <v>49887</v>
      </c>
      <c r="B12789" t="s">
        <v>49888</v>
      </c>
      <c r="C12789" s="1" t="str">
        <f t="shared" si="1836"/>
        <v>21:0723</v>
      </c>
      <c r="D12789" s="1" t="str">
        <f t="shared" ref="D12789:D12802" si="1837">HYPERLINK("http://geochem.nrcan.gc.ca/cdogs/content/svy/svy210213_e.htm", "21:0213")</f>
        <v>21:0213</v>
      </c>
      <c r="E12789" t="s">
        <v>49889</v>
      </c>
      <c r="F12789" t="s">
        <v>49890</v>
      </c>
      <c r="H12789">
        <v>62.1626525</v>
      </c>
      <c r="I12789">
        <v>-135.90313850000001</v>
      </c>
      <c r="J12789" s="1" t="str">
        <f t="shared" ref="J12789:J12802" si="1838">HYPERLINK("http://geochem.nrcan.gc.ca/cdogs/content/kwd/kwd020018_e.htm", "Fluid (stream)")</f>
        <v>Fluid (stream)</v>
      </c>
      <c r="K12789" s="1" t="str">
        <f t="shared" ref="K12789:K12802" si="1839">HYPERLINK("http://geochem.nrcan.gc.ca/cdogs/content/kwd/kwd080007_e.htm", "Untreated Water")</f>
        <v>Untreated Water</v>
      </c>
      <c r="O12789" t="s">
        <v>21</v>
      </c>
      <c r="P12789" t="s">
        <v>1515</v>
      </c>
      <c r="Q12789" t="s">
        <v>46</v>
      </c>
    </row>
    <row r="12790" spans="1:17" hidden="1" x14ac:dyDescent="0.25">
      <c r="A12790" t="s">
        <v>49891</v>
      </c>
      <c r="B12790" t="s">
        <v>49892</v>
      </c>
      <c r="C12790" s="1" t="str">
        <f t="shared" si="1836"/>
        <v>21:0723</v>
      </c>
      <c r="D12790" s="1" t="str">
        <f t="shared" si="1837"/>
        <v>21:0213</v>
      </c>
      <c r="E12790" t="s">
        <v>49893</v>
      </c>
      <c r="F12790" t="s">
        <v>49894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 t="s">
        <v>327</v>
      </c>
      <c r="P12790" t="s">
        <v>397</v>
      </c>
      <c r="Q12790" t="s">
        <v>392</v>
      </c>
    </row>
    <row r="12791" spans="1:17" hidden="1" x14ac:dyDescent="0.25">
      <c r="A12791" t="s">
        <v>49895</v>
      </c>
      <c r="B12791" t="s">
        <v>49896</v>
      </c>
      <c r="C12791" s="1" t="str">
        <f t="shared" si="1836"/>
        <v>21:0723</v>
      </c>
      <c r="D12791" s="1" t="str">
        <f t="shared" si="1837"/>
        <v>21:0213</v>
      </c>
      <c r="E12791" t="s">
        <v>49897</v>
      </c>
      <c r="F12791" t="s">
        <v>49898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 t="s">
        <v>311</v>
      </c>
      <c r="P12791" t="s">
        <v>2943</v>
      </c>
      <c r="Q12791" t="s">
        <v>35</v>
      </c>
    </row>
    <row r="12792" spans="1:17" hidden="1" x14ac:dyDescent="0.25">
      <c r="A12792" t="s">
        <v>49899</v>
      </c>
      <c r="B12792" t="s">
        <v>49900</v>
      </c>
      <c r="C12792" s="1" t="str">
        <f t="shared" si="1836"/>
        <v>21:0723</v>
      </c>
      <c r="D12792" s="1" t="str">
        <f t="shared" si="1837"/>
        <v>21:0213</v>
      </c>
      <c r="E12792" t="s">
        <v>49901</v>
      </c>
      <c r="F12792" t="s">
        <v>49902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 t="s">
        <v>680</v>
      </c>
      <c r="P12792" t="s">
        <v>397</v>
      </c>
      <c r="Q12792" t="s">
        <v>23</v>
      </c>
    </row>
    <row r="12793" spans="1:17" hidden="1" x14ac:dyDescent="0.25">
      <c r="A12793" t="s">
        <v>49903</v>
      </c>
      <c r="B12793" t="s">
        <v>49904</v>
      </c>
      <c r="C12793" s="1" t="str">
        <f t="shared" si="1836"/>
        <v>21:0723</v>
      </c>
      <c r="D12793" s="1" t="str">
        <f t="shared" si="1837"/>
        <v>21:0213</v>
      </c>
      <c r="E12793" t="s">
        <v>49905</v>
      </c>
      <c r="F12793" t="s">
        <v>49906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  <c r="O12793" t="s">
        <v>108</v>
      </c>
      <c r="P12793" t="s">
        <v>108</v>
      </c>
      <c r="Q12793" t="s">
        <v>108</v>
      </c>
    </row>
    <row r="12794" spans="1:17" hidden="1" x14ac:dyDescent="0.25">
      <c r="A12794" t="s">
        <v>49907</v>
      </c>
      <c r="B12794" t="s">
        <v>49908</v>
      </c>
      <c r="C12794" s="1" t="str">
        <f t="shared" si="1836"/>
        <v>21:0723</v>
      </c>
      <c r="D12794" s="1" t="str">
        <f t="shared" si="1837"/>
        <v>21:0213</v>
      </c>
      <c r="E12794" t="s">
        <v>49909</v>
      </c>
      <c r="F12794" t="s">
        <v>49910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 t="s">
        <v>21</v>
      </c>
      <c r="P12794" t="s">
        <v>2943</v>
      </c>
      <c r="Q12794" t="s">
        <v>392</v>
      </c>
    </row>
    <row r="12795" spans="1:17" hidden="1" x14ac:dyDescent="0.25">
      <c r="A12795" t="s">
        <v>49911</v>
      </c>
      <c r="B12795" t="s">
        <v>49912</v>
      </c>
      <c r="C12795" s="1" t="str">
        <f t="shared" si="1836"/>
        <v>21:0723</v>
      </c>
      <c r="D12795" s="1" t="str">
        <f t="shared" si="1837"/>
        <v>21:0213</v>
      </c>
      <c r="E12795" t="s">
        <v>49913</v>
      </c>
      <c r="F12795" t="s">
        <v>49914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 t="s">
        <v>2129</v>
      </c>
      <c r="P12795" t="s">
        <v>397</v>
      </c>
      <c r="Q12795" t="s">
        <v>59</v>
      </c>
    </row>
    <row r="12796" spans="1:17" hidden="1" x14ac:dyDescent="0.25">
      <c r="A12796" t="s">
        <v>49915</v>
      </c>
      <c r="B12796" t="s">
        <v>49916</v>
      </c>
      <c r="C12796" s="1" t="str">
        <f t="shared" si="1836"/>
        <v>21:0723</v>
      </c>
      <c r="D12796" s="1" t="str">
        <f t="shared" si="1837"/>
        <v>21:0213</v>
      </c>
      <c r="E12796" t="s">
        <v>49917</v>
      </c>
      <c r="F12796" t="s">
        <v>49918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 t="s">
        <v>327</v>
      </c>
      <c r="P12796" t="s">
        <v>1515</v>
      </c>
      <c r="Q12796" t="s">
        <v>365</v>
      </c>
    </row>
    <row r="12797" spans="1:17" hidden="1" x14ac:dyDescent="0.25">
      <c r="A12797" t="s">
        <v>49919</v>
      </c>
      <c r="B12797" t="s">
        <v>49920</v>
      </c>
      <c r="C12797" s="1" t="str">
        <f t="shared" si="1836"/>
        <v>21:0723</v>
      </c>
      <c r="D12797" s="1" t="str">
        <f t="shared" si="1837"/>
        <v>21:0213</v>
      </c>
      <c r="E12797" t="s">
        <v>49921</v>
      </c>
      <c r="F12797" t="s">
        <v>49922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 t="s">
        <v>21</v>
      </c>
      <c r="P12797" t="s">
        <v>1515</v>
      </c>
      <c r="Q12797" t="s">
        <v>59</v>
      </c>
    </row>
    <row r="12798" spans="1:17" hidden="1" x14ac:dyDescent="0.25">
      <c r="A12798" t="s">
        <v>49923</v>
      </c>
      <c r="B12798" t="s">
        <v>49924</v>
      </c>
      <c r="C12798" s="1" t="str">
        <f t="shared" si="1836"/>
        <v>21:0723</v>
      </c>
      <c r="D12798" s="1" t="str">
        <f t="shared" si="1837"/>
        <v>21:0213</v>
      </c>
      <c r="E12798" t="s">
        <v>49925</v>
      </c>
      <c r="F12798" t="s">
        <v>49926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 t="s">
        <v>21</v>
      </c>
      <c r="P12798" t="s">
        <v>1515</v>
      </c>
      <c r="Q12798" t="s">
        <v>59</v>
      </c>
    </row>
    <row r="12799" spans="1:17" hidden="1" x14ac:dyDescent="0.25">
      <c r="A12799" t="s">
        <v>49927</v>
      </c>
      <c r="B12799" t="s">
        <v>49928</v>
      </c>
      <c r="C12799" s="1" t="str">
        <f t="shared" si="1836"/>
        <v>21:0723</v>
      </c>
      <c r="D12799" s="1" t="str">
        <f t="shared" si="1837"/>
        <v>21:0213</v>
      </c>
      <c r="E12799" t="s">
        <v>49929</v>
      </c>
      <c r="F12799" t="s">
        <v>49930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 t="s">
        <v>21</v>
      </c>
      <c r="P12799" t="s">
        <v>1515</v>
      </c>
      <c r="Q12799" t="s">
        <v>46</v>
      </c>
    </row>
    <row r="12800" spans="1:17" hidden="1" x14ac:dyDescent="0.25">
      <c r="A12800" t="s">
        <v>49931</v>
      </c>
      <c r="B12800" t="s">
        <v>49932</v>
      </c>
      <c r="C12800" s="1" t="str">
        <f t="shared" si="1836"/>
        <v>21:0723</v>
      </c>
      <c r="D12800" s="1" t="str">
        <f t="shared" si="1837"/>
        <v>21:0213</v>
      </c>
      <c r="E12800" t="s">
        <v>49933</v>
      </c>
      <c r="F12800" t="s">
        <v>49934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 t="s">
        <v>44079</v>
      </c>
      <c r="P12800" t="s">
        <v>391</v>
      </c>
      <c r="Q12800" t="s">
        <v>59</v>
      </c>
    </row>
    <row r="12801" spans="1:17" hidden="1" x14ac:dyDescent="0.25">
      <c r="A12801" t="s">
        <v>49935</v>
      </c>
      <c r="B12801" t="s">
        <v>49936</v>
      </c>
      <c r="C12801" s="1" t="str">
        <f t="shared" si="1836"/>
        <v>21:0723</v>
      </c>
      <c r="D12801" s="1" t="str">
        <f t="shared" si="1837"/>
        <v>21:0213</v>
      </c>
      <c r="E12801" t="s">
        <v>49937</v>
      </c>
      <c r="F12801" t="s">
        <v>49938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 t="s">
        <v>21</v>
      </c>
      <c r="P12801" t="s">
        <v>2943</v>
      </c>
      <c r="Q12801" t="s">
        <v>29</v>
      </c>
    </row>
    <row r="12802" spans="1:17" hidden="1" x14ac:dyDescent="0.25">
      <c r="A12802" t="s">
        <v>49939</v>
      </c>
      <c r="B12802" t="s">
        <v>49940</v>
      </c>
      <c r="C12802" s="1" t="str">
        <f t="shared" si="1836"/>
        <v>21:0723</v>
      </c>
      <c r="D12802" s="1" t="str">
        <f t="shared" si="1837"/>
        <v>21:0213</v>
      </c>
      <c r="E12802" t="s">
        <v>49941</v>
      </c>
      <c r="F12802" t="s">
        <v>49942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 t="s">
        <v>21</v>
      </c>
      <c r="P12802" t="s">
        <v>2943</v>
      </c>
      <c r="Q12802" t="s">
        <v>29</v>
      </c>
    </row>
    <row r="12803" spans="1:17" hidden="1" x14ac:dyDescent="0.25">
      <c r="A12803" t="s">
        <v>49943</v>
      </c>
      <c r="B12803" t="s">
        <v>49944</v>
      </c>
      <c r="C12803" s="1" t="str">
        <f t="shared" si="1836"/>
        <v>21:0723</v>
      </c>
      <c r="D12803" s="1" t="str">
        <f>HYPERLINK("http://geochem.nrcan.gc.ca/cdogs/content/svy/svy_e.htm", "")</f>
        <v/>
      </c>
      <c r="G12803" s="1" t="str">
        <f>HYPERLINK("http://geochem.nrcan.gc.ca/cdogs/content/cr_/cr_00085_e.htm", "85")</f>
        <v>85</v>
      </c>
      <c r="J12803" t="s">
        <v>11703</v>
      </c>
      <c r="K12803" t="s">
        <v>11704</v>
      </c>
      <c r="O12803" t="s">
        <v>512</v>
      </c>
      <c r="P12803" t="s">
        <v>397</v>
      </c>
      <c r="Q12803" t="s">
        <v>29</v>
      </c>
    </row>
    <row r="12804" spans="1:17" hidden="1" x14ac:dyDescent="0.25">
      <c r="A12804" t="s">
        <v>49945</v>
      </c>
      <c r="B12804" t="s">
        <v>49946</v>
      </c>
      <c r="C12804" s="1" t="str">
        <f t="shared" si="1836"/>
        <v>21:0723</v>
      </c>
      <c r="D12804" s="1" t="str">
        <f t="shared" ref="D12804:D12830" si="1840">HYPERLINK("http://geochem.nrcan.gc.ca/cdogs/content/svy/svy210213_e.htm", "21:0213")</f>
        <v>21:0213</v>
      </c>
      <c r="E12804" t="s">
        <v>49947</v>
      </c>
      <c r="F12804" t="s">
        <v>49948</v>
      </c>
      <c r="H12804">
        <v>62.088732700000001</v>
      </c>
      <c r="I12804">
        <v>-135.94244499999999</v>
      </c>
      <c r="J12804" s="1" t="str">
        <f t="shared" ref="J12804:J12830" si="1841">HYPERLINK("http://geochem.nrcan.gc.ca/cdogs/content/kwd/kwd020018_e.htm", "Fluid (stream)")</f>
        <v>Fluid (stream)</v>
      </c>
      <c r="K12804" s="1" t="str">
        <f t="shared" ref="K12804:K12830" si="1842">HYPERLINK("http://geochem.nrcan.gc.ca/cdogs/content/kwd/kwd080007_e.htm", "Untreated Water")</f>
        <v>Untreated Water</v>
      </c>
      <c r="O12804" t="s">
        <v>21</v>
      </c>
      <c r="P12804" t="s">
        <v>2943</v>
      </c>
      <c r="Q12804" t="s">
        <v>29</v>
      </c>
    </row>
    <row r="12805" spans="1:17" hidden="1" x14ac:dyDescent="0.25">
      <c r="A12805" t="s">
        <v>49949</v>
      </c>
      <c r="B12805" t="s">
        <v>49950</v>
      </c>
      <c r="C12805" s="1" t="str">
        <f t="shared" si="1836"/>
        <v>21:0723</v>
      </c>
      <c r="D12805" s="1" t="str">
        <f t="shared" si="1840"/>
        <v>21:0213</v>
      </c>
      <c r="E12805" t="s">
        <v>49951</v>
      </c>
      <c r="F12805" t="s">
        <v>49952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 t="s">
        <v>512</v>
      </c>
      <c r="P12805" t="s">
        <v>1515</v>
      </c>
      <c r="Q12805" t="s">
        <v>23</v>
      </c>
    </row>
    <row r="12806" spans="1:17" hidden="1" x14ac:dyDescent="0.25">
      <c r="A12806" t="s">
        <v>49953</v>
      </c>
      <c r="B12806" t="s">
        <v>49954</v>
      </c>
      <c r="C12806" s="1" t="str">
        <f t="shared" si="1836"/>
        <v>21:0723</v>
      </c>
      <c r="D12806" s="1" t="str">
        <f t="shared" si="1840"/>
        <v>21:0213</v>
      </c>
      <c r="E12806" t="s">
        <v>49951</v>
      </c>
      <c r="F12806" t="s">
        <v>49955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 t="s">
        <v>3065</v>
      </c>
      <c r="P12806" t="s">
        <v>397</v>
      </c>
      <c r="Q12806" t="s">
        <v>93</v>
      </c>
    </row>
    <row r="12807" spans="1:17" hidden="1" x14ac:dyDescent="0.25">
      <c r="A12807" t="s">
        <v>49956</v>
      </c>
      <c r="B12807" t="s">
        <v>49957</v>
      </c>
      <c r="C12807" s="1" t="str">
        <f t="shared" si="1836"/>
        <v>21:0723</v>
      </c>
      <c r="D12807" s="1" t="str">
        <f t="shared" si="1840"/>
        <v>21:0213</v>
      </c>
      <c r="E12807" t="s">
        <v>49958</v>
      </c>
      <c r="F12807" t="s">
        <v>49959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 t="s">
        <v>19899</v>
      </c>
      <c r="P12807" t="s">
        <v>397</v>
      </c>
      <c r="Q12807" t="s">
        <v>29</v>
      </c>
    </row>
    <row r="12808" spans="1:17" hidden="1" x14ac:dyDescent="0.25">
      <c r="A12808" t="s">
        <v>49960</v>
      </c>
      <c r="B12808" t="s">
        <v>49961</v>
      </c>
      <c r="C12808" s="1" t="str">
        <f t="shared" si="1836"/>
        <v>21:0723</v>
      </c>
      <c r="D12808" s="1" t="str">
        <f t="shared" si="1840"/>
        <v>21:0213</v>
      </c>
      <c r="E12808" t="s">
        <v>49962</v>
      </c>
      <c r="F12808" t="s">
        <v>49963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 t="s">
        <v>11795</v>
      </c>
      <c r="P12808" t="s">
        <v>1515</v>
      </c>
      <c r="Q12808" t="s">
        <v>46</v>
      </c>
    </row>
    <row r="12809" spans="1:17" hidden="1" x14ac:dyDescent="0.25">
      <c r="A12809" t="s">
        <v>49964</v>
      </c>
      <c r="B12809" t="s">
        <v>49965</v>
      </c>
      <c r="C12809" s="1" t="str">
        <f t="shared" si="1836"/>
        <v>21:0723</v>
      </c>
      <c r="D12809" s="1" t="str">
        <f t="shared" si="1840"/>
        <v>21:0213</v>
      </c>
      <c r="E12809" t="s">
        <v>49966</v>
      </c>
      <c r="F12809" t="s">
        <v>49967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 t="s">
        <v>31941</v>
      </c>
      <c r="P12809" t="s">
        <v>397</v>
      </c>
      <c r="Q12809" t="s">
        <v>23</v>
      </c>
    </row>
    <row r="12810" spans="1:17" hidden="1" x14ac:dyDescent="0.25">
      <c r="A12810" t="s">
        <v>49968</v>
      </c>
      <c r="B12810" t="s">
        <v>49969</v>
      </c>
      <c r="C12810" s="1" t="str">
        <f t="shared" si="1836"/>
        <v>21:0723</v>
      </c>
      <c r="D12810" s="1" t="str">
        <f t="shared" si="1840"/>
        <v>21:0213</v>
      </c>
      <c r="E12810" t="s">
        <v>49970</v>
      </c>
      <c r="F12810" t="s">
        <v>49971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 t="s">
        <v>49972</v>
      </c>
      <c r="P12810" t="s">
        <v>397</v>
      </c>
      <c r="Q12810" t="s">
        <v>23</v>
      </c>
    </row>
    <row r="12811" spans="1:17" hidden="1" x14ac:dyDescent="0.25">
      <c r="A12811" t="s">
        <v>49973</v>
      </c>
      <c r="B12811" t="s">
        <v>49974</v>
      </c>
      <c r="C12811" s="1" t="str">
        <f t="shared" si="1836"/>
        <v>21:0723</v>
      </c>
      <c r="D12811" s="1" t="str">
        <f t="shared" si="1840"/>
        <v>21:0213</v>
      </c>
      <c r="E12811" t="s">
        <v>49975</v>
      </c>
      <c r="F12811" t="s">
        <v>49976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 t="s">
        <v>49977</v>
      </c>
      <c r="P12811" t="s">
        <v>1515</v>
      </c>
      <c r="Q12811" t="s">
        <v>59</v>
      </c>
    </row>
    <row r="12812" spans="1:17" hidden="1" x14ac:dyDescent="0.25">
      <c r="A12812" t="s">
        <v>49978</v>
      </c>
      <c r="B12812" t="s">
        <v>49979</v>
      </c>
      <c r="C12812" s="1" t="str">
        <f t="shared" si="1836"/>
        <v>21:0723</v>
      </c>
      <c r="D12812" s="1" t="str">
        <f t="shared" si="1840"/>
        <v>21:0213</v>
      </c>
      <c r="E12812" t="s">
        <v>49980</v>
      </c>
      <c r="F12812" t="s">
        <v>49981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 t="s">
        <v>49982</v>
      </c>
      <c r="P12812" t="s">
        <v>397</v>
      </c>
      <c r="Q12812" t="s">
        <v>35</v>
      </c>
    </row>
    <row r="12813" spans="1:17" hidden="1" x14ac:dyDescent="0.25">
      <c r="A12813" t="s">
        <v>49983</v>
      </c>
      <c r="B12813" t="s">
        <v>49984</v>
      </c>
      <c r="C12813" s="1" t="str">
        <f t="shared" si="1836"/>
        <v>21:0723</v>
      </c>
      <c r="D12813" s="1" t="str">
        <f t="shared" si="1840"/>
        <v>21:0213</v>
      </c>
      <c r="E12813" t="s">
        <v>49985</v>
      </c>
      <c r="F12813" t="s">
        <v>49986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 t="s">
        <v>607</v>
      </c>
      <c r="P12813" t="s">
        <v>2212</v>
      </c>
      <c r="Q12813" t="s">
        <v>59</v>
      </c>
    </row>
    <row r="12814" spans="1:17" hidden="1" x14ac:dyDescent="0.25">
      <c r="A12814" t="s">
        <v>49987</v>
      </c>
      <c r="B12814" t="s">
        <v>49988</v>
      </c>
      <c r="C12814" s="1" t="str">
        <f t="shared" si="1836"/>
        <v>21:0723</v>
      </c>
      <c r="D12814" s="1" t="str">
        <f t="shared" si="1840"/>
        <v>21:0213</v>
      </c>
      <c r="E12814" t="s">
        <v>49989</v>
      </c>
      <c r="F12814" t="s">
        <v>49990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 t="s">
        <v>3065</v>
      </c>
      <c r="P12814" t="s">
        <v>583</v>
      </c>
      <c r="Q12814" t="s">
        <v>23</v>
      </c>
    </row>
    <row r="12815" spans="1:17" hidden="1" x14ac:dyDescent="0.25">
      <c r="A12815" t="s">
        <v>49991</v>
      </c>
      <c r="B12815" t="s">
        <v>49992</v>
      </c>
      <c r="C12815" s="1" t="str">
        <f t="shared" si="1836"/>
        <v>21:0723</v>
      </c>
      <c r="D12815" s="1" t="str">
        <f t="shared" si="1840"/>
        <v>21:0213</v>
      </c>
      <c r="E12815" t="s">
        <v>49993</v>
      </c>
      <c r="F12815" t="s">
        <v>49994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 t="s">
        <v>21</v>
      </c>
      <c r="P12815" t="s">
        <v>22</v>
      </c>
      <c r="Q12815" t="s">
        <v>29</v>
      </c>
    </row>
    <row r="12816" spans="1:17" hidden="1" x14ac:dyDescent="0.25">
      <c r="A12816" t="s">
        <v>49995</v>
      </c>
      <c r="B12816" t="s">
        <v>49996</v>
      </c>
      <c r="C12816" s="1" t="str">
        <f t="shared" si="1836"/>
        <v>21:0723</v>
      </c>
      <c r="D12816" s="1" t="str">
        <f t="shared" si="1840"/>
        <v>21:0213</v>
      </c>
      <c r="E12816" t="s">
        <v>49997</v>
      </c>
      <c r="F12816" t="s">
        <v>49998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 t="s">
        <v>38542</v>
      </c>
      <c r="P12816" t="s">
        <v>397</v>
      </c>
      <c r="Q12816" t="s">
        <v>29</v>
      </c>
    </row>
    <row r="12817" spans="1:17" hidden="1" x14ac:dyDescent="0.25">
      <c r="A12817" t="s">
        <v>49999</v>
      </c>
      <c r="B12817" t="s">
        <v>50000</v>
      </c>
      <c r="C12817" s="1" t="str">
        <f t="shared" si="1836"/>
        <v>21:0723</v>
      </c>
      <c r="D12817" s="1" t="str">
        <f t="shared" si="1840"/>
        <v>21:0213</v>
      </c>
      <c r="E12817" t="s">
        <v>50001</v>
      </c>
      <c r="F12817" t="s">
        <v>50002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 t="s">
        <v>21</v>
      </c>
      <c r="P12817" t="s">
        <v>397</v>
      </c>
      <c r="Q12817" t="s">
        <v>198</v>
      </c>
    </row>
    <row r="12818" spans="1:17" hidden="1" x14ac:dyDescent="0.25">
      <c r="A12818" t="s">
        <v>50003</v>
      </c>
      <c r="B12818" t="s">
        <v>50004</v>
      </c>
      <c r="C12818" s="1" t="str">
        <f t="shared" si="1836"/>
        <v>21:0723</v>
      </c>
      <c r="D12818" s="1" t="str">
        <f t="shared" si="1840"/>
        <v>21:0213</v>
      </c>
      <c r="E12818" t="s">
        <v>50005</v>
      </c>
      <c r="F12818" t="s">
        <v>50006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 t="s">
        <v>50007</v>
      </c>
      <c r="P12818" t="s">
        <v>397</v>
      </c>
      <c r="Q12818" t="s">
        <v>93</v>
      </c>
    </row>
    <row r="12819" spans="1:17" hidden="1" x14ac:dyDescent="0.25">
      <c r="A12819" t="s">
        <v>50008</v>
      </c>
      <c r="B12819" t="s">
        <v>50009</v>
      </c>
      <c r="C12819" s="1" t="str">
        <f t="shared" si="1836"/>
        <v>21:0723</v>
      </c>
      <c r="D12819" s="1" t="str">
        <f t="shared" si="1840"/>
        <v>21:0213</v>
      </c>
      <c r="E12819" t="s">
        <v>50010</v>
      </c>
      <c r="F12819" t="s">
        <v>50011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 t="s">
        <v>1812</v>
      </c>
      <c r="P12819" t="s">
        <v>1515</v>
      </c>
      <c r="Q12819" t="s">
        <v>198</v>
      </c>
    </row>
    <row r="12820" spans="1:17" hidden="1" x14ac:dyDescent="0.25">
      <c r="A12820" t="s">
        <v>50012</v>
      </c>
      <c r="B12820" t="s">
        <v>50013</v>
      </c>
      <c r="C12820" s="1" t="str">
        <f t="shared" si="1836"/>
        <v>21:0723</v>
      </c>
      <c r="D12820" s="1" t="str">
        <f t="shared" si="1840"/>
        <v>21:0213</v>
      </c>
      <c r="E12820" t="s">
        <v>50014</v>
      </c>
      <c r="F12820" t="s">
        <v>50015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  <c r="O12820" t="s">
        <v>108</v>
      </c>
      <c r="P12820" t="s">
        <v>108</v>
      </c>
      <c r="Q12820" t="s">
        <v>108</v>
      </c>
    </row>
    <row r="12821" spans="1:17" hidden="1" x14ac:dyDescent="0.25">
      <c r="A12821" t="s">
        <v>50016</v>
      </c>
      <c r="B12821" t="s">
        <v>50017</v>
      </c>
      <c r="C12821" s="1" t="str">
        <f t="shared" si="1836"/>
        <v>21:0723</v>
      </c>
      <c r="D12821" s="1" t="str">
        <f t="shared" si="1840"/>
        <v>21:0213</v>
      </c>
      <c r="E12821" t="s">
        <v>50018</v>
      </c>
      <c r="F12821" t="s">
        <v>50019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 t="s">
        <v>8284</v>
      </c>
      <c r="P12821" t="s">
        <v>5702</v>
      </c>
      <c r="Q12821" t="s">
        <v>398</v>
      </c>
    </row>
    <row r="12822" spans="1:17" hidden="1" x14ac:dyDescent="0.25">
      <c r="A12822" t="s">
        <v>50020</v>
      </c>
      <c r="B12822" t="s">
        <v>50021</v>
      </c>
      <c r="C12822" s="1" t="str">
        <f t="shared" si="1836"/>
        <v>21:0723</v>
      </c>
      <c r="D12822" s="1" t="str">
        <f t="shared" si="1840"/>
        <v>21:0213</v>
      </c>
      <c r="E12822" t="s">
        <v>50022</v>
      </c>
      <c r="F12822" t="s">
        <v>50023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 t="s">
        <v>49972</v>
      </c>
      <c r="P12822" t="s">
        <v>5750</v>
      </c>
      <c r="Q12822" t="s">
        <v>23</v>
      </c>
    </row>
    <row r="12823" spans="1:17" hidden="1" x14ac:dyDescent="0.25">
      <c r="A12823" t="s">
        <v>50024</v>
      </c>
      <c r="B12823" t="s">
        <v>50025</v>
      </c>
      <c r="C12823" s="1" t="str">
        <f t="shared" si="1836"/>
        <v>21:0723</v>
      </c>
      <c r="D12823" s="1" t="str">
        <f t="shared" si="1840"/>
        <v>21:0213</v>
      </c>
      <c r="E12823" t="s">
        <v>50026</v>
      </c>
      <c r="F12823" t="s">
        <v>50027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 t="s">
        <v>10166</v>
      </c>
      <c r="P12823" t="s">
        <v>391</v>
      </c>
      <c r="Q12823" t="s">
        <v>29</v>
      </c>
    </row>
    <row r="12824" spans="1:17" hidden="1" x14ac:dyDescent="0.25">
      <c r="A12824" t="s">
        <v>50028</v>
      </c>
      <c r="B12824" t="s">
        <v>50029</v>
      </c>
      <c r="C12824" s="1" t="str">
        <f t="shared" si="1836"/>
        <v>21:0723</v>
      </c>
      <c r="D12824" s="1" t="str">
        <f t="shared" si="1840"/>
        <v>21:0213</v>
      </c>
      <c r="E12824" t="s">
        <v>50026</v>
      </c>
      <c r="F12824" t="s">
        <v>50030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 t="s">
        <v>2731</v>
      </c>
      <c r="P12824" t="s">
        <v>391</v>
      </c>
      <c r="Q12824" t="s">
        <v>29</v>
      </c>
    </row>
    <row r="12825" spans="1:17" hidden="1" x14ac:dyDescent="0.25">
      <c r="A12825" t="s">
        <v>50031</v>
      </c>
      <c r="B12825" t="s">
        <v>50032</v>
      </c>
      <c r="C12825" s="1" t="str">
        <f t="shared" si="1836"/>
        <v>21:0723</v>
      </c>
      <c r="D12825" s="1" t="str">
        <f t="shared" si="1840"/>
        <v>21:0213</v>
      </c>
      <c r="E12825" t="s">
        <v>50033</v>
      </c>
      <c r="F12825" t="s">
        <v>50034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 t="s">
        <v>16917</v>
      </c>
      <c r="P12825" t="s">
        <v>2943</v>
      </c>
      <c r="Q12825" t="s">
        <v>23</v>
      </c>
    </row>
    <row r="12826" spans="1:17" hidden="1" x14ac:dyDescent="0.25">
      <c r="A12826" t="s">
        <v>50035</v>
      </c>
      <c r="B12826" t="s">
        <v>50036</v>
      </c>
      <c r="C12826" s="1" t="str">
        <f t="shared" si="1836"/>
        <v>21:0723</v>
      </c>
      <c r="D12826" s="1" t="str">
        <f t="shared" si="1840"/>
        <v>21:0213</v>
      </c>
      <c r="E12826" t="s">
        <v>50037</v>
      </c>
      <c r="F12826" t="s">
        <v>50038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 t="s">
        <v>21</v>
      </c>
      <c r="P12826" t="s">
        <v>1515</v>
      </c>
      <c r="Q12826" t="s">
        <v>23</v>
      </c>
    </row>
    <row r="12827" spans="1:17" hidden="1" x14ac:dyDescent="0.25">
      <c r="A12827" t="s">
        <v>50039</v>
      </c>
      <c r="B12827" t="s">
        <v>50040</v>
      </c>
      <c r="C12827" s="1" t="str">
        <f t="shared" si="1836"/>
        <v>21:0723</v>
      </c>
      <c r="D12827" s="1" t="str">
        <f t="shared" si="1840"/>
        <v>21:0213</v>
      </c>
      <c r="E12827" t="s">
        <v>50041</v>
      </c>
      <c r="F12827" t="s">
        <v>50042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 t="s">
        <v>21</v>
      </c>
      <c r="P12827" t="s">
        <v>1631</v>
      </c>
      <c r="Q12827" t="s">
        <v>23</v>
      </c>
    </row>
    <row r="12828" spans="1:17" hidden="1" x14ac:dyDescent="0.25">
      <c r="A12828" t="s">
        <v>50043</v>
      </c>
      <c r="B12828" t="s">
        <v>50044</v>
      </c>
      <c r="C12828" s="1" t="str">
        <f t="shared" si="1836"/>
        <v>21:0723</v>
      </c>
      <c r="D12828" s="1" t="str">
        <f t="shared" si="1840"/>
        <v>21:0213</v>
      </c>
      <c r="E12828" t="s">
        <v>50045</v>
      </c>
      <c r="F12828" t="s">
        <v>50046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 t="s">
        <v>21</v>
      </c>
      <c r="P12828" t="s">
        <v>391</v>
      </c>
      <c r="Q12828" t="s">
        <v>46</v>
      </c>
    </row>
    <row r="12829" spans="1:17" hidden="1" x14ac:dyDescent="0.25">
      <c r="A12829" t="s">
        <v>50047</v>
      </c>
      <c r="B12829" t="s">
        <v>50048</v>
      </c>
      <c r="C12829" s="1" t="str">
        <f t="shared" si="1836"/>
        <v>21:0723</v>
      </c>
      <c r="D12829" s="1" t="str">
        <f t="shared" si="1840"/>
        <v>21:0213</v>
      </c>
      <c r="E12829" t="s">
        <v>50049</v>
      </c>
      <c r="F12829" t="s">
        <v>50050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 t="s">
        <v>3032</v>
      </c>
      <c r="P12829" t="s">
        <v>556</v>
      </c>
      <c r="Q12829" t="s">
        <v>59</v>
      </c>
    </row>
    <row r="12830" spans="1:17" hidden="1" x14ac:dyDescent="0.25">
      <c r="A12830" t="s">
        <v>50051</v>
      </c>
      <c r="B12830" t="s">
        <v>50052</v>
      </c>
      <c r="C12830" s="1" t="str">
        <f t="shared" si="1836"/>
        <v>21:0723</v>
      </c>
      <c r="D12830" s="1" t="str">
        <f t="shared" si="1840"/>
        <v>21:0213</v>
      </c>
      <c r="E12830" t="s">
        <v>50053</v>
      </c>
      <c r="F12830" t="s">
        <v>50054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 t="s">
        <v>21</v>
      </c>
      <c r="P12830" t="s">
        <v>658</v>
      </c>
      <c r="Q12830" t="s">
        <v>23</v>
      </c>
    </row>
    <row r="12831" spans="1:17" hidden="1" x14ac:dyDescent="0.25">
      <c r="A12831" t="s">
        <v>50055</v>
      </c>
      <c r="B12831" t="s">
        <v>50056</v>
      </c>
      <c r="C12831" s="1" t="str">
        <f t="shared" si="1836"/>
        <v>21:0723</v>
      </c>
      <c r="D12831" s="1" t="str">
        <f>HYPERLINK("http://geochem.nrcan.gc.ca/cdogs/content/svy/svy_e.htm", "")</f>
        <v/>
      </c>
      <c r="G12831" s="1" t="str">
        <f>HYPERLINK("http://geochem.nrcan.gc.ca/cdogs/content/cr_/cr_00084_e.htm", "84")</f>
        <v>84</v>
      </c>
      <c r="J12831" t="s">
        <v>11703</v>
      </c>
      <c r="K12831" t="s">
        <v>11704</v>
      </c>
      <c r="O12831" t="s">
        <v>3376</v>
      </c>
      <c r="P12831" t="s">
        <v>397</v>
      </c>
      <c r="Q12831" t="s">
        <v>35</v>
      </c>
    </row>
    <row r="12832" spans="1:17" hidden="1" x14ac:dyDescent="0.25">
      <c r="A12832" t="s">
        <v>50057</v>
      </c>
      <c r="B12832" t="s">
        <v>50058</v>
      </c>
      <c r="C12832" s="1" t="str">
        <f t="shared" si="1836"/>
        <v>21:0723</v>
      </c>
      <c r="D12832" s="1" t="str">
        <f t="shared" ref="D12832:D12850" si="1843">HYPERLINK("http://geochem.nrcan.gc.ca/cdogs/content/svy/svy210213_e.htm", "21:0213")</f>
        <v>21:0213</v>
      </c>
      <c r="E12832" t="s">
        <v>50059</v>
      </c>
      <c r="F12832" t="s">
        <v>50060</v>
      </c>
      <c r="H12832">
        <v>62.692289899999999</v>
      </c>
      <c r="I12832">
        <v>-135.22733260000001</v>
      </c>
      <c r="J12832" s="1" t="str">
        <f t="shared" ref="J12832:J12850" si="1844">HYPERLINK("http://geochem.nrcan.gc.ca/cdogs/content/kwd/kwd020018_e.htm", "Fluid (stream)")</f>
        <v>Fluid (stream)</v>
      </c>
      <c r="K12832" s="1" t="str">
        <f t="shared" ref="K12832:K12850" si="1845">HYPERLINK("http://geochem.nrcan.gc.ca/cdogs/content/kwd/kwd080007_e.htm", "Untreated Water")</f>
        <v>Untreated Water</v>
      </c>
      <c r="O12832" t="s">
        <v>21</v>
      </c>
      <c r="P12832" t="s">
        <v>631</v>
      </c>
      <c r="Q12832" t="s">
        <v>103</v>
      </c>
    </row>
    <row r="12833" spans="1:17" hidden="1" x14ac:dyDescent="0.25">
      <c r="A12833" t="s">
        <v>50061</v>
      </c>
      <c r="B12833" t="s">
        <v>50062</v>
      </c>
      <c r="C12833" s="1" t="str">
        <f t="shared" si="1836"/>
        <v>21:0723</v>
      </c>
      <c r="D12833" s="1" t="str">
        <f t="shared" si="1843"/>
        <v>21:0213</v>
      </c>
      <c r="E12833" t="s">
        <v>50063</v>
      </c>
      <c r="F12833" t="s">
        <v>50064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 t="s">
        <v>21</v>
      </c>
      <c r="P12833" t="s">
        <v>1631</v>
      </c>
      <c r="Q12833" t="s">
        <v>3836</v>
      </c>
    </row>
    <row r="12834" spans="1:17" hidden="1" x14ac:dyDescent="0.25">
      <c r="A12834" t="s">
        <v>50065</v>
      </c>
      <c r="B12834" t="s">
        <v>50066</v>
      </c>
      <c r="C12834" s="1" t="str">
        <f t="shared" si="1836"/>
        <v>21:0723</v>
      </c>
      <c r="D12834" s="1" t="str">
        <f t="shared" si="1843"/>
        <v>21:0213</v>
      </c>
      <c r="E12834" t="s">
        <v>50067</v>
      </c>
      <c r="F12834" t="s">
        <v>50068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 t="s">
        <v>43523</v>
      </c>
      <c r="P12834" t="s">
        <v>4464</v>
      </c>
      <c r="Q12834" t="s">
        <v>215</v>
      </c>
    </row>
    <row r="12835" spans="1:17" hidden="1" x14ac:dyDescent="0.25">
      <c r="A12835" t="s">
        <v>50069</v>
      </c>
      <c r="B12835" t="s">
        <v>50070</v>
      </c>
      <c r="C12835" s="1" t="str">
        <f t="shared" si="1836"/>
        <v>21:0723</v>
      </c>
      <c r="D12835" s="1" t="str">
        <f t="shared" si="1843"/>
        <v>21:0213</v>
      </c>
      <c r="E12835" t="s">
        <v>50071</v>
      </c>
      <c r="F12835" t="s">
        <v>50072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 t="s">
        <v>21</v>
      </c>
      <c r="P12835" t="s">
        <v>1631</v>
      </c>
      <c r="Q12835" t="s">
        <v>52</v>
      </c>
    </row>
    <row r="12836" spans="1:17" hidden="1" x14ac:dyDescent="0.25">
      <c r="A12836" t="s">
        <v>50073</v>
      </c>
      <c r="B12836" t="s">
        <v>50074</v>
      </c>
      <c r="C12836" s="1" t="str">
        <f t="shared" si="1836"/>
        <v>21:0723</v>
      </c>
      <c r="D12836" s="1" t="str">
        <f t="shared" si="1843"/>
        <v>21:0213</v>
      </c>
      <c r="E12836" t="s">
        <v>50075</v>
      </c>
      <c r="F12836" t="s">
        <v>50076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 t="s">
        <v>48690</v>
      </c>
      <c r="P12836" t="s">
        <v>391</v>
      </c>
      <c r="Q12836" t="s">
        <v>103</v>
      </c>
    </row>
    <row r="12837" spans="1:17" hidden="1" x14ac:dyDescent="0.25">
      <c r="A12837" t="s">
        <v>50077</v>
      </c>
      <c r="B12837" t="s">
        <v>50078</v>
      </c>
      <c r="C12837" s="1" t="str">
        <f t="shared" si="1836"/>
        <v>21:0723</v>
      </c>
      <c r="D12837" s="1" t="str">
        <f t="shared" si="1843"/>
        <v>21:0213</v>
      </c>
      <c r="E12837" t="s">
        <v>50079</v>
      </c>
      <c r="F12837" t="s">
        <v>50080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 t="s">
        <v>10710</v>
      </c>
      <c r="P12837" t="s">
        <v>636</v>
      </c>
      <c r="Q12837" t="s">
        <v>189</v>
      </c>
    </row>
    <row r="12838" spans="1:17" hidden="1" x14ac:dyDescent="0.25">
      <c r="A12838" t="s">
        <v>50081</v>
      </c>
      <c r="B12838" t="s">
        <v>50082</v>
      </c>
      <c r="C12838" s="1" t="str">
        <f t="shared" si="1836"/>
        <v>21:0723</v>
      </c>
      <c r="D12838" s="1" t="str">
        <f t="shared" si="1843"/>
        <v>21:0213</v>
      </c>
      <c r="E12838" t="s">
        <v>50083</v>
      </c>
      <c r="F12838" t="s">
        <v>50084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 t="s">
        <v>21</v>
      </c>
      <c r="P12838" t="s">
        <v>3107</v>
      </c>
      <c r="Q12838" t="s">
        <v>1528</v>
      </c>
    </row>
    <row r="12839" spans="1:17" hidden="1" x14ac:dyDescent="0.25">
      <c r="A12839" t="s">
        <v>50085</v>
      </c>
      <c r="B12839" t="s">
        <v>50086</v>
      </c>
      <c r="C12839" s="1" t="str">
        <f t="shared" si="1836"/>
        <v>21:0723</v>
      </c>
      <c r="D12839" s="1" t="str">
        <f t="shared" si="1843"/>
        <v>21:0213</v>
      </c>
      <c r="E12839" t="s">
        <v>50087</v>
      </c>
      <c r="F12839" t="s">
        <v>50088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 t="s">
        <v>76</v>
      </c>
      <c r="P12839" t="s">
        <v>631</v>
      </c>
      <c r="Q12839" t="s">
        <v>149</v>
      </c>
    </row>
    <row r="12840" spans="1:17" hidden="1" x14ac:dyDescent="0.25">
      <c r="A12840" t="s">
        <v>50089</v>
      </c>
      <c r="B12840" t="s">
        <v>50090</v>
      </c>
      <c r="C12840" s="1" t="str">
        <f t="shared" si="1836"/>
        <v>21:0723</v>
      </c>
      <c r="D12840" s="1" t="str">
        <f t="shared" si="1843"/>
        <v>21:0213</v>
      </c>
      <c r="E12840" t="s">
        <v>50091</v>
      </c>
      <c r="F12840" t="s">
        <v>50092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 t="s">
        <v>6091</v>
      </c>
      <c r="P12840" t="s">
        <v>1598</v>
      </c>
      <c r="Q12840" t="s">
        <v>189</v>
      </c>
    </row>
    <row r="12841" spans="1:17" hidden="1" x14ac:dyDescent="0.25">
      <c r="A12841" t="s">
        <v>50093</v>
      </c>
      <c r="B12841" t="s">
        <v>50094</v>
      </c>
      <c r="C12841" s="1" t="str">
        <f t="shared" si="1836"/>
        <v>21:0723</v>
      </c>
      <c r="D12841" s="1" t="str">
        <f t="shared" si="1843"/>
        <v>21:0213</v>
      </c>
      <c r="E12841" t="s">
        <v>50095</v>
      </c>
      <c r="F12841" t="s">
        <v>50096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 t="s">
        <v>2725</v>
      </c>
      <c r="P12841" t="s">
        <v>636</v>
      </c>
      <c r="Q12841" t="s">
        <v>71</v>
      </c>
    </row>
    <row r="12842" spans="1:17" hidden="1" x14ac:dyDescent="0.25">
      <c r="A12842" t="s">
        <v>50097</v>
      </c>
      <c r="B12842" t="s">
        <v>50098</v>
      </c>
      <c r="C12842" s="1" t="str">
        <f t="shared" si="1836"/>
        <v>21:0723</v>
      </c>
      <c r="D12842" s="1" t="str">
        <f t="shared" si="1843"/>
        <v>21:0213</v>
      </c>
      <c r="E12842" t="s">
        <v>50099</v>
      </c>
      <c r="F12842" t="s">
        <v>50100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 t="s">
        <v>21</v>
      </c>
      <c r="P12842" t="s">
        <v>1515</v>
      </c>
      <c r="Q12842" t="s">
        <v>103</v>
      </c>
    </row>
    <row r="12843" spans="1:17" hidden="1" x14ac:dyDescent="0.25">
      <c r="A12843" t="s">
        <v>50101</v>
      </c>
      <c r="B12843" t="s">
        <v>50102</v>
      </c>
      <c r="C12843" s="1" t="str">
        <f t="shared" ref="C12843:C12906" si="1846">HYPERLINK("http://geochem.nrcan.gc.ca/cdogs/content/bdl/bdl210723_e.htm", "21:0723")</f>
        <v>21:0723</v>
      </c>
      <c r="D12843" s="1" t="str">
        <f t="shared" si="1843"/>
        <v>21:0213</v>
      </c>
      <c r="E12843" t="s">
        <v>50103</v>
      </c>
      <c r="F12843" t="s">
        <v>50104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 t="s">
        <v>2937</v>
      </c>
      <c r="P12843" t="s">
        <v>391</v>
      </c>
      <c r="Q12843" t="s">
        <v>93</v>
      </c>
    </row>
    <row r="12844" spans="1:17" hidden="1" x14ac:dyDescent="0.25">
      <c r="A12844" t="s">
        <v>50105</v>
      </c>
      <c r="B12844" t="s">
        <v>50106</v>
      </c>
      <c r="C12844" s="1" t="str">
        <f t="shared" si="1846"/>
        <v>21:0723</v>
      </c>
      <c r="D12844" s="1" t="str">
        <f t="shared" si="1843"/>
        <v>21:0213</v>
      </c>
      <c r="E12844" t="s">
        <v>50103</v>
      </c>
      <c r="F12844" t="s">
        <v>50107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 t="s">
        <v>3655</v>
      </c>
      <c r="P12844" t="s">
        <v>1631</v>
      </c>
      <c r="Q12844" t="s">
        <v>215</v>
      </c>
    </row>
    <row r="12845" spans="1:17" hidden="1" x14ac:dyDescent="0.25">
      <c r="A12845" t="s">
        <v>50108</v>
      </c>
      <c r="B12845" t="s">
        <v>50109</v>
      </c>
      <c r="C12845" s="1" t="str">
        <f t="shared" si="1846"/>
        <v>21:0723</v>
      </c>
      <c r="D12845" s="1" t="str">
        <f t="shared" si="1843"/>
        <v>21:0213</v>
      </c>
      <c r="E12845" t="s">
        <v>50110</v>
      </c>
      <c r="F12845" t="s">
        <v>50111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 t="s">
        <v>50112</v>
      </c>
      <c r="P12845" t="s">
        <v>16918</v>
      </c>
      <c r="Q12845" t="s">
        <v>215</v>
      </c>
    </row>
    <row r="12846" spans="1:17" hidden="1" x14ac:dyDescent="0.25">
      <c r="A12846" t="s">
        <v>50113</v>
      </c>
      <c r="B12846" t="s">
        <v>50114</v>
      </c>
      <c r="C12846" s="1" t="str">
        <f t="shared" si="1846"/>
        <v>21:0723</v>
      </c>
      <c r="D12846" s="1" t="str">
        <f t="shared" si="1843"/>
        <v>21:0213</v>
      </c>
      <c r="E12846" t="s">
        <v>50115</v>
      </c>
      <c r="F12846" t="s">
        <v>50116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 t="s">
        <v>16725</v>
      </c>
      <c r="P12846" t="s">
        <v>3107</v>
      </c>
      <c r="Q12846" t="s">
        <v>46</v>
      </c>
    </row>
    <row r="12847" spans="1:17" hidden="1" x14ac:dyDescent="0.25">
      <c r="A12847" t="s">
        <v>50117</v>
      </c>
      <c r="B12847" t="s">
        <v>50118</v>
      </c>
      <c r="C12847" s="1" t="str">
        <f t="shared" si="1846"/>
        <v>21:0723</v>
      </c>
      <c r="D12847" s="1" t="str">
        <f t="shared" si="1843"/>
        <v>21:0213</v>
      </c>
      <c r="E12847" t="s">
        <v>50119</v>
      </c>
      <c r="F12847" t="s">
        <v>50120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 t="s">
        <v>5793</v>
      </c>
      <c r="P12847" t="s">
        <v>3107</v>
      </c>
      <c r="Q12847" t="s">
        <v>46</v>
      </c>
    </row>
    <row r="12848" spans="1:17" hidden="1" x14ac:dyDescent="0.25">
      <c r="A12848" t="s">
        <v>50121</v>
      </c>
      <c r="B12848" t="s">
        <v>50122</v>
      </c>
      <c r="C12848" s="1" t="str">
        <f t="shared" si="1846"/>
        <v>21:0723</v>
      </c>
      <c r="D12848" s="1" t="str">
        <f t="shared" si="1843"/>
        <v>21:0213</v>
      </c>
      <c r="E12848" t="s">
        <v>50123</v>
      </c>
      <c r="F12848" t="s">
        <v>50124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 t="s">
        <v>21</v>
      </c>
      <c r="P12848" t="s">
        <v>2943</v>
      </c>
      <c r="Q12848" t="s">
        <v>29</v>
      </c>
    </row>
    <row r="12849" spans="1:17" hidden="1" x14ac:dyDescent="0.25">
      <c r="A12849" t="s">
        <v>50125</v>
      </c>
      <c r="B12849" t="s">
        <v>50126</v>
      </c>
      <c r="C12849" s="1" t="str">
        <f t="shared" si="1846"/>
        <v>21:0723</v>
      </c>
      <c r="D12849" s="1" t="str">
        <f t="shared" si="1843"/>
        <v>21:0213</v>
      </c>
      <c r="E12849" t="s">
        <v>50127</v>
      </c>
      <c r="F12849" t="s">
        <v>50128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 t="s">
        <v>17701</v>
      </c>
      <c r="P12849" t="s">
        <v>391</v>
      </c>
      <c r="Q12849" t="s">
        <v>103</v>
      </c>
    </row>
    <row r="12850" spans="1:17" hidden="1" x14ac:dyDescent="0.25">
      <c r="A12850" t="s">
        <v>50129</v>
      </c>
      <c r="B12850" t="s">
        <v>50130</v>
      </c>
      <c r="C12850" s="1" t="str">
        <f t="shared" si="1846"/>
        <v>21:0723</v>
      </c>
      <c r="D12850" s="1" t="str">
        <f t="shared" si="1843"/>
        <v>21:0213</v>
      </c>
      <c r="E12850" t="s">
        <v>50131</v>
      </c>
      <c r="F12850" t="s">
        <v>50132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 t="s">
        <v>21</v>
      </c>
      <c r="P12850" t="s">
        <v>583</v>
      </c>
      <c r="Q12850" t="s">
        <v>1528</v>
      </c>
    </row>
    <row r="12851" spans="1:17" hidden="1" x14ac:dyDescent="0.25">
      <c r="A12851" t="s">
        <v>50133</v>
      </c>
      <c r="B12851" t="s">
        <v>50134</v>
      </c>
      <c r="C12851" s="1" t="str">
        <f t="shared" si="1846"/>
        <v>21:0723</v>
      </c>
      <c r="D12851" s="1" t="str">
        <f>HYPERLINK("http://geochem.nrcan.gc.ca/cdogs/content/svy/svy_e.htm", "")</f>
        <v/>
      </c>
      <c r="G12851" s="1" t="str">
        <f>HYPERLINK("http://geochem.nrcan.gc.ca/cdogs/content/cr_/cr_00084_e.htm", "84")</f>
        <v>84</v>
      </c>
      <c r="J12851" t="s">
        <v>11703</v>
      </c>
      <c r="K12851" t="s">
        <v>11704</v>
      </c>
      <c r="O12851" t="s">
        <v>680</v>
      </c>
      <c r="P12851" t="s">
        <v>583</v>
      </c>
      <c r="Q12851" t="s">
        <v>88</v>
      </c>
    </row>
    <row r="12852" spans="1:17" hidden="1" x14ac:dyDescent="0.25">
      <c r="A12852" t="s">
        <v>50135</v>
      </c>
      <c r="B12852" t="s">
        <v>50136</v>
      </c>
      <c r="C12852" s="1" t="str">
        <f t="shared" si="1846"/>
        <v>21:0723</v>
      </c>
      <c r="D12852" s="1" t="str">
        <f t="shared" ref="D12852:D12866" si="1847">HYPERLINK("http://geochem.nrcan.gc.ca/cdogs/content/svy/svy210213_e.htm", "21:0213")</f>
        <v>21:0213</v>
      </c>
      <c r="E12852" t="s">
        <v>50137</v>
      </c>
      <c r="F12852" t="s">
        <v>50138</v>
      </c>
      <c r="H12852">
        <v>62.9832015</v>
      </c>
      <c r="I12852">
        <v>-135.00413169999999</v>
      </c>
      <c r="J12852" s="1" t="str">
        <f t="shared" ref="J12852:J12866" si="1848">HYPERLINK("http://geochem.nrcan.gc.ca/cdogs/content/kwd/kwd020018_e.htm", "Fluid (stream)")</f>
        <v>Fluid (stream)</v>
      </c>
      <c r="K12852" s="1" t="str">
        <f t="shared" ref="K12852:K12866" si="1849">HYPERLINK("http://geochem.nrcan.gc.ca/cdogs/content/kwd/kwd080007_e.htm", "Untreated Water")</f>
        <v>Untreated Water</v>
      </c>
      <c r="O12852" t="s">
        <v>21</v>
      </c>
      <c r="P12852" t="s">
        <v>2212</v>
      </c>
      <c r="Q12852" t="s">
        <v>149</v>
      </c>
    </row>
    <row r="12853" spans="1:17" hidden="1" x14ac:dyDescent="0.25">
      <c r="A12853" t="s">
        <v>50139</v>
      </c>
      <c r="B12853" t="s">
        <v>50140</v>
      </c>
      <c r="C12853" s="1" t="str">
        <f t="shared" si="1846"/>
        <v>21:0723</v>
      </c>
      <c r="D12853" s="1" t="str">
        <f t="shared" si="1847"/>
        <v>21:0213</v>
      </c>
      <c r="E12853" t="s">
        <v>50141</v>
      </c>
      <c r="F12853" t="s">
        <v>50142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 t="s">
        <v>11795</v>
      </c>
      <c r="P12853" t="s">
        <v>2943</v>
      </c>
      <c r="Q12853" t="s">
        <v>215</v>
      </c>
    </row>
    <row r="12854" spans="1:17" hidden="1" x14ac:dyDescent="0.25">
      <c r="A12854" t="s">
        <v>50143</v>
      </c>
      <c r="B12854" t="s">
        <v>50144</v>
      </c>
      <c r="C12854" s="1" t="str">
        <f t="shared" si="1846"/>
        <v>21:0723</v>
      </c>
      <c r="D12854" s="1" t="str">
        <f t="shared" si="1847"/>
        <v>21:0213</v>
      </c>
      <c r="E12854" t="s">
        <v>50145</v>
      </c>
      <c r="F12854" t="s">
        <v>50146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 t="s">
        <v>21</v>
      </c>
      <c r="P12854" t="s">
        <v>391</v>
      </c>
      <c r="Q12854" t="s">
        <v>52</v>
      </c>
    </row>
    <row r="12855" spans="1:17" hidden="1" x14ac:dyDescent="0.25">
      <c r="A12855" t="s">
        <v>50147</v>
      </c>
      <c r="B12855" t="s">
        <v>50148</v>
      </c>
      <c r="C12855" s="1" t="str">
        <f t="shared" si="1846"/>
        <v>21:0723</v>
      </c>
      <c r="D12855" s="1" t="str">
        <f t="shared" si="1847"/>
        <v>21:0213</v>
      </c>
      <c r="E12855" t="s">
        <v>50149</v>
      </c>
      <c r="F12855" t="s">
        <v>50150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 t="s">
        <v>17606</v>
      </c>
      <c r="P12855" t="s">
        <v>1515</v>
      </c>
      <c r="Q12855" t="s">
        <v>93</v>
      </c>
    </row>
    <row r="12856" spans="1:17" hidden="1" x14ac:dyDescent="0.25">
      <c r="A12856" t="s">
        <v>50151</v>
      </c>
      <c r="B12856" t="s">
        <v>50152</v>
      </c>
      <c r="C12856" s="1" t="str">
        <f t="shared" si="1846"/>
        <v>21:0723</v>
      </c>
      <c r="D12856" s="1" t="str">
        <f t="shared" si="1847"/>
        <v>21:0213</v>
      </c>
      <c r="E12856" t="s">
        <v>50153</v>
      </c>
      <c r="F12856" t="s">
        <v>50154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 t="s">
        <v>17101</v>
      </c>
      <c r="P12856" t="s">
        <v>2943</v>
      </c>
      <c r="Q12856" t="s">
        <v>93</v>
      </c>
    </row>
    <row r="12857" spans="1:17" hidden="1" x14ac:dyDescent="0.25">
      <c r="A12857" t="s">
        <v>50155</v>
      </c>
      <c r="B12857" t="s">
        <v>50156</v>
      </c>
      <c r="C12857" s="1" t="str">
        <f t="shared" si="1846"/>
        <v>21:0723</v>
      </c>
      <c r="D12857" s="1" t="str">
        <f t="shared" si="1847"/>
        <v>21:0213</v>
      </c>
      <c r="E12857" t="s">
        <v>50153</v>
      </c>
      <c r="F12857" t="s">
        <v>50157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 t="s">
        <v>3032</v>
      </c>
      <c r="P12857" t="s">
        <v>2943</v>
      </c>
      <c r="Q12857" t="s">
        <v>71</v>
      </c>
    </row>
    <row r="12858" spans="1:17" hidden="1" x14ac:dyDescent="0.25">
      <c r="A12858" t="s">
        <v>50158</v>
      </c>
      <c r="B12858" t="s">
        <v>50159</v>
      </c>
      <c r="C12858" s="1" t="str">
        <f t="shared" si="1846"/>
        <v>21:0723</v>
      </c>
      <c r="D12858" s="1" t="str">
        <f t="shared" si="1847"/>
        <v>21:0213</v>
      </c>
      <c r="E12858" t="s">
        <v>50160</v>
      </c>
      <c r="F12858" t="s">
        <v>50161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 t="s">
        <v>46637</v>
      </c>
      <c r="P12858" t="s">
        <v>1631</v>
      </c>
      <c r="Q12858" t="s">
        <v>103</v>
      </c>
    </row>
    <row r="12859" spans="1:17" hidden="1" x14ac:dyDescent="0.25">
      <c r="A12859" t="s">
        <v>50162</v>
      </c>
      <c r="B12859" t="s">
        <v>50163</v>
      </c>
      <c r="C12859" s="1" t="str">
        <f t="shared" si="1846"/>
        <v>21:0723</v>
      </c>
      <c r="D12859" s="1" t="str">
        <f t="shared" si="1847"/>
        <v>21:0213</v>
      </c>
      <c r="E12859" t="s">
        <v>50164</v>
      </c>
      <c r="F12859" t="s">
        <v>50165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 t="s">
        <v>21</v>
      </c>
      <c r="P12859" t="s">
        <v>397</v>
      </c>
      <c r="Q12859" t="s">
        <v>46</v>
      </c>
    </row>
    <row r="12860" spans="1:17" hidden="1" x14ac:dyDescent="0.25">
      <c r="A12860" t="s">
        <v>50166</v>
      </c>
      <c r="B12860" t="s">
        <v>50167</v>
      </c>
      <c r="C12860" s="1" t="str">
        <f t="shared" si="1846"/>
        <v>21:0723</v>
      </c>
      <c r="D12860" s="1" t="str">
        <f t="shared" si="1847"/>
        <v>21:0213</v>
      </c>
      <c r="E12860" t="s">
        <v>50168</v>
      </c>
      <c r="F12860" t="s">
        <v>50169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 t="s">
        <v>311</v>
      </c>
      <c r="P12860" t="s">
        <v>397</v>
      </c>
      <c r="Q12860" t="s">
        <v>198</v>
      </c>
    </row>
    <row r="12861" spans="1:17" hidden="1" x14ac:dyDescent="0.25">
      <c r="A12861" t="s">
        <v>50170</v>
      </c>
      <c r="B12861" t="s">
        <v>50171</v>
      </c>
      <c r="C12861" s="1" t="str">
        <f t="shared" si="1846"/>
        <v>21:0723</v>
      </c>
      <c r="D12861" s="1" t="str">
        <f t="shared" si="1847"/>
        <v>21:0213</v>
      </c>
      <c r="E12861" t="s">
        <v>50172</v>
      </c>
      <c r="F12861" t="s">
        <v>50173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 t="s">
        <v>327</v>
      </c>
      <c r="P12861" t="s">
        <v>22</v>
      </c>
      <c r="Q12861" t="s">
        <v>46</v>
      </c>
    </row>
    <row r="12862" spans="1:17" hidden="1" x14ac:dyDescent="0.25">
      <c r="A12862" t="s">
        <v>50174</v>
      </c>
      <c r="B12862" t="s">
        <v>50175</v>
      </c>
      <c r="C12862" s="1" t="str">
        <f t="shared" si="1846"/>
        <v>21:0723</v>
      </c>
      <c r="D12862" s="1" t="str">
        <f t="shared" si="1847"/>
        <v>21:0213</v>
      </c>
      <c r="E12862" t="s">
        <v>50176</v>
      </c>
      <c r="F12862" t="s">
        <v>50177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 t="s">
        <v>6091</v>
      </c>
      <c r="P12862" t="s">
        <v>2212</v>
      </c>
      <c r="Q12862" t="s">
        <v>198</v>
      </c>
    </row>
    <row r="12863" spans="1:17" hidden="1" x14ac:dyDescent="0.25">
      <c r="A12863" t="s">
        <v>50178</v>
      </c>
      <c r="B12863" t="s">
        <v>50179</v>
      </c>
      <c r="C12863" s="1" t="str">
        <f t="shared" si="1846"/>
        <v>21:0723</v>
      </c>
      <c r="D12863" s="1" t="str">
        <f t="shared" si="1847"/>
        <v>21:0213</v>
      </c>
      <c r="E12863" t="s">
        <v>50180</v>
      </c>
      <c r="F12863" t="s">
        <v>50181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 t="s">
        <v>21</v>
      </c>
      <c r="P12863" t="s">
        <v>636</v>
      </c>
      <c r="Q12863" t="s">
        <v>71</v>
      </c>
    </row>
    <row r="12864" spans="1:17" hidden="1" x14ac:dyDescent="0.25">
      <c r="A12864" t="s">
        <v>50182</v>
      </c>
      <c r="B12864" t="s">
        <v>50183</v>
      </c>
      <c r="C12864" s="1" t="str">
        <f t="shared" si="1846"/>
        <v>21:0723</v>
      </c>
      <c r="D12864" s="1" t="str">
        <f t="shared" si="1847"/>
        <v>21:0213</v>
      </c>
      <c r="E12864" t="s">
        <v>50184</v>
      </c>
      <c r="F12864" t="s">
        <v>50185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 t="s">
        <v>3027</v>
      </c>
      <c r="P12864" t="s">
        <v>2943</v>
      </c>
      <c r="Q12864" t="s">
        <v>198</v>
      </c>
    </row>
    <row r="12865" spans="1:17" hidden="1" x14ac:dyDescent="0.25">
      <c r="A12865" t="s">
        <v>50186</v>
      </c>
      <c r="B12865" t="s">
        <v>50187</v>
      </c>
      <c r="C12865" s="1" t="str">
        <f t="shared" si="1846"/>
        <v>21:0723</v>
      </c>
      <c r="D12865" s="1" t="str">
        <f t="shared" si="1847"/>
        <v>21:0213</v>
      </c>
      <c r="E12865" t="s">
        <v>50188</v>
      </c>
      <c r="F12865" t="s">
        <v>50189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 t="s">
        <v>17169</v>
      </c>
      <c r="P12865" t="s">
        <v>4578</v>
      </c>
      <c r="Q12865" t="s">
        <v>103</v>
      </c>
    </row>
    <row r="12866" spans="1:17" hidden="1" x14ac:dyDescent="0.25">
      <c r="A12866" t="s">
        <v>50190</v>
      </c>
      <c r="B12866" t="s">
        <v>50191</v>
      </c>
      <c r="C12866" s="1" t="str">
        <f t="shared" si="1846"/>
        <v>21:0723</v>
      </c>
      <c r="D12866" s="1" t="str">
        <f t="shared" si="1847"/>
        <v>21:0213</v>
      </c>
      <c r="E12866" t="s">
        <v>50192</v>
      </c>
      <c r="F12866" t="s">
        <v>50193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 t="s">
        <v>21</v>
      </c>
      <c r="P12866" t="s">
        <v>1588</v>
      </c>
      <c r="Q12866" t="s">
        <v>52</v>
      </c>
    </row>
    <row r="12867" spans="1:17" hidden="1" x14ac:dyDescent="0.25">
      <c r="A12867" t="s">
        <v>50194</v>
      </c>
      <c r="B12867" t="s">
        <v>50195</v>
      </c>
      <c r="C12867" s="1" t="str">
        <f t="shared" si="1846"/>
        <v>21:0723</v>
      </c>
      <c r="D12867" s="1" t="str">
        <f>HYPERLINK("http://geochem.nrcan.gc.ca/cdogs/content/svy/svy_e.htm", "")</f>
        <v/>
      </c>
      <c r="G12867" s="1" t="str">
        <f>HYPERLINK("http://geochem.nrcan.gc.ca/cdogs/content/cr_/cr_00086_e.htm", "86")</f>
        <v>86</v>
      </c>
      <c r="J12867" t="s">
        <v>11703</v>
      </c>
      <c r="K12867" t="s">
        <v>11704</v>
      </c>
      <c r="O12867" t="s">
        <v>576</v>
      </c>
      <c r="P12867" t="s">
        <v>658</v>
      </c>
      <c r="Q12867" t="s">
        <v>52</v>
      </c>
    </row>
    <row r="12868" spans="1:17" hidden="1" x14ac:dyDescent="0.25">
      <c r="A12868" t="s">
        <v>50196</v>
      </c>
      <c r="B12868" t="s">
        <v>50197</v>
      </c>
      <c r="C12868" s="1" t="str">
        <f t="shared" si="1846"/>
        <v>21:0723</v>
      </c>
      <c r="D12868" s="1" t="str">
        <f t="shared" ref="D12868:D12878" si="1850">HYPERLINK("http://geochem.nrcan.gc.ca/cdogs/content/svy/svy210213_e.htm", "21:0213")</f>
        <v>21:0213</v>
      </c>
      <c r="E12868" t="s">
        <v>50198</v>
      </c>
      <c r="F12868" t="s">
        <v>50199</v>
      </c>
      <c r="H12868">
        <v>62.827491000000002</v>
      </c>
      <c r="I12868">
        <v>-135.94322600000001</v>
      </c>
      <c r="J12868" s="1" t="str">
        <f t="shared" ref="J12868:J12878" si="1851">HYPERLINK("http://geochem.nrcan.gc.ca/cdogs/content/kwd/kwd020018_e.htm", "Fluid (stream)")</f>
        <v>Fluid (stream)</v>
      </c>
      <c r="K12868" s="1" t="str">
        <f t="shared" ref="K12868:K12878" si="1852">HYPERLINK("http://geochem.nrcan.gc.ca/cdogs/content/kwd/kwd080007_e.htm", "Untreated Water")</f>
        <v>Untreated Water</v>
      </c>
      <c r="O12868" t="s">
        <v>3027</v>
      </c>
      <c r="P12868" t="s">
        <v>391</v>
      </c>
      <c r="Q12868" t="s">
        <v>71</v>
      </c>
    </row>
    <row r="12869" spans="1:17" hidden="1" x14ac:dyDescent="0.25">
      <c r="A12869" t="s">
        <v>50200</v>
      </c>
      <c r="B12869" t="s">
        <v>50201</v>
      </c>
      <c r="C12869" s="1" t="str">
        <f t="shared" si="1846"/>
        <v>21:0723</v>
      </c>
      <c r="D12869" s="1" t="str">
        <f t="shared" si="1850"/>
        <v>21:0213</v>
      </c>
      <c r="E12869" t="s">
        <v>50202</v>
      </c>
      <c r="F12869" t="s">
        <v>50203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  <c r="O12869" t="s">
        <v>108</v>
      </c>
      <c r="P12869" t="s">
        <v>108</v>
      </c>
      <c r="Q12869" t="s">
        <v>108</v>
      </c>
    </row>
    <row r="12870" spans="1:17" hidden="1" x14ac:dyDescent="0.25">
      <c r="A12870" t="s">
        <v>50204</v>
      </c>
      <c r="B12870" t="s">
        <v>50205</v>
      </c>
      <c r="C12870" s="1" t="str">
        <f t="shared" si="1846"/>
        <v>21:0723</v>
      </c>
      <c r="D12870" s="1" t="str">
        <f t="shared" si="1850"/>
        <v>21:0213</v>
      </c>
      <c r="E12870" t="s">
        <v>50206</v>
      </c>
      <c r="F12870" t="s">
        <v>50207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 t="s">
        <v>38542</v>
      </c>
      <c r="P12870" t="s">
        <v>1515</v>
      </c>
      <c r="Q12870" t="s">
        <v>71</v>
      </c>
    </row>
    <row r="12871" spans="1:17" hidden="1" x14ac:dyDescent="0.25">
      <c r="A12871" t="s">
        <v>50208</v>
      </c>
      <c r="B12871" t="s">
        <v>50209</v>
      </c>
      <c r="C12871" s="1" t="str">
        <f t="shared" si="1846"/>
        <v>21:0723</v>
      </c>
      <c r="D12871" s="1" t="str">
        <f t="shared" si="1850"/>
        <v>21:0213</v>
      </c>
      <c r="E12871" t="s">
        <v>50210</v>
      </c>
      <c r="F12871" t="s">
        <v>50211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 t="s">
        <v>1597</v>
      </c>
      <c r="P12871" t="s">
        <v>2212</v>
      </c>
      <c r="Q12871" t="s">
        <v>198</v>
      </c>
    </row>
    <row r="12872" spans="1:17" hidden="1" x14ac:dyDescent="0.25">
      <c r="A12872" t="s">
        <v>50212</v>
      </c>
      <c r="B12872" t="s">
        <v>50213</v>
      </c>
      <c r="C12872" s="1" t="str">
        <f t="shared" si="1846"/>
        <v>21:0723</v>
      </c>
      <c r="D12872" s="1" t="str">
        <f t="shared" si="1850"/>
        <v>21:0213</v>
      </c>
      <c r="E12872" t="s">
        <v>50214</v>
      </c>
      <c r="F12872" t="s">
        <v>50215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 t="s">
        <v>14840</v>
      </c>
      <c r="P12872" t="s">
        <v>2943</v>
      </c>
      <c r="Q12872" t="s">
        <v>71</v>
      </c>
    </row>
    <row r="12873" spans="1:17" hidden="1" x14ac:dyDescent="0.25">
      <c r="A12873" t="s">
        <v>50216</v>
      </c>
      <c r="B12873" t="s">
        <v>50217</v>
      </c>
      <c r="C12873" s="1" t="str">
        <f t="shared" si="1846"/>
        <v>21:0723</v>
      </c>
      <c r="D12873" s="1" t="str">
        <f t="shared" si="1850"/>
        <v>21:0213</v>
      </c>
      <c r="E12873" t="s">
        <v>50218</v>
      </c>
      <c r="F12873" t="s">
        <v>50219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 t="s">
        <v>3651</v>
      </c>
      <c r="P12873" t="s">
        <v>1515</v>
      </c>
      <c r="Q12873" t="s">
        <v>103</v>
      </c>
    </row>
    <row r="12874" spans="1:17" hidden="1" x14ac:dyDescent="0.25">
      <c r="A12874" t="s">
        <v>50220</v>
      </c>
      <c r="B12874" t="s">
        <v>50221</v>
      </c>
      <c r="C12874" s="1" t="str">
        <f t="shared" si="1846"/>
        <v>21:0723</v>
      </c>
      <c r="D12874" s="1" t="str">
        <f t="shared" si="1850"/>
        <v>21:0213</v>
      </c>
      <c r="E12874" t="s">
        <v>50222</v>
      </c>
      <c r="F12874" t="s">
        <v>50223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 t="s">
        <v>19624</v>
      </c>
      <c r="P12874" t="s">
        <v>1515</v>
      </c>
      <c r="Q12874" t="s">
        <v>198</v>
      </c>
    </row>
    <row r="12875" spans="1:17" hidden="1" x14ac:dyDescent="0.25">
      <c r="A12875" t="s">
        <v>50224</v>
      </c>
      <c r="B12875" t="s">
        <v>50225</v>
      </c>
      <c r="C12875" s="1" t="str">
        <f t="shared" si="1846"/>
        <v>21:0723</v>
      </c>
      <c r="D12875" s="1" t="str">
        <f t="shared" si="1850"/>
        <v>21:0213</v>
      </c>
      <c r="E12875" t="s">
        <v>50226</v>
      </c>
      <c r="F12875" t="s">
        <v>50227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 t="s">
        <v>21</v>
      </c>
      <c r="P12875" t="s">
        <v>391</v>
      </c>
      <c r="Q12875" t="s">
        <v>198</v>
      </c>
    </row>
    <row r="12876" spans="1:17" hidden="1" x14ac:dyDescent="0.25">
      <c r="A12876" t="s">
        <v>50228</v>
      </c>
      <c r="B12876" t="s">
        <v>50229</v>
      </c>
      <c r="C12876" s="1" t="str">
        <f t="shared" si="1846"/>
        <v>21:0723</v>
      </c>
      <c r="D12876" s="1" t="str">
        <f t="shared" si="1850"/>
        <v>21:0213</v>
      </c>
      <c r="E12876" t="s">
        <v>50230</v>
      </c>
      <c r="F12876" t="s">
        <v>50231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 t="s">
        <v>21</v>
      </c>
      <c r="P12876" t="s">
        <v>1515</v>
      </c>
      <c r="Q12876" t="s">
        <v>29</v>
      </c>
    </row>
    <row r="12877" spans="1:17" hidden="1" x14ac:dyDescent="0.25">
      <c r="A12877" t="s">
        <v>50232</v>
      </c>
      <c r="B12877" t="s">
        <v>50233</v>
      </c>
      <c r="C12877" s="1" t="str">
        <f t="shared" si="1846"/>
        <v>21:0723</v>
      </c>
      <c r="D12877" s="1" t="str">
        <f t="shared" si="1850"/>
        <v>21:0213</v>
      </c>
      <c r="E12877" t="s">
        <v>50234</v>
      </c>
      <c r="F12877" t="s">
        <v>50235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 t="s">
        <v>76</v>
      </c>
      <c r="P12877" t="s">
        <v>2943</v>
      </c>
      <c r="Q12877" t="s">
        <v>35</v>
      </c>
    </row>
    <row r="12878" spans="1:17" hidden="1" x14ac:dyDescent="0.25">
      <c r="A12878" t="s">
        <v>50236</v>
      </c>
      <c r="B12878" t="s">
        <v>50237</v>
      </c>
      <c r="C12878" s="1" t="str">
        <f t="shared" si="1846"/>
        <v>21:0723</v>
      </c>
      <c r="D12878" s="1" t="str">
        <f t="shared" si="1850"/>
        <v>21:0213</v>
      </c>
      <c r="E12878" t="s">
        <v>50234</v>
      </c>
      <c r="F12878" t="s">
        <v>50238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 t="s">
        <v>21</v>
      </c>
      <c r="P12878" t="s">
        <v>2943</v>
      </c>
      <c r="Q12878" t="s">
        <v>522</v>
      </c>
    </row>
    <row r="12879" spans="1:17" hidden="1" x14ac:dyDescent="0.25">
      <c r="A12879" t="s">
        <v>50239</v>
      </c>
      <c r="B12879" t="s">
        <v>50240</v>
      </c>
      <c r="C12879" s="1" t="str">
        <f t="shared" si="1846"/>
        <v>21:0723</v>
      </c>
      <c r="D12879" s="1" t="str">
        <f>HYPERLINK("http://geochem.nrcan.gc.ca/cdogs/content/svy/svy_e.htm", "")</f>
        <v/>
      </c>
      <c r="G12879" s="1" t="str">
        <f>HYPERLINK("http://geochem.nrcan.gc.ca/cdogs/content/cr_/cr_00085_e.htm", "85")</f>
        <v>85</v>
      </c>
      <c r="J12879" t="s">
        <v>11703</v>
      </c>
      <c r="K12879" t="s">
        <v>11704</v>
      </c>
      <c r="O12879" t="s">
        <v>1771</v>
      </c>
      <c r="P12879" t="s">
        <v>2212</v>
      </c>
      <c r="Q12879" t="s">
        <v>522</v>
      </c>
    </row>
    <row r="12880" spans="1:17" hidden="1" x14ac:dyDescent="0.25">
      <c r="A12880" t="s">
        <v>50241</v>
      </c>
      <c r="B12880" t="s">
        <v>50242</v>
      </c>
      <c r="C12880" s="1" t="str">
        <f t="shared" si="1846"/>
        <v>21:0723</v>
      </c>
      <c r="D12880" s="1" t="str">
        <f t="shared" ref="D12880:D12904" si="1853">HYPERLINK("http://geochem.nrcan.gc.ca/cdogs/content/svy/svy210213_e.htm", "21:0213")</f>
        <v>21:0213</v>
      </c>
      <c r="E12880" t="s">
        <v>50243</v>
      </c>
      <c r="F12880" t="s">
        <v>50244</v>
      </c>
      <c r="H12880">
        <v>62.612185500000002</v>
      </c>
      <c r="I12880">
        <v>-135.89514059999999</v>
      </c>
      <c r="J12880" s="1" t="str">
        <f t="shared" ref="J12880:J12904" si="1854">HYPERLINK("http://geochem.nrcan.gc.ca/cdogs/content/kwd/kwd020018_e.htm", "Fluid (stream)")</f>
        <v>Fluid (stream)</v>
      </c>
      <c r="K12880" s="1" t="str">
        <f t="shared" ref="K12880:K12904" si="1855">HYPERLINK("http://geochem.nrcan.gc.ca/cdogs/content/kwd/kwd080007_e.htm", "Untreated Water")</f>
        <v>Untreated Water</v>
      </c>
      <c r="O12880" t="s">
        <v>21</v>
      </c>
      <c r="P12880" t="s">
        <v>2943</v>
      </c>
      <c r="Q12880" t="s">
        <v>29</v>
      </c>
    </row>
    <row r="12881" spans="1:17" hidden="1" x14ac:dyDescent="0.25">
      <c r="A12881" t="s">
        <v>50245</v>
      </c>
      <c r="B12881" t="s">
        <v>50246</v>
      </c>
      <c r="C12881" s="1" t="str">
        <f t="shared" si="1846"/>
        <v>21:0723</v>
      </c>
      <c r="D12881" s="1" t="str">
        <f t="shared" si="1853"/>
        <v>21:0213</v>
      </c>
      <c r="E12881" t="s">
        <v>50247</v>
      </c>
      <c r="F12881" t="s">
        <v>50248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 t="s">
        <v>21</v>
      </c>
      <c r="P12881" t="s">
        <v>2943</v>
      </c>
      <c r="Q12881" t="s">
        <v>198</v>
      </c>
    </row>
    <row r="12882" spans="1:17" hidden="1" x14ac:dyDescent="0.25">
      <c r="A12882" t="s">
        <v>50249</v>
      </c>
      <c r="B12882" t="s">
        <v>50250</v>
      </c>
      <c r="C12882" s="1" t="str">
        <f t="shared" si="1846"/>
        <v>21:0723</v>
      </c>
      <c r="D12882" s="1" t="str">
        <f t="shared" si="1853"/>
        <v>21:0213</v>
      </c>
      <c r="E12882" t="s">
        <v>50251</v>
      </c>
      <c r="F12882" t="s">
        <v>50252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 t="s">
        <v>21</v>
      </c>
      <c r="P12882" t="s">
        <v>391</v>
      </c>
      <c r="Q12882" t="s">
        <v>29</v>
      </c>
    </row>
    <row r="12883" spans="1:17" hidden="1" x14ac:dyDescent="0.25">
      <c r="A12883" t="s">
        <v>50253</v>
      </c>
      <c r="B12883" t="s">
        <v>50254</v>
      </c>
      <c r="C12883" s="1" t="str">
        <f t="shared" si="1846"/>
        <v>21:0723</v>
      </c>
      <c r="D12883" s="1" t="str">
        <f t="shared" si="1853"/>
        <v>21:0213</v>
      </c>
      <c r="E12883" t="s">
        <v>50255</v>
      </c>
      <c r="F12883" t="s">
        <v>50256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 t="s">
        <v>21</v>
      </c>
      <c r="P12883" t="s">
        <v>631</v>
      </c>
      <c r="Q12883" t="s">
        <v>46</v>
      </c>
    </row>
    <row r="12884" spans="1:17" hidden="1" x14ac:dyDescent="0.25">
      <c r="A12884" t="s">
        <v>50257</v>
      </c>
      <c r="B12884" t="s">
        <v>50258</v>
      </c>
      <c r="C12884" s="1" t="str">
        <f t="shared" si="1846"/>
        <v>21:0723</v>
      </c>
      <c r="D12884" s="1" t="str">
        <f t="shared" si="1853"/>
        <v>21:0213</v>
      </c>
      <c r="E12884" t="s">
        <v>50259</v>
      </c>
      <c r="F12884" t="s">
        <v>50260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 t="s">
        <v>21</v>
      </c>
      <c r="P12884" t="s">
        <v>1631</v>
      </c>
      <c r="Q12884" t="s">
        <v>23</v>
      </c>
    </row>
    <row r="12885" spans="1:17" hidden="1" x14ac:dyDescent="0.25">
      <c r="A12885" t="s">
        <v>50261</v>
      </c>
      <c r="B12885" t="s">
        <v>50262</v>
      </c>
      <c r="C12885" s="1" t="str">
        <f t="shared" si="1846"/>
        <v>21:0723</v>
      </c>
      <c r="D12885" s="1" t="str">
        <f t="shared" si="1853"/>
        <v>21:0213</v>
      </c>
      <c r="E12885" t="s">
        <v>50263</v>
      </c>
      <c r="F12885" t="s">
        <v>50264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 t="s">
        <v>21</v>
      </c>
      <c r="P12885" t="s">
        <v>2943</v>
      </c>
      <c r="Q12885" t="s">
        <v>35</v>
      </c>
    </row>
    <row r="12886" spans="1:17" hidden="1" x14ac:dyDescent="0.25">
      <c r="A12886" t="s">
        <v>50265</v>
      </c>
      <c r="B12886" t="s">
        <v>50266</v>
      </c>
      <c r="C12886" s="1" t="str">
        <f t="shared" si="1846"/>
        <v>21:0723</v>
      </c>
      <c r="D12886" s="1" t="str">
        <f t="shared" si="1853"/>
        <v>21:0213</v>
      </c>
      <c r="E12886" t="s">
        <v>50267</v>
      </c>
      <c r="F12886" t="s">
        <v>50268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 t="s">
        <v>2257</v>
      </c>
      <c r="P12886" t="s">
        <v>391</v>
      </c>
      <c r="Q12886" t="s">
        <v>46</v>
      </c>
    </row>
    <row r="12887" spans="1:17" hidden="1" x14ac:dyDescent="0.25">
      <c r="A12887" t="s">
        <v>50269</v>
      </c>
      <c r="B12887" t="s">
        <v>50270</v>
      </c>
      <c r="C12887" s="1" t="str">
        <f t="shared" si="1846"/>
        <v>21:0723</v>
      </c>
      <c r="D12887" s="1" t="str">
        <f t="shared" si="1853"/>
        <v>21:0213</v>
      </c>
      <c r="E12887" t="s">
        <v>50271</v>
      </c>
      <c r="F12887" t="s">
        <v>50272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 t="s">
        <v>21</v>
      </c>
      <c r="P12887" t="s">
        <v>1515</v>
      </c>
      <c r="Q12887" t="s">
        <v>103</v>
      </c>
    </row>
    <row r="12888" spans="1:17" hidden="1" x14ac:dyDescent="0.25">
      <c r="A12888" t="s">
        <v>50273</v>
      </c>
      <c r="B12888" t="s">
        <v>50274</v>
      </c>
      <c r="C12888" s="1" t="str">
        <f t="shared" si="1846"/>
        <v>21:0723</v>
      </c>
      <c r="D12888" s="1" t="str">
        <f t="shared" si="1853"/>
        <v>21:0213</v>
      </c>
      <c r="E12888" t="s">
        <v>50275</v>
      </c>
      <c r="F12888" t="s">
        <v>50276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 t="s">
        <v>21</v>
      </c>
      <c r="P12888" t="s">
        <v>1515</v>
      </c>
      <c r="Q12888" t="s">
        <v>46</v>
      </c>
    </row>
    <row r="12889" spans="1:17" hidden="1" x14ac:dyDescent="0.25">
      <c r="A12889" t="s">
        <v>50277</v>
      </c>
      <c r="B12889" t="s">
        <v>50278</v>
      </c>
      <c r="C12889" s="1" t="str">
        <f t="shared" si="1846"/>
        <v>21:0723</v>
      </c>
      <c r="D12889" s="1" t="str">
        <f t="shared" si="1853"/>
        <v>21:0213</v>
      </c>
      <c r="E12889" t="s">
        <v>50279</v>
      </c>
      <c r="F12889" t="s">
        <v>50280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 t="s">
        <v>21</v>
      </c>
      <c r="P12889" t="s">
        <v>631</v>
      </c>
      <c r="Q12889" t="s">
        <v>46</v>
      </c>
    </row>
    <row r="12890" spans="1:17" hidden="1" x14ac:dyDescent="0.25">
      <c r="A12890" t="s">
        <v>50281</v>
      </c>
      <c r="B12890" t="s">
        <v>50282</v>
      </c>
      <c r="C12890" s="1" t="str">
        <f t="shared" si="1846"/>
        <v>21:0723</v>
      </c>
      <c r="D12890" s="1" t="str">
        <f t="shared" si="1853"/>
        <v>21:0213</v>
      </c>
      <c r="E12890" t="s">
        <v>50283</v>
      </c>
      <c r="F12890" t="s">
        <v>50284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 t="s">
        <v>21</v>
      </c>
      <c r="P12890" t="s">
        <v>391</v>
      </c>
      <c r="Q12890" t="s">
        <v>23</v>
      </c>
    </row>
    <row r="12891" spans="1:17" hidden="1" x14ac:dyDescent="0.25">
      <c r="A12891" t="s">
        <v>50285</v>
      </c>
      <c r="B12891" t="s">
        <v>50286</v>
      </c>
      <c r="C12891" s="1" t="str">
        <f t="shared" si="1846"/>
        <v>21:0723</v>
      </c>
      <c r="D12891" s="1" t="str">
        <f t="shared" si="1853"/>
        <v>21:0213</v>
      </c>
      <c r="E12891" t="s">
        <v>50287</v>
      </c>
      <c r="F12891" t="s">
        <v>50288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 t="s">
        <v>21</v>
      </c>
      <c r="P12891" t="s">
        <v>2943</v>
      </c>
      <c r="Q12891" t="s">
        <v>29</v>
      </c>
    </row>
    <row r="12892" spans="1:17" hidden="1" x14ac:dyDescent="0.25">
      <c r="A12892" t="s">
        <v>50289</v>
      </c>
      <c r="B12892" t="s">
        <v>50290</v>
      </c>
      <c r="C12892" s="1" t="str">
        <f t="shared" si="1846"/>
        <v>21:0723</v>
      </c>
      <c r="D12892" s="1" t="str">
        <f t="shared" si="1853"/>
        <v>21:0213</v>
      </c>
      <c r="E12892" t="s">
        <v>50291</v>
      </c>
      <c r="F12892" t="s">
        <v>50292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 t="s">
        <v>21</v>
      </c>
      <c r="P12892" t="s">
        <v>1515</v>
      </c>
      <c r="Q12892" t="s">
        <v>71</v>
      </c>
    </row>
    <row r="12893" spans="1:17" hidden="1" x14ac:dyDescent="0.25">
      <c r="A12893" t="s">
        <v>50293</v>
      </c>
      <c r="B12893" t="s">
        <v>50294</v>
      </c>
      <c r="C12893" s="1" t="str">
        <f t="shared" si="1846"/>
        <v>21:0723</v>
      </c>
      <c r="D12893" s="1" t="str">
        <f t="shared" si="1853"/>
        <v>21:0213</v>
      </c>
      <c r="E12893" t="s">
        <v>50295</v>
      </c>
      <c r="F12893" t="s">
        <v>50296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 t="s">
        <v>21</v>
      </c>
      <c r="P12893" t="s">
        <v>1515</v>
      </c>
      <c r="Q12893" t="s">
        <v>215</v>
      </c>
    </row>
    <row r="12894" spans="1:17" hidden="1" x14ac:dyDescent="0.25">
      <c r="A12894" t="s">
        <v>50297</v>
      </c>
      <c r="B12894" t="s">
        <v>50298</v>
      </c>
      <c r="C12894" s="1" t="str">
        <f t="shared" si="1846"/>
        <v>21:0723</v>
      </c>
      <c r="D12894" s="1" t="str">
        <f t="shared" si="1853"/>
        <v>21:0213</v>
      </c>
      <c r="E12894" t="s">
        <v>50299</v>
      </c>
      <c r="F12894" t="s">
        <v>50300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 t="s">
        <v>50301</v>
      </c>
      <c r="P12894" t="s">
        <v>1631</v>
      </c>
      <c r="Q12894" t="s">
        <v>71</v>
      </c>
    </row>
    <row r="12895" spans="1:17" hidden="1" x14ac:dyDescent="0.25">
      <c r="A12895" t="s">
        <v>50302</v>
      </c>
      <c r="B12895" t="s">
        <v>50303</v>
      </c>
      <c r="C12895" s="1" t="str">
        <f t="shared" si="1846"/>
        <v>21:0723</v>
      </c>
      <c r="D12895" s="1" t="str">
        <f t="shared" si="1853"/>
        <v>21:0213</v>
      </c>
      <c r="E12895" t="s">
        <v>50304</v>
      </c>
      <c r="F12895" t="s">
        <v>50305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 t="s">
        <v>21</v>
      </c>
      <c r="P12895" t="s">
        <v>391</v>
      </c>
      <c r="Q12895" t="s">
        <v>149</v>
      </c>
    </row>
    <row r="12896" spans="1:17" hidden="1" x14ac:dyDescent="0.25">
      <c r="A12896" t="s">
        <v>50306</v>
      </c>
      <c r="B12896" t="s">
        <v>50307</v>
      </c>
      <c r="C12896" s="1" t="str">
        <f t="shared" si="1846"/>
        <v>21:0723</v>
      </c>
      <c r="D12896" s="1" t="str">
        <f t="shared" si="1853"/>
        <v>21:0213</v>
      </c>
      <c r="E12896" t="s">
        <v>50304</v>
      </c>
      <c r="F12896" t="s">
        <v>50308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 t="s">
        <v>21</v>
      </c>
      <c r="P12896" t="s">
        <v>391</v>
      </c>
      <c r="Q12896" t="s">
        <v>52</v>
      </c>
    </row>
    <row r="12897" spans="1:17" hidden="1" x14ac:dyDescent="0.25">
      <c r="A12897" t="s">
        <v>50309</v>
      </c>
      <c r="B12897" t="s">
        <v>50310</v>
      </c>
      <c r="C12897" s="1" t="str">
        <f t="shared" si="1846"/>
        <v>21:0723</v>
      </c>
      <c r="D12897" s="1" t="str">
        <f t="shared" si="1853"/>
        <v>21:0213</v>
      </c>
      <c r="E12897" t="s">
        <v>50311</v>
      </c>
      <c r="F12897" t="s">
        <v>50312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 t="s">
        <v>21</v>
      </c>
      <c r="P12897" t="s">
        <v>2943</v>
      </c>
      <c r="Q12897" t="s">
        <v>215</v>
      </c>
    </row>
    <row r="12898" spans="1:17" hidden="1" x14ac:dyDescent="0.25">
      <c r="A12898" t="s">
        <v>50313</v>
      </c>
      <c r="B12898" t="s">
        <v>50314</v>
      </c>
      <c r="C12898" s="1" t="str">
        <f t="shared" si="1846"/>
        <v>21:0723</v>
      </c>
      <c r="D12898" s="1" t="str">
        <f t="shared" si="1853"/>
        <v>21:0213</v>
      </c>
      <c r="E12898" t="s">
        <v>50315</v>
      </c>
      <c r="F12898" t="s">
        <v>50316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 t="s">
        <v>5563</v>
      </c>
      <c r="P12898" t="s">
        <v>1515</v>
      </c>
      <c r="Q12898" t="s">
        <v>198</v>
      </c>
    </row>
    <row r="12899" spans="1:17" hidden="1" x14ac:dyDescent="0.25">
      <c r="A12899" t="s">
        <v>50317</v>
      </c>
      <c r="B12899" t="s">
        <v>50318</v>
      </c>
      <c r="C12899" s="1" t="str">
        <f t="shared" si="1846"/>
        <v>21:0723</v>
      </c>
      <c r="D12899" s="1" t="str">
        <f t="shared" si="1853"/>
        <v>21:0213</v>
      </c>
      <c r="E12899" t="s">
        <v>50319</v>
      </c>
      <c r="F12899" t="s">
        <v>50320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 t="s">
        <v>21</v>
      </c>
      <c r="P12899" t="s">
        <v>397</v>
      </c>
      <c r="Q12899" t="s">
        <v>46</v>
      </c>
    </row>
    <row r="12900" spans="1:17" hidden="1" x14ac:dyDescent="0.25">
      <c r="A12900" t="s">
        <v>50321</v>
      </c>
      <c r="B12900" t="s">
        <v>50322</v>
      </c>
      <c r="C12900" s="1" t="str">
        <f t="shared" si="1846"/>
        <v>21:0723</v>
      </c>
      <c r="D12900" s="1" t="str">
        <f t="shared" si="1853"/>
        <v>21:0213</v>
      </c>
      <c r="E12900" t="s">
        <v>50323</v>
      </c>
      <c r="F12900" t="s">
        <v>50324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 t="s">
        <v>28226</v>
      </c>
      <c r="P12900" t="s">
        <v>631</v>
      </c>
      <c r="Q12900" t="s">
        <v>29</v>
      </c>
    </row>
    <row r="12901" spans="1:17" hidden="1" x14ac:dyDescent="0.25">
      <c r="A12901" t="s">
        <v>50325</v>
      </c>
      <c r="B12901" t="s">
        <v>50326</v>
      </c>
      <c r="C12901" s="1" t="str">
        <f t="shared" si="1846"/>
        <v>21:0723</v>
      </c>
      <c r="D12901" s="1" t="str">
        <f t="shared" si="1853"/>
        <v>21:0213</v>
      </c>
      <c r="E12901" t="s">
        <v>50327</v>
      </c>
      <c r="F12901" t="s">
        <v>50328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 t="s">
        <v>46916</v>
      </c>
      <c r="P12901" t="s">
        <v>636</v>
      </c>
      <c r="Q12901" t="s">
        <v>23</v>
      </c>
    </row>
    <row r="12902" spans="1:17" hidden="1" x14ac:dyDescent="0.25">
      <c r="A12902" t="s">
        <v>50329</v>
      </c>
      <c r="B12902" t="s">
        <v>50330</v>
      </c>
      <c r="C12902" s="1" t="str">
        <f t="shared" si="1846"/>
        <v>21:0723</v>
      </c>
      <c r="D12902" s="1" t="str">
        <f t="shared" si="1853"/>
        <v>21:0213</v>
      </c>
      <c r="E12902" t="s">
        <v>50331</v>
      </c>
      <c r="F12902" t="s">
        <v>50332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 t="s">
        <v>50333</v>
      </c>
      <c r="P12902" t="s">
        <v>391</v>
      </c>
      <c r="Q12902" t="s">
        <v>23</v>
      </c>
    </row>
    <row r="12903" spans="1:17" hidden="1" x14ac:dyDescent="0.25">
      <c r="A12903" t="s">
        <v>50334</v>
      </c>
      <c r="B12903" t="s">
        <v>50335</v>
      </c>
      <c r="C12903" s="1" t="str">
        <f t="shared" si="1846"/>
        <v>21:0723</v>
      </c>
      <c r="D12903" s="1" t="str">
        <f t="shared" si="1853"/>
        <v>21:0213</v>
      </c>
      <c r="E12903" t="s">
        <v>50336</v>
      </c>
      <c r="F12903" t="s">
        <v>50337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 t="s">
        <v>21</v>
      </c>
      <c r="P12903" t="s">
        <v>2943</v>
      </c>
      <c r="Q12903" t="s">
        <v>189</v>
      </c>
    </row>
    <row r="12904" spans="1:17" hidden="1" x14ac:dyDescent="0.25">
      <c r="A12904" t="s">
        <v>50338</v>
      </c>
      <c r="B12904" t="s">
        <v>50339</v>
      </c>
      <c r="C12904" s="1" t="str">
        <f t="shared" si="1846"/>
        <v>21:0723</v>
      </c>
      <c r="D12904" s="1" t="str">
        <f t="shared" si="1853"/>
        <v>21:0213</v>
      </c>
      <c r="E12904" t="s">
        <v>50340</v>
      </c>
      <c r="F12904" t="s">
        <v>50341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 t="s">
        <v>17101</v>
      </c>
      <c r="P12904" t="s">
        <v>1515</v>
      </c>
      <c r="Q12904" t="s">
        <v>215</v>
      </c>
    </row>
    <row r="12905" spans="1:17" hidden="1" x14ac:dyDescent="0.25">
      <c r="A12905" t="s">
        <v>50342</v>
      </c>
      <c r="B12905" t="s">
        <v>50343</v>
      </c>
      <c r="C12905" s="1" t="str">
        <f t="shared" si="1846"/>
        <v>21:0723</v>
      </c>
      <c r="D12905" s="1" t="str">
        <f>HYPERLINK("http://geochem.nrcan.gc.ca/cdogs/content/svy/svy_e.htm", "")</f>
        <v/>
      </c>
      <c r="G12905" s="1" t="str">
        <f>HYPERLINK("http://geochem.nrcan.gc.ca/cdogs/content/cr_/cr_00085_e.htm", "85")</f>
        <v>85</v>
      </c>
      <c r="J12905" t="s">
        <v>11703</v>
      </c>
      <c r="K12905" t="s">
        <v>11704</v>
      </c>
      <c r="O12905" t="s">
        <v>327</v>
      </c>
      <c r="P12905" t="s">
        <v>397</v>
      </c>
      <c r="Q12905" t="s">
        <v>71</v>
      </c>
    </row>
    <row r="12906" spans="1:17" hidden="1" x14ac:dyDescent="0.25">
      <c r="A12906" t="s">
        <v>50344</v>
      </c>
      <c r="B12906" t="s">
        <v>50345</v>
      </c>
      <c r="C12906" s="1" t="str">
        <f t="shared" si="1846"/>
        <v>21:0723</v>
      </c>
      <c r="D12906" s="1" t="str">
        <f t="shared" ref="D12906:D12920" si="1856">HYPERLINK("http://geochem.nrcan.gc.ca/cdogs/content/svy/svy210213_e.htm", "21:0213")</f>
        <v>21:0213</v>
      </c>
      <c r="E12906" t="s">
        <v>50346</v>
      </c>
      <c r="F12906" t="s">
        <v>50347</v>
      </c>
      <c r="H12906">
        <v>62.584582599999997</v>
      </c>
      <c r="I12906">
        <v>-135.437341</v>
      </c>
      <c r="J12906" s="1" t="str">
        <f t="shared" ref="J12906:J12920" si="1857">HYPERLINK("http://geochem.nrcan.gc.ca/cdogs/content/kwd/kwd020018_e.htm", "Fluid (stream)")</f>
        <v>Fluid (stream)</v>
      </c>
      <c r="K12906" s="1" t="str">
        <f t="shared" ref="K12906:K12920" si="1858">HYPERLINK("http://geochem.nrcan.gc.ca/cdogs/content/kwd/kwd080007_e.htm", "Untreated Water")</f>
        <v>Untreated Water</v>
      </c>
      <c r="O12906" t="s">
        <v>2120</v>
      </c>
      <c r="P12906" t="s">
        <v>2943</v>
      </c>
      <c r="Q12906" t="s">
        <v>71</v>
      </c>
    </row>
    <row r="12907" spans="1:17" hidden="1" x14ac:dyDescent="0.25">
      <c r="A12907" t="s">
        <v>50348</v>
      </c>
      <c r="B12907" t="s">
        <v>50349</v>
      </c>
      <c r="C12907" s="1" t="str">
        <f t="shared" ref="C12907:C12970" si="1859">HYPERLINK("http://geochem.nrcan.gc.ca/cdogs/content/bdl/bdl210723_e.htm", "21:0723")</f>
        <v>21:0723</v>
      </c>
      <c r="D12907" s="1" t="str">
        <f t="shared" si="1856"/>
        <v>21:0213</v>
      </c>
      <c r="E12907" t="s">
        <v>50350</v>
      </c>
      <c r="F12907" t="s">
        <v>50351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 t="s">
        <v>21</v>
      </c>
      <c r="P12907" t="s">
        <v>391</v>
      </c>
      <c r="Q12907" t="s">
        <v>46</v>
      </c>
    </row>
    <row r="12908" spans="1:17" hidden="1" x14ac:dyDescent="0.25">
      <c r="A12908" t="s">
        <v>50352</v>
      </c>
      <c r="B12908" t="s">
        <v>50353</v>
      </c>
      <c r="C12908" s="1" t="str">
        <f t="shared" si="1859"/>
        <v>21:0723</v>
      </c>
      <c r="D12908" s="1" t="str">
        <f t="shared" si="1856"/>
        <v>21:0213</v>
      </c>
      <c r="E12908" t="s">
        <v>50354</v>
      </c>
      <c r="F12908" t="s">
        <v>50355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 t="s">
        <v>21</v>
      </c>
      <c r="P12908" t="s">
        <v>397</v>
      </c>
      <c r="Q12908" t="s">
        <v>46</v>
      </c>
    </row>
    <row r="12909" spans="1:17" hidden="1" x14ac:dyDescent="0.25">
      <c r="A12909" t="s">
        <v>50356</v>
      </c>
      <c r="B12909" t="s">
        <v>50357</v>
      </c>
      <c r="C12909" s="1" t="str">
        <f t="shared" si="1859"/>
        <v>21:0723</v>
      </c>
      <c r="D12909" s="1" t="str">
        <f t="shared" si="1856"/>
        <v>21:0213</v>
      </c>
      <c r="E12909" t="s">
        <v>50358</v>
      </c>
      <c r="F12909" t="s">
        <v>50359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 t="s">
        <v>8284</v>
      </c>
      <c r="P12909" t="s">
        <v>1631</v>
      </c>
      <c r="Q12909" t="s">
        <v>103</v>
      </c>
    </row>
    <row r="12910" spans="1:17" hidden="1" x14ac:dyDescent="0.25">
      <c r="A12910" t="s">
        <v>50360</v>
      </c>
      <c r="B12910" t="s">
        <v>50361</v>
      </c>
      <c r="C12910" s="1" t="str">
        <f t="shared" si="1859"/>
        <v>21:0723</v>
      </c>
      <c r="D12910" s="1" t="str">
        <f t="shared" si="1856"/>
        <v>21:0213</v>
      </c>
      <c r="E12910" t="s">
        <v>50362</v>
      </c>
      <c r="F12910" t="s">
        <v>50363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 t="s">
        <v>21</v>
      </c>
      <c r="P12910" t="s">
        <v>1598</v>
      </c>
      <c r="Q12910" t="s">
        <v>46</v>
      </c>
    </row>
    <row r="12911" spans="1:17" hidden="1" x14ac:dyDescent="0.25">
      <c r="A12911" t="s">
        <v>50364</v>
      </c>
      <c r="B12911" t="s">
        <v>50365</v>
      </c>
      <c r="C12911" s="1" t="str">
        <f t="shared" si="1859"/>
        <v>21:0723</v>
      </c>
      <c r="D12911" s="1" t="str">
        <f t="shared" si="1856"/>
        <v>21:0213</v>
      </c>
      <c r="E12911" t="s">
        <v>50366</v>
      </c>
      <c r="F12911" t="s">
        <v>50367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 t="s">
        <v>3419</v>
      </c>
      <c r="P12911" t="s">
        <v>880</v>
      </c>
      <c r="Q12911" t="s">
        <v>46</v>
      </c>
    </row>
    <row r="12912" spans="1:17" hidden="1" x14ac:dyDescent="0.25">
      <c r="A12912" t="s">
        <v>50368</v>
      </c>
      <c r="B12912" t="s">
        <v>50369</v>
      </c>
      <c r="C12912" s="1" t="str">
        <f t="shared" si="1859"/>
        <v>21:0723</v>
      </c>
      <c r="D12912" s="1" t="str">
        <f t="shared" si="1856"/>
        <v>21:0213</v>
      </c>
      <c r="E12912" t="s">
        <v>50370</v>
      </c>
      <c r="F12912" t="s">
        <v>50371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 t="s">
        <v>680</v>
      </c>
      <c r="P12912" t="s">
        <v>3569</v>
      </c>
      <c r="Q12912" t="s">
        <v>71</v>
      </c>
    </row>
    <row r="12913" spans="1:17" hidden="1" x14ac:dyDescent="0.25">
      <c r="A12913" t="s">
        <v>50372</v>
      </c>
      <c r="B12913" t="s">
        <v>50373</v>
      </c>
      <c r="C12913" s="1" t="str">
        <f t="shared" si="1859"/>
        <v>21:0723</v>
      </c>
      <c r="D12913" s="1" t="str">
        <f t="shared" si="1856"/>
        <v>21:0213</v>
      </c>
      <c r="E12913" t="s">
        <v>50374</v>
      </c>
      <c r="F12913" t="s">
        <v>50375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 t="s">
        <v>21</v>
      </c>
      <c r="P12913" t="s">
        <v>658</v>
      </c>
      <c r="Q12913" t="s">
        <v>149</v>
      </c>
    </row>
    <row r="12914" spans="1:17" hidden="1" x14ac:dyDescent="0.25">
      <c r="A12914" t="s">
        <v>50376</v>
      </c>
      <c r="B12914" t="s">
        <v>50377</v>
      </c>
      <c r="C12914" s="1" t="str">
        <f t="shared" si="1859"/>
        <v>21:0723</v>
      </c>
      <c r="D12914" s="1" t="str">
        <f t="shared" si="1856"/>
        <v>21:0213</v>
      </c>
      <c r="E12914" t="s">
        <v>50378</v>
      </c>
      <c r="F12914" t="s">
        <v>50379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 t="s">
        <v>21</v>
      </c>
      <c r="P12914" t="s">
        <v>636</v>
      </c>
      <c r="Q12914" t="s">
        <v>52</v>
      </c>
    </row>
    <row r="12915" spans="1:17" hidden="1" x14ac:dyDescent="0.25">
      <c r="A12915" t="s">
        <v>50380</v>
      </c>
      <c r="B12915" t="s">
        <v>50381</v>
      </c>
      <c r="C12915" s="1" t="str">
        <f t="shared" si="1859"/>
        <v>21:0723</v>
      </c>
      <c r="D12915" s="1" t="str">
        <f t="shared" si="1856"/>
        <v>21:0213</v>
      </c>
      <c r="E12915" t="s">
        <v>50382</v>
      </c>
      <c r="F12915" t="s">
        <v>50383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 t="s">
        <v>21</v>
      </c>
      <c r="P12915" t="s">
        <v>1631</v>
      </c>
      <c r="Q12915" t="s">
        <v>46</v>
      </c>
    </row>
    <row r="12916" spans="1:17" hidden="1" x14ac:dyDescent="0.25">
      <c r="A12916" t="s">
        <v>50384</v>
      </c>
      <c r="B12916" t="s">
        <v>50385</v>
      </c>
      <c r="C12916" s="1" t="str">
        <f t="shared" si="1859"/>
        <v>21:0723</v>
      </c>
      <c r="D12916" s="1" t="str">
        <f t="shared" si="1856"/>
        <v>21:0213</v>
      </c>
      <c r="E12916" t="s">
        <v>50386</v>
      </c>
      <c r="F12916" t="s">
        <v>50387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 t="s">
        <v>21</v>
      </c>
      <c r="P12916" t="s">
        <v>391</v>
      </c>
      <c r="Q12916" t="s">
        <v>29</v>
      </c>
    </row>
    <row r="12917" spans="1:17" hidden="1" x14ac:dyDescent="0.25">
      <c r="A12917" t="s">
        <v>50388</v>
      </c>
      <c r="B12917" t="s">
        <v>50389</v>
      </c>
      <c r="C12917" s="1" t="str">
        <f t="shared" si="1859"/>
        <v>21:0723</v>
      </c>
      <c r="D12917" s="1" t="str">
        <f t="shared" si="1856"/>
        <v>21:0213</v>
      </c>
      <c r="E12917" t="s">
        <v>50386</v>
      </c>
      <c r="F12917" t="s">
        <v>50390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 t="s">
        <v>21</v>
      </c>
      <c r="P12917" t="s">
        <v>391</v>
      </c>
      <c r="Q12917" t="s">
        <v>29</v>
      </c>
    </row>
    <row r="12918" spans="1:17" hidden="1" x14ac:dyDescent="0.25">
      <c r="A12918" t="s">
        <v>50391</v>
      </c>
      <c r="B12918" t="s">
        <v>50392</v>
      </c>
      <c r="C12918" s="1" t="str">
        <f t="shared" si="1859"/>
        <v>21:0723</v>
      </c>
      <c r="D12918" s="1" t="str">
        <f t="shared" si="1856"/>
        <v>21:0213</v>
      </c>
      <c r="E12918" t="s">
        <v>50393</v>
      </c>
      <c r="F12918" t="s">
        <v>50394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 t="s">
        <v>1247</v>
      </c>
      <c r="P12918" t="s">
        <v>391</v>
      </c>
      <c r="Q12918" t="s">
        <v>59</v>
      </c>
    </row>
    <row r="12919" spans="1:17" hidden="1" x14ac:dyDescent="0.25">
      <c r="A12919" t="s">
        <v>50395</v>
      </c>
      <c r="B12919" t="s">
        <v>50396</v>
      </c>
      <c r="C12919" s="1" t="str">
        <f t="shared" si="1859"/>
        <v>21:0723</v>
      </c>
      <c r="D12919" s="1" t="str">
        <f t="shared" si="1856"/>
        <v>21:0213</v>
      </c>
      <c r="E12919" t="s">
        <v>50397</v>
      </c>
      <c r="F12919" t="s">
        <v>50398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 t="s">
        <v>5641</v>
      </c>
      <c r="P12919" t="s">
        <v>2943</v>
      </c>
      <c r="Q12919" t="s">
        <v>35</v>
      </c>
    </row>
    <row r="12920" spans="1:17" hidden="1" x14ac:dyDescent="0.25">
      <c r="A12920" t="s">
        <v>50399</v>
      </c>
      <c r="B12920" t="s">
        <v>50400</v>
      </c>
      <c r="C12920" s="1" t="str">
        <f t="shared" si="1859"/>
        <v>21:0723</v>
      </c>
      <c r="D12920" s="1" t="str">
        <f t="shared" si="1856"/>
        <v>21:0213</v>
      </c>
      <c r="E12920" t="s">
        <v>50401</v>
      </c>
      <c r="F12920" t="s">
        <v>50402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 t="s">
        <v>48052</v>
      </c>
      <c r="P12920" t="s">
        <v>1515</v>
      </c>
      <c r="Q12920" t="s">
        <v>59</v>
      </c>
    </row>
    <row r="12921" spans="1:17" hidden="1" x14ac:dyDescent="0.25">
      <c r="A12921" t="s">
        <v>50403</v>
      </c>
      <c r="B12921" t="s">
        <v>50404</v>
      </c>
      <c r="C12921" s="1" t="str">
        <f t="shared" si="1859"/>
        <v>21:0723</v>
      </c>
      <c r="D12921" s="1" t="str">
        <f>HYPERLINK("http://geochem.nrcan.gc.ca/cdogs/content/svy/svy_e.htm", "")</f>
        <v/>
      </c>
      <c r="G12921" s="1" t="str">
        <f>HYPERLINK("http://geochem.nrcan.gc.ca/cdogs/content/cr_/cr_00085_e.htm", "85")</f>
        <v>85</v>
      </c>
      <c r="J12921" t="s">
        <v>11703</v>
      </c>
      <c r="K12921" t="s">
        <v>11704</v>
      </c>
      <c r="O12921" t="s">
        <v>2720</v>
      </c>
      <c r="P12921" t="s">
        <v>397</v>
      </c>
      <c r="Q12921" t="s">
        <v>59</v>
      </c>
    </row>
    <row r="12922" spans="1:17" hidden="1" x14ac:dyDescent="0.25">
      <c r="A12922" t="s">
        <v>50405</v>
      </c>
      <c r="B12922" t="s">
        <v>50406</v>
      </c>
      <c r="C12922" s="1" t="str">
        <f t="shared" si="1859"/>
        <v>21:0723</v>
      </c>
      <c r="D12922" s="1" t="str">
        <f t="shared" ref="D12922:D12932" si="1860">HYPERLINK("http://geochem.nrcan.gc.ca/cdogs/content/svy/svy210213_e.htm", "21:0213")</f>
        <v>21:0213</v>
      </c>
      <c r="E12922" t="s">
        <v>50407</v>
      </c>
      <c r="F12922" t="s">
        <v>50408</v>
      </c>
      <c r="H12922">
        <v>62.871103599999998</v>
      </c>
      <c r="I12922">
        <v>-135.46763970000001</v>
      </c>
      <c r="J12922" s="1" t="str">
        <f t="shared" ref="J12922:J12932" si="1861">HYPERLINK("http://geochem.nrcan.gc.ca/cdogs/content/kwd/kwd020018_e.htm", "Fluid (stream)")</f>
        <v>Fluid (stream)</v>
      </c>
      <c r="K12922" s="1" t="str">
        <f t="shared" ref="K12922:K12932" si="1862">HYPERLINK("http://geochem.nrcan.gc.ca/cdogs/content/kwd/kwd080007_e.htm", "Untreated Water")</f>
        <v>Untreated Water</v>
      </c>
      <c r="O12922" t="s">
        <v>30002</v>
      </c>
      <c r="P12922" t="s">
        <v>2943</v>
      </c>
      <c r="Q12922" t="s">
        <v>29</v>
      </c>
    </row>
    <row r="12923" spans="1:17" hidden="1" x14ac:dyDescent="0.25">
      <c r="A12923" t="s">
        <v>50409</v>
      </c>
      <c r="B12923" t="s">
        <v>50410</v>
      </c>
      <c r="C12923" s="1" t="str">
        <f t="shared" si="1859"/>
        <v>21:0723</v>
      </c>
      <c r="D12923" s="1" t="str">
        <f t="shared" si="1860"/>
        <v>21:0213</v>
      </c>
      <c r="E12923" t="s">
        <v>50411</v>
      </c>
      <c r="F12923" t="s">
        <v>50412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 t="s">
        <v>21</v>
      </c>
      <c r="P12923" t="s">
        <v>397</v>
      </c>
      <c r="Q12923" t="s">
        <v>71</v>
      </c>
    </row>
    <row r="12924" spans="1:17" hidden="1" x14ac:dyDescent="0.25">
      <c r="A12924" t="s">
        <v>50413</v>
      </c>
      <c r="B12924" t="s">
        <v>50414</v>
      </c>
      <c r="C12924" s="1" t="str">
        <f t="shared" si="1859"/>
        <v>21:0723</v>
      </c>
      <c r="D12924" s="1" t="str">
        <f t="shared" si="1860"/>
        <v>21:0213</v>
      </c>
      <c r="E12924" t="s">
        <v>50415</v>
      </c>
      <c r="F12924" t="s">
        <v>50416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 t="s">
        <v>576</v>
      </c>
      <c r="P12924" t="s">
        <v>583</v>
      </c>
      <c r="Q12924" t="s">
        <v>103</v>
      </c>
    </row>
    <row r="12925" spans="1:17" hidden="1" x14ac:dyDescent="0.25">
      <c r="A12925" t="s">
        <v>50417</v>
      </c>
      <c r="B12925" t="s">
        <v>50418</v>
      </c>
      <c r="C12925" s="1" t="str">
        <f t="shared" si="1859"/>
        <v>21:0723</v>
      </c>
      <c r="D12925" s="1" t="str">
        <f t="shared" si="1860"/>
        <v>21:0213</v>
      </c>
      <c r="E12925" t="s">
        <v>50419</v>
      </c>
      <c r="F12925" t="s">
        <v>50420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 t="s">
        <v>21</v>
      </c>
      <c r="P12925" t="s">
        <v>583</v>
      </c>
      <c r="Q12925" t="s">
        <v>46</v>
      </c>
    </row>
    <row r="12926" spans="1:17" hidden="1" x14ac:dyDescent="0.25">
      <c r="A12926" t="s">
        <v>50421</v>
      </c>
      <c r="B12926" t="s">
        <v>50422</v>
      </c>
      <c r="C12926" s="1" t="str">
        <f t="shared" si="1859"/>
        <v>21:0723</v>
      </c>
      <c r="D12926" s="1" t="str">
        <f t="shared" si="1860"/>
        <v>21:0213</v>
      </c>
      <c r="E12926" t="s">
        <v>50423</v>
      </c>
      <c r="F12926" t="s">
        <v>50424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 t="s">
        <v>19775</v>
      </c>
      <c r="P12926" t="s">
        <v>2212</v>
      </c>
      <c r="Q12926" t="s">
        <v>198</v>
      </c>
    </row>
    <row r="12927" spans="1:17" hidden="1" x14ac:dyDescent="0.25">
      <c r="A12927" t="s">
        <v>50425</v>
      </c>
      <c r="B12927" t="s">
        <v>50426</v>
      </c>
      <c r="C12927" s="1" t="str">
        <f t="shared" si="1859"/>
        <v>21:0723</v>
      </c>
      <c r="D12927" s="1" t="str">
        <f t="shared" si="1860"/>
        <v>21:0213</v>
      </c>
      <c r="E12927" t="s">
        <v>50427</v>
      </c>
      <c r="F12927" t="s">
        <v>50428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 t="s">
        <v>19116</v>
      </c>
      <c r="P12927" t="s">
        <v>397</v>
      </c>
      <c r="Q12927" t="s">
        <v>46</v>
      </c>
    </row>
    <row r="12928" spans="1:17" hidden="1" x14ac:dyDescent="0.25">
      <c r="A12928" t="s">
        <v>50429</v>
      </c>
      <c r="B12928" t="s">
        <v>50430</v>
      </c>
      <c r="C12928" s="1" t="str">
        <f t="shared" si="1859"/>
        <v>21:0723</v>
      </c>
      <c r="D12928" s="1" t="str">
        <f t="shared" si="1860"/>
        <v>21:0213</v>
      </c>
      <c r="E12928" t="s">
        <v>50431</v>
      </c>
      <c r="F12928" t="s">
        <v>50432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 t="s">
        <v>4378</v>
      </c>
      <c r="P12928" t="s">
        <v>1515</v>
      </c>
      <c r="Q12928" t="s">
        <v>46</v>
      </c>
    </row>
    <row r="12929" spans="1:17" hidden="1" x14ac:dyDescent="0.25">
      <c r="A12929" t="s">
        <v>50433</v>
      </c>
      <c r="B12929" t="s">
        <v>50434</v>
      </c>
      <c r="C12929" s="1" t="str">
        <f t="shared" si="1859"/>
        <v>21:0723</v>
      </c>
      <c r="D12929" s="1" t="str">
        <f t="shared" si="1860"/>
        <v>21:0213</v>
      </c>
      <c r="E12929" t="s">
        <v>50435</v>
      </c>
      <c r="F12929" t="s">
        <v>50436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 t="s">
        <v>21</v>
      </c>
      <c r="P12929" t="s">
        <v>397</v>
      </c>
      <c r="Q12929" t="s">
        <v>46</v>
      </c>
    </row>
    <row r="12930" spans="1:17" hidden="1" x14ac:dyDescent="0.25">
      <c r="A12930" t="s">
        <v>50437</v>
      </c>
      <c r="B12930" t="s">
        <v>50438</v>
      </c>
      <c r="C12930" s="1" t="str">
        <f t="shared" si="1859"/>
        <v>21:0723</v>
      </c>
      <c r="D12930" s="1" t="str">
        <f t="shared" si="1860"/>
        <v>21:0213</v>
      </c>
      <c r="E12930" t="s">
        <v>50439</v>
      </c>
      <c r="F12930" t="s">
        <v>50440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 t="s">
        <v>17347</v>
      </c>
      <c r="P12930" t="s">
        <v>1515</v>
      </c>
      <c r="Q12930" t="s">
        <v>23</v>
      </c>
    </row>
    <row r="12931" spans="1:17" hidden="1" x14ac:dyDescent="0.25">
      <c r="A12931" t="s">
        <v>50441</v>
      </c>
      <c r="B12931" t="s">
        <v>50442</v>
      </c>
      <c r="C12931" s="1" t="str">
        <f t="shared" si="1859"/>
        <v>21:0723</v>
      </c>
      <c r="D12931" s="1" t="str">
        <f t="shared" si="1860"/>
        <v>21:0213</v>
      </c>
      <c r="E12931" t="s">
        <v>50443</v>
      </c>
      <c r="F12931" t="s">
        <v>50444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 t="s">
        <v>22039</v>
      </c>
      <c r="P12931" t="s">
        <v>2943</v>
      </c>
      <c r="Q12931" t="s">
        <v>59</v>
      </c>
    </row>
    <row r="12932" spans="1:17" hidden="1" x14ac:dyDescent="0.25">
      <c r="A12932" t="s">
        <v>50445</v>
      </c>
      <c r="B12932" t="s">
        <v>50446</v>
      </c>
      <c r="C12932" s="1" t="str">
        <f t="shared" si="1859"/>
        <v>21:0723</v>
      </c>
      <c r="D12932" s="1" t="str">
        <f t="shared" si="1860"/>
        <v>21:0213</v>
      </c>
      <c r="E12932" t="s">
        <v>50447</v>
      </c>
      <c r="F12932" t="s">
        <v>50448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 t="s">
        <v>2927</v>
      </c>
      <c r="P12932" t="s">
        <v>397</v>
      </c>
      <c r="Q12932" t="s">
        <v>93</v>
      </c>
    </row>
    <row r="12933" spans="1:17" hidden="1" x14ac:dyDescent="0.25">
      <c r="A12933" t="s">
        <v>50449</v>
      </c>
      <c r="B12933" t="s">
        <v>50450</v>
      </c>
      <c r="C12933" s="1" t="str">
        <f t="shared" si="1859"/>
        <v>21:0723</v>
      </c>
      <c r="D12933" s="1" t="str">
        <f>HYPERLINK("http://geochem.nrcan.gc.ca/cdogs/content/svy/svy_e.htm", "")</f>
        <v/>
      </c>
      <c r="G12933" s="1" t="str">
        <f>HYPERLINK("http://geochem.nrcan.gc.ca/cdogs/content/cr_/cr_00084_e.htm", "84")</f>
        <v>84</v>
      </c>
      <c r="J12933" t="s">
        <v>11703</v>
      </c>
      <c r="K12933" t="s">
        <v>11704</v>
      </c>
      <c r="O12933" t="s">
        <v>57</v>
      </c>
      <c r="P12933" t="s">
        <v>2212</v>
      </c>
      <c r="Q12933" t="s">
        <v>29</v>
      </c>
    </row>
    <row r="12934" spans="1:17" hidden="1" x14ac:dyDescent="0.25">
      <c r="A12934" t="s">
        <v>50451</v>
      </c>
      <c r="B12934" t="s">
        <v>50452</v>
      </c>
      <c r="C12934" s="1" t="str">
        <f t="shared" si="1859"/>
        <v>21:0723</v>
      </c>
      <c r="D12934" s="1" t="str">
        <f t="shared" ref="D12934:D12956" si="1863">HYPERLINK("http://geochem.nrcan.gc.ca/cdogs/content/svy/svy210213_e.htm", "21:0213")</f>
        <v>21:0213</v>
      </c>
      <c r="E12934" t="s">
        <v>50453</v>
      </c>
      <c r="F12934" t="s">
        <v>50454</v>
      </c>
      <c r="H12934">
        <v>62.857601099999997</v>
      </c>
      <c r="I12934">
        <v>-135.60544110000001</v>
      </c>
      <c r="J12934" s="1" t="str">
        <f t="shared" ref="J12934:J12956" si="1864">HYPERLINK("http://geochem.nrcan.gc.ca/cdogs/content/kwd/kwd020018_e.htm", "Fluid (stream)")</f>
        <v>Fluid (stream)</v>
      </c>
      <c r="K12934" s="1" t="str">
        <f t="shared" ref="K12934:K12956" si="1865">HYPERLINK("http://geochem.nrcan.gc.ca/cdogs/content/kwd/kwd080007_e.htm", "Untreated Water")</f>
        <v>Untreated Water</v>
      </c>
      <c r="O12934" t="s">
        <v>3980</v>
      </c>
      <c r="P12934" t="s">
        <v>2212</v>
      </c>
      <c r="Q12934" t="s">
        <v>35</v>
      </c>
    </row>
    <row r="12935" spans="1:17" hidden="1" x14ac:dyDescent="0.25">
      <c r="A12935" t="s">
        <v>50455</v>
      </c>
      <c r="B12935" t="s">
        <v>50456</v>
      </c>
      <c r="C12935" s="1" t="str">
        <f t="shared" si="1859"/>
        <v>21:0723</v>
      </c>
      <c r="D12935" s="1" t="str">
        <f t="shared" si="1863"/>
        <v>21:0213</v>
      </c>
      <c r="E12935" t="s">
        <v>50457</v>
      </c>
      <c r="F12935" t="s">
        <v>50458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 t="s">
        <v>9517</v>
      </c>
      <c r="P12935" t="s">
        <v>2943</v>
      </c>
      <c r="Q12935" t="s">
        <v>23</v>
      </c>
    </row>
    <row r="12936" spans="1:17" hidden="1" x14ac:dyDescent="0.25">
      <c r="A12936" t="s">
        <v>50459</v>
      </c>
      <c r="B12936" t="s">
        <v>50460</v>
      </c>
      <c r="C12936" s="1" t="str">
        <f t="shared" si="1859"/>
        <v>21:0723</v>
      </c>
      <c r="D12936" s="1" t="str">
        <f t="shared" si="1863"/>
        <v>21:0213</v>
      </c>
      <c r="E12936" t="s">
        <v>50461</v>
      </c>
      <c r="F12936" t="s">
        <v>50462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 t="s">
        <v>311</v>
      </c>
      <c r="P12936" t="s">
        <v>397</v>
      </c>
      <c r="Q12936" t="s">
        <v>23</v>
      </c>
    </row>
    <row r="12937" spans="1:17" hidden="1" x14ac:dyDescent="0.25">
      <c r="A12937" t="s">
        <v>50463</v>
      </c>
      <c r="B12937" t="s">
        <v>50464</v>
      </c>
      <c r="C12937" s="1" t="str">
        <f t="shared" si="1859"/>
        <v>21:0723</v>
      </c>
      <c r="D12937" s="1" t="str">
        <f t="shared" si="1863"/>
        <v>21:0213</v>
      </c>
      <c r="E12937" t="s">
        <v>50465</v>
      </c>
      <c r="F12937" t="s">
        <v>50466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 t="s">
        <v>9521</v>
      </c>
      <c r="P12937" t="s">
        <v>2943</v>
      </c>
      <c r="Q12937" t="s">
        <v>46</v>
      </c>
    </row>
    <row r="12938" spans="1:17" hidden="1" x14ac:dyDescent="0.25">
      <c r="A12938" t="s">
        <v>50467</v>
      </c>
      <c r="B12938" t="s">
        <v>50468</v>
      </c>
      <c r="C12938" s="1" t="str">
        <f t="shared" si="1859"/>
        <v>21:0723</v>
      </c>
      <c r="D12938" s="1" t="str">
        <f t="shared" si="1863"/>
        <v>21:0213</v>
      </c>
      <c r="E12938" t="s">
        <v>50465</v>
      </c>
      <c r="F12938" t="s">
        <v>50469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 t="s">
        <v>576</v>
      </c>
      <c r="P12938" t="s">
        <v>1631</v>
      </c>
      <c r="Q12938" t="s">
        <v>46</v>
      </c>
    </row>
    <row r="12939" spans="1:17" hidden="1" x14ac:dyDescent="0.25">
      <c r="A12939" t="s">
        <v>50470</v>
      </c>
      <c r="B12939" t="s">
        <v>50471</v>
      </c>
      <c r="C12939" s="1" t="str">
        <f t="shared" si="1859"/>
        <v>21:0723</v>
      </c>
      <c r="D12939" s="1" t="str">
        <f t="shared" si="1863"/>
        <v>21:0213</v>
      </c>
      <c r="E12939" t="s">
        <v>50472</v>
      </c>
      <c r="F12939" t="s">
        <v>50473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 t="s">
        <v>21</v>
      </c>
      <c r="P12939" t="s">
        <v>397</v>
      </c>
      <c r="Q12939" t="s">
        <v>103</v>
      </c>
    </row>
    <row r="12940" spans="1:17" hidden="1" x14ac:dyDescent="0.25">
      <c r="A12940" t="s">
        <v>50474</v>
      </c>
      <c r="B12940" t="s">
        <v>50475</v>
      </c>
      <c r="C12940" s="1" t="str">
        <f t="shared" si="1859"/>
        <v>21:0723</v>
      </c>
      <c r="D12940" s="1" t="str">
        <f t="shared" si="1863"/>
        <v>21:0213</v>
      </c>
      <c r="E12940" t="s">
        <v>50476</v>
      </c>
      <c r="F12940" t="s">
        <v>50477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 t="s">
        <v>21</v>
      </c>
      <c r="P12940" t="s">
        <v>397</v>
      </c>
      <c r="Q12940" t="s">
        <v>215</v>
      </c>
    </row>
    <row r="12941" spans="1:17" hidden="1" x14ac:dyDescent="0.25">
      <c r="A12941" t="s">
        <v>50478</v>
      </c>
      <c r="B12941" t="s">
        <v>50479</v>
      </c>
      <c r="C12941" s="1" t="str">
        <f t="shared" si="1859"/>
        <v>21:0723</v>
      </c>
      <c r="D12941" s="1" t="str">
        <f t="shared" si="1863"/>
        <v>21:0213</v>
      </c>
      <c r="E12941" t="s">
        <v>50480</v>
      </c>
      <c r="F12941" t="s">
        <v>50481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 t="s">
        <v>27904</v>
      </c>
      <c r="P12941" t="s">
        <v>391</v>
      </c>
      <c r="Q12941" t="s">
        <v>71</v>
      </c>
    </row>
    <row r="12942" spans="1:17" hidden="1" x14ac:dyDescent="0.25">
      <c r="A12942" t="s">
        <v>50482</v>
      </c>
      <c r="B12942" t="s">
        <v>50483</v>
      </c>
      <c r="C12942" s="1" t="str">
        <f t="shared" si="1859"/>
        <v>21:0723</v>
      </c>
      <c r="D12942" s="1" t="str">
        <f t="shared" si="1863"/>
        <v>21:0213</v>
      </c>
      <c r="E12942" t="s">
        <v>50484</v>
      </c>
      <c r="F12942" t="s">
        <v>50485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 t="s">
        <v>22006</v>
      </c>
      <c r="P12942" t="s">
        <v>391</v>
      </c>
      <c r="Q12942" t="s">
        <v>103</v>
      </c>
    </row>
    <row r="12943" spans="1:17" hidden="1" x14ac:dyDescent="0.25">
      <c r="A12943" t="s">
        <v>50486</v>
      </c>
      <c r="B12943" t="s">
        <v>50487</v>
      </c>
      <c r="C12943" s="1" t="str">
        <f t="shared" si="1859"/>
        <v>21:0723</v>
      </c>
      <c r="D12943" s="1" t="str">
        <f t="shared" si="1863"/>
        <v>21:0213</v>
      </c>
      <c r="E12943" t="s">
        <v>50488</v>
      </c>
      <c r="F12943" t="s">
        <v>50489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 t="s">
        <v>50490</v>
      </c>
      <c r="P12943" t="s">
        <v>391</v>
      </c>
      <c r="Q12943" t="s">
        <v>103</v>
      </c>
    </row>
    <row r="12944" spans="1:17" hidden="1" x14ac:dyDescent="0.25">
      <c r="A12944" t="s">
        <v>50491</v>
      </c>
      <c r="B12944" t="s">
        <v>50492</v>
      </c>
      <c r="C12944" s="1" t="str">
        <f t="shared" si="1859"/>
        <v>21:0723</v>
      </c>
      <c r="D12944" s="1" t="str">
        <f t="shared" si="1863"/>
        <v>21:0213</v>
      </c>
      <c r="E12944" t="s">
        <v>50493</v>
      </c>
      <c r="F12944" t="s">
        <v>50494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 t="s">
        <v>21</v>
      </c>
      <c r="P12944" t="s">
        <v>583</v>
      </c>
      <c r="Q12944" t="s">
        <v>71</v>
      </c>
    </row>
    <row r="12945" spans="1:17" hidden="1" x14ac:dyDescent="0.25">
      <c r="A12945" t="s">
        <v>50495</v>
      </c>
      <c r="B12945" t="s">
        <v>50496</v>
      </c>
      <c r="C12945" s="1" t="str">
        <f t="shared" si="1859"/>
        <v>21:0723</v>
      </c>
      <c r="D12945" s="1" t="str">
        <f t="shared" si="1863"/>
        <v>21:0213</v>
      </c>
      <c r="E12945" t="s">
        <v>50497</v>
      </c>
      <c r="F12945" t="s">
        <v>50498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 t="s">
        <v>21</v>
      </c>
      <c r="P12945" t="s">
        <v>583</v>
      </c>
      <c r="Q12945" t="s">
        <v>215</v>
      </c>
    </row>
    <row r="12946" spans="1:17" hidden="1" x14ac:dyDescent="0.25">
      <c r="A12946" t="s">
        <v>50499</v>
      </c>
      <c r="B12946" t="s">
        <v>50500</v>
      </c>
      <c r="C12946" s="1" t="str">
        <f t="shared" si="1859"/>
        <v>21:0723</v>
      </c>
      <c r="D12946" s="1" t="str">
        <f t="shared" si="1863"/>
        <v>21:0213</v>
      </c>
      <c r="E12946" t="s">
        <v>50501</v>
      </c>
      <c r="F12946" t="s">
        <v>50502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 t="s">
        <v>21</v>
      </c>
      <c r="P12946" t="s">
        <v>397</v>
      </c>
      <c r="Q12946" t="s">
        <v>93</v>
      </c>
    </row>
    <row r="12947" spans="1:17" hidden="1" x14ac:dyDescent="0.25">
      <c r="A12947" t="s">
        <v>50503</v>
      </c>
      <c r="B12947" t="s">
        <v>50504</v>
      </c>
      <c r="C12947" s="1" t="str">
        <f t="shared" si="1859"/>
        <v>21:0723</v>
      </c>
      <c r="D12947" s="1" t="str">
        <f t="shared" si="1863"/>
        <v>21:0213</v>
      </c>
      <c r="E12947" t="s">
        <v>50505</v>
      </c>
      <c r="F12947" t="s">
        <v>50506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 t="s">
        <v>8284</v>
      </c>
      <c r="P12947" t="s">
        <v>2943</v>
      </c>
      <c r="Q12947" t="s">
        <v>71</v>
      </c>
    </row>
    <row r="12948" spans="1:17" hidden="1" x14ac:dyDescent="0.25">
      <c r="A12948" t="s">
        <v>50507</v>
      </c>
      <c r="B12948" t="s">
        <v>50508</v>
      </c>
      <c r="C12948" s="1" t="str">
        <f t="shared" si="1859"/>
        <v>21:0723</v>
      </c>
      <c r="D12948" s="1" t="str">
        <f t="shared" si="1863"/>
        <v>21:0213</v>
      </c>
      <c r="E12948" t="s">
        <v>50509</v>
      </c>
      <c r="F12948" t="s">
        <v>50510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 t="s">
        <v>21</v>
      </c>
      <c r="P12948" t="s">
        <v>583</v>
      </c>
      <c r="Q12948" t="s">
        <v>3836</v>
      </c>
    </row>
    <row r="12949" spans="1:17" hidden="1" x14ac:dyDescent="0.25">
      <c r="A12949" t="s">
        <v>50511</v>
      </c>
      <c r="B12949" t="s">
        <v>50512</v>
      </c>
      <c r="C12949" s="1" t="str">
        <f t="shared" si="1859"/>
        <v>21:0723</v>
      </c>
      <c r="D12949" s="1" t="str">
        <f t="shared" si="1863"/>
        <v>21:0213</v>
      </c>
      <c r="E12949" t="s">
        <v>50513</v>
      </c>
      <c r="F12949" t="s">
        <v>50514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 t="s">
        <v>21</v>
      </c>
      <c r="P12949" t="s">
        <v>1515</v>
      </c>
      <c r="Q12949" t="s">
        <v>52</v>
      </c>
    </row>
    <row r="12950" spans="1:17" hidden="1" x14ac:dyDescent="0.25">
      <c r="A12950" t="s">
        <v>50515</v>
      </c>
      <c r="B12950" t="s">
        <v>50516</v>
      </c>
      <c r="C12950" s="1" t="str">
        <f t="shared" si="1859"/>
        <v>21:0723</v>
      </c>
      <c r="D12950" s="1" t="str">
        <f t="shared" si="1863"/>
        <v>21:0213</v>
      </c>
      <c r="E12950" t="s">
        <v>50517</v>
      </c>
      <c r="F12950" t="s">
        <v>50518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 t="s">
        <v>3651</v>
      </c>
      <c r="P12950" t="s">
        <v>1631</v>
      </c>
      <c r="Q12950" t="s">
        <v>71</v>
      </c>
    </row>
    <row r="12951" spans="1:17" hidden="1" x14ac:dyDescent="0.25">
      <c r="A12951" t="s">
        <v>50519</v>
      </c>
      <c r="B12951" t="s">
        <v>50520</v>
      </c>
      <c r="C12951" s="1" t="str">
        <f t="shared" si="1859"/>
        <v>21:0723</v>
      </c>
      <c r="D12951" s="1" t="str">
        <f t="shared" si="1863"/>
        <v>21:0213</v>
      </c>
      <c r="E12951" t="s">
        <v>50521</v>
      </c>
      <c r="F12951" t="s">
        <v>50522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 t="s">
        <v>2725</v>
      </c>
      <c r="P12951" t="s">
        <v>583</v>
      </c>
      <c r="Q12951" t="s">
        <v>215</v>
      </c>
    </row>
    <row r="12952" spans="1:17" hidden="1" x14ac:dyDescent="0.25">
      <c r="A12952" t="s">
        <v>50523</v>
      </c>
      <c r="B12952" t="s">
        <v>50524</v>
      </c>
      <c r="C12952" s="1" t="str">
        <f t="shared" si="1859"/>
        <v>21:0723</v>
      </c>
      <c r="D12952" s="1" t="str">
        <f t="shared" si="1863"/>
        <v>21:0213</v>
      </c>
      <c r="E12952" t="s">
        <v>50525</v>
      </c>
      <c r="F12952" t="s">
        <v>50526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 t="s">
        <v>11795</v>
      </c>
      <c r="P12952" t="s">
        <v>22</v>
      </c>
      <c r="Q12952" t="s">
        <v>93</v>
      </c>
    </row>
    <row r="12953" spans="1:17" hidden="1" x14ac:dyDescent="0.25">
      <c r="A12953" t="s">
        <v>50527</v>
      </c>
      <c r="B12953" t="s">
        <v>50528</v>
      </c>
      <c r="C12953" s="1" t="str">
        <f t="shared" si="1859"/>
        <v>21:0723</v>
      </c>
      <c r="D12953" s="1" t="str">
        <f t="shared" si="1863"/>
        <v>21:0213</v>
      </c>
      <c r="E12953" t="s">
        <v>50529</v>
      </c>
      <c r="F12953" t="s">
        <v>50530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 t="s">
        <v>1247</v>
      </c>
      <c r="P12953" t="s">
        <v>2212</v>
      </c>
      <c r="Q12953" t="s">
        <v>149</v>
      </c>
    </row>
    <row r="12954" spans="1:17" hidden="1" x14ac:dyDescent="0.25">
      <c r="A12954" t="s">
        <v>50531</v>
      </c>
      <c r="B12954" t="s">
        <v>50532</v>
      </c>
      <c r="C12954" s="1" t="str">
        <f t="shared" si="1859"/>
        <v>21:0723</v>
      </c>
      <c r="D12954" s="1" t="str">
        <f t="shared" si="1863"/>
        <v>21:0213</v>
      </c>
      <c r="E12954" t="s">
        <v>50533</v>
      </c>
      <c r="F12954" t="s">
        <v>50534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 t="s">
        <v>49091</v>
      </c>
      <c r="P12954" t="s">
        <v>2943</v>
      </c>
      <c r="Q12954" t="s">
        <v>215</v>
      </c>
    </row>
    <row r="12955" spans="1:17" hidden="1" x14ac:dyDescent="0.25">
      <c r="A12955" t="s">
        <v>50535</v>
      </c>
      <c r="B12955" t="s">
        <v>50536</v>
      </c>
      <c r="C12955" s="1" t="str">
        <f t="shared" si="1859"/>
        <v>21:0723</v>
      </c>
      <c r="D12955" s="1" t="str">
        <f t="shared" si="1863"/>
        <v>21:0213</v>
      </c>
      <c r="E12955" t="s">
        <v>50537</v>
      </c>
      <c r="F12955" t="s">
        <v>50538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 t="s">
        <v>48052</v>
      </c>
      <c r="P12955" t="s">
        <v>2943</v>
      </c>
      <c r="Q12955" t="s">
        <v>103</v>
      </c>
    </row>
    <row r="12956" spans="1:17" hidden="1" x14ac:dyDescent="0.25">
      <c r="A12956" t="s">
        <v>50539</v>
      </c>
      <c r="B12956" t="s">
        <v>50540</v>
      </c>
      <c r="C12956" s="1" t="str">
        <f t="shared" si="1859"/>
        <v>21:0723</v>
      </c>
      <c r="D12956" s="1" t="str">
        <f t="shared" si="1863"/>
        <v>21:0213</v>
      </c>
      <c r="E12956" t="s">
        <v>50541</v>
      </c>
      <c r="F12956" t="s">
        <v>50542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 t="s">
        <v>21</v>
      </c>
      <c r="P12956" t="s">
        <v>6370</v>
      </c>
      <c r="Q12956" t="s">
        <v>103</v>
      </c>
    </row>
    <row r="12957" spans="1:17" hidden="1" x14ac:dyDescent="0.25">
      <c r="A12957" t="s">
        <v>50543</v>
      </c>
      <c r="B12957" t="s">
        <v>50544</v>
      </c>
      <c r="C12957" s="1" t="str">
        <f t="shared" si="1859"/>
        <v>21:0723</v>
      </c>
      <c r="D12957" s="1" t="str">
        <f>HYPERLINK("http://geochem.nrcan.gc.ca/cdogs/content/svy/svy_e.htm", "")</f>
        <v/>
      </c>
      <c r="G12957" s="1" t="str">
        <f>HYPERLINK("http://geochem.nrcan.gc.ca/cdogs/content/cr_/cr_00086_e.htm", "86")</f>
        <v>86</v>
      </c>
      <c r="J12957" t="s">
        <v>11703</v>
      </c>
      <c r="K12957" t="s">
        <v>11704</v>
      </c>
      <c r="O12957" t="s">
        <v>3376</v>
      </c>
      <c r="P12957" t="s">
        <v>658</v>
      </c>
      <c r="Q12957" t="s">
        <v>198</v>
      </c>
    </row>
    <row r="12958" spans="1:17" hidden="1" x14ac:dyDescent="0.25">
      <c r="A12958" t="s">
        <v>50545</v>
      </c>
      <c r="B12958" t="s">
        <v>50546</v>
      </c>
      <c r="C12958" s="1" t="str">
        <f t="shared" si="1859"/>
        <v>21:0723</v>
      </c>
      <c r="D12958" s="1" t="str">
        <f t="shared" ref="D12958:D12974" si="1866">HYPERLINK("http://geochem.nrcan.gc.ca/cdogs/content/svy/svy210213_e.htm", "21:0213")</f>
        <v>21:0213</v>
      </c>
      <c r="E12958" t="s">
        <v>50541</v>
      </c>
      <c r="F12958" t="s">
        <v>50547</v>
      </c>
      <c r="H12958">
        <v>62.955502600000003</v>
      </c>
      <c r="I12958">
        <v>-134.69662109999999</v>
      </c>
      <c r="J12958" s="1" t="str">
        <f t="shared" ref="J12958:J12974" si="1867">HYPERLINK("http://geochem.nrcan.gc.ca/cdogs/content/kwd/kwd020018_e.htm", "Fluid (stream)")</f>
        <v>Fluid (stream)</v>
      </c>
      <c r="K12958" s="1" t="str">
        <f t="shared" ref="K12958:K12974" si="1868">HYPERLINK("http://geochem.nrcan.gc.ca/cdogs/content/kwd/kwd080007_e.htm", "Untreated Water")</f>
        <v>Untreated Water</v>
      </c>
      <c r="O12958" t="s">
        <v>21</v>
      </c>
      <c r="P12958" t="s">
        <v>6834</v>
      </c>
      <c r="Q12958" t="s">
        <v>93</v>
      </c>
    </row>
    <row r="12959" spans="1:17" hidden="1" x14ac:dyDescent="0.25">
      <c r="A12959" t="s">
        <v>50548</v>
      </c>
      <c r="B12959" t="s">
        <v>50549</v>
      </c>
      <c r="C12959" s="1" t="str">
        <f t="shared" si="1859"/>
        <v>21:0723</v>
      </c>
      <c r="D12959" s="1" t="str">
        <f t="shared" si="1866"/>
        <v>21:0213</v>
      </c>
      <c r="E12959" t="s">
        <v>50550</v>
      </c>
      <c r="F12959" t="s">
        <v>50551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 t="s">
        <v>21</v>
      </c>
      <c r="P12959" t="s">
        <v>4464</v>
      </c>
      <c r="Q12959" t="s">
        <v>93</v>
      </c>
    </row>
    <row r="12960" spans="1:17" hidden="1" x14ac:dyDescent="0.25">
      <c r="A12960" t="s">
        <v>50552</v>
      </c>
      <c r="B12960" t="s">
        <v>50553</v>
      </c>
      <c r="C12960" s="1" t="str">
        <f t="shared" si="1859"/>
        <v>21:0723</v>
      </c>
      <c r="D12960" s="1" t="str">
        <f t="shared" si="1866"/>
        <v>21:0213</v>
      </c>
      <c r="E12960" t="s">
        <v>50554</v>
      </c>
      <c r="F12960" t="s">
        <v>50555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 t="s">
        <v>21</v>
      </c>
      <c r="P12960" t="s">
        <v>397</v>
      </c>
      <c r="Q12960" t="s">
        <v>103</v>
      </c>
    </row>
    <row r="12961" spans="1:17" hidden="1" x14ac:dyDescent="0.25">
      <c r="A12961" t="s">
        <v>50556</v>
      </c>
      <c r="B12961" t="s">
        <v>50557</v>
      </c>
      <c r="C12961" s="1" t="str">
        <f t="shared" si="1859"/>
        <v>21:0723</v>
      </c>
      <c r="D12961" s="1" t="str">
        <f t="shared" si="1866"/>
        <v>21:0213</v>
      </c>
      <c r="E12961" t="s">
        <v>50558</v>
      </c>
      <c r="F12961" t="s">
        <v>50559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 t="s">
        <v>21</v>
      </c>
      <c r="P12961" t="s">
        <v>1631</v>
      </c>
      <c r="Q12961" t="s">
        <v>93</v>
      </c>
    </row>
    <row r="12962" spans="1:17" hidden="1" x14ac:dyDescent="0.25">
      <c r="A12962" t="s">
        <v>50560</v>
      </c>
      <c r="B12962" t="s">
        <v>50561</v>
      </c>
      <c r="C12962" s="1" t="str">
        <f t="shared" si="1859"/>
        <v>21:0723</v>
      </c>
      <c r="D12962" s="1" t="str">
        <f t="shared" si="1866"/>
        <v>21:0213</v>
      </c>
      <c r="E12962" t="s">
        <v>50562</v>
      </c>
      <c r="F12962" t="s">
        <v>50563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 t="s">
        <v>21</v>
      </c>
      <c r="P12962" t="s">
        <v>631</v>
      </c>
      <c r="Q12962" t="s">
        <v>71</v>
      </c>
    </row>
    <row r="12963" spans="1:17" hidden="1" x14ac:dyDescent="0.25">
      <c r="A12963" t="s">
        <v>50564</v>
      </c>
      <c r="B12963" t="s">
        <v>50565</v>
      </c>
      <c r="C12963" s="1" t="str">
        <f t="shared" si="1859"/>
        <v>21:0723</v>
      </c>
      <c r="D12963" s="1" t="str">
        <f t="shared" si="1866"/>
        <v>21:0213</v>
      </c>
      <c r="E12963" t="s">
        <v>50566</v>
      </c>
      <c r="F12963" t="s">
        <v>50567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 t="s">
        <v>21</v>
      </c>
      <c r="P12963" t="s">
        <v>391</v>
      </c>
      <c r="Q12963" t="s">
        <v>71</v>
      </c>
    </row>
    <row r="12964" spans="1:17" hidden="1" x14ac:dyDescent="0.25">
      <c r="A12964" t="s">
        <v>50568</v>
      </c>
      <c r="B12964" t="s">
        <v>50569</v>
      </c>
      <c r="C12964" s="1" t="str">
        <f t="shared" si="1859"/>
        <v>21:0723</v>
      </c>
      <c r="D12964" s="1" t="str">
        <f t="shared" si="1866"/>
        <v>21:0213</v>
      </c>
      <c r="E12964" t="s">
        <v>50570</v>
      </c>
      <c r="F12964" t="s">
        <v>50571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 t="s">
        <v>21</v>
      </c>
      <c r="P12964" t="s">
        <v>2943</v>
      </c>
      <c r="Q12964" t="s">
        <v>93</v>
      </c>
    </row>
    <row r="12965" spans="1:17" hidden="1" x14ac:dyDescent="0.25">
      <c r="A12965" t="s">
        <v>50572</v>
      </c>
      <c r="B12965" t="s">
        <v>50573</v>
      </c>
      <c r="C12965" s="1" t="str">
        <f t="shared" si="1859"/>
        <v>21:0723</v>
      </c>
      <c r="D12965" s="1" t="str">
        <f t="shared" si="1866"/>
        <v>21:0213</v>
      </c>
      <c r="E12965" t="s">
        <v>50574</v>
      </c>
      <c r="F12965" t="s">
        <v>50575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 t="s">
        <v>50576</v>
      </c>
      <c r="P12965" t="s">
        <v>1631</v>
      </c>
      <c r="Q12965" t="s">
        <v>198</v>
      </c>
    </row>
    <row r="12966" spans="1:17" hidden="1" x14ac:dyDescent="0.25">
      <c r="A12966" t="s">
        <v>50577</v>
      </c>
      <c r="B12966" t="s">
        <v>50578</v>
      </c>
      <c r="C12966" s="1" t="str">
        <f t="shared" si="1859"/>
        <v>21:0723</v>
      </c>
      <c r="D12966" s="1" t="str">
        <f t="shared" si="1866"/>
        <v>21:0213</v>
      </c>
      <c r="E12966" t="s">
        <v>50579</v>
      </c>
      <c r="F12966" t="s">
        <v>50580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 t="s">
        <v>46297</v>
      </c>
      <c r="P12966" t="s">
        <v>631</v>
      </c>
      <c r="Q12966" t="s">
        <v>29</v>
      </c>
    </row>
    <row r="12967" spans="1:17" hidden="1" x14ac:dyDescent="0.25">
      <c r="A12967" t="s">
        <v>50581</v>
      </c>
      <c r="B12967" t="s">
        <v>50582</v>
      </c>
      <c r="C12967" s="1" t="str">
        <f t="shared" si="1859"/>
        <v>21:0723</v>
      </c>
      <c r="D12967" s="1" t="str">
        <f t="shared" si="1866"/>
        <v>21:0213</v>
      </c>
      <c r="E12967" t="s">
        <v>50579</v>
      </c>
      <c r="F12967" t="s">
        <v>50583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 t="s">
        <v>50584</v>
      </c>
      <c r="P12967" t="s">
        <v>2943</v>
      </c>
      <c r="Q12967" t="s">
        <v>46</v>
      </c>
    </row>
    <row r="12968" spans="1:17" hidden="1" x14ac:dyDescent="0.25">
      <c r="A12968" t="s">
        <v>50585</v>
      </c>
      <c r="B12968" t="s">
        <v>50586</v>
      </c>
      <c r="C12968" s="1" t="str">
        <f t="shared" si="1859"/>
        <v>21:0723</v>
      </c>
      <c r="D12968" s="1" t="str">
        <f t="shared" si="1866"/>
        <v>21:0213</v>
      </c>
      <c r="E12968" t="s">
        <v>50587</v>
      </c>
      <c r="F12968" t="s">
        <v>50588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 t="s">
        <v>16712</v>
      </c>
      <c r="P12968" t="s">
        <v>2943</v>
      </c>
      <c r="Q12968" t="s">
        <v>29</v>
      </c>
    </row>
    <row r="12969" spans="1:17" hidden="1" x14ac:dyDescent="0.25">
      <c r="A12969" t="s">
        <v>50589</v>
      </c>
      <c r="B12969" t="s">
        <v>50590</v>
      </c>
      <c r="C12969" s="1" t="str">
        <f t="shared" si="1859"/>
        <v>21:0723</v>
      </c>
      <c r="D12969" s="1" t="str">
        <f t="shared" si="1866"/>
        <v>21:0213</v>
      </c>
      <c r="E12969" t="s">
        <v>50591</v>
      </c>
      <c r="F12969" t="s">
        <v>50592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 t="s">
        <v>370</v>
      </c>
      <c r="P12969" t="s">
        <v>2212</v>
      </c>
      <c r="Q12969" t="s">
        <v>52</v>
      </c>
    </row>
    <row r="12970" spans="1:17" hidden="1" x14ac:dyDescent="0.25">
      <c r="A12970" t="s">
        <v>50593</v>
      </c>
      <c r="B12970" t="s">
        <v>50594</v>
      </c>
      <c r="C12970" s="1" t="str">
        <f t="shared" si="1859"/>
        <v>21:0723</v>
      </c>
      <c r="D12970" s="1" t="str">
        <f t="shared" si="1866"/>
        <v>21:0213</v>
      </c>
      <c r="E12970" t="s">
        <v>50595</v>
      </c>
      <c r="F12970" t="s">
        <v>50596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 t="s">
        <v>17381</v>
      </c>
      <c r="P12970" t="s">
        <v>2212</v>
      </c>
      <c r="Q12970" t="s">
        <v>52</v>
      </c>
    </row>
    <row r="12971" spans="1:17" hidden="1" x14ac:dyDescent="0.25">
      <c r="A12971" t="s">
        <v>50597</v>
      </c>
      <c r="B12971" t="s">
        <v>50598</v>
      </c>
      <c r="C12971" s="1" t="str">
        <f t="shared" ref="C12971:C13034" si="1869">HYPERLINK("http://geochem.nrcan.gc.ca/cdogs/content/bdl/bdl210723_e.htm", "21:0723")</f>
        <v>21:0723</v>
      </c>
      <c r="D12971" s="1" t="str">
        <f t="shared" si="1866"/>
        <v>21:0213</v>
      </c>
      <c r="E12971" t="s">
        <v>50599</v>
      </c>
      <c r="F12971" t="s">
        <v>50600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 t="s">
        <v>3085</v>
      </c>
      <c r="P12971" t="s">
        <v>583</v>
      </c>
      <c r="Q12971" t="s">
        <v>93</v>
      </c>
    </row>
    <row r="12972" spans="1:17" hidden="1" x14ac:dyDescent="0.25">
      <c r="A12972" t="s">
        <v>50601</v>
      </c>
      <c r="B12972" t="s">
        <v>50602</v>
      </c>
      <c r="C12972" s="1" t="str">
        <f t="shared" si="1869"/>
        <v>21:0723</v>
      </c>
      <c r="D12972" s="1" t="str">
        <f t="shared" si="1866"/>
        <v>21:0213</v>
      </c>
      <c r="E12972" t="s">
        <v>50603</v>
      </c>
      <c r="F12972" t="s">
        <v>50604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 t="s">
        <v>3022</v>
      </c>
      <c r="P12972" t="s">
        <v>2212</v>
      </c>
      <c r="Q12972" t="s">
        <v>93</v>
      </c>
    </row>
    <row r="12973" spans="1:17" hidden="1" x14ac:dyDescent="0.25">
      <c r="A12973" t="s">
        <v>50605</v>
      </c>
      <c r="B12973" t="s">
        <v>50606</v>
      </c>
      <c r="C12973" s="1" t="str">
        <f t="shared" si="1869"/>
        <v>21:0723</v>
      </c>
      <c r="D12973" s="1" t="str">
        <f t="shared" si="1866"/>
        <v>21:0213</v>
      </c>
      <c r="E12973" t="s">
        <v>50607</v>
      </c>
      <c r="F12973" t="s">
        <v>50608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 t="s">
        <v>2129</v>
      </c>
      <c r="P12973" t="s">
        <v>658</v>
      </c>
      <c r="Q12973" t="s">
        <v>93</v>
      </c>
    </row>
    <row r="12974" spans="1:17" hidden="1" x14ac:dyDescent="0.25">
      <c r="A12974" t="s">
        <v>50609</v>
      </c>
      <c r="B12974" t="s">
        <v>50610</v>
      </c>
      <c r="C12974" s="1" t="str">
        <f t="shared" si="1869"/>
        <v>21:0723</v>
      </c>
      <c r="D12974" s="1" t="str">
        <f t="shared" si="1866"/>
        <v>21:0213</v>
      </c>
      <c r="E12974" t="s">
        <v>50611</v>
      </c>
      <c r="F12974" t="s">
        <v>50612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 t="s">
        <v>8284</v>
      </c>
      <c r="P12974" t="s">
        <v>1515</v>
      </c>
      <c r="Q12974" t="s">
        <v>93</v>
      </c>
    </row>
    <row r="12975" spans="1:17" hidden="1" x14ac:dyDescent="0.25">
      <c r="A12975" t="s">
        <v>50613</v>
      </c>
      <c r="B12975" t="s">
        <v>50614</v>
      </c>
      <c r="C12975" s="1" t="str">
        <f t="shared" si="1869"/>
        <v>21:0723</v>
      </c>
      <c r="D12975" s="1" t="str">
        <f>HYPERLINK("http://geochem.nrcan.gc.ca/cdogs/content/svy/svy_e.htm", "")</f>
        <v/>
      </c>
      <c r="G12975" s="1" t="str">
        <f>HYPERLINK("http://geochem.nrcan.gc.ca/cdogs/content/cr_/cr_00086_e.htm", "86")</f>
        <v>86</v>
      </c>
      <c r="J12975" t="s">
        <v>11703</v>
      </c>
      <c r="K12975" t="s">
        <v>11704</v>
      </c>
      <c r="O12975" t="s">
        <v>3532</v>
      </c>
      <c r="P12975" t="s">
        <v>2943</v>
      </c>
      <c r="Q12975" t="s">
        <v>215</v>
      </c>
    </row>
    <row r="12976" spans="1:17" hidden="1" x14ac:dyDescent="0.25">
      <c r="A12976" t="s">
        <v>50615</v>
      </c>
      <c r="B12976" t="s">
        <v>50616</v>
      </c>
      <c r="C12976" s="1" t="str">
        <f t="shared" si="1869"/>
        <v>21:0723</v>
      </c>
      <c r="D12976" s="1" t="str">
        <f t="shared" ref="D12976:D12988" si="1870">HYPERLINK("http://geochem.nrcan.gc.ca/cdogs/content/svy/svy210213_e.htm", "21:0213")</f>
        <v>21:0213</v>
      </c>
      <c r="E12976" t="s">
        <v>50617</v>
      </c>
      <c r="F12976" t="s">
        <v>50618</v>
      </c>
      <c r="H12976">
        <v>62.049961000000003</v>
      </c>
      <c r="I12976">
        <v>-134.0032841</v>
      </c>
      <c r="J12976" s="1" t="str">
        <f t="shared" ref="J12976:J12988" si="1871">HYPERLINK("http://geochem.nrcan.gc.ca/cdogs/content/kwd/kwd020018_e.htm", "Fluid (stream)")</f>
        <v>Fluid (stream)</v>
      </c>
      <c r="K12976" s="1" t="str">
        <f t="shared" ref="K12976:K12988" si="1872">HYPERLINK("http://geochem.nrcan.gc.ca/cdogs/content/kwd/kwd080007_e.htm", "Untreated Water")</f>
        <v>Untreated Water</v>
      </c>
      <c r="O12976" t="s">
        <v>3406</v>
      </c>
      <c r="P12976" t="s">
        <v>2212</v>
      </c>
      <c r="Q12976" t="s">
        <v>93</v>
      </c>
    </row>
    <row r="12977" spans="1:17" hidden="1" x14ac:dyDescent="0.25">
      <c r="A12977" t="s">
        <v>50619</v>
      </c>
      <c r="B12977" t="s">
        <v>50620</v>
      </c>
      <c r="C12977" s="1" t="str">
        <f t="shared" si="1869"/>
        <v>21:0723</v>
      </c>
      <c r="D12977" s="1" t="str">
        <f t="shared" si="1870"/>
        <v>21:0213</v>
      </c>
      <c r="E12977" t="s">
        <v>50621</v>
      </c>
      <c r="F12977" t="s">
        <v>50622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 t="s">
        <v>21</v>
      </c>
      <c r="P12977" t="s">
        <v>1515</v>
      </c>
      <c r="Q12977" t="s">
        <v>215</v>
      </c>
    </row>
    <row r="12978" spans="1:17" hidden="1" x14ac:dyDescent="0.25">
      <c r="A12978" t="s">
        <v>50623</v>
      </c>
      <c r="B12978" t="s">
        <v>50624</v>
      </c>
      <c r="C12978" s="1" t="str">
        <f t="shared" si="1869"/>
        <v>21:0723</v>
      </c>
      <c r="D12978" s="1" t="str">
        <f t="shared" si="1870"/>
        <v>21:0213</v>
      </c>
      <c r="E12978" t="s">
        <v>50625</v>
      </c>
      <c r="F12978" t="s">
        <v>50626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 t="s">
        <v>21</v>
      </c>
      <c r="P12978" t="s">
        <v>583</v>
      </c>
      <c r="Q12978" t="s">
        <v>2392</v>
      </c>
    </row>
    <row r="12979" spans="1:17" hidden="1" x14ac:dyDescent="0.25">
      <c r="A12979" t="s">
        <v>50627</v>
      </c>
      <c r="B12979" t="s">
        <v>50628</v>
      </c>
      <c r="C12979" s="1" t="str">
        <f t="shared" si="1869"/>
        <v>21:0723</v>
      </c>
      <c r="D12979" s="1" t="str">
        <f t="shared" si="1870"/>
        <v>21:0213</v>
      </c>
      <c r="E12979" t="s">
        <v>50629</v>
      </c>
      <c r="F12979" t="s">
        <v>50630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 t="s">
        <v>21</v>
      </c>
      <c r="P12979" t="s">
        <v>583</v>
      </c>
      <c r="Q12979" t="s">
        <v>143</v>
      </c>
    </row>
    <row r="12980" spans="1:17" hidden="1" x14ac:dyDescent="0.25">
      <c r="A12980" t="s">
        <v>50631</v>
      </c>
      <c r="B12980" t="s">
        <v>50632</v>
      </c>
      <c r="C12980" s="1" t="str">
        <f t="shared" si="1869"/>
        <v>21:0723</v>
      </c>
      <c r="D12980" s="1" t="str">
        <f t="shared" si="1870"/>
        <v>21:0213</v>
      </c>
      <c r="E12980" t="s">
        <v>50633</v>
      </c>
      <c r="F12980" t="s">
        <v>50634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 t="s">
        <v>21</v>
      </c>
      <c r="P12980" t="s">
        <v>583</v>
      </c>
      <c r="Q12980" t="s">
        <v>171</v>
      </c>
    </row>
    <row r="12981" spans="1:17" hidden="1" x14ac:dyDescent="0.25">
      <c r="A12981" t="s">
        <v>50635</v>
      </c>
      <c r="B12981" t="s">
        <v>50636</v>
      </c>
      <c r="C12981" s="1" t="str">
        <f t="shared" si="1869"/>
        <v>21:0723</v>
      </c>
      <c r="D12981" s="1" t="str">
        <f t="shared" si="1870"/>
        <v>21:0213</v>
      </c>
      <c r="E12981" t="s">
        <v>50637</v>
      </c>
      <c r="F12981" t="s">
        <v>50638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 t="s">
        <v>3027</v>
      </c>
      <c r="P12981" t="s">
        <v>22</v>
      </c>
      <c r="Q12981" t="s">
        <v>52</v>
      </c>
    </row>
    <row r="12982" spans="1:17" hidden="1" x14ac:dyDescent="0.25">
      <c r="A12982" t="s">
        <v>50639</v>
      </c>
      <c r="B12982" t="s">
        <v>50640</v>
      </c>
      <c r="C12982" s="1" t="str">
        <f t="shared" si="1869"/>
        <v>21:0723</v>
      </c>
      <c r="D12982" s="1" t="str">
        <f t="shared" si="1870"/>
        <v>21:0213</v>
      </c>
      <c r="E12982" t="s">
        <v>50641</v>
      </c>
      <c r="F12982" t="s">
        <v>50642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 t="s">
        <v>45450</v>
      </c>
      <c r="P12982" t="s">
        <v>583</v>
      </c>
      <c r="Q12982" t="s">
        <v>71</v>
      </c>
    </row>
    <row r="12983" spans="1:17" hidden="1" x14ac:dyDescent="0.25">
      <c r="A12983" t="s">
        <v>50643</v>
      </c>
      <c r="B12983" t="s">
        <v>50644</v>
      </c>
      <c r="C12983" s="1" t="str">
        <f t="shared" si="1869"/>
        <v>21:0723</v>
      </c>
      <c r="D12983" s="1" t="str">
        <f t="shared" si="1870"/>
        <v>21:0213</v>
      </c>
      <c r="E12983" t="s">
        <v>50645</v>
      </c>
      <c r="F12983" t="s">
        <v>50646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 t="s">
        <v>48024</v>
      </c>
      <c r="P12983" t="s">
        <v>2212</v>
      </c>
      <c r="Q12983" t="s">
        <v>46</v>
      </c>
    </row>
    <row r="12984" spans="1:17" hidden="1" x14ac:dyDescent="0.25">
      <c r="A12984" t="s">
        <v>50647</v>
      </c>
      <c r="B12984" t="s">
        <v>50648</v>
      </c>
      <c r="C12984" s="1" t="str">
        <f t="shared" si="1869"/>
        <v>21:0723</v>
      </c>
      <c r="D12984" s="1" t="str">
        <f t="shared" si="1870"/>
        <v>21:0213</v>
      </c>
      <c r="E12984" t="s">
        <v>50649</v>
      </c>
      <c r="F12984" t="s">
        <v>50650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 t="s">
        <v>45352</v>
      </c>
      <c r="P12984" t="s">
        <v>397</v>
      </c>
      <c r="Q12984" t="s">
        <v>23</v>
      </c>
    </row>
    <row r="12985" spans="1:17" hidden="1" x14ac:dyDescent="0.25">
      <c r="A12985" t="s">
        <v>50651</v>
      </c>
      <c r="B12985" t="s">
        <v>50652</v>
      </c>
      <c r="C12985" s="1" t="str">
        <f t="shared" si="1869"/>
        <v>21:0723</v>
      </c>
      <c r="D12985" s="1" t="str">
        <f t="shared" si="1870"/>
        <v>21:0213</v>
      </c>
      <c r="E12985" t="s">
        <v>50653</v>
      </c>
      <c r="F12985" t="s">
        <v>50654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 t="s">
        <v>10710</v>
      </c>
      <c r="P12985" t="s">
        <v>2212</v>
      </c>
      <c r="Q12985" t="s">
        <v>35</v>
      </c>
    </row>
    <row r="12986" spans="1:17" hidden="1" x14ac:dyDescent="0.25">
      <c r="A12986" t="s">
        <v>50655</v>
      </c>
      <c r="B12986" t="s">
        <v>50656</v>
      </c>
      <c r="C12986" s="1" t="str">
        <f t="shared" si="1869"/>
        <v>21:0723</v>
      </c>
      <c r="D12986" s="1" t="str">
        <f t="shared" si="1870"/>
        <v>21:0213</v>
      </c>
      <c r="E12986" t="s">
        <v>50653</v>
      </c>
      <c r="F12986" t="s">
        <v>50657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 t="s">
        <v>10710</v>
      </c>
      <c r="P12986" t="s">
        <v>583</v>
      </c>
      <c r="Q12986" t="s">
        <v>23</v>
      </c>
    </row>
    <row r="12987" spans="1:17" hidden="1" x14ac:dyDescent="0.25">
      <c r="A12987" t="s">
        <v>50658</v>
      </c>
      <c r="B12987" t="s">
        <v>50659</v>
      </c>
      <c r="C12987" s="1" t="str">
        <f t="shared" si="1869"/>
        <v>21:0723</v>
      </c>
      <c r="D12987" s="1" t="str">
        <f t="shared" si="1870"/>
        <v>21:0213</v>
      </c>
      <c r="E12987" t="s">
        <v>50660</v>
      </c>
      <c r="F12987" t="s">
        <v>50661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 t="s">
        <v>50333</v>
      </c>
      <c r="P12987" t="s">
        <v>583</v>
      </c>
      <c r="Q12987" t="s">
        <v>59</v>
      </c>
    </row>
    <row r="12988" spans="1:17" hidden="1" x14ac:dyDescent="0.25">
      <c r="A12988" t="s">
        <v>50662</v>
      </c>
      <c r="B12988" t="s">
        <v>50663</v>
      </c>
      <c r="C12988" s="1" t="str">
        <f t="shared" si="1869"/>
        <v>21:0723</v>
      </c>
      <c r="D12988" s="1" t="str">
        <f t="shared" si="1870"/>
        <v>21:0213</v>
      </c>
      <c r="E12988" t="s">
        <v>50664</v>
      </c>
      <c r="F12988" t="s">
        <v>50665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 t="s">
        <v>50584</v>
      </c>
      <c r="P12988" t="s">
        <v>583</v>
      </c>
      <c r="Q12988" t="s">
        <v>59</v>
      </c>
    </row>
    <row r="12989" spans="1:17" hidden="1" x14ac:dyDescent="0.25">
      <c r="A12989" t="s">
        <v>50666</v>
      </c>
      <c r="B12989" t="s">
        <v>50667</v>
      </c>
      <c r="C12989" s="1" t="str">
        <f t="shared" si="1869"/>
        <v>21:0723</v>
      </c>
      <c r="D12989" s="1" t="str">
        <f>HYPERLINK("http://geochem.nrcan.gc.ca/cdogs/content/svy/svy_e.htm", "")</f>
        <v/>
      </c>
      <c r="G12989" s="1" t="str">
        <f>HYPERLINK("http://geochem.nrcan.gc.ca/cdogs/content/cr_/cr_00085_e.htm", "85")</f>
        <v>85</v>
      </c>
      <c r="J12989" t="s">
        <v>11703</v>
      </c>
      <c r="K12989" t="s">
        <v>11704</v>
      </c>
      <c r="O12989" t="s">
        <v>3406</v>
      </c>
      <c r="P12989" t="s">
        <v>2212</v>
      </c>
      <c r="Q12989" t="s">
        <v>59</v>
      </c>
    </row>
    <row r="12990" spans="1:17" hidden="1" x14ac:dyDescent="0.25">
      <c r="A12990" t="s">
        <v>50668</v>
      </c>
      <c r="B12990" t="s">
        <v>50669</v>
      </c>
      <c r="C12990" s="1" t="str">
        <f t="shared" si="1869"/>
        <v>21:0723</v>
      </c>
      <c r="D12990" s="1" t="str">
        <f t="shared" ref="D12990:D13005" si="1873">HYPERLINK("http://geochem.nrcan.gc.ca/cdogs/content/svy/svy210213_e.htm", "21:0213")</f>
        <v>21:0213</v>
      </c>
      <c r="E12990" t="s">
        <v>50670</v>
      </c>
      <c r="F12990" t="s">
        <v>50671</v>
      </c>
      <c r="H12990">
        <v>62.188360600000003</v>
      </c>
      <c r="I12990">
        <v>-134.95972570000001</v>
      </c>
      <c r="J12990" s="1" t="str">
        <f t="shared" ref="J12990:J13005" si="1874">HYPERLINK("http://geochem.nrcan.gc.ca/cdogs/content/kwd/kwd020018_e.htm", "Fluid (stream)")</f>
        <v>Fluid (stream)</v>
      </c>
      <c r="K12990" s="1" t="str">
        <f t="shared" ref="K12990:K13005" si="1875">HYPERLINK("http://geochem.nrcan.gc.ca/cdogs/content/kwd/kwd080007_e.htm", "Untreated Water")</f>
        <v>Untreated Water</v>
      </c>
      <c r="O12990" t="s">
        <v>50672</v>
      </c>
      <c r="P12990" t="s">
        <v>391</v>
      </c>
      <c r="Q12990" t="s">
        <v>59</v>
      </c>
    </row>
    <row r="12991" spans="1:17" hidden="1" x14ac:dyDescent="0.25">
      <c r="A12991" t="s">
        <v>50673</v>
      </c>
      <c r="B12991" t="s">
        <v>50674</v>
      </c>
      <c r="C12991" s="1" t="str">
        <f t="shared" si="1869"/>
        <v>21:0723</v>
      </c>
      <c r="D12991" s="1" t="str">
        <f t="shared" si="1873"/>
        <v>21:0213</v>
      </c>
      <c r="E12991" t="s">
        <v>50675</v>
      </c>
      <c r="F12991" t="s">
        <v>50676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 t="s">
        <v>16917</v>
      </c>
      <c r="P12991" t="s">
        <v>1631</v>
      </c>
      <c r="Q12991" t="s">
        <v>23</v>
      </c>
    </row>
    <row r="12992" spans="1:17" hidden="1" x14ac:dyDescent="0.25">
      <c r="A12992" t="s">
        <v>50677</v>
      </c>
      <c r="B12992" t="s">
        <v>50678</v>
      </c>
      <c r="C12992" s="1" t="str">
        <f t="shared" si="1869"/>
        <v>21:0723</v>
      </c>
      <c r="D12992" s="1" t="str">
        <f t="shared" si="1873"/>
        <v>21:0213</v>
      </c>
      <c r="E12992" t="s">
        <v>50679</v>
      </c>
      <c r="F12992" t="s">
        <v>50680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 t="s">
        <v>46916</v>
      </c>
      <c r="P12992" t="s">
        <v>880</v>
      </c>
      <c r="Q12992" t="s">
        <v>392</v>
      </c>
    </row>
    <row r="12993" spans="1:17" hidden="1" x14ac:dyDescent="0.25">
      <c r="A12993" t="s">
        <v>50681</v>
      </c>
      <c r="B12993" t="s">
        <v>50682</v>
      </c>
      <c r="C12993" s="1" t="str">
        <f t="shared" si="1869"/>
        <v>21:0723</v>
      </c>
      <c r="D12993" s="1" t="str">
        <f t="shared" si="1873"/>
        <v>21:0213</v>
      </c>
      <c r="E12993" t="s">
        <v>50683</v>
      </c>
      <c r="F12993" t="s">
        <v>50684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 t="s">
        <v>582</v>
      </c>
      <c r="P12993" t="s">
        <v>1515</v>
      </c>
      <c r="Q12993" t="s">
        <v>35</v>
      </c>
    </row>
    <row r="12994" spans="1:17" hidden="1" x14ac:dyDescent="0.25">
      <c r="A12994" t="s">
        <v>50685</v>
      </c>
      <c r="B12994" t="s">
        <v>50686</v>
      </c>
      <c r="C12994" s="1" t="str">
        <f t="shared" si="1869"/>
        <v>21:0723</v>
      </c>
      <c r="D12994" s="1" t="str">
        <f t="shared" si="1873"/>
        <v>21:0213</v>
      </c>
      <c r="E12994" t="s">
        <v>50687</v>
      </c>
      <c r="F12994" t="s">
        <v>50688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 t="s">
        <v>3116</v>
      </c>
      <c r="P12994" t="s">
        <v>583</v>
      </c>
      <c r="Q12994" t="s">
        <v>23</v>
      </c>
    </row>
    <row r="12995" spans="1:17" hidden="1" x14ac:dyDescent="0.25">
      <c r="A12995" t="s">
        <v>50689</v>
      </c>
      <c r="B12995" t="s">
        <v>50690</v>
      </c>
      <c r="C12995" s="1" t="str">
        <f t="shared" si="1869"/>
        <v>21:0723</v>
      </c>
      <c r="D12995" s="1" t="str">
        <f t="shared" si="1873"/>
        <v>21:0213</v>
      </c>
      <c r="E12995" t="s">
        <v>50691</v>
      </c>
      <c r="F12995" t="s">
        <v>50692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 t="s">
        <v>46993</v>
      </c>
      <c r="P12995" t="s">
        <v>583</v>
      </c>
      <c r="Q12995" t="s">
        <v>29</v>
      </c>
    </row>
    <row r="12996" spans="1:17" hidden="1" x14ac:dyDescent="0.25">
      <c r="A12996" t="s">
        <v>50693</v>
      </c>
      <c r="B12996" t="s">
        <v>50694</v>
      </c>
      <c r="C12996" s="1" t="str">
        <f t="shared" si="1869"/>
        <v>21:0723</v>
      </c>
      <c r="D12996" s="1" t="str">
        <f t="shared" si="1873"/>
        <v>21:0213</v>
      </c>
      <c r="E12996" t="s">
        <v>50695</v>
      </c>
      <c r="F12996" t="s">
        <v>50696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 t="s">
        <v>311</v>
      </c>
      <c r="P12996" t="s">
        <v>1515</v>
      </c>
      <c r="Q12996" t="s">
        <v>46</v>
      </c>
    </row>
    <row r="12997" spans="1:17" hidden="1" x14ac:dyDescent="0.25">
      <c r="A12997" t="s">
        <v>50697</v>
      </c>
      <c r="B12997" t="s">
        <v>50698</v>
      </c>
      <c r="C12997" s="1" t="str">
        <f t="shared" si="1869"/>
        <v>21:0723</v>
      </c>
      <c r="D12997" s="1" t="str">
        <f t="shared" si="1873"/>
        <v>21:0213</v>
      </c>
      <c r="E12997" t="s">
        <v>50699</v>
      </c>
      <c r="F12997" t="s">
        <v>50700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 t="s">
        <v>21</v>
      </c>
      <c r="P12997" t="s">
        <v>2212</v>
      </c>
      <c r="Q12997" t="s">
        <v>23</v>
      </c>
    </row>
    <row r="12998" spans="1:17" hidden="1" x14ac:dyDescent="0.25">
      <c r="A12998" t="s">
        <v>50701</v>
      </c>
      <c r="B12998" t="s">
        <v>50702</v>
      </c>
      <c r="C12998" s="1" t="str">
        <f t="shared" si="1869"/>
        <v>21:0723</v>
      </c>
      <c r="D12998" s="1" t="str">
        <f t="shared" si="1873"/>
        <v>21:0213</v>
      </c>
      <c r="E12998" t="s">
        <v>50703</v>
      </c>
      <c r="F12998" t="s">
        <v>50704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 t="s">
        <v>3406</v>
      </c>
      <c r="P12998" t="s">
        <v>3857</v>
      </c>
      <c r="Q12998" t="s">
        <v>29</v>
      </c>
    </row>
    <row r="12999" spans="1:17" hidden="1" x14ac:dyDescent="0.25">
      <c r="A12999" t="s">
        <v>50705</v>
      </c>
      <c r="B12999" t="s">
        <v>50706</v>
      </c>
      <c r="C12999" s="1" t="str">
        <f t="shared" si="1869"/>
        <v>21:0723</v>
      </c>
      <c r="D12999" s="1" t="str">
        <f t="shared" si="1873"/>
        <v>21:0213</v>
      </c>
      <c r="E12999" t="s">
        <v>50707</v>
      </c>
      <c r="F12999" t="s">
        <v>50708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 t="s">
        <v>21</v>
      </c>
      <c r="P12999" t="s">
        <v>2943</v>
      </c>
      <c r="Q12999" t="s">
        <v>198</v>
      </c>
    </row>
    <row r="13000" spans="1:17" hidden="1" x14ac:dyDescent="0.25">
      <c r="A13000" t="s">
        <v>50709</v>
      </c>
      <c r="B13000" t="s">
        <v>50710</v>
      </c>
      <c r="C13000" s="1" t="str">
        <f t="shared" si="1869"/>
        <v>21:0723</v>
      </c>
      <c r="D13000" s="1" t="str">
        <f t="shared" si="1873"/>
        <v>21:0213</v>
      </c>
      <c r="E13000" t="s">
        <v>50711</v>
      </c>
      <c r="F13000" t="s">
        <v>50712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 t="s">
        <v>2257</v>
      </c>
      <c r="P13000" t="s">
        <v>2943</v>
      </c>
      <c r="Q13000" t="s">
        <v>52</v>
      </c>
    </row>
    <row r="13001" spans="1:17" hidden="1" x14ac:dyDescent="0.25">
      <c r="A13001" t="s">
        <v>50713</v>
      </c>
      <c r="B13001" t="s">
        <v>50714</v>
      </c>
      <c r="C13001" s="1" t="str">
        <f t="shared" si="1869"/>
        <v>21:0723</v>
      </c>
      <c r="D13001" s="1" t="str">
        <f t="shared" si="1873"/>
        <v>21:0213</v>
      </c>
      <c r="E13001" t="s">
        <v>50715</v>
      </c>
      <c r="F13001" t="s">
        <v>50716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 t="s">
        <v>18054</v>
      </c>
      <c r="P13001" t="s">
        <v>397</v>
      </c>
      <c r="Q13001" t="s">
        <v>215</v>
      </c>
    </row>
    <row r="13002" spans="1:17" hidden="1" x14ac:dyDescent="0.25">
      <c r="A13002" t="s">
        <v>50717</v>
      </c>
      <c r="B13002" t="s">
        <v>50718</v>
      </c>
      <c r="C13002" s="1" t="str">
        <f t="shared" si="1869"/>
        <v>21:0723</v>
      </c>
      <c r="D13002" s="1" t="str">
        <f t="shared" si="1873"/>
        <v>21:0213</v>
      </c>
      <c r="E13002" t="s">
        <v>50719</v>
      </c>
      <c r="F13002" t="s">
        <v>50720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 t="s">
        <v>21</v>
      </c>
      <c r="P13002" t="s">
        <v>397</v>
      </c>
      <c r="Q13002" t="s">
        <v>215</v>
      </c>
    </row>
    <row r="13003" spans="1:17" hidden="1" x14ac:dyDescent="0.25">
      <c r="A13003" t="s">
        <v>50721</v>
      </c>
      <c r="B13003" t="s">
        <v>50722</v>
      </c>
      <c r="C13003" s="1" t="str">
        <f t="shared" si="1869"/>
        <v>21:0723</v>
      </c>
      <c r="D13003" s="1" t="str">
        <f t="shared" si="1873"/>
        <v>21:0213</v>
      </c>
      <c r="E13003" t="s">
        <v>50723</v>
      </c>
      <c r="F13003" t="s">
        <v>50724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 t="s">
        <v>21</v>
      </c>
      <c r="P13003" t="s">
        <v>2212</v>
      </c>
      <c r="Q13003" t="s">
        <v>215</v>
      </c>
    </row>
    <row r="13004" spans="1:17" hidden="1" x14ac:dyDescent="0.25">
      <c r="A13004" t="s">
        <v>50725</v>
      </c>
      <c r="B13004" t="s">
        <v>50726</v>
      </c>
      <c r="C13004" s="1" t="str">
        <f t="shared" si="1869"/>
        <v>21:0723</v>
      </c>
      <c r="D13004" s="1" t="str">
        <f t="shared" si="1873"/>
        <v>21:0213</v>
      </c>
      <c r="E13004" t="s">
        <v>50727</v>
      </c>
      <c r="F13004" t="s">
        <v>50728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 t="s">
        <v>21</v>
      </c>
      <c r="P13004" t="s">
        <v>583</v>
      </c>
      <c r="Q13004" t="s">
        <v>93</v>
      </c>
    </row>
    <row r="13005" spans="1:17" hidden="1" x14ac:dyDescent="0.25">
      <c r="A13005" t="s">
        <v>50729</v>
      </c>
      <c r="B13005" t="s">
        <v>50730</v>
      </c>
      <c r="C13005" s="1" t="str">
        <f t="shared" si="1869"/>
        <v>21:0723</v>
      </c>
      <c r="D13005" s="1" t="str">
        <f t="shared" si="1873"/>
        <v>21:0213</v>
      </c>
      <c r="E13005" t="s">
        <v>50731</v>
      </c>
      <c r="F13005" t="s">
        <v>50732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 t="s">
        <v>2379</v>
      </c>
      <c r="P13005" t="s">
        <v>22</v>
      </c>
      <c r="Q13005" t="s">
        <v>93</v>
      </c>
    </row>
    <row r="13006" spans="1:17" hidden="1" x14ac:dyDescent="0.25">
      <c r="A13006" t="s">
        <v>50733</v>
      </c>
      <c r="B13006" t="s">
        <v>50734</v>
      </c>
      <c r="C13006" s="1" t="str">
        <f t="shared" si="1869"/>
        <v>21:0723</v>
      </c>
      <c r="D13006" s="1" t="str">
        <f>HYPERLINK("http://geochem.nrcan.gc.ca/cdogs/content/svy/svy_e.htm", "")</f>
        <v/>
      </c>
      <c r="G13006" s="1" t="str">
        <f>HYPERLINK("http://geochem.nrcan.gc.ca/cdogs/content/cr_/cr_00085_e.htm", "85")</f>
        <v>85</v>
      </c>
      <c r="J13006" t="s">
        <v>11703</v>
      </c>
      <c r="K13006" t="s">
        <v>11704</v>
      </c>
      <c r="O13006" t="s">
        <v>630</v>
      </c>
      <c r="P13006" t="s">
        <v>2212</v>
      </c>
      <c r="Q13006" t="s">
        <v>93</v>
      </c>
    </row>
    <row r="13007" spans="1:17" hidden="1" x14ac:dyDescent="0.25">
      <c r="A13007" t="s">
        <v>50735</v>
      </c>
      <c r="B13007" t="s">
        <v>50736</v>
      </c>
      <c r="C13007" s="1" t="str">
        <f t="shared" si="1869"/>
        <v>21:0723</v>
      </c>
      <c r="D13007" s="1" t="str">
        <f t="shared" ref="D13007:D13038" si="1876">HYPERLINK("http://geochem.nrcan.gc.ca/cdogs/content/svy/svy210213_e.htm", "21:0213")</f>
        <v>21:0213</v>
      </c>
      <c r="E13007" t="s">
        <v>50731</v>
      </c>
      <c r="F13007" t="s">
        <v>50737</v>
      </c>
      <c r="H13007">
        <v>62.0756619</v>
      </c>
      <c r="I13007">
        <v>-134.13078250000001</v>
      </c>
      <c r="J13007" s="1" t="str">
        <f t="shared" ref="J13007:J13038" si="1877">HYPERLINK("http://geochem.nrcan.gc.ca/cdogs/content/kwd/kwd020018_e.htm", "Fluid (stream)")</f>
        <v>Fluid (stream)</v>
      </c>
      <c r="K13007" s="1" t="str">
        <f t="shared" ref="K13007:K13038" si="1878">HYPERLINK("http://geochem.nrcan.gc.ca/cdogs/content/kwd/kwd080007_e.htm", "Untreated Water")</f>
        <v>Untreated Water</v>
      </c>
      <c r="O13007" t="s">
        <v>158</v>
      </c>
      <c r="P13007" t="s">
        <v>2212</v>
      </c>
      <c r="Q13007" t="s">
        <v>71</v>
      </c>
    </row>
    <row r="13008" spans="1:17" hidden="1" x14ac:dyDescent="0.25">
      <c r="A13008" t="s">
        <v>50738</v>
      </c>
      <c r="B13008" t="s">
        <v>50739</v>
      </c>
      <c r="C13008" s="1" t="str">
        <f t="shared" si="1869"/>
        <v>21:0723</v>
      </c>
      <c r="D13008" s="1" t="str">
        <f t="shared" si="1876"/>
        <v>21:0213</v>
      </c>
      <c r="E13008" t="s">
        <v>50740</v>
      </c>
      <c r="F13008" t="s">
        <v>50741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 t="s">
        <v>21219</v>
      </c>
      <c r="P13008" t="s">
        <v>2212</v>
      </c>
      <c r="Q13008" t="s">
        <v>71</v>
      </c>
    </row>
    <row r="13009" spans="1:17" hidden="1" x14ac:dyDescent="0.25">
      <c r="A13009" t="s">
        <v>50742</v>
      </c>
      <c r="B13009" t="s">
        <v>50743</v>
      </c>
      <c r="C13009" s="1" t="str">
        <f t="shared" si="1869"/>
        <v>21:0723</v>
      </c>
      <c r="D13009" s="1" t="str">
        <f t="shared" si="1876"/>
        <v>21:0213</v>
      </c>
      <c r="E13009" t="s">
        <v>50744</v>
      </c>
      <c r="F13009" t="s">
        <v>50745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 t="s">
        <v>21</v>
      </c>
      <c r="P13009" t="s">
        <v>2212</v>
      </c>
      <c r="Q13009" t="s">
        <v>46</v>
      </c>
    </row>
    <row r="13010" spans="1:17" hidden="1" x14ac:dyDescent="0.25">
      <c r="A13010" t="s">
        <v>50746</v>
      </c>
      <c r="B13010" t="s">
        <v>50747</v>
      </c>
      <c r="C13010" s="1" t="str">
        <f t="shared" si="1869"/>
        <v>21:0723</v>
      </c>
      <c r="D13010" s="1" t="str">
        <f t="shared" si="1876"/>
        <v>21:0213</v>
      </c>
      <c r="E13010" t="s">
        <v>50748</v>
      </c>
      <c r="F13010" t="s">
        <v>50749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 t="s">
        <v>21</v>
      </c>
      <c r="P13010" t="s">
        <v>22</v>
      </c>
      <c r="Q13010" t="s">
        <v>198</v>
      </c>
    </row>
    <row r="13011" spans="1:17" hidden="1" x14ac:dyDescent="0.25">
      <c r="A13011" t="s">
        <v>50750</v>
      </c>
      <c r="B13011" t="s">
        <v>50751</v>
      </c>
      <c r="C13011" s="1" t="str">
        <f t="shared" si="1869"/>
        <v>21:0723</v>
      </c>
      <c r="D13011" s="1" t="str">
        <f t="shared" si="1876"/>
        <v>21:0213</v>
      </c>
      <c r="E13011" t="s">
        <v>50752</v>
      </c>
      <c r="F13011" t="s">
        <v>50753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 t="s">
        <v>5641</v>
      </c>
      <c r="P13011" t="s">
        <v>22</v>
      </c>
      <c r="Q13011" t="s">
        <v>103</v>
      </c>
    </row>
    <row r="13012" spans="1:17" hidden="1" x14ac:dyDescent="0.25">
      <c r="A13012" t="s">
        <v>50754</v>
      </c>
      <c r="B13012" t="s">
        <v>50755</v>
      </c>
      <c r="C13012" s="1" t="str">
        <f t="shared" si="1869"/>
        <v>21:0723</v>
      </c>
      <c r="D13012" s="1" t="str">
        <f t="shared" si="1876"/>
        <v>21:0213</v>
      </c>
      <c r="E13012" t="s">
        <v>50756</v>
      </c>
      <c r="F13012" t="s">
        <v>50757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 t="s">
        <v>3651</v>
      </c>
      <c r="P13012" t="s">
        <v>22</v>
      </c>
      <c r="Q13012" t="s">
        <v>198</v>
      </c>
    </row>
    <row r="13013" spans="1:17" hidden="1" x14ac:dyDescent="0.25">
      <c r="A13013" t="s">
        <v>50758</v>
      </c>
      <c r="B13013" t="s">
        <v>50759</v>
      </c>
      <c r="C13013" s="1" t="str">
        <f t="shared" si="1869"/>
        <v>21:0723</v>
      </c>
      <c r="D13013" s="1" t="str">
        <f t="shared" si="1876"/>
        <v>21:0213</v>
      </c>
      <c r="E13013" t="s">
        <v>50760</v>
      </c>
      <c r="F13013" t="s">
        <v>50761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 t="s">
        <v>50762</v>
      </c>
      <c r="P13013" t="s">
        <v>1515</v>
      </c>
      <c r="Q13013" t="s">
        <v>103</v>
      </c>
    </row>
    <row r="13014" spans="1:17" hidden="1" x14ac:dyDescent="0.25">
      <c r="A13014" t="s">
        <v>50763</v>
      </c>
      <c r="B13014" t="s">
        <v>50764</v>
      </c>
      <c r="C13014" s="1" t="str">
        <f t="shared" si="1869"/>
        <v>21:0723</v>
      </c>
      <c r="D13014" s="1" t="str">
        <f t="shared" si="1876"/>
        <v>21:0213</v>
      </c>
      <c r="E13014" t="s">
        <v>50765</v>
      </c>
      <c r="F13014" t="s">
        <v>50766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 t="s">
        <v>18859</v>
      </c>
      <c r="P13014" t="s">
        <v>397</v>
      </c>
      <c r="Q13014" t="s">
        <v>71</v>
      </c>
    </row>
    <row r="13015" spans="1:17" hidden="1" x14ac:dyDescent="0.25">
      <c r="A13015" t="s">
        <v>50767</v>
      </c>
      <c r="B13015" t="s">
        <v>50768</v>
      </c>
      <c r="C13015" s="1" t="str">
        <f t="shared" si="1869"/>
        <v>21:0723</v>
      </c>
      <c r="D13015" s="1" t="str">
        <f t="shared" si="1876"/>
        <v>21:0213</v>
      </c>
      <c r="E13015" t="s">
        <v>50769</v>
      </c>
      <c r="F13015" t="s">
        <v>50770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 t="s">
        <v>2099</v>
      </c>
      <c r="P13015" t="s">
        <v>397</v>
      </c>
      <c r="Q13015" t="s">
        <v>93</v>
      </c>
    </row>
    <row r="13016" spans="1:17" hidden="1" x14ac:dyDescent="0.25">
      <c r="A13016" t="s">
        <v>50771</v>
      </c>
      <c r="B13016" t="s">
        <v>50772</v>
      </c>
      <c r="C13016" s="1" t="str">
        <f t="shared" si="1869"/>
        <v>21:0723</v>
      </c>
      <c r="D13016" s="1" t="str">
        <f t="shared" si="1876"/>
        <v>21:0213</v>
      </c>
      <c r="E13016" t="s">
        <v>50773</v>
      </c>
      <c r="F13016" t="s">
        <v>50774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 t="s">
        <v>1771</v>
      </c>
      <c r="P13016" t="s">
        <v>583</v>
      </c>
      <c r="Q13016" t="s">
        <v>71</v>
      </c>
    </row>
    <row r="13017" spans="1:17" hidden="1" x14ac:dyDescent="0.25">
      <c r="A13017" t="s">
        <v>50775</v>
      </c>
      <c r="B13017" t="s">
        <v>50776</v>
      </c>
      <c r="C13017" s="1" t="str">
        <f t="shared" si="1869"/>
        <v>21:0723</v>
      </c>
      <c r="D13017" s="1" t="str">
        <f t="shared" si="1876"/>
        <v>21:0213</v>
      </c>
      <c r="E13017" t="s">
        <v>50777</v>
      </c>
      <c r="F13017" t="s">
        <v>50778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 t="s">
        <v>21</v>
      </c>
      <c r="P13017" t="s">
        <v>22</v>
      </c>
      <c r="Q13017" t="s">
        <v>103</v>
      </c>
    </row>
    <row r="13018" spans="1:17" hidden="1" x14ac:dyDescent="0.25">
      <c r="A13018" t="s">
        <v>50779</v>
      </c>
      <c r="B13018" t="s">
        <v>50780</v>
      </c>
      <c r="C13018" s="1" t="str">
        <f t="shared" si="1869"/>
        <v>21:0723</v>
      </c>
      <c r="D13018" s="1" t="str">
        <f t="shared" si="1876"/>
        <v>21:0213</v>
      </c>
      <c r="E13018" t="s">
        <v>50781</v>
      </c>
      <c r="F13018" t="s">
        <v>50782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 t="s">
        <v>21</v>
      </c>
      <c r="P13018" t="s">
        <v>1515</v>
      </c>
      <c r="Q13018" t="s">
        <v>93</v>
      </c>
    </row>
    <row r="13019" spans="1:17" hidden="1" x14ac:dyDescent="0.25">
      <c r="A13019" t="s">
        <v>50783</v>
      </c>
      <c r="B13019" t="s">
        <v>50784</v>
      </c>
      <c r="C13019" s="1" t="str">
        <f t="shared" si="1869"/>
        <v>21:0723</v>
      </c>
      <c r="D13019" s="1" t="str">
        <f t="shared" si="1876"/>
        <v>21:0213</v>
      </c>
      <c r="E13019" t="s">
        <v>50785</v>
      </c>
      <c r="F13019" t="s">
        <v>50786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 t="s">
        <v>21</v>
      </c>
      <c r="P13019" t="s">
        <v>22</v>
      </c>
      <c r="Q13019" t="s">
        <v>103</v>
      </c>
    </row>
    <row r="13020" spans="1:17" hidden="1" x14ac:dyDescent="0.25">
      <c r="A13020" t="s">
        <v>50787</v>
      </c>
      <c r="B13020" t="s">
        <v>50788</v>
      </c>
      <c r="C13020" s="1" t="str">
        <f t="shared" si="1869"/>
        <v>21:0723</v>
      </c>
      <c r="D13020" s="1" t="str">
        <f t="shared" si="1876"/>
        <v>21:0213</v>
      </c>
      <c r="E13020" t="s">
        <v>50789</v>
      </c>
      <c r="F13020" t="s">
        <v>50790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 t="s">
        <v>21</v>
      </c>
      <c r="P13020" t="s">
        <v>356</v>
      </c>
      <c r="Q13020" t="s">
        <v>52</v>
      </c>
    </row>
    <row r="13021" spans="1:17" hidden="1" x14ac:dyDescent="0.25">
      <c r="A13021" t="s">
        <v>50791</v>
      </c>
      <c r="B13021" t="s">
        <v>50792</v>
      </c>
      <c r="C13021" s="1" t="str">
        <f t="shared" si="1869"/>
        <v>21:0723</v>
      </c>
      <c r="D13021" s="1" t="str">
        <f t="shared" si="1876"/>
        <v>21:0213</v>
      </c>
      <c r="E13021" t="s">
        <v>50793</v>
      </c>
      <c r="F13021" t="s">
        <v>50794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 t="s">
        <v>21</v>
      </c>
      <c r="P13021" t="s">
        <v>356</v>
      </c>
      <c r="Q13021" t="s">
        <v>93</v>
      </c>
    </row>
    <row r="13022" spans="1:17" hidden="1" x14ac:dyDescent="0.25">
      <c r="A13022" t="s">
        <v>50795</v>
      </c>
      <c r="B13022" t="s">
        <v>50796</v>
      </c>
      <c r="C13022" s="1" t="str">
        <f t="shared" si="1869"/>
        <v>21:0723</v>
      </c>
      <c r="D13022" s="1" t="str">
        <f t="shared" si="1876"/>
        <v>21:0213</v>
      </c>
      <c r="E13022" t="s">
        <v>50797</v>
      </c>
      <c r="F13022" t="s">
        <v>50798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 t="s">
        <v>3655</v>
      </c>
      <c r="P13022" t="s">
        <v>22</v>
      </c>
      <c r="Q13022" t="s">
        <v>71</v>
      </c>
    </row>
    <row r="13023" spans="1:17" hidden="1" x14ac:dyDescent="0.25">
      <c r="A13023" t="s">
        <v>50799</v>
      </c>
      <c r="B13023" t="s">
        <v>50800</v>
      </c>
      <c r="C13023" s="1" t="str">
        <f t="shared" si="1869"/>
        <v>21:0723</v>
      </c>
      <c r="D13023" s="1" t="str">
        <f t="shared" si="1876"/>
        <v>21:0213</v>
      </c>
      <c r="E13023" t="s">
        <v>50801</v>
      </c>
      <c r="F13023" t="s">
        <v>50802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 t="s">
        <v>21</v>
      </c>
      <c r="P13023" t="s">
        <v>22</v>
      </c>
      <c r="Q13023" t="s">
        <v>149</v>
      </c>
    </row>
    <row r="13024" spans="1:17" hidden="1" x14ac:dyDescent="0.25">
      <c r="A13024" t="s">
        <v>50803</v>
      </c>
      <c r="B13024" t="s">
        <v>50804</v>
      </c>
      <c r="C13024" s="1" t="str">
        <f t="shared" si="1869"/>
        <v>21:0723</v>
      </c>
      <c r="D13024" s="1" t="str">
        <f t="shared" si="1876"/>
        <v>21:0213</v>
      </c>
      <c r="E13024" t="s">
        <v>50805</v>
      </c>
      <c r="F13024" t="s">
        <v>50806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 t="s">
        <v>21</v>
      </c>
      <c r="P13024" t="s">
        <v>356</v>
      </c>
      <c r="Q13024" t="s">
        <v>189</v>
      </c>
    </row>
    <row r="13025" spans="1:17" hidden="1" x14ac:dyDescent="0.25">
      <c r="A13025" t="s">
        <v>50807</v>
      </c>
      <c r="B13025" t="s">
        <v>50808</v>
      </c>
      <c r="C13025" s="1" t="str">
        <f t="shared" si="1869"/>
        <v>21:0723</v>
      </c>
      <c r="D13025" s="1" t="str">
        <f t="shared" si="1876"/>
        <v>21:0213</v>
      </c>
      <c r="E13025" t="s">
        <v>50809</v>
      </c>
      <c r="F13025" t="s">
        <v>50810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 t="s">
        <v>15971</v>
      </c>
      <c r="P13025" t="s">
        <v>356</v>
      </c>
      <c r="Q13025" t="s">
        <v>52</v>
      </c>
    </row>
    <row r="13026" spans="1:17" hidden="1" x14ac:dyDescent="0.25">
      <c r="A13026" t="s">
        <v>50811</v>
      </c>
      <c r="B13026" t="s">
        <v>50812</v>
      </c>
      <c r="C13026" s="1" t="str">
        <f t="shared" si="1869"/>
        <v>21:0723</v>
      </c>
      <c r="D13026" s="1" t="str">
        <f t="shared" si="1876"/>
        <v>21:0213</v>
      </c>
      <c r="E13026" t="s">
        <v>50809</v>
      </c>
      <c r="F13026" t="s">
        <v>50813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 t="s">
        <v>3013</v>
      </c>
      <c r="P13026" t="s">
        <v>356</v>
      </c>
      <c r="Q13026" t="s">
        <v>71</v>
      </c>
    </row>
    <row r="13027" spans="1:17" hidden="1" x14ac:dyDescent="0.25">
      <c r="A13027" t="s">
        <v>50814</v>
      </c>
      <c r="B13027" t="s">
        <v>50815</v>
      </c>
      <c r="C13027" s="1" t="str">
        <f t="shared" si="1869"/>
        <v>21:0723</v>
      </c>
      <c r="D13027" s="1" t="str">
        <f t="shared" si="1876"/>
        <v>21:0213</v>
      </c>
      <c r="E13027" t="s">
        <v>50816</v>
      </c>
      <c r="F13027" t="s">
        <v>50817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 t="s">
        <v>3065</v>
      </c>
      <c r="P13027" t="s">
        <v>3569</v>
      </c>
      <c r="Q13027" t="s">
        <v>103</v>
      </c>
    </row>
    <row r="13028" spans="1:17" hidden="1" x14ac:dyDescent="0.25">
      <c r="A13028" t="s">
        <v>50818</v>
      </c>
      <c r="B13028" t="s">
        <v>50819</v>
      </c>
      <c r="C13028" s="1" t="str">
        <f t="shared" si="1869"/>
        <v>21:0723</v>
      </c>
      <c r="D13028" s="1" t="str">
        <f t="shared" si="1876"/>
        <v>21:0213</v>
      </c>
      <c r="E13028" t="s">
        <v>50820</v>
      </c>
      <c r="F13028" t="s">
        <v>50821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 t="s">
        <v>3532</v>
      </c>
      <c r="P13028" t="s">
        <v>583</v>
      </c>
      <c r="Q13028" t="s">
        <v>46</v>
      </c>
    </row>
    <row r="13029" spans="1:17" hidden="1" x14ac:dyDescent="0.25">
      <c r="A13029" t="s">
        <v>50822</v>
      </c>
      <c r="B13029" t="s">
        <v>50823</v>
      </c>
      <c r="C13029" s="1" t="str">
        <f t="shared" si="1869"/>
        <v>21:0723</v>
      </c>
      <c r="D13029" s="1" t="str">
        <f t="shared" si="1876"/>
        <v>21:0213</v>
      </c>
      <c r="E13029" t="s">
        <v>50824</v>
      </c>
      <c r="F13029" t="s">
        <v>50825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 t="s">
        <v>730</v>
      </c>
      <c r="P13029" t="s">
        <v>583</v>
      </c>
      <c r="Q13029" t="s">
        <v>46</v>
      </c>
    </row>
    <row r="13030" spans="1:17" hidden="1" x14ac:dyDescent="0.25">
      <c r="A13030" t="s">
        <v>50826</v>
      </c>
      <c r="B13030" t="s">
        <v>50827</v>
      </c>
      <c r="C13030" s="1" t="str">
        <f t="shared" si="1869"/>
        <v>21:0723</v>
      </c>
      <c r="D13030" s="1" t="str">
        <f t="shared" si="1876"/>
        <v>21:0213</v>
      </c>
      <c r="E13030" t="s">
        <v>50828</v>
      </c>
      <c r="F13030" t="s">
        <v>50829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 t="s">
        <v>8284</v>
      </c>
      <c r="P13030" t="s">
        <v>583</v>
      </c>
      <c r="Q13030" t="s">
        <v>198</v>
      </c>
    </row>
    <row r="13031" spans="1:17" hidden="1" x14ac:dyDescent="0.25">
      <c r="A13031" t="s">
        <v>50830</v>
      </c>
      <c r="B13031" t="s">
        <v>50831</v>
      </c>
      <c r="C13031" s="1" t="str">
        <f t="shared" si="1869"/>
        <v>21:0723</v>
      </c>
      <c r="D13031" s="1" t="str">
        <f t="shared" si="1876"/>
        <v>21:0213</v>
      </c>
      <c r="E13031" t="s">
        <v>50832</v>
      </c>
      <c r="F13031" t="s">
        <v>50833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 t="s">
        <v>3980</v>
      </c>
      <c r="P13031" t="s">
        <v>658</v>
      </c>
      <c r="Q13031" t="s">
        <v>198</v>
      </c>
    </row>
    <row r="13032" spans="1:17" hidden="1" x14ac:dyDescent="0.25">
      <c r="A13032" t="s">
        <v>50834</v>
      </c>
      <c r="B13032" t="s">
        <v>50835</v>
      </c>
      <c r="C13032" s="1" t="str">
        <f t="shared" si="1869"/>
        <v>21:0723</v>
      </c>
      <c r="D13032" s="1" t="str">
        <f t="shared" si="1876"/>
        <v>21:0213</v>
      </c>
      <c r="E13032" t="s">
        <v>50836</v>
      </c>
      <c r="F13032" t="s">
        <v>50837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 t="s">
        <v>261</v>
      </c>
      <c r="P13032" t="s">
        <v>583</v>
      </c>
      <c r="Q13032" t="s">
        <v>103</v>
      </c>
    </row>
    <row r="13033" spans="1:17" hidden="1" x14ac:dyDescent="0.25">
      <c r="A13033" t="s">
        <v>50838</v>
      </c>
      <c r="B13033" t="s">
        <v>50839</v>
      </c>
      <c r="C13033" s="1" t="str">
        <f t="shared" si="1869"/>
        <v>21:0723</v>
      </c>
      <c r="D13033" s="1" t="str">
        <f t="shared" si="1876"/>
        <v>21:0213</v>
      </c>
      <c r="E13033" t="s">
        <v>50840</v>
      </c>
      <c r="F13033" t="s">
        <v>50841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 t="s">
        <v>3532</v>
      </c>
      <c r="P13033" t="s">
        <v>583</v>
      </c>
      <c r="Q13033" t="s">
        <v>46</v>
      </c>
    </row>
    <row r="13034" spans="1:17" hidden="1" x14ac:dyDescent="0.25">
      <c r="A13034" t="s">
        <v>50842</v>
      </c>
      <c r="B13034" t="s">
        <v>50843</v>
      </c>
      <c r="C13034" s="1" t="str">
        <f t="shared" si="1869"/>
        <v>21:0723</v>
      </c>
      <c r="D13034" s="1" t="str">
        <f t="shared" si="1876"/>
        <v>21:0213</v>
      </c>
      <c r="E13034" t="s">
        <v>50844</v>
      </c>
      <c r="F13034" t="s">
        <v>50845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 t="s">
        <v>236</v>
      </c>
      <c r="P13034" t="s">
        <v>583</v>
      </c>
      <c r="Q13034" t="s">
        <v>23</v>
      </c>
    </row>
    <row r="13035" spans="1:17" hidden="1" x14ac:dyDescent="0.25">
      <c r="A13035" t="s">
        <v>50846</v>
      </c>
      <c r="B13035" t="s">
        <v>50847</v>
      </c>
      <c r="C13035" s="1" t="str">
        <f t="shared" ref="C13035:C13098" si="1879">HYPERLINK("http://geochem.nrcan.gc.ca/cdogs/content/bdl/bdl210723_e.htm", "21:0723")</f>
        <v>21:0723</v>
      </c>
      <c r="D13035" s="1" t="str">
        <f t="shared" si="1876"/>
        <v>21:0213</v>
      </c>
      <c r="E13035" t="s">
        <v>50848</v>
      </c>
      <c r="F13035" t="s">
        <v>50849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 t="s">
        <v>42667</v>
      </c>
      <c r="P13035" t="s">
        <v>22</v>
      </c>
      <c r="Q13035" t="s">
        <v>59</v>
      </c>
    </row>
    <row r="13036" spans="1:17" hidden="1" x14ac:dyDescent="0.25">
      <c r="A13036" t="s">
        <v>50850</v>
      </c>
      <c r="B13036" t="s">
        <v>50851</v>
      </c>
      <c r="C13036" s="1" t="str">
        <f t="shared" si="1879"/>
        <v>21:0723</v>
      </c>
      <c r="D13036" s="1" t="str">
        <f t="shared" si="1876"/>
        <v>21:0213</v>
      </c>
      <c r="E13036" t="s">
        <v>50852</v>
      </c>
      <c r="F13036" t="s">
        <v>50853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 t="s">
        <v>21</v>
      </c>
      <c r="P13036" t="s">
        <v>22</v>
      </c>
      <c r="Q13036" t="s">
        <v>23</v>
      </c>
    </row>
    <row r="13037" spans="1:17" hidden="1" x14ac:dyDescent="0.25">
      <c r="A13037" t="s">
        <v>50854</v>
      </c>
      <c r="B13037" t="s">
        <v>50855</v>
      </c>
      <c r="C13037" s="1" t="str">
        <f t="shared" si="1879"/>
        <v>21:0723</v>
      </c>
      <c r="D13037" s="1" t="str">
        <f t="shared" si="1876"/>
        <v>21:0213</v>
      </c>
      <c r="E13037" t="s">
        <v>50856</v>
      </c>
      <c r="F13037" t="s">
        <v>50857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 t="s">
        <v>21</v>
      </c>
      <c r="P13037" t="s">
        <v>22</v>
      </c>
      <c r="Q13037" t="s">
        <v>93</v>
      </c>
    </row>
    <row r="13038" spans="1:17" hidden="1" x14ac:dyDescent="0.25">
      <c r="A13038" t="s">
        <v>50858</v>
      </c>
      <c r="B13038" t="s">
        <v>50859</v>
      </c>
      <c r="C13038" s="1" t="str">
        <f t="shared" si="1879"/>
        <v>21:0723</v>
      </c>
      <c r="D13038" s="1" t="str">
        <f t="shared" si="1876"/>
        <v>21:0213</v>
      </c>
      <c r="E13038" t="s">
        <v>50860</v>
      </c>
      <c r="F13038" t="s">
        <v>50861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 t="s">
        <v>21</v>
      </c>
      <c r="P13038" t="s">
        <v>356</v>
      </c>
      <c r="Q13038" t="s">
        <v>215</v>
      </c>
    </row>
    <row r="13039" spans="1:17" hidden="1" x14ac:dyDescent="0.25">
      <c r="A13039" t="s">
        <v>50862</v>
      </c>
      <c r="B13039" t="s">
        <v>50863</v>
      </c>
      <c r="C13039" s="1" t="str">
        <f t="shared" si="1879"/>
        <v>21:0723</v>
      </c>
      <c r="D13039" s="1" t="str">
        <f>HYPERLINK("http://geochem.nrcan.gc.ca/cdogs/content/svy/svy_e.htm", "")</f>
        <v/>
      </c>
      <c r="G13039" s="1" t="str">
        <f>HYPERLINK("http://geochem.nrcan.gc.ca/cdogs/content/cr_/cr_00086_e.htm", "86")</f>
        <v>86</v>
      </c>
      <c r="J13039" t="s">
        <v>11703</v>
      </c>
      <c r="K13039" t="s">
        <v>11704</v>
      </c>
      <c r="O13039" t="s">
        <v>3532</v>
      </c>
      <c r="P13039" t="s">
        <v>2212</v>
      </c>
      <c r="Q13039" t="s">
        <v>52</v>
      </c>
    </row>
    <row r="13040" spans="1:17" hidden="1" x14ac:dyDescent="0.25">
      <c r="A13040" t="s">
        <v>50864</v>
      </c>
      <c r="B13040" t="s">
        <v>50865</v>
      </c>
      <c r="C13040" s="1" t="str">
        <f t="shared" si="1879"/>
        <v>21:0723</v>
      </c>
      <c r="D13040" s="1" t="str">
        <f t="shared" ref="D13040:D13057" si="1880">HYPERLINK("http://geochem.nrcan.gc.ca/cdogs/content/svy/svy210213_e.htm", "21:0213")</f>
        <v>21:0213</v>
      </c>
      <c r="E13040" t="s">
        <v>50866</v>
      </c>
      <c r="F13040" t="s">
        <v>50867</v>
      </c>
      <c r="H13040">
        <v>62.145861600000003</v>
      </c>
      <c r="I13040">
        <v>-134.4745954</v>
      </c>
      <c r="J13040" s="1" t="str">
        <f t="shared" ref="J13040:J13057" si="1881">HYPERLINK("http://geochem.nrcan.gc.ca/cdogs/content/kwd/kwd020018_e.htm", "Fluid (stream)")</f>
        <v>Fluid (stream)</v>
      </c>
      <c r="K13040" s="1" t="str">
        <f t="shared" ref="K13040:K13057" si="1882">HYPERLINK("http://geochem.nrcan.gc.ca/cdogs/content/kwd/kwd080007_e.htm", "Untreated Water")</f>
        <v>Untreated Water</v>
      </c>
      <c r="O13040" t="s">
        <v>21</v>
      </c>
      <c r="P13040" t="s">
        <v>22</v>
      </c>
      <c r="Q13040" t="s">
        <v>215</v>
      </c>
    </row>
    <row r="13041" spans="1:17" hidden="1" x14ac:dyDescent="0.25">
      <c r="A13041" t="s">
        <v>50868</v>
      </c>
      <c r="B13041" t="s">
        <v>50869</v>
      </c>
      <c r="C13041" s="1" t="str">
        <f t="shared" si="1879"/>
        <v>21:0723</v>
      </c>
      <c r="D13041" s="1" t="str">
        <f t="shared" si="1880"/>
        <v>21:0213</v>
      </c>
      <c r="E13041" t="s">
        <v>50870</v>
      </c>
      <c r="F13041" t="s">
        <v>50871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 t="s">
        <v>21</v>
      </c>
      <c r="P13041" t="s">
        <v>22</v>
      </c>
      <c r="Q13041" t="s">
        <v>52</v>
      </c>
    </row>
    <row r="13042" spans="1:17" hidden="1" x14ac:dyDescent="0.25">
      <c r="A13042" t="s">
        <v>50872</v>
      </c>
      <c r="B13042" t="s">
        <v>50873</v>
      </c>
      <c r="C13042" s="1" t="str">
        <f t="shared" si="1879"/>
        <v>21:0723</v>
      </c>
      <c r="D13042" s="1" t="str">
        <f t="shared" si="1880"/>
        <v>21:0213</v>
      </c>
      <c r="E13042" t="s">
        <v>50874</v>
      </c>
      <c r="F13042" t="s">
        <v>50875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 t="s">
        <v>21</v>
      </c>
      <c r="P13042" t="s">
        <v>22</v>
      </c>
      <c r="Q13042" t="s">
        <v>93</v>
      </c>
    </row>
    <row r="13043" spans="1:17" hidden="1" x14ac:dyDescent="0.25">
      <c r="A13043" t="s">
        <v>50876</v>
      </c>
      <c r="B13043" t="s">
        <v>50877</v>
      </c>
      <c r="C13043" s="1" t="str">
        <f t="shared" si="1879"/>
        <v>21:0723</v>
      </c>
      <c r="D13043" s="1" t="str">
        <f t="shared" si="1880"/>
        <v>21:0213</v>
      </c>
      <c r="E13043" t="s">
        <v>50878</v>
      </c>
      <c r="F13043" t="s">
        <v>50879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 t="s">
        <v>21</v>
      </c>
      <c r="P13043" t="s">
        <v>356</v>
      </c>
      <c r="Q13043" t="s">
        <v>71</v>
      </c>
    </row>
    <row r="13044" spans="1:17" hidden="1" x14ac:dyDescent="0.25">
      <c r="A13044" t="s">
        <v>50880</v>
      </c>
      <c r="B13044" t="s">
        <v>50881</v>
      </c>
      <c r="C13044" s="1" t="str">
        <f t="shared" si="1879"/>
        <v>21:0723</v>
      </c>
      <c r="D13044" s="1" t="str">
        <f t="shared" si="1880"/>
        <v>21:0213</v>
      </c>
      <c r="E13044" t="s">
        <v>50882</v>
      </c>
      <c r="F13044" t="s">
        <v>50883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 t="s">
        <v>551</v>
      </c>
      <c r="P13044" t="s">
        <v>356</v>
      </c>
      <c r="Q13044" t="s">
        <v>71</v>
      </c>
    </row>
    <row r="13045" spans="1:17" hidden="1" x14ac:dyDescent="0.25">
      <c r="A13045" t="s">
        <v>50884</v>
      </c>
      <c r="B13045" t="s">
        <v>50885</v>
      </c>
      <c r="C13045" s="1" t="str">
        <f t="shared" si="1879"/>
        <v>21:0723</v>
      </c>
      <c r="D13045" s="1" t="str">
        <f t="shared" si="1880"/>
        <v>21:0213</v>
      </c>
      <c r="E13045" t="s">
        <v>50886</v>
      </c>
      <c r="F13045" t="s">
        <v>50887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 t="s">
        <v>2720</v>
      </c>
      <c r="P13045" t="s">
        <v>356</v>
      </c>
      <c r="Q13045" t="s">
        <v>103</v>
      </c>
    </row>
    <row r="13046" spans="1:17" hidden="1" x14ac:dyDescent="0.25">
      <c r="A13046" t="s">
        <v>50888</v>
      </c>
      <c r="B13046" t="s">
        <v>50889</v>
      </c>
      <c r="C13046" s="1" t="str">
        <f t="shared" si="1879"/>
        <v>21:0723</v>
      </c>
      <c r="D13046" s="1" t="str">
        <f t="shared" si="1880"/>
        <v>21:0213</v>
      </c>
      <c r="E13046" t="s">
        <v>50886</v>
      </c>
      <c r="F13046" t="s">
        <v>50890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 t="s">
        <v>1597</v>
      </c>
      <c r="P13046" t="s">
        <v>22</v>
      </c>
      <c r="Q13046" t="s">
        <v>71</v>
      </c>
    </row>
    <row r="13047" spans="1:17" hidden="1" x14ac:dyDescent="0.25">
      <c r="A13047" t="s">
        <v>50891</v>
      </c>
      <c r="B13047" t="s">
        <v>50892</v>
      </c>
      <c r="C13047" s="1" t="str">
        <f t="shared" si="1879"/>
        <v>21:0723</v>
      </c>
      <c r="D13047" s="1" t="str">
        <f t="shared" si="1880"/>
        <v>21:0213</v>
      </c>
      <c r="E13047" t="s">
        <v>50893</v>
      </c>
      <c r="F13047" t="s">
        <v>50894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 t="s">
        <v>3419</v>
      </c>
      <c r="P13047" t="s">
        <v>356</v>
      </c>
      <c r="Q13047" t="s">
        <v>215</v>
      </c>
    </row>
    <row r="13048" spans="1:17" hidden="1" x14ac:dyDescent="0.25">
      <c r="A13048" t="s">
        <v>50895</v>
      </c>
      <c r="B13048" t="s">
        <v>50896</v>
      </c>
      <c r="C13048" s="1" t="str">
        <f t="shared" si="1879"/>
        <v>21:0723</v>
      </c>
      <c r="D13048" s="1" t="str">
        <f t="shared" si="1880"/>
        <v>21:0213</v>
      </c>
      <c r="E13048" t="s">
        <v>50897</v>
      </c>
      <c r="F13048" t="s">
        <v>50898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 t="s">
        <v>21</v>
      </c>
      <c r="P13048" t="s">
        <v>356</v>
      </c>
      <c r="Q13048" t="s">
        <v>215</v>
      </c>
    </row>
    <row r="13049" spans="1:17" hidden="1" x14ac:dyDescent="0.25">
      <c r="A13049" t="s">
        <v>50899</v>
      </c>
      <c r="B13049" t="s">
        <v>50900</v>
      </c>
      <c r="C13049" s="1" t="str">
        <f t="shared" si="1879"/>
        <v>21:0723</v>
      </c>
      <c r="D13049" s="1" t="str">
        <f t="shared" si="1880"/>
        <v>21:0213</v>
      </c>
      <c r="E13049" t="s">
        <v>50901</v>
      </c>
      <c r="F13049" t="s">
        <v>50902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 t="s">
        <v>57</v>
      </c>
      <c r="P13049" t="s">
        <v>45</v>
      </c>
      <c r="Q13049" t="s">
        <v>215</v>
      </c>
    </row>
    <row r="13050" spans="1:17" hidden="1" x14ac:dyDescent="0.25">
      <c r="A13050" t="s">
        <v>50903</v>
      </c>
      <c r="B13050" t="s">
        <v>50904</v>
      </c>
      <c r="C13050" s="1" t="str">
        <f t="shared" si="1879"/>
        <v>21:0723</v>
      </c>
      <c r="D13050" s="1" t="str">
        <f t="shared" si="1880"/>
        <v>21:0213</v>
      </c>
      <c r="E13050" t="s">
        <v>50905</v>
      </c>
      <c r="F13050" t="s">
        <v>50906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 t="s">
        <v>21</v>
      </c>
      <c r="P13050" t="s">
        <v>45</v>
      </c>
      <c r="Q13050" t="s">
        <v>149</v>
      </c>
    </row>
    <row r="13051" spans="1:17" hidden="1" x14ac:dyDescent="0.25">
      <c r="A13051" t="s">
        <v>50907</v>
      </c>
      <c r="B13051" t="s">
        <v>50908</v>
      </c>
      <c r="C13051" s="1" t="str">
        <f t="shared" si="1879"/>
        <v>21:0723</v>
      </c>
      <c r="D13051" s="1" t="str">
        <f t="shared" si="1880"/>
        <v>21:0213</v>
      </c>
      <c r="E13051" t="s">
        <v>50909</v>
      </c>
      <c r="F13051" t="s">
        <v>50910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 t="s">
        <v>21</v>
      </c>
      <c r="P13051" t="s">
        <v>22</v>
      </c>
      <c r="Q13051" t="s">
        <v>189</v>
      </c>
    </row>
    <row r="13052" spans="1:17" hidden="1" x14ac:dyDescent="0.25">
      <c r="A13052" t="s">
        <v>50911</v>
      </c>
      <c r="B13052" t="s">
        <v>50912</v>
      </c>
      <c r="C13052" s="1" t="str">
        <f t="shared" si="1879"/>
        <v>21:0723</v>
      </c>
      <c r="D13052" s="1" t="str">
        <f t="shared" si="1880"/>
        <v>21:0213</v>
      </c>
      <c r="E13052" t="s">
        <v>50913</v>
      </c>
      <c r="F13052" t="s">
        <v>50914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 t="s">
        <v>225</v>
      </c>
      <c r="P13052" t="s">
        <v>397</v>
      </c>
      <c r="Q13052" t="s">
        <v>93</v>
      </c>
    </row>
    <row r="13053" spans="1:17" hidden="1" x14ac:dyDescent="0.25">
      <c r="A13053" t="s">
        <v>50915</v>
      </c>
      <c r="B13053" t="s">
        <v>50916</v>
      </c>
      <c r="C13053" s="1" t="str">
        <f t="shared" si="1879"/>
        <v>21:0723</v>
      </c>
      <c r="D13053" s="1" t="str">
        <f t="shared" si="1880"/>
        <v>21:0213</v>
      </c>
      <c r="E13053" t="s">
        <v>50917</v>
      </c>
      <c r="F13053" t="s">
        <v>50918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 t="s">
        <v>21</v>
      </c>
      <c r="P13053" t="s">
        <v>22</v>
      </c>
      <c r="Q13053" t="s">
        <v>93</v>
      </c>
    </row>
    <row r="13054" spans="1:17" hidden="1" x14ac:dyDescent="0.25">
      <c r="A13054" t="s">
        <v>50919</v>
      </c>
      <c r="B13054" t="s">
        <v>50920</v>
      </c>
      <c r="C13054" s="1" t="str">
        <f t="shared" si="1879"/>
        <v>21:0723</v>
      </c>
      <c r="D13054" s="1" t="str">
        <f t="shared" si="1880"/>
        <v>21:0213</v>
      </c>
      <c r="E13054" t="s">
        <v>50921</v>
      </c>
      <c r="F13054" t="s">
        <v>50922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 t="s">
        <v>4148</v>
      </c>
      <c r="P13054" t="s">
        <v>397</v>
      </c>
      <c r="Q13054" t="s">
        <v>93</v>
      </c>
    </row>
    <row r="13055" spans="1:17" hidden="1" x14ac:dyDescent="0.25">
      <c r="A13055" t="s">
        <v>50923</v>
      </c>
      <c r="B13055" t="s">
        <v>50924</v>
      </c>
      <c r="C13055" s="1" t="str">
        <f t="shared" si="1879"/>
        <v>21:0723</v>
      </c>
      <c r="D13055" s="1" t="str">
        <f t="shared" si="1880"/>
        <v>21:0213</v>
      </c>
      <c r="E13055" t="s">
        <v>50925</v>
      </c>
      <c r="F13055" t="s">
        <v>50926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 t="s">
        <v>3532</v>
      </c>
      <c r="P13055" t="s">
        <v>1515</v>
      </c>
      <c r="Q13055" t="s">
        <v>71</v>
      </c>
    </row>
    <row r="13056" spans="1:17" hidden="1" x14ac:dyDescent="0.25">
      <c r="A13056" t="s">
        <v>50927</v>
      </c>
      <c r="B13056" t="s">
        <v>50928</v>
      </c>
      <c r="C13056" s="1" t="str">
        <f t="shared" si="1879"/>
        <v>21:0723</v>
      </c>
      <c r="D13056" s="1" t="str">
        <f t="shared" si="1880"/>
        <v>21:0213</v>
      </c>
      <c r="E13056" t="s">
        <v>50929</v>
      </c>
      <c r="F13056" t="s">
        <v>50930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 t="s">
        <v>14276</v>
      </c>
      <c r="P13056" t="s">
        <v>583</v>
      </c>
      <c r="Q13056" t="s">
        <v>29</v>
      </c>
    </row>
    <row r="13057" spans="1:17" hidden="1" x14ac:dyDescent="0.25">
      <c r="A13057" t="s">
        <v>50931</v>
      </c>
      <c r="B13057" t="s">
        <v>50932</v>
      </c>
      <c r="C13057" s="1" t="str">
        <f t="shared" si="1879"/>
        <v>21:0723</v>
      </c>
      <c r="D13057" s="1" t="str">
        <f t="shared" si="1880"/>
        <v>21:0213</v>
      </c>
      <c r="E13057" t="s">
        <v>50933</v>
      </c>
      <c r="F13057" t="s">
        <v>50934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 t="s">
        <v>49454</v>
      </c>
      <c r="P13057" t="s">
        <v>397</v>
      </c>
      <c r="Q13057" t="s">
        <v>59</v>
      </c>
    </row>
    <row r="13058" spans="1:17" hidden="1" x14ac:dyDescent="0.25">
      <c r="A13058" t="s">
        <v>50935</v>
      </c>
      <c r="B13058" t="s">
        <v>50936</v>
      </c>
      <c r="C13058" s="1" t="str">
        <f t="shared" si="1879"/>
        <v>21:0723</v>
      </c>
      <c r="D13058" s="1" t="str">
        <f>HYPERLINK("http://geochem.nrcan.gc.ca/cdogs/content/svy/svy_e.htm", "")</f>
        <v/>
      </c>
      <c r="G13058" s="1" t="str">
        <f>HYPERLINK("http://geochem.nrcan.gc.ca/cdogs/content/cr_/cr_00084_e.htm", "84")</f>
        <v>84</v>
      </c>
      <c r="J13058" t="s">
        <v>11703</v>
      </c>
      <c r="K13058" t="s">
        <v>11704</v>
      </c>
      <c r="O13058" t="s">
        <v>2120</v>
      </c>
      <c r="P13058" t="s">
        <v>2212</v>
      </c>
      <c r="Q13058" t="s">
        <v>522</v>
      </c>
    </row>
    <row r="13059" spans="1:17" hidden="1" x14ac:dyDescent="0.25">
      <c r="A13059" t="s">
        <v>50937</v>
      </c>
      <c r="B13059" t="s">
        <v>50938</v>
      </c>
      <c r="C13059" s="1" t="str">
        <f t="shared" si="1879"/>
        <v>21:0723</v>
      </c>
      <c r="D13059" s="1" t="str">
        <f t="shared" ref="D13059:D13076" si="1883">HYPERLINK("http://geochem.nrcan.gc.ca/cdogs/content/svy/svy210213_e.htm", "21:0213")</f>
        <v>21:0213</v>
      </c>
      <c r="E13059" t="s">
        <v>50939</v>
      </c>
      <c r="F13059" t="s">
        <v>50940</v>
      </c>
      <c r="H13059">
        <v>62.013053399999997</v>
      </c>
      <c r="I13059">
        <v>-134.92191059999999</v>
      </c>
      <c r="J13059" s="1" t="str">
        <f t="shared" ref="J13059:J13076" si="1884">HYPERLINK("http://geochem.nrcan.gc.ca/cdogs/content/kwd/kwd020018_e.htm", "Fluid (stream)")</f>
        <v>Fluid (stream)</v>
      </c>
      <c r="K13059" s="1" t="str">
        <f t="shared" ref="K13059:K13076" si="1885">HYPERLINK("http://geochem.nrcan.gc.ca/cdogs/content/kwd/kwd080007_e.htm", "Untreated Water")</f>
        <v>Untreated Water</v>
      </c>
      <c r="O13059" t="s">
        <v>327</v>
      </c>
      <c r="P13059" t="s">
        <v>397</v>
      </c>
      <c r="Q13059" t="s">
        <v>398</v>
      </c>
    </row>
    <row r="13060" spans="1:17" hidden="1" x14ac:dyDescent="0.25">
      <c r="A13060" t="s">
        <v>50941</v>
      </c>
      <c r="B13060" t="s">
        <v>50942</v>
      </c>
      <c r="C13060" s="1" t="str">
        <f t="shared" si="1879"/>
        <v>21:0723</v>
      </c>
      <c r="D13060" s="1" t="str">
        <f t="shared" si="1883"/>
        <v>21:0213</v>
      </c>
      <c r="E13060" t="s">
        <v>50943</v>
      </c>
      <c r="F13060" t="s">
        <v>50944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 t="s">
        <v>3022</v>
      </c>
      <c r="P13060" t="s">
        <v>391</v>
      </c>
      <c r="Q13060" t="s">
        <v>35</v>
      </c>
    </row>
    <row r="13061" spans="1:17" hidden="1" x14ac:dyDescent="0.25">
      <c r="A13061" t="s">
        <v>50945</v>
      </c>
      <c r="B13061" t="s">
        <v>50946</v>
      </c>
      <c r="C13061" s="1" t="str">
        <f t="shared" si="1879"/>
        <v>21:0723</v>
      </c>
      <c r="D13061" s="1" t="str">
        <f t="shared" si="1883"/>
        <v>21:0213</v>
      </c>
      <c r="E13061" t="s">
        <v>50947</v>
      </c>
      <c r="F13061" t="s">
        <v>50948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 t="s">
        <v>3027</v>
      </c>
      <c r="P13061" t="s">
        <v>397</v>
      </c>
      <c r="Q13061" t="s">
        <v>35</v>
      </c>
    </row>
    <row r="13062" spans="1:17" hidden="1" x14ac:dyDescent="0.25">
      <c r="A13062" t="s">
        <v>50949</v>
      </c>
      <c r="B13062" t="s">
        <v>50950</v>
      </c>
      <c r="C13062" s="1" t="str">
        <f t="shared" si="1879"/>
        <v>21:0723</v>
      </c>
      <c r="D13062" s="1" t="str">
        <f t="shared" si="1883"/>
        <v>21:0213</v>
      </c>
      <c r="E13062" t="s">
        <v>50947</v>
      </c>
      <c r="F13062" t="s">
        <v>50951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 t="s">
        <v>8284</v>
      </c>
      <c r="P13062" t="s">
        <v>397</v>
      </c>
      <c r="Q13062" t="s">
        <v>59</v>
      </c>
    </row>
    <row r="13063" spans="1:17" hidden="1" x14ac:dyDescent="0.25">
      <c r="A13063" t="s">
        <v>50952</v>
      </c>
      <c r="B13063" t="s">
        <v>50953</v>
      </c>
      <c r="C13063" s="1" t="str">
        <f t="shared" si="1879"/>
        <v>21:0723</v>
      </c>
      <c r="D13063" s="1" t="str">
        <f t="shared" si="1883"/>
        <v>21:0213</v>
      </c>
      <c r="E13063" t="s">
        <v>50954</v>
      </c>
      <c r="F13063" t="s">
        <v>50955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 t="s">
        <v>10120</v>
      </c>
      <c r="P13063" t="s">
        <v>397</v>
      </c>
      <c r="Q13063" t="s">
        <v>59</v>
      </c>
    </row>
    <row r="13064" spans="1:17" hidden="1" x14ac:dyDescent="0.25">
      <c r="A13064" t="s">
        <v>50956</v>
      </c>
      <c r="B13064" t="s">
        <v>50957</v>
      </c>
      <c r="C13064" s="1" t="str">
        <f t="shared" si="1879"/>
        <v>21:0723</v>
      </c>
      <c r="D13064" s="1" t="str">
        <f t="shared" si="1883"/>
        <v>21:0213</v>
      </c>
      <c r="E13064" t="s">
        <v>50958</v>
      </c>
      <c r="F13064" t="s">
        <v>50959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 t="s">
        <v>21</v>
      </c>
      <c r="P13064" t="s">
        <v>22</v>
      </c>
      <c r="Q13064" t="s">
        <v>23</v>
      </c>
    </row>
    <row r="13065" spans="1:17" hidden="1" x14ac:dyDescent="0.25">
      <c r="A13065" t="s">
        <v>50960</v>
      </c>
      <c r="B13065" t="s">
        <v>50961</v>
      </c>
      <c r="C13065" s="1" t="str">
        <f t="shared" si="1879"/>
        <v>21:0723</v>
      </c>
      <c r="D13065" s="1" t="str">
        <f t="shared" si="1883"/>
        <v>21:0213</v>
      </c>
      <c r="E13065" t="s">
        <v>50962</v>
      </c>
      <c r="F13065" t="s">
        <v>50963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 t="s">
        <v>21</v>
      </c>
      <c r="P13065" t="s">
        <v>22</v>
      </c>
      <c r="Q13065" t="s">
        <v>46</v>
      </c>
    </row>
    <row r="13066" spans="1:17" hidden="1" x14ac:dyDescent="0.25">
      <c r="A13066" t="s">
        <v>50964</v>
      </c>
      <c r="B13066" t="s">
        <v>50965</v>
      </c>
      <c r="C13066" s="1" t="str">
        <f t="shared" si="1879"/>
        <v>21:0723</v>
      </c>
      <c r="D13066" s="1" t="str">
        <f t="shared" si="1883"/>
        <v>21:0213</v>
      </c>
      <c r="E13066" t="s">
        <v>50966</v>
      </c>
      <c r="F13066" t="s">
        <v>50967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 t="s">
        <v>1818</v>
      </c>
      <c r="P13066" t="s">
        <v>22</v>
      </c>
      <c r="Q13066" t="s">
        <v>93</v>
      </c>
    </row>
    <row r="13067" spans="1:17" hidden="1" x14ac:dyDescent="0.25">
      <c r="A13067" t="s">
        <v>50968</v>
      </c>
      <c r="B13067" t="s">
        <v>50969</v>
      </c>
      <c r="C13067" s="1" t="str">
        <f t="shared" si="1879"/>
        <v>21:0723</v>
      </c>
      <c r="D13067" s="1" t="str">
        <f t="shared" si="1883"/>
        <v>21:0213</v>
      </c>
      <c r="E13067" t="s">
        <v>50970</v>
      </c>
      <c r="F13067" t="s">
        <v>50971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 t="s">
        <v>21</v>
      </c>
      <c r="P13067" t="s">
        <v>356</v>
      </c>
      <c r="Q13067" t="s">
        <v>52</v>
      </c>
    </row>
    <row r="13068" spans="1:17" hidden="1" x14ac:dyDescent="0.25">
      <c r="A13068" t="s">
        <v>50972</v>
      </c>
      <c r="B13068" t="s">
        <v>50973</v>
      </c>
      <c r="C13068" s="1" t="str">
        <f t="shared" si="1879"/>
        <v>21:0723</v>
      </c>
      <c r="D13068" s="1" t="str">
        <f t="shared" si="1883"/>
        <v>21:0213</v>
      </c>
      <c r="E13068" t="s">
        <v>50974</v>
      </c>
      <c r="F13068" t="s">
        <v>50975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 t="s">
        <v>21</v>
      </c>
      <c r="P13068" t="s">
        <v>356</v>
      </c>
      <c r="Q13068" t="s">
        <v>215</v>
      </c>
    </row>
    <row r="13069" spans="1:17" hidden="1" x14ac:dyDescent="0.25">
      <c r="A13069" t="s">
        <v>50976</v>
      </c>
      <c r="B13069" t="s">
        <v>50977</v>
      </c>
      <c r="C13069" s="1" t="str">
        <f t="shared" si="1879"/>
        <v>21:0723</v>
      </c>
      <c r="D13069" s="1" t="str">
        <f t="shared" si="1883"/>
        <v>21:0213</v>
      </c>
      <c r="E13069" t="s">
        <v>50978</v>
      </c>
      <c r="F13069" t="s">
        <v>50979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 t="s">
        <v>21</v>
      </c>
      <c r="P13069" t="s">
        <v>356</v>
      </c>
      <c r="Q13069" t="s">
        <v>93</v>
      </c>
    </row>
    <row r="13070" spans="1:17" hidden="1" x14ac:dyDescent="0.25">
      <c r="A13070" t="s">
        <v>50980</v>
      </c>
      <c r="B13070" t="s">
        <v>50981</v>
      </c>
      <c r="C13070" s="1" t="str">
        <f t="shared" si="1879"/>
        <v>21:0723</v>
      </c>
      <c r="D13070" s="1" t="str">
        <f t="shared" si="1883"/>
        <v>21:0213</v>
      </c>
      <c r="E13070" t="s">
        <v>50982</v>
      </c>
      <c r="F13070" t="s">
        <v>50983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 t="s">
        <v>21</v>
      </c>
      <c r="P13070" t="s">
        <v>356</v>
      </c>
      <c r="Q13070" t="s">
        <v>71</v>
      </c>
    </row>
    <row r="13071" spans="1:17" hidden="1" x14ac:dyDescent="0.25">
      <c r="A13071" t="s">
        <v>50984</v>
      </c>
      <c r="B13071" t="s">
        <v>50985</v>
      </c>
      <c r="C13071" s="1" t="str">
        <f t="shared" si="1879"/>
        <v>21:0723</v>
      </c>
      <c r="D13071" s="1" t="str">
        <f t="shared" si="1883"/>
        <v>21:0213</v>
      </c>
      <c r="E13071" t="s">
        <v>50986</v>
      </c>
      <c r="F13071" t="s">
        <v>50987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 t="s">
        <v>2120</v>
      </c>
      <c r="P13071" t="s">
        <v>356</v>
      </c>
      <c r="Q13071" t="s">
        <v>71</v>
      </c>
    </row>
    <row r="13072" spans="1:17" hidden="1" x14ac:dyDescent="0.25">
      <c r="A13072" t="s">
        <v>50988</v>
      </c>
      <c r="B13072" t="s">
        <v>50989</v>
      </c>
      <c r="C13072" s="1" t="str">
        <f t="shared" si="1879"/>
        <v>21:0723</v>
      </c>
      <c r="D13072" s="1" t="str">
        <f t="shared" si="1883"/>
        <v>21:0213</v>
      </c>
      <c r="E13072" t="s">
        <v>50990</v>
      </c>
      <c r="F13072" t="s">
        <v>50991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 t="s">
        <v>21</v>
      </c>
      <c r="P13072" t="s">
        <v>356</v>
      </c>
      <c r="Q13072" t="s">
        <v>103</v>
      </c>
    </row>
    <row r="13073" spans="1:17" hidden="1" x14ac:dyDescent="0.25">
      <c r="A13073" t="s">
        <v>50992</v>
      </c>
      <c r="B13073" t="s">
        <v>50993</v>
      </c>
      <c r="C13073" s="1" t="str">
        <f t="shared" si="1879"/>
        <v>21:0723</v>
      </c>
      <c r="D13073" s="1" t="str">
        <f t="shared" si="1883"/>
        <v>21:0213</v>
      </c>
      <c r="E13073" t="s">
        <v>50994</v>
      </c>
      <c r="F13073" t="s">
        <v>50995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 t="s">
        <v>21</v>
      </c>
      <c r="P13073" t="s">
        <v>45</v>
      </c>
      <c r="Q13073" t="s">
        <v>93</v>
      </c>
    </row>
    <row r="13074" spans="1:17" hidden="1" x14ac:dyDescent="0.25">
      <c r="A13074" t="s">
        <v>50996</v>
      </c>
      <c r="B13074" t="s">
        <v>50997</v>
      </c>
      <c r="C13074" s="1" t="str">
        <f t="shared" si="1879"/>
        <v>21:0723</v>
      </c>
      <c r="D13074" s="1" t="str">
        <f t="shared" si="1883"/>
        <v>21:0213</v>
      </c>
      <c r="E13074" t="s">
        <v>50998</v>
      </c>
      <c r="F13074" t="s">
        <v>50999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 t="s">
        <v>21</v>
      </c>
      <c r="P13074" t="s">
        <v>45</v>
      </c>
      <c r="Q13074" t="s">
        <v>103</v>
      </c>
    </row>
    <row r="13075" spans="1:17" hidden="1" x14ac:dyDescent="0.25">
      <c r="A13075" t="s">
        <v>51000</v>
      </c>
      <c r="B13075" t="s">
        <v>51001</v>
      </c>
      <c r="C13075" s="1" t="str">
        <f t="shared" si="1879"/>
        <v>21:0723</v>
      </c>
      <c r="D13075" s="1" t="str">
        <f t="shared" si="1883"/>
        <v>21:0213</v>
      </c>
      <c r="E13075" t="s">
        <v>51002</v>
      </c>
      <c r="F13075" t="s">
        <v>51003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 t="s">
        <v>21</v>
      </c>
      <c r="P13075" t="s">
        <v>356</v>
      </c>
      <c r="Q13075" t="s">
        <v>93</v>
      </c>
    </row>
    <row r="13076" spans="1:17" hidden="1" x14ac:dyDescent="0.25">
      <c r="A13076" t="s">
        <v>51004</v>
      </c>
      <c r="B13076" t="s">
        <v>51005</v>
      </c>
      <c r="C13076" s="1" t="str">
        <f t="shared" si="1879"/>
        <v>21:0723</v>
      </c>
      <c r="D13076" s="1" t="str">
        <f t="shared" si="1883"/>
        <v>21:0213</v>
      </c>
      <c r="E13076" t="s">
        <v>51006</v>
      </c>
      <c r="F13076" t="s">
        <v>51007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 t="s">
        <v>21</v>
      </c>
      <c r="P13076" t="s">
        <v>45</v>
      </c>
      <c r="Q13076" t="s">
        <v>71</v>
      </c>
    </row>
    <row r="13077" spans="1:17" hidden="1" x14ac:dyDescent="0.25">
      <c r="A13077" t="s">
        <v>51008</v>
      </c>
      <c r="B13077" t="s">
        <v>51009</v>
      </c>
      <c r="C13077" s="1" t="str">
        <f t="shared" si="1879"/>
        <v>21:0723</v>
      </c>
      <c r="D13077" s="1" t="str">
        <f>HYPERLINK("http://geochem.nrcan.gc.ca/cdogs/content/svy/svy_e.htm", "")</f>
        <v/>
      </c>
      <c r="G13077" s="1" t="str">
        <f>HYPERLINK("http://geochem.nrcan.gc.ca/cdogs/content/cr_/cr_00084_e.htm", "84")</f>
        <v>84</v>
      </c>
      <c r="J13077" t="s">
        <v>11703</v>
      </c>
      <c r="K13077" t="s">
        <v>11704</v>
      </c>
      <c r="O13077" t="s">
        <v>680</v>
      </c>
      <c r="P13077" t="s">
        <v>22</v>
      </c>
      <c r="Q13077" t="s">
        <v>71</v>
      </c>
    </row>
    <row r="13078" spans="1:17" hidden="1" x14ac:dyDescent="0.25">
      <c r="A13078" t="s">
        <v>51010</v>
      </c>
      <c r="B13078" t="s">
        <v>51011</v>
      </c>
      <c r="C13078" s="1" t="str">
        <f t="shared" si="1879"/>
        <v>21:0723</v>
      </c>
      <c r="D13078" s="1" t="str">
        <f t="shared" ref="D13078:D13096" si="1886">HYPERLINK("http://geochem.nrcan.gc.ca/cdogs/content/svy/svy210213_e.htm", "21:0213")</f>
        <v>21:0213</v>
      </c>
      <c r="E13078" t="s">
        <v>51012</v>
      </c>
      <c r="F13078" t="s">
        <v>51013</v>
      </c>
      <c r="H13078">
        <v>62.273265000000002</v>
      </c>
      <c r="I13078">
        <v>-134.84762649999999</v>
      </c>
      <c r="J13078" s="1" t="str">
        <f t="shared" ref="J13078:J13096" si="1887">HYPERLINK("http://geochem.nrcan.gc.ca/cdogs/content/kwd/kwd020018_e.htm", "Fluid (stream)")</f>
        <v>Fluid (stream)</v>
      </c>
      <c r="K13078" s="1" t="str">
        <f t="shared" ref="K13078:K13096" si="1888">HYPERLINK("http://geochem.nrcan.gc.ca/cdogs/content/kwd/kwd080007_e.htm", "Untreated Water")</f>
        <v>Untreated Water</v>
      </c>
      <c r="O13078" t="s">
        <v>3376</v>
      </c>
      <c r="P13078" t="s">
        <v>356</v>
      </c>
      <c r="Q13078" t="s">
        <v>93</v>
      </c>
    </row>
    <row r="13079" spans="1:17" hidden="1" x14ac:dyDescent="0.25">
      <c r="A13079" t="s">
        <v>51014</v>
      </c>
      <c r="B13079" t="s">
        <v>51015</v>
      </c>
      <c r="C13079" s="1" t="str">
        <f t="shared" si="1879"/>
        <v>21:0723</v>
      </c>
      <c r="D13079" s="1" t="str">
        <f t="shared" si="1886"/>
        <v>21:0213</v>
      </c>
      <c r="E13079" t="s">
        <v>51016</v>
      </c>
      <c r="F13079" t="s">
        <v>51017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 t="s">
        <v>576</v>
      </c>
      <c r="P13079" t="s">
        <v>356</v>
      </c>
      <c r="Q13079" t="s">
        <v>29</v>
      </c>
    </row>
    <row r="13080" spans="1:17" hidden="1" x14ac:dyDescent="0.25">
      <c r="A13080" t="s">
        <v>51018</v>
      </c>
      <c r="B13080" t="s">
        <v>51019</v>
      </c>
      <c r="C13080" s="1" t="str">
        <f t="shared" si="1879"/>
        <v>21:0723</v>
      </c>
      <c r="D13080" s="1" t="str">
        <f t="shared" si="1886"/>
        <v>21:0213</v>
      </c>
      <c r="E13080" t="s">
        <v>51020</v>
      </c>
      <c r="F13080" t="s">
        <v>51021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 t="s">
        <v>3419</v>
      </c>
      <c r="P13080" t="s">
        <v>356</v>
      </c>
      <c r="Q13080" t="s">
        <v>46</v>
      </c>
    </row>
    <row r="13081" spans="1:17" hidden="1" x14ac:dyDescent="0.25">
      <c r="A13081" t="s">
        <v>51022</v>
      </c>
      <c r="B13081" t="s">
        <v>51023</v>
      </c>
      <c r="C13081" s="1" t="str">
        <f t="shared" si="1879"/>
        <v>21:0723</v>
      </c>
      <c r="D13081" s="1" t="str">
        <f t="shared" si="1886"/>
        <v>21:0213</v>
      </c>
      <c r="E13081" t="s">
        <v>51024</v>
      </c>
      <c r="F13081" t="s">
        <v>51025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 t="s">
        <v>5641</v>
      </c>
      <c r="P13081" t="s">
        <v>356</v>
      </c>
      <c r="Q13081" t="s">
        <v>198</v>
      </c>
    </row>
    <row r="13082" spans="1:17" hidden="1" x14ac:dyDescent="0.25">
      <c r="A13082" t="s">
        <v>51026</v>
      </c>
      <c r="B13082" t="s">
        <v>51027</v>
      </c>
      <c r="C13082" s="1" t="str">
        <f t="shared" si="1879"/>
        <v>21:0723</v>
      </c>
      <c r="D13082" s="1" t="str">
        <f t="shared" si="1886"/>
        <v>21:0213</v>
      </c>
      <c r="E13082" t="s">
        <v>51028</v>
      </c>
      <c r="F13082" t="s">
        <v>51029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 t="s">
        <v>2120</v>
      </c>
      <c r="P13082" t="s">
        <v>45</v>
      </c>
      <c r="Q13082" t="s">
        <v>46</v>
      </c>
    </row>
    <row r="13083" spans="1:17" hidden="1" x14ac:dyDescent="0.25">
      <c r="A13083" t="s">
        <v>51030</v>
      </c>
      <c r="B13083" t="s">
        <v>51031</v>
      </c>
      <c r="C13083" s="1" t="str">
        <f t="shared" si="1879"/>
        <v>21:0723</v>
      </c>
      <c r="D13083" s="1" t="str">
        <f t="shared" si="1886"/>
        <v>21:0213</v>
      </c>
      <c r="E13083" t="s">
        <v>51032</v>
      </c>
      <c r="F13083" t="s">
        <v>51033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 t="s">
        <v>21</v>
      </c>
      <c r="P13083" t="s">
        <v>45</v>
      </c>
      <c r="Q13083" t="s">
        <v>198</v>
      </c>
    </row>
    <row r="13084" spans="1:17" hidden="1" x14ac:dyDescent="0.25">
      <c r="A13084" t="s">
        <v>51034</v>
      </c>
      <c r="B13084" t="s">
        <v>51035</v>
      </c>
      <c r="C13084" s="1" t="str">
        <f t="shared" si="1879"/>
        <v>21:0723</v>
      </c>
      <c r="D13084" s="1" t="str">
        <f t="shared" si="1886"/>
        <v>21:0213</v>
      </c>
      <c r="E13084" t="s">
        <v>51036</v>
      </c>
      <c r="F13084" t="s">
        <v>51037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 t="s">
        <v>21</v>
      </c>
      <c r="P13084" t="s">
        <v>356</v>
      </c>
      <c r="Q13084" t="s">
        <v>46</v>
      </c>
    </row>
    <row r="13085" spans="1:17" hidden="1" x14ac:dyDescent="0.25">
      <c r="A13085" t="s">
        <v>51038</v>
      </c>
      <c r="B13085" t="s">
        <v>51039</v>
      </c>
      <c r="C13085" s="1" t="str">
        <f t="shared" si="1879"/>
        <v>21:0723</v>
      </c>
      <c r="D13085" s="1" t="str">
        <f t="shared" si="1886"/>
        <v>21:0213</v>
      </c>
      <c r="E13085" t="s">
        <v>51040</v>
      </c>
      <c r="F13085" t="s">
        <v>51041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 t="s">
        <v>3419</v>
      </c>
      <c r="P13085" t="s">
        <v>356</v>
      </c>
      <c r="Q13085" t="s">
        <v>46</v>
      </c>
    </row>
    <row r="13086" spans="1:17" hidden="1" x14ac:dyDescent="0.25">
      <c r="A13086" t="s">
        <v>51042</v>
      </c>
      <c r="B13086" t="s">
        <v>51043</v>
      </c>
      <c r="C13086" s="1" t="str">
        <f t="shared" si="1879"/>
        <v>21:0723</v>
      </c>
      <c r="D13086" s="1" t="str">
        <f t="shared" si="1886"/>
        <v>21:0213</v>
      </c>
      <c r="E13086" t="s">
        <v>51040</v>
      </c>
      <c r="F13086" t="s">
        <v>51044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 t="s">
        <v>2418</v>
      </c>
      <c r="P13086" t="s">
        <v>45</v>
      </c>
      <c r="Q13086" t="s">
        <v>198</v>
      </c>
    </row>
    <row r="13087" spans="1:17" hidden="1" x14ac:dyDescent="0.25">
      <c r="A13087" t="s">
        <v>51045</v>
      </c>
      <c r="B13087" t="s">
        <v>51046</v>
      </c>
      <c r="C13087" s="1" t="str">
        <f t="shared" si="1879"/>
        <v>21:0723</v>
      </c>
      <c r="D13087" s="1" t="str">
        <f t="shared" si="1886"/>
        <v>21:0213</v>
      </c>
      <c r="E13087" t="s">
        <v>51047</v>
      </c>
      <c r="F13087" t="s">
        <v>51048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 t="s">
        <v>2099</v>
      </c>
      <c r="P13087" t="s">
        <v>356</v>
      </c>
      <c r="Q13087" t="s">
        <v>103</v>
      </c>
    </row>
    <row r="13088" spans="1:17" hidden="1" x14ac:dyDescent="0.25">
      <c r="A13088" t="s">
        <v>51049</v>
      </c>
      <c r="B13088" t="s">
        <v>51050</v>
      </c>
      <c r="C13088" s="1" t="str">
        <f t="shared" si="1879"/>
        <v>21:0723</v>
      </c>
      <c r="D13088" s="1" t="str">
        <f t="shared" si="1886"/>
        <v>21:0213</v>
      </c>
      <c r="E13088" t="s">
        <v>51051</v>
      </c>
      <c r="F13088" t="s">
        <v>51052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 t="s">
        <v>689</v>
      </c>
      <c r="P13088" t="s">
        <v>356</v>
      </c>
      <c r="Q13088" t="s">
        <v>198</v>
      </c>
    </row>
    <row r="13089" spans="1:17" hidden="1" x14ac:dyDescent="0.25">
      <c r="A13089" t="s">
        <v>51053</v>
      </c>
      <c r="B13089" t="s">
        <v>51054</v>
      </c>
      <c r="C13089" s="1" t="str">
        <f t="shared" si="1879"/>
        <v>21:0723</v>
      </c>
      <c r="D13089" s="1" t="str">
        <f t="shared" si="1886"/>
        <v>21:0213</v>
      </c>
      <c r="E13089" t="s">
        <v>51055</v>
      </c>
      <c r="F13089" t="s">
        <v>51056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 t="s">
        <v>3651</v>
      </c>
      <c r="P13089" t="s">
        <v>22</v>
      </c>
      <c r="Q13089" t="s">
        <v>46</v>
      </c>
    </row>
    <row r="13090" spans="1:17" hidden="1" x14ac:dyDescent="0.25">
      <c r="A13090" t="s">
        <v>51057</v>
      </c>
      <c r="B13090" t="s">
        <v>51058</v>
      </c>
      <c r="C13090" s="1" t="str">
        <f t="shared" si="1879"/>
        <v>21:0723</v>
      </c>
      <c r="D13090" s="1" t="str">
        <f t="shared" si="1886"/>
        <v>21:0213</v>
      </c>
      <c r="E13090" t="s">
        <v>51059</v>
      </c>
      <c r="F13090" t="s">
        <v>51060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 t="s">
        <v>2883</v>
      </c>
      <c r="P13090" t="s">
        <v>22</v>
      </c>
      <c r="Q13090" t="s">
        <v>23</v>
      </c>
    </row>
    <row r="13091" spans="1:17" hidden="1" x14ac:dyDescent="0.25">
      <c r="A13091" t="s">
        <v>51061</v>
      </c>
      <c r="B13091" t="s">
        <v>51062</v>
      </c>
      <c r="C13091" s="1" t="str">
        <f t="shared" si="1879"/>
        <v>21:0723</v>
      </c>
      <c r="D13091" s="1" t="str">
        <f t="shared" si="1886"/>
        <v>21:0213</v>
      </c>
      <c r="E13091" t="s">
        <v>51063</v>
      </c>
      <c r="F13091" t="s">
        <v>51064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 t="s">
        <v>576</v>
      </c>
      <c r="P13091" t="s">
        <v>356</v>
      </c>
      <c r="Q13091" t="s">
        <v>59</v>
      </c>
    </row>
    <row r="13092" spans="1:17" hidden="1" x14ac:dyDescent="0.25">
      <c r="A13092" t="s">
        <v>51065</v>
      </c>
      <c r="B13092" t="s">
        <v>51066</v>
      </c>
      <c r="C13092" s="1" t="str">
        <f t="shared" si="1879"/>
        <v>21:0723</v>
      </c>
      <c r="D13092" s="1" t="str">
        <f t="shared" si="1886"/>
        <v>21:0213</v>
      </c>
      <c r="E13092" t="s">
        <v>51067</v>
      </c>
      <c r="F13092" t="s">
        <v>51068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 t="s">
        <v>593</v>
      </c>
      <c r="P13092" t="s">
        <v>356</v>
      </c>
      <c r="Q13092" t="s">
        <v>23</v>
      </c>
    </row>
    <row r="13093" spans="1:17" hidden="1" x14ac:dyDescent="0.25">
      <c r="A13093" t="s">
        <v>51069</v>
      </c>
      <c r="B13093" t="s">
        <v>51070</v>
      </c>
      <c r="C13093" s="1" t="str">
        <f t="shared" si="1879"/>
        <v>21:0723</v>
      </c>
      <c r="D13093" s="1" t="str">
        <f t="shared" si="1886"/>
        <v>21:0213</v>
      </c>
      <c r="E13093" t="s">
        <v>51071</v>
      </c>
      <c r="F13093" t="s">
        <v>51072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 t="s">
        <v>21</v>
      </c>
      <c r="P13093" t="s">
        <v>356</v>
      </c>
      <c r="Q13093" t="s">
        <v>23</v>
      </c>
    </row>
    <row r="13094" spans="1:17" hidden="1" x14ac:dyDescent="0.25">
      <c r="A13094" t="s">
        <v>51073</v>
      </c>
      <c r="B13094" t="s">
        <v>51074</v>
      </c>
      <c r="C13094" s="1" t="str">
        <f t="shared" si="1879"/>
        <v>21:0723</v>
      </c>
      <c r="D13094" s="1" t="str">
        <f t="shared" si="1886"/>
        <v>21:0213</v>
      </c>
      <c r="E13094" t="s">
        <v>51075</v>
      </c>
      <c r="F13094" t="s">
        <v>51076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 t="s">
        <v>21</v>
      </c>
      <c r="P13094" t="s">
        <v>583</v>
      </c>
      <c r="Q13094" t="s">
        <v>29</v>
      </c>
    </row>
    <row r="13095" spans="1:17" hidden="1" x14ac:dyDescent="0.25">
      <c r="A13095" t="s">
        <v>51077</v>
      </c>
      <c r="B13095" t="s">
        <v>51078</v>
      </c>
      <c r="C13095" s="1" t="str">
        <f t="shared" si="1879"/>
        <v>21:0723</v>
      </c>
      <c r="D13095" s="1" t="str">
        <f t="shared" si="1886"/>
        <v>21:0213</v>
      </c>
      <c r="E13095" t="s">
        <v>51079</v>
      </c>
      <c r="F13095" t="s">
        <v>51080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 t="s">
        <v>2257</v>
      </c>
      <c r="P13095" t="s">
        <v>22</v>
      </c>
      <c r="Q13095" t="s">
        <v>198</v>
      </c>
    </row>
    <row r="13096" spans="1:17" hidden="1" x14ac:dyDescent="0.25">
      <c r="A13096" t="s">
        <v>51081</v>
      </c>
      <c r="B13096" t="s">
        <v>51082</v>
      </c>
      <c r="C13096" s="1" t="str">
        <f t="shared" si="1879"/>
        <v>21:0723</v>
      </c>
      <c r="D13096" s="1" t="str">
        <f t="shared" si="1886"/>
        <v>21:0213</v>
      </c>
      <c r="E13096" t="s">
        <v>51083</v>
      </c>
      <c r="F13096" t="s">
        <v>51084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 t="s">
        <v>1597</v>
      </c>
      <c r="P13096" t="s">
        <v>2212</v>
      </c>
      <c r="Q13096" t="s">
        <v>103</v>
      </c>
    </row>
    <row r="13097" spans="1:17" hidden="1" x14ac:dyDescent="0.25">
      <c r="A13097" t="s">
        <v>51085</v>
      </c>
      <c r="B13097" t="s">
        <v>51086</v>
      </c>
      <c r="C13097" s="1" t="str">
        <f t="shared" si="1879"/>
        <v>21:0723</v>
      </c>
      <c r="D13097" s="1" t="str">
        <f>HYPERLINK("http://geochem.nrcan.gc.ca/cdogs/content/svy/svy_e.htm", "")</f>
        <v/>
      </c>
      <c r="G13097" s="1" t="str">
        <f>HYPERLINK("http://geochem.nrcan.gc.ca/cdogs/content/cr_/cr_00086_e.htm", "86")</f>
        <v>86</v>
      </c>
      <c r="J13097" t="s">
        <v>11703</v>
      </c>
      <c r="K13097" t="s">
        <v>11704</v>
      </c>
      <c r="O13097" t="s">
        <v>3532</v>
      </c>
      <c r="P13097" t="s">
        <v>2943</v>
      </c>
      <c r="Q13097" t="s">
        <v>46</v>
      </c>
    </row>
    <row r="13098" spans="1:17" hidden="1" x14ac:dyDescent="0.25">
      <c r="A13098" t="s">
        <v>51087</v>
      </c>
      <c r="B13098" t="s">
        <v>51088</v>
      </c>
      <c r="C13098" s="1" t="str">
        <f t="shared" si="1879"/>
        <v>21:0723</v>
      </c>
      <c r="D13098" s="1" t="str">
        <f>HYPERLINK("http://geochem.nrcan.gc.ca/cdogs/content/svy/svy_e.htm", "")</f>
        <v/>
      </c>
      <c r="G13098" s="1" t="str">
        <f>HYPERLINK("http://geochem.nrcan.gc.ca/cdogs/content/cr_/cr_00086_e.htm", "86")</f>
        <v>86</v>
      </c>
      <c r="J13098" t="s">
        <v>11703</v>
      </c>
      <c r="K13098" t="s">
        <v>11704</v>
      </c>
      <c r="O13098" t="s">
        <v>3532</v>
      </c>
      <c r="P13098" t="s">
        <v>391</v>
      </c>
      <c r="Q13098" t="s">
        <v>93</v>
      </c>
    </row>
    <row r="13099" spans="1:17" hidden="1" x14ac:dyDescent="0.25">
      <c r="A13099" t="s">
        <v>51089</v>
      </c>
      <c r="B13099" t="s">
        <v>51090</v>
      </c>
      <c r="C13099" s="1" t="str">
        <f t="shared" ref="C13099:C13162" si="1889">HYPERLINK("http://geochem.nrcan.gc.ca/cdogs/content/bdl/bdl210723_e.htm", "21:0723")</f>
        <v>21:0723</v>
      </c>
      <c r="D13099" s="1" t="str">
        <f t="shared" ref="D13099:D13128" si="1890">HYPERLINK("http://geochem.nrcan.gc.ca/cdogs/content/svy/svy210213_e.htm", "21:0213")</f>
        <v>21:0213</v>
      </c>
      <c r="E13099" t="s">
        <v>51091</v>
      </c>
      <c r="F13099" t="s">
        <v>51092</v>
      </c>
      <c r="H13099">
        <v>62.095055600000002</v>
      </c>
      <c r="I13099">
        <v>-134.8751044</v>
      </c>
      <c r="J13099" s="1" t="str">
        <f t="shared" ref="J13099:J13128" si="1891">HYPERLINK("http://geochem.nrcan.gc.ca/cdogs/content/kwd/kwd020018_e.htm", "Fluid (stream)")</f>
        <v>Fluid (stream)</v>
      </c>
      <c r="K13099" s="1" t="str">
        <f t="shared" ref="K13099:K13128" si="1892">HYPERLINK("http://geochem.nrcan.gc.ca/cdogs/content/kwd/kwd080007_e.htm", "Untreated Water")</f>
        <v>Untreated Water</v>
      </c>
      <c r="O13099" t="s">
        <v>5641</v>
      </c>
      <c r="P13099" t="s">
        <v>1515</v>
      </c>
      <c r="Q13099" t="s">
        <v>215</v>
      </c>
    </row>
    <row r="13100" spans="1:17" hidden="1" x14ac:dyDescent="0.25">
      <c r="A13100" t="s">
        <v>51093</v>
      </c>
      <c r="B13100" t="s">
        <v>51094</v>
      </c>
      <c r="C13100" s="1" t="str">
        <f t="shared" si="1889"/>
        <v>21:0723</v>
      </c>
      <c r="D13100" s="1" t="str">
        <f t="shared" si="1890"/>
        <v>21:0213</v>
      </c>
      <c r="E13100" t="s">
        <v>51095</v>
      </c>
      <c r="F13100" t="s">
        <v>51096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 t="s">
        <v>630</v>
      </c>
      <c r="P13100" t="s">
        <v>397</v>
      </c>
      <c r="Q13100" t="s">
        <v>71</v>
      </c>
    </row>
    <row r="13101" spans="1:17" hidden="1" x14ac:dyDescent="0.25">
      <c r="A13101" t="s">
        <v>51097</v>
      </c>
      <c r="B13101" t="s">
        <v>51098</v>
      </c>
      <c r="C13101" s="1" t="str">
        <f t="shared" si="1889"/>
        <v>21:0723</v>
      </c>
      <c r="D13101" s="1" t="str">
        <f t="shared" si="1890"/>
        <v>21:0213</v>
      </c>
      <c r="E13101" t="s">
        <v>51099</v>
      </c>
      <c r="F13101" t="s">
        <v>51100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 t="s">
        <v>3089</v>
      </c>
      <c r="P13101" t="s">
        <v>1515</v>
      </c>
      <c r="Q13101" t="s">
        <v>198</v>
      </c>
    </row>
    <row r="13102" spans="1:17" hidden="1" x14ac:dyDescent="0.25">
      <c r="A13102" t="s">
        <v>51101</v>
      </c>
      <c r="B13102" t="s">
        <v>51102</v>
      </c>
      <c r="C13102" s="1" t="str">
        <f t="shared" si="1889"/>
        <v>21:0723</v>
      </c>
      <c r="D13102" s="1" t="str">
        <f t="shared" si="1890"/>
        <v>21:0213</v>
      </c>
      <c r="E13102" t="s">
        <v>51099</v>
      </c>
      <c r="F13102" t="s">
        <v>51103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 t="s">
        <v>17579</v>
      </c>
      <c r="P13102" t="s">
        <v>2943</v>
      </c>
      <c r="Q13102" t="s">
        <v>29</v>
      </c>
    </row>
    <row r="13103" spans="1:17" hidden="1" x14ac:dyDescent="0.25">
      <c r="A13103" t="s">
        <v>51104</v>
      </c>
      <c r="B13103" t="s">
        <v>51105</v>
      </c>
      <c r="C13103" s="1" t="str">
        <f t="shared" si="1889"/>
        <v>21:0723</v>
      </c>
      <c r="D13103" s="1" t="str">
        <f t="shared" si="1890"/>
        <v>21:0213</v>
      </c>
      <c r="E13103" t="s">
        <v>51106</v>
      </c>
      <c r="F13103" t="s">
        <v>51107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 t="s">
        <v>45450</v>
      </c>
      <c r="P13103" t="s">
        <v>1515</v>
      </c>
      <c r="Q13103" t="s">
        <v>23</v>
      </c>
    </row>
    <row r="13104" spans="1:17" hidden="1" x14ac:dyDescent="0.25">
      <c r="A13104" t="s">
        <v>51108</v>
      </c>
      <c r="B13104" t="s">
        <v>51109</v>
      </c>
      <c r="C13104" s="1" t="str">
        <f t="shared" si="1889"/>
        <v>21:0723</v>
      </c>
      <c r="D13104" s="1" t="str">
        <f t="shared" si="1890"/>
        <v>21:0213</v>
      </c>
      <c r="E13104" t="s">
        <v>51110</v>
      </c>
      <c r="F13104" t="s">
        <v>51111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 t="s">
        <v>43523</v>
      </c>
      <c r="P13104" t="s">
        <v>45</v>
      </c>
      <c r="Q13104" t="s">
        <v>198</v>
      </c>
    </row>
    <row r="13105" spans="1:17" hidden="1" x14ac:dyDescent="0.25">
      <c r="A13105" t="s">
        <v>51112</v>
      </c>
      <c r="B13105" t="s">
        <v>51113</v>
      </c>
      <c r="C13105" s="1" t="str">
        <f t="shared" si="1889"/>
        <v>21:0723</v>
      </c>
      <c r="D13105" s="1" t="str">
        <f t="shared" si="1890"/>
        <v>21:0213</v>
      </c>
      <c r="E13105" t="s">
        <v>51114</v>
      </c>
      <c r="F13105" t="s">
        <v>51115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 t="s">
        <v>17241</v>
      </c>
      <c r="P13105" t="s">
        <v>583</v>
      </c>
      <c r="Q13105" t="s">
        <v>59</v>
      </c>
    </row>
    <row r="13106" spans="1:17" hidden="1" x14ac:dyDescent="0.25">
      <c r="A13106" t="s">
        <v>51116</v>
      </c>
      <c r="B13106" t="s">
        <v>51117</v>
      </c>
      <c r="C13106" s="1" t="str">
        <f t="shared" si="1889"/>
        <v>21:0723</v>
      </c>
      <c r="D13106" s="1" t="str">
        <f t="shared" si="1890"/>
        <v>21:0213</v>
      </c>
      <c r="E13106" t="s">
        <v>51118</v>
      </c>
      <c r="F13106" t="s">
        <v>51119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 t="s">
        <v>1812</v>
      </c>
      <c r="P13106" t="s">
        <v>2943</v>
      </c>
      <c r="Q13106" t="s">
        <v>59</v>
      </c>
    </row>
    <row r="13107" spans="1:17" hidden="1" x14ac:dyDescent="0.25">
      <c r="A13107" t="s">
        <v>51120</v>
      </c>
      <c r="B13107" t="s">
        <v>51121</v>
      </c>
      <c r="C13107" s="1" t="str">
        <f t="shared" si="1889"/>
        <v>21:0723</v>
      </c>
      <c r="D13107" s="1" t="str">
        <f t="shared" si="1890"/>
        <v>21:0213</v>
      </c>
      <c r="E13107" t="s">
        <v>51122</v>
      </c>
      <c r="F13107" t="s">
        <v>51123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 t="s">
        <v>2725</v>
      </c>
      <c r="P13107" t="s">
        <v>2212</v>
      </c>
      <c r="Q13107" t="s">
        <v>35</v>
      </c>
    </row>
    <row r="13108" spans="1:17" hidden="1" x14ac:dyDescent="0.25">
      <c r="A13108" t="s">
        <v>51124</v>
      </c>
      <c r="B13108" t="s">
        <v>51125</v>
      </c>
      <c r="C13108" s="1" t="str">
        <f t="shared" si="1889"/>
        <v>21:0723</v>
      </c>
      <c r="D13108" s="1" t="str">
        <f t="shared" si="1890"/>
        <v>21:0213</v>
      </c>
      <c r="E13108" t="s">
        <v>51126</v>
      </c>
      <c r="F13108" t="s">
        <v>51127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 t="s">
        <v>50584</v>
      </c>
      <c r="P13108" t="s">
        <v>658</v>
      </c>
      <c r="Q13108" t="s">
        <v>365</v>
      </c>
    </row>
    <row r="13109" spans="1:17" hidden="1" x14ac:dyDescent="0.25">
      <c r="A13109" t="s">
        <v>51128</v>
      </c>
      <c r="B13109" t="s">
        <v>51129</v>
      </c>
      <c r="C13109" s="1" t="str">
        <f t="shared" si="1889"/>
        <v>21:0723</v>
      </c>
      <c r="D13109" s="1" t="str">
        <f t="shared" si="1890"/>
        <v>21:0213</v>
      </c>
      <c r="E13109" t="s">
        <v>51130</v>
      </c>
      <c r="F13109" t="s">
        <v>51131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 t="s">
        <v>21</v>
      </c>
      <c r="P13109" t="s">
        <v>356</v>
      </c>
      <c r="Q13109" t="s">
        <v>35</v>
      </c>
    </row>
    <row r="13110" spans="1:17" hidden="1" x14ac:dyDescent="0.25">
      <c r="A13110" t="s">
        <v>51132</v>
      </c>
      <c r="B13110" t="s">
        <v>51133</v>
      </c>
      <c r="C13110" s="1" t="str">
        <f t="shared" si="1889"/>
        <v>21:0723</v>
      </c>
      <c r="D13110" s="1" t="str">
        <f t="shared" si="1890"/>
        <v>21:0213</v>
      </c>
      <c r="E13110" t="s">
        <v>51134</v>
      </c>
      <c r="F13110" t="s">
        <v>51135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 t="s">
        <v>21</v>
      </c>
      <c r="P13110" t="s">
        <v>45</v>
      </c>
      <c r="Q13110" t="s">
        <v>35</v>
      </c>
    </row>
    <row r="13111" spans="1:17" hidden="1" x14ac:dyDescent="0.25">
      <c r="A13111" t="s">
        <v>51136</v>
      </c>
      <c r="B13111" t="s">
        <v>51137</v>
      </c>
      <c r="C13111" s="1" t="str">
        <f t="shared" si="1889"/>
        <v>21:0723</v>
      </c>
      <c r="D13111" s="1" t="str">
        <f t="shared" si="1890"/>
        <v>21:0213</v>
      </c>
      <c r="E13111" t="s">
        <v>51138</v>
      </c>
      <c r="F13111" t="s">
        <v>51139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 t="s">
        <v>593</v>
      </c>
      <c r="P13111" t="s">
        <v>356</v>
      </c>
      <c r="Q13111" t="s">
        <v>46</v>
      </c>
    </row>
    <row r="13112" spans="1:17" hidden="1" x14ac:dyDescent="0.25">
      <c r="A13112" t="s">
        <v>51140</v>
      </c>
      <c r="B13112" t="s">
        <v>51141</v>
      </c>
      <c r="C13112" s="1" t="str">
        <f t="shared" si="1889"/>
        <v>21:0723</v>
      </c>
      <c r="D13112" s="1" t="str">
        <f t="shared" si="1890"/>
        <v>21:0213</v>
      </c>
      <c r="E13112" t="s">
        <v>51142</v>
      </c>
      <c r="F13112" t="s">
        <v>51143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 t="s">
        <v>17579</v>
      </c>
      <c r="P13112" t="s">
        <v>2943</v>
      </c>
      <c r="Q13112" t="s">
        <v>23</v>
      </c>
    </row>
    <row r="13113" spans="1:17" hidden="1" x14ac:dyDescent="0.25">
      <c r="A13113" t="s">
        <v>51144</v>
      </c>
      <c r="B13113" t="s">
        <v>51145</v>
      </c>
      <c r="C13113" s="1" t="str">
        <f t="shared" si="1889"/>
        <v>21:0723</v>
      </c>
      <c r="D13113" s="1" t="str">
        <f t="shared" si="1890"/>
        <v>21:0213</v>
      </c>
      <c r="E13113" t="s">
        <v>51146</v>
      </c>
      <c r="F13113" t="s">
        <v>51147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 t="s">
        <v>21</v>
      </c>
      <c r="P13113" t="s">
        <v>45</v>
      </c>
      <c r="Q13113" t="s">
        <v>23</v>
      </c>
    </row>
    <row r="13114" spans="1:17" hidden="1" x14ac:dyDescent="0.25">
      <c r="A13114" t="s">
        <v>51148</v>
      </c>
      <c r="B13114" t="s">
        <v>51149</v>
      </c>
      <c r="C13114" s="1" t="str">
        <f t="shared" si="1889"/>
        <v>21:0723</v>
      </c>
      <c r="D13114" s="1" t="str">
        <f t="shared" si="1890"/>
        <v>21:0213</v>
      </c>
      <c r="E13114" t="s">
        <v>51150</v>
      </c>
      <c r="F13114" t="s">
        <v>51151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 t="s">
        <v>21</v>
      </c>
      <c r="P13114" t="s">
        <v>87</v>
      </c>
      <c r="Q13114" t="s">
        <v>23</v>
      </c>
    </row>
    <row r="13115" spans="1:17" hidden="1" x14ac:dyDescent="0.25">
      <c r="A13115" t="s">
        <v>51152</v>
      </c>
      <c r="B13115" t="s">
        <v>51153</v>
      </c>
      <c r="C13115" s="1" t="str">
        <f t="shared" si="1889"/>
        <v>21:0723</v>
      </c>
      <c r="D13115" s="1" t="str">
        <f t="shared" si="1890"/>
        <v>21:0213</v>
      </c>
      <c r="E13115" t="s">
        <v>51154</v>
      </c>
      <c r="F13115" t="s">
        <v>51155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 t="s">
        <v>21</v>
      </c>
      <c r="P13115" t="s">
        <v>1588</v>
      </c>
      <c r="Q13115" t="s">
        <v>23</v>
      </c>
    </row>
    <row r="13116" spans="1:17" hidden="1" x14ac:dyDescent="0.25">
      <c r="A13116" t="s">
        <v>51156</v>
      </c>
      <c r="B13116" t="s">
        <v>51157</v>
      </c>
      <c r="C13116" s="1" t="str">
        <f t="shared" si="1889"/>
        <v>21:0723</v>
      </c>
      <c r="D13116" s="1" t="str">
        <f t="shared" si="1890"/>
        <v>21:0213</v>
      </c>
      <c r="E13116" t="s">
        <v>51158</v>
      </c>
      <c r="F13116" t="s">
        <v>51159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 t="s">
        <v>689</v>
      </c>
      <c r="P13116" t="s">
        <v>1515</v>
      </c>
      <c r="Q13116" t="s">
        <v>392</v>
      </c>
    </row>
    <row r="13117" spans="1:17" hidden="1" x14ac:dyDescent="0.25">
      <c r="A13117" t="s">
        <v>51160</v>
      </c>
      <c r="B13117" t="s">
        <v>51161</v>
      </c>
      <c r="C13117" s="1" t="str">
        <f t="shared" si="1889"/>
        <v>21:0723</v>
      </c>
      <c r="D13117" s="1" t="str">
        <f t="shared" si="1890"/>
        <v>21:0213</v>
      </c>
      <c r="E13117" t="s">
        <v>51162</v>
      </c>
      <c r="F13117" t="s">
        <v>51163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 t="s">
        <v>21</v>
      </c>
      <c r="P13117" t="s">
        <v>583</v>
      </c>
      <c r="Q13117" t="s">
        <v>29</v>
      </c>
    </row>
    <row r="13118" spans="1:17" hidden="1" x14ac:dyDescent="0.25">
      <c r="A13118" t="s">
        <v>51164</v>
      </c>
      <c r="B13118" t="s">
        <v>51165</v>
      </c>
      <c r="C13118" s="1" t="str">
        <f t="shared" si="1889"/>
        <v>21:0723</v>
      </c>
      <c r="D13118" s="1" t="str">
        <f t="shared" si="1890"/>
        <v>21:0213</v>
      </c>
      <c r="E13118" t="s">
        <v>51162</v>
      </c>
      <c r="F13118" t="s">
        <v>51166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 t="s">
        <v>21</v>
      </c>
      <c r="P13118" t="s">
        <v>583</v>
      </c>
      <c r="Q13118" t="s">
        <v>23</v>
      </c>
    </row>
    <row r="13119" spans="1:17" hidden="1" x14ac:dyDescent="0.25">
      <c r="A13119" t="s">
        <v>51167</v>
      </c>
      <c r="B13119" t="s">
        <v>51168</v>
      </c>
      <c r="C13119" s="1" t="str">
        <f t="shared" si="1889"/>
        <v>21:0723</v>
      </c>
      <c r="D13119" s="1" t="str">
        <f t="shared" si="1890"/>
        <v>21:0213</v>
      </c>
      <c r="E13119" t="s">
        <v>51169</v>
      </c>
      <c r="F13119" t="s">
        <v>51170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 t="s">
        <v>21</v>
      </c>
      <c r="P13119" t="s">
        <v>583</v>
      </c>
      <c r="Q13119" t="s">
        <v>35</v>
      </c>
    </row>
    <row r="13120" spans="1:17" hidden="1" x14ac:dyDescent="0.25">
      <c r="A13120" t="s">
        <v>51171</v>
      </c>
      <c r="B13120" t="s">
        <v>51172</v>
      </c>
      <c r="C13120" s="1" t="str">
        <f t="shared" si="1889"/>
        <v>21:0723</v>
      </c>
      <c r="D13120" s="1" t="str">
        <f t="shared" si="1890"/>
        <v>21:0213</v>
      </c>
      <c r="E13120" t="s">
        <v>51173</v>
      </c>
      <c r="F13120" t="s">
        <v>51174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 t="s">
        <v>3397</v>
      </c>
      <c r="P13120" t="s">
        <v>22</v>
      </c>
      <c r="Q13120" t="s">
        <v>653</v>
      </c>
    </row>
    <row r="13121" spans="1:17" hidden="1" x14ac:dyDescent="0.25">
      <c r="A13121" t="s">
        <v>51175</v>
      </c>
      <c r="B13121" t="s">
        <v>51176</v>
      </c>
      <c r="C13121" s="1" t="str">
        <f t="shared" si="1889"/>
        <v>21:0723</v>
      </c>
      <c r="D13121" s="1" t="str">
        <f t="shared" si="1890"/>
        <v>21:0213</v>
      </c>
      <c r="E13121" t="s">
        <v>51177</v>
      </c>
      <c r="F13121" t="s">
        <v>51178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 t="s">
        <v>3590</v>
      </c>
      <c r="P13121" t="s">
        <v>22</v>
      </c>
      <c r="Q13121" t="s">
        <v>653</v>
      </c>
    </row>
    <row r="13122" spans="1:17" hidden="1" x14ac:dyDescent="0.25">
      <c r="A13122" t="s">
        <v>51179</v>
      </c>
      <c r="B13122" t="s">
        <v>51180</v>
      </c>
      <c r="C13122" s="1" t="str">
        <f t="shared" si="1889"/>
        <v>21:0723</v>
      </c>
      <c r="D13122" s="1" t="str">
        <f t="shared" si="1890"/>
        <v>21:0213</v>
      </c>
      <c r="E13122" t="s">
        <v>51181</v>
      </c>
      <c r="F13122" t="s">
        <v>51182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 t="s">
        <v>51183</v>
      </c>
      <c r="P13122" t="s">
        <v>22</v>
      </c>
      <c r="Q13122" t="s">
        <v>5130</v>
      </c>
    </row>
    <row r="13123" spans="1:17" hidden="1" x14ac:dyDescent="0.25">
      <c r="A13123" t="s">
        <v>51184</v>
      </c>
      <c r="B13123" t="s">
        <v>51185</v>
      </c>
      <c r="C13123" s="1" t="str">
        <f t="shared" si="1889"/>
        <v>21:0723</v>
      </c>
      <c r="D13123" s="1" t="str">
        <f t="shared" si="1890"/>
        <v>21:0213</v>
      </c>
      <c r="E13123" t="s">
        <v>51186</v>
      </c>
      <c r="F13123" t="s">
        <v>51187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 t="s">
        <v>261</v>
      </c>
      <c r="P13123" t="s">
        <v>583</v>
      </c>
      <c r="Q13123" t="s">
        <v>522</v>
      </c>
    </row>
    <row r="13124" spans="1:17" hidden="1" x14ac:dyDescent="0.25">
      <c r="A13124" t="s">
        <v>51188</v>
      </c>
      <c r="B13124" t="s">
        <v>51189</v>
      </c>
      <c r="C13124" s="1" t="str">
        <f t="shared" si="1889"/>
        <v>21:0723</v>
      </c>
      <c r="D13124" s="1" t="str">
        <f t="shared" si="1890"/>
        <v>21:0213</v>
      </c>
      <c r="E13124" t="s">
        <v>51190</v>
      </c>
      <c r="F13124" t="s">
        <v>51191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 t="s">
        <v>21</v>
      </c>
      <c r="P13124" t="s">
        <v>22</v>
      </c>
      <c r="Q13124" t="s">
        <v>392</v>
      </c>
    </row>
    <row r="13125" spans="1:17" hidden="1" x14ac:dyDescent="0.25">
      <c r="A13125" t="s">
        <v>51192</v>
      </c>
      <c r="B13125" t="s">
        <v>51193</v>
      </c>
      <c r="C13125" s="1" t="str">
        <f t="shared" si="1889"/>
        <v>21:0723</v>
      </c>
      <c r="D13125" s="1" t="str">
        <f t="shared" si="1890"/>
        <v>21:0213</v>
      </c>
      <c r="E13125" t="s">
        <v>51194</v>
      </c>
      <c r="F13125" t="s">
        <v>51195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 t="s">
        <v>652</v>
      </c>
      <c r="P13125" t="s">
        <v>22</v>
      </c>
      <c r="Q13125" t="s">
        <v>522</v>
      </c>
    </row>
    <row r="13126" spans="1:17" hidden="1" x14ac:dyDescent="0.25">
      <c r="A13126" t="s">
        <v>51196</v>
      </c>
      <c r="B13126" t="s">
        <v>51197</v>
      </c>
      <c r="C13126" s="1" t="str">
        <f t="shared" si="1889"/>
        <v>21:0723</v>
      </c>
      <c r="D13126" s="1" t="str">
        <f t="shared" si="1890"/>
        <v>21:0213</v>
      </c>
      <c r="E13126" t="s">
        <v>51198</v>
      </c>
      <c r="F13126" t="s">
        <v>51199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 t="s">
        <v>43349</v>
      </c>
      <c r="P13126" t="s">
        <v>356</v>
      </c>
      <c r="Q13126" t="s">
        <v>522</v>
      </c>
    </row>
    <row r="13127" spans="1:17" hidden="1" x14ac:dyDescent="0.25">
      <c r="A13127" t="s">
        <v>51200</v>
      </c>
      <c r="B13127" t="s">
        <v>51201</v>
      </c>
      <c r="C13127" s="1" t="str">
        <f t="shared" si="1889"/>
        <v>21:0723</v>
      </c>
      <c r="D13127" s="1" t="str">
        <f t="shared" si="1890"/>
        <v>21:0213</v>
      </c>
      <c r="E13127" t="s">
        <v>51202</v>
      </c>
      <c r="F13127" t="s">
        <v>51203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  <c r="O13127" t="s">
        <v>108</v>
      </c>
      <c r="P13127" t="s">
        <v>108</v>
      </c>
      <c r="Q13127" t="s">
        <v>108</v>
      </c>
    </row>
    <row r="13128" spans="1:17" hidden="1" x14ac:dyDescent="0.25">
      <c r="A13128" t="s">
        <v>51204</v>
      </c>
      <c r="B13128" t="s">
        <v>51205</v>
      </c>
      <c r="C13128" s="1" t="str">
        <f t="shared" si="1889"/>
        <v>21:0723</v>
      </c>
      <c r="D13128" s="1" t="str">
        <f t="shared" si="1890"/>
        <v>21:0213</v>
      </c>
      <c r="E13128" t="s">
        <v>51206</v>
      </c>
      <c r="F13128" t="s">
        <v>51207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 t="s">
        <v>21</v>
      </c>
      <c r="P13128" t="s">
        <v>356</v>
      </c>
      <c r="Q13128" t="s">
        <v>29</v>
      </c>
    </row>
    <row r="13129" spans="1:17" hidden="1" x14ac:dyDescent="0.25">
      <c r="A13129" t="s">
        <v>51208</v>
      </c>
      <c r="B13129" t="s">
        <v>51209</v>
      </c>
      <c r="C13129" s="1" t="str">
        <f t="shared" si="1889"/>
        <v>21:0723</v>
      </c>
      <c r="D13129" s="1" t="str">
        <f>HYPERLINK("http://geochem.nrcan.gc.ca/cdogs/content/svy/svy_e.htm", "")</f>
        <v/>
      </c>
      <c r="G13129" s="1" t="str">
        <f>HYPERLINK("http://geochem.nrcan.gc.ca/cdogs/content/cr_/cr_00085_e.htm", "85")</f>
        <v>85</v>
      </c>
      <c r="J13129" t="s">
        <v>11703</v>
      </c>
      <c r="K13129" t="s">
        <v>11704</v>
      </c>
      <c r="O13129" t="s">
        <v>5641</v>
      </c>
      <c r="P13129" t="s">
        <v>356</v>
      </c>
      <c r="Q13129" t="s">
        <v>35</v>
      </c>
    </row>
    <row r="13130" spans="1:17" hidden="1" x14ac:dyDescent="0.25">
      <c r="A13130" t="s">
        <v>51210</v>
      </c>
      <c r="B13130" t="s">
        <v>51211</v>
      </c>
      <c r="C13130" s="1" t="str">
        <f t="shared" si="1889"/>
        <v>21:0723</v>
      </c>
      <c r="D13130" s="1" t="str">
        <f t="shared" ref="D13130:D13139" si="1893">HYPERLINK("http://geochem.nrcan.gc.ca/cdogs/content/svy/svy210213_e.htm", "21:0213")</f>
        <v>21:0213</v>
      </c>
      <c r="E13130" t="s">
        <v>51212</v>
      </c>
      <c r="F13130" t="s">
        <v>51213</v>
      </c>
      <c r="H13130">
        <v>62.369168799999997</v>
      </c>
      <c r="I13130">
        <v>-135.13643329999999</v>
      </c>
      <c r="J13130" s="1" t="str">
        <f t="shared" ref="J13130:J13139" si="1894">HYPERLINK("http://geochem.nrcan.gc.ca/cdogs/content/kwd/kwd020018_e.htm", "Fluid (stream)")</f>
        <v>Fluid (stream)</v>
      </c>
      <c r="K13130" s="1" t="str">
        <f t="shared" ref="K13130:K13139" si="1895">HYPERLINK("http://geochem.nrcan.gc.ca/cdogs/content/kwd/kwd080007_e.htm", "Untreated Water")</f>
        <v>Untreated Water</v>
      </c>
      <c r="O13130" t="s">
        <v>15079</v>
      </c>
      <c r="P13130" t="s">
        <v>45</v>
      </c>
      <c r="Q13130" t="s">
        <v>365</v>
      </c>
    </row>
    <row r="13131" spans="1:17" hidden="1" x14ac:dyDescent="0.25">
      <c r="A13131" t="s">
        <v>51214</v>
      </c>
      <c r="B13131" t="s">
        <v>51215</v>
      </c>
      <c r="C13131" s="1" t="str">
        <f t="shared" si="1889"/>
        <v>21:0723</v>
      </c>
      <c r="D13131" s="1" t="str">
        <f t="shared" si="1893"/>
        <v>21:0213</v>
      </c>
      <c r="E13131" t="s">
        <v>51216</v>
      </c>
      <c r="F13131" t="s">
        <v>51217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 t="s">
        <v>1247</v>
      </c>
      <c r="P13131" t="s">
        <v>1515</v>
      </c>
      <c r="Q13131" t="s">
        <v>392</v>
      </c>
    </row>
    <row r="13132" spans="1:17" hidden="1" x14ac:dyDescent="0.25">
      <c r="A13132" t="s">
        <v>51218</v>
      </c>
      <c r="B13132" t="s">
        <v>51219</v>
      </c>
      <c r="C13132" s="1" t="str">
        <f t="shared" si="1889"/>
        <v>21:0723</v>
      </c>
      <c r="D13132" s="1" t="str">
        <f t="shared" si="1893"/>
        <v>21:0213</v>
      </c>
      <c r="E13132" t="s">
        <v>51220</v>
      </c>
      <c r="F13132" t="s">
        <v>51221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 t="s">
        <v>27723</v>
      </c>
      <c r="P13132" t="s">
        <v>1631</v>
      </c>
      <c r="Q13132" t="s">
        <v>35</v>
      </c>
    </row>
    <row r="13133" spans="1:17" hidden="1" x14ac:dyDescent="0.25">
      <c r="A13133" t="s">
        <v>51222</v>
      </c>
      <c r="B13133" t="s">
        <v>51223</v>
      </c>
      <c r="C13133" s="1" t="str">
        <f t="shared" si="1889"/>
        <v>21:0723</v>
      </c>
      <c r="D13133" s="1" t="str">
        <f t="shared" si="1893"/>
        <v>21:0213</v>
      </c>
      <c r="E13133" t="s">
        <v>51224</v>
      </c>
      <c r="F13133" t="s">
        <v>51225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  <c r="O13133" t="s">
        <v>108</v>
      </c>
      <c r="P13133" t="s">
        <v>108</v>
      </c>
      <c r="Q13133" t="s">
        <v>108</v>
      </c>
    </row>
    <row r="13134" spans="1:17" hidden="1" x14ac:dyDescent="0.25">
      <c r="A13134" t="s">
        <v>51226</v>
      </c>
      <c r="B13134" t="s">
        <v>51227</v>
      </c>
      <c r="C13134" s="1" t="str">
        <f t="shared" si="1889"/>
        <v>21:0723</v>
      </c>
      <c r="D13134" s="1" t="str">
        <f t="shared" si="1893"/>
        <v>21:0213</v>
      </c>
      <c r="E13134" t="s">
        <v>51228</v>
      </c>
      <c r="F13134" t="s">
        <v>51229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 t="s">
        <v>6304</v>
      </c>
      <c r="P13134" t="s">
        <v>356</v>
      </c>
      <c r="Q13134" t="s">
        <v>59</v>
      </c>
    </row>
    <row r="13135" spans="1:17" hidden="1" x14ac:dyDescent="0.25">
      <c r="A13135" t="s">
        <v>51230</v>
      </c>
      <c r="B13135" t="s">
        <v>51231</v>
      </c>
      <c r="C13135" s="1" t="str">
        <f t="shared" si="1889"/>
        <v>21:0723</v>
      </c>
      <c r="D13135" s="1" t="str">
        <f t="shared" si="1893"/>
        <v>21:0213</v>
      </c>
      <c r="E13135" t="s">
        <v>51232</v>
      </c>
      <c r="F13135" t="s">
        <v>51233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 t="s">
        <v>16712</v>
      </c>
      <c r="P13135" t="s">
        <v>1631</v>
      </c>
      <c r="Q13135" t="s">
        <v>23</v>
      </c>
    </row>
    <row r="13136" spans="1:17" hidden="1" x14ac:dyDescent="0.25">
      <c r="A13136" t="s">
        <v>51234</v>
      </c>
      <c r="B13136" t="s">
        <v>51235</v>
      </c>
      <c r="C13136" s="1" t="str">
        <f t="shared" si="1889"/>
        <v>21:0723</v>
      </c>
      <c r="D13136" s="1" t="str">
        <f t="shared" si="1893"/>
        <v>21:0213</v>
      </c>
      <c r="E13136" t="s">
        <v>51236</v>
      </c>
      <c r="F13136" t="s">
        <v>51237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 t="s">
        <v>21</v>
      </c>
      <c r="P13136" t="s">
        <v>87</v>
      </c>
      <c r="Q13136" t="s">
        <v>29</v>
      </c>
    </row>
    <row r="13137" spans="1:17" hidden="1" x14ac:dyDescent="0.25">
      <c r="A13137" t="s">
        <v>51238</v>
      </c>
      <c r="B13137" t="s">
        <v>51239</v>
      </c>
      <c r="C13137" s="1" t="str">
        <f t="shared" si="1889"/>
        <v>21:0723</v>
      </c>
      <c r="D13137" s="1" t="str">
        <f t="shared" si="1893"/>
        <v>21:0213</v>
      </c>
      <c r="E13137" t="s">
        <v>51240</v>
      </c>
      <c r="F13137" t="s">
        <v>51241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 t="s">
        <v>19624</v>
      </c>
      <c r="P13137" t="s">
        <v>583</v>
      </c>
      <c r="Q13137" t="s">
        <v>46</v>
      </c>
    </row>
    <row r="13138" spans="1:17" hidden="1" x14ac:dyDescent="0.25">
      <c r="A13138" t="s">
        <v>51242</v>
      </c>
      <c r="B13138" t="s">
        <v>51243</v>
      </c>
      <c r="C13138" s="1" t="str">
        <f t="shared" si="1889"/>
        <v>21:0723</v>
      </c>
      <c r="D13138" s="1" t="str">
        <f t="shared" si="1893"/>
        <v>21:0213</v>
      </c>
      <c r="E13138" t="s">
        <v>51240</v>
      </c>
      <c r="F13138" t="s">
        <v>51244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 t="s">
        <v>1812</v>
      </c>
      <c r="P13138" t="s">
        <v>2943</v>
      </c>
      <c r="Q13138" t="s">
        <v>29</v>
      </c>
    </row>
    <row r="13139" spans="1:17" hidden="1" x14ac:dyDescent="0.25">
      <c r="A13139" t="s">
        <v>51245</v>
      </c>
      <c r="B13139" t="s">
        <v>51246</v>
      </c>
      <c r="C13139" s="1" t="str">
        <f t="shared" si="1889"/>
        <v>21:0723</v>
      </c>
      <c r="D13139" s="1" t="str">
        <f t="shared" si="1893"/>
        <v>21:0213</v>
      </c>
      <c r="E13139" t="s">
        <v>51247</v>
      </c>
      <c r="F13139" t="s">
        <v>51248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  <c r="O13139" t="s">
        <v>108</v>
      </c>
      <c r="P13139" t="s">
        <v>108</v>
      </c>
      <c r="Q13139" t="s">
        <v>108</v>
      </c>
    </row>
    <row r="13140" spans="1:17" hidden="1" x14ac:dyDescent="0.25">
      <c r="A13140" t="s">
        <v>51249</v>
      </c>
      <c r="B13140" t="s">
        <v>51250</v>
      </c>
      <c r="C13140" s="1" t="str">
        <f t="shared" si="1889"/>
        <v>21:0723</v>
      </c>
      <c r="D13140" s="1" t="str">
        <f>HYPERLINK("http://geochem.nrcan.gc.ca/cdogs/content/svy/svy_e.htm", "")</f>
        <v/>
      </c>
      <c r="G13140" s="1" t="str">
        <f>HYPERLINK("http://geochem.nrcan.gc.ca/cdogs/content/cr_/cr_00084_e.htm", "84")</f>
        <v>84</v>
      </c>
      <c r="J13140" t="s">
        <v>11703</v>
      </c>
      <c r="K13140" t="s">
        <v>11704</v>
      </c>
      <c r="O13140" t="s">
        <v>1247</v>
      </c>
      <c r="P13140" t="s">
        <v>583</v>
      </c>
      <c r="Q13140" t="s">
        <v>23</v>
      </c>
    </row>
    <row r="13141" spans="1:17" hidden="1" x14ac:dyDescent="0.25">
      <c r="A13141" t="s">
        <v>51251</v>
      </c>
      <c r="B13141" t="s">
        <v>51252</v>
      </c>
      <c r="C13141" s="1" t="str">
        <f t="shared" si="1889"/>
        <v>21:0723</v>
      </c>
      <c r="D13141" s="1" t="str">
        <f t="shared" ref="D13141:D13155" si="1896">HYPERLINK("http://geochem.nrcan.gc.ca/cdogs/content/svy/svy210213_e.htm", "21:0213")</f>
        <v>21:0213</v>
      </c>
      <c r="E13141" t="s">
        <v>51253</v>
      </c>
      <c r="F13141" t="s">
        <v>51254</v>
      </c>
      <c r="H13141">
        <v>62.499876200000003</v>
      </c>
      <c r="I13141">
        <v>-135.09862849999999</v>
      </c>
      <c r="J13141" s="1" t="str">
        <f t="shared" ref="J13141:J13155" si="1897">HYPERLINK("http://geochem.nrcan.gc.ca/cdogs/content/kwd/kwd020018_e.htm", "Fluid (stream)")</f>
        <v>Fluid (stream)</v>
      </c>
      <c r="K13141" s="1" t="str">
        <f t="shared" ref="K13141:K13155" si="1898">HYPERLINK("http://geochem.nrcan.gc.ca/cdogs/content/kwd/kwd080007_e.htm", "Untreated Water")</f>
        <v>Untreated Water</v>
      </c>
      <c r="O13141" t="s">
        <v>16712</v>
      </c>
      <c r="P13141" t="s">
        <v>356</v>
      </c>
      <c r="Q13141" t="s">
        <v>23</v>
      </c>
    </row>
    <row r="13142" spans="1:17" hidden="1" x14ac:dyDescent="0.25">
      <c r="A13142" t="s">
        <v>51255</v>
      </c>
      <c r="B13142" t="s">
        <v>51256</v>
      </c>
      <c r="C13142" s="1" t="str">
        <f t="shared" si="1889"/>
        <v>21:0723</v>
      </c>
      <c r="D13142" s="1" t="str">
        <f t="shared" si="1896"/>
        <v>21:0213</v>
      </c>
      <c r="E13142" t="s">
        <v>51257</v>
      </c>
      <c r="F13142" t="s">
        <v>51258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 t="s">
        <v>21</v>
      </c>
      <c r="P13142" t="s">
        <v>356</v>
      </c>
      <c r="Q13142" t="s">
        <v>52</v>
      </c>
    </row>
    <row r="13143" spans="1:17" hidden="1" x14ac:dyDescent="0.25">
      <c r="A13143" t="s">
        <v>51259</v>
      </c>
      <c r="B13143" t="s">
        <v>51260</v>
      </c>
      <c r="C13143" s="1" t="str">
        <f t="shared" si="1889"/>
        <v>21:0723</v>
      </c>
      <c r="D13143" s="1" t="str">
        <f t="shared" si="1896"/>
        <v>21:0213</v>
      </c>
      <c r="E13143" t="s">
        <v>51261</v>
      </c>
      <c r="F13143" t="s">
        <v>51262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 t="s">
        <v>5641</v>
      </c>
      <c r="P13143" t="s">
        <v>356</v>
      </c>
      <c r="Q13143" t="s">
        <v>59</v>
      </c>
    </row>
    <row r="13144" spans="1:17" hidden="1" x14ac:dyDescent="0.25">
      <c r="A13144" t="s">
        <v>51263</v>
      </c>
      <c r="B13144" t="s">
        <v>51264</v>
      </c>
      <c r="C13144" s="1" t="str">
        <f t="shared" si="1889"/>
        <v>21:0723</v>
      </c>
      <c r="D13144" s="1" t="str">
        <f t="shared" si="1896"/>
        <v>21:0213</v>
      </c>
      <c r="E13144" t="s">
        <v>51265</v>
      </c>
      <c r="F13144" t="s">
        <v>51266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 t="s">
        <v>652</v>
      </c>
      <c r="P13144" t="s">
        <v>45</v>
      </c>
      <c r="Q13144" t="s">
        <v>365</v>
      </c>
    </row>
    <row r="13145" spans="1:17" hidden="1" x14ac:dyDescent="0.25">
      <c r="A13145" t="s">
        <v>51267</v>
      </c>
      <c r="B13145" t="s">
        <v>51268</v>
      </c>
      <c r="C13145" s="1" t="str">
        <f t="shared" si="1889"/>
        <v>21:0723</v>
      </c>
      <c r="D13145" s="1" t="str">
        <f t="shared" si="1896"/>
        <v>21:0213</v>
      </c>
      <c r="E13145" t="s">
        <v>51269</v>
      </c>
      <c r="F13145" t="s">
        <v>51270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 t="s">
        <v>21</v>
      </c>
      <c r="P13145" t="s">
        <v>45</v>
      </c>
      <c r="Q13145" t="s">
        <v>365</v>
      </c>
    </row>
    <row r="13146" spans="1:17" hidden="1" x14ac:dyDescent="0.25">
      <c r="A13146" t="s">
        <v>51271</v>
      </c>
      <c r="B13146" t="s">
        <v>51272</v>
      </c>
      <c r="C13146" s="1" t="str">
        <f t="shared" si="1889"/>
        <v>21:0723</v>
      </c>
      <c r="D13146" s="1" t="str">
        <f t="shared" si="1896"/>
        <v>21:0213</v>
      </c>
      <c r="E13146" t="s">
        <v>51273</v>
      </c>
      <c r="F13146" t="s">
        <v>51274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 t="s">
        <v>21</v>
      </c>
      <c r="P13146" t="s">
        <v>87</v>
      </c>
      <c r="Q13146" t="s">
        <v>29</v>
      </c>
    </row>
    <row r="13147" spans="1:17" hidden="1" x14ac:dyDescent="0.25">
      <c r="A13147" t="s">
        <v>51275</v>
      </c>
      <c r="B13147" t="s">
        <v>51276</v>
      </c>
      <c r="C13147" s="1" t="str">
        <f t="shared" si="1889"/>
        <v>21:0723</v>
      </c>
      <c r="D13147" s="1" t="str">
        <f t="shared" si="1896"/>
        <v>21:0213</v>
      </c>
      <c r="E13147" t="s">
        <v>51277</v>
      </c>
      <c r="F13147" t="s">
        <v>51278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 t="s">
        <v>21</v>
      </c>
      <c r="P13147" t="s">
        <v>45</v>
      </c>
      <c r="Q13147" t="s">
        <v>23</v>
      </c>
    </row>
    <row r="13148" spans="1:17" hidden="1" x14ac:dyDescent="0.25">
      <c r="A13148" t="s">
        <v>51279</v>
      </c>
      <c r="B13148" t="s">
        <v>51280</v>
      </c>
      <c r="C13148" s="1" t="str">
        <f t="shared" si="1889"/>
        <v>21:0723</v>
      </c>
      <c r="D13148" s="1" t="str">
        <f t="shared" si="1896"/>
        <v>21:0213</v>
      </c>
      <c r="E13148" t="s">
        <v>51281</v>
      </c>
      <c r="F13148" t="s">
        <v>51282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 t="s">
        <v>21</v>
      </c>
      <c r="P13148" t="s">
        <v>87</v>
      </c>
      <c r="Q13148" t="s">
        <v>23</v>
      </c>
    </row>
    <row r="13149" spans="1:17" hidden="1" x14ac:dyDescent="0.25">
      <c r="A13149" t="s">
        <v>51283</v>
      </c>
      <c r="B13149" t="s">
        <v>51284</v>
      </c>
      <c r="C13149" s="1" t="str">
        <f t="shared" si="1889"/>
        <v>21:0723</v>
      </c>
      <c r="D13149" s="1" t="str">
        <f t="shared" si="1896"/>
        <v>21:0213</v>
      </c>
      <c r="E13149" t="s">
        <v>51285</v>
      </c>
      <c r="F13149" t="s">
        <v>51286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 t="s">
        <v>21</v>
      </c>
      <c r="P13149" t="s">
        <v>87</v>
      </c>
      <c r="Q13149" t="s">
        <v>29</v>
      </c>
    </row>
    <row r="13150" spans="1:17" hidden="1" x14ac:dyDescent="0.25">
      <c r="A13150" t="s">
        <v>51287</v>
      </c>
      <c r="B13150" t="s">
        <v>51288</v>
      </c>
      <c r="C13150" s="1" t="str">
        <f t="shared" si="1889"/>
        <v>21:0723</v>
      </c>
      <c r="D13150" s="1" t="str">
        <f t="shared" si="1896"/>
        <v>21:0213</v>
      </c>
      <c r="E13150" t="s">
        <v>51289</v>
      </c>
      <c r="F13150" t="s">
        <v>51290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 t="s">
        <v>21</v>
      </c>
      <c r="P13150" t="s">
        <v>148</v>
      </c>
      <c r="Q13150" t="s">
        <v>46</v>
      </c>
    </row>
    <row r="13151" spans="1:17" hidden="1" x14ac:dyDescent="0.25">
      <c r="A13151" t="s">
        <v>51291</v>
      </c>
      <c r="B13151" t="s">
        <v>51292</v>
      </c>
      <c r="C13151" s="1" t="str">
        <f t="shared" si="1889"/>
        <v>21:0723</v>
      </c>
      <c r="D13151" s="1" t="str">
        <f t="shared" si="1896"/>
        <v>21:0213</v>
      </c>
      <c r="E13151" t="s">
        <v>51293</v>
      </c>
      <c r="F13151" t="s">
        <v>51294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  <c r="O13151" t="s">
        <v>108</v>
      </c>
      <c r="P13151" t="s">
        <v>108</v>
      </c>
      <c r="Q13151" t="s">
        <v>108</v>
      </c>
    </row>
    <row r="13152" spans="1:17" hidden="1" x14ac:dyDescent="0.25">
      <c r="A13152" t="s">
        <v>51295</v>
      </c>
      <c r="B13152" t="s">
        <v>51296</v>
      </c>
      <c r="C13152" s="1" t="str">
        <f t="shared" si="1889"/>
        <v>21:0723</v>
      </c>
      <c r="D13152" s="1" t="str">
        <f t="shared" si="1896"/>
        <v>21:0213</v>
      </c>
      <c r="E13152" t="s">
        <v>51297</v>
      </c>
      <c r="F13152" t="s">
        <v>51298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 t="s">
        <v>21</v>
      </c>
      <c r="P13152" t="s">
        <v>87</v>
      </c>
      <c r="Q13152" t="s">
        <v>29</v>
      </c>
    </row>
    <row r="13153" spans="1:17" hidden="1" x14ac:dyDescent="0.25">
      <c r="A13153" t="s">
        <v>51299</v>
      </c>
      <c r="B13153" t="s">
        <v>51300</v>
      </c>
      <c r="C13153" s="1" t="str">
        <f t="shared" si="1889"/>
        <v>21:0723</v>
      </c>
      <c r="D13153" s="1" t="str">
        <f t="shared" si="1896"/>
        <v>21:0213</v>
      </c>
      <c r="E13153" t="s">
        <v>51301</v>
      </c>
      <c r="F13153" t="s">
        <v>51302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 t="s">
        <v>1812</v>
      </c>
      <c r="P13153" t="s">
        <v>22</v>
      </c>
      <c r="Q13153" t="s">
        <v>365</v>
      </c>
    </row>
    <row r="13154" spans="1:17" hidden="1" x14ac:dyDescent="0.25">
      <c r="A13154" t="s">
        <v>51303</v>
      </c>
      <c r="B13154" t="s">
        <v>51304</v>
      </c>
      <c r="C13154" s="1" t="str">
        <f t="shared" si="1889"/>
        <v>21:0723</v>
      </c>
      <c r="D13154" s="1" t="str">
        <f t="shared" si="1896"/>
        <v>21:0213</v>
      </c>
      <c r="E13154" t="s">
        <v>51305</v>
      </c>
      <c r="F13154" t="s">
        <v>51306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 t="s">
        <v>21</v>
      </c>
      <c r="P13154" t="s">
        <v>45</v>
      </c>
      <c r="Q13154" t="s">
        <v>23</v>
      </c>
    </row>
    <row r="13155" spans="1:17" hidden="1" x14ac:dyDescent="0.25">
      <c r="A13155" t="s">
        <v>51307</v>
      </c>
      <c r="B13155" t="s">
        <v>51308</v>
      </c>
      <c r="C13155" s="1" t="str">
        <f t="shared" si="1889"/>
        <v>21:0723</v>
      </c>
      <c r="D13155" s="1" t="str">
        <f t="shared" si="1896"/>
        <v>21:0213</v>
      </c>
      <c r="E13155" t="s">
        <v>51309</v>
      </c>
      <c r="F13155" t="s">
        <v>51310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 t="s">
        <v>689</v>
      </c>
      <c r="P13155" t="s">
        <v>356</v>
      </c>
      <c r="Q13155" t="s">
        <v>35</v>
      </c>
    </row>
    <row r="13156" spans="1:17" hidden="1" x14ac:dyDescent="0.25">
      <c r="A13156" t="s">
        <v>51311</v>
      </c>
      <c r="B13156" t="s">
        <v>51312</v>
      </c>
      <c r="C13156" s="1" t="str">
        <f t="shared" si="1889"/>
        <v>21:0723</v>
      </c>
      <c r="D13156" s="1" t="str">
        <f>HYPERLINK("http://geochem.nrcan.gc.ca/cdogs/content/svy/svy_e.htm", "")</f>
        <v/>
      </c>
      <c r="G13156" s="1" t="str">
        <f>HYPERLINK("http://geochem.nrcan.gc.ca/cdogs/content/cr_/cr_00086_e.htm", "86")</f>
        <v>86</v>
      </c>
      <c r="J13156" t="s">
        <v>11703</v>
      </c>
      <c r="K13156" t="s">
        <v>11704</v>
      </c>
      <c r="O13156" t="s">
        <v>3532</v>
      </c>
      <c r="P13156" t="s">
        <v>397</v>
      </c>
      <c r="Q13156" t="s">
        <v>392</v>
      </c>
    </row>
    <row r="13157" spans="1:17" hidden="1" x14ac:dyDescent="0.25">
      <c r="A13157" t="s">
        <v>51313</v>
      </c>
      <c r="B13157" t="s">
        <v>51314</v>
      </c>
      <c r="C13157" s="1" t="str">
        <f t="shared" si="1889"/>
        <v>21:0723</v>
      </c>
      <c r="D13157" s="1" t="str">
        <f t="shared" ref="D13157:D13181" si="1899">HYPERLINK("http://geochem.nrcan.gc.ca/cdogs/content/svy/svy210213_e.htm", "21:0213")</f>
        <v>21:0213</v>
      </c>
      <c r="E13157" t="s">
        <v>51315</v>
      </c>
      <c r="F13157" t="s">
        <v>51316</v>
      </c>
      <c r="H13157">
        <v>62.437467599999998</v>
      </c>
      <c r="I13157">
        <v>-134.9252343</v>
      </c>
      <c r="J13157" s="1" t="str">
        <f t="shared" ref="J13157:J13181" si="1900">HYPERLINK("http://geochem.nrcan.gc.ca/cdogs/content/kwd/kwd020018_e.htm", "Fluid (stream)")</f>
        <v>Fluid (stream)</v>
      </c>
      <c r="K13157" s="1" t="str">
        <f t="shared" ref="K13157:K13181" si="1901">HYPERLINK("http://geochem.nrcan.gc.ca/cdogs/content/kwd/kwd080007_e.htm", "Untreated Water")</f>
        <v>Untreated Water</v>
      </c>
      <c r="O13157" t="s">
        <v>9521</v>
      </c>
      <c r="P13157" t="s">
        <v>583</v>
      </c>
      <c r="Q13157" t="s">
        <v>59</v>
      </c>
    </row>
    <row r="13158" spans="1:17" hidden="1" x14ac:dyDescent="0.25">
      <c r="A13158" t="s">
        <v>51317</v>
      </c>
      <c r="B13158" t="s">
        <v>51318</v>
      </c>
      <c r="C13158" s="1" t="str">
        <f t="shared" si="1889"/>
        <v>21:0723</v>
      </c>
      <c r="D13158" s="1" t="str">
        <f t="shared" si="1899"/>
        <v>21:0213</v>
      </c>
      <c r="E13158" t="s">
        <v>51315</v>
      </c>
      <c r="F13158" t="s">
        <v>51319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 t="s">
        <v>9521</v>
      </c>
      <c r="P13158" t="s">
        <v>87</v>
      </c>
      <c r="Q13158" t="s">
        <v>23</v>
      </c>
    </row>
    <row r="13159" spans="1:17" hidden="1" x14ac:dyDescent="0.25">
      <c r="A13159" t="s">
        <v>51320</v>
      </c>
      <c r="B13159" t="s">
        <v>51321</v>
      </c>
      <c r="C13159" s="1" t="str">
        <f t="shared" si="1889"/>
        <v>21:0723</v>
      </c>
      <c r="D13159" s="1" t="str">
        <f t="shared" si="1899"/>
        <v>21:0213</v>
      </c>
      <c r="E13159" t="s">
        <v>51322</v>
      </c>
      <c r="F13159" t="s">
        <v>51323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 t="s">
        <v>3085</v>
      </c>
      <c r="P13159" t="s">
        <v>583</v>
      </c>
      <c r="Q13159" t="s">
        <v>23</v>
      </c>
    </row>
    <row r="13160" spans="1:17" hidden="1" x14ac:dyDescent="0.25">
      <c r="A13160" t="s">
        <v>51324</v>
      </c>
      <c r="B13160" t="s">
        <v>51325</v>
      </c>
      <c r="C13160" s="1" t="str">
        <f t="shared" si="1889"/>
        <v>21:0723</v>
      </c>
      <c r="D13160" s="1" t="str">
        <f t="shared" si="1899"/>
        <v>21:0213</v>
      </c>
      <c r="E13160" t="s">
        <v>51326</v>
      </c>
      <c r="F13160" t="s">
        <v>51327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  <c r="O13160" t="s">
        <v>108</v>
      </c>
      <c r="P13160" t="s">
        <v>108</v>
      </c>
      <c r="Q13160" t="s">
        <v>108</v>
      </c>
    </row>
    <row r="13161" spans="1:17" hidden="1" x14ac:dyDescent="0.25">
      <c r="A13161" t="s">
        <v>51328</v>
      </c>
      <c r="B13161" t="s">
        <v>51329</v>
      </c>
      <c r="C13161" s="1" t="str">
        <f t="shared" si="1889"/>
        <v>21:0723</v>
      </c>
      <c r="D13161" s="1" t="str">
        <f t="shared" si="1899"/>
        <v>21:0213</v>
      </c>
      <c r="E13161" t="s">
        <v>51330</v>
      </c>
      <c r="F13161" t="s">
        <v>51331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 t="s">
        <v>22053</v>
      </c>
      <c r="P13161" t="s">
        <v>356</v>
      </c>
      <c r="Q13161" t="s">
        <v>35</v>
      </c>
    </row>
    <row r="13162" spans="1:17" hidden="1" x14ac:dyDescent="0.25">
      <c r="A13162" t="s">
        <v>51332</v>
      </c>
      <c r="B13162" t="s">
        <v>51333</v>
      </c>
      <c r="C13162" s="1" t="str">
        <f t="shared" si="1889"/>
        <v>21:0723</v>
      </c>
      <c r="D13162" s="1" t="str">
        <f t="shared" si="1899"/>
        <v>21:0213</v>
      </c>
      <c r="E13162" t="s">
        <v>51334</v>
      </c>
      <c r="F13162" t="s">
        <v>51335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 t="s">
        <v>22053</v>
      </c>
      <c r="P13162" t="s">
        <v>356</v>
      </c>
      <c r="Q13162" t="s">
        <v>365</v>
      </c>
    </row>
    <row r="13163" spans="1:17" hidden="1" x14ac:dyDescent="0.25">
      <c r="A13163" t="s">
        <v>51336</v>
      </c>
      <c r="B13163" t="s">
        <v>51337</v>
      </c>
      <c r="C13163" s="1" t="str">
        <f t="shared" ref="C13163:C13226" si="1902">HYPERLINK("http://geochem.nrcan.gc.ca/cdogs/content/bdl/bdl210723_e.htm", "21:0723")</f>
        <v>21:0723</v>
      </c>
      <c r="D13163" s="1" t="str">
        <f t="shared" si="1899"/>
        <v>21:0213</v>
      </c>
      <c r="E13163" t="s">
        <v>51338</v>
      </c>
      <c r="F13163" t="s">
        <v>51339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 t="s">
        <v>2379</v>
      </c>
      <c r="P13163" t="s">
        <v>45</v>
      </c>
      <c r="Q13163" t="s">
        <v>522</v>
      </c>
    </row>
    <row r="13164" spans="1:17" hidden="1" x14ac:dyDescent="0.25">
      <c r="A13164" t="s">
        <v>51340</v>
      </c>
      <c r="B13164" t="s">
        <v>51341</v>
      </c>
      <c r="C13164" s="1" t="str">
        <f t="shared" si="1902"/>
        <v>21:0723</v>
      </c>
      <c r="D13164" s="1" t="str">
        <f t="shared" si="1899"/>
        <v>21:0213</v>
      </c>
      <c r="E13164" t="s">
        <v>51342</v>
      </c>
      <c r="F13164" t="s">
        <v>51343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 t="s">
        <v>1771</v>
      </c>
      <c r="P13164" t="s">
        <v>87</v>
      </c>
      <c r="Q13164" t="s">
        <v>365</v>
      </c>
    </row>
    <row r="13165" spans="1:17" hidden="1" x14ac:dyDescent="0.25">
      <c r="A13165" t="s">
        <v>51344</v>
      </c>
      <c r="B13165" t="s">
        <v>51345</v>
      </c>
      <c r="C13165" s="1" t="str">
        <f t="shared" si="1902"/>
        <v>21:0723</v>
      </c>
      <c r="D13165" s="1" t="str">
        <f t="shared" si="1899"/>
        <v>21:0213</v>
      </c>
      <c r="E13165" t="s">
        <v>51346</v>
      </c>
      <c r="F13165" t="s">
        <v>51347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 t="s">
        <v>6091</v>
      </c>
      <c r="P13165" t="s">
        <v>87</v>
      </c>
      <c r="Q13165" t="s">
        <v>23</v>
      </c>
    </row>
    <row r="13166" spans="1:17" hidden="1" x14ac:dyDescent="0.25">
      <c r="A13166" t="s">
        <v>51348</v>
      </c>
      <c r="B13166" t="s">
        <v>51349</v>
      </c>
      <c r="C13166" s="1" t="str">
        <f t="shared" si="1902"/>
        <v>21:0723</v>
      </c>
      <c r="D13166" s="1" t="str">
        <f t="shared" si="1899"/>
        <v>21:0213</v>
      </c>
      <c r="E13166" t="s">
        <v>51350</v>
      </c>
      <c r="F13166" t="s">
        <v>51351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 t="s">
        <v>14508</v>
      </c>
      <c r="P13166" t="s">
        <v>45</v>
      </c>
      <c r="Q13166" t="s">
        <v>653</v>
      </c>
    </row>
    <row r="13167" spans="1:17" hidden="1" x14ac:dyDescent="0.25">
      <c r="A13167" t="s">
        <v>51352</v>
      </c>
      <c r="B13167" t="s">
        <v>51353</v>
      </c>
      <c r="C13167" s="1" t="str">
        <f t="shared" si="1902"/>
        <v>21:0723</v>
      </c>
      <c r="D13167" s="1" t="str">
        <f t="shared" si="1899"/>
        <v>21:0213</v>
      </c>
      <c r="E13167" t="s">
        <v>51354</v>
      </c>
      <c r="F13167" t="s">
        <v>51355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 t="s">
        <v>21</v>
      </c>
      <c r="P13167" t="s">
        <v>148</v>
      </c>
      <c r="Q13167" t="s">
        <v>398</v>
      </c>
    </row>
    <row r="13168" spans="1:17" hidden="1" x14ac:dyDescent="0.25">
      <c r="A13168" t="s">
        <v>51356</v>
      </c>
      <c r="B13168" t="s">
        <v>51357</v>
      </c>
      <c r="C13168" s="1" t="str">
        <f t="shared" si="1902"/>
        <v>21:0723</v>
      </c>
      <c r="D13168" s="1" t="str">
        <f t="shared" si="1899"/>
        <v>21:0213</v>
      </c>
      <c r="E13168" t="s">
        <v>51358</v>
      </c>
      <c r="F13168" t="s">
        <v>51359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 t="s">
        <v>3397</v>
      </c>
      <c r="P13168" t="s">
        <v>148</v>
      </c>
      <c r="Q13168" t="s">
        <v>59</v>
      </c>
    </row>
    <row r="13169" spans="1:17" hidden="1" x14ac:dyDescent="0.25">
      <c r="A13169" t="s">
        <v>51360</v>
      </c>
      <c r="B13169" t="s">
        <v>51361</v>
      </c>
      <c r="C13169" s="1" t="str">
        <f t="shared" si="1902"/>
        <v>21:0723</v>
      </c>
      <c r="D13169" s="1" t="str">
        <f t="shared" si="1899"/>
        <v>21:0213</v>
      </c>
      <c r="E13169" t="s">
        <v>51362</v>
      </c>
      <c r="F13169" t="s">
        <v>51363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 t="s">
        <v>21</v>
      </c>
      <c r="P13169" t="s">
        <v>148</v>
      </c>
      <c r="Q13169" t="s">
        <v>522</v>
      </c>
    </row>
    <row r="13170" spans="1:17" hidden="1" x14ac:dyDescent="0.25">
      <c r="A13170" t="s">
        <v>51364</v>
      </c>
      <c r="B13170" t="s">
        <v>51365</v>
      </c>
      <c r="C13170" s="1" t="str">
        <f t="shared" si="1902"/>
        <v>21:0723</v>
      </c>
      <c r="D13170" s="1" t="str">
        <f t="shared" si="1899"/>
        <v>21:0213</v>
      </c>
      <c r="E13170" t="s">
        <v>51366</v>
      </c>
      <c r="F13170" t="s">
        <v>51367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 t="s">
        <v>21</v>
      </c>
      <c r="P13170" t="s">
        <v>148</v>
      </c>
      <c r="Q13170" t="s">
        <v>398</v>
      </c>
    </row>
    <row r="13171" spans="1:17" hidden="1" x14ac:dyDescent="0.25">
      <c r="A13171" t="s">
        <v>51368</v>
      </c>
      <c r="B13171" t="s">
        <v>51369</v>
      </c>
      <c r="C13171" s="1" t="str">
        <f t="shared" si="1902"/>
        <v>21:0723</v>
      </c>
      <c r="D13171" s="1" t="str">
        <f t="shared" si="1899"/>
        <v>21:0213</v>
      </c>
      <c r="E13171" t="s">
        <v>51370</v>
      </c>
      <c r="F13171" t="s">
        <v>51371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 t="s">
        <v>1247</v>
      </c>
      <c r="P13171" t="s">
        <v>87</v>
      </c>
      <c r="Q13171" t="s">
        <v>35</v>
      </c>
    </row>
    <row r="13172" spans="1:17" hidden="1" x14ac:dyDescent="0.25">
      <c r="A13172" t="s">
        <v>51372</v>
      </c>
      <c r="B13172" t="s">
        <v>51373</v>
      </c>
      <c r="C13172" s="1" t="str">
        <f t="shared" si="1902"/>
        <v>21:0723</v>
      </c>
      <c r="D13172" s="1" t="str">
        <f t="shared" si="1899"/>
        <v>21:0213</v>
      </c>
      <c r="E13172" t="s">
        <v>51374</v>
      </c>
      <c r="F13172" t="s">
        <v>51375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 t="s">
        <v>4378</v>
      </c>
      <c r="P13172" t="s">
        <v>356</v>
      </c>
      <c r="Q13172" t="s">
        <v>35</v>
      </c>
    </row>
    <row r="13173" spans="1:17" hidden="1" x14ac:dyDescent="0.25">
      <c r="A13173" t="s">
        <v>51376</v>
      </c>
      <c r="B13173" t="s">
        <v>51377</v>
      </c>
      <c r="C13173" s="1" t="str">
        <f t="shared" si="1902"/>
        <v>21:0723</v>
      </c>
      <c r="D13173" s="1" t="str">
        <f t="shared" si="1899"/>
        <v>21:0213</v>
      </c>
      <c r="E13173" t="s">
        <v>51378</v>
      </c>
      <c r="F13173" t="s">
        <v>51379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 t="s">
        <v>17579</v>
      </c>
      <c r="P13173" t="s">
        <v>356</v>
      </c>
      <c r="Q13173" t="s">
        <v>392</v>
      </c>
    </row>
    <row r="13174" spans="1:17" hidden="1" x14ac:dyDescent="0.25">
      <c r="A13174" t="s">
        <v>51380</v>
      </c>
      <c r="B13174" t="s">
        <v>51381</v>
      </c>
      <c r="C13174" s="1" t="str">
        <f t="shared" si="1902"/>
        <v>21:0723</v>
      </c>
      <c r="D13174" s="1" t="str">
        <f t="shared" si="1899"/>
        <v>21:0213</v>
      </c>
      <c r="E13174" t="s">
        <v>51382</v>
      </c>
      <c r="F13174" t="s">
        <v>51383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 t="s">
        <v>689</v>
      </c>
      <c r="P13174" t="s">
        <v>356</v>
      </c>
      <c r="Q13174" t="s">
        <v>392</v>
      </c>
    </row>
    <row r="13175" spans="1:17" hidden="1" x14ac:dyDescent="0.25">
      <c r="A13175" t="s">
        <v>51384</v>
      </c>
      <c r="B13175" t="s">
        <v>51385</v>
      </c>
      <c r="C13175" s="1" t="str">
        <f t="shared" si="1902"/>
        <v>21:0723</v>
      </c>
      <c r="D13175" s="1" t="str">
        <f t="shared" si="1899"/>
        <v>21:0213</v>
      </c>
      <c r="E13175" t="s">
        <v>51386</v>
      </c>
      <c r="F13175" t="s">
        <v>51387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 t="s">
        <v>21</v>
      </c>
      <c r="P13175" t="s">
        <v>45</v>
      </c>
      <c r="Q13175" t="s">
        <v>23</v>
      </c>
    </row>
    <row r="13176" spans="1:17" hidden="1" x14ac:dyDescent="0.25">
      <c r="A13176" t="s">
        <v>51388</v>
      </c>
      <c r="B13176" t="s">
        <v>51389</v>
      </c>
      <c r="C13176" s="1" t="str">
        <f t="shared" si="1902"/>
        <v>21:0723</v>
      </c>
      <c r="D13176" s="1" t="str">
        <f t="shared" si="1899"/>
        <v>21:0213</v>
      </c>
      <c r="E13176" t="s">
        <v>51386</v>
      </c>
      <c r="F13176" t="s">
        <v>51390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 t="s">
        <v>21</v>
      </c>
      <c r="P13176" t="s">
        <v>45</v>
      </c>
      <c r="Q13176" t="s">
        <v>23</v>
      </c>
    </row>
    <row r="13177" spans="1:17" hidden="1" x14ac:dyDescent="0.25">
      <c r="A13177" t="s">
        <v>51391</v>
      </c>
      <c r="B13177" t="s">
        <v>51392</v>
      </c>
      <c r="C13177" s="1" t="str">
        <f t="shared" si="1902"/>
        <v>21:0723</v>
      </c>
      <c r="D13177" s="1" t="str">
        <f t="shared" si="1899"/>
        <v>21:0213</v>
      </c>
      <c r="E13177" t="s">
        <v>51393</v>
      </c>
      <c r="F13177" t="s">
        <v>51394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 t="s">
        <v>21</v>
      </c>
      <c r="P13177" t="s">
        <v>45</v>
      </c>
      <c r="Q13177" t="s">
        <v>198</v>
      </c>
    </row>
    <row r="13178" spans="1:17" hidden="1" x14ac:dyDescent="0.25">
      <c r="A13178" t="s">
        <v>51395</v>
      </c>
      <c r="B13178" t="s">
        <v>51396</v>
      </c>
      <c r="C13178" s="1" t="str">
        <f t="shared" si="1902"/>
        <v>21:0723</v>
      </c>
      <c r="D13178" s="1" t="str">
        <f t="shared" si="1899"/>
        <v>21:0213</v>
      </c>
      <c r="E13178" t="s">
        <v>51397</v>
      </c>
      <c r="F13178" t="s">
        <v>51398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 t="s">
        <v>21</v>
      </c>
      <c r="P13178" t="s">
        <v>356</v>
      </c>
      <c r="Q13178" t="s">
        <v>46</v>
      </c>
    </row>
    <row r="13179" spans="1:17" hidden="1" x14ac:dyDescent="0.25">
      <c r="A13179" t="s">
        <v>51399</v>
      </c>
      <c r="B13179" t="s">
        <v>51400</v>
      </c>
      <c r="C13179" s="1" t="str">
        <f t="shared" si="1902"/>
        <v>21:0723</v>
      </c>
      <c r="D13179" s="1" t="str">
        <f t="shared" si="1899"/>
        <v>21:0213</v>
      </c>
      <c r="E13179" t="s">
        <v>51401</v>
      </c>
      <c r="F13179" t="s">
        <v>51402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 t="s">
        <v>21</v>
      </c>
      <c r="P13179" t="s">
        <v>356</v>
      </c>
      <c r="Q13179" t="s">
        <v>23</v>
      </c>
    </row>
    <row r="13180" spans="1:17" hidden="1" x14ac:dyDescent="0.25">
      <c r="A13180" t="s">
        <v>51403</v>
      </c>
      <c r="B13180" t="s">
        <v>51404</v>
      </c>
      <c r="C13180" s="1" t="str">
        <f t="shared" si="1902"/>
        <v>21:0723</v>
      </c>
      <c r="D13180" s="1" t="str">
        <f t="shared" si="1899"/>
        <v>21:0213</v>
      </c>
      <c r="E13180" t="s">
        <v>51405</v>
      </c>
      <c r="F13180" t="s">
        <v>51406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 t="s">
        <v>21</v>
      </c>
      <c r="P13180" t="s">
        <v>45</v>
      </c>
      <c r="Q13180" t="s">
        <v>29</v>
      </c>
    </row>
    <row r="13181" spans="1:17" hidden="1" x14ac:dyDescent="0.25">
      <c r="A13181" t="s">
        <v>51407</v>
      </c>
      <c r="B13181" t="s">
        <v>51408</v>
      </c>
      <c r="C13181" s="1" t="str">
        <f t="shared" si="1902"/>
        <v>21:0723</v>
      </c>
      <c r="D13181" s="1" t="str">
        <f t="shared" si="1899"/>
        <v>21:0213</v>
      </c>
      <c r="E13181" t="s">
        <v>51409</v>
      </c>
      <c r="F13181" t="s">
        <v>51410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 t="s">
        <v>2257</v>
      </c>
      <c r="P13181" t="s">
        <v>22</v>
      </c>
      <c r="Q13181" t="s">
        <v>23</v>
      </c>
    </row>
    <row r="13182" spans="1:17" hidden="1" x14ac:dyDescent="0.25">
      <c r="A13182" t="s">
        <v>51411</v>
      </c>
      <c r="B13182" t="s">
        <v>51412</v>
      </c>
      <c r="C13182" s="1" t="str">
        <f t="shared" si="1902"/>
        <v>21:0723</v>
      </c>
      <c r="D13182" s="1" t="str">
        <f>HYPERLINK("http://geochem.nrcan.gc.ca/cdogs/content/svy/svy_e.htm", "")</f>
        <v/>
      </c>
      <c r="G13182" s="1" t="str">
        <f>HYPERLINK("http://geochem.nrcan.gc.ca/cdogs/content/cr_/cr_00085_e.htm", "85")</f>
        <v>85</v>
      </c>
      <c r="J13182" t="s">
        <v>11703</v>
      </c>
      <c r="K13182" t="s">
        <v>11704</v>
      </c>
      <c r="O13182" t="s">
        <v>701</v>
      </c>
      <c r="P13182" t="s">
        <v>22</v>
      </c>
      <c r="Q13182" t="s">
        <v>35</v>
      </c>
    </row>
    <row r="13183" spans="1:17" hidden="1" x14ac:dyDescent="0.25">
      <c r="A13183" t="s">
        <v>51413</v>
      </c>
      <c r="B13183" t="s">
        <v>51414</v>
      </c>
      <c r="C13183" s="1" t="str">
        <f t="shared" si="1902"/>
        <v>21:0723</v>
      </c>
      <c r="D13183" s="1" t="str">
        <f t="shared" ref="D13183:D13197" si="1903">HYPERLINK("http://geochem.nrcan.gc.ca/cdogs/content/svy/svy210213_e.htm", "21:0213")</f>
        <v>21:0213</v>
      </c>
      <c r="E13183" t="s">
        <v>51415</v>
      </c>
      <c r="F13183" t="s">
        <v>51416</v>
      </c>
      <c r="H13183">
        <v>62.713993299999998</v>
      </c>
      <c r="I13183">
        <v>-134.06439570000001</v>
      </c>
      <c r="J13183" s="1" t="str">
        <f t="shared" ref="J13183:J13197" si="1904">HYPERLINK("http://geochem.nrcan.gc.ca/cdogs/content/kwd/kwd020018_e.htm", "Fluid (stream)")</f>
        <v>Fluid (stream)</v>
      </c>
      <c r="K13183" s="1" t="str">
        <f t="shared" ref="K13183:K13197" si="1905">HYPERLINK("http://geochem.nrcan.gc.ca/cdogs/content/kwd/kwd080007_e.htm", "Untreated Water")</f>
        <v>Untreated Water</v>
      </c>
      <c r="O13183" t="s">
        <v>4378</v>
      </c>
      <c r="P13183" t="s">
        <v>22</v>
      </c>
      <c r="Q13183" t="s">
        <v>35</v>
      </c>
    </row>
    <row r="13184" spans="1:17" hidden="1" x14ac:dyDescent="0.25">
      <c r="A13184" t="s">
        <v>51417</v>
      </c>
      <c r="B13184" t="s">
        <v>51418</v>
      </c>
      <c r="C13184" s="1" t="str">
        <f t="shared" si="1902"/>
        <v>21:0723</v>
      </c>
      <c r="D13184" s="1" t="str">
        <f t="shared" si="1903"/>
        <v>21:0213</v>
      </c>
      <c r="E13184" t="s">
        <v>51419</v>
      </c>
      <c r="F13184" t="s">
        <v>51420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 t="s">
        <v>21</v>
      </c>
      <c r="P13184" t="s">
        <v>1515</v>
      </c>
      <c r="Q13184" t="s">
        <v>29</v>
      </c>
    </row>
    <row r="13185" spans="1:17" hidden="1" x14ac:dyDescent="0.25">
      <c r="A13185" t="s">
        <v>51421</v>
      </c>
      <c r="B13185" t="s">
        <v>51422</v>
      </c>
      <c r="C13185" s="1" t="str">
        <f t="shared" si="1902"/>
        <v>21:0723</v>
      </c>
      <c r="D13185" s="1" t="str">
        <f t="shared" si="1903"/>
        <v>21:0213</v>
      </c>
      <c r="E13185" t="s">
        <v>51423</v>
      </c>
      <c r="F13185" t="s">
        <v>51424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  <c r="O13185" t="s">
        <v>108</v>
      </c>
      <c r="P13185" t="s">
        <v>108</v>
      </c>
      <c r="Q13185" t="s">
        <v>108</v>
      </c>
    </row>
    <row r="13186" spans="1:17" hidden="1" x14ac:dyDescent="0.25">
      <c r="A13186" t="s">
        <v>51425</v>
      </c>
      <c r="B13186" t="s">
        <v>51426</v>
      </c>
      <c r="C13186" s="1" t="str">
        <f t="shared" si="1902"/>
        <v>21:0723</v>
      </c>
      <c r="D13186" s="1" t="str">
        <f t="shared" si="1903"/>
        <v>21:0213</v>
      </c>
      <c r="E13186" t="s">
        <v>51427</v>
      </c>
      <c r="F13186" t="s">
        <v>51428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 t="s">
        <v>3065</v>
      </c>
      <c r="P13186" t="s">
        <v>2212</v>
      </c>
      <c r="Q13186" t="s">
        <v>59</v>
      </c>
    </row>
    <row r="13187" spans="1:17" hidden="1" x14ac:dyDescent="0.25">
      <c r="A13187" t="s">
        <v>51429</v>
      </c>
      <c r="B13187" t="s">
        <v>51430</v>
      </c>
      <c r="C13187" s="1" t="str">
        <f t="shared" si="1902"/>
        <v>21:0723</v>
      </c>
      <c r="D13187" s="1" t="str">
        <f t="shared" si="1903"/>
        <v>21:0213</v>
      </c>
      <c r="E13187" t="s">
        <v>51431</v>
      </c>
      <c r="F13187" t="s">
        <v>51432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 t="s">
        <v>21</v>
      </c>
      <c r="P13187" t="s">
        <v>22</v>
      </c>
      <c r="Q13187" t="s">
        <v>35</v>
      </c>
    </row>
    <row r="13188" spans="1:17" hidden="1" x14ac:dyDescent="0.25">
      <c r="A13188" t="s">
        <v>51433</v>
      </c>
      <c r="B13188" t="s">
        <v>51434</v>
      </c>
      <c r="C13188" s="1" t="str">
        <f t="shared" si="1902"/>
        <v>21:0723</v>
      </c>
      <c r="D13188" s="1" t="str">
        <f t="shared" si="1903"/>
        <v>21:0213</v>
      </c>
      <c r="E13188" t="s">
        <v>51435</v>
      </c>
      <c r="F13188" t="s">
        <v>51436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 t="s">
        <v>17101</v>
      </c>
      <c r="P13188" t="s">
        <v>397</v>
      </c>
      <c r="Q13188" t="s">
        <v>23</v>
      </c>
    </row>
    <row r="13189" spans="1:17" hidden="1" x14ac:dyDescent="0.25">
      <c r="A13189" t="s">
        <v>51437</v>
      </c>
      <c r="B13189" t="s">
        <v>51438</v>
      </c>
      <c r="C13189" s="1" t="str">
        <f t="shared" si="1902"/>
        <v>21:0723</v>
      </c>
      <c r="D13189" s="1" t="str">
        <f t="shared" si="1903"/>
        <v>21:0213</v>
      </c>
      <c r="E13189" t="s">
        <v>51439</v>
      </c>
      <c r="F13189" t="s">
        <v>51440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 t="s">
        <v>630</v>
      </c>
      <c r="P13189" t="s">
        <v>22</v>
      </c>
      <c r="Q13189" t="s">
        <v>365</v>
      </c>
    </row>
    <row r="13190" spans="1:17" hidden="1" x14ac:dyDescent="0.25">
      <c r="A13190" t="s">
        <v>51441</v>
      </c>
      <c r="B13190" t="s">
        <v>51442</v>
      </c>
      <c r="C13190" s="1" t="str">
        <f t="shared" si="1902"/>
        <v>21:0723</v>
      </c>
      <c r="D13190" s="1" t="str">
        <f t="shared" si="1903"/>
        <v>21:0213</v>
      </c>
      <c r="E13190" t="s">
        <v>51443</v>
      </c>
      <c r="F13190" t="s">
        <v>51444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 t="s">
        <v>327</v>
      </c>
      <c r="P13190" t="s">
        <v>45</v>
      </c>
      <c r="Q13190" t="s">
        <v>35</v>
      </c>
    </row>
    <row r="13191" spans="1:17" hidden="1" x14ac:dyDescent="0.25">
      <c r="A13191" t="s">
        <v>51445</v>
      </c>
      <c r="B13191" t="s">
        <v>51446</v>
      </c>
      <c r="C13191" s="1" t="str">
        <f t="shared" si="1902"/>
        <v>21:0723</v>
      </c>
      <c r="D13191" s="1" t="str">
        <f t="shared" si="1903"/>
        <v>21:0213</v>
      </c>
      <c r="E13191" t="s">
        <v>51447</v>
      </c>
      <c r="F13191" t="s">
        <v>51448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 t="s">
        <v>630</v>
      </c>
      <c r="P13191" t="s">
        <v>356</v>
      </c>
      <c r="Q13191" t="s">
        <v>35</v>
      </c>
    </row>
    <row r="13192" spans="1:17" hidden="1" x14ac:dyDescent="0.25">
      <c r="A13192" t="s">
        <v>51449</v>
      </c>
      <c r="B13192" t="s">
        <v>51450</v>
      </c>
      <c r="C13192" s="1" t="str">
        <f t="shared" si="1902"/>
        <v>21:0723</v>
      </c>
      <c r="D13192" s="1" t="str">
        <f t="shared" si="1903"/>
        <v>21:0213</v>
      </c>
      <c r="E13192" t="s">
        <v>51451</v>
      </c>
      <c r="F13192" t="s">
        <v>51452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 t="s">
        <v>21</v>
      </c>
      <c r="P13192" t="s">
        <v>22</v>
      </c>
      <c r="Q13192" t="s">
        <v>365</v>
      </c>
    </row>
    <row r="13193" spans="1:17" hidden="1" x14ac:dyDescent="0.25">
      <c r="A13193" t="s">
        <v>51453</v>
      </c>
      <c r="B13193" t="s">
        <v>51454</v>
      </c>
      <c r="C13193" s="1" t="str">
        <f t="shared" si="1902"/>
        <v>21:0723</v>
      </c>
      <c r="D13193" s="1" t="str">
        <f t="shared" si="1903"/>
        <v>21:0213</v>
      </c>
      <c r="E13193" t="s">
        <v>51455</v>
      </c>
      <c r="F13193" t="s">
        <v>51456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 t="s">
        <v>1247</v>
      </c>
      <c r="P13193" t="s">
        <v>45</v>
      </c>
      <c r="Q13193" t="s">
        <v>365</v>
      </c>
    </row>
    <row r="13194" spans="1:17" hidden="1" x14ac:dyDescent="0.25">
      <c r="A13194" t="s">
        <v>51457</v>
      </c>
      <c r="B13194" t="s">
        <v>51458</v>
      </c>
      <c r="C13194" s="1" t="str">
        <f t="shared" si="1902"/>
        <v>21:0723</v>
      </c>
      <c r="D13194" s="1" t="str">
        <f t="shared" si="1903"/>
        <v>21:0213</v>
      </c>
      <c r="E13194" t="s">
        <v>51459</v>
      </c>
      <c r="F13194" t="s">
        <v>51460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 t="s">
        <v>43349</v>
      </c>
      <c r="P13194" t="s">
        <v>356</v>
      </c>
      <c r="Q13194" t="s">
        <v>398</v>
      </c>
    </row>
    <row r="13195" spans="1:17" hidden="1" x14ac:dyDescent="0.25">
      <c r="A13195" t="s">
        <v>51461</v>
      </c>
      <c r="B13195" t="s">
        <v>51462</v>
      </c>
      <c r="C13195" s="1" t="str">
        <f t="shared" si="1902"/>
        <v>21:0723</v>
      </c>
      <c r="D13195" s="1" t="str">
        <f t="shared" si="1903"/>
        <v>21:0213</v>
      </c>
      <c r="E13195" t="s">
        <v>51463</v>
      </c>
      <c r="F13195" t="s">
        <v>51464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 t="s">
        <v>21429</v>
      </c>
      <c r="P13195" t="s">
        <v>45</v>
      </c>
      <c r="Q13195" t="s">
        <v>3475</v>
      </c>
    </row>
    <row r="13196" spans="1:17" hidden="1" x14ac:dyDescent="0.25">
      <c r="A13196" t="s">
        <v>51465</v>
      </c>
      <c r="B13196" t="s">
        <v>51466</v>
      </c>
      <c r="C13196" s="1" t="str">
        <f t="shared" si="1902"/>
        <v>21:0723</v>
      </c>
      <c r="D13196" s="1" t="str">
        <f t="shared" si="1903"/>
        <v>21:0213</v>
      </c>
      <c r="E13196" t="s">
        <v>51463</v>
      </c>
      <c r="F13196" t="s">
        <v>51467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 t="s">
        <v>582</v>
      </c>
      <c r="P13196" t="s">
        <v>45</v>
      </c>
      <c r="Q13196" t="s">
        <v>398</v>
      </c>
    </row>
    <row r="13197" spans="1:17" hidden="1" x14ac:dyDescent="0.25">
      <c r="A13197" t="s">
        <v>51468</v>
      </c>
      <c r="B13197" t="s">
        <v>51469</v>
      </c>
      <c r="C13197" s="1" t="str">
        <f t="shared" si="1902"/>
        <v>21:0723</v>
      </c>
      <c r="D13197" s="1" t="str">
        <f t="shared" si="1903"/>
        <v>21:0213</v>
      </c>
      <c r="E13197" t="s">
        <v>51470</v>
      </c>
      <c r="F13197" t="s">
        <v>51471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 t="s">
        <v>21</v>
      </c>
      <c r="P13197" t="s">
        <v>45</v>
      </c>
      <c r="Q13197" t="s">
        <v>653</v>
      </c>
    </row>
    <row r="13198" spans="1:17" hidden="1" x14ac:dyDescent="0.25">
      <c r="A13198" t="s">
        <v>51472</v>
      </c>
      <c r="B13198" t="s">
        <v>51473</v>
      </c>
      <c r="C13198" s="1" t="str">
        <f t="shared" si="1902"/>
        <v>21:0723</v>
      </c>
      <c r="D13198" s="1" t="str">
        <f>HYPERLINK("http://geochem.nrcan.gc.ca/cdogs/content/svy/svy_e.htm", "")</f>
        <v/>
      </c>
      <c r="G13198" s="1" t="str">
        <f>HYPERLINK("http://geochem.nrcan.gc.ca/cdogs/content/cr_/cr_00084_e.htm", "84")</f>
        <v>84</v>
      </c>
      <c r="J13198" t="s">
        <v>11703</v>
      </c>
      <c r="K13198" t="s">
        <v>11704</v>
      </c>
      <c r="O13198" t="s">
        <v>2418</v>
      </c>
      <c r="P13198" t="s">
        <v>356</v>
      </c>
      <c r="Q13198" t="s">
        <v>653</v>
      </c>
    </row>
    <row r="13199" spans="1:17" hidden="1" x14ac:dyDescent="0.25">
      <c r="A13199" t="s">
        <v>51474</v>
      </c>
      <c r="B13199" t="s">
        <v>51475</v>
      </c>
      <c r="C13199" s="1" t="str">
        <f t="shared" si="1902"/>
        <v>21:0723</v>
      </c>
      <c r="D13199" s="1" t="str">
        <f t="shared" ref="D13199:D13213" si="1906">HYPERLINK("http://geochem.nrcan.gc.ca/cdogs/content/svy/svy210213_e.htm", "21:0213")</f>
        <v>21:0213</v>
      </c>
      <c r="E13199" t="s">
        <v>51476</v>
      </c>
      <c r="F13199" t="s">
        <v>51477</v>
      </c>
      <c r="H13199">
        <v>62.630188799999999</v>
      </c>
      <c r="I13199">
        <v>-134.2794088</v>
      </c>
      <c r="J13199" s="1" t="str">
        <f t="shared" ref="J13199:J13213" si="1907">HYPERLINK("http://geochem.nrcan.gc.ca/cdogs/content/kwd/kwd020018_e.htm", "Fluid (stream)")</f>
        <v>Fluid (stream)</v>
      </c>
      <c r="K13199" s="1" t="str">
        <f t="shared" ref="K13199:K13213" si="1908">HYPERLINK("http://geochem.nrcan.gc.ca/cdogs/content/kwd/kwd080007_e.htm", "Untreated Water")</f>
        <v>Untreated Water</v>
      </c>
      <c r="O13199" t="s">
        <v>730</v>
      </c>
      <c r="P13199" t="s">
        <v>45</v>
      </c>
      <c r="Q13199" t="s">
        <v>392</v>
      </c>
    </row>
    <row r="13200" spans="1:17" hidden="1" x14ac:dyDescent="0.25">
      <c r="A13200" t="s">
        <v>51478</v>
      </c>
      <c r="B13200" t="s">
        <v>51479</v>
      </c>
      <c r="C13200" s="1" t="str">
        <f t="shared" si="1902"/>
        <v>21:0723</v>
      </c>
      <c r="D13200" s="1" t="str">
        <f t="shared" si="1906"/>
        <v>21:0213</v>
      </c>
      <c r="E13200" t="s">
        <v>51480</v>
      </c>
      <c r="F13200" t="s">
        <v>51481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 t="s">
        <v>51482</v>
      </c>
      <c r="P13200" t="s">
        <v>583</v>
      </c>
      <c r="Q13200" t="s">
        <v>522</v>
      </c>
    </row>
    <row r="13201" spans="1:17" hidden="1" x14ac:dyDescent="0.25">
      <c r="A13201" t="s">
        <v>51483</v>
      </c>
      <c r="B13201" t="s">
        <v>51484</v>
      </c>
      <c r="C13201" s="1" t="str">
        <f t="shared" si="1902"/>
        <v>21:0723</v>
      </c>
      <c r="D13201" s="1" t="str">
        <f t="shared" si="1906"/>
        <v>21:0213</v>
      </c>
      <c r="E13201" t="s">
        <v>51485</v>
      </c>
      <c r="F13201" t="s">
        <v>51486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 t="s">
        <v>49091</v>
      </c>
      <c r="P13201" t="s">
        <v>356</v>
      </c>
      <c r="Q13201" t="s">
        <v>653</v>
      </c>
    </row>
    <row r="13202" spans="1:17" hidden="1" x14ac:dyDescent="0.25">
      <c r="A13202" t="s">
        <v>51487</v>
      </c>
      <c r="B13202" t="s">
        <v>51488</v>
      </c>
      <c r="C13202" s="1" t="str">
        <f t="shared" si="1902"/>
        <v>21:0723</v>
      </c>
      <c r="D13202" s="1" t="str">
        <f t="shared" si="1906"/>
        <v>21:0213</v>
      </c>
      <c r="E13202" t="s">
        <v>51489</v>
      </c>
      <c r="F13202" t="s">
        <v>51490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 t="s">
        <v>14508</v>
      </c>
      <c r="P13202" t="s">
        <v>356</v>
      </c>
      <c r="Q13202" t="s">
        <v>653</v>
      </c>
    </row>
    <row r="13203" spans="1:17" hidden="1" x14ac:dyDescent="0.25">
      <c r="A13203" t="s">
        <v>51491</v>
      </c>
      <c r="B13203" t="s">
        <v>51492</v>
      </c>
      <c r="C13203" s="1" t="str">
        <f t="shared" si="1902"/>
        <v>21:0723</v>
      </c>
      <c r="D13203" s="1" t="str">
        <f t="shared" si="1906"/>
        <v>21:0213</v>
      </c>
      <c r="E13203" t="s">
        <v>51493</v>
      </c>
      <c r="F13203" t="s">
        <v>51494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 t="s">
        <v>593</v>
      </c>
      <c r="P13203" t="s">
        <v>397</v>
      </c>
      <c r="Q13203" t="s">
        <v>392</v>
      </c>
    </row>
    <row r="13204" spans="1:17" hidden="1" x14ac:dyDescent="0.25">
      <c r="A13204" t="s">
        <v>51495</v>
      </c>
      <c r="B13204" t="s">
        <v>51496</v>
      </c>
      <c r="C13204" s="1" t="str">
        <f t="shared" si="1902"/>
        <v>21:0723</v>
      </c>
      <c r="D13204" s="1" t="str">
        <f t="shared" si="1906"/>
        <v>21:0213</v>
      </c>
      <c r="E13204" t="s">
        <v>51497</v>
      </c>
      <c r="F13204" t="s">
        <v>51498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 t="s">
        <v>3672</v>
      </c>
      <c r="P13204" t="s">
        <v>583</v>
      </c>
      <c r="Q13204" t="s">
        <v>4049</v>
      </c>
    </row>
    <row r="13205" spans="1:17" hidden="1" x14ac:dyDescent="0.25">
      <c r="A13205" t="s">
        <v>51499</v>
      </c>
      <c r="B13205" t="s">
        <v>51500</v>
      </c>
      <c r="C13205" s="1" t="str">
        <f t="shared" si="1902"/>
        <v>21:0723</v>
      </c>
      <c r="D13205" s="1" t="str">
        <f t="shared" si="1906"/>
        <v>21:0213</v>
      </c>
      <c r="E13205" t="s">
        <v>51501</v>
      </c>
      <c r="F13205" t="s">
        <v>51502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 t="s">
        <v>49643</v>
      </c>
      <c r="P13205" t="s">
        <v>583</v>
      </c>
      <c r="Q13205" t="s">
        <v>398</v>
      </c>
    </row>
    <row r="13206" spans="1:17" hidden="1" x14ac:dyDescent="0.25">
      <c r="A13206" t="s">
        <v>51503</v>
      </c>
      <c r="B13206" t="s">
        <v>51504</v>
      </c>
      <c r="C13206" s="1" t="str">
        <f t="shared" si="1902"/>
        <v>21:0723</v>
      </c>
      <c r="D13206" s="1" t="str">
        <f t="shared" si="1906"/>
        <v>21:0213</v>
      </c>
      <c r="E13206" t="s">
        <v>51505</v>
      </c>
      <c r="F13206" t="s">
        <v>51506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 t="s">
        <v>51507</v>
      </c>
      <c r="P13206" t="s">
        <v>1631</v>
      </c>
      <c r="Q13206" t="s">
        <v>398</v>
      </c>
    </row>
    <row r="13207" spans="1:17" hidden="1" x14ac:dyDescent="0.25">
      <c r="A13207" t="s">
        <v>51508</v>
      </c>
      <c r="B13207" t="s">
        <v>51509</v>
      </c>
      <c r="C13207" s="1" t="str">
        <f t="shared" si="1902"/>
        <v>21:0723</v>
      </c>
      <c r="D13207" s="1" t="str">
        <f t="shared" si="1906"/>
        <v>21:0213</v>
      </c>
      <c r="E13207" t="s">
        <v>51510</v>
      </c>
      <c r="F13207" t="s">
        <v>51511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 t="s">
        <v>551</v>
      </c>
      <c r="P13207" t="s">
        <v>1515</v>
      </c>
      <c r="Q13207" t="s">
        <v>365</v>
      </c>
    </row>
    <row r="13208" spans="1:17" hidden="1" x14ac:dyDescent="0.25">
      <c r="A13208" t="s">
        <v>51512</v>
      </c>
      <c r="B13208" t="s">
        <v>51513</v>
      </c>
      <c r="C13208" s="1" t="str">
        <f t="shared" si="1902"/>
        <v>21:0723</v>
      </c>
      <c r="D13208" s="1" t="str">
        <f t="shared" si="1906"/>
        <v>21:0213</v>
      </c>
      <c r="E13208" t="s">
        <v>51514</v>
      </c>
      <c r="F13208" t="s">
        <v>51515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 t="s">
        <v>6252</v>
      </c>
      <c r="P13208" t="s">
        <v>1515</v>
      </c>
      <c r="Q13208" t="s">
        <v>522</v>
      </c>
    </row>
    <row r="13209" spans="1:17" hidden="1" x14ac:dyDescent="0.25">
      <c r="A13209" t="s">
        <v>51516</v>
      </c>
      <c r="B13209" t="s">
        <v>51517</v>
      </c>
      <c r="C13209" s="1" t="str">
        <f t="shared" si="1902"/>
        <v>21:0723</v>
      </c>
      <c r="D13209" s="1" t="str">
        <f t="shared" si="1906"/>
        <v>21:0213</v>
      </c>
      <c r="E13209" t="s">
        <v>51518</v>
      </c>
      <c r="F13209" t="s">
        <v>51519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 t="s">
        <v>46993</v>
      </c>
      <c r="P13209" t="s">
        <v>830</v>
      </c>
      <c r="Q13209" t="s">
        <v>522</v>
      </c>
    </row>
    <row r="13210" spans="1:17" hidden="1" x14ac:dyDescent="0.25">
      <c r="A13210" t="s">
        <v>51520</v>
      </c>
      <c r="B13210" t="s">
        <v>51521</v>
      </c>
      <c r="C13210" s="1" t="str">
        <f t="shared" si="1902"/>
        <v>21:0723</v>
      </c>
      <c r="D13210" s="1" t="str">
        <f t="shared" si="1906"/>
        <v>21:0213</v>
      </c>
      <c r="E13210" t="s">
        <v>51522</v>
      </c>
      <c r="F13210" t="s">
        <v>51523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 t="s">
        <v>2379</v>
      </c>
      <c r="P13210" t="s">
        <v>2212</v>
      </c>
      <c r="Q13210" t="s">
        <v>522</v>
      </c>
    </row>
    <row r="13211" spans="1:17" hidden="1" x14ac:dyDescent="0.25">
      <c r="A13211" t="s">
        <v>51524</v>
      </c>
      <c r="B13211" t="s">
        <v>51525</v>
      </c>
      <c r="C13211" s="1" t="str">
        <f t="shared" si="1902"/>
        <v>21:0723</v>
      </c>
      <c r="D13211" s="1" t="str">
        <f t="shared" si="1906"/>
        <v>21:0213</v>
      </c>
      <c r="E13211" t="s">
        <v>51526</v>
      </c>
      <c r="F13211" t="s">
        <v>51527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 t="s">
        <v>51528</v>
      </c>
      <c r="P13211" t="s">
        <v>397</v>
      </c>
      <c r="Q13211" t="s">
        <v>522</v>
      </c>
    </row>
    <row r="13212" spans="1:17" hidden="1" x14ac:dyDescent="0.25">
      <c r="A13212" t="s">
        <v>51529</v>
      </c>
      <c r="B13212" t="s">
        <v>51530</v>
      </c>
      <c r="C13212" s="1" t="str">
        <f t="shared" si="1902"/>
        <v>21:0723</v>
      </c>
      <c r="D13212" s="1" t="str">
        <f t="shared" si="1906"/>
        <v>21:0213</v>
      </c>
      <c r="E13212" t="s">
        <v>51531</v>
      </c>
      <c r="F13212" t="s">
        <v>51532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 t="s">
        <v>6341</v>
      </c>
      <c r="P13212" t="s">
        <v>356</v>
      </c>
      <c r="Q13212" t="s">
        <v>23</v>
      </c>
    </row>
    <row r="13213" spans="1:17" hidden="1" x14ac:dyDescent="0.25">
      <c r="A13213" t="s">
        <v>51533</v>
      </c>
      <c r="B13213" t="s">
        <v>51534</v>
      </c>
      <c r="C13213" s="1" t="str">
        <f t="shared" si="1902"/>
        <v>21:0723</v>
      </c>
      <c r="D13213" s="1" t="str">
        <f t="shared" si="1906"/>
        <v>21:0213</v>
      </c>
      <c r="E13213" t="s">
        <v>51535</v>
      </c>
      <c r="F13213" t="s">
        <v>51536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 t="s">
        <v>17381</v>
      </c>
      <c r="P13213" t="s">
        <v>2943</v>
      </c>
      <c r="Q13213" t="s">
        <v>522</v>
      </c>
    </row>
    <row r="13214" spans="1:17" hidden="1" x14ac:dyDescent="0.25">
      <c r="A13214" t="s">
        <v>51537</v>
      </c>
      <c r="B13214" t="s">
        <v>51538</v>
      </c>
      <c r="C13214" s="1" t="str">
        <f t="shared" si="1902"/>
        <v>21:0723</v>
      </c>
      <c r="D13214" s="1" t="str">
        <f>HYPERLINK("http://geochem.nrcan.gc.ca/cdogs/content/svy/svy_e.htm", "")</f>
        <v/>
      </c>
      <c r="G13214" s="1" t="str">
        <f>HYPERLINK("http://geochem.nrcan.gc.ca/cdogs/content/cr_/cr_00085_e.htm", "85")</f>
        <v>85</v>
      </c>
      <c r="J13214" t="s">
        <v>11703</v>
      </c>
      <c r="K13214" t="s">
        <v>11704</v>
      </c>
      <c r="O13214" t="s">
        <v>3065</v>
      </c>
      <c r="P13214" t="s">
        <v>583</v>
      </c>
      <c r="Q13214" t="s">
        <v>365</v>
      </c>
    </row>
    <row r="13215" spans="1:17" hidden="1" x14ac:dyDescent="0.25">
      <c r="A13215" t="s">
        <v>51539</v>
      </c>
      <c r="B13215" t="s">
        <v>51540</v>
      </c>
      <c r="C13215" s="1" t="str">
        <f t="shared" si="1902"/>
        <v>21:0723</v>
      </c>
      <c r="D13215" s="1" t="str">
        <f t="shared" ref="D13215:D13245" si="1909">HYPERLINK("http://geochem.nrcan.gc.ca/cdogs/content/svy/svy210213_e.htm", "21:0213")</f>
        <v>21:0213</v>
      </c>
      <c r="E13215" t="s">
        <v>51541</v>
      </c>
      <c r="F13215" t="s">
        <v>51542</v>
      </c>
      <c r="H13215">
        <v>62.553073400000002</v>
      </c>
      <c r="I13215">
        <v>-135.01283319999999</v>
      </c>
      <c r="J13215" s="1" t="str">
        <f t="shared" ref="J13215:J13245" si="1910">HYPERLINK("http://geochem.nrcan.gc.ca/cdogs/content/kwd/kwd020018_e.htm", "Fluid (stream)")</f>
        <v>Fluid (stream)</v>
      </c>
      <c r="K13215" s="1" t="str">
        <f t="shared" ref="K13215:K13245" si="1911">HYPERLINK("http://geochem.nrcan.gc.ca/cdogs/content/kwd/kwd080007_e.htm", "Untreated Water")</f>
        <v>Untreated Water</v>
      </c>
      <c r="O13215" t="s">
        <v>47847</v>
      </c>
      <c r="P13215" t="s">
        <v>2212</v>
      </c>
      <c r="Q13215" t="s">
        <v>392</v>
      </c>
    </row>
    <row r="13216" spans="1:17" hidden="1" x14ac:dyDescent="0.25">
      <c r="A13216" t="s">
        <v>51543</v>
      </c>
      <c r="B13216" t="s">
        <v>51544</v>
      </c>
      <c r="C13216" s="1" t="str">
        <f t="shared" si="1902"/>
        <v>21:0723</v>
      </c>
      <c r="D13216" s="1" t="str">
        <f t="shared" si="1909"/>
        <v>21:0213</v>
      </c>
      <c r="E13216" t="s">
        <v>51541</v>
      </c>
      <c r="F13216" t="s">
        <v>51545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 t="s">
        <v>19655</v>
      </c>
      <c r="P13216" t="s">
        <v>2212</v>
      </c>
      <c r="Q13216" t="s">
        <v>365</v>
      </c>
    </row>
    <row r="13217" spans="1:17" hidden="1" x14ac:dyDescent="0.25">
      <c r="A13217" t="s">
        <v>51546</v>
      </c>
      <c r="B13217" t="s">
        <v>51547</v>
      </c>
      <c r="C13217" s="1" t="str">
        <f t="shared" si="1902"/>
        <v>21:0723</v>
      </c>
      <c r="D13217" s="1" t="str">
        <f t="shared" si="1909"/>
        <v>21:0213</v>
      </c>
      <c r="E13217" t="s">
        <v>51548</v>
      </c>
      <c r="F13217" t="s">
        <v>51549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 t="s">
        <v>49091</v>
      </c>
      <c r="P13217" t="s">
        <v>1515</v>
      </c>
      <c r="Q13217" t="s">
        <v>35</v>
      </c>
    </row>
    <row r="13218" spans="1:17" hidden="1" x14ac:dyDescent="0.25">
      <c r="A13218" t="s">
        <v>51550</v>
      </c>
      <c r="B13218" t="s">
        <v>51551</v>
      </c>
      <c r="C13218" s="1" t="str">
        <f t="shared" si="1902"/>
        <v>21:0723</v>
      </c>
      <c r="D13218" s="1" t="str">
        <f t="shared" si="1909"/>
        <v>21:0213</v>
      </c>
      <c r="E13218" t="s">
        <v>51552</v>
      </c>
      <c r="F13218" t="s">
        <v>51553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  <c r="O13218" t="s">
        <v>108</v>
      </c>
      <c r="P13218" t="s">
        <v>108</v>
      </c>
      <c r="Q13218" t="s">
        <v>108</v>
      </c>
    </row>
    <row r="13219" spans="1:17" hidden="1" x14ac:dyDescent="0.25">
      <c r="A13219" t="s">
        <v>51554</v>
      </c>
      <c r="B13219" t="s">
        <v>51555</v>
      </c>
      <c r="C13219" s="1" t="str">
        <f t="shared" si="1902"/>
        <v>21:0723</v>
      </c>
      <c r="D13219" s="1" t="str">
        <f t="shared" si="1909"/>
        <v>21:0213</v>
      </c>
      <c r="E13219" t="s">
        <v>51556</v>
      </c>
      <c r="F13219" t="s">
        <v>51557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  <c r="O13219" t="s">
        <v>108</v>
      </c>
      <c r="P13219" t="s">
        <v>108</v>
      </c>
      <c r="Q13219" t="s">
        <v>108</v>
      </c>
    </row>
    <row r="13220" spans="1:17" hidden="1" x14ac:dyDescent="0.25">
      <c r="A13220" t="s">
        <v>51558</v>
      </c>
      <c r="B13220" t="s">
        <v>51559</v>
      </c>
      <c r="C13220" s="1" t="str">
        <f t="shared" si="1902"/>
        <v>21:0723</v>
      </c>
      <c r="D13220" s="1" t="str">
        <f t="shared" si="1909"/>
        <v>21:0213</v>
      </c>
      <c r="E13220" t="s">
        <v>51560</v>
      </c>
      <c r="F13220" t="s">
        <v>51561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 t="s">
        <v>551</v>
      </c>
      <c r="P13220" t="s">
        <v>583</v>
      </c>
      <c r="Q13220" t="s">
        <v>143</v>
      </c>
    </row>
    <row r="13221" spans="1:17" hidden="1" x14ac:dyDescent="0.25">
      <c r="A13221" t="s">
        <v>51562</v>
      </c>
      <c r="B13221" t="s">
        <v>51563</v>
      </c>
      <c r="C13221" s="1" t="str">
        <f t="shared" si="1902"/>
        <v>21:0723</v>
      </c>
      <c r="D13221" s="1" t="str">
        <f t="shared" si="1909"/>
        <v>21:0213</v>
      </c>
      <c r="E13221" t="s">
        <v>51564</v>
      </c>
      <c r="F13221" t="s">
        <v>51565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 t="s">
        <v>3655</v>
      </c>
      <c r="P13221" t="s">
        <v>2212</v>
      </c>
      <c r="Q13221" t="s">
        <v>35</v>
      </c>
    </row>
    <row r="13222" spans="1:17" hidden="1" x14ac:dyDescent="0.25">
      <c r="A13222" t="s">
        <v>51566</v>
      </c>
      <c r="B13222" t="s">
        <v>51567</v>
      </c>
      <c r="C13222" s="1" t="str">
        <f t="shared" si="1902"/>
        <v>21:0723</v>
      </c>
      <c r="D13222" s="1" t="str">
        <f t="shared" si="1909"/>
        <v>21:0213</v>
      </c>
      <c r="E13222" t="s">
        <v>51568</v>
      </c>
      <c r="F13222" t="s">
        <v>51569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 t="s">
        <v>43165</v>
      </c>
      <c r="P13222" t="s">
        <v>2943</v>
      </c>
      <c r="Q13222" t="s">
        <v>23</v>
      </c>
    </row>
    <row r="13223" spans="1:17" hidden="1" x14ac:dyDescent="0.25">
      <c r="A13223" t="s">
        <v>51570</v>
      </c>
      <c r="B13223" t="s">
        <v>51571</v>
      </c>
      <c r="C13223" s="1" t="str">
        <f t="shared" si="1902"/>
        <v>21:0723</v>
      </c>
      <c r="D13223" s="1" t="str">
        <f t="shared" si="1909"/>
        <v>21:0213</v>
      </c>
      <c r="E13223" t="s">
        <v>51572</v>
      </c>
      <c r="F13223" t="s">
        <v>51573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 t="s">
        <v>593</v>
      </c>
      <c r="P13223" t="s">
        <v>583</v>
      </c>
      <c r="Q13223" t="s">
        <v>392</v>
      </c>
    </row>
    <row r="13224" spans="1:17" hidden="1" x14ac:dyDescent="0.25">
      <c r="A13224" t="s">
        <v>51574</v>
      </c>
      <c r="B13224" t="s">
        <v>51575</v>
      </c>
      <c r="C13224" s="1" t="str">
        <f t="shared" si="1902"/>
        <v>21:0723</v>
      </c>
      <c r="D13224" s="1" t="str">
        <f t="shared" si="1909"/>
        <v>21:0213</v>
      </c>
      <c r="E13224" t="s">
        <v>51576</v>
      </c>
      <c r="F13224" t="s">
        <v>51577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 t="s">
        <v>21</v>
      </c>
      <c r="P13224" t="s">
        <v>391</v>
      </c>
      <c r="Q13224" t="s">
        <v>35</v>
      </c>
    </row>
    <row r="13225" spans="1:17" hidden="1" x14ac:dyDescent="0.25">
      <c r="A13225" t="s">
        <v>51578</v>
      </c>
      <c r="B13225" t="s">
        <v>51579</v>
      </c>
      <c r="C13225" s="1" t="str">
        <f t="shared" si="1902"/>
        <v>21:0723</v>
      </c>
      <c r="D13225" s="1" t="str">
        <f t="shared" si="1909"/>
        <v>21:0213</v>
      </c>
      <c r="E13225" t="s">
        <v>51580</v>
      </c>
      <c r="F13225" t="s">
        <v>51581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 t="s">
        <v>652</v>
      </c>
      <c r="P13225" t="s">
        <v>880</v>
      </c>
      <c r="Q13225" t="s">
        <v>392</v>
      </c>
    </row>
    <row r="13226" spans="1:17" hidden="1" x14ac:dyDescent="0.25">
      <c r="A13226" t="s">
        <v>51582</v>
      </c>
      <c r="B13226" t="s">
        <v>51583</v>
      </c>
      <c r="C13226" s="1" t="str">
        <f t="shared" si="1902"/>
        <v>21:0723</v>
      </c>
      <c r="D13226" s="1" t="str">
        <f t="shared" si="1909"/>
        <v>21:0213</v>
      </c>
      <c r="E13226" t="s">
        <v>51584</v>
      </c>
      <c r="F13226" t="s">
        <v>51585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 t="s">
        <v>21</v>
      </c>
      <c r="P13226" t="s">
        <v>1515</v>
      </c>
      <c r="Q13226" t="s">
        <v>392</v>
      </c>
    </row>
    <row r="13227" spans="1:17" hidden="1" x14ac:dyDescent="0.25">
      <c r="A13227" t="s">
        <v>51586</v>
      </c>
      <c r="B13227" t="s">
        <v>51587</v>
      </c>
      <c r="C13227" s="1" t="str">
        <f t="shared" ref="C13227:C13290" si="1912">HYPERLINK("http://geochem.nrcan.gc.ca/cdogs/content/bdl/bdl210723_e.htm", "21:0723")</f>
        <v>21:0723</v>
      </c>
      <c r="D13227" s="1" t="str">
        <f t="shared" si="1909"/>
        <v>21:0213</v>
      </c>
      <c r="E13227" t="s">
        <v>51588</v>
      </c>
      <c r="F13227" t="s">
        <v>51589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 t="s">
        <v>22053</v>
      </c>
      <c r="P13227" t="s">
        <v>16918</v>
      </c>
      <c r="Q13227" t="s">
        <v>392</v>
      </c>
    </row>
    <row r="13228" spans="1:17" hidden="1" x14ac:dyDescent="0.25">
      <c r="A13228" t="s">
        <v>51590</v>
      </c>
      <c r="B13228" t="s">
        <v>51591</v>
      </c>
      <c r="C13228" s="1" t="str">
        <f t="shared" si="1912"/>
        <v>21:0723</v>
      </c>
      <c r="D13228" s="1" t="str">
        <f t="shared" si="1909"/>
        <v>21:0213</v>
      </c>
      <c r="E13228" t="s">
        <v>51592</v>
      </c>
      <c r="F13228" t="s">
        <v>51593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 t="s">
        <v>17169</v>
      </c>
      <c r="P13228" t="s">
        <v>4455</v>
      </c>
      <c r="Q13228" t="s">
        <v>35</v>
      </c>
    </row>
    <row r="13229" spans="1:17" hidden="1" x14ac:dyDescent="0.25">
      <c r="A13229" t="s">
        <v>51594</v>
      </c>
      <c r="B13229" t="s">
        <v>51595</v>
      </c>
      <c r="C13229" s="1" t="str">
        <f t="shared" si="1912"/>
        <v>21:0723</v>
      </c>
      <c r="D13229" s="1" t="str">
        <f t="shared" si="1909"/>
        <v>21:0213</v>
      </c>
      <c r="E13229" t="s">
        <v>51596</v>
      </c>
      <c r="F13229" t="s">
        <v>51597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 t="s">
        <v>21</v>
      </c>
      <c r="P13229" t="s">
        <v>2943</v>
      </c>
      <c r="Q13229" t="s">
        <v>23</v>
      </c>
    </row>
    <row r="13230" spans="1:17" hidden="1" x14ac:dyDescent="0.25">
      <c r="A13230" t="s">
        <v>51598</v>
      </c>
      <c r="B13230" t="s">
        <v>51599</v>
      </c>
      <c r="C13230" s="1" t="str">
        <f t="shared" si="1912"/>
        <v>21:0723</v>
      </c>
      <c r="D13230" s="1" t="str">
        <f t="shared" si="1909"/>
        <v>21:0213</v>
      </c>
      <c r="E13230" t="s">
        <v>51600</v>
      </c>
      <c r="F13230" t="s">
        <v>51601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 t="s">
        <v>21</v>
      </c>
      <c r="P13230" t="s">
        <v>2943</v>
      </c>
      <c r="Q13230" t="s">
        <v>392</v>
      </c>
    </row>
    <row r="13231" spans="1:17" hidden="1" x14ac:dyDescent="0.25">
      <c r="A13231" t="s">
        <v>51602</v>
      </c>
      <c r="B13231" t="s">
        <v>51603</v>
      </c>
      <c r="C13231" s="1" t="str">
        <f t="shared" si="1912"/>
        <v>21:0723</v>
      </c>
      <c r="D13231" s="1" t="str">
        <f t="shared" si="1909"/>
        <v>21:0213</v>
      </c>
      <c r="E13231" t="s">
        <v>51604</v>
      </c>
      <c r="F13231" t="s">
        <v>51605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 t="s">
        <v>21</v>
      </c>
      <c r="P13231" t="s">
        <v>1631</v>
      </c>
      <c r="Q13231" t="s">
        <v>46</v>
      </c>
    </row>
    <row r="13232" spans="1:17" hidden="1" x14ac:dyDescent="0.25">
      <c r="A13232" t="s">
        <v>51606</v>
      </c>
      <c r="B13232" t="s">
        <v>51607</v>
      </c>
      <c r="C13232" s="1" t="str">
        <f t="shared" si="1912"/>
        <v>21:0723</v>
      </c>
      <c r="D13232" s="1" t="str">
        <f t="shared" si="1909"/>
        <v>21:0213</v>
      </c>
      <c r="E13232" t="s">
        <v>51604</v>
      </c>
      <c r="F13232" t="s">
        <v>51608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 t="s">
        <v>21</v>
      </c>
      <c r="P13232" t="s">
        <v>22</v>
      </c>
      <c r="Q13232" t="s">
        <v>46</v>
      </c>
    </row>
    <row r="13233" spans="1:17" hidden="1" x14ac:dyDescent="0.25">
      <c r="A13233" t="s">
        <v>51609</v>
      </c>
      <c r="B13233" t="s">
        <v>51610</v>
      </c>
      <c r="C13233" s="1" t="str">
        <f t="shared" si="1912"/>
        <v>21:0723</v>
      </c>
      <c r="D13233" s="1" t="str">
        <f t="shared" si="1909"/>
        <v>21:0213</v>
      </c>
      <c r="E13233" t="s">
        <v>51611</v>
      </c>
      <c r="F13233" t="s">
        <v>51612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 t="s">
        <v>21</v>
      </c>
      <c r="P13233" t="s">
        <v>22</v>
      </c>
      <c r="Q13233" t="s">
        <v>198</v>
      </c>
    </row>
    <row r="13234" spans="1:17" hidden="1" x14ac:dyDescent="0.25">
      <c r="A13234" t="s">
        <v>51613</v>
      </c>
      <c r="B13234" t="s">
        <v>51614</v>
      </c>
      <c r="C13234" s="1" t="str">
        <f t="shared" si="1912"/>
        <v>21:0723</v>
      </c>
      <c r="D13234" s="1" t="str">
        <f t="shared" si="1909"/>
        <v>21:0213</v>
      </c>
      <c r="E13234" t="s">
        <v>51615</v>
      </c>
      <c r="F13234" t="s">
        <v>51616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 t="s">
        <v>21</v>
      </c>
      <c r="P13234" t="s">
        <v>22</v>
      </c>
      <c r="Q13234" t="s">
        <v>103</v>
      </c>
    </row>
    <row r="13235" spans="1:17" hidden="1" x14ac:dyDescent="0.25">
      <c r="A13235" t="s">
        <v>51617</v>
      </c>
      <c r="B13235" t="s">
        <v>51618</v>
      </c>
      <c r="C13235" s="1" t="str">
        <f t="shared" si="1912"/>
        <v>21:0723</v>
      </c>
      <c r="D13235" s="1" t="str">
        <f t="shared" si="1909"/>
        <v>21:0213</v>
      </c>
      <c r="E13235" t="s">
        <v>51619</v>
      </c>
      <c r="F13235" t="s">
        <v>51620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 t="s">
        <v>21</v>
      </c>
      <c r="P13235" t="s">
        <v>1515</v>
      </c>
      <c r="Q13235" t="s">
        <v>29</v>
      </c>
    </row>
    <row r="13236" spans="1:17" hidden="1" x14ac:dyDescent="0.25">
      <c r="A13236" t="s">
        <v>51621</v>
      </c>
      <c r="B13236" t="s">
        <v>51622</v>
      </c>
      <c r="C13236" s="1" t="str">
        <f t="shared" si="1912"/>
        <v>21:0723</v>
      </c>
      <c r="D13236" s="1" t="str">
        <f t="shared" si="1909"/>
        <v>21:0213</v>
      </c>
      <c r="E13236" t="s">
        <v>51623</v>
      </c>
      <c r="F13236" t="s">
        <v>51624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 t="s">
        <v>51625</v>
      </c>
      <c r="P13236" t="s">
        <v>1631</v>
      </c>
      <c r="Q13236" t="s">
        <v>365</v>
      </c>
    </row>
    <row r="13237" spans="1:17" hidden="1" x14ac:dyDescent="0.25">
      <c r="A13237" t="s">
        <v>51626</v>
      </c>
      <c r="B13237" t="s">
        <v>51627</v>
      </c>
      <c r="C13237" s="1" t="str">
        <f t="shared" si="1912"/>
        <v>21:0723</v>
      </c>
      <c r="D13237" s="1" t="str">
        <f t="shared" si="1909"/>
        <v>21:0213</v>
      </c>
      <c r="E13237" t="s">
        <v>51628</v>
      </c>
      <c r="F13237" t="s">
        <v>51629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 t="s">
        <v>43165</v>
      </c>
      <c r="P13237" t="s">
        <v>1515</v>
      </c>
      <c r="Q13237" t="s">
        <v>653</v>
      </c>
    </row>
    <row r="13238" spans="1:17" hidden="1" x14ac:dyDescent="0.25">
      <c r="A13238" t="s">
        <v>51630</v>
      </c>
      <c r="B13238" t="s">
        <v>51631</v>
      </c>
      <c r="C13238" s="1" t="str">
        <f t="shared" si="1912"/>
        <v>21:0723</v>
      </c>
      <c r="D13238" s="1" t="str">
        <f t="shared" si="1909"/>
        <v>21:0213</v>
      </c>
      <c r="E13238" t="s">
        <v>51632</v>
      </c>
      <c r="F13238" t="s">
        <v>51633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 t="s">
        <v>21</v>
      </c>
      <c r="P13238" t="s">
        <v>658</v>
      </c>
      <c r="Q13238" t="s">
        <v>653</v>
      </c>
    </row>
    <row r="13239" spans="1:17" hidden="1" x14ac:dyDescent="0.25">
      <c r="A13239" t="s">
        <v>51634</v>
      </c>
      <c r="B13239" t="s">
        <v>51635</v>
      </c>
      <c r="C13239" s="1" t="str">
        <f t="shared" si="1912"/>
        <v>21:0723</v>
      </c>
      <c r="D13239" s="1" t="str">
        <f t="shared" si="1909"/>
        <v>21:0213</v>
      </c>
      <c r="E13239" t="s">
        <v>51636</v>
      </c>
      <c r="F13239" t="s">
        <v>51637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 t="s">
        <v>3655</v>
      </c>
      <c r="P13239" t="s">
        <v>397</v>
      </c>
      <c r="Q13239" t="s">
        <v>35</v>
      </c>
    </row>
    <row r="13240" spans="1:17" hidden="1" x14ac:dyDescent="0.25">
      <c r="A13240" t="s">
        <v>51638</v>
      </c>
      <c r="B13240" t="s">
        <v>51639</v>
      </c>
      <c r="C13240" s="1" t="str">
        <f t="shared" si="1912"/>
        <v>21:0723</v>
      </c>
      <c r="D13240" s="1" t="str">
        <f t="shared" si="1909"/>
        <v>21:0213</v>
      </c>
      <c r="E13240" t="s">
        <v>51640</v>
      </c>
      <c r="F13240" t="s">
        <v>51641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 t="s">
        <v>21</v>
      </c>
      <c r="P13240" t="s">
        <v>397</v>
      </c>
      <c r="Q13240" t="s">
        <v>392</v>
      </c>
    </row>
    <row r="13241" spans="1:17" hidden="1" x14ac:dyDescent="0.25">
      <c r="A13241" t="s">
        <v>51642</v>
      </c>
      <c r="B13241" t="s">
        <v>51643</v>
      </c>
      <c r="C13241" s="1" t="str">
        <f t="shared" si="1912"/>
        <v>21:0723</v>
      </c>
      <c r="D13241" s="1" t="str">
        <f t="shared" si="1909"/>
        <v>21:0213</v>
      </c>
      <c r="E13241" t="s">
        <v>51644</v>
      </c>
      <c r="F13241" t="s">
        <v>51645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 t="s">
        <v>370</v>
      </c>
      <c r="P13241" t="s">
        <v>2212</v>
      </c>
      <c r="Q13241" t="s">
        <v>522</v>
      </c>
    </row>
    <row r="13242" spans="1:17" hidden="1" x14ac:dyDescent="0.25">
      <c r="A13242" t="s">
        <v>51646</v>
      </c>
      <c r="B13242" t="s">
        <v>51647</v>
      </c>
      <c r="C13242" s="1" t="str">
        <f t="shared" si="1912"/>
        <v>21:0723</v>
      </c>
      <c r="D13242" s="1" t="str">
        <f t="shared" si="1909"/>
        <v>21:0213</v>
      </c>
      <c r="E13242" t="s">
        <v>51648</v>
      </c>
      <c r="F13242" t="s">
        <v>51649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 t="s">
        <v>14765</v>
      </c>
      <c r="P13242" t="s">
        <v>2212</v>
      </c>
      <c r="Q13242" t="s">
        <v>35</v>
      </c>
    </row>
    <row r="13243" spans="1:17" hidden="1" x14ac:dyDescent="0.25">
      <c r="A13243" t="s">
        <v>51650</v>
      </c>
      <c r="B13243" t="s">
        <v>51651</v>
      </c>
      <c r="C13243" s="1" t="str">
        <f t="shared" si="1912"/>
        <v>21:0723</v>
      </c>
      <c r="D13243" s="1" t="str">
        <f t="shared" si="1909"/>
        <v>21:0213</v>
      </c>
      <c r="E13243" t="s">
        <v>51652</v>
      </c>
      <c r="F13243" t="s">
        <v>51653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 t="s">
        <v>327</v>
      </c>
      <c r="P13243" t="s">
        <v>391</v>
      </c>
      <c r="Q13243" t="s">
        <v>522</v>
      </c>
    </row>
    <row r="13244" spans="1:17" hidden="1" x14ac:dyDescent="0.25">
      <c r="A13244" t="s">
        <v>51654</v>
      </c>
      <c r="B13244" t="s">
        <v>51655</v>
      </c>
      <c r="C13244" s="1" t="str">
        <f t="shared" si="1912"/>
        <v>21:0723</v>
      </c>
      <c r="D13244" s="1" t="str">
        <f t="shared" si="1909"/>
        <v>21:0213</v>
      </c>
      <c r="E13244" t="s">
        <v>51656</v>
      </c>
      <c r="F13244" t="s">
        <v>51657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 t="s">
        <v>28459</v>
      </c>
      <c r="P13244" t="s">
        <v>583</v>
      </c>
      <c r="Q13244" t="s">
        <v>365</v>
      </c>
    </row>
    <row r="13245" spans="1:17" hidden="1" x14ac:dyDescent="0.25">
      <c r="A13245" t="s">
        <v>51658</v>
      </c>
      <c r="B13245" t="s">
        <v>51659</v>
      </c>
      <c r="C13245" s="1" t="str">
        <f t="shared" si="1912"/>
        <v>21:0723</v>
      </c>
      <c r="D13245" s="1" t="str">
        <f t="shared" si="1909"/>
        <v>21:0213</v>
      </c>
      <c r="E13245" t="s">
        <v>51660</v>
      </c>
      <c r="F13245" t="s">
        <v>51661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 t="s">
        <v>2927</v>
      </c>
      <c r="P13245" t="s">
        <v>583</v>
      </c>
      <c r="Q13245" t="s">
        <v>522</v>
      </c>
    </row>
    <row r="13246" spans="1:17" hidden="1" x14ac:dyDescent="0.25">
      <c r="A13246" t="s">
        <v>51662</v>
      </c>
      <c r="B13246" t="s">
        <v>51663</v>
      </c>
      <c r="C13246" s="1" t="str">
        <f t="shared" si="1912"/>
        <v>21:0723</v>
      </c>
      <c r="D13246" s="1" t="str">
        <f>HYPERLINK("http://geochem.nrcan.gc.ca/cdogs/content/svy/svy_e.htm", "")</f>
        <v/>
      </c>
      <c r="G13246" s="1" t="str">
        <f>HYPERLINK("http://geochem.nrcan.gc.ca/cdogs/content/cr_/cr_00085_e.htm", "85")</f>
        <v>85</v>
      </c>
      <c r="J13246" t="s">
        <v>11703</v>
      </c>
      <c r="K13246" t="s">
        <v>11704</v>
      </c>
      <c r="O13246" t="s">
        <v>4378</v>
      </c>
      <c r="P13246" t="s">
        <v>22</v>
      </c>
      <c r="Q13246" t="s">
        <v>522</v>
      </c>
    </row>
    <row r="13247" spans="1:17" hidden="1" x14ac:dyDescent="0.25">
      <c r="A13247" t="s">
        <v>51664</v>
      </c>
      <c r="B13247" t="s">
        <v>51665</v>
      </c>
      <c r="C13247" s="1" t="str">
        <f t="shared" si="1912"/>
        <v>21:0723</v>
      </c>
      <c r="D13247" s="1" t="str">
        <f t="shared" ref="D13247:D13258" si="1913">HYPERLINK("http://geochem.nrcan.gc.ca/cdogs/content/svy/svy210213_e.htm", "21:0213")</f>
        <v>21:0213</v>
      </c>
      <c r="E13247" t="s">
        <v>51666</v>
      </c>
      <c r="F13247" t="s">
        <v>51667</v>
      </c>
      <c r="H13247">
        <v>62.191864099999997</v>
      </c>
      <c r="I13247">
        <v>-135.5887524</v>
      </c>
      <c r="J13247" s="1" t="str">
        <f t="shared" ref="J13247:J13258" si="1914">HYPERLINK("http://geochem.nrcan.gc.ca/cdogs/content/kwd/kwd020018_e.htm", "Fluid (stream)")</f>
        <v>Fluid (stream)</v>
      </c>
      <c r="K13247" s="1" t="str">
        <f t="shared" ref="K13247:K13258" si="1915">HYPERLINK("http://geochem.nrcan.gc.ca/cdogs/content/kwd/kwd080007_e.htm", "Untreated Water")</f>
        <v>Untreated Water</v>
      </c>
      <c r="O13247" t="s">
        <v>2099</v>
      </c>
      <c r="P13247" t="s">
        <v>22</v>
      </c>
      <c r="Q13247" t="s">
        <v>653</v>
      </c>
    </row>
    <row r="13248" spans="1:17" hidden="1" x14ac:dyDescent="0.25">
      <c r="A13248" t="s">
        <v>51668</v>
      </c>
      <c r="B13248" t="s">
        <v>51669</v>
      </c>
      <c r="C13248" s="1" t="str">
        <f t="shared" si="1912"/>
        <v>21:0723</v>
      </c>
      <c r="D13248" s="1" t="str">
        <f t="shared" si="1913"/>
        <v>21:0213</v>
      </c>
      <c r="E13248" t="s">
        <v>51670</v>
      </c>
      <c r="F13248" t="s">
        <v>51671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 t="s">
        <v>2120</v>
      </c>
      <c r="P13248" t="s">
        <v>22</v>
      </c>
      <c r="Q13248" t="s">
        <v>522</v>
      </c>
    </row>
    <row r="13249" spans="1:17" hidden="1" x14ac:dyDescent="0.25">
      <c r="A13249" t="s">
        <v>51672</v>
      </c>
      <c r="B13249" t="s">
        <v>51673</v>
      </c>
      <c r="C13249" s="1" t="str">
        <f t="shared" si="1912"/>
        <v>21:0723</v>
      </c>
      <c r="D13249" s="1" t="str">
        <f t="shared" si="1913"/>
        <v>21:0213</v>
      </c>
      <c r="E13249" t="s">
        <v>51674</v>
      </c>
      <c r="F13249" t="s">
        <v>51675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 t="s">
        <v>21</v>
      </c>
      <c r="P13249" t="s">
        <v>2943</v>
      </c>
      <c r="Q13249" t="s">
        <v>35</v>
      </c>
    </row>
    <row r="13250" spans="1:17" hidden="1" x14ac:dyDescent="0.25">
      <c r="A13250" t="s">
        <v>51676</v>
      </c>
      <c r="B13250" t="s">
        <v>51677</v>
      </c>
      <c r="C13250" s="1" t="str">
        <f t="shared" si="1912"/>
        <v>21:0723</v>
      </c>
      <c r="D13250" s="1" t="str">
        <f t="shared" si="1913"/>
        <v>21:0213</v>
      </c>
      <c r="E13250" t="s">
        <v>51678</v>
      </c>
      <c r="F13250" t="s">
        <v>51679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 t="s">
        <v>3098</v>
      </c>
      <c r="P13250" t="s">
        <v>397</v>
      </c>
      <c r="Q13250" t="s">
        <v>392</v>
      </c>
    </row>
    <row r="13251" spans="1:17" hidden="1" x14ac:dyDescent="0.25">
      <c r="A13251" t="s">
        <v>51680</v>
      </c>
      <c r="B13251" t="s">
        <v>51681</v>
      </c>
      <c r="C13251" s="1" t="str">
        <f t="shared" si="1912"/>
        <v>21:0723</v>
      </c>
      <c r="D13251" s="1" t="str">
        <f t="shared" si="1913"/>
        <v>21:0213</v>
      </c>
      <c r="E13251" t="s">
        <v>51678</v>
      </c>
      <c r="F13251" t="s">
        <v>51682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 t="s">
        <v>3397</v>
      </c>
      <c r="P13251" t="s">
        <v>397</v>
      </c>
      <c r="Q13251" t="s">
        <v>392</v>
      </c>
    </row>
    <row r="13252" spans="1:17" hidden="1" x14ac:dyDescent="0.25">
      <c r="A13252" t="s">
        <v>51683</v>
      </c>
      <c r="B13252" t="s">
        <v>51684</v>
      </c>
      <c r="C13252" s="1" t="str">
        <f t="shared" si="1912"/>
        <v>21:0723</v>
      </c>
      <c r="D13252" s="1" t="str">
        <f t="shared" si="1913"/>
        <v>21:0213</v>
      </c>
      <c r="E13252" t="s">
        <v>51685</v>
      </c>
      <c r="F13252" t="s">
        <v>51686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 t="s">
        <v>311</v>
      </c>
      <c r="P13252" t="s">
        <v>22</v>
      </c>
      <c r="Q13252" t="s">
        <v>35</v>
      </c>
    </row>
    <row r="13253" spans="1:17" hidden="1" x14ac:dyDescent="0.25">
      <c r="A13253" t="s">
        <v>51687</v>
      </c>
      <c r="B13253" t="s">
        <v>51688</v>
      </c>
      <c r="C13253" s="1" t="str">
        <f t="shared" si="1912"/>
        <v>21:0723</v>
      </c>
      <c r="D13253" s="1" t="str">
        <f t="shared" si="1913"/>
        <v>21:0213</v>
      </c>
      <c r="E13253" t="s">
        <v>51689</v>
      </c>
      <c r="F13253" t="s">
        <v>51690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 t="s">
        <v>154</v>
      </c>
      <c r="P13253" t="s">
        <v>356</v>
      </c>
      <c r="Q13253" t="s">
        <v>392</v>
      </c>
    </row>
    <row r="13254" spans="1:17" hidden="1" x14ac:dyDescent="0.25">
      <c r="A13254" t="s">
        <v>51691</v>
      </c>
      <c r="B13254" t="s">
        <v>51692</v>
      </c>
      <c r="C13254" s="1" t="str">
        <f t="shared" si="1912"/>
        <v>21:0723</v>
      </c>
      <c r="D13254" s="1" t="str">
        <f t="shared" si="1913"/>
        <v>21:0213</v>
      </c>
      <c r="E13254" t="s">
        <v>51693</v>
      </c>
      <c r="F13254" t="s">
        <v>51694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 t="s">
        <v>21</v>
      </c>
      <c r="P13254" t="s">
        <v>22</v>
      </c>
      <c r="Q13254" t="s">
        <v>35</v>
      </c>
    </row>
    <row r="13255" spans="1:17" hidden="1" x14ac:dyDescent="0.25">
      <c r="A13255" t="s">
        <v>51695</v>
      </c>
      <c r="B13255" t="s">
        <v>51696</v>
      </c>
      <c r="C13255" s="1" t="str">
        <f t="shared" si="1912"/>
        <v>21:0723</v>
      </c>
      <c r="D13255" s="1" t="str">
        <f t="shared" si="1913"/>
        <v>21:0213</v>
      </c>
      <c r="E13255" t="s">
        <v>51697</v>
      </c>
      <c r="F13255" t="s">
        <v>51698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 t="s">
        <v>21</v>
      </c>
      <c r="P13255" t="s">
        <v>583</v>
      </c>
      <c r="Q13255" t="s">
        <v>59</v>
      </c>
    </row>
    <row r="13256" spans="1:17" hidden="1" x14ac:dyDescent="0.25">
      <c r="A13256" t="s">
        <v>51699</v>
      </c>
      <c r="B13256" t="s">
        <v>51700</v>
      </c>
      <c r="C13256" s="1" t="str">
        <f t="shared" si="1912"/>
        <v>21:0723</v>
      </c>
      <c r="D13256" s="1" t="str">
        <f t="shared" si="1913"/>
        <v>21:0213</v>
      </c>
      <c r="E13256" t="s">
        <v>51701</v>
      </c>
      <c r="F13256" t="s">
        <v>51702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 t="s">
        <v>21</v>
      </c>
      <c r="P13256" t="s">
        <v>22</v>
      </c>
      <c r="Q13256" t="s">
        <v>59</v>
      </c>
    </row>
    <row r="13257" spans="1:17" hidden="1" x14ac:dyDescent="0.25">
      <c r="A13257" t="s">
        <v>51703</v>
      </c>
      <c r="B13257" t="s">
        <v>51704</v>
      </c>
      <c r="C13257" s="1" t="str">
        <f t="shared" si="1912"/>
        <v>21:0723</v>
      </c>
      <c r="D13257" s="1" t="str">
        <f t="shared" si="1913"/>
        <v>21:0213</v>
      </c>
      <c r="E13257" t="s">
        <v>51705</v>
      </c>
      <c r="F13257" t="s">
        <v>51706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 t="s">
        <v>21</v>
      </c>
      <c r="P13257" t="s">
        <v>583</v>
      </c>
      <c r="Q13257" t="s">
        <v>23</v>
      </c>
    </row>
    <row r="13258" spans="1:17" hidden="1" x14ac:dyDescent="0.25">
      <c r="A13258" t="s">
        <v>51707</v>
      </c>
      <c r="B13258" t="s">
        <v>51708</v>
      </c>
      <c r="C13258" s="1" t="str">
        <f t="shared" si="1912"/>
        <v>21:0723</v>
      </c>
      <c r="D13258" s="1" t="str">
        <f t="shared" si="1913"/>
        <v>21:0213</v>
      </c>
      <c r="E13258" t="s">
        <v>51709</v>
      </c>
      <c r="F13258" t="s">
        <v>51710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 t="s">
        <v>21</v>
      </c>
      <c r="P13258" t="s">
        <v>22</v>
      </c>
      <c r="Q13258" t="s">
        <v>59</v>
      </c>
    </row>
    <row r="13259" spans="1:17" hidden="1" x14ac:dyDescent="0.25">
      <c r="A13259" t="s">
        <v>51711</v>
      </c>
      <c r="B13259" t="s">
        <v>51712</v>
      </c>
      <c r="C13259" s="1" t="str">
        <f t="shared" si="1912"/>
        <v>21:0723</v>
      </c>
      <c r="D13259" s="1" t="str">
        <f>HYPERLINK("http://geochem.nrcan.gc.ca/cdogs/content/svy/svy_e.htm", "")</f>
        <v/>
      </c>
      <c r="G13259" s="1" t="str">
        <f>HYPERLINK("http://geochem.nrcan.gc.ca/cdogs/content/cr_/cr_00086_e.htm", "86")</f>
        <v>86</v>
      </c>
      <c r="J13259" t="s">
        <v>11703</v>
      </c>
      <c r="K13259" t="s">
        <v>11704</v>
      </c>
      <c r="O13259" t="s">
        <v>7860</v>
      </c>
      <c r="P13259" t="s">
        <v>397</v>
      </c>
      <c r="Q13259" t="s">
        <v>29</v>
      </c>
    </row>
    <row r="13260" spans="1:17" hidden="1" x14ac:dyDescent="0.25">
      <c r="A13260" t="s">
        <v>51713</v>
      </c>
      <c r="B13260" t="s">
        <v>51714</v>
      </c>
      <c r="C13260" s="1" t="str">
        <f t="shared" si="1912"/>
        <v>21:0723</v>
      </c>
      <c r="D13260" s="1" t="str">
        <f t="shared" ref="D13260:D13274" si="1916">HYPERLINK("http://geochem.nrcan.gc.ca/cdogs/content/svy/svy210213_e.htm", "21:0213")</f>
        <v>21:0213</v>
      </c>
      <c r="E13260" t="s">
        <v>51715</v>
      </c>
      <c r="F13260" t="s">
        <v>51716</v>
      </c>
      <c r="H13260">
        <v>62.289268399999997</v>
      </c>
      <c r="I13260">
        <v>-135.2689397</v>
      </c>
      <c r="J13260" s="1" t="str">
        <f t="shared" ref="J13260:J13274" si="1917">HYPERLINK("http://geochem.nrcan.gc.ca/cdogs/content/kwd/kwd020018_e.htm", "Fluid (stream)")</f>
        <v>Fluid (stream)</v>
      </c>
      <c r="K13260" s="1" t="str">
        <f t="shared" ref="K13260:K13274" si="1918">HYPERLINK("http://geochem.nrcan.gc.ca/cdogs/content/kwd/kwd080007_e.htm", "Untreated Water")</f>
        <v>Untreated Water</v>
      </c>
      <c r="O13260" t="s">
        <v>21</v>
      </c>
      <c r="P13260" t="s">
        <v>22</v>
      </c>
      <c r="Q13260" t="s">
        <v>23</v>
      </c>
    </row>
    <row r="13261" spans="1:17" hidden="1" x14ac:dyDescent="0.25">
      <c r="A13261" t="s">
        <v>51717</v>
      </c>
      <c r="B13261" t="s">
        <v>51718</v>
      </c>
      <c r="C13261" s="1" t="str">
        <f t="shared" si="1912"/>
        <v>21:0723</v>
      </c>
      <c r="D13261" s="1" t="str">
        <f t="shared" si="1916"/>
        <v>21:0213</v>
      </c>
      <c r="E13261" t="s">
        <v>51719</v>
      </c>
      <c r="F13261" t="s">
        <v>51720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 t="s">
        <v>21</v>
      </c>
      <c r="P13261" t="s">
        <v>356</v>
      </c>
      <c r="Q13261" t="s">
        <v>29</v>
      </c>
    </row>
    <row r="13262" spans="1:17" hidden="1" x14ac:dyDescent="0.25">
      <c r="A13262" t="s">
        <v>51721</v>
      </c>
      <c r="B13262" t="s">
        <v>51722</v>
      </c>
      <c r="C13262" s="1" t="str">
        <f t="shared" si="1912"/>
        <v>21:0723</v>
      </c>
      <c r="D13262" s="1" t="str">
        <f t="shared" si="1916"/>
        <v>21:0213</v>
      </c>
      <c r="E13262" t="s">
        <v>51723</v>
      </c>
      <c r="F13262" t="s">
        <v>51724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 t="s">
        <v>1818</v>
      </c>
      <c r="P13262" t="s">
        <v>356</v>
      </c>
      <c r="Q13262" t="s">
        <v>29</v>
      </c>
    </row>
    <row r="13263" spans="1:17" hidden="1" x14ac:dyDescent="0.25">
      <c r="A13263" t="s">
        <v>51725</v>
      </c>
      <c r="B13263" t="s">
        <v>51726</v>
      </c>
      <c r="C13263" s="1" t="str">
        <f t="shared" si="1912"/>
        <v>21:0723</v>
      </c>
      <c r="D13263" s="1" t="str">
        <f t="shared" si="1916"/>
        <v>21:0213</v>
      </c>
      <c r="E13263" t="s">
        <v>51727</v>
      </c>
      <c r="F13263" t="s">
        <v>51728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 t="s">
        <v>21</v>
      </c>
      <c r="P13263" t="s">
        <v>356</v>
      </c>
      <c r="Q13263" t="s">
        <v>46</v>
      </c>
    </row>
    <row r="13264" spans="1:17" hidden="1" x14ac:dyDescent="0.25">
      <c r="A13264" t="s">
        <v>51729</v>
      </c>
      <c r="B13264" t="s">
        <v>51730</v>
      </c>
      <c r="C13264" s="1" t="str">
        <f t="shared" si="1912"/>
        <v>21:0723</v>
      </c>
      <c r="D13264" s="1" t="str">
        <f t="shared" si="1916"/>
        <v>21:0213</v>
      </c>
      <c r="E13264" t="s">
        <v>51731</v>
      </c>
      <c r="F13264" t="s">
        <v>51732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 t="s">
        <v>1597</v>
      </c>
      <c r="P13264" t="s">
        <v>45</v>
      </c>
      <c r="Q13264" t="s">
        <v>392</v>
      </c>
    </row>
    <row r="13265" spans="1:17" hidden="1" x14ac:dyDescent="0.25">
      <c r="A13265" t="s">
        <v>51733</v>
      </c>
      <c r="B13265" t="s">
        <v>51734</v>
      </c>
      <c r="C13265" s="1" t="str">
        <f t="shared" si="1912"/>
        <v>21:0723</v>
      </c>
      <c r="D13265" s="1" t="str">
        <f t="shared" si="1916"/>
        <v>21:0213</v>
      </c>
      <c r="E13265" t="s">
        <v>51735</v>
      </c>
      <c r="F13265" t="s">
        <v>51736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 t="s">
        <v>21</v>
      </c>
      <c r="P13265" t="s">
        <v>356</v>
      </c>
      <c r="Q13265" t="s">
        <v>35</v>
      </c>
    </row>
    <row r="13266" spans="1:17" hidden="1" x14ac:dyDescent="0.25">
      <c r="A13266" t="s">
        <v>51737</v>
      </c>
      <c r="B13266" t="s">
        <v>51738</v>
      </c>
      <c r="C13266" s="1" t="str">
        <f t="shared" si="1912"/>
        <v>21:0723</v>
      </c>
      <c r="D13266" s="1" t="str">
        <f t="shared" si="1916"/>
        <v>21:0213</v>
      </c>
      <c r="E13266" t="s">
        <v>51739</v>
      </c>
      <c r="F13266" t="s">
        <v>51740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 t="s">
        <v>2379</v>
      </c>
      <c r="P13266" t="s">
        <v>356</v>
      </c>
      <c r="Q13266" t="s">
        <v>392</v>
      </c>
    </row>
    <row r="13267" spans="1:17" hidden="1" x14ac:dyDescent="0.25">
      <c r="A13267" t="s">
        <v>51741</v>
      </c>
      <c r="B13267" t="s">
        <v>51742</v>
      </c>
      <c r="C13267" s="1" t="str">
        <f t="shared" si="1912"/>
        <v>21:0723</v>
      </c>
      <c r="D13267" s="1" t="str">
        <f t="shared" si="1916"/>
        <v>21:0213</v>
      </c>
      <c r="E13267" t="s">
        <v>51743</v>
      </c>
      <c r="F13267" t="s">
        <v>51744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 t="s">
        <v>3376</v>
      </c>
      <c r="P13267" t="s">
        <v>356</v>
      </c>
      <c r="Q13267" t="s">
        <v>35</v>
      </c>
    </row>
    <row r="13268" spans="1:17" hidden="1" x14ac:dyDescent="0.25">
      <c r="A13268" t="s">
        <v>51745</v>
      </c>
      <c r="B13268" t="s">
        <v>51746</v>
      </c>
      <c r="C13268" s="1" t="str">
        <f t="shared" si="1912"/>
        <v>21:0723</v>
      </c>
      <c r="D13268" s="1" t="str">
        <f t="shared" si="1916"/>
        <v>21:0213</v>
      </c>
      <c r="E13268" t="s">
        <v>51747</v>
      </c>
      <c r="F13268" t="s">
        <v>51748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 t="s">
        <v>3065</v>
      </c>
      <c r="P13268" t="s">
        <v>22</v>
      </c>
      <c r="Q13268" t="s">
        <v>35</v>
      </c>
    </row>
    <row r="13269" spans="1:17" hidden="1" x14ac:dyDescent="0.25">
      <c r="A13269" t="s">
        <v>51749</v>
      </c>
      <c r="B13269" t="s">
        <v>51750</v>
      </c>
      <c r="C13269" s="1" t="str">
        <f t="shared" si="1912"/>
        <v>21:0723</v>
      </c>
      <c r="D13269" s="1" t="str">
        <f t="shared" si="1916"/>
        <v>21:0213</v>
      </c>
      <c r="E13269" t="s">
        <v>51751</v>
      </c>
      <c r="F13269" t="s">
        <v>51752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 t="s">
        <v>41989</v>
      </c>
      <c r="P13269" t="s">
        <v>2212</v>
      </c>
      <c r="Q13269" t="s">
        <v>46</v>
      </c>
    </row>
    <row r="13270" spans="1:17" hidden="1" x14ac:dyDescent="0.25">
      <c r="A13270" t="s">
        <v>51753</v>
      </c>
      <c r="B13270" t="s">
        <v>51754</v>
      </c>
      <c r="C13270" s="1" t="str">
        <f t="shared" si="1912"/>
        <v>21:0723</v>
      </c>
      <c r="D13270" s="1" t="str">
        <f t="shared" si="1916"/>
        <v>21:0213</v>
      </c>
      <c r="E13270" t="s">
        <v>51751</v>
      </c>
      <c r="F13270" t="s">
        <v>51755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 t="s">
        <v>51756</v>
      </c>
      <c r="P13270" t="s">
        <v>1515</v>
      </c>
      <c r="Q13270" t="s">
        <v>93</v>
      </c>
    </row>
    <row r="13271" spans="1:17" hidden="1" x14ac:dyDescent="0.25">
      <c r="A13271" t="s">
        <v>51757</v>
      </c>
      <c r="B13271" t="s">
        <v>51758</v>
      </c>
      <c r="C13271" s="1" t="str">
        <f t="shared" si="1912"/>
        <v>21:0723</v>
      </c>
      <c r="D13271" s="1" t="str">
        <f t="shared" si="1916"/>
        <v>21:0213</v>
      </c>
      <c r="E13271" t="s">
        <v>51759</v>
      </c>
      <c r="F13271" t="s">
        <v>51760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 t="s">
        <v>48690</v>
      </c>
      <c r="P13271" t="s">
        <v>391</v>
      </c>
      <c r="Q13271" t="s">
        <v>59</v>
      </c>
    </row>
    <row r="13272" spans="1:17" hidden="1" x14ac:dyDescent="0.25">
      <c r="A13272" t="s">
        <v>51761</v>
      </c>
      <c r="B13272" t="s">
        <v>51762</v>
      </c>
      <c r="C13272" s="1" t="str">
        <f t="shared" si="1912"/>
        <v>21:0723</v>
      </c>
      <c r="D13272" s="1" t="str">
        <f t="shared" si="1916"/>
        <v>21:0213</v>
      </c>
      <c r="E13272" t="s">
        <v>51763</v>
      </c>
      <c r="F13272" t="s">
        <v>51764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 t="s">
        <v>16751</v>
      </c>
      <c r="P13272" t="s">
        <v>2212</v>
      </c>
      <c r="Q13272" t="s">
        <v>392</v>
      </c>
    </row>
    <row r="13273" spans="1:17" hidden="1" x14ac:dyDescent="0.25">
      <c r="A13273" t="s">
        <v>51765</v>
      </c>
      <c r="B13273" t="s">
        <v>51766</v>
      </c>
      <c r="C13273" s="1" t="str">
        <f t="shared" si="1912"/>
        <v>21:0723</v>
      </c>
      <c r="D13273" s="1" t="str">
        <f t="shared" si="1916"/>
        <v>21:0213</v>
      </c>
      <c r="E13273" t="s">
        <v>51767</v>
      </c>
      <c r="F13273" t="s">
        <v>51768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 t="s">
        <v>2883</v>
      </c>
      <c r="P13273" t="s">
        <v>2212</v>
      </c>
      <c r="Q13273" t="s">
        <v>215</v>
      </c>
    </row>
    <row r="13274" spans="1:17" hidden="1" x14ac:dyDescent="0.25">
      <c r="A13274" t="s">
        <v>51769</v>
      </c>
      <c r="B13274" t="s">
        <v>51770</v>
      </c>
      <c r="C13274" s="1" t="str">
        <f t="shared" si="1912"/>
        <v>21:0723</v>
      </c>
      <c r="D13274" s="1" t="str">
        <f t="shared" si="1916"/>
        <v>21:0213</v>
      </c>
      <c r="E13274" t="s">
        <v>51771</v>
      </c>
      <c r="F13274" t="s">
        <v>51772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 t="s">
        <v>3098</v>
      </c>
      <c r="P13274" t="s">
        <v>583</v>
      </c>
      <c r="Q13274" t="s">
        <v>29</v>
      </c>
    </row>
    <row r="13275" spans="1:17" hidden="1" x14ac:dyDescent="0.25">
      <c r="A13275" t="s">
        <v>51773</v>
      </c>
      <c r="B13275" t="s">
        <v>51774</v>
      </c>
      <c r="C13275" s="1" t="str">
        <f t="shared" si="1912"/>
        <v>21:0723</v>
      </c>
      <c r="D13275" s="1" t="str">
        <f>HYPERLINK("http://geochem.nrcan.gc.ca/cdogs/content/svy/svy_e.htm", "")</f>
        <v/>
      </c>
      <c r="G13275" s="1" t="str">
        <f>HYPERLINK("http://geochem.nrcan.gc.ca/cdogs/content/cr_/cr_00086_e.htm", "86")</f>
        <v>86</v>
      </c>
      <c r="J13275" t="s">
        <v>11703</v>
      </c>
      <c r="K13275" t="s">
        <v>11704</v>
      </c>
      <c r="O13275" t="s">
        <v>6341</v>
      </c>
      <c r="P13275" t="s">
        <v>397</v>
      </c>
      <c r="Q13275" t="s">
        <v>149</v>
      </c>
    </row>
    <row r="13276" spans="1:17" hidden="1" x14ac:dyDescent="0.25">
      <c r="A13276" t="s">
        <v>51775</v>
      </c>
      <c r="B13276" t="s">
        <v>51776</v>
      </c>
      <c r="C13276" s="1" t="str">
        <f t="shared" si="1912"/>
        <v>21:0723</v>
      </c>
      <c r="D13276" s="1" t="str">
        <f t="shared" ref="D13276:D13294" si="1919">HYPERLINK("http://geochem.nrcan.gc.ca/cdogs/content/svy/svy210213_e.htm", "21:0213")</f>
        <v>21:0213</v>
      </c>
      <c r="E13276" t="s">
        <v>51777</v>
      </c>
      <c r="F13276" t="s">
        <v>51778</v>
      </c>
      <c r="H13276">
        <v>62.464275100000002</v>
      </c>
      <c r="I13276">
        <v>-135.33134079999999</v>
      </c>
      <c r="J13276" s="1" t="str">
        <f t="shared" ref="J13276:J13294" si="1920">HYPERLINK("http://geochem.nrcan.gc.ca/cdogs/content/kwd/kwd020018_e.htm", "Fluid (stream)")</f>
        <v>Fluid (stream)</v>
      </c>
      <c r="K13276" s="1" t="str">
        <f t="shared" ref="K13276:K13294" si="1921">HYPERLINK("http://geochem.nrcan.gc.ca/cdogs/content/kwd/kwd080007_e.htm", "Untreated Water")</f>
        <v>Untreated Water</v>
      </c>
      <c r="O13276" t="s">
        <v>14508</v>
      </c>
      <c r="P13276" t="s">
        <v>22</v>
      </c>
      <c r="Q13276" t="s">
        <v>59</v>
      </c>
    </row>
    <row r="13277" spans="1:17" hidden="1" x14ac:dyDescent="0.25">
      <c r="A13277" t="s">
        <v>51779</v>
      </c>
      <c r="B13277" t="s">
        <v>51780</v>
      </c>
      <c r="C13277" s="1" t="str">
        <f t="shared" si="1912"/>
        <v>21:0723</v>
      </c>
      <c r="D13277" s="1" t="str">
        <f t="shared" si="1919"/>
        <v>21:0213</v>
      </c>
      <c r="E13277" t="s">
        <v>51781</v>
      </c>
      <c r="F13277" t="s">
        <v>51782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 t="s">
        <v>45450</v>
      </c>
      <c r="P13277" t="s">
        <v>45</v>
      </c>
      <c r="Q13277" t="s">
        <v>46</v>
      </c>
    </row>
    <row r="13278" spans="1:17" hidden="1" x14ac:dyDescent="0.25">
      <c r="A13278" t="s">
        <v>51783</v>
      </c>
      <c r="B13278" t="s">
        <v>51784</v>
      </c>
      <c r="C13278" s="1" t="str">
        <f t="shared" si="1912"/>
        <v>21:0723</v>
      </c>
      <c r="D13278" s="1" t="str">
        <f t="shared" si="1919"/>
        <v>21:0213</v>
      </c>
      <c r="E13278" t="s">
        <v>51785</v>
      </c>
      <c r="F13278" t="s">
        <v>51786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 t="s">
        <v>3085</v>
      </c>
      <c r="P13278" t="s">
        <v>2212</v>
      </c>
      <c r="Q13278" t="s">
        <v>103</v>
      </c>
    </row>
    <row r="13279" spans="1:17" hidden="1" x14ac:dyDescent="0.25">
      <c r="A13279" t="s">
        <v>51787</v>
      </c>
      <c r="B13279" t="s">
        <v>51788</v>
      </c>
      <c r="C13279" s="1" t="str">
        <f t="shared" si="1912"/>
        <v>21:0723</v>
      </c>
      <c r="D13279" s="1" t="str">
        <f t="shared" si="1919"/>
        <v>21:0213</v>
      </c>
      <c r="E13279" t="s">
        <v>51789</v>
      </c>
      <c r="F13279" t="s">
        <v>51790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 t="s">
        <v>21</v>
      </c>
      <c r="P13279" t="s">
        <v>2212</v>
      </c>
      <c r="Q13279" t="s">
        <v>215</v>
      </c>
    </row>
    <row r="13280" spans="1:17" hidden="1" x14ac:dyDescent="0.25">
      <c r="A13280" t="s">
        <v>51791</v>
      </c>
      <c r="B13280" t="s">
        <v>51792</v>
      </c>
      <c r="C13280" s="1" t="str">
        <f t="shared" si="1912"/>
        <v>21:0723</v>
      </c>
      <c r="D13280" s="1" t="str">
        <f t="shared" si="1919"/>
        <v>21:0213</v>
      </c>
      <c r="E13280" t="s">
        <v>51793</v>
      </c>
      <c r="F13280" t="s">
        <v>51794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 t="s">
        <v>21</v>
      </c>
      <c r="P13280" t="s">
        <v>583</v>
      </c>
      <c r="Q13280" t="s">
        <v>189</v>
      </c>
    </row>
    <row r="13281" spans="1:17" hidden="1" x14ac:dyDescent="0.25">
      <c r="A13281" t="s">
        <v>51795</v>
      </c>
      <c r="B13281" t="s">
        <v>51796</v>
      </c>
      <c r="C13281" s="1" t="str">
        <f t="shared" si="1912"/>
        <v>21:0723</v>
      </c>
      <c r="D13281" s="1" t="str">
        <f t="shared" si="1919"/>
        <v>21:0213</v>
      </c>
      <c r="E13281" t="s">
        <v>51797</v>
      </c>
      <c r="F13281" t="s">
        <v>51798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 t="s">
        <v>21</v>
      </c>
      <c r="P13281" t="s">
        <v>2943</v>
      </c>
      <c r="Q13281" t="s">
        <v>93</v>
      </c>
    </row>
    <row r="13282" spans="1:17" hidden="1" x14ac:dyDescent="0.25">
      <c r="A13282" t="s">
        <v>51799</v>
      </c>
      <c r="B13282" t="s">
        <v>51800</v>
      </c>
      <c r="C13282" s="1" t="str">
        <f t="shared" si="1912"/>
        <v>21:0723</v>
      </c>
      <c r="D13282" s="1" t="str">
        <f t="shared" si="1919"/>
        <v>21:0213</v>
      </c>
      <c r="E13282" t="s">
        <v>51801</v>
      </c>
      <c r="F13282" t="s">
        <v>51802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 t="s">
        <v>21</v>
      </c>
      <c r="P13282" t="s">
        <v>1515</v>
      </c>
      <c r="Q13282" t="s">
        <v>215</v>
      </c>
    </row>
    <row r="13283" spans="1:17" hidden="1" x14ac:dyDescent="0.25">
      <c r="A13283" t="s">
        <v>51803</v>
      </c>
      <c r="B13283" t="s">
        <v>51804</v>
      </c>
      <c r="C13283" s="1" t="str">
        <f t="shared" si="1912"/>
        <v>21:0723</v>
      </c>
      <c r="D13283" s="1" t="str">
        <f t="shared" si="1919"/>
        <v>21:0213</v>
      </c>
      <c r="E13283" t="s">
        <v>51805</v>
      </c>
      <c r="F13283" t="s">
        <v>51806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 t="s">
        <v>16917</v>
      </c>
      <c r="P13283" t="s">
        <v>4455</v>
      </c>
      <c r="Q13283" t="s">
        <v>392</v>
      </c>
    </row>
    <row r="13284" spans="1:17" hidden="1" x14ac:dyDescent="0.25">
      <c r="A13284" t="s">
        <v>51807</v>
      </c>
      <c r="B13284" t="s">
        <v>51808</v>
      </c>
      <c r="C13284" s="1" t="str">
        <f t="shared" si="1912"/>
        <v>21:0723</v>
      </c>
      <c r="D13284" s="1" t="str">
        <f t="shared" si="1919"/>
        <v>21:0213</v>
      </c>
      <c r="E13284" t="s">
        <v>51809</v>
      </c>
      <c r="F13284" t="s">
        <v>51810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 t="s">
        <v>21</v>
      </c>
      <c r="P13284" t="s">
        <v>830</v>
      </c>
      <c r="Q13284" t="s">
        <v>59</v>
      </c>
    </row>
    <row r="13285" spans="1:17" hidden="1" x14ac:dyDescent="0.25">
      <c r="A13285" t="s">
        <v>51811</v>
      </c>
      <c r="B13285" t="s">
        <v>51812</v>
      </c>
      <c r="C13285" s="1" t="str">
        <f t="shared" si="1912"/>
        <v>21:0723</v>
      </c>
      <c r="D13285" s="1" t="str">
        <f t="shared" si="1919"/>
        <v>21:0213</v>
      </c>
      <c r="E13285" t="s">
        <v>51813</v>
      </c>
      <c r="F13285" t="s">
        <v>51814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 t="s">
        <v>21</v>
      </c>
      <c r="P13285" t="s">
        <v>391</v>
      </c>
      <c r="Q13285" t="s">
        <v>93</v>
      </c>
    </row>
    <row r="13286" spans="1:17" hidden="1" x14ac:dyDescent="0.25">
      <c r="A13286" t="s">
        <v>51815</v>
      </c>
      <c r="B13286" t="s">
        <v>51816</v>
      </c>
      <c r="C13286" s="1" t="str">
        <f t="shared" si="1912"/>
        <v>21:0723</v>
      </c>
      <c r="D13286" s="1" t="str">
        <f t="shared" si="1919"/>
        <v>21:0213</v>
      </c>
      <c r="E13286" t="s">
        <v>51817</v>
      </c>
      <c r="F13286" t="s">
        <v>51818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 t="s">
        <v>21</v>
      </c>
      <c r="P13286" t="s">
        <v>830</v>
      </c>
      <c r="Q13286" t="s">
        <v>46</v>
      </c>
    </row>
    <row r="13287" spans="1:17" hidden="1" x14ac:dyDescent="0.25">
      <c r="A13287" t="s">
        <v>51819</v>
      </c>
      <c r="B13287" t="s">
        <v>51820</v>
      </c>
      <c r="C13287" s="1" t="str">
        <f t="shared" si="1912"/>
        <v>21:0723</v>
      </c>
      <c r="D13287" s="1" t="str">
        <f t="shared" si="1919"/>
        <v>21:0213</v>
      </c>
      <c r="E13287" t="s">
        <v>51821</v>
      </c>
      <c r="F13287" t="s">
        <v>51822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  <c r="O13287" t="s">
        <v>108</v>
      </c>
      <c r="P13287" t="s">
        <v>108</v>
      </c>
      <c r="Q13287" t="s">
        <v>108</v>
      </c>
    </row>
    <row r="13288" spans="1:17" hidden="1" x14ac:dyDescent="0.25">
      <c r="A13288" t="s">
        <v>51823</v>
      </c>
      <c r="B13288" t="s">
        <v>51824</v>
      </c>
      <c r="C13288" s="1" t="str">
        <f t="shared" si="1912"/>
        <v>21:0723</v>
      </c>
      <c r="D13288" s="1" t="str">
        <f t="shared" si="1919"/>
        <v>21:0213</v>
      </c>
      <c r="E13288" t="s">
        <v>51825</v>
      </c>
      <c r="F13288" t="s">
        <v>51826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 t="s">
        <v>21</v>
      </c>
      <c r="P13288" t="s">
        <v>880</v>
      </c>
      <c r="Q13288" t="s">
        <v>365</v>
      </c>
    </row>
    <row r="13289" spans="1:17" hidden="1" x14ac:dyDescent="0.25">
      <c r="A13289" t="s">
        <v>51827</v>
      </c>
      <c r="B13289" t="s">
        <v>51828</v>
      </c>
      <c r="C13289" s="1" t="str">
        <f t="shared" si="1912"/>
        <v>21:0723</v>
      </c>
      <c r="D13289" s="1" t="str">
        <f t="shared" si="1919"/>
        <v>21:0213</v>
      </c>
      <c r="E13289" t="s">
        <v>51829</v>
      </c>
      <c r="F13289" t="s">
        <v>51830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 t="s">
        <v>51831</v>
      </c>
      <c r="P13289" t="s">
        <v>2943</v>
      </c>
      <c r="Q13289" t="s">
        <v>522</v>
      </c>
    </row>
    <row r="13290" spans="1:17" hidden="1" x14ac:dyDescent="0.25">
      <c r="A13290" t="s">
        <v>51832</v>
      </c>
      <c r="B13290" t="s">
        <v>51833</v>
      </c>
      <c r="C13290" s="1" t="str">
        <f t="shared" si="1912"/>
        <v>21:0723</v>
      </c>
      <c r="D13290" s="1" t="str">
        <f t="shared" si="1919"/>
        <v>21:0213</v>
      </c>
      <c r="E13290" t="s">
        <v>51829</v>
      </c>
      <c r="F13290" t="s">
        <v>51834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 t="s">
        <v>51835</v>
      </c>
      <c r="P13290" t="s">
        <v>2943</v>
      </c>
      <c r="Q13290" t="s">
        <v>522</v>
      </c>
    </row>
    <row r="13291" spans="1:17" hidden="1" x14ac:dyDescent="0.25">
      <c r="A13291" t="s">
        <v>51836</v>
      </c>
      <c r="B13291" t="s">
        <v>51837</v>
      </c>
      <c r="C13291" s="1" t="str">
        <f t="shared" ref="C13291:C13354" si="1922">HYPERLINK("http://geochem.nrcan.gc.ca/cdogs/content/bdl/bdl210723_e.htm", "21:0723")</f>
        <v>21:0723</v>
      </c>
      <c r="D13291" s="1" t="str">
        <f t="shared" si="1919"/>
        <v>21:0213</v>
      </c>
      <c r="E13291" t="s">
        <v>51838</v>
      </c>
      <c r="F13291" t="s">
        <v>51839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 t="s">
        <v>21</v>
      </c>
      <c r="P13291" t="s">
        <v>636</v>
      </c>
      <c r="Q13291" t="s">
        <v>103</v>
      </c>
    </row>
    <row r="13292" spans="1:17" hidden="1" x14ac:dyDescent="0.25">
      <c r="A13292" t="s">
        <v>51840</v>
      </c>
      <c r="B13292" t="s">
        <v>51841</v>
      </c>
      <c r="C13292" s="1" t="str">
        <f t="shared" si="1922"/>
        <v>21:0723</v>
      </c>
      <c r="D13292" s="1" t="str">
        <f t="shared" si="1919"/>
        <v>21:0213</v>
      </c>
      <c r="E13292" t="s">
        <v>51842</v>
      </c>
      <c r="F13292" t="s">
        <v>51843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 t="s">
        <v>21</v>
      </c>
      <c r="P13292" t="s">
        <v>397</v>
      </c>
      <c r="Q13292" t="s">
        <v>149</v>
      </c>
    </row>
    <row r="13293" spans="1:17" hidden="1" x14ac:dyDescent="0.25">
      <c r="A13293" t="s">
        <v>51844</v>
      </c>
      <c r="B13293" t="s">
        <v>51845</v>
      </c>
      <c r="C13293" s="1" t="str">
        <f t="shared" si="1922"/>
        <v>21:0723</v>
      </c>
      <c r="D13293" s="1" t="str">
        <f t="shared" si="1919"/>
        <v>21:0213</v>
      </c>
      <c r="E13293" t="s">
        <v>51846</v>
      </c>
      <c r="F13293" t="s">
        <v>51847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 t="s">
        <v>21</v>
      </c>
      <c r="P13293" t="s">
        <v>356</v>
      </c>
      <c r="Q13293" t="s">
        <v>143</v>
      </c>
    </row>
    <row r="13294" spans="1:17" hidden="1" x14ac:dyDescent="0.25">
      <c r="A13294" t="s">
        <v>51848</v>
      </c>
      <c r="B13294" t="s">
        <v>51849</v>
      </c>
      <c r="C13294" s="1" t="str">
        <f t="shared" si="1922"/>
        <v>21:0723</v>
      </c>
      <c r="D13294" s="1" t="str">
        <f t="shared" si="1919"/>
        <v>21:0213</v>
      </c>
      <c r="E13294" t="s">
        <v>51850</v>
      </c>
      <c r="F13294" t="s">
        <v>51851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 t="s">
        <v>21</v>
      </c>
      <c r="P13294" t="s">
        <v>45</v>
      </c>
      <c r="Q13294" t="s">
        <v>2948</v>
      </c>
    </row>
    <row r="13295" spans="1:17" hidden="1" x14ac:dyDescent="0.25">
      <c r="A13295" t="s">
        <v>51852</v>
      </c>
      <c r="B13295" t="s">
        <v>51853</v>
      </c>
      <c r="C13295" s="1" t="str">
        <f t="shared" si="1922"/>
        <v>21:0723</v>
      </c>
      <c r="D13295" s="1" t="str">
        <f>HYPERLINK("http://geochem.nrcan.gc.ca/cdogs/content/svy/svy_e.htm", "")</f>
        <v/>
      </c>
      <c r="G13295" s="1" t="str">
        <f>HYPERLINK("http://geochem.nrcan.gc.ca/cdogs/content/cr_/cr_00086_e.htm", "86")</f>
        <v>86</v>
      </c>
      <c r="J13295" t="s">
        <v>11703</v>
      </c>
      <c r="K13295" t="s">
        <v>11704</v>
      </c>
      <c r="O13295" t="s">
        <v>5641</v>
      </c>
      <c r="P13295" t="s">
        <v>2212</v>
      </c>
      <c r="Q13295" t="s">
        <v>171</v>
      </c>
    </row>
    <row r="13296" spans="1:17" hidden="1" x14ac:dyDescent="0.25">
      <c r="A13296" t="s">
        <v>51854</v>
      </c>
      <c r="B13296" t="s">
        <v>51855</v>
      </c>
      <c r="C13296" s="1" t="str">
        <f t="shared" si="1922"/>
        <v>21:0723</v>
      </c>
      <c r="D13296" s="1" t="str">
        <f t="shared" ref="D13296:D13317" si="1923">HYPERLINK("http://geochem.nrcan.gc.ca/cdogs/content/svy/svy210213_e.htm", "21:0213")</f>
        <v>21:0213</v>
      </c>
      <c r="E13296" t="s">
        <v>51856</v>
      </c>
      <c r="F13296" t="s">
        <v>51857</v>
      </c>
      <c r="H13296">
        <v>62.255464000000003</v>
      </c>
      <c r="I13296">
        <v>-135.4914479</v>
      </c>
      <c r="J13296" s="1" t="str">
        <f t="shared" ref="J13296:J13317" si="1924">HYPERLINK("http://geochem.nrcan.gc.ca/cdogs/content/kwd/kwd020018_e.htm", "Fluid (stream)")</f>
        <v>Fluid (stream)</v>
      </c>
      <c r="K13296" s="1" t="str">
        <f t="shared" ref="K13296:K13317" si="1925">HYPERLINK("http://geochem.nrcan.gc.ca/cdogs/content/kwd/kwd080007_e.htm", "Untreated Water")</f>
        <v>Untreated Water</v>
      </c>
      <c r="O13296" t="s">
        <v>21</v>
      </c>
      <c r="P13296" t="s">
        <v>356</v>
      </c>
      <c r="Q13296" t="s">
        <v>2392</v>
      </c>
    </row>
    <row r="13297" spans="1:17" hidden="1" x14ac:dyDescent="0.25">
      <c r="A13297" t="s">
        <v>51858</v>
      </c>
      <c r="B13297" t="s">
        <v>51859</v>
      </c>
      <c r="C13297" s="1" t="str">
        <f t="shared" si="1922"/>
        <v>21:0723</v>
      </c>
      <c r="D13297" s="1" t="str">
        <f t="shared" si="1923"/>
        <v>21:0213</v>
      </c>
      <c r="E13297" t="s">
        <v>51860</v>
      </c>
      <c r="F13297" t="s">
        <v>51861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 t="s">
        <v>21</v>
      </c>
      <c r="P13297" t="s">
        <v>45</v>
      </c>
      <c r="Q13297" t="s">
        <v>2948</v>
      </c>
    </row>
    <row r="13298" spans="1:17" hidden="1" x14ac:dyDescent="0.25">
      <c r="A13298" t="s">
        <v>51862</v>
      </c>
      <c r="B13298" t="s">
        <v>51863</v>
      </c>
      <c r="C13298" s="1" t="str">
        <f t="shared" si="1922"/>
        <v>21:0723</v>
      </c>
      <c r="D13298" s="1" t="str">
        <f t="shared" si="1923"/>
        <v>21:0213</v>
      </c>
      <c r="E13298" t="s">
        <v>51864</v>
      </c>
      <c r="F13298" t="s">
        <v>51865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 t="s">
        <v>21</v>
      </c>
      <c r="P13298" t="s">
        <v>45</v>
      </c>
      <c r="Q13298" t="s">
        <v>138</v>
      </c>
    </row>
    <row r="13299" spans="1:17" hidden="1" x14ac:dyDescent="0.25">
      <c r="A13299" t="s">
        <v>51866</v>
      </c>
      <c r="B13299" t="s">
        <v>51867</v>
      </c>
      <c r="C13299" s="1" t="str">
        <f t="shared" si="1922"/>
        <v>21:0723</v>
      </c>
      <c r="D13299" s="1" t="str">
        <f t="shared" si="1923"/>
        <v>21:0213</v>
      </c>
      <c r="E13299" t="s">
        <v>51868</v>
      </c>
      <c r="F13299" t="s">
        <v>51869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 t="s">
        <v>21</v>
      </c>
      <c r="P13299" t="s">
        <v>45</v>
      </c>
      <c r="Q13299" t="s">
        <v>7328</v>
      </c>
    </row>
    <row r="13300" spans="1:17" hidden="1" x14ac:dyDescent="0.25">
      <c r="A13300" t="s">
        <v>51870</v>
      </c>
      <c r="B13300" t="s">
        <v>51871</v>
      </c>
      <c r="C13300" s="1" t="str">
        <f t="shared" si="1922"/>
        <v>21:0723</v>
      </c>
      <c r="D13300" s="1" t="str">
        <f t="shared" si="1923"/>
        <v>21:0213</v>
      </c>
      <c r="E13300" t="s">
        <v>51872</v>
      </c>
      <c r="F13300" t="s">
        <v>51873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 t="s">
        <v>21</v>
      </c>
      <c r="P13300" t="s">
        <v>45</v>
      </c>
      <c r="Q13300" t="s">
        <v>143</v>
      </c>
    </row>
    <row r="13301" spans="1:17" hidden="1" x14ac:dyDescent="0.25">
      <c r="A13301" t="s">
        <v>51874</v>
      </c>
      <c r="B13301" t="s">
        <v>51875</v>
      </c>
      <c r="C13301" s="1" t="str">
        <f t="shared" si="1922"/>
        <v>21:0723</v>
      </c>
      <c r="D13301" s="1" t="str">
        <f t="shared" si="1923"/>
        <v>21:0213</v>
      </c>
      <c r="E13301" t="s">
        <v>51876</v>
      </c>
      <c r="F13301" t="s">
        <v>51877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 t="s">
        <v>21</v>
      </c>
      <c r="P13301" t="s">
        <v>87</v>
      </c>
      <c r="Q13301" t="s">
        <v>2366</v>
      </c>
    </row>
    <row r="13302" spans="1:17" hidden="1" x14ac:dyDescent="0.25">
      <c r="A13302" t="s">
        <v>51878</v>
      </c>
      <c r="B13302" t="s">
        <v>51879</v>
      </c>
      <c r="C13302" s="1" t="str">
        <f t="shared" si="1922"/>
        <v>21:0723</v>
      </c>
      <c r="D13302" s="1" t="str">
        <f t="shared" si="1923"/>
        <v>21:0213</v>
      </c>
      <c r="E13302" t="s">
        <v>51880</v>
      </c>
      <c r="F13302" t="s">
        <v>51881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 t="s">
        <v>21</v>
      </c>
      <c r="P13302" t="s">
        <v>87</v>
      </c>
      <c r="Q13302" t="s">
        <v>2948</v>
      </c>
    </row>
    <row r="13303" spans="1:17" hidden="1" x14ac:dyDescent="0.25">
      <c r="A13303" t="s">
        <v>51882</v>
      </c>
      <c r="B13303" t="s">
        <v>51883</v>
      </c>
      <c r="C13303" s="1" t="str">
        <f t="shared" si="1922"/>
        <v>21:0723</v>
      </c>
      <c r="D13303" s="1" t="str">
        <f t="shared" si="1923"/>
        <v>21:0213</v>
      </c>
      <c r="E13303" t="s">
        <v>51884</v>
      </c>
      <c r="F13303" t="s">
        <v>51885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 t="s">
        <v>21</v>
      </c>
      <c r="P13303" t="s">
        <v>87</v>
      </c>
      <c r="Q13303" t="s">
        <v>171</v>
      </c>
    </row>
    <row r="13304" spans="1:17" hidden="1" x14ac:dyDescent="0.25">
      <c r="A13304" t="s">
        <v>51886</v>
      </c>
      <c r="B13304" t="s">
        <v>51887</v>
      </c>
      <c r="C13304" s="1" t="str">
        <f t="shared" si="1922"/>
        <v>21:0723</v>
      </c>
      <c r="D13304" s="1" t="str">
        <f t="shared" si="1923"/>
        <v>21:0213</v>
      </c>
      <c r="E13304" t="s">
        <v>51888</v>
      </c>
      <c r="F13304" t="s">
        <v>51889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 t="s">
        <v>21</v>
      </c>
      <c r="P13304" t="s">
        <v>87</v>
      </c>
      <c r="Q13304" t="s">
        <v>143</v>
      </c>
    </row>
    <row r="13305" spans="1:17" hidden="1" x14ac:dyDescent="0.25">
      <c r="A13305" t="s">
        <v>51890</v>
      </c>
      <c r="B13305" t="s">
        <v>51891</v>
      </c>
      <c r="C13305" s="1" t="str">
        <f t="shared" si="1922"/>
        <v>21:0723</v>
      </c>
      <c r="D13305" s="1" t="str">
        <f t="shared" si="1923"/>
        <v>21:0213</v>
      </c>
      <c r="E13305" t="s">
        <v>51892</v>
      </c>
      <c r="F13305" t="s">
        <v>51893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 t="s">
        <v>21</v>
      </c>
      <c r="P13305" t="s">
        <v>87</v>
      </c>
      <c r="Q13305" t="s">
        <v>143</v>
      </c>
    </row>
    <row r="13306" spans="1:17" hidden="1" x14ac:dyDescent="0.25">
      <c r="A13306" t="s">
        <v>51894</v>
      </c>
      <c r="B13306" t="s">
        <v>51895</v>
      </c>
      <c r="C13306" s="1" t="str">
        <f t="shared" si="1922"/>
        <v>21:0723</v>
      </c>
      <c r="D13306" s="1" t="str">
        <f t="shared" si="1923"/>
        <v>21:0213</v>
      </c>
      <c r="E13306" t="s">
        <v>51896</v>
      </c>
      <c r="F13306" t="s">
        <v>51897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 t="s">
        <v>21</v>
      </c>
      <c r="P13306" t="s">
        <v>87</v>
      </c>
      <c r="Q13306" t="s">
        <v>143</v>
      </c>
    </row>
    <row r="13307" spans="1:17" hidden="1" x14ac:dyDescent="0.25">
      <c r="A13307" t="s">
        <v>51898</v>
      </c>
      <c r="B13307" t="s">
        <v>51899</v>
      </c>
      <c r="C13307" s="1" t="str">
        <f t="shared" si="1922"/>
        <v>21:0723</v>
      </c>
      <c r="D13307" s="1" t="str">
        <f t="shared" si="1923"/>
        <v>21:0213</v>
      </c>
      <c r="E13307" t="s">
        <v>51900</v>
      </c>
      <c r="F13307" t="s">
        <v>51901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 t="s">
        <v>21</v>
      </c>
      <c r="P13307" t="s">
        <v>356</v>
      </c>
      <c r="Q13307" t="s">
        <v>149</v>
      </c>
    </row>
    <row r="13308" spans="1:17" hidden="1" x14ac:dyDescent="0.25">
      <c r="A13308" t="s">
        <v>51902</v>
      </c>
      <c r="B13308" t="s">
        <v>51903</v>
      </c>
      <c r="C13308" s="1" t="str">
        <f t="shared" si="1922"/>
        <v>21:0723</v>
      </c>
      <c r="D13308" s="1" t="str">
        <f t="shared" si="1923"/>
        <v>21:0213</v>
      </c>
      <c r="E13308" t="s">
        <v>51900</v>
      </c>
      <c r="F13308" t="s">
        <v>51904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 t="s">
        <v>21</v>
      </c>
      <c r="P13308" t="s">
        <v>356</v>
      </c>
      <c r="Q13308" t="s">
        <v>171</v>
      </c>
    </row>
    <row r="13309" spans="1:17" hidden="1" x14ac:dyDescent="0.25">
      <c r="A13309" t="s">
        <v>51905</v>
      </c>
      <c r="B13309" t="s">
        <v>51906</v>
      </c>
      <c r="C13309" s="1" t="str">
        <f t="shared" si="1922"/>
        <v>21:0723</v>
      </c>
      <c r="D13309" s="1" t="str">
        <f t="shared" si="1923"/>
        <v>21:0213</v>
      </c>
      <c r="E13309" t="s">
        <v>51907</v>
      </c>
      <c r="F13309" t="s">
        <v>51908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 t="s">
        <v>21</v>
      </c>
      <c r="P13309" t="s">
        <v>45</v>
      </c>
      <c r="Q13309" t="s">
        <v>171</v>
      </c>
    </row>
    <row r="13310" spans="1:17" hidden="1" x14ac:dyDescent="0.25">
      <c r="A13310" t="s">
        <v>51909</v>
      </c>
      <c r="B13310" t="s">
        <v>51910</v>
      </c>
      <c r="C13310" s="1" t="str">
        <f t="shared" si="1922"/>
        <v>21:0723</v>
      </c>
      <c r="D13310" s="1" t="str">
        <f t="shared" si="1923"/>
        <v>21:0213</v>
      </c>
      <c r="E13310" t="s">
        <v>51911</v>
      </c>
      <c r="F13310" t="s">
        <v>51912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 t="s">
        <v>21</v>
      </c>
      <c r="P13310" t="s">
        <v>87</v>
      </c>
      <c r="Q13310" t="s">
        <v>171</v>
      </c>
    </row>
    <row r="13311" spans="1:17" hidden="1" x14ac:dyDescent="0.25">
      <c r="A13311" t="s">
        <v>51913</v>
      </c>
      <c r="B13311" t="s">
        <v>51914</v>
      </c>
      <c r="C13311" s="1" t="str">
        <f t="shared" si="1922"/>
        <v>21:0723</v>
      </c>
      <c r="D13311" s="1" t="str">
        <f t="shared" si="1923"/>
        <v>21:0213</v>
      </c>
      <c r="E13311" t="s">
        <v>51915</v>
      </c>
      <c r="F13311" t="s">
        <v>51916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 t="s">
        <v>21</v>
      </c>
      <c r="P13311" t="s">
        <v>148</v>
      </c>
      <c r="Q13311" t="s">
        <v>2366</v>
      </c>
    </row>
    <row r="13312" spans="1:17" hidden="1" x14ac:dyDescent="0.25">
      <c r="A13312" t="s">
        <v>51917</v>
      </c>
      <c r="B13312" t="s">
        <v>51918</v>
      </c>
      <c r="C13312" s="1" t="str">
        <f t="shared" si="1922"/>
        <v>21:0723</v>
      </c>
      <c r="D13312" s="1" t="str">
        <f t="shared" si="1923"/>
        <v>21:0213</v>
      </c>
      <c r="E13312" t="s">
        <v>51919</v>
      </c>
      <c r="F13312" t="s">
        <v>51920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 t="s">
        <v>21</v>
      </c>
      <c r="P13312" t="s">
        <v>45</v>
      </c>
      <c r="Q13312" t="s">
        <v>2392</v>
      </c>
    </row>
    <row r="13313" spans="1:17" hidden="1" x14ac:dyDescent="0.25">
      <c r="A13313" t="s">
        <v>51921</v>
      </c>
      <c r="B13313" t="s">
        <v>51922</v>
      </c>
      <c r="C13313" s="1" t="str">
        <f t="shared" si="1922"/>
        <v>21:0723</v>
      </c>
      <c r="D13313" s="1" t="str">
        <f t="shared" si="1923"/>
        <v>21:0213</v>
      </c>
      <c r="E13313" t="s">
        <v>51923</v>
      </c>
      <c r="F13313" t="s">
        <v>51924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 t="s">
        <v>21</v>
      </c>
      <c r="P13313" t="s">
        <v>22</v>
      </c>
      <c r="Q13313" t="s">
        <v>2948</v>
      </c>
    </row>
    <row r="13314" spans="1:17" hidden="1" x14ac:dyDescent="0.25">
      <c r="A13314" t="s">
        <v>51925</v>
      </c>
      <c r="B13314" t="s">
        <v>51926</v>
      </c>
      <c r="C13314" s="1" t="str">
        <f t="shared" si="1922"/>
        <v>21:0723</v>
      </c>
      <c r="D13314" s="1" t="str">
        <f t="shared" si="1923"/>
        <v>21:0213</v>
      </c>
      <c r="E13314" t="s">
        <v>51927</v>
      </c>
      <c r="F13314" t="s">
        <v>51928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 t="s">
        <v>21</v>
      </c>
      <c r="P13314" t="s">
        <v>356</v>
      </c>
      <c r="Q13314" t="s">
        <v>392</v>
      </c>
    </row>
    <row r="13315" spans="1:17" hidden="1" x14ac:dyDescent="0.25">
      <c r="A13315" t="s">
        <v>51929</v>
      </c>
      <c r="B13315" t="s">
        <v>51930</v>
      </c>
      <c r="C13315" s="1" t="str">
        <f t="shared" si="1922"/>
        <v>21:0723</v>
      </c>
      <c r="D13315" s="1" t="str">
        <f t="shared" si="1923"/>
        <v>21:0213</v>
      </c>
      <c r="E13315" t="s">
        <v>51931</v>
      </c>
      <c r="F13315" t="s">
        <v>51932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 t="s">
        <v>21</v>
      </c>
      <c r="P13315" t="s">
        <v>583</v>
      </c>
      <c r="Q13315" t="s">
        <v>52</v>
      </c>
    </row>
    <row r="13316" spans="1:17" hidden="1" x14ac:dyDescent="0.25">
      <c r="A13316" t="s">
        <v>51933</v>
      </c>
      <c r="B13316" t="s">
        <v>51934</v>
      </c>
      <c r="C13316" s="1" t="str">
        <f t="shared" si="1922"/>
        <v>21:0723</v>
      </c>
      <c r="D13316" s="1" t="str">
        <f t="shared" si="1923"/>
        <v>21:0213</v>
      </c>
      <c r="E13316" t="s">
        <v>51935</v>
      </c>
      <c r="F13316" t="s">
        <v>51936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 t="s">
        <v>21</v>
      </c>
      <c r="P13316" t="s">
        <v>1515</v>
      </c>
      <c r="Q13316" t="s">
        <v>215</v>
      </c>
    </row>
    <row r="13317" spans="1:17" hidden="1" x14ac:dyDescent="0.25">
      <c r="A13317" t="s">
        <v>51937</v>
      </c>
      <c r="B13317" t="s">
        <v>51938</v>
      </c>
      <c r="C13317" s="1" t="str">
        <f t="shared" si="1922"/>
        <v>21:0723</v>
      </c>
      <c r="D13317" s="1" t="str">
        <f t="shared" si="1923"/>
        <v>21:0213</v>
      </c>
      <c r="E13317" t="s">
        <v>51939</v>
      </c>
      <c r="F13317" t="s">
        <v>51940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 t="s">
        <v>21</v>
      </c>
      <c r="P13317" t="s">
        <v>22</v>
      </c>
      <c r="Q13317" t="s">
        <v>149</v>
      </c>
    </row>
    <row r="13318" spans="1:17" hidden="1" x14ac:dyDescent="0.25">
      <c r="A13318" t="s">
        <v>51941</v>
      </c>
      <c r="B13318" t="s">
        <v>51942</v>
      </c>
      <c r="C13318" s="1" t="str">
        <f t="shared" si="1922"/>
        <v>21:0723</v>
      </c>
      <c r="D13318" s="1" t="str">
        <f>HYPERLINK("http://geochem.nrcan.gc.ca/cdogs/content/svy/svy_e.htm", "")</f>
        <v/>
      </c>
      <c r="G13318" s="1" t="str">
        <f>HYPERLINK("http://geochem.nrcan.gc.ca/cdogs/content/cr_/cr_00085_e.htm", "85")</f>
        <v>85</v>
      </c>
      <c r="J13318" t="s">
        <v>11703</v>
      </c>
      <c r="K13318" t="s">
        <v>11704</v>
      </c>
      <c r="O13318" t="s">
        <v>6091</v>
      </c>
      <c r="P13318" t="s">
        <v>22</v>
      </c>
      <c r="Q13318" t="s">
        <v>88</v>
      </c>
    </row>
    <row r="13319" spans="1:17" hidden="1" x14ac:dyDescent="0.25">
      <c r="A13319" t="s">
        <v>51943</v>
      </c>
      <c r="B13319" t="s">
        <v>51944</v>
      </c>
      <c r="C13319" s="1" t="str">
        <f t="shared" si="1922"/>
        <v>21:0723</v>
      </c>
      <c r="D13319" s="1" t="str">
        <f t="shared" ref="D13319:D13339" si="1926">HYPERLINK("http://geochem.nrcan.gc.ca/cdogs/content/svy/svy210213_e.htm", "21:0213")</f>
        <v>21:0213</v>
      </c>
      <c r="E13319" t="s">
        <v>51945</v>
      </c>
      <c r="F13319" t="s">
        <v>51946</v>
      </c>
      <c r="H13319">
        <v>62.175850500000003</v>
      </c>
      <c r="I13319">
        <v>-135.19573149999999</v>
      </c>
      <c r="J13319" s="1" t="str">
        <f t="shared" ref="J13319:J13339" si="1927">HYPERLINK("http://geochem.nrcan.gc.ca/cdogs/content/kwd/kwd020018_e.htm", "Fluid (stream)")</f>
        <v>Fluid (stream)</v>
      </c>
      <c r="K13319" s="1" t="str">
        <f t="shared" ref="K13319:K13339" si="1928">HYPERLINK("http://geochem.nrcan.gc.ca/cdogs/content/kwd/kwd080007_e.htm", "Untreated Water")</f>
        <v>Untreated Water</v>
      </c>
      <c r="O13319" t="s">
        <v>76</v>
      </c>
      <c r="P13319" t="s">
        <v>5755</v>
      </c>
      <c r="Q13319" t="s">
        <v>46</v>
      </c>
    </row>
    <row r="13320" spans="1:17" hidden="1" x14ac:dyDescent="0.25">
      <c r="A13320" t="s">
        <v>51947</v>
      </c>
      <c r="B13320" t="s">
        <v>51948</v>
      </c>
      <c r="C13320" s="1" t="str">
        <f t="shared" si="1922"/>
        <v>21:0723</v>
      </c>
      <c r="D13320" s="1" t="str">
        <f t="shared" si="1926"/>
        <v>21:0213</v>
      </c>
      <c r="E13320" t="s">
        <v>51949</v>
      </c>
      <c r="F13320" t="s">
        <v>51950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 t="s">
        <v>21</v>
      </c>
      <c r="P13320" t="s">
        <v>583</v>
      </c>
      <c r="Q13320" t="s">
        <v>198</v>
      </c>
    </row>
    <row r="13321" spans="1:17" hidden="1" x14ac:dyDescent="0.25">
      <c r="A13321" t="s">
        <v>51951</v>
      </c>
      <c r="B13321" t="s">
        <v>51952</v>
      </c>
      <c r="C13321" s="1" t="str">
        <f t="shared" si="1922"/>
        <v>21:0723</v>
      </c>
      <c r="D13321" s="1" t="str">
        <f t="shared" si="1926"/>
        <v>21:0213</v>
      </c>
      <c r="E13321" t="s">
        <v>51953</v>
      </c>
      <c r="F13321" t="s">
        <v>51954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 t="s">
        <v>21</v>
      </c>
      <c r="P13321" t="s">
        <v>356</v>
      </c>
      <c r="Q13321" t="s">
        <v>189</v>
      </c>
    </row>
    <row r="13322" spans="1:17" hidden="1" x14ac:dyDescent="0.25">
      <c r="A13322" t="s">
        <v>51955</v>
      </c>
      <c r="B13322" t="s">
        <v>51956</v>
      </c>
      <c r="C13322" s="1" t="str">
        <f t="shared" si="1922"/>
        <v>21:0723</v>
      </c>
      <c r="D13322" s="1" t="str">
        <f t="shared" si="1926"/>
        <v>21:0213</v>
      </c>
      <c r="E13322" t="s">
        <v>51957</v>
      </c>
      <c r="F13322" t="s">
        <v>51958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 t="s">
        <v>21</v>
      </c>
      <c r="P13322" t="s">
        <v>45</v>
      </c>
      <c r="Q13322" t="s">
        <v>88</v>
      </c>
    </row>
    <row r="13323" spans="1:17" hidden="1" x14ac:dyDescent="0.25">
      <c r="A13323" t="s">
        <v>51959</v>
      </c>
      <c r="B13323" t="s">
        <v>51960</v>
      </c>
      <c r="C13323" s="1" t="str">
        <f t="shared" si="1922"/>
        <v>21:0723</v>
      </c>
      <c r="D13323" s="1" t="str">
        <f t="shared" si="1926"/>
        <v>21:0213</v>
      </c>
      <c r="E13323" t="s">
        <v>51961</v>
      </c>
      <c r="F13323" t="s">
        <v>51962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 t="s">
        <v>21</v>
      </c>
      <c r="P13323" t="s">
        <v>45</v>
      </c>
      <c r="Q13323" t="s">
        <v>171</v>
      </c>
    </row>
    <row r="13324" spans="1:17" hidden="1" x14ac:dyDescent="0.25">
      <c r="A13324" t="s">
        <v>51963</v>
      </c>
      <c r="B13324" t="s">
        <v>51964</v>
      </c>
      <c r="C13324" s="1" t="str">
        <f t="shared" si="1922"/>
        <v>21:0723</v>
      </c>
      <c r="D13324" s="1" t="str">
        <f t="shared" si="1926"/>
        <v>21:0213</v>
      </c>
      <c r="E13324" t="s">
        <v>51965</v>
      </c>
      <c r="F13324" t="s">
        <v>51966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 t="s">
        <v>6091</v>
      </c>
      <c r="P13324" t="s">
        <v>356</v>
      </c>
      <c r="Q13324" t="s">
        <v>171</v>
      </c>
    </row>
    <row r="13325" spans="1:17" hidden="1" x14ac:dyDescent="0.25">
      <c r="A13325" t="s">
        <v>51967</v>
      </c>
      <c r="B13325" t="s">
        <v>51968</v>
      </c>
      <c r="C13325" s="1" t="str">
        <f t="shared" si="1922"/>
        <v>21:0723</v>
      </c>
      <c r="D13325" s="1" t="str">
        <f t="shared" si="1926"/>
        <v>21:0213</v>
      </c>
      <c r="E13325" t="s">
        <v>51969</v>
      </c>
      <c r="F13325" t="s">
        <v>51970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 t="s">
        <v>6091</v>
      </c>
      <c r="P13325" t="s">
        <v>356</v>
      </c>
      <c r="Q13325" t="s">
        <v>88</v>
      </c>
    </row>
    <row r="13326" spans="1:17" hidden="1" x14ac:dyDescent="0.25">
      <c r="A13326" t="s">
        <v>51971</v>
      </c>
      <c r="B13326" t="s">
        <v>51972</v>
      </c>
      <c r="C13326" s="1" t="str">
        <f t="shared" si="1922"/>
        <v>21:0723</v>
      </c>
      <c r="D13326" s="1" t="str">
        <f t="shared" si="1926"/>
        <v>21:0213</v>
      </c>
      <c r="E13326" t="s">
        <v>51973</v>
      </c>
      <c r="F13326" t="s">
        <v>51974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 t="s">
        <v>21</v>
      </c>
      <c r="P13326" t="s">
        <v>45</v>
      </c>
      <c r="Q13326" t="s">
        <v>215</v>
      </c>
    </row>
    <row r="13327" spans="1:17" hidden="1" x14ac:dyDescent="0.25">
      <c r="A13327" t="s">
        <v>51975</v>
      </c>
      <c r="B13327" t="s">
        <v>51976</v>
      </c>
      <c r="C13327" s="1" t="str">
        <f t="shared" si="1922"/>
        <v>21:0723</v>
      </c>
      <c r="D13327" s="1" t="str">
        <f t="shared" si="1926"/>
        <v>21:0213</v>
      </c>
      <c r="E13327" t="s">
        <v>51977</v>
      </c>
      <c r="F13327" t="s">
        <v>51978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 t="s">
        <v>21</v>
      </c>
      <c r="P13327" t="s">
        <v>45</v>
      </c>
      <c r="Q13327" t="s">
        <v>88</v>
      </c>
    </row>
    <row r="13328" spans="1:17" hidden="1" x14ac:dyDescent="0.25">
      <c r="A13328" t="s">
        <v>51979</v>
      </c>
      <c r="B13328" t="s">
        <v>51980</v>
      </c>
      <c r="C13328" s="1" t="str">
        <f t="shared" si="1922"/>
        <v>21:0723</v>
      </c>
      <c r="D13328" s="1" t="str">
        <f t="shared" si="1926"/>
        <v>21:0213</v>
      </c>
      <c r="E13328" t="s">
        <v>51977</v>
      </c>
      <c r="F13328" t="s">
        <v>51981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 t="s">
        <v>21</v>
      </c>
      <c r="P13328" t="s">
        <v>45</v>
      </c>
      <c r="Q13328" t="s">
        <v>88</v>
      </c>
    </row>
    <row r="13329" spans="1:17" hidden="1" x14ac:dyDescent="0.25">
      <c r="A13329" t="s">
        <v>51982</v>
      </c>
      <c r="B13329" t="s">
        <v>51983</v>
      </c>
      <c r="C13329" s="1" t="str">
        <f t="shared" si="1922"/>
        <v>21:0723</v>
      </c>
      <c r="D13329" s="1" t="str">
        <f t="shared" si="1926"/>
        <v>21:0213</v>
      </c>
      <c r="E13329" t="s">
        <v>51984</v>
      </c>
      <c r="F13329" t="s">
        <v>51985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 t="s">
        <v>21</v>
      </c>
      <c r="P13329" t="s">
        <v>148</v>
      </c>
      <c r="Q13329" t="s">
        <v>52</v>
      </c>
    </row>
    <row r="13330" spans="1:17" hidden="1" x14ac:dyDescent="0.25">
      <c r="A13330" t="s">
        <v>51986</v>
      </c>
      <c r="B13330" t="s">
        <v>51987</v>
      </c>
      <c r="C13330" s="1" t="str">
        <f t="shared" si="1922"/>
        <v>21:0723</v>
      </c>
      <c r="D13330" s="1" t="str">
        <f t="shared" si="1926"/>
        <v>21:0213</v>
      </c>
      <c r="E13330" t="s">
        <v>51988</v>
      </c>
      <c r="F13330" t="s">
        <v>51989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 t="s">
        <v>21</v>
      </c>
      <c r="P13330" t="s">
        <v>87</v>
      </c>
      <c r="Q13330" t="s">
        <v>189</v>
      </c>
    </row>
    <row r="13331" spans="1:17" hidden="1" x14ac:dyDescent="0.25">
      <c r="A13331" t="s">
        <v>51990</v>
      </c>
      <c r="B13331" t="s">
        <v>51991</v>
      </c>
      <c r="C13331" s="1" t="str">
        <f t="shared" si="1922"/>
        <v>21:0723</v>
      </c>
      <c r="D13331" s="1" t="str">
        <f t="shared" si="1926"/>
        <v>21:0213</v>
      </c>
      <c r="E13331" t="s">
        <v>51992</v>
      </c>
      <c r="F13331" t="s">
        <v>51993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 t="s">
        <v>582</v>
      </c>
      <c r="P13331" t="s">
        <v>583</v>
      </c>
      <c r="Q13331" t="s">
        <v>52</v>
      </c>
    </row>
    <row r="13332" spans="1:17" hidden="1" x14ac:dyDescent="0.25">
      <c r="A13332" t="s">
        <v>51994</v>
      </c>
      <c r="B13332" t="s">
        <v>51995</v>
      </c>
      <c r="C13332" s="1" t="str">
        <f t="shared" si="1922"/>
        <v>21:0723</v>
      </c>
      <c r="D13332" s="1" t="str">
        <f t="shared" si="1926"/>
        <v>21:0213</v>
      </c>
      <c r="E13332" t="s">
        <v>51996</v>
      </c>
      <c r="F13332" t="s">
        <v>51997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 t="s">
        <v>21</v>
      </c>
      <c r="P13332" t="s">
        <v>2943</v>
      </c>
      <c r="Q13332" t="s">
        <v>149</v>
      </c>
    </row>
    <row r="13333" spans="1:17" hidden="1" x14ac:dyDescent="0.25">
      <c r="A13333" t="s">
        <v>51998</v>
      </c>
      <c r="B13333" t="s">
        <v>51999</v>
      </c>
      <c r="C13333" s="1" t="str">
        <f t="shared" si="1922"/>
        <v>21:0723</v>
      </c>
      <c r="D13333" s="1" t="str">
        <f t="shared" si="1926"/>
        <v>21:0213</v>
      </c>
      <c r="E13333" t="s">
        <v>52000</v>
      </c>
      <c r="F13333" t="s">
        <v>52001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 t="s">
        <v>21</v>
      </c>
      <c r="P13333" t="s">
        <v>356</v>
      </c>
      <c r="Q13333" t="s">
        <v>189</v>
      </c>
    </row>
    <row r="13334" spans="1:17" hidden="1" x14ac:dyDescent="0.25">
      <c r="A13334" t="s">
        <v>52002</v>
      </c>
      <c r="B13334" t="s">
        <v>52003</v>
      </c>
      <c r="C13334" s="1" t="str">
        <f t="shared" si="1922"/>
        <v>21:0723</v>
      </c>
      <c r="D13334" s="1" t="str">
        <f t="shared" si="1926"/>
        <v>21:0213</v>
      </c>
      <c r="E13334" t="s">
        <v>52004</v>
      </c>
      <c r="F13334" t="s">
        <v>52005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 t="s">
        <v>21</v>
      </c>
      <c r="P13334" t="s">
        <v>356</v>
      </c>
      <c r="Q13334" t="s">
        <v>149</v>
      </c>
    </row>
    <row r="13335" spans="1:17" hidden="1" x14ac:dyDescent="0.25">
      <c r="A13335" t="s">
        <v>52006</v>
      </c>
      <c r="B13335" t="s">
        <v>52007</v>
      </c>
      <c r="C13335" s="1" t="str">
        <f t="shared" si="1922"/>
        <v>21:0723</v>
      </c>
      <c r="D13335" s="1" t="str">
        <f t="shared" si="1926"/>
        <v>21:0213</v>
      </c>
      <c r="E13335" t="s">
        <v>52008</v>
      </c>
      <c r="F13335" t="s">
        <v>52009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 t="s">
        <v>21</v>
      </c>
      <c r="P13335" t="s">
        <v>148</v>
      </c>
      <c r="Q13335" t="s">
        <v>189</v>
      </c>
    </row>
    <row r="13336" spans="1:17" hidden="1" x14ac:dyDescent="0.25">
      <c r="A13336" t="s">
        <v>52010</v>
      </c>
      <c r="B13336" t="s">
        <v>52011</v>
      </c>
      <c r="C13336" s="1" t="str">
        <f t="shared" si="1922"/>
        <v>21:0723</v>
      </c>
      <c r="D13336" s="1" t="str">
        <f t="shared" si="1926"/>
        <v>21:0213</v>
      </c>
      <c r="E13336" t="s">
        <v>52012</v>
      </c>
      <c r="F13336" t="s">
        <v>52013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 t="s">
        <v>3032</v>
      </c>
      <c r="P13336" t="s">
        <v>356</v>
      </c>
      <c r="Q13336" t="s">
        <v>35</v>
      </c>
    </row>
    <row r="13337" spans="1:17" hidden="1" x14ac:dyDescent="0.25">
      <c r="A13337" t="s">
        <v>52014</v>
      </c>
      <c r="B13337" t="s">
        <v>52015</v>
      </c>
      <c r="C13337" s="1" t="str">
        <f t="shared" si="1922"/>
        <v>21:0723</v>
      </c>
      <c r="D13337" s="1" t="str">
        <f t="shared" si="1926"/>
        <v>21:0213</v>
      </c>
      <c r="E13337" t="s">
        <v>52016</v>
      </c>
      <c r="F13337" t="s">
        <v>52017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 t="s">
        <v>21</v>
      </c>
      <c r="P13337" t="s">
        <v>148</v>
      </c>
      <c r="Q13337" t="s">
        <v>149</v>
      </c>
    </row>
    <row r="13338" spans="1:17" hidden="1" x14ac:dyDescent="0.25">
      <c r="A13338" t="s">
        <v>52018</v>
      </c>
      <c r="B13338" t="s">
        <v>52019</v>
      </c>
      <c r="C13338" s="1" t="str">
        <f t="shared" si="1922"/>
        <v>21:0723</v>
      </c>
      <c r="D13338" s="1" t="str">
        <f t="shared" si="1926"/>
        <v>21:0213</v>
      </c>
      <c r="E13338" t="s">
        <v>52020</v>
      </c>
      <c r="F13338" t="s">
        <v>52021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 t="s">
        <v>21</v>
      </c>
      <c r="P13338" t="s">
        <v>148</v>
      </c>
      <c r="Q13338" t="s">
        <v>171</v>
      </c>
    </row>
    <row r="13339" spans="1:17" hidden="1" x14ac:dyDescent="0.25">
      <c r="A13339" t="s">
        <v>52022</v>
      </c>
      <c r="B13339" t="s">
        <v>52023</v>
      </c>
      <c r="C13339" s="1" t="str">
        <f t="shared" si="1922"/>
        <v>21:0723</v>
      </c>
      <c r="D13339" s="1" t="str">
        <f t="shared" si="1926"/>
        <v>21:0213</v>
      </c>
      <c r="E13339" t="s">
        <v>52024</v>
      </c>
      <c r="F13339" t="s">
        <v>52025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 t="s">
        <v>21</v>
      </c>
      <c r="P13339" t="s">
        <v>148</v>
      </c>
      <c r="Q13339" t="s">
        <v>143</v>
      </c>
    </row>
    <row r="13340" spans="1:17" hidden="1" x14ac:dyDescent="0.25">
      <c r="A13340" t="s">
        <v>52026</v>
      </c>
      <c r="B13340" t="s">
        <v>52027</v>
      </c>
      <c r="C13340" s="1" t="str">
        <f t="shared" si="1922"/>
        <v>21:0723</v>
      </c>
      <c r="D13340" s="1" t="str">
        <f>HYPERLINK("http://geochem.nrcan.gc.ca/cdogs/content/svy/svy_e.htm", "")</f>
        <v/>
      </c>
      <c r="G13340" s="1" t="str">
        <f>HYPERLINK("http://geochem.nrcan.gc.ca/cdogs/content/cr_/cr_00084_e.htm", "84")</f>
        <v>84</v>
      </c>
      <c r="J13340" t="s">
        <v>11703</v>
      </c>
      <c r="K13340" t="s">
        <v>11704</v>
      </c>
      <c r="O13340" t="s">
        <v>57</v>
      </c>
      <c r="P13340" t="s">
        <v>87</v>
      </c>
      <c r="Q13340" t="s">
        <v>143</v>
      </c>
    </row>
    <row r="13341" spans="1:17" hidden="1" x14ac:dyDescent="0.25">
      <c r="A13341" t="s">
        <v>52028</v>
      </c>
      <c r="B13341" t="s">
        <v>52029</v>
      </c>
      <c r="C13341" s="1" t="str">
        <f t="shared" si="1922"/>
        <v>21:0723</v>
      </c>
      <c r="D13341" s="1" t="str">
        <f t="shared" ref="D13341:D13355" si="1929">HYPERLINK("http://geochem.nrcan.gc.ca/cdogs/content/svy/svy210213_e.htm", "21:0213")</f>
        <v>21:0213</v>
      </c>
      <c r="E13341" t="s">
        <v>52030</v>
      </c>
      <c r="F13341" t="s">
        <v>52031</v>
      </c>
      <c r="H13341">
        <v>62.282582300000001</v>
      </c>
      <c r="I13341">
        <v>-135.7362522</v>
      </c>
      <c r="J13341" s="1" t="str">
        <f t="shared" ref="J13341:J13355" si="1930">HYPERLINK("http://geochem.nrcan.gc.ca/cdogs/content/kwd/kwd020018_e.htm", "Fluid (stream)")</f>
        <v>Fluid (stream)</v>
      </c>
      <c r="K13341" s="1" t="str">
        <f t="shared" ref="K13341:K13355" si="1931">HYPERLINK("http://geochem.nrcan.gc.ca/cdogs/content/kwd/kwd080007_e.htm", "Untreated Water")</f>
        <v>Untreated Water</v>
      </c>
      <c r="O13341" t="s">
        <v>21</v>
      </c>
      <c r="P13341" t="s">
        <v>148</v>
      </c>
      <c r="Q13341" t="s">
        <v>149</v>
      </c>
    </row>
    <row r="13342" spans="1:17" hidden="1" x14ac:dyDescent="0.25">
      <c r="A13342" t="s">
        <v>52032</v>
      </c>
      <c r="B13342" t="s">
        <v>52033</v>
      </c>
      <c r="C13342" s="1" t="str">
        <f t="shared" si="1922"/>
        <v>21:0723</v>
      </c>
      <c r="D13342" s="1" t="str">
        <f t="shared" si="1929"/>
        <v>21:0213</v>
      </c>
      <c r="E13342" t="s">
        <v>52034</v>
      </c>
      <c r="F13342" t="s">
        <v>52035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 t="s">
        <v>21</v>
      </c>
      <c r="P13342" t="s">
        <v>148</v>
      </c>
      <c r="Q13342" t="s">
        <v>88</v>
      </c>
    </row>
    <row r="13343" spans="1:17" hidden="1" x14ac:dyDescent="0.25">
      <c r="A13343" t="s">
        <v>52036</v>
      </c>
      <c r="B13343" t="s">
        <v>52037</v>
      </c>
      <c r="C13343" s="1" t="str">
        <f t="shared" si="1922"/>
        <v>21:0723</v>
      </c>
      <c r="D13343" s="1" t="str">
        <f t="shared" si="1929"/>
        <v>21:0213</v>
      </c>
      <c r="E13343" t="s">
        <v>52038</v>
      </c>
      <c r="F13343" t="s">
        <v>52039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 t="s">
        <v>21</v>
      </c>
      <c r="P13343" t="s">
        <v>356</v>
      </c>
      <c r="Q13343" t="s">
        <v>93</v>
      </c>
    </row>
    <row r="13344" spans="1:17" hidden="1" x14ac:dyDescent="0.25">
      <c r="A13344" t="s">
        <v>52040</v>
      </c>
      <c r="B13344" t="s">
        <v>52041</v>
      </c>
      <c r="C13344" s="1" t="str">
        <f t="shared" si="1922"/>
        <v>21:0723</v>
      </c>
      <c r="D13344" s="1" t="str">
        <f t="shared" si="1929"/>
        <v>21:0213</v>
      </c>
      <c r="E13344" t="s">
        <v>52042</v>
      </c>
      <c r="F13344" t="s">
        <v>52043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 t="s">
        <v>21</v>
      </c>
      <c r="P13344" t="s">
        <v>356</v>
      </c>
      <c r="Q13344" t="s">
        <v>52</v>
      </c>
    </row>
    <row r="13345" spans="1:17" hidden="1" x14ac:dyDescent="0.25">
      <c r="A13345" t="s">
        <v>52044</v>
      </c>
      <c r="B13345" t="s">
        <v>52045</v>
      </c>
      <c r="C13345" s="1" t="str">
        <f t="shared" si="1922"/>
        <v>21:0723</v>
      </c>
      <c r="D13345" s="1" t="str">
        <f t="shared" si="1929"/>
        <v>21:0213</v>
      </c>
      <c r="E13345" t="s">
        <v>52046</v>
      </c>
      <c r="F13345" t="s">
        <v>52047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 t="s">
        <v>52048</v>
      </c>
      <c r="P13345" t="s">
        <v>148</v>
      </c>
      <c r="Q13345" t="s">
        <v>189</v>
      </c>
    </row>
    <row r="13346" spans="1:17" hidden="1" x14ac:dyDescent="0.25">
      <c r="A13346" t="s">
        <v>52049</v>
      </c>
      <c r="B13346" t="s">
        <v>52050</v>
      </c>
      <c r="C13346" s="1" t="str">
        <f t="shared" si="1922"/>
        <v>21:0723</v>
      </c>
      <c r="D13346" s="1" t="str">
        <f t="shared" si="1929"/>
        <v>21:0213</v>
      </c>
      <c r="E13346" t="s">
        <v>52051</v>
      </c>
      <c r="F13346" t="s">
        <v>52052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 t="s">
        <v>21</v>
      </c>
      <c r="P13346" t="s">
        <v>391</v>
      </c>
      <c r="Q13346" t="s">
        <v>198</v>
      </c>
    </row>
    <row r="13347" spans="1:17" hidden="1" x14ac:dyDescent="0.25">
      <c r="A13347" t="s">
        <v>52053</v>
      </c>
      <c r="B13347" t="s">
        <v>52054</v>
      </c>
      <c r="C13347" s="1" t="str">
        <f t="shared" si="1922"/>
        <v>21:0723</v>
      </c>
      <c r="D13347" s="1" t="str">
        <f t="shared" si="1929"/>
        <v>21:0213</v>
      </c>
      <c r="E13347" t="s">
        <v>52055</v>
      </c>
      <c r="F13347" t="s">
        <v>52056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 t="s">
        <v>21</v>
      </c>
      <c r="P13347" t="s">
        <v>583</v>
      </c>
      <c r="Q13347" t="s">
        <v>189</v>
      </c>
    </row>
    <row r="13348" spans="1:17" hidden="1" x14ac:dyDescent="0.25">
      <c r="A13348" t="s">
        <v>52057</v>
      </c>
      <c r="B13348" t="s">
        <v>52058</v>
      </c>
      <c r="C13348" s="1" t="str">
        <f t="shared" si="1922"/>
        <v>21:0723</v>
      </c>
      <c r="D13348" s="1" t="str">
        <f t="shared" si="1929"/>
        <v>21:0213</v>
      </c>
      <c r="E13348" t="s">
        <v>52059</v>
      </c>
      <c r="F13348" t="s">
        <v>52060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 t="s">
        <v>21</v>
      </c>
      <c r="P13348" t="s">
        <v>22</v>
      </c>
      <c r="Q13348" t="s">
        <v>198</v>
      </c>
    </row>
    <row r="13349" spans="1:17" hidden="1" x14ac:dyDescent="0.25">
      <c r="A13349" t="s">
        <v>52061</v>
      </c>
      <c r="B13349" t="s">
        <v>52062</v>
      </c>
      <c r="C13349" s="1" t="str">
        <f t="shared" si="1922"/>
        <v>21:0723</v>
      </c>
      <c r="D13349" s="1" t="str">
        <f t="shared" si="1929"/>
        <v>21:0213</v>
      </c>
      <c r="E13349" t="s">
        <v>52059</v>
      </c>
      <c r="F13349" t="s">
        <v>52063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 t="s">
        <v>21</v>
      </c>
      <c r="P13349" t="s">
        <v>356</v>
      </c>
      <c r="Q13349" t="s">
        <v>88</v>
      </c>
    </row>
    <row r="13350" spans="1:17" hidden="1" x14ac:dyDescent="0.25">
      <c r="A13350" t="s">
        <v>52064</v>
      </c>
      <c r="B13350" t="s">
        <v>52065</v>
      </c>
      <c r="C13350" s="1" t="str">
        <f t="shared" si="1922"/>
        <v>21:0723</v>
      </c>
      <c r="D13350" s="1" t="str">
        <f t="shared" si="1929"/>
        <v>21:0213</v>
      </c>
      <c r="E13350" t="s">
        <v>52066</v>
      </c>
      <c r="F13350" t="s">
        <v>52067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 t="s">
        <v>17606</v>
      </c>
      <c r="P13350" t="s">
        <v>5702</v>
      </c>
      <c r="Q13350" t="s">
        <v>71</v>
      </c>
    </row>
    <row r="13351" spans="1:17" hidden="1" x14ac:dyDescent="0.25">
      <c r="A13351" t="s">
        <v>52068</v>
      </c>
      <c r="B13351" t="s">
        <v>52069</v>
      </c>
      <c r="C13351" s="1" t="str">
        <f t="shared" si="1922"/>
        <v>21:0723</v>
      </c>
      <c r="D13351" s="1" t="str">
        <f t="shared" si="1929"/>
        <v>21:0213</v>
      </c>
      <c r="E13351" t="s">
        <v>52070</v>
      </c>
      <c r="F13351" t="s">
        <v>52071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 t="s">
        <v>15720</v>
      </c>
      <c r="P13351" t="s">
        <v>2715</v>
      </c>
      <c r="Q13351" t="s">
        <v>93</v>
      </c>
    </row>
    <row r="13352" spans="1:17" hidden="1" x14ac:dyDescent="0.25">
      <c r="A13352" t="s">
        <v>52072</v>
      </c>
      <c r="B13352" t="s">
        <v>52073</v>
      </c>
      <c r="C13352" s="1" t="str">
        <f t="shared" si="1922"/>
        <v>21:0723</v>
      </c>
      <c r="D13352" s="1" t="str">
        <f t="shared" si="1929"/>
        <v>21:0213</v>
      </c>
      <c r="E13352" t="s">
        <v>52074</v>
      </c>
      <c r="F13352" t="s">
        <v>52075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 t="s">
        <v>21</v>
      </c>
      <c r="P13352" t="s">
        <v>2943</v>
      </c>
      <c r="Q13352" t="s">
        <v>46</v>
      </c>
    </row>
    <row r="13353" spans="1:17" hidden="1" x14ac:dyDescent="0.25">
      <c r="A13353" t="s">
        <v>52076</v>
      </c>
      <c r="B13353" t="s">
        <v>52077</v>
      </c>
      <c r="C13353" s="1" t="str">
        <f t="shared" si="1922"/>
        <v>21:0723</v>
      </c>
      <c r="D13353" s="1" t="str">
        <f t="shared" si="1929"/>
        <v>21:0213</v>
      </c>
      <c r="E13353" t="s">
        <v>52078</v>
      </c>
      <c r="F13353" t="s">
        <v>52079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 t="s">
        <v>21</v>
      </c>
      <c r="P13353" t="s">
        <v>22</v>
      </c>
      <c r="Q13353" t="s">
        <v>103</v>
      </c>
    </row>
    <row r="13354" spans="1:17" hidden="1" x14ac:dyDescent="0.25">
      <c r="A13354" t="s">
        <v>52080</v>
      </c>
      <c r="B13354" t="s">
        <v>52081</v>
      </c>
      <c r="C13354" s="1" t="str">
        <f t="shared" si="1922"/>
        <v>21:0723</v>
      </c>
      <c r="D13354" s="1" t="str">
        <f t="shared" si="1929"/>
        <v>21:0213</v>
      </c>
      <c r="E13354" t="s">
        <v>52082</v>
      </c>
      <c r="F13354" t="s">
        <v>52083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 t="s">
        <v>21</v>
      </c>
      <c r="P13354" t="s">
        <v>356</v>
      </c>
      <c r="Q13354" t="s">
        <v>71</v>
      </c>
    </row>
    <row r="13355" spans="1:17" hidden="1" x14ac:dyDescent="0.25">
      <c r="A13355" t="s">
        <v>52084</v>
      </c>
      <c r="B13355" t="s">
        <v>52085</v>
      </c>
      <c r="C13355" s="1" t="str">
        <f t="shared" ref="C13355:C13418" si="1932">HYPERLINK("http://geochem.nrcan.gc.ca/cdogs/content/bdl/bdl210723_e.htm", "21:0723")</f>
        <v>21:0723</v>
      </c>
      <c r="D13355" s="1" t="str">
        <f t="shared" si="1929"/>
        <v>21:0213</v>
      </c>
      <c r="E13355" t="s">
        <v>52086</v>
      </c>
      <c r="F13355" t="s">
        <v>52087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 t="s">
        <v>21</v>
      </c>
      <c r="P13355" t="s">
        <v>45</v>
      </c>
      <c r="Q13355" t="s">
        <v>103</v>
      </c>
    </row>
    <row r="13356" spans="1:17" hidden="1" x14ac:dyDescent="0.25">
      <c r="A13356" t="s">
        <v>52088</v>
      </c>
      <c r="B13356" t="s">
        <v>52089</v>
      </c>
      <c r="C13356" s="1" t="str">
        <f t="shared" si="1932"/>
        <v>21:0723</v>
      </c>
      <c r="D13356" s="1" t="str">
        <f>HYPERLINK("http://geochem.nrcan.gc.ca/cdogs/content/svy/svy_e.htm", "")</f>
        <v/>
      </c>
      <c r="G13356" s="1" t="str">
        <f>HYPERLINK("http://geochem.nrcan.gc.ca/cdogs/content/cr_/cr_00084_e.htm", "84")</f>
        <v>84</v>
      </c>
      <c r="J13356" t="s">
        <v>11703</v>
      </c>
      <c r="K13356" t="s">
        <v>11704</v>
      </c>
      <c r="O13356" t="s">
        <v>3419</v>
      </c>
      <c r="P13356" t="s">
        <v>148</v>
      </c>
      <c r="Q13356" t="s">
        <v>198</v>
      </c>
    </row>
    <row r="13357" spans="1:17" hidden="1" x14ac:dyDescent="0.25">
      <c r="A13357" t="s">
        <v>52090</v>
      </c>
      <c r="B13357" t="s">
        <v>52091</v>
      </c>
      <c r="C13357" s="1" t="str">
        <f t="shared" si="1932"/>
        <v>21:0723</v>
      </c>
      <c r="D13357" s="1" t="str">
        <f t="shared" ref="D13357:D13379" si="1933">HYPERLINK("http://geochem.nrcan.gc.ca/cdogs/content/svy/svy210213_e.htm", "21:0213")</f>
        <v>21:0213</v>
      </c>
      <c r="E13357" t="s">
        <v>52092</v>
      </c>
      <c r="F13357" t="s">
        <v>52093</v>
      </c>
      <c r="H13357">
        <v>62.541380699999998</v>
      </c>
      <c r="I13357">
        <v>-135.78764649999999</v>
      </c>
      <c r="J13357" s="1" t="str">
        <f t="shared" ref="J13357:J13379" si="1934">HYPERLINK("http://geochem.nrcan.gc.ca/cdogs/content/kwd/kwd020018_e.htm", "Fluid (stream)")</f>
        <v>Fluid (stream)</v>
      </c>
      <c r="K13357" s="1" t="str">
        <f t="shared" ref="K13357:K13379" si="1935">HYPERLINK("http://geochem.nrcan.gc.ca/cdogs/content/kwd/kwd080007_e.htm", "Untreated Water")</f>
        <v>Untreated Water</v>
      </c>
      <c r="O13357" t="s">
        <v>21</v>
      </c>
      <c r="P13357" t="s">
        <v>148</v>
      </c>
      <c r="Q13357" t="s">
        <v>35</v>
      </c>
    </row>
    <row r="13358" spans="1:17" hidden="1" x14ac:dyDescent="0.25">
      <c r="A13358" t="s">
        <v>52094</v>
      </c>
      <c r="B13358" t="s">
        <v>52095</v>
      </c>
      <c r="C13358" s="1" t="str">
        <f t="shared" si="1932"/>
        <v>21:0723</v>
      </c>
      <c r="D13358" s="1" t="str">
        <f t="shared" si="1933"/>
        <v>21:0213</v>
      </c>
      <c r="E13358" t="s">
        <v>52096</v>
      </c>
      <c r="F13358" t="s">
        <v>52097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 t="s">
        <v>21</v>
      </c>
      <c r="P13358" t="s">
        <v>45</v>
      </c>
      <c r="Q13358" t="s">
        <v>59</v>
      </c>
    </row>
    <row r="13359" spans="1:17" hidden="1" x14ac:dyDescent="0.25">
      <c r="A13359" t="s">
        <v>52098</v>
      </c>
      <c r="B13359" t="s">
        <v>52099</v>
      </c>
      <c r="C13359" s="1" t="str">
        <f t="shared" si="1932"/>
        <v>21:0723</v>
      </c>
      <c r="D13359" s="1" t="str">
        <f t="shared" si="1933"/>
        <v>21:0213</v>
      </c>
      <c r="E13359" t="s">
        <v>52100</v>
      </c>
      <c r="F13359" t="s">
        <v>52101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 t="s">
        <v>1771</v>
      </c>
      <c r="P13359" t="s">
        <v>356</v>
      </c>
      <c r="Q13359" t="s">
        <v>35</v>
      </c>
    </row>
    <row r="13360" spans="1:17" hidden="1" x14ac:dyDescent="0.25">
      <c r="A13360" t="s">
        <v>52102</v>
      </c>
      <c r="B13360" t="s">
        <v>52103</v>
      </c>
      <c r="C13360" s="1" t="str">
        <f t="shared" si="1932"/>
        <v>21:0723</v>
      </c>
      <c r="D13360" s="1" t="str">
        <f t="shared" si="1933"/>
        <v>21:0213</v>
      </c>
      <c r="E13360" t="s">
        <v>52104</v>
      </c>
      <c r="F13360" t="s">
        <v>52105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 t="s">
        <v>3419</v>
      </c>
      <c r="P13360" t="s">
        <v>391</v>
      </c>
      <c r="Q13360" t="s">
        <v>392</v>
      </c>
    </row>
    <row r="13361" spans="1:17" hidden="1" x14ac:dyDescent="0.25">
      <c r="A13361" t="s">
        <v>52106</v>
      </c>
      <c r="B13361" t="s">
        <v>52107</v>
      </c>
      <c r="C13361" s="1" t="str">
        <f t="shared" si="1932"/>
        <v>21:0723</v>
      </c>
      <c r="D13361" s="1" t="str">
        <f t="shared" si="1933"/>
        <v>21:0213</v>
      </c>
      <c r="E13361" t="s">
        <v>52108</v>
      </c>
      <c r="F13361" t="s">
        <v>52109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 t="s">
        <v>21</v>
      </c>
      <c r="P13361" t="s">
        <v>397</v>
      </c>
      <c r="Q13361" t="s">
        <v>103</v>
      </c>
    </row>
    <row r="13362" spans="1:17" hidden="1" x14ac:dyDescent="0.25">
      <c r="A13362" t="s">
        <v>52110</v>
      </c>
      <c r="B13362" t="s">
        <v>52111</v>
      </c>
      <c r="C13362" s="1" t="str">
        <f t="shared" si="1932"/>
        <v>21:0723</v>
      </c>
      <c r="D13362" s="1" t="str">
        <f t="shared" si="1933"/>
        <v>21:0213</v>
      </c>
      <c r="E13362" t="s">
        <v>52112</v>
      </c>
      <c r="F13362" t="s">
        <v>52113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 t="s">
        <v>21</v>
      </c>
      <c r="P13362" t="s">
        <v>391</v>
      </c>
      <c r="Q13362" t="s">
        <v>46</v>
      </c>
    </row>
    <row r="13363" spans="1:17" hidden="1" x14ac:dyDescent="0.25">
      <c r="A13363" t="s">
        <v>52114</v>
      </c>
      <c r="B13363" t="s">
        <v>52115</v>
      </c>
      <c r="C13363" s="1" t="str">
        <f t="shared" si="1932"/>
        <v>21:0723</v>
      </c>
      <c r="D13363" s="1" t="str">
        <f t="shared" si="1933"/>
        <v>21:0213</v>
      </c>
      <c r="E13363" t="s">
        <v>52116</v>
      </c>
      <c r="F13363" t="s">
        <v>52117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 t="s">
        <v>701</v>
      </c>
      <c r="P13363" t="s">
        <v>583</v>
      </c>
      <c r="Q13363" t="s">
        <v>198</v>
      </c>
    </row>
    <row r="13364" spans="1:17" hidden="1" x14ac:dyDescent="0.25">
      <c r="A13364" t="s">
        <v>52118</v>
      </c>
      <c r="B13364" t="s">
        <v>52119</v>
      </c>
      <c r="C13364" s="1" t="str">
        <f t="shared" si="1932"/>
        <v>21:0723</v>
      </c>
      <c r="D13364" s="1" t="str">
        <f t="shared" si="1933"/>
        <v>21:0213</v>
      </c>
      <c r="E13364" t="s">
        <v>52120</v>
      </c>
      <c r="F13364" t="s">
        <v>52121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 t="s">
        <v>21</v>
      </c>
      <c r="P13364" t="s">
        <v>52122</v>
      </c>
      <c r="Q13364" t="s">
        <v>93</v>
      </c>
    </row>
    <row r="13365" spans="1:17" hidden="1" x14ac:dyDescent="0.25">
      <c r="A13365" t="s">
        <v>52123</v>
      </c>
      <c r="B13365" t="s">
        <v>52124</v>
      </c>
      <c r="C13365" s="1" t="str">
        <f t="shared" si="1932"/>
        <v>21:0723</v>
      </c>
      <c r="D13365" s="1" t="str">
        <f t="shared" si="1933"/>
        <v>21:0213</v>
      </c>
      <c r="E13365" t="s">
        <v>52125</v>
      </c>
      <c r="F13365" t="s">
        <v>52126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 t="s">
        <v>21</v>
      </c>
      <c r="P13365" t="s">
        <v>5694</v>
      </c>
      <c r="Q13365" t="s">
        <v>103</v>
      </c>
    </row>
    <row r="13366" spans="1:17" hidden="1" x14ac:dyDescent="0.25">
      <c r="A13366" t="s">
        <v>52127</v>
      </c>
      <c r="B13366" t="s">
        <v>52128</v>
      </c>
      <c r="C13366" s="1" t="str">
        <f t="shared" si="1932"/>
        <v>21:0723</v>
      </c>
      <c r="D13366" s="1" t="str">
        <f t="shared" si="1933"/>
        <v>21:0213</v>
      </c>
      <c r="E13366" t="s">
        <v>52129</v>
      </c>
      <c r="F13366" t="s">
        <v>52130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 t="s">
        <v>3532</v>
      </c>
      <c r="P13366" t="s">
        <v>397</v>
      </c>
      <c r="Q13366" t="s">
        <v>59</v>
      </c>
    </row>
    <row r="13367" spans="1:17" hidden="1" x14ac:dyDescent="0.25">
      <c r="A13367" t="s">
        <v>52131</v>
      </c>
      <c r="B13367" t="s">
        <v>52132</v>
      </c>
      <c r="C13367" s="1" t="str">
        <f t="shared" si="1932"/>
        <v>21:0723</v>
      </c>
      <c r="D13367" s="1" t="str">
        <f t="shared" si="1933"/>
        <v>21:0213</v>
      </c>
      <c r="E13367" t="s">
        <v>52133</v>
      </c>
      <c r="F13367" t="s">
        <v>52134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 t="s">
        <v>21</v>
      </c>
      <c r="P13367" t="s">
        <v>5755</v>
      </c>
      <c r="Q13367" t="s">
        <v>198</v>
      </c>
    </row>
    <row r="13368" spans="1:17" hidden="1" x14ac:dyDescent="0.25">
      <c r="A13368" t="s">
        <v>52135</v>
      </c>
      <c r="B13368" t="s">
        <v>52136</v>
      </c>
      <c r="C13368" s="1" t="str">
        <f t="shared" si="1932"/>
        <v>21:0723</v>
      </c>
      <c r="D13368" s="1" t="str">
        <f t="shared" si="1933"/>
        <v>21:0213</v>
      </c>
      <c r="E13368" t="s">
        <v>52137</v>
      </c>
      <c r="F13368" t="s">
        <v>52138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 t="s">
        <v>21</v>
      </c>
      <c r="P13368" t="s">
        <v>4613</v>
      </c>
      <c r="Q13368" t="s">
        <v>189</v>
      </c>
    </row>
    <row r="13369" spans="1:17" hidden="1" x14ac:dyDescent="0.25">
      <c r="A13369" t="s">
        <v>52139</v>
      </c>
      <c r="B13369" t="s">
        <v>52140</v>
      </c>
      <c r="C13369" s="1" t="str">
        <f t="shared" si="1932"/>
        <v>21:0723</v>
      </c>
      <c r="D13369" s="1" t="str">
        <f t="shared" si="1933"/>
        <v>21:0213</v>
      </c>
      <c r="E13369" t="s">
        <v>52141</v>
      </c>
      <c r="F13369" t="s">
        <v>52142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 t="s">
        <v>21</v>
      </c>
      <c r="P13369" t="s">
        <v>2943</v>
      </c>
      <c r="Q13369" t="s">
        <v>138</v>
      </c>
    </row>
    <row r="13370" spans="1:17" hidden="1" x14ac:dyDescent="0.25">
      <c r="A13370" t="s">
        <v>52143</v>
      </c>
      <c r="B13370" t="s">
        <v>52144</v>
      </c>
      <c r="C13370" s="1" t="str">
        <f t="shared" si="1932"/>
        <v>21:0723</v>
      </c>
      <c r="D13370" s="1" t="str">
        <f t="shared" si="1933"/>
        <v>21:0213</v>
      </c>
      <c r="E13370" t="s">
        <v>52145</v>
      </c>
      <c r="F13370" t="s">
        <v>52146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 t="s">
        <v>21</v>
      </c>
      <c r="P13370" t="s">
        <v>22</v>
      </c>
      <c r="Q13370" t="s">
        <v>365</v>
      </c>
    </row>
    <row r="13371" spans="1:17" hidden="1" x14ac:dyDescent="0.25">
      <c r="A13371" t="s">
        <v>52147</v>
      </c>
      <c r="B13371" t="s">
        <v>52148</v>
      </c>
      <c r="C13371" s="1" t="str">
        <f t="shared" si="1932"/>
        <v>21:0723</v>
      </c>
      <c r="D13371" s="1" t="str">
        <f t="shared" si="1933"/>
        <v>21:0213</v>
      </c>
      <c r="E13371" t="s">
        <v>52149</v>
      </c>
      <c r="F13371" t="s">
        <v>52150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 t="s">
        <v>14250</v>
      </c>
      <c r="P13371" t="s">
        <v>148</v>
      </c>
      <c r="Q13371" t="s">
        <v>522</v>
      </c>
    </row>
    <row r="13372" spans="1:17" hidden="1" x14ac:dyDescent="0.25">
      <c r="A13372" t="s">
        <v>52151</v>
      </c>
      <c r="B13372" t="s">
        <v>52152</v>
      </c>
      <c r="C13372" s="1" t="str">
        <f t="shared" si="1932"/>
        <v>21:0723</v>
      </c>
      <c r="D13372" s="1" t="str">
        <f t="shared" si="1933"/>
        <v>21:0213</v>
      </c>
      <c r="E13372" t="s">
        <v>52153</v>
      </c>
      <c r="F13372" t="s">
        <v>52154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 t="s">
        <v>21</v>
      </c>
      <c r="P13372" t="s">
        <v>45</v>
      </c>
      <c r="Q13372" t="s">
        <v>2948</v>
      </c>
    </row>
    <row r="13373" spans="1:17" hidden="1" x14ac:dyDescent="0.25">
      <c r="A13373" t="s">
        <v>52155</v>
      </c>
      <c r="B13373" t="s">
        <v>52156</v>
      </c>
      <c r="C13373" s="1" t="str">
        <f t="shared" si="1932"/>
        <v>21:0723</v>
      </c>
      <c r="D13373" s="1" t="str">
        <f t="shared" si="1933"/>
        <v>21:0213</v>
      </c>
      <c r="E13373" t="s">
        <v>52153</v>
      </c>
      <c r="F13373" t="s">
        <v>52157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 t="s">
        <v>21</v>
      </c>
      <c r="P13373" t="s">
        <v>148</v>
      </c>
      <c r="Q13373" t="s">
        <v>2366</v>
      </c>
    </row>
    <row r="13374" spans="1:17" hidden="1" x14ac:dyDescent="0.25">
      <c r="A13374" t="s">
        <v>52158</v>
      </c>
      <c r="B13374" t="s">
        <v>52159</v>
      </c>
      <c r="C13374" s="1" t="str">
        <f t="shared" si="1932"/>
        <v>21:0723</v>
      </c>
      <c r="D13374" s="1" t="str">
        <f t="shared" si="1933"/>
        <v>21:0213</v>
      </c>
      <c r="E13374" t="s">
        <v>52160</v>
      </c>
      <c r="F13374" t="s">
        <v>52161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 t="s">
        <v>21</v>
      </c>
      <c r="P13374" t="s">
        <v>87</v>
      </c>
      <c r="Q13374" t="s">
        <v>138</v>
      </c>
    </row>
    <row r="13375" spans="1:17" hidden="1" x14ac:dyDescent="0.25">
      <c r="A13375" t="s">
        <v>52162</v>
      </c>
      <c r="B13375" t="s">
        <v>52163</v>
      </c>
      <c r="C13375" s="1" t="str">
        <f t="shared" si="1932"/>
        <v>21:0723</v>
      </c>
      <c r="D13375" s="1" t="str">
        <f t="shared" si="1933"/>
        <v>21:0213</v>
      </c>
      <c r="E13375" t="s">
        <v>52164</v>
      </c>
      <c r="F13375" t="s">
        <v>52165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 t="s">
        <v>21</v>
      </c>
      <c r="P13375" t="s">
        <v>148</v>
      </c>
      <c r="Q13375" t="s">
        <v>215</v>
      </c>
    </row>
    <row r="13376" spans="1:17" hidden="1" x14ac:dyDescent="0.25">
      <c r="A13376" t="s">
        <v>52166</v>
      </c>
      <c r="B13376" t="s">
        <v>52167</v>
      </c>
      <c r="C13376" s="1" t="str">
        <f t="shared" si="1932"/>
        <v>21:0723</v>
      </c>
      <c r="D13376" s="1" t="str">
        <f t="shared" si="1933"/>
        <v>21:0213</v>
      </c>
      <c r="E13376" t="s">
        <v>52168</v>
      </c>
      <c r="F13376" t="s">
        <v>52169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 t="s">
        <v>21</v>
      </c>
      <c r="P13376" t="s">
        <v>87</v>
      </c>
      <c r="Q13376" t="s">
        <v>143</v>
      </c>
    </row>
    <row r="13377" spans="1:17" hidden="1" x14ac:dyDescent="0.25">
      <c r="A13377" t="s">
        <v>52170</v>
      </c>
      <c r="B13377" t="s">
        <v>52171</v>
      </c>
      <c r="C13377" s="1" t="str">
        <f t="shared" si="1932"/>
        <v>21:0723</v>
      </c>
      <c r="D13377" s="1" t="str">
        <f t="shared" si="1933"/>
        <v>21:0213</v>
      </c>
      <c r="E13377" t="s">
        <v>52172</v>
      </c>
      <c r="F13377" t="s">
        <v>52173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 t="s">
        <v>21</v>
      </c>
      <c r="P13377" t="s">
        <v>87</v>
      </c>
      <c r="Q13377" t="s">
        <v>143</v>
      </c>
    </row>
    <row r="13378" spans="1:17" hidden="1" x14ac:dyDescent="0.25">
      <c r="A13378" t="s">
        <v>52174</v>
      </c>
      <c r="B13378" t="s">
        <v>52175</v>
      </c>
      <c r="C13378" s="1" t="str">
        <f t="shared" si="1932"/>
        <v>21:0723</v>
      </c>
      <c r="D13378" s="1" t="str">
        <f t="shared" si="1933"/>
        <v>21:0213</v>
      </c>
      <c r="E13378" t="s">
        <v>52176</v>
      </c>
      <c r="F13378" t="s">
        <v>52177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 t="s">
        <v>154</v>
      </c>
      <c r="P13378" t="s">
        <v>45</v>
      </c>
      <c r="Q13378" t="s">
        <v>46</v>
      </c>
    </row>
    <row r="13379" spans="1:17" hidden="1" x14ac:dyDescent="0.25">
      <c r="A13379" t="s">
        <v>52178</v>
      </c>
      <c r="B13379" t="s">
        <v>52179</v>
      </c>
      <c r="C13379" s="1" t="str">
        <f t="shared" si="1932"/>
        <v>21:0723</v>
      </c>
      <c r="D13379" s="1" t="str">
        <f t="shared" si="1933"/>
        <v>21:0213</v>
      </c>
      <c r="E13379" t="s">
        <v>52180</v>
      </c>
      <c r="F13379" t="s">
        <v>52181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 t="s">
        <v>582</v>
      </c>
      <c r="P13379" t="s">
        <v>356</v>
      </c>
      <c r="Q13379" t="s">
        <v>93</v>
      </c>
    </row>
    <row r="13380" spans="1:17" hidden="1" x14ac:dyDescent="0.25">
      <c r="A13380" t="s">
        <v>52182</v>
      </c>
      <c r="B13380" t="s">
        <v>52183</v>
      </c>
      <c r="C13380" s="1" t="str">
        <f t="shared" si="1932"/>
        <v>21:0723</v>
      </c>
      <c r="D13380" s="1" t="str">
        <f>HYPERLINK("http://geochem.nrcan.gc.ca/cdogs/content/svy/svy_e.htm", "")</f>
        <v/>
      </c>
      <c r="G13380" s="1" t="str">
        <f>HYPERLINK("http://geochem.nrcan.gc.ca/cdogs/content/cr_/cr_00085_e.htm", "85")</f>
        <v>85</v>
      </c>
      <c r="J13380" t="s">
        <v>11703</v>
      </c>
      <c r="K13380" t="s">
        <v>11704</v>
      </c>
      <c r="O13380" t="s">
        <v>327</v>
      </c>
      <c r="P13380" t="s">
        <v>87</v>
      </c>
      <c r="Q13380" t="s">
        <v>59</v>
      </c>
    </row>
    <row r="13381" spans="1:17" hidden="1" x14ac:dyDescent="0.25">
      <c r="A13381" t="s">
        <v>52184</v>
      </c>
      <c r="B13381" t="s">
        <v>52185</v>
      </c>
      <c r="C13381" s="1" t="str">
        <f t="shared" si="1932"/>
        <v>21:0723</v>
      </c>
      <c r="D13381" s="1" t="str">
        <f t="shared" ref="D13381:D13398" si="1936">HYPERLINK("http://geochem.nrcan.gc.ca/cdogs/content/svy/svy210213_e.htm", "21:0213")</f>
        <v>21:0213</v>
      </c>
      <c r="E13381" t="s">
        <v>52186</v>
      </c>
      <c r="F13381" t="s">
        <v>52187</v>
      </c>
      <c r="H13381">
        <v>62.9686047</v>
      </c>
      <c r="I13381">
        <v>-135.75515920000001</v>
      </c>
      <c r="J13381" s="1" t="str">
        <f t="shared" ref="J13381:J13398" si="1937">HYPERLINK("http://geochem.nrcan.gc.ca/cdogs/content/kwd/kwd020018_e.htm", "Fluid (stream)")</f>
        <v>Fluid (stream)</v>
      </c>
      <c r="K13381" s="1" t="str">
        <f t="shared" ref="K13381:K13398" si="1938">HYPERLINK("http://geochem.nrcan.gc.ca/cdogs/content/kwd/kwd080007_e.htm", "Untreated Water")</f>
        <v>Untreated Water</v>
      </c>
      <c r="O13381" t="s">
        <v>3397</v>
      </c>
      <c r="P13381" t="s">
        <v>45</v>
      </c>
      <c r="Q13381" t="s">
        <v>59</v>
      </c>
    </row>
    <row r="13382" spans="1:17" hidden="1" x14ac:dyDescent="0.25">
      <c r="A13382" t="s">
        <v>52188</v>
      </c>
      <c r="B13382" t="s">
        <v>52189</v>
      </c>
      <c r="C13382" s="1" t="str">
        <f t="shared" si="1932"/>
        <v>21:0723</v>
      </c>
      <c r="D13382" s="1" t="str">
        <f t="shared" si="1936"/>
        <v>21:0213</v>
      </c>
      <c r="E13382" t="s">
        <v>52190</v>
      </c>
      <c r="F13382" t="s">
        <v>52191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 t="s">
        <v>551</v>
      </c>
      <c r="P13382" t="s">
        <v>583</v>
      </c>
      <c r="Q13382" t="s">
        <v>138</v>
      </c>
    </row>
    <row r="13383" spans="1:17" hidden="1" x14ac:dyDescent="0.25">
      <c r="A13383" t="s">
        <v>52192</v>
      </c>
      <c r="B13383" t="s">
        <v>52193</v>
      </c>
      <c r="C13383" s="1" t="str">
        <f t="shared" si="1932"/>
        <v>21:0723</v>
      </c>
      <c r="D13383" s="1" t="str">
        <f t="shared" si="1936"/>
        <v>21:0213</v>
      </c>
      <c r="E13383" t="s">
        <v>52194</v>
      </c>
      <c r="F13383" t="s">
        <v>52195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 t="s">
        <v>158</v>
      </c>
      <c r="P13383" t="s">
        <v>2943</v>
      </c>
      <c r="Q13383" t="s">
        <v>138</v>
      </c>
    </row>
    <row r="13384" spans="1:17" hidden="1" x14ac:dyDescent="0.25">
      <c r="A13384" t="s">
        <v>52196</v>
      </c>
      <c r="B13384" t="s">
        <v>52197</v>
      </c>
      <c r="C13384" s="1" t="str">
        <f t="shared" si="1932"/>
        <v>21:0723</v>
      </c>
      <c r="D13384" s="1" t="str">
        <f t="shared" si="1936"/>
        <v>21:0213</v>
      </c>
      <c r="E13384" t="s">
        <v>52194</v>
      </c>
      <c r="F13384" t="s">
        <v>52198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 t="s">
        <v>21</v>
      </c>
      <c r="P13384" t="s">
        <v>391</v>
      </c>
      <c r="Q13384" t="s">
        <v>171</v>
      </c>
    </row>
    <row r="13385" spans="1:17" hidden="1" x14ac:dyDescent="0.25">
      <c r="A13385" t="s">
        <v>52199</v>
      </c>
      <c r="B13385" t="s">
        <v>52200</v>
      </c>
      <c r="C13385" s="1" t="str">
        <f t="shared" si="1932"/>
        <v>21:0723</v>
      </c>
      <c r="D13385" s="1" t="str">
        <f t="shared" si="1936"/>
        <v>21:0213</v>
      </c>
      <c r="E13385" t="s">
        <v>52201</v>
      </c>
      <c r="F13385" t="s">
        <v>52202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 t="s">
        <v>21</v>
      </c>
      <c r="P13385" t="s">
        <v>45</v>
      </c>
      <c r="Q13385" t="s">
        <v>52</v>
      </c>
    </row>
    <row r="13386" spans="1:17" hidden="1" x14ac:dyDescent="0.25">
      <c r="A13386" t="s">
        <v>52203</v>
      </c>
      <c r="B13386" t="s">
        <v>52204</v>
      </c>
      <c r="C13386" s="1" t="str">
        <f t="shared" si="1932"/>
        <v>21:0723</v>
      </c>
      <c r="D13386" s="1" t="str">
        <f t="shared" si="1936"/>
        <v>21:0213</v>
      </c>
      <c r="E13386" t="s">
        <v>52205</v>
      </c>
      <c r="F13386" t="s">
        <v>52206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 t="s">
        <v>28459</v>
      </c>
      <c r="P13386" t="s">
        <v>8001</v>
      </c>
      <c r="Q13386" t="s">
        <v>198</v>
      </c>
    </row>
    <row r="13387" spans="1:17" hidden="1" x14ac:dyDescent="0.25">
      <c r="A13387" t="s">
        <v>52207</v>
      </c>
      <c r="B13387" t="s">
        <v>52208</v>
      </c>
      <c r="C13387" s="1" t="str">
        <f t="shared" si="1932"/>
        <v>21:0723</v>
      </c>
      <c r="D13387" s="1" t="str">
        <f t="shared" si="1936"/>
        <v>21:0213</v>
      </c>
      <c r="E13387" t="s">
        <v>52209</v>
      </c>
      <c r="F13387" t="s">
        <v>52210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 t="s">
        <v>52211</v>
      </c>
      <c r="P13387" t="s">
        <v>87</v>
      </c>
      <c r="Q13387" t="s">
        <v>59</v>
      </c>
    </row>
    <row r="13388" spans="1:17" hidden="1" x14ac:dyDescent="0.25">
      <c r="A13388" t="s">
        <v>52212</v>
      </c>
      <c r="B13388" t="s">
        <v>52213</v>
      </c>
      <c r="C13388" s="1" t="str">
        <f t="shared" si="1932"/>
        <v>21:0723</v>
      </c>
      <c r="D13388" s="1" t="str">
        <f t="shared" si="1936"/>
        <v>21:0213</v>
      </c>
      <c r="E13388" t="s">
        <v>52214</v>
      </c>
      <c r="F13388" t="s">
        <v>52215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 t="s">
        <v>3397</v>
      </c>
      <c r="P13388" t="s">
        <v>87</v>
      </c>
      <c r="Q13388" t="s">
        <v>59</v>
      </c>
    </row>
    <row r="13389" spans="1:17" hidden="1" x14ac:dyDescent="0.25">
      <c r="A13389" t="s">
        <v>52216</v>
      </c>
      <c r="B13389" t="s">
        <v>52217</v>
      </c>
      <c r="C13389" s="1" t="str">
        <f t="shared" si="1932"/>
        <v>21:0723</v>
      </c>
      <c r="D13389" s="1" t="str">
        <f t="shared" si="1936"/>
        <v>21:0213</v>
      </c>
      <c r="E13389" t="s">
        <v>52218</v>
      </c>
      <c r="F13389" t="s">
        <v>52219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 t="s">
        <v>12375</v>
      </c>
      <c r="P13389" t="s">
        <v>87</v>
      </c>
      <c r="Q13389" t="s">
        <v>23</v>
      </c>
    </row>
    <row r="13390" spans="1:17" hidden="1" x14ac:dyDescent="0.25">
      <c r="A13390" t="s">
        <v>52220</v>
      </c>
      <c r="B13390" t="s">
        <v>52221</v>
      </c>
      <c r="C13390" s="1" t="str">
        <f t="shared" si="1932"/>
        <v>21:0723</v>
      </c>
      <c r="D13390" s="1" t="str">
        <f t="shared" si="1936"/>
        <v>21:0213</v>
      </c>
      <c r="E13390" t="s">
        <v>52222</v>
      </c>
      <c r="F13390" t="s">
        <v>52223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 t="s">
        <v>311</v>
      </c>
      <c r="P13390" t="s">
        <v>356</v>
      </c>
      <c r="Q13390" t="s">
        <v>198</v>
      </c>
    </row>
    <row r="13391" spans="1:17" hidden="1" x14ac:dyDescent="0.25">
      <c r="A13391" t="s">
        <v>52224</v>
      </c>
      <c r="B13391" t="s">
        <v>52225</v>
      </c>
      <c r="C13391" s="1" t="str">
        <f t="shared" si="1932"/>
        <v>21:0723</v>
      </c>
      <c r="D13391" s="1" t="str">
        <f t="shared" si="1936"/>
        <v>21:0213</v>
      </c>
      <c r="E13391" t="s">
        <v>52226</v>
      </c>
      <c r="F13391" t="s">
        <v>52227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 t="s">
        <v>2731</v>
      </c>
      <c r="P13391" t="s">
        <v>45</v>
      </c>
      <c r="Q13391" t="s">
        <v>392</v>
      </c>
    </row>
    <row r="13392" spans="1:17" hidden="1" x14ac:dyDescent="0.25">
      <c r="A13392" t="s">
        <v>52228</v>
      </c>
      <c r="B13392" t="s">
        <v>52229</v>
      </c>
      <c r="C13392" s="1" t="str">
        <f t="shared" si="1932"/>
        <v>21:0723</v>
      </c>
      <c r="D13392" s="1" t="str">
        <f t="shared" si="1936"/>
        <v>21:0213</v>
      </c>
      <c r="E13392" t="s">
        <v>52230</v>
      </c>
      <c r="F13392" t="s">
        <v>52231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 t="s">
        <v>21</v>
      </c>
      <c r="P13392" t="s">
        <v>87</v>
      </c>
      <c r="Q13392" t="s">
        <v>365</v>
      </c>
    </row>
    <row r="13393" spans="1:17" hidden="1" x14ac:dyDescent="0.25">
      <c r="A13393" t="s">
        <v>52232</v>
      </c>
      <c r="B13393" t="s">
        <v>52233</v>
      </c>
      <c r="C13393" s="1" t="str">
        <f t="shared" si="1932"/>
        <v>21:0723</v>
      </c>
      <c r="D13393" s="1" t="str">
        <f t="shared" si="1936"/>
        <v>21:0213</v>
      </c>
      <c r="E13393" t="s">
        <v>52234</v>
      </c>
      <c r="F13393" t="s">
        <v>52235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 t="s">
        <v>51528</v>
      </c>
      <c r="P13393" t="s">
        <v>22</v>
      </c>
      <c r="Q13393" t="s">
        <v>392</v>
      </c>
    </row>
    <row r="13394" spans="1:17" hidden="1" x14ac:dyDescent="0.25">
      <c r="A13394" t="s">
        <v>52236</v>
      </c>
      <c r="B13394" t="s">
        <v>52237</v>
      </c>
      <c r="C13394" s="1" t="str">
        <f t="shared" si="1932"/>
        <v>21:0723</v>
      </c>
      <c r="D13394" s="1" t="str">
        <f t="shared" si="1936"/>
        <v>21:0213</v>
      </c>
      <c r="E13394" t="s">
        <v>52238</v>
      </c>
      <c r="F13394" t="s">
        <v>52239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 t="s">
        <v>2120</v>
      </c>
      <c r="P13394" t="s">
        <v>356</v>
      </c>
      <c r="Q13394" t="s">
        <v>522</v>
      </c>
    </row>
    <row r="13395" spans="1:17" hidden="1" x14ac:dyDescent="0.25">
      <c r="A13395" t="s">
        <v>52240</v>
      </c>
      <c r="B13395" t="s">
        <v>52241</v>
      </c>
      <c r="C13395" s="1" t="str">
        <f t="shared" si="1932"/>
        <v>21:0723</v>
      </c>
      <c r="D13395" s="1" t="str">
        <f t="shared" si="1936"/>
        <v>21:0213</v>
      </c>
      <c r="E13395" t="s">
        <v>52242</v>
      </c>
      <c r="F13395" t="s">
        <v>52243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 t="s">
        <v>52244</v>
      </c>
      <c r="P13395" t="s">
        <v>22</v>
      </c>
      <c r="Q13395" t="s">
        <v>392</v>
      </c>
    </row>
    <row r="13396" spans="1:17" hidden="1" x14ac:dyDescent="0.25">
      <c r="A13396" t="s">
        <v>52245</v>
      </c>
      <c r="B13396" t="s">
        <v>52246</v>
      </c>
      <c r="C13396" s="1" t="str">
        <f t="shared" si="1932"/>
        <v>21:0723</v>
      </c>
      <c r="D13396" s="1" t="str">
        <f t="shared" si="1936"/>
        <v>21:0213</v>
      </c>
      <c r="E13396" t="s">
        <v>52247</v>
      </c>
      <c r="F13396" t="s">
        <v>52248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 t="s">
        <v>28472</v>
      </c>
      <c r="P13396" t="s">
        <v>2928</v>
      </c>
      <c r="Q13396" t="s">
        <v>35</v>
      </c>
    </row>
    <row r="13397" spans="1:17" hidden="1" x14ac:dyDescent="0.25">
      <c r="A13397" t="s">
        <v>52249</v>
      </c>
      <c r="B13397" t="s">
        <v>52250</v>
      </c>
      <c r="C13397" s="1" t="str">
        <f t="shared" si="1932"/>
        <v>21:0723</v>
      </c>
      <c r="D13397" s="1" t="str">
        <f t="shared" si="1936"/>
        <v>21:0213</v>
      </c>
      <c r="E13397" t="s">
        <v>52251</v>
      </c>
      <c r="F13397" t="s">
        <v>52252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 t="s">
        <v>19624</v>
      </c>
      <c r="P13397" t="s">
        <v>4578</v>
      </c>
      <c r="Q13397" t="s">
        <v>522</v>
      </c>
    </row>
    <row r="13398" spans="1:17" hidden="1" x14ac:dyDescent="0.25">
      <c r="A13398" t="s">
        <v>52253</v>
      </c>
      <c r="B13398" t="s">
        <v>52254</v>
      </c>
      <c r="C13398" s="1" t="str">
        <f t="shared" si="1932"/>
        <v>21:0723</v>
      </c>
      <c r="D13398" s="1" t="str">
        <f t="shared" si="1936"/>
        <v>21:0213</v>
      </c>
      <c r="E13398" t="s">
        <v>52255</v>
      </c>
      <c r="F13398" t="s">
        <v>52256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 t="s">
        <v>3651</v>
      </c>
      <c r="P13398" t="s">
        <v>658</v>
      </c>
      <c r="Q13398" t="s">
        <v>392</v>
      </c>
    </row>
    <row r="13399" spans="1:17" hidden="1" x14ac:dyDescent="0.25">
      <c r="A13399" t="s">
        <v>52257</v>
      </c>
      <c r="B13399" t="s">
        <v>52258</v>
      </c>
      <c r="C13399" s="1" t="str">
        <f t="shared" si="1932"/>
        <v>21:0723</v>
      </c>
      <c r="D13399" s="1" t="str">
        <f>HYPERLINK("http://geochem.nrcan.gc.ca/cdogs/content/svy/svy_e.htm", "")</f>
        <v/>
      </c>
      <c r="G13399" s="1" t="str">
        <f>HYPERLINK("http://geochem.nrcan.gc.ca/cdogs/content/cr_/cr_00084_e.htm", "84")</f>
        <v>84</v>
      </c>
      <c r="J13399" t="s">
        <v>11703</v>
      </c>
      <c r="K13399" t="s">
        <v>11704</v>
      </c>
      <c r="O13399" t="s">
        <v>3419</v>
      </c>
      <c r="P13399" t="s">
        <v>87</v>
      </c>
      <c r="Q13399" t="s">
        <v>35</v>
      </c>
    </row>
    <row r="13400" spans="1:17" hidden="1" x14ac:dyDescent="0.25">
      <c r="A13400" t="s">
        <v>52259</v>
      </c>
      <c r="B13400" t="s">
        <v>52260</v>
      </c>
      <c r="C13400" s="1" t="str">
        <f t="shared" si="1932"/>
        <v>21:0723</v>
      </c>
      <c r="D13400" s="1" t="str">
        <f>HYPERLINK("http://geochem.nrcan.gc.ca/cdogs/content/svy/svy210213_e.htm", "21:0213")</f>
        <v>21:0213</v>
      </c>
      <c r="E13400" t="s">
        <v>52261</v>
      </c>
      <c r="F13400" t="s">
        <v>52262</v>
      </c>
      <c r="H13400">
        <v>62.893401400000002</v>
      </c>
      <c r="I13400">
        <v>-135.8353558</v>
      </c>
      <c r="J13400" s="1" t="str">
        <f>HYPERLINK("http://geochem.nrcan.gc.ca/cdogs/content/kwd/kwd020018_e.htm", "Fluid (stream)")</f>
        <v>Fluid (stream)</v>
      </c>
      <c r="K13400" s="1" t="str">
        <f>HYPERLINK("http://geochem.nrcan.gc.ca/cdogs/content/kwd/kwd080007_e.htm", "Untreated Water")</f>
        <v>Untreated Water</v>
      </c>
      <c r="O13400" t="s">
        <v>15720</v>
      </c>
      <c r="P13400" t="s">
        <v>4464</v>
      </c>
      <c r="Q13400" t="s">
        <v>149</v>
      </c>
    </row>
    <row r="13401" spans="1:17" hidden="1" x14ac:dyDescent="0.25">
      <c r="A13401" t="s">
        <v>52263</v>
      </c>
      <c r="B13401" t="s">
        <v>52264</v>
      </c>
      <c r="C13401" s="1" t="str">
        <f t="shared" si="1932"/>
        <v>21:0723</v>
      </c>
      <c r="D13401" s="1" t="str">
        <f>HYPERLINK("http://geochem.nrcan.gc.ca/cdogs/content/svy/svy210213_e.htm", "21:0213")</f>
        <v>21:0213</v>
      </c>
      <c r="E13401" t="s">
        <v>52265</v>
      </c>
      <c r="F13401" t="s">
        <v>52266</v>
      </c>
      <c r="H13401">
        <v>62.901898099999997</v>
      </c>
      <c r="I13401">
        <v>-135.92375340000001</v>
      </c>
      <c r="J13401" s="1" t="str">
        <f>HYPERLINK("http://geochem.nrcan.gc.ca/cdogs/content/kwd/kwd020018_e.htm", "Fluid (stream)")</f>
        <v>Fluid (stream)</v>
      </c>
      <c r="K13401" s="1" t="str">
        <f>HYPERLINK("http://geochem.nrcan.gc.ca/cdogs/content/kwd/kwd080007_e.htm", "Untreated Water")</f>
        <v>Untreated Water</v>
      </c>
      <c r="O13401" t="s">
        <v>21</v>
      </c>
      <c r="P13401" t="s">
        <v>8038</v>
      </c>
      <c r="Q13401" t="s">
        <v>46</v>
      </c>
    </row>
    <row r="13402" spans="1:17" hidden="1" x14ac:dyDescent="0.25">
      <c r="A13402" t="s">
        <v>52267</v>
      </c>
      <c r="B13402" t="s">
        <v>52268</v>
      </c>
      <c r="C13402" s="1" t="str">
        <f t="shared" si="1932"/>
        <v>21:0723</v>
      </c>
      <c r="D13402" s="1" t="str">
        <f>HYPERLINK("http://geochem.nrcan.gc.ca/cdogs/content/svy/svy210213_e.htm", "21:0213")</f>
        <v>21:0213</v>
      </c>
      <c r="E13402" t="s">
        <v>52269</v>
      </c>
      <c r="F13402" t="s">
        <v>52270</v>
      </c>
      <c r="H13402">
        <v>62.918698499999998</v>
      </c>
      <c r="I13402">
        <v>-135.91066140000001</v>
      </c>
      <c r="J13402" s="1" t="str">
        <f>HYPERLINK("http://geochem.nrcan.gc.ca/cdogs/content/kwd/kwd020018_e.htm", "Fluid (stream)")</f>
        <v>Fluid (stream)</v>
      </c>
      <c r="K13402" s="1" t="str">
        <f>HYPERLINK("http://geochem.nrcan.gc.ca/cdogs/content/kwd/kwd080007_e.htm", "Untreated Water")</f>
        <v>Untreated Water</v>
      </c>
      <c r="O13402" t="s">
        <v>689</v>
      </c>
      <c r="P13402" t="s">
        <v>3569</v>
      </c>
      <c r="Q13402" t="s">
        <v>171</v>
      </c>
    </row>
    <row r="13403" spans="1:17" hidden="1" x14ac:dyDescent="0.25">
      <c r="A13403" t="s">
        <v>52271</v>
      </c>
      <c r="B13403" t="s">
        <v>52272</v>
      </c>
      <c r="C13403" s="1" t="str">
        <f t="shared" si="1932"/>
        <v>21:0723</v>
      </c>
      <c r="D13403" s="1" t="str">
        <f>HYPERLINK("http://geochem.nrcan.gc.ca/cdogs/content/svy/svy_e.htm", "")</f>
        <v/>
      </c>
      <c r="G13403" s="1" t="str">
        <f>HYPERLINK("http://geochem.nrcan.gc.ca/cdogs/content/cr_/cr_00084_e.htm", "84")</f>
        <v>84</v>
      </c>
      <c r="J13403" t="s">
        <v>11703</v>
      </c>
      <c r="K13403" t="s">
        <v>11704</v>
      </c>
      <c r="O13403" t="s">
        <v>1597</v>
      </c>
      <c r="P13403" t="s">
        <v>356</v>
      </c>
      <c r="Q13403" t="s">
        <v>171</v>
      </c>
    </row>
    <row r="13404" spans="1:17" hidden="1" x14ac:dyDescent="0.25">
      <c r="A13404" t="s">
        <v>52273</v>
      </c>
      <c r="B13404" t="s">
        <v>52274</v>
      </c>
      <c r="C13404" s="1" t="str">
        <f t="shared" si="1932"/>
        <v>21:0723</v>
      </c>
      <c r="D13404" s="1" t="str">
        <f t="shared" ref="D13404:D13437" si="1939">HYPERLINK("http://geochem.nrcan.gc.ca/cdogs/content/svy/svy210213_e.htm", "21:0213")</f>
        <v>21:0213</v>
      </c>
      <c r="E13404" t="s">
        <v>52275</v>
      </c>
      <c r="F13404" t="s">
        <v>52276</v>
      </c>
      <c r="H13404">
        <v>62.885200500000003</v>
      </c>
      <c r="I13404">
        <v>-135.94804239999999</v>
      </c>
      <c r="J13404" s="1" t="str">
        <f t="shared" ref="J13404:J13437" si="1940">HYPERLINK("http://geochem.nrcan.gc.ca/cdogs/content/kwd/kwd020018_e.htm", "Fluid (stream)")</f>
        <v>Fluid (stream)</v>
      </c>
      <c r="K13404" s="1" t="str">
        <f t="shared" ref="K13404:K13437" si="1941">HYPERLINK("http://geochem.nrcan.gc.ca/cdogs/content/kwd/kwd080007_e.htm", "Untreated Water")</f>
        <v>Untreated Water</v>
      </c>
      <c r="O13404" t="s">
        <v>593</v>
      </c>
      <c r="P13404" t="s">
        <v>52277</v>
      </c>
      <c r="Q13404" t="s">
        <v>103</v>
      </c>
    </row>
    <row r="13405" spans="1:17" hidden="1" x14ac:dyDescent="0.25">
      <c r="A13405" t="s">
        <v>52278</v>
      </c>
      <c r="B13405" t="s">
        <v>52279</v>
      </c>
      <c r="C13405" s="1" t="str">
        <f t="shared" si="1932"/>
        <v>21:0723</v>
      </c>
      <c r="D13405" s="1" t="str">
        <f t="shared" si="1939"/>
        <v>21:0213</v>
      </c>
      <c r="E13405" t="s">
        <v>52275</v>
      </c>
      <c r="F13405" t="s">
        <v>52280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 t="s">
        <v>15720</v>
      </c>
      <c r="P13405" t="s">
        <v>52281</v>
      </c>
      <c r="Q13405" t="s">
        <v>198</v>
      </c>
    </row>
    <row r="13406" spans="1:17" hidden="1" x14ac:dyDescent="0.25">
      <c r="A13406" t="s">
        <v>52282</v>
      </c>
      <c r="B13406" t="s">
        <v>52283</v>
      </c>
      <c r="C13406" s="1" t="str">
        <f t="shared" si="1932"/>
        <v>21:0723</v>
      </c>
      <c r="D13406" s="1" t="str">
        <f t="shared" si="1939"/>
        <v>21:0213</v>
      </c>
      <c r="E13406" t="s">
        <v>52284</v>
      </c>
      <c r="F13406" t="s">
        <v>52285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 t="s">
        <v>6252</v>
      </c>
      <c r="P13406" t="s">
        <v>397</v>
      </c>
      <c r="Q13406" t="s">
        <v>392</v>
      </c>
    </row>
    <row r="13407" spans="1:17" hidden="1" x14ac:dyDescent="0.25">
      <c r="A13407" t="s">
        <v>52286</v>
      </c>
      <c r="B13407" t="s">
        <v>52287</v>
      </c>
      <c r="C13407" s="1" t="str">
        <f t="shared" si="1932"/>
        <v>21:0723</v>
      </c>
      <c r="D13407" s="1" t="str">
        <f t="shared" si="1939"/>
        <v>21:0213</v>
      </c>
      <c r="E13407" t="s">
        <v>52288</v>
      </c>
      <c r="F13407" t="s">
        <v>52289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 t="s">
        <v>21</v>
      </c>
      <c r="P13407" t="s">
        <v>22</v>
      </c>
      <c r="Q13407" t="s">
        <v>215</v>
      </c>
    </row>
    <row r="13408" spans="1:17" hidden="1" x14ac:dyDescent="0.25">
      <c r="A13408" t="s">
        <v>52290</v>
      </c>
      <c r="B13408" t="s">
        <v>52291</v>
      </c>
      <c r="C13408" s="1" t="str">
        <f t="shared" si="1932"/>
        <v>21:0723</v>
      </c>
      <c r="D13408" s="1" t="str">
        <f t="shared" si="1939"/>
        <v>21:0213</v>
      </c>
      <c r="E13408" t="s">
        <v>52292</v>
      </c>
      <c r="F13408" t="s">
        <v>52293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 t="s">
        <v>42713</v>
      </c>
      <c r="P13408" t="s">
        <v>356</v>
      </c>
      <c r="Q13408" t="s">
        <v>365</v>
      </c>
    </row>
    <row r="13409" spans="1:17" hidden="1" x14ac:dyDescent="0.25">
      <c r="A13409" t="s">
        <v>52294</v>
      </c>
      <c r="B13409" t="s">
        <v>52295</v>
      </c>
      <c r="C13409" s="1" t="str">
        <f t="shared" si="1932"/>
        <v>21:0723</v>
      </c>
      <c r="D13409" s="1" t="str">
        <f t="shared" si="1939"/>
        <v>21:0213</v>
      </c>
      <c r="E13409" t="s">
        <v>52296</v>
      </c>
      <c r="F13409" t="s">
        <v>52297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 t="s">
        <v>52298</v>
      </c>
      <c r="P13409" t="s">
        <v>45</v>
      </c>
      <c r="Q13409" t="s">
        <v>59</v>
      </c>
    </row>
    <row r="13410" spans="1:17" hidden="1" x14ac:dyDescent="0.25">
      <c r="A13410" t="s">
        <v>52299</v>
      </c>
      <c r="B13410" t="s">
        <v>52300</v>
      </c>
      <c r="C13410" s="1" t="str">
        <f t="shared" si="1932"/>
        <v>21:0723</v>
      </c>
      <c r="D13410" s="1" t="str">
        <f t="shared" si="1939"/>
        <v>21:0213</v>
      </c>
      <c r="E13410" t="s">
        <v>52301</v>
      </c>
      <c r="F13410" t="s">
        <v>52302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 t="s">
        <v>28459</v>
      </c>
      <c r="P13410" t="s">
        <v>583</v>
      </c>
      <c r="Q13410" t="s">
        <v>23</v>
      </c>
    </row>
    <row r="13411" spans="1:17" hidden="1" x14ac:dyDescent="0.25">
      <c r="A13411" t="s">
        <v>52303</v>
      </c>
      <c r="B13411" t="s">
        <v>52304</v>
      </c>
      <c r="C13411" s="1" t="str">
        <f t="shared" si="1932"/>
        <v>21:0723</v>
      </c>
      <c r="D13411" s="1" t="str">
        <f t="shared" si="1939"/>
        <v>21:0213</v>
      </c>
      <c r="E13411" t="s">
        <v>52305</v>
      </c>
      <c r="F13411" t="s">
        <v>52306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 t="s">
        <v>21</v>
      </c>
      <c r="P13411" t="s">
        <v>22</v>
      </c>
      <c r="Q13411" t="s">
        <v>522</v>
      </c>
    </row>
    <row r="13412" spans="1:17" hidden="1" x14ac:dyDescent="0.25">
      <c r="A13412" t="s">
        <v>52307</v>
      </c>
      <c r="B13412" t="s">
        <v>52308</v>
      </c>
      <c r="C13412" s="1" t="str">
        <f t="shared" si="1932"/>
        <v>21:0723</v>
      </c>
      <c r="D13412" s="1" t="str">
        <f t="shared" si="1939"/>
        <v>21:0213</v>
      </c>
      <c r="E13412" t="s">
        <v>52309</v>
      </c>
      <c r="F13412" t="s">
        <v>52310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 t="s">
        <v>50333</v>
      </c>
      <c r="P13412" t="s">
        <v>22</v>
      </c>
      <c r="Q13412" t="s">
        <v>198</v>
      </c>
    </row>
    <row r="13413" spans="1:17" hidden="1" x14ac:dyDescent="0.25">
      <c r="A13413" t="s">
        <v>52311</v>
      </c>
      <c r="B13413" t="s">
        <v>52312</v>
      </c>
      <c r="C13413" s="1" t="str">
        <f t="shared" si="1932"/>
        <v>21:0723</v>
      </c>
      <c r="D13413" s="1" t="str">
        <f t="shared" si="1939"/>
        <v>21:0213</v>
      </c>
      <c r="E13413" t="s">
        <v>52313</v>
      </c>
      <c r="F13413" t="s">
        <v>52314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 t="s">
        <v>49733</v>
      </c>
      <c r="P13413" t="s">
        <v>87</v>
      </c>
      <c r="Q13413" t="s">
        <v>71</v>
      </c>
    </row>
    <row r="13414" spans="1:17" hidden="1" x14ac:dyDescent="0.25">
      <c r="A13414" t="s">
        <v>52315</v>
      </c>
      <c r="B13414" t="s">
        <v>52316</v>
      </c>
      <c r="C13414" s="1" t="str">
        <f t="shared" si="1932"/>
        <v>21:0723</v>
      </c>
      <c r="D13414" s="1" t="str">
        <f t="shared" si="1939"/>
        <v>21:0213</v>
      </c>
      <c r="E13414" t="s">
        <v>52317</v>
      </c>
      <c r="F13414" t="s">
        <v>52318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 t="s">
        <v>28472</v>
      </c>
      <c r="P13414" t="s">
        <v>45</v>
      </c>
      <c r="Q13414" t="s">
        <v>46</v>
      </c>
    </row>
    <row r="13415" spans="1:17" hidden="1" x14ac:dyDescent="0.25">
      <c r="A13415" t="s">
        <v>52319</v>
      </c>
      <c r="B13415" t="s">
        <v>52320</v>
      </c>
      <c r="C13415" s="1" t="str">
        <f t="shared" si="1932"/>
        <v>21:0723</v>
      </c>
      <c r="D13415" s="1" t="str">
        <f t="shared" si="1939"/>
        <v>21:0213</v>
      </c>
      <c r="E13415" t="s">
        <v>52321</v>
      </c>
      <c r="F13415" t="s">
        <v>52322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 t="s">
        <v>7174</v>
      </c>
      <c r="P13415" t="s">
        <v>45</v>
      </c>
      <c r="Q13415" t="s">
        <v>35</v>
      </c>
    </row>
    <row r="13416" spans="1:17" hidden="1" x14ac:dyDescent="0.25">
      <c r="A13416" t="s">
        <v>52323</v>
      </c>
      <c r="B13416" t="s">
        <v>52324</v>
      </c>
      <c r="C13416" s="1" t="str">
        <f t="shared" si="1932"/>
        <v>21:0723</v>
      </c>
      <c r="D13416" s="1" t="str">
        <f t="shared" si="1939"/>
        <v>21:0213</v>
      </c>
      <c r="E13416" t="s">
        <v>52325</v>
      </c>
      <c r="F13416" t="s">
        <v>52326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 t="s">
        <v>42912</v>
      </c>
      <c r="P13416" t="s">
        <v>356</v>
      </c>
      <c r="Q13416" t="s">
        <v>93</v>
      </c>
    </row>
    <row r="13417" spans="1:17" hidden="1" x14ac:dyDescent="0.25">
      <c r="A13417" t="s">
        <v>52327</v>
      </c>
      <c r="B13417" t="s">
        <v>52328</v>
      </c>
      <c r="C13417" s="1" t="str">
        <f t="shared" si="1932"/>
        <v>21:0723</v>
      </c>
      <c r="D13417" s="1" t="str">
        <f t="shared" si="1939"/>
        <v>21:0213</v>
      </c>
      <c r="E13417" t="s">
        <v>52329</v>
      </c>
      <c r="F13417" t="s">
        <v>52330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 t="s">
        <v>21</v>
      </c>
      <c r="P13417" t="s">
        <v>3107</v>
      </c>
      <c r="Q13417" t="s">
        <v>189</v>
      </c>
    </row>
    <row r="13418" spans="1:17" hidden="1" x14ac:dyDescent="0.25">
      <c r="A13418" t="s">
        <v>52331</v>
      </c>
      <c r="B13418" t="s">
        <v>52332</v>
      </c>
      <c r="C13418" s="1" t="str">
        <f t="shared" si="1932"/>
        <v>21:0723</v>
      </c>
      <c r="D13418" s="1" t="str">
        <f t="shared" si="1939"/>
        <v>21:0213</v>
      </c>
      <c r="E13418" t="s">
        <v>52333</v>
      </c>
      <c r="F13418" t="s">
        <v>52334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 t="s">
        <v>21</v>
      </c>
      <c r="P13418" t="s">
        <v>830</v>
      </c>
      <c r="Q13418" t="s">
        <v>93</v>
      </c>
    </row>
    <row r="13419" spans="1:17" hidden="1" x14ac:dyDescent="0.25">
      <c r="A13419" t="s">
        <v>52335</v>
      </c>
      <c r="B13419" t="s">
        <v>52336</v>
      </c>
      <c r="C13419" s="1" t="str">
        <f t="shared" ref="C13419:C13482" si="1942">HYPERLINK("http://geochem.nrcan.gc.ca/cdogs/content/bdl/bdl210723_e.htm", "21:0723")</f>
        <v>21:0723</v>
      </c>
      <c r="D13419" s="1" t="str">
        <f t="shared" si="1939"/>
        <v>21:0213</v>
      </c>
      <c r="E13419" t="s">
        <v>52337</v>
      </c>
      <c r="F13419" t="s">
        <v>52338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 t="s">
        <v>21</v>
      </c>
      <c r="P13419" t="s">
        <v>583</v>
      </c>
      <c r="Q13419" t="s">
        <v>46</v>
      </c>
    </row>
    <row r="13420" spans="1:17" hidden="1" x14ac:dyDescent="0.25">
      <c r="A13420" t="s">
        <v>52339</v>
      </c>
      <c r="B13420" t="s">
        <v>52340</v>
      </c>
      <c r="C13420" s="1" t="str">
        <f t="shared" si="1942"/>
        <v>21:0723</v>
      </c>
      <c r="D13420" s="1" t="str">
        <f t="shared" si="1939"/>
        <v>21:0213</v>
      </c>
      <c r="E13420" t="s">
        <v>52341</v>
      </c>
      <c r="F13420" t="s">
        <v>52342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 t="s">
        <v>16712</v>
      </c>
      <c r="P13420" t="s">
        <v>2212</v>
      </c>
      <c r="Q13420" t="s">
        <v>23</v>
      </c>
    </row>
    <row r="13421" spans="1:17" hidden="1" x14ac:dyDescent="0.25">
      <c r="A13421" t="s">
        <v>52343</v>
      </c>
      <c r="B13421" t="s">
        <v>52344</v>
      </c>
      <c r="C13421" s="1" t="str">
        <f t="shared" si="1942"/>
        <v>21:0723</v>
      </c>
      <c r="D13421" s="1" t="str">
        <f t="shared" si="1939"/>
        <v>21:0213</v>
      </c>
      <c r="E13421" t="s">
        <v>52345</v>
      </c>
      <c r="F13421" t="s">
        <v>52346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 t="s">
        <v>2120</v>
      </c>
      <c r="P13421" t="s">
        <v>87</v>
      </c>
      <c r="Q13421" t="s">
        <v>46</v>
      </c>
    </row>
    <row r="13422" spans="1:17" hidden="1" x14ac:dyDescent="0.25">
      <c r="A13422" t="s">
        <v>52347</v>
      </c>
      <c r="B13422" t="s">
        <v>52348</v>
      </c>
      <c r="C13422" s="1" t="str">
        <f t="shared" si="1942"/>
        <v>21:0723</v>
      </c>
      <c r="D13422" s="1" t="str">
        <f t="shared" si="1939"/>
        <v>21:0213</v>
      </c>
      <c r="E13422" t="s">
        <v>52345</v>
      </c>
      <c r="F13422" t="s">
        <v>52349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 t="s">
        <v>2120</v>
      </c>
      <c r="P13422" t="s">
        <v>87</v>
      </c>
      <c r="Q13422" t="s">
        <v>35</v>
      </c>
    </row>
    <row r="13423" spans="1:17" hidden="1" x14ac:dyDescent="0.25">
      <c r="A13423" t="s">
        <v>52350</v>
      </c>
      <c r="B13423" t="s">
        <v>52351</v>
      </c>
      <c r="C13423" s="1" t="str">
        <f t="shared" si="1942"/>
        <v>21:0723</v>
      </c>
      <c r="D13423" s="1" t="str">
        <f t="shared" si="1939"/>
        <v>21:0213</v>
      </c>
      <c r="E13423" t="s">
        <v>52352</v>
      </c>
      <c r="F13423" t="s">
        <v>52353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 t="s">
        <v>21</v>
      </c>
      <c r="P13423" t="s">
        <v>22</v>
      </c>
      <c r="Q13423" t="s">
        <v>29</v>
      </c>
    </row>
    <row r="13424" spans="1:17" hidden="1" x14ac:dyDescent="0.25">
      <c r="A13424" t="s">
        <v>52354</v>
      </c>
      <c r="B13424" t="s">
        <v>52355</v>
      </c>
      <c r="C13424" s="1" t="str">
        <f t="shared" si="1942"/>
        <v>21:0723</v>
      </c>
      <c r="D13424" s="1" t="str">
        <f t="shared" si="1939"/>
        <v>21:0213</v>
      </c>
      <c r="E13424" t="s">
        <v>52356</v>
      </c>
      <c r="F13424" t="s">
        <v>52357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 t="s">
        <v>21</v>
      </c>
      <c r="P13424" t="s">
        <v>356</v>
      </c>
      <c r="Q13424" t="s">
        <v>35</v>
      </c>
    </row>
    <row r="13425" spans="1:17" hidden="1" x14ac:dyDescent="0.25">
      <c r="A13425" t="s">
        <v>52358</v>
      </c>
      <c r="B13425" t="s">
        <v>52359</v>
      </c>
      <c r="C13425" s="1" t="str">
        <f t="shared" si="1942"/>
        <v>21:0723</v>
      </c>
      <c r="D13425" s="1" t="str">
        <f t="shared" si="1939"/>
        <v>21:0213</v>
      </c>
      <c r="E13425" t="s">
        <v>52360</v>
      </c>
      <c r="F13425" t="s">
        <v>52361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 t="s">
        <v>1818</v>
      </c>
      <c r="P13425" t="s">
        <v>45</v>
      </c>
      <c r="Q13425" t="s">
        <v>93</v>
      </c>
    </row>
    <row r="13426" spans="1:17" hidden="1" x14ac:dyDescent="0.25">
      <c r="A13426" t="s">
        <v>52362</v>
      </c>
      <c r="B13426" t="s">
        <v>52363</v>
      </c>
      <c r="C13426" s="1" t="str">
        <f t="shared" si="1942"/>
        <v>21:0723</v>
      </c>
      <c r="D13426" s="1" t="str">
        <f t="shared" si="1939"/>
        <v>21:0213</v>
      </c>
      <c r="E13426" t="s">
        <v>52364</v>
      </c>
      <c r="F13426" t="s">
        <v>52365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 t="s">
        <v>701</v>
      </c>
      <c r="P13426" t="s">
        <v>356</v>
      </c>
      <c r="Q13426" t="s">
        <v>71</v>
      </c>
    </row>
    <row r="13427" spans="1:17" hidden="1" x14ac:dyDescent="0.25">
      <c r="A13427" t="s">
        <v>52366</v>
      </c>
      <c r="B13427" t="s">
        <v>52367</v>
      </c>
      <c r="C13427" s="1" t="str">
        <f t="shared" si="1942"/>
        <v>21:0723</v>
      </c>
      <c r="D13427" s="1" t="str">
        <f t="shared" si="1939"/>
        <v>21:0213</v>
      </c>
      <c r="E13427" t="s">
        <v>52368</v>
      </c>
      <c r="F13427" t="s">
        <v>52369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 t="s">
        <v>21</v>
      </c>
      <c r="P13427" t="s">
        <v>87</v>
      </c>
      <c r="Q13427" t="s">
        <v>52</v>
      </c>
    </row>
    <row r="13428" spans="1:17" hidden="1" x14ac:dyDescent="0.25">
      <c r="A13428" t="s">
        <v>52370</v>
      </c>
      <c r="B13428" t="s">
        <v>52371</v>
      </c>
      <c r="C13428" s="1" t="str">
        <f t="shared" si="1942"/>
        <v>21:0723</v>
      </c>
      <c r="D13428" s="1" t="str">
        <f t="shared" si="1939"/>
        <v>21:0213</v>
      </c>
      <c r="E13428" t="s">
        <v>52372</v>
      </c>
      <c r="F13428" t="s">
        <v>52373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 t="s">
        <v>76</v>
      </c>
      <c r="P13428" t="s">
        <v>45</v>
      </c>
      <c r="Q13428" t="s">
        <v>71</v>
      </c>
    </row>
    <row r="13429" spans="1:17" hidden="1" x14ac:dyDescent="0.25">
      <c r="A13429" t="s">
        <v>52374</v>
      </c>
      <c r="B13429" t="s">
        <v>52375</v>
      </c>
      <c r="C13429" s="1" t="str">
        <f t="shared" si="1942"/>
        <v>21:0723</v>
      </c>
      <c r="D13429" s="1" t="str">
        <f t="shared" si="1939"/>
        <v>21:0213</v>
      </c>
      <c r="E13429" t="s">
        <v>52376</v>
      </c>
      <c r="F13429" t="s">
        <v>52377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 t="s">
        <v>21</v>
      </c>
      <c r="P13429" t="s">
        <v>45</v>
      </c>
      <c r="Q13429" t="s">
        <v>71</v>
      </c>
    </row>
    <row r="13430" spans="1:17" hidden="1" x14ac:dyDescent="0.25">
      <c r="A13430" t="s">
        <v>52378</v>
      </c>
      <c r="B13430" t="s">
        <v>52379</v>
      </c>
      <c r="C13430" s="1" t="str">
        <f t="shared" si="1942"/>
        <v>21:0723</v>
      </c>
      <c r="D13430" s="1" t="str">
        <f t="shared" si="1939"/>
        <v>21:0213</v>
      </c>
      <c r="E13430" t="s">
        <v>52380</v>
      </c>
      <c r="F13430" t="s">
        <v>52381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 t="s">
        <v>21</v>
      </c>
      <c r="P13430" t="s">
        <v>87</v>
      </c>
      <c r="Q13430" t="s">
        <v>215</v>
      </c>
    </row>
    <row r="13431" spans="1:17" hidden="1" x14ac:dyDescent="0.25">
      <c r="A13431" t="s">
        <v>52382</v>
      </c>
      <c r="B13431" t="s">
        <v>52383</v>
      </c>
      <c r="C13431" s="1" t="str">
        <f t="shared" si="1942"/>
        <v>21:0723</v>
      </c>
      <c r="D13431" s="1" t="str">
        <f t="shared" si="1939"/>
        <v>21:0213</v>
      </c>
      <c r="E13431" t="s">
        <v>52384</v>
      </c>
      <c r="F13431" t="s">
        <v>52385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 t="s">
        <v>21</v>
      </c>
      <c r="P13431" t="s">
        <v>87</v>
      </c>
      <c r="Q13431" t="s">
        <v>198</v>
      </c>
    </row>
    <row r="13432" spans="1:17" hidden="1" x14ac:dyDescent="0.25">
      <c r="A13432" t="s">
        <v>52386</v>
      </c>
      <c r="B13432" t="s">
        <v>52387</v>
      </c>
      <c r="C13432" s="1" t="str">
        <f t="shared" si="1942"/>
        <v>21:0723</v>
      </c>
      <c r="D13432" s="1" t="str">
        <f t="shared" si="1939"/>
        <v>21:0213</v>
      </c>
      <c r="E13432" t="s">
        <v>52388</v>
      </c>
      <c r="F13432" t="s">
        <v>52389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 t="s">
        <v>10166</v>
      </c>
      <c r="P13432" t="s">
        <v>2943</v>
      </c>
      <c r="Q13432" t="s">
        <v>392</v>
      </c>
    </row>
    <row r="13433" spans="1:17" hidden="1" x14ac:dyDescent="0.25">
      <c r="A13433" t="s">
        <v>52390</v>
      </c>
      <c r="B13433" t="s">
        <v>52391</v>
      </c>
      <c r="C13433" s="1" t="str">
        <f t="shared" si="1942"/>
        <v>21:0723</v>
      </c>
      <c r="D13433" s="1" t="str">
        <f t="shared" si="1939"/>
        <v>21:0213</v>
      </c>
      <c r="E13433" t="s">
        <v>52392</v>
      </c>
      <c r="F13433" t="s">
        <v>52393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 t="s">
        <v>21</v>
      </c>
      <c r="P13433" t="s">
        <v>148</v>
      </c>
      <c r="Q13433" t="s">
        <v>215</v>
      </c>
    </row>
    <row r="13434" spans="1:17" hidden="1" x14ac:dyDescent="0.25">
      <c r="A13434" t="s">
        <v>52394</v>
      </c>
      <c r="B13434" t="s">
        <v>52395</v>
      </c>
      <c r="C13434" s="1" t="str">
        <f t="shared" si="1942"/>
        <v>21:0723</v>
      </c>
      <c r="D13434" s="1" t="str">
        <f t="shared" si="1939"/>
        <v>21:0213</v>
      </c>
      <c r="E13434" t="s">
        <v>52396</v>
      </c>
      <c r="F13434" t="s">
        <v>52397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 t="s">
        <v>21</v>
      </c>
      <c r="P13434" t="s">
        <v>356</v>
      </c>
      <c r="Q13434" t="s">
        <v>392</v>
      </c>
    </row>
    <row r="13435" spans="1:17" hidden="1" x14ac:dyDescent="0.25">
      <c r="A13435" t="s">
        <v>52398</v>
      </c>
      <c r="B13435" t="s">
        <v>52399</v>
      </c>
      <c r="C13435" s="1" t="str">
        <f t="shared" si="1942"/>
        <v>21:0723</v>
      </c>
      <c r="D13435" s="1" t="str">
        <f t="shared" si="1939"/>
        <v>21:0213</v>
      </c>
      <c r="E13435" t="s">
        <v>52400</v>
      </c>
      <c r="F13435" t="s">
        <v>52401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 t="s">
        <v>21</v>
      </c>
      <c r="P13435" t="s">
        <v>22</v>
      </c>
      <c r="Q13435" t="s">
        <v>93</v>
      </c>
    </row>
    <row r="13436" spans="1:17" hidden="1" x14ac:dyDescent="0.25">
      <c r="A13436" t="s">
        <v>52402</v>
      </c>
      <c r="B13436" t="s">
        <v>52403</v>
      </c>
      <c r="C13436" s="1" t="str">
        <f t="shared" si="1942"/>
        <v>21:0723</v>
      </c>
      <c r="D13436" s="1" t="str">
        <f t="shared" si="1939"/>
        <v>21:0213</v>
      </c>
      <c r="E13436" t="s">
        <v>52404</v>
      </c>
      <c r="F13436" t="s">
        <v>52405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 t="s">
        <v>607</v>
      </c>
      <c r="P13436" t="s">
        <v>2212</v>
      </c>
      <c r="Q13436" t="s">
        <v>522</v>
      </c>
    </row>
    <row r="13437" spans="1:17" hidden="1" x14ac:dyDescent="0.25">
      <c r="A13437" t="s">
        <v>52406</v>
      </c>
      <c r="B13437" t="s">
        <v>52407</v>
      </c>
      <c r="C13437" s="1" t="str">
        <f t="shared" si="1942"/>
        <v>21:0723</v>
      </c>
      <c r="D13437" s="1" t="str">
        <f t="shared" si="1939"/>
        <v>21:0213</v>
      </c>
      <c r="E13437" t="s">
        <v>52408</v>
      </c>
      <c r="F13437" t="s">
        <v>52409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 t="s">
        <v>21</v>
      </c>
      <c r="P13437" t="s">
        <v>397</v>
      </c>
      <c r="Q13437" t="s">
        <v>365</v>
      </c>
    </row>
    <row r="13438" spans="1:17" hidden="1" x14ac:dyDescent="0.25">
      <c r="A13438" t="s">
        <v>52410</v>
      </c>
      <c r="B13438" t="s">
        <v>52411</v>
      </c>
      <c r="C13438" s="1" t="str">
        <f t="shared" si="1942"/>
        <v>21:0723</v>
      </c>
      <c r="D13438" s="1" t="str">
        <f>HYPERLINK("http://geochem.nrcan.gc.ca/cdogs/content/svy/svy_e.htm", "")</f>
        <v/>
      </c>
      <c r="G13438" s="1" t="str">
        <f>HYPERLINK("http://geochem.nrcan.gc.ca/cdogs/content/cr_/cr_00084_e.htm", "84")</f>
        <v>84</v>
      </c>
      <c r="J13438" t="s">
        <v>11703</v>
      </c>
      <c r="K13438" t="s">
        <v>11704</v>
      </c>
      <c r="O13438" t="s">
        <v>2120</v>
      </c>
      <c r="P13438" t="s">
        <v>87</v>
      </c>
      <c r="Q13438" t="s">
        <v>59</v>
      </c>
    </row>
    <row r="13439" spans="1:17" hidden="1" x14ac:dyDescent="0.25">
      <c r="A13439" t="s">
        <v>52412</v>
      </c>
      <c r="B13439" t="s">
        <v>52413</v>
      </c>
      <c r="C13439" s="1" t="str">
        <f t="shared" si="1942"/>
        <v>21:0723</v>
      </c>
      <c r="D13439" s="1" t="str">
        <f>HYPERLINK("http://geochem.nrcan.gc.ca/cdogs/content/svy/svy210213_e.htm", "21:0213")</f>
        <v>21:0213</v>
      </c>
      <c r="E13439" t="s">
        <v>52414</v>
      </c>
      <c r="F13439" t="s">
        <v>52415</v>
      </c>
      <c r="H13439">
        <v>62.767289400000003</v>
      </c>
      <c r="I13439">
        <v>-134.55072960000001</v>
      </c>
      <c r="J13439" s="1" t="str">
        <f>HYPERLINK("http://geochem.nrcan.gc.ca/cdogs/content/kwd/kwd020018_e.htm", "Fluid (stream)")</f>
        <v>Fluid (stream)</v>
      </c>
      <c r="K13439" s="1" t="str">
        <f>HYPERLINK("http://geochem.nrcan.gc.ca/cdogs/content/kwd/kwd080007_e.htm", "Untreated Water")</f>
        <v>Untreated Water</v>
      </c>
      <c r="O13439" t="s">
        <v>21</v>
      </c>
      <c r="P13439" t="s">
        <v>87</v>
      </c>
      <c r="Q13439" t="s">
        <v>392</v>
      </c>
    </row>
    <row r="13440" spans="1:17" hidden="1" x14ac:dyDescent="0.25">
      <c r="A13440" t="s">
        <v>52416</v>
      </c>
      <c r="B13440" t="s">
        <v>52417</v>
      </c>
      <c r="C13440" s="1" t="str">
        <f t="shared" si="1942"/>
        <v>21:0723</v>
      </c>
      <c r="D13440" s="1" t="str">
        <f>HYPERLINK("http://geochem.nrcan.gc.ca/cdogs/content/svy/svy210213_e.htm", "21:0213")</f>
        <v>21:0213</v>
      </c>
      <c r="E13440" t="s">
        <v>52418</v>
      </c>
      <c r="F13440" t="s">
        <v>52419</v>
      </c>
      <c r="H13440">
        <v>62.746588600000003</v>
      </c>
      <c r="I13440">
        <v>-134.61661549999999</v>
      </c>
      <c r="J13440" s="1" t="str">
        <f>HYPERLINK("http://geochem.nrcan.gc.ca/cdogs/content/kwd/kwd020018_e.htm", "Fluid (stream)")</f>
        <v>Fluid (stream)</v>
      </c>
      <c r="K13440" s="1" t="str">
        <f>HYPERLINK("http://geochem.nrcan.gc.ca/cdogs/content/kwd/kwd080007_e.htm", "Untreated Water")</f>
        <v>Untreated Water</v>
      </c>
      <c r="O13440" t="s">
        <v>12375</v>
      </c>
      <c r="P13440" t="s">
        <v>4608</v>
      </c>
      <c r="Q13440" t="s">
        <v>365</v>
      </c>
    </row>
    <row r="13441" spans="1:17" hidden="1" x14ac:dyDescent="0.25">
      <c r="A13441" t="s">
        <v>52420</v>
      </c>
      <c r="B13441" t="s">
        <v>52421</v>
      </c>
      <c r="C13441" s="1" t="str">
        <f t="shared" si="1942"/>
        <v>21:0723</v>
      </c>
      <c r="D13441" s="1" t="str">
        <f>HYPERLINK("http://geochem.nrcan.gc.ca/cdogs/content/svy/svy210213_e.htm", "21:0213")</f>
        <v>21:0213</v>
      </c>
      <c r="E13441" t="s">
        <v>52422</v>
      </c>
      <c r="F13441" t="s">
        <v>52423</v>
      </c>
      <c r="H13441">
        <v>62.782890399999999</v>
      </c>
      <c r="I13441">
        <v>-134.64432110000001</v>
      </c>
      <c r="J13441" s="1" t="str">
        <f>HYPERLINK("http://geochem.nrcan.gc.ca/cdogs/content/kwd/kwd020018_e.htm", "Fluid (stream)")</f>
        <v>Fluid (stream)</v>
      </c>
      <c r="K13441" s="1" t="str">
        <f>HYPERLINK("http://geochem.nrcan.gc.ca/cdogs/content/kwd/kwd080007_e.htm", "Untreated Water")</f>
        <v>Untreated Water</v>
      </c>
      <c r="O13441" t="s">
        <v>2418</v>
      </c>
      <c r="P13441" t="s">
        <v>356</v>
      </c>
      <c r="Q13441" t="s">
        <v>35</v>
      </c>
    </row>
    <row r="13442" spans="1:17" hidden="1" x14ac:dyDescent="0.25">
      <c r="A13442" t="s">
        <v>52424</v>
      </c>
      <c r="B13442" t="s">
        <v>52425</v>
      </c>
      <c r="C13442" s="1" t="str">
        <f t="shared" si="1942"/>
        <v>21:0723</v>
      </c>
      <c r="D13442" s="1" t="str">
        <f>HYPERLINK("http://geochem.nrcan.gc.ca/cdogs/content/svy/svy210213_e.htm", "21:0213")</f>
        <v>21:0213</v>
      </c>
      <c r="E13442" t="s">
        <v>52426</v>
      </c>
      <c r="F13442" t="s">
        <v>52427</v>
      </c>
      <c r="H13442">
        <v>62.764592399999998</v>
      </c>
      <c r="I13442">
        <v>-134.7075269</v>
      </c>
      <c r="J13442" s="1" t="str">
        <f>HYPERLINK("http://geochem.nrcan.gc.ca/cdogs/content/kwd/kwd020018_e.htm", "Fluid (stream)")</f>
        <v>Fluid (stream)</v>
      </c>
      <c r="K13442" s="1" t="str">
        <f>HYPERLINK("http://geochem.nrcan.gc.ca/cdogs/content/kwd/kwd080007_e.htm", "Untreated Water")</f>
        <v>Untreated Water</v>
      </c>
      <c r="O13442" t="s">
        <v>21</v>
      </c>
      <c r="P13442" t="s">
        <v>45</v>
      </c>
      <c r="Q13442" t="s">
        <v>23</v>
      </c>
    </row>
    <row r="13443" spans="1:17" hidden="1" x14ac:dyDescent="0.25">
      <c r="A13443" t="s">
        <v>52428</v>
      </c>
      <c r="B13443" t="s">
        <v>52429</v>
      </c>
      <c r="C13443" s="1" t="str">
        <f t="shared" si="1942"/>
        <v>21:0723</v>
      </c>
      <c r="D13443" s="1" t="str">
        <f>HYPERLINK("http://geochem.nrcan.gc.ca/cdogs/content/svy/svy_e.htm", "")</f>
        <v/>
      </c>
      <c r="G13443" s="1" t="str">
        <f>HYPERLINK("http://geochem.nrcan.gc.ca/cdogs/content/cr_/cr_00086_e.htm", "86")</f>
        <v>86</v>
      </c>
      <c r="J13443" t="s">
        <v>11703</v>
      </c>
      <c r="K13443" t="s">
        <v>11704</v>
      </c>
      <c r="O13443" t="s">
        <v>576</v>
      </c>
      <c r="P13443" t="s">
        <v>22</v>
      </c>
      <c r="Q13443" t="s">
        <v>103</v>
      </c>
    </row>
    <row r="13444" spans="1:17" hidden="1" x14ac:dyDescent="0.25">
      <c r="A13444" t="s">
        <v>52430</v>
      </c>
      <c r="B13444" t="s">
        <v>52431</v>
      </c>
      <c r="C13444" s="1" t="str">
        <f t="shared" si="1942"/>
        <v>21:0723</v>
      </c>
      <c r="D13444" s="1" t="str">
        <f t="shared" ref="D13444:D13475" si="1943">HYPERLINK("http://geochem.nrcan.gc.ca/cdogs/content/svy/svy210213_e.htm", "21:0213")</f>
        <v>21:0213</v>
      </c>
      <c r="E13444" t="s">
        <v>52426</v>
      </c>
      <c r="F13444" t="s">
        <v>52432</v>
      </c>
      <c r="H13444">
        <v>62.764592399999998</v>
      </c>
      <c r="I13444">
        <v>-134.7075269</v>
      </c>
      <c r="J13444" s="1" t="str">
        <f t="shared" ref="J13444:J13475" si="1944">HYPERLINK("http://geochem.nrcan.gc.ca/cdogs/content/kwd/kwd020018_e.htm", "Fluid (stream)")</f>
        <v>Fluid (stream)</v>
      </c>
      <c r="K13444" s="1" t="str">
        <f t="shared" ref="K13444:K13475" si="1945">HYPERLINK("http://geochem.nrcan.gc.ca/cdogs/content/kwd/kwd080007_e.htm", "Untreated Water")</f>
        <v>Untreated Water</v>
      </c>
      <c r="O13444" t="s">
        <v>21</v>
      </c>
      <c r="P13444" t="s">
        <v>45</v>
      </c>
      <c r="Q13444" t="s">
        <v>46</v>
      </c>
    </row>
    <row r="13445" spans="1:17" hidden="1" x14ac:dyDescent="0.25">
      <c r="A13445" t="s">
        <v>52433</v>
      </c>
      <c r="B13445" t="s">
        <v>52434</v>
      </c>
      <c r="C13445" s="1" t="str">
        <f t="shared" si="1942"/>
        <v>21:0723</v>
      </c>
      <c r="D13445" s="1" t="str">
        <f t="shared" si="1943"/>
        <v>21:0213</v>
      </c>
      <c r="E13445" t="s">
        <v>52435</v>
      </c>
      <c r="F13445" t="s">
        <v>52436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 t="s">
        <v>21</v>
      </c>
      <c r="P13445" t="s">
        <v>87</v>
      </c>
      <c r="Q13445" t="s">
        <v>398</v>
      </c>
    </row>
    <row r="13446" spans="1:17" hidden="1" x14ac:dyDescent="0.25">
      <c r="A13446" t="s">
        <v>52437</v>
      </c>
      <c r="B13446" t="s">
        <v>52438</v>
      </c>
      <c r="C13446" s="1" t="str">
        <f t="shared" si="1942"/>
        <v>21:0723</v>
      </c>
      <c r="D13446" s="1" t="str">
        <f t="shared" si="1943"/>
        <v>21:0213</v>
      </c>
      <c r="E13446" t="s">
        <v>52439</v>
      </c>
      <c r="F13446" t="s">
        <v>52440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 t="s">
        <v>3406</v>
      </c>
      <c r="P13446" t="s">
        <v>22</v>
      </c>
      <c r="Q13446" t="s">
        <v>398</v>
      </c>
    </row>
    <row r="13447" spans="1:17" hidden="1" x14ac:dyDescent="0.25">
      <c r="A13447" t="s">
        <v>52441</v>
      </c>
      <c r="B13447" t="s">
        <v>52442</v>
      </c>
      <c r="C13447" s="1" t="str">
        <f t="shared" si="1942"/>
        <v>21:0723</v>
      </c>
      <c r="D13447" s="1" t="str">
        <f t="shared" si="1943"/>
        <v>21:0213</v>
      </c>
      <c r="E13447" t="s">
        <v>52443</v>
      </c>
      <c r="F13447" t="s">
        <v>52444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 t="s">
        <v>576</v>
      </c>
      <c r="P13447" t="s">
        <v>45</v>
      </c>
      <c r="Q13447" t="s">
        <v>29</v>
      </c>
    </row>
    <row r="13448" spans="1:17" hidden="1" x14ac:dyDescent="0.25">
      <c r="A13448" t="s">
        <v>52445</v>
      </c>
      <c r="B13448" t="s">
        <v>52446</v>
      </c>
      <c r="C13448" s="1" t="str">
        <f t="shared" si="1942"/>
        <v>21:0723</v>
      </c>
      <c r="D13448" s="1" t="str">
        <f t="shared" si="1943"/>
        <v>21:0213</v>
      </c>
      <c r="E13448" t="s">
        <v>52447</v>
      </c>
      <c r="F13448" t="s">
        <v>52448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 t="s">
        <v>17101</v>
      </c>
      <c r="P13448" t="s">
        <v>87</v>
      </c>
      <c r="Q13448" t="s">
        <v>29</v>
      </c>
    </row>
    <row r="13449" spans="1:17" hidden="1" x14ac:dyDescent="0.25">
      <c r="A13449" t="s">
        <v>52449</v>
      </c>
      <c r="B13449" t="s">
        <v>52450</v>
      </c>
      <c r="C13449" s="1" t="str">
        <f t="shared" si="1942"/>
        <v>21:0723</v>
      </c>
      <c r="D13449" s="1" t="str">
        <f t="shared" si="1943"/>
        <v>21:0213</v>
      </c>
      <c r="E13449" t="s">
        <v>52451</v>
      </c>
      <c r="F13449" t="s">
        <v>52452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 t="s">
        <v>19597</v>
      </c>
      <c r="P13449" t="s">
        <v>45</v>
      </c>
      <c r="Q13449" t="s">
        <v>29</v>
      </c>
    </row>
    <row r="13450" spans="1:17" hidden="1" x14ac:dyDescent="0.25">
      <c r="A13450" t="s">
        <v>52453</v>
      </c>
      <c r="B13450" t="s">
        <v>52454</v>
      </c>
      <c r="C13450" s="1" t="str">
        <f t="shared" si="1942"/>
        <v>21:0723</v>
      </c>
      <c r="D13450" s="1" t="str">
        <f t="shared" si="1943"/>
        <v>21:0213</v>
      </c>
      <c r="E13450" t="s">
        <v>52455</v>
      </c>
      <c r="F13450" t="s">
        <v>52456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 t="s">
        <v>21</v>
      </c>
      <c r="P13450" t="s">
        <v>45</v>
      </c>
      <c r="Q13450" t="s">
        <v>59</v>
      </c>
    </row>
    <row r="13451" spans="1:17" hidden="1" x14ac:dyDescent="0.25">
      <c r="A13451" t="s">
        <v>52457</v>
      </c>
      <c r="B13451" t="s">
        <v>52458</v>
      </c>
      <c r="C13451" s="1" t="str">
        <f t="shared" si="1942"/>
        <v>21:0723</v>
      </c>
      <c r="D13451" s="1" t="str">
        <f t="shared" si="1943"/>
        <v>21:0213</v>
      </c>
      <c r="E13451" t="s">
        <v>52459</v>
      </c>
      <c r="F13451" t="s">
        <v>52460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 t="s">
        <v>5780</v>
      </c>
      <c r="P13451" t="s">
        <v>45</v>
      </c>
      <c r="Q13451" t="s">
        <v>59</v>
      </c>
    </row>
    <row r="13452" spans="1:17" hidden="1" x14ac:dyDescent="0.25">
      <c r="A13452" t="s">
        <v>52461</v>
      </c>
      <c r="B13452" t="s">
        <v>52462</v>
      </c>
      <c r="C13452" s="1" t="str">
        <f t="shared" si="1942"/>
        <v>21:0723</v>
      </c>
      <c r="D13452" s="1" t="str">
        <f t="shared" si="1943"/>
        <v>21:0213</v>
      </c>
      <c r="E13452" t="s">
        <v>52463</v>
      </c>
      <c r="F13452" t="s">
        <v>52464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 t="s">
        <v>21</v>
      </c>
      <c r="P13452" t="s">
        <v>87</v>
      </c>
      <c r="Q13452" t="s">
        <v>52</v>
      </c>
    </row>
    <row r="13453" spans="1:17" hidden="1" x14ac:dyDescent="0.25">
      <c r="A13453" t="s">
        <v>52465</v>
      </c>
      <c r="B13453" t="s">
        <v>52466</v>
      </c>
      <c r="C13453" s="1" t="str">
        <f t="shared" si="1942"/>
        <v>21:0723</v>
      </c>
      <c r="D13453" s="1" t="str">
        <f t="shared" si="1943"/>
        <v>21:0213</v>
      </c>
      <c r="E13453" t="s">
        <v>52467</v>
      </c>
      <c r="F13453" t="s">
        <v>52468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 t="s">
        <v>3560</v>
      </c>
      <c r="P13453" t="s">
        <v>87</v>
      </c>
      <c r="Q13453" t="s">
        <v>198</v>
      </c>
    </row>
    <row r="13454" spans="1:17" hidden="1" x14ac:dyDescent="0.25">
      <c r="A13454" t="s">
        <v>52469</v>
      </c>
      <c r="B13454" t="s">
        <v>52470</v>
      </c>
      <c r="C13454" s="1" t="str">
        <f t="shared" si="1942"/>
        <v>21:0723</v>
      </c>
      <c r="D13454" s="1" t="str">
        <f t="shared" si="1943"/>
        <v>21:0213</v>
      </c>
      <c r="E13454" t="s">
        <v>52471</v>
      </c>
      <c r="F13454" t="s">
        <v>52472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 t="s">
        <v>21</v>
      </c>
      <c r="P13454" t="s">
        <v>148</v>
      </c>
      <c r="Q13454" t="s">
        <v>398</v>
      </c>
    </row>
    <row r="13455" spans="1:17" hidden="1" x14ac:dyDescent="0.25">
      <c r="A13455" t="s">
        <v>52473</v>
      </c>
      <c r="B13455" t="s">
        <v>52474</v>
      </c>
      <c r="C13455" s="1" t="str">
        <f t="shared" si="1942"/>
        <v>21:0723</v>
      </c>
      <c r="D13455" s="1" t="str">
        <f t="shared" si="1943"/>
        <v>21:0213</v>
      </c>
      <c r="E13455" t="s">
        <v>52475</v>
      </c>
      <c r="F13455" t="s">
        <v>52476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 t="s">
        <v>3065</v>
      </c>
      <c r="P13455" t="s">
        <v>87</v>
      </c>
      <c r="Q13455" t="s">
        <v>93</v>
      </c>
    </row>
    <row r="13456" spans="1:17" hidden="1" x14ac:dyDescent="0.25">
      <c r="A13456" t="s">
        <v>52477</v>
      </c>
      <c r="B13456" t="s">
        <v>52478</v>
      </c>
      <c r="C13456" s="1" t="str">
        <f t="shared" si="1942"/>
        <v>21:0723</v>
      </c>
      <c r="D13456" s="1" t="str">
        <f t="shared" si="1943"/>
        <v>21:0213</v>
      </c>
      <c r="E13456" t="s">
        <v>52479</v>
      </c>
      <c r="F13456" t="s">
        <v>52480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 t="s">
        <v>21</v>
      </c>
      <c r="P13456" t="s">
        <v>87</v>
      </c>
      <c r="Q13456" t="s">
        <v>149</v>
      </c>
    </row>
    <row r="13457" spans="1:17" hidden="1" x14ac:dyDescent="0.25">
      <c r="A13457" t="s">
        <v>52481</v>
      </c>
      <c r="B13457" t="s">
        <v>52482</v>
      </c>
      <c r="C13457" s="1" t="str">
        <f t="shared" si="1942"/>
        <v>21:0723</v>
      </c>
      <c r="D13457" s="1" t="str">
        <f t="shared" si="1943"/>
        <v>21:0213</v>
      </c>
      <c r="E13457" t="s">
        <v>52483</v>
      </c>
      <c r="F13457" t="s">
        <v>52484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 t="s">
        <v>21</v>
      </c>
      <c r="P13457" t="s">
        <v>148</v>
      </c>
      <c r="Q13457" t="s">
        <v>71</v>
      </c>
    </row>
    <row r="13458" spans="1:17" hidden="1" x14ac:dyDescent="0.25">
      <c r="A13458" t="s">
        <v>52485</v>
      </c>
      <c r="B13458" t="s">
        <v>52486</v>
      </c>
      <c r="C13458" s="1" t="str">
        <f t="shared" si="1942"/>
        <v>21:0723</v>
      </c>
      <c r="D13458" s="1" t="str">
        <f t="shared" si="1943"/>
        <v>21:0213</v>
      </c>
      <c r="E13458" t="s">
        <v>52487</v>
      </c>
      <c r="F13458" t="s">
        <v>52488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 t="s">
        <v>21</v>
      </c>
      <c r="P13458" t="s">
        <v>148</v>
      </c>
      <c r="Q13458" t="s">
        <v>103</v>
      </c>
    </row>
    <row r="13459" spans="1:17" hidden="1" x14ac:dyDescent="0.25">
      <c r="A13459" t="s">
        <v>52489</v>
      </c>
      <c r="B13459" t="s">
        <v>52490</v>
      </c>
      <c r="C13459" s="1" t="str">
        <f t="shared" si="1942"/>
        <v>21:0723</v>
      </c>
      <c r="D13459" s="1" t="str">
        <f t="shared" si="1943"/>
        <v>21:0213</v>
      </c>
      <c r="E13459" t="s">
        <v>52491</v>
      </c>
      <c r="F13459" t="s">
        <v>52492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 t="s">
        <v>3098</v>
      </c>
      <c r="P13459" t="s">
        <v>583</v>
      </c>
      <c r="Q13459" t="s">
        <v>23</v>
      </c>
    </row>
    <row r="13460" spans="1:17" hidden="1" x14ac:dyDescent="0.25">
      <c r="A13460" t="s">
        <v>52493</v>
      </c>
      <c r="B13460" t="s">
        <v>52494</v>
      </c>
      <c r="C13460" s="1" t="str">
        <f t="shared" si="1942"/>
        <v>21:0723</v>
      </c>
      <c r="D13460" s="1" t="str">
        <f t="shared" si="1943"/>
        <v>21:0213</v>
      </c>
      <c r="E13460" t="s">
        <v>52495</v>
      </c>
      <c r="F13460" t="s">
        <v>52496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 t="s">
        <v>7174</v>
      </c>
      <c r="P13460" t="s">
        <v>583</v>
      </c>
      <c r="Q13460" t="s">
        <v>522</v>
      </c>
    </row>
    <row r="13461" spans="1:17" hidden="1" x14ac:dyDescent="0.25">
      <c r="A13461" t="s">
        <v>52497</v>
      </c>
      <c r="B13461" t="s">
        <v>52498</v>
      </c>
      <c r="C13461" s="1" t="str">
        <f t="shared" si="1942"/>
        <v>21:0723</v>
      </c>
      <c r="D13461" s="1" t="str">
        <f t="shared" si="1943"/>
        <v>21:0213</v>
      </c>
      <c r="E13461" t="s">
        <v>52499</v>
      </c>
      <c r="F13461" t="s">
        <v>52500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 t="s">
        <v>17101</v>
      </c>
      <c r="P13461" t="s">
        <v>22</v>
      </c>
      <c r="Q13461" t="s">
        <v>392</v>
      </c>
    </row>
    <row r="13462" spans="1:17" hidden="1" x14ac:dyDescent="0.25">
      <c r="A13462" t="s">
        <v>52501</v>
      </c>
      <c r="B13462" t="s">
        <v>52502</v>
      </c>
      <c r="C13462" s="1" t="str">
        <f t="shared" si="1942"/>
        <v>21:0723</v>
      </c>
      <c r="D13462" s="1" t="str">
        <f t="shared" si="1943"/>
        <v>21:0213</v>
      </c>
      <c r="E13462" t="s">
        <v>52503</v>
      </c>
      <c r="F13462" t="s">
        <v>52504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 t="s">
        <v>21</v>
      </c>
      <c r="P13462" t="s">
        <v>148</v>
      </c>
      <c r="Q13462" t="s">
        <v>29</v>
      </c>
    </row>
    <row r="13463" spans="1:17" hidden="1" x14ac:dyDescent="0.25">
      <c r="A13463" t="s">
        <v>52505</v>
      </c>
      <c r="B13463" t="s">
        <v>52506</v>
      </c>
      <c r="C13463" s="1" t="str">
        <f t="shared" si="1942"/>
        <v>21:0723</v>
      </c>
      <c r="D13463" s="1" t="str">
        <f t="shared" si="1943"/>
        <v>21:0213</v>
      </c>
      <c r="E13463" t="s">
        <v>52503</v>
      </c>
      <c r="F13463" t="s">
        <v>52507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 t="s">
        <v>2379</v>
      </c>
      <c r="P13463" t="s">
        <v>148</v>
      </c>
      <c r="Q13463" t="s">
        <v>215</v>
      </c>
    </row>
    <row r="13464" spans="1:17" hidden="1" x14ac:dyDescent="0.25">
      <c r="A13464" t="s">
        <v>52508</v>
      </c>
      <c r="B13464" t="s">
        <v>52509</v>
      </c>
      <c r="C13464" s="1" t="str">
        <f t="shared" si="1942"/>
        <v>21:0723</v>
      </c>
      <c r="D13464" s="1" t="str">
        <f t="shared" si="1943"/>
        <v>21:0213</v>
      </c>
      <c r="E13464" t="s">
        <v>52510</v>
      </c>
      <c r="F13464" t="s">
        <v>52511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 t="s">
        <v>21</v>
      </c>
      <c r="P13464" t="s">
        <v>87</v>
      </c>
      <c r="Q13464" t="s">
        <v>198</v>
      </c>
    </row>
    <row r="13465" spans="1:17" hidden="1" x14ac:dyDescent="0.25">
      <c r="A13465" t="s">
        <v>52512</v>
      </c>
      <c r="B13465" t="s">
        <v>52513</v>
      </c>
      <c r="C13465" s="1" t="str">
        <f t="shared" si="1942"/>
        <v>21:0723</v>
      </c>
      <c r="D13465" s="1" t="str">
        <f t="shared" si="1943"/>
        <v>21:0213</v>
      </c>
      <c r="E13465" t="s">
        <v>52514</v>
      </c>
      <c r="F13465" t="s">
        <v>52515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 t="s">
        <v>21</v>
      </c>
      <c r="P13465" t="s">
        <v>148</v>
      </c>
      <c r="Q13465" t="s">
        <v>23</v>
      </c>
    </row>
    <row r="13466" spans="1:17" hidden="1" x14ac:dyDescent="0.25">
      <c r="A13466" t="s">
        <v>52516</v>
      </c>
      <c r="B13466" t="s">
        <v>52517</v>
      </c>
      <c r="C13466" s="1" t="str">
        <f t="shared" si="1942"/>
        <v>21:0723</v>
      </c>
      <c r="D13466" s="1" t="str">
        <f t="shared" si="1943"/>
        <v>21:0213</v>
      </c>
      <c r="E13466" t="s">
        <v>52518</v>
      </c>
      <c r="F13466" t="s">
        <v>52519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 t="s">
        <v>21</v>
      </c>
      <c r="P13466" t="s">
        <v>148</v>
      </c>
      <c r="Q13466" t="s">
        <v>46</v>
      </c>
    </row>
    <row r="13467" spans="1:17" hidden="1" x14ac:dyDescent="0.25">
      <c r="A13467" t="s">
        <v>52520</v>
      </c>
      <c r="B13467" t="s">
        <v>52521</v>
      </c>
      <c r="C13467" s="1" t="str">
        <f t="shared" si="1942"/>
        <v>21:0723</v>
      </c>
      <c r="D13467" s="1" t="str">
        <f t="shared" si="1943"/>
        <v>21:0213</v>
      </c>
      <c r="E13467" t="s">
        <v>52522</v>
      </c>
      <c r="F13467" t="s">
        <v>52523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 t="s">
        <v>21</v>
      </c>
      <c r="P13467" t="s">
        <v>148</v>
      </c>
      <c r="Q13467" t="s">
        <v>103</v>
      </c>
    </row>
    <row r="13468" spans="1:17" hidden="1" x14ac:dyDescent="0.25">
      <c r="A13468" t="s">
        <v>52524</v>
      </c>
      <c r="B13468" t="s">
        <v>52525</v>
      </c>
      <c r="C13468" s="1" t="str">
        <f t="shared" si="1942"/>
        <v>21:0723</v>
      </c>
      <c r="D13468" s="1" t="str">
        <f t="shared" si="1943"/>
        <v>21:0213</v>
      </c>
      <c r="E13468" t="s">
        <v>52526</v>
      </c>
      <c r="F13468" t="s">
        <v>52527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 t="s">
        <v>21</v>
      </c>
      <c r="P13468" t="s">
        <v>87</v>
      </c>
      <c r="Q13468" t="s">
        <v>35</v>
      </c>
    </row>
    <row r="13469" spans="1:17" hidden="1" x14ac:dyDescent="0.25">
      <c r="A13469" t="s">
        <v>52528</v>
      </c>
      <c r="B13469" t="s">
        <v>52529</v>
      </c>
      <c r="C13469" s="1" t="str">
        <f t="shared" si="1942"/>
        <v>21:0723</v>
      </c>
      <c r="D13469" s="1" t="str">
        <f t="shared" si="1943"/>
        <v>21:0213</v>
      </c>
      <c r="E13469" t="s">
        <v>52530</v>
      </c>
      <c r="F13469" t="s">
        <v>52531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 t="s">
        <v>52532</v>
      </c>
      <c r="P13469" t="s">
        <v>1833</v>
      </c>
      <c r="Q13469" t="s">
        <v>365</v>
      </c>
    </row>
    <row r="13470" spans="1:17" hidden="1" x14ac:dyDescent="0.25">
      <c r="A13470" t="s">
        <v>52533</v>
      </c>
      <c r="B13470" t="s">
        <v>52534</v>
      </c>
      <c r="C13470" s="1" t="str">
        <f t="shared" si="1942"/>
        <v>21:0723</v>
      </c>
      <c r="D13470" s="1" t="str">
        <f t="shared" si="1943"/>
        <v>21:0213</v>
      </c>
      <c r="E13470" t="s">
        <v>52535</v>
      </c>
      <c r="F13470" t="s">
        <v>52536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 t="s">
        <v>21</v>
      </c>
      <c r="P13470" t="s">
        <v>2212</v>
      </c>
      <c r="Q13470" t="s">
        <v>29</v>
      </c>
    </row>
    <row r="13471" spans="1:17" hidden="1" x14ac:dyDescent="0.25">
      <c r="A13471" t="s">
        <v>52537</v>
      </c>
      <c r="B13471" t="s">
        <v>52538</v>
      </c>
      <c r="C13471" s="1" t="str">
        <f t="shared" si="1942"/>
        <v>21:0723</v>
      </c>
      <c r="D13471" s="1" t="str">
        <f t="shared" si="1943"/>
        <v>21:0213</v>
      </c>
      <c r="E13471" t="s">
        <v>52539</v>
      </c>
      <c r="F13471" t="s">
        <v>52540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 t="s">
        <v>21</v>
      </c>
      <c r="P13471" t="s">
        <v>2212</v>
      </c>
      <c r="Q13471" t="s">
        <v>46</v>
      </c>
    </row>
    <row r="13472" spans="1:17" hidden="1" x14ac:dyDescent="0.25">
      <c r="A13472" t="s">
        <v>52541</v>
      </c>
      <c r="B13472" t="s">
        <v>52542</v>
      </c>
      <c r="C13472" s="1" t="str">
        <f t="shared" si="1942"/>
        <v>21:0723</v>
      </c>
      <c r="D13472" s="1" t="str">
        <f t="shared" si="1943"/>
        <v>21:0213</v>
      </c>
      <c r="E13472" t="s">
        <v>52543</v>
      </c>
      <c r="F13472" t="s">
        <v>52544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 t="s">
        <v>45332</v>
      </c>
      <c r="P13472" t="s">
        <v>356</v>
      </c>
      <c r="Q13472" t="s">
        <v>398</v>
      </c>
    </row>
    <row r="13473" spans="1:17" hidden="1" x14ac:dyDescent="0.25">
      <c r="A13473" t="s">
        <v>52545</v>
      </c>
      <c r="B13473" t="s">
        <v>52546</v>
      </c>
      <c r="C13473" s="1" t="str">
        <f t="shared" si="1942"/>
        <v>21:0723</v>
      </c>
      <c r="D13473" s="1" t="str">
        <f t="shared" si="1943"/>
        <v>21:0213</v>
      </c>
      <c r="E13473" t="s">
        <v>52547</v>
      </c>
      <c r="F13473" t="s">
        <v>52548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 t="s">
        <v>730</v>
      </c>
      <c r="P13473" t="s">
        <v>356</v>
      </c>
      <c r="Q13473" t="s">
        <v>5130</v>
      </c>
    </row>
    <row r="13474" spans="1:17" hidden="1" x14ac:dyDescent="0.25">
      <c r="A13474" t="s">
        <v>52549</v>
      </c>
      <c r="B13474" t="s">
        <v>52550</v>
      </c>
      <c r="C13474" s="1" t="str">
        <f t="shared" si="1942"/>
        <v>21:0723</v>
      </c>
      <c r="D13474" s="1" t="str">
        <f t="shared" si="1943"/>
        <v>21:0213</v>
      </c>
      <c r="E13474" t="s">
        <v>52551</v>
      </c>
      <c r="F13474" t="s">
        <v>52552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 t="s">
        <v>3089</v>
      </c>
      <c r="P13474" t="s">
        <v>45</v>
      </c>
      <c r="Q13474" t="s">
        <v>653</v>
      </c>
    </row>
    <row r="13475" spans="1:17" hidden="1" x14ac:dyDescent="0.25">
      <c r="A13475" t="s">
        <v>52553</v>
      </c>
      <c r="B13475" t="s">
        <v>52554</v>
      </c>
      <c r="C13475" s="1" t="str">
        <f t="shared" si="1942"/>
        <v>21:0723</v>
      </c>
      <c r="D13475" s="1" t="str">
        <f t="shared" si="1943"/>
        <v>21:0213</v>
      </c>
      <c r="E13475" t="s">
        <v>52555</v>
      </c>
      <c r="F13475" t="s">
        <v>52556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 t="s">
        <v>17493</v>
      </c>
      <c r="P13475" t="s">
        <v>45</v>
      </c>
      <c r="Q13475" t="s">
        <v>5130</v>
      </c>
    </row>
    <row r="13476" spans="1:17" hidden="1" x14ac:dyDescent="0.25">
      <c r="A13476" t="s">
        <v>52557</v>
      </c>
      <c r="B13476" t="s">
        <v>52558</v>
      </c>
      <c r="C13476" s="1" t="str">
        <f t="shared" si="1942"/>
        <v>21:0723</v>
      </c>
      <c r="D13476" s="1" t="str">
        <f>HYPERLINK("http://geochem.nrcan.gc.ca/cdogs/content/svy/svy_e.htm", "")</f>
        <v/>
      </c>
      <c r="G13476" s="1" t="str">
        <f>HYPERLINK("http://geochem.nrcan.gc.ca/cdogs/content/cr_/cr_00086_e.htm", "86")</f>
        <v>86</v>
      </c>
      <c r="J13476" t="s">
        <v>11703</v>
      </c>
      <c r="K13476" t="s">
        <v>11704</v>
      </c>
      <c r="O13476" t="s">
        <v>7174</v>
      </c>
      <c r="P13476" t="s">
        <v>583</v>
      </c>
      <c r="Q13476" t="s">
        <v>398</v>
      </c>
    </row>
    <row r="13477" spans="1:17" hidden="1" x14ac:dyDescent="0.25">
      <c r="A13477" t="s">
        <v>52559</v>
      </c>
      <c r="B13477" t="s">
        <v>52560</v>
      </c>
      <c r="C13477" s="1" t="str">
        <f t="shared" si="1942"/>
        <v>21:0723</v>
      </c>
      <c r="D13477" s="1" t="str">
        <f t="shared" ref="D13477:D13483" si="1946">HYPERLINK("http://geochem.nrcan.gc.ca/cdogs/content/svy/svy210213_e.htm", "21:0213")</f>
        <v>21:0213</v>
      </c>
      <c r="E13477" t="s">
        <v>52561</v>
      </c>
      <c r="F13477" t="s">
        <v>52562</v>
      </c>
      <c r="H13477">
        <v>62.776097900000003</v>
      </c>
      <c r="I13477">
        <v>-135.60523800000001</v>
      </c>
      <c r="J13477" s="1" t="str">
        <f t="shared" ref="J13477:J13483" si="1947">HYPERLINK("http://geochem.nrcan.gc.ca/cdogs/content/kwd/kwd020018_e.htm", "Fluid (stream)")</f>
        <v>Fluid (stream)</v>
      </c>
      <c r="K13477" s="1" t="str">
        <f t="shared" ref="K13477:K13483" si="1948">HYPERLINK("http://geochem.nrcan.gc.ca/cdogs/content/kwd/kwd080007_e.htm", "Untreated Water")</f>
        <v>Untreated Water</v>
      </c>
      <c r="O13477" t="s">
        <v>27796</v>
      </c>
      <c r="P13477" t="s">
        <v>356</v>
      </c>
      <c r="Q13477" t="s">
        <v>653</v>
      </c>
    </row>
    <row r="13478" spans="1:17" hidden="1" x14ac:dyDescent="0.25">
      <c r="A13478" t="s">
        <v>52563</v>
      </c>
      <c r="B13478" t="s">
        <v>52564</v>
      </c>
      <c r="C13478" s="1" t="str">
        <f t="shared" si="1942"/>
        <v>21:0723</v>
      </c>
      <c r="D13478" s="1" t="str">
        <f t="shared" si="1946"/>
        <v>21:0213</v>
      </c>
      <c r="E13478" t="s">
        <v>52565</v>
      </c>
      <c r="F13478" t="s">
        <v>52566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 t="s">
        <v>21</v>
      </c>
      <c r="P13478" t="s">
        <v>87</v>
      </c>
      <c r="Q13478" t="s">
        <v>653</v>
      </c>
    </row>
    <row r="13479" spans="1:17" hidden="1" x14ac:dyDescent="0.25">
      <c r="A13479" t="s">
        <v>52567</v>
      </c>
      <c r="B13479" t="s">
        <v>52568</v>
      </c>
      <c r="C13479" s="1" t="str">
        <f t="shared" si="1942"/>
        <v>21:0723</v>
      </c>
      <c r="D13479" s="1" t="str">
        <f t="shared" si="1946"/>
        <v>21:0213</v>
      </c>
      <c r="E13479" t="s">
        <v>52569</v>
      </c>
      <c r="F13479" t="s">
        <v>52570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 t="s">
        <v>21</v>
      </c>
      <c r="P13479" t="s">
        <v>87</v>
      </c>
      <c r="Q13479" t="s">
        <v>365</v>
      </c>
    </row>
    <row r="13480" spans="1:17" hidden="1" x14ac:dyDescent="0.25">
      <c r="A13480" t="s">
        <v>52571</v>
      </c>
      <c r="B13480" t="s">
        <v>52572</v>
      </c>
      <c r="C13480" s="1" t="str">
        <f t="shared" si="1942"/>
        <v>21:0723</v>
      </c>
      <c r="D13480" s="1" t="str">
        <f t="shared" si="1946"/>
        <v>21:0213</v>
      </c>
      <c r="E13480" t="s">
        <v>52569</v>
      </c>
      <c r="F13480" t="s">
        <v>52573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 t="s">
        <v>21</v>
      </c>
      <c r="P13480" t="s">
        <v>45</v>
      </c>
      <c r="Q13480" t="s">
        <v>398</v>
      </c>
    </row>
    <row r="13481" spans="1:17" hidden="1" x14ac:dyDescent="0.25">
      <c r="A13481" t="s">
        <v>52574</v>
      </c>
      <c r="B13481" t="s">
        <v>52575</v>
      </c>
      <c r="C13481" s="1" t="str">
        <f t="shared" si="1942"/>
        <v>21:0723</v>
      </c>
      <c r="D13481" s="1" t="str">
        <f t="shared" si="1946"/>
        <v>21:0213</v>
      </c>
      <c r="E13481" t="s">
        <v>52576</v>
      </c>
      <c r="F13481" t="s">
        <v>52577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 t="s">
        <v>21</v>
      </c>
      <c r="P13481" t="s">
        <v>87</v>
      </c>
      <c r="Q13481" t="s">
        <v>398</v>
      </c>
    </row>
    <row r="13482" spans="1:17" hidden="1" x14ac:dyDescent="0.25">
      <c r="A13482" t="s">
        <v>52578</v>
      </c>
      <c r="B13482" t="s">
        <v>52579</v>
      </c>
      <c r="C13482" s="1" t="str">
        <f t="shared" si="1942"/>
        <v>21:0723</v>
      </c>
      <c r="D13482" s="1" t="str">
        <f t="shared" si="1946"/>
        <v>21:0213</v>
      </c>
      <c r="E13482" t="s">
        <v>52580</v>
      </c>
      <c r="F13482" t="s">
        <v>52581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 t="s">
        <v>582</v>
      </c>
      <c r="P13482" t="s">
        <v>45</v>
      </c>
      <c r="Q13482" t="s">
        <v>398</v>
      </c>
    </row>
    <row r="13483" spans="1:17" hidden="1" x14ac:dyDescent="0.25">
      <c r="A13483" t="s">
        <v>52582</v>
      </c>
      <c r="B13483" t="s">
        <v>52583</v>
      </c>
      <c r="C13483" s="1" t="str">
        <f t="shared" ref="C13483:C13489" si="1949">HYPERLINK("http://geochem.nrcan.gc.ca/cdogs/content/bdl/bdl210723_e.htm", "21:0723")</f>
        <v>21:0723</v>
      </c>
      <c r="D13483" s="1" t="str">
        <f t="shared" si="1946"/>
        <v>21:0213</v>
      </c>
      <c r="E13483" t="s">
        <v>52584</v>
      </c>
      <c r="F13483" t="s">
        <v>52585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 t="s">
        <v>21</v>
      </c>
      <c r="P13483" t="s">
        <v>87</v>
      </c>
      <c r="Q13483" t="s">
        <v>59</v>
      </c>
    </row>
    <row r="13484" spans="1:17" hidden="1" x14ac:dyDescent="0.25">
      <c r="A13484" t="s">
        <v>52586</v>
      </c>
      <c r="B13484" t="s">
        <v>52587</v>
      </c>
      <c r="C13484" s="1" t="str">
        <f t="shared" si="1949"/>
        <v>21:0723</v>
      </c>
      <c r="D13484" s="1" t="str">
        <f>HYPERLINK("http://geochem.nrcan.gc.ca/cdogs/content/svy/svy_e.htm", "")</f>
        <v/>
      </c>
      <c r="G13484" s="1" t="str">
        <f>HYPERLINK("http://geochem.nrcan.gc.ca/cdogs/content/cr_/cr_00084_e.htm", "84")</f>
        <v>84</v>
      </c>
      <c r="J13484" t="s">
        <v>11703</v>
      </c>
      <c r="K13484" t="s">
        <v>11704</v>
      </c>
      <c r="O13484" t="s">
        <v>1247</v>
      </c>
      <c r="P13484" t="s">
        <v>148</v>
      </c>
      <c r="Q13484" t="s">
        <v>93</v>
      </c>
    </row>
    <row r="13485" spans="1:17" hidden="1" x14ac:dyDescent="0.25">
      <c r="A13485" t="s">
        <v>52588</v>
      </c>
      <c r="B13485" t="s">
        <v>52589</v>
      </c>
      <c r="C13485" s="1" t="str">
        <f t="shared" si="1949"/>
        <v>21:0723</v>
      </c>
      <c r="D13485" s="1" t="str">
        <f>HYPERLINK("http://geochem.nrcan.gc.ca/cdogs/content/svy/svy210213_e.htm", "21:0213")</f>
        <v>21:0213</v>
      </c>
      <c r="E13485" t="s">
        <v>52590</v>
      </c>
      <c r="F13485" t="s">
        <v>52591</v>
      </c>
      <c r="H13485">
        <v>62.710487200000003</v>
      </c>
      <c r="I13485">
        <v>-135.4778297</v>
      </c>
      <c r="J13485" s="1" t="str">
        <f t="shared" ref="J13485:J13502" si="1950">HYPERLINK("http://geochem.nrcan.gc.ca/cdogs/content/kwd/kwd020018_e.htm", "Fluid (stream)")</f>
        <v>Fluid (stream)</v>
      </c>
      <c r="K13485" s="1" t="str">
        <f t="shared" ref="K13485:K13502" si="1951">HYPERLINK("http://geochem.nrcan.gc.ca/cdogs/content/kwd/kwd080007_e.htm", "Untreated Water")</f>
        <v>Untreated Water</v>
      </c>
      <c r="O13485" t="s">
        <v>21</v>
      </c>
      <c r="P13485" t="s">
        <v>583</v>
      </c>
      <c r="Q13485" t="s">
        <v>71</v>
      </c>
    </row>
    <row r="13486" spans="1:17" hidden="1" x14ac:dyDescent="0.25">
      <c r="A13486" t="s">
        <v>52592</v>
      </c>
      <c r="B13486" t="s">
        <v>52593</v>
      </c>
      <c r="C13486" s="1" t="str">
        <f t="shared" si="1949"/>
        <v>21:0723</v>
      </c>
      <c r="D13486" s="1" t="str">
        <f>HYPERLINK("http://geochem.nrcan.gc.ca/cdogs/content/svy/svy210213_e.htm", "21:0213")</f>
        <v>21:0213</v>
      </c>
      <c r="E13486" t="s">
        <v>52594</v>
      </c>
      <c r="F13486" t="s">
        <v>52595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 t="s">
        <v>21</v>
      </c>
      <c r="P13486" t="s">
        <v>880</v>
      </c>
      <c r="Q13486" t="s">
        <v>29</v>
      </c>
    </row>
    <row r="13487" spans="1:17" hidden="1" x14ac:dyDescent="0.25">
      <c r="A13487" t="s">
        <v>52596</v>
      </c>
      <c r="B13487" t="s">
        <v>52597</v>
      </c>
      <c r="C13487" s="1" t="str">
        <f t="shared" si="1949"/>
        <v>21:0723</v>
      </c>
      <c r="D13487" s="1" t="str">
        <f>HYPERLINK("http://geochem.nrcan.gc.ca/cdogs/content/svy/svy210213_e.htm", "21:0213")</f>
        <v>21:0213</v>
      </c>
      <c r="E13487" t="s">
        <v>52598</v>
      </c>
      <c r="F13487" t="s">
        <v>52599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 t="s">
        <v>154</v>
      </c>
      <c r="P13487" t="s">
        <v>5755</v>
      </c>
      <c r="Q13487" t="s">
        <v>35</v>
      </c>
    </row>
    <row r="13488" spans="1:17" hidden="1" x14ac:dyDescent="0.25">
      <c r="A13488" t="s">
        <v>52600</v>
      </c>
      <c r="B13488" t="s">
        <v>52601</v>
      </c>
      <c r="C13488" s="1" t="str">
        <f t="shared" si="1949"/>
        <v>21:0723</v>
      </c>
      <c r="D13488" s="1" t="str">
        <f>HYPERLINK("http://geochem.nrcan.gc.ca/cdogs/content/svy/svy210213_e.htm", "21:0213")</f>
        <v>21:0213</v>
      </c>
      <c r="E13488" t="s">
        <v>52602</v>
      </c>
      <c r="F13488" t="s">
        <v>52603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 t="s">
        <v>21</v>
      </c>
      <c r="P13488" t="s">
        <v>7960</v>
      </c>
      <c r="Q13488" t="s">
        <v>23</v>
      </c>
    </row>
    <row r="13489" spans="1:17" hidden="1" x14ac:dyDescent="0.25">
      <c r="A13489" t="s">
        <v>52604</v>
      </c>
      <c r="B13489" t="s">
        <v>52605</v>
      </c>
      <c r="C13489" s="1" t="str">
        <f t="shared" si="1949"/>
        <v>21:0723</v>
      </c>
      <c r="D13489" s="1" t="str">
        <f>HYPERLINK("http://geochem.nrcan.gc.ca/cdogs/content/svy/svy210213_e.htm", "21:0213")</f>
        <v>21:0213</v>
      </c>
      <c r="E13489" t="s">
        <v>52606</v>
      </c>
      <c r="F13489" t="s">
        <v>52607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 t="s">
        <v>512</v>
      </c>
      <c r="P13489" t="s">
        <v>583</v>
      </c>
      <c r="Q13489" t="s">
        <v>522</v>
      </c>
    </row>
    <row r="13490" spans="1:17" hidden="1" x14ac:dyDescent="0.25">
      <c r="A13490" t="s">
        <v>52608</v>
      </c>
      <c r="B13490" t="s">
        <v>52609</v>
      </c>
      <c r="C13490" s="1" t="str">
        <f t="shared" ref="C13490:C13553" si="1952">HYPERLINK("http://geochem.nrcan.gc.ca/cdogs/content/bdl/bdl210727_e.htm", "21:0727")</f>
        <v>21:0727</v>
      </c>
      <c r="D13490" s="1" t="str">
        <f t="shared" ref="D13490:D13502" si="1953">HYPERLINK("http://geochem.nrcan.gc.ca/cdogs/content/svy/svy210214_e.htm", "21:0214")</f>
        <v>21:0214</v>
      </c>
      <c r="E13490" t="s">
        <v>52610</v>
      </c>
      <c r="F13490" t="s">
        <v>52611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 t="s">
        <v>21</v>
      </c>
      <c r="P13490" t="s">
        <v>1515</v>
      </c>
      <c r="Q13490" t="s">
        <v>35</v>
      </c>
    </row>
    <row r="13491" spans="1:17" hidden="1" x14ac:dyDescent="0.25">
      <c r="A13491" t="s">
        <v>52612</v>
      </c>
      <c r="B13491" t="s">
        <v>52613</v>
      </c>
      <c r="C13491" s="1" t="str">
        <f t="shared" si="1952"/>
        <v>21:0727</v>
      </c>
      <c r="D13491" s="1" t="str">
        <f t="shared" si="1953"/>
        <v>21:0214</v>
      </c>
      <c r="E13491" t="s">
        <v>52610</v>
      </c>
      <c r="F13491" t="s">
        <v>52614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 t="s">
        <v>21</v>
      </c>
      <c r="P13491" t="s">
        <v>2943</v>
      </c>
      <c r="Q13491" t="s">
        <v>198</v>
      </c>
    </row>
    <row r="13492" spans="1:17" hidden="1" x14ac:dyDescent="0.25">
      <c r="A13492" t="s">
        <v>52615</v>
      </c>
      <c r="B13492" t="s">
        <v>52616</v>
      </c>
      <c r="C13492" s="1" t="str">
        <f t="shared" si="1952"/>
        <v>21:0727</v>
      </c>
      <c r="D13492" s="1" t="str">
        <f t="shared" si="1953"/>
        <v>21:0214</v>
      </c>
      <c r="E13492" t="s">
        <v>52617</v>
      </c>
      <c r="F13492" t="s">
        <v>52618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 t="s">
        <v>21</v>
      </c>
      <c r="P13492" t="s">
        <v>1631</v>
      </c>
      <c r="Q13492" t="s">
        <v>198</v>
      </c>
    </row>
    <row r="13493" spans="1:17" hidden="1" x14ac:dyDescent="0.25">
      <c r="A13493" t="s">
        <v>52619</v>
      </c>
      <c r="B13493" t="s">
        <v>52620</v>
      </c>
      <c r="C13493" s="1" t="str">
        <f t="shared" si="1952"/>
        <v>21:0727</v>
      </c>
      <c r="D13493" s="1" t="str">
        <f t="shared" si="1953"/>
        <v>21:0214</v>
      </c>
      <c r="E13493" t="s">
        <v>52621</v>
      </c>
      <c r="F13493" t="s">
        <v>52622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 t="s">
        <v>21</v>
      </c>
      <c r="P13493" t="s">
        <v>356</v>
      </c>
      <c r="Q13493" t="s">
        <v>215</v>
      </c>
    </row>
    <row r="13494" spans="1:17" hidden="1" x14ac:dyDescent="0.25">
      <c r="A13494" t="s">
        <v>52623</v>
      </c>
      <c r="B13494" t="s">
        <v>52624</v>
      </c>
      <c r="C13494" s="1" t="str">
        <f t="shared" si="1952"/>
        <v>21:0727</v>
      </c>
      <c r="D13494" s="1" t="str">
        <f t="shared" si="1953"/>
        <v>21:0214</v>
      </c>
      <c r="E13494" t="s">
        <v>52625</v>
      </c>
      <c r="F13494" t="s">
        <v>52626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 t="s">
        <v>21</v>
      </c>
      <c r="P13494" t="s">
        <v>45</v>
      </c>
      <c r="Q13494" t="s">
        <v>171</v>
      </c>
    </row>
    <row r="13495" spans="1:17" hidden="1" x14ac:dyDescent="0.25">
      <c r="A13495" t="s">
        <v>52627</v>
      </c>
      <c r="B13495" t="s">
        <v>52628</v>
      </c>
      <c r="C13495" s="1" t="str">
        <f t="shared" si="1952"/>
        <v>21:0727</v>
      </c>
      <c r="D13495" s="1" t="str">
        <f t="shared" si="1953"/>
        <v>21:0214</v>
      </c>
      <c r="E13495" t="s">
        <v>52629</v>
      </c>
      <c r="F13495" t="s">
        <v>52630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 t="s">
        <v>21</v>
      </c>
      <c r="P13495" t="s">
        <v>148</v>
      </c>
      <c r="Q13495" t="s">
        <v>149</v>
      </c>
    </row>
    <row r="13496" spans="1:17" hidden="1" x14ac:dyDescent="0.25">
      <c r="A13496" t="s">
        <v>52631</v>
      </c>
      <c r="B13496" t="s">
        <v>52632</v>
      </c>
      <c r="C13496" s="1" t="str">
        <f t="shared" si="1952"/>
        <v>21:0727</v>
      </c>
      <c r="D13496" s="1" t="str">
        <f t="shared" si="1953"/>
        <v>21:0214</v>
      </c>
      <c r="E13496" t="s">
        <v>52633</v>
      </c>
      <c r="F13496" t="s">
        <v>52634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 t="s">
        <v>158</v>
      </c>
      <c r="P13496" t="s">
        <v>148</v>
      </c>
      <c r="Q13496" t="s">
        <v>71</v>
      </c>
    </row>
    <row r="13497" spans="1:17" hidden="1" x14ac:dyDescent="0.25">
      <c r="A13497" t="s">
        <v>52635</v>
      </c>
      <c r="B13497" t="s">
        <v>52636</v>
      </c>
      <c r="C13497" s="1" t="str">
        <f t="shared" si="1952"/>
        <v>21:0727</v>
      </c>
      <c r="D13497" s="1" t="str">
        <f t="shared" si="1953"/>
        <v>21:0214</v>
      </c>
      <c r="E13497" t="s">
        <v>52637</v>
      </c>
      <c r="F13497" t="s">
        <v>52638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 t="s">
        <v>3419</v>
      </c>
      <c r="P13497" t="s">
        <v>148</v>
      </c>
      <c r="Q13497" t="s">
        <v>215</v>
      </c>
    </row>
    <row r="13498" spans="1:17" hidden="1" x14ac:dyDescent="0.25">
      <c r="A13498" t="s">
        <v>52639</v>
      </c>
      <c r="B13498" t="s">
        <v>52640</v>
      </c>
      <c r="C13498" s="1" t="str">
        <f t="shared" si="1952"/>
        <v>21:0727</v>
      </c>
      <c r="D13498" s="1" t="str">
        <f t="shared" si="1953"/>
        <v>21:0214</v>
      </c>
      <c r="E13498" t="s">
        <v>52641</v>
      </c>
      <c r="F13498" t="s">
        <v>52642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 t="s">
        <v>588</v>
      </c>
      <c r="P13498" t="s">
        <v>87</v>
      </c>
      <c r="Q13498" t="s">
        <v>52</v>
      </c>
    </row>
    <row r="13499" spans="1:17" hidden="1" x14ac:dyDescent="0.25">
      <c r="A13499" t="s">
        <v>52643</v>
      </c>
      <c r="B13499" t="s">
        <v>52644</v>
      </c>
      <c r="C13499" s="1" t="str">
        <f t="shared" si="1952"/>
        <v>21:0727</v>
      </c>
      <c r="D13499" s="1" t="str">
        <f t="shared" si="1953"/>
        <v>21:0214</v>
      </c>
      <c r="E13499" t="s">
        <v>52645</v>
      </c>
      <c r="F13499" t="s">
        <v>52646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 t="s">
        <v>158</v>
      </c>
      <c r="P13499" t="s">
        <v>148</v>
      </c>
      <c r="Q13499" t="s">
        <v>189</v>
      </c>
    </row>
    <row r="13500" spans="1:17" hidden="1" x14ac:dyDescent="0.25">
      <c r="A13500" t="s">
        <v>52647</v>
      </c>
      <c r="B13500" t="s">
        <v>52648</v>
      </c>
      <c r="C13500" s="1" t="str">
        <f t="shared" si="1952"/>
        <v>21:0727</v>
      </c>
      <c r="D13500" s="1" t="str">
        <f t="shared" si="1953"/>
        <v>21:0214</v>
      </c>
      <c r="E13500" t="s">
        <v>52649</v>
      </c>
      <c r="F13500" t="s">
        <v>52650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 t="s">
        <v>21</v>
      </c>
      <c r="P13500" t="s">
        <v>148</v>
      </c>
      <c r="Q13500" t="s">
        <v>52</v>
      </c>
    </row>
    <row r="13501" spans="1:17" hidden="1" x14ac:dyDescent="0.25">
      <c r="A13501" t="s">
        <v>52651</v>
      </c>
      <c r="B13501" t="s">
        <v>52652</v>
      </c>
      <c r="C13501" s="1" t="str">
        <f t="shared" si="1952"/>
        <v>21:0727</v>
      </c>
      <c r="D13501" s="1" t="str">
        <f t="shared" si="1953"/>
        <v>21:0214</v>
      </c>
      <c r="E13501" t="s">
        <v>52653</v>
      </c>
      <c r="F13501" t="s">
        <v>52654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 t="s">
        <v>3419</v>
      </c>
      <c r="P13501" t="s">
        <v>148</v>
      </c>
      <c r="Q13501" t="s">
        <v>189</v>
      </c>
    </row>
    <row r="13502" spans="1:17" hidden="1" x14ac:dyDescent="0.25">
      <c r="A13502" t="s">
        <v>52655</v>
      </c>
      <c r="B13502" t="s">
        <v>52656</v>
      </c>
      <c r="C13502" s="1" t="str">
        <f t="shared" si="1952"/>
        <v>21:0727</v>
      </c>
      <c r="D13502" s="1" t="str">
        <f t="shared" si="1953"/>
        <v>21:0214</v>
      </c>
      <c r="E13502" t="s">
        <v>52657</v>
      </c>
      <c r="F13502" t="s">
        <v>52658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 t="s">
        <v>21</v>
      </c>
      <c r="P13502" t="s">
        <v>87</v>
      </c>
      <c r="Q13502" t="s">
        <v>93</v>
      </c>
    </row>
    <row r="13503" spans="1:17" hidden="1" x14ac:dyDescent="0.25">
      <c r="A13503" t="s">
        <v>52659</v>
      </c>
      <c r="B13503" t="s">
        <v>52660</v>
      </c>
      <c r="C13503" s="1" t="str">
        <f t="shared" si="1952"/>
        <v>21:0727</v>
      </c>
      <c r="D13503" s="1" t="str">
        <f>HYPERLINK("http://geochem.nrcan.gc.ca/cdogs/content/svy/svy_e.htm", "")</f>
        <v/>
      </c>
      <c r="G13503" s="1" t="str">
        <f>HYPERLINK("http://geochem.nrcan.gc.ca/cdogs/content/cr_/cr_00085_e.htm", "85")</f>
        <v>85</v>
      </c>
      <c r="J13503" t="s">
        <v>11703</v>
      </c>
      <c r="K13503" t="s">
        <v>11704</v>
      </c>
      <c r="O13503" t="s">
        <v>630</v>
      </c>
      <c r="P13503" t="s">
        <v>87</v>
      </c>
      <c r="Q13503" t="s">
        <v>522</v>
      </c>
    </row>
    <row r="13504" spans="1:17" hidden="1" x14ac:dyDescent="0.25">
      <c r="A13504" t="s">
        <v>52661</v>
      </c>
      <c r="B13504" t="s">
        <v>52662</v>
      </c>
      <c r="C13504" s="1" t="str">
        <f t="shared" si="1952"/>
        <v>21:0727</v>
      </c>
      <c r="D13504" s="1" t="str">
        <f t="shared" ref="D13504:D13515" si="1954">HYPERLINK("http://geochem.nrcan.gc.ca/cdogs/content/svy/svy210214_e.htm", "21:0214")</f>
        <v>21:0214</v>
      </c>
      <c r="E13504" t="s">
        <v>52663</v>
      </c>
      <c r="F13504" t="s">
        <v>52664</v>
      </c>
      <c r="H13504">
        <v>63.205085400000002</v>
      </c>
      <c r="I13504">
        <v>-135.53242470000001</v>
      </c>
      <c r="J13504" s="1" t="str">
        <f t="shared" ref="J13504:J13515" si="1955">HYPERLINK("http://geochem.nrcan.gc.ca/cdogs/content/kwd/kwd020018_e.htm", "Fluid (stream)")</f>
        <v>Fluid (stream)</v>
      </c>
      <c r="K13504" s="1" t="str">
        <f t="shared" ref="K13504:K13515" si="1956">HYPERLINK("http://geochem.nrcan.gc.ca/cdogs/content/kwd/kwd080007_e.htm", "Untreated Water")</f>
        <v>Untreated Water</v>
      </c>
      <c r="O13504" t="s">
        <v>21</v>
      </c>
      <c r="P13504" t="s">
        <v>148</v>
      </c>
      <c r="Q13504" t="s">
        <v>522</v>
      </c>
    </row>
    <row r="13505" spans="1:17" hidden="1" x14ac:dyDescent="0.25">
      <c r="A13505" t="s">
        <v>52665</v>
      </c>
      <c r="B13505" t="s">
        <v>52666</v>
      </c>
      <c r="C13505" s="1" t="str">
        <f t="shared" si="1952"/>
        <v>21:0727</v>
      </c>
      <c r="D13505" s="1" t="str">
        <f t="shared" si="1954"/>
        <v>21:0214</v>
      </c>
      <c r="E13505" t="s">
        <v>52667</v>
      </c>
      <c r="F13505" t="s">
        <v>52668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 t="s">
        <v>21</v>
      </c>
      <c r="P13505" t="s">
        <v>148</v>
      </c>
      <c r="Q13505" t="s">
        <v>46</v>
      </c>
    </row>
    <row r="13506" spans="1:17" hidden="1" x14ac:dyDescent="0.25">
      <c r="A13506" t="s">
        <v>52669</v>
      </c>
      <c r="B13506" t="s">
        <v>52670</v>
      </c>
      <c r="C13506" s="1" t="str">
        <f t="shared" si="1952"/>
        <v>21:0727</v>
      </c>
      <c r="D13506" s="1" t="str">
        <f t="shared" si="1954"/>
        <v>21:0214</v>
      </c>
      <c r="E13506" t="s">
        <v>52671</v>
      </c>
      <c r="F13506" t="s">
        <v>52672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 t="s">
        <v>21</v>
      </c>
      <c r="P13506" t="s">
        <v>148</v>
      </c>
      <c r="Q13506" t="s">
        <v>198</v>
      </c>
    </row>
    <row r="13507" spans="1:17" hidden="1" x14ac:dyDescent="0.25">
      <c r="A13507" t="s">
        <v>52673</v>
      </c>
      <c r="B13507" t="s">
        <v>52674</v>
      </c>
      <c r="C13507" s="1" t="str">
        <f t="shared" si="1952"/>
        <v>21:0727</v>
      </c>
      <c r="D13507" s="1" t="str">
        <f t="shared" si="1954"/>
        <v>21:0214</v>
      </c>
      <c r="E13507" t="s">
        <v>52675</v>
      </c>
      <c r="F13507" t="s">
        <v>52676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 t="s">
        <v>3376</v>
      </c>
      <c r="P13507" t="s">
        <v>87</v>
      </c>
      <c r="Q13507" t="s">
        <v>103</v>
      </c>
    </row>
    <row r="13508" spans="1:17" hidden="1" x14ac:dyDescent="0.25">
      <c r="A13508" t="s">
        <v>52677</v>
      </c>
      <c r="B13508" t="s">
        <v>52678</v>
      </c>
      <c r="C13508" s="1" t="str">
        <f t="shared" si="1952"/>
        <v>21:0727</v>
      </c>
      <c r="D13508" s="1" t="str">
        <f t="shared" si="1954"/>
        <v>21:0214</v>
      </c>
      <c r="E13508" t="s">
        <v>52679</v>
      </c>
      <c r="F13508" t="s">
        <v>52680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 t="s">
        <v>3419</v>
      </c>
      <c r="P13508" t="s">
        <v>87</v>
      </c>
      <c r="Q13508" t="s">
        <v>46</v>
      </c>
    </row>
    <row r="13509" spans="1:17" hidden="1" x14ac:dyDescent="0.25">
      <c r="A13509" t="s">
        <v>52681</v>
      </c>
      <c r="B13509" t="s">
        <v>52682</v>
      </c>
      <c r="C13509" s="1" t="str">
        <f t="shared" si="1952"/>
        <v>21:0727</v>
      </c>
      <c r="D13509" s="1" t="str">
        <f t="shared" si="1954"/>
        <v>21:0214</v>
      </c>
      <c r="E13509" t="s">
        <v>52683</v>
      </c>
      <c r="F13509" t="s">
        <v>52684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 t="s">
        <v>21</v>
      </c>
      <c r="P13509" t="s">
        <v>148</v>
      </c>
      <c r="Q13509" t="s">
        <v>103</v>
      </c>
    </row>
    <row r="13510" spans="1:17" hidden="1" x14ac:dyDescent="0.25">
      <c r="A13510" t="s">
        <v>52685</v>
      </c>
      <c r="B13510" t="s">
        <v>52686</v>
      </c>
      <c r="C13510" s="1" t="str">
        <f t="shared" si="1952"/>
        <v>21:0727</v>
      </c>
      <c r="D13510" s="1" t="str">
        <f t="shared" si="1954"/>
        <v>21:0214</v>
      </c>
      <c r="E13510" t="s">
        <v>52687</v>
      </c>
      <c r="F13510" t="s">
        <v>52688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 t="s">
        <v>21</v>
      </c>
      <c r="P13510" t="s">
        <v>87</v>
      </c>
      <c r="Q13510" t="s">
        <v>29</v>
      </c>
    </row>
    <row r="13511" spans="1:17" hidden="1" x14ac:dyDescent="0.25">
      <c r="A13511" t="s">
        <v>52689</v>
      </c>
      <c r="B13511" t="s">
        <v>52690</v>
      </c>
      <c r="C13511" s="1" t="str">
        <f t="shared" si="1952"/>
        <v>21:0727</v>
      </c>
      <c r="D13511" s="1" t="str">
        <f t="shared" si="1954"/>
        <v>21:0214</v>
      </c>
      <c r="E13511" t="s">
        <v>52691</v>
      </c>
      <c r="F13511" t="s">
        <v>52692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 t="s">
        <v>21</v>
      </c>
      <c r="P13511" t="s">
        <v>148</v>
      </c>
      <c r="Q13511" t="s">
        <v>198</v>
      </c>
    </row>
    <row r="13512" spans="1:17" hidden="1" x14ac:dyDescent="0.25">
      <c r="A13512" t="s">
        <v>52693</v>
      </c>
      <c r="B13512" t="s">
        <v>52694</v>
      </c>
      <c r="C13512" s="1" t="str">
        <f t="shared" si="1952"/>
        <v>21:0727</v>
      </c>
      <c r="D13512" s="1" t="str">
        <f t="shared" si="1954"/>
        <v>21:0214</v>
      </c>
      <c r="E13512" t="s">
        <v>52695</v>
      </c>
      <c r="F13512" t="s">
        <v>52696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 t="s">
        <v>52697</v>
      </c>
      <c r="P13512" t="s">
        <v>45</v>
      </c>
      <c r="Q13512" t="s">
        <v>59</v>
      </c>
    </row>
    <row r="13513" spans="1:17" hidden="1" x14ac:dyDescent="0.25">
      <c r="A13513" t="s">
        <v>52698</v>
      </c>
      <c r="B13513" t="s">
        <v>52699</v>
      </c>
      <c r="C13513" s="1" t="str">
        <f t="shared" si="1952"/>
        <v>21:0727</v>
      </c>
      <c r="D13513" s="1" t="str">
        <f t="shared" si="1954"/>
        <v>21:0214</v>
      </c>
      <c r="E13513" t="s">
        <v>52695</v>
      </c>
      <c r="F13513" t="s">
        <v>52700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 t="s">
        <v>49375</v>
      </c>
      <c r="P13513" t="s">
        <v>45</v>
      </c>
      <c r="Q13513" t="s">
        <v>392</v>
      </c>
    </row>
    <row r="13514" spans="1:17" hidden="1" x14ac:dyDescent="0.25">
      <c r="A13514" t="s">
        <v>52701</v>
      </c>
      <c r="B13514" t="s">
        <v>52702</v>
      </c>
      <c r="C13514" s="1" t="str">
        <f t="shared" si="1952"/>
        <v>21:0727</v>
      </c>
      <c r="D13514" s="1" t="str">
        <f t="shared" si="1954"/>
        <v>21:0214</v>
      </c>
      <c r="E13514" t="s">
        <v>52703</v>
      </c>
      <c r="F13514" t="s">
        <v>52704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 t="s">
        <v>3419</v>
      </c>
      <c r="P13514" t="s">
        <v>148</v>
      </c>
      <c r="Q13514" t="s">
        <v>35</v>
      </c>
    </row>
    <row r="13515" spans="1:17" hidden="1" x14ac:dyDescent="0.25">
      <c r="A13515" t="s">
        <v>52705</v>
      </c>
      <c r="B13515" t="s">
        <v>52706</v>
      </c>
      <c r="C13515" s="1" t="str">
        <f t="shared" si="1952"/>
        <v>21:0727</v>
      </c>
      <c r="D13515" s="1" t="str">
        <f t="shared" si="1954"/>
        <v>21:0214</v>
      </c>
      <c r="E13515" t="s">
        <v>52707</v>
      </c>
      <c r="F13515" t="s">
        <v>52708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 t="s">
        <v>46810</v>
      </c>
      <c r="P13515" t="s">
        <v>148</v>
      </c>
      <c r="Q13515" t="s">
        <v>522</v>
      </c>
    </row>
    <row r="13516" spans="1:17" hidden="1" x14ac:dyDescent="0.25">
      <c r="A13516" t="s">
        <v>52709</v>
      </c>
      <c r="B13516" t="s">
        <v>52710</v>
      </c>
      <c r="C13516" s="1" t="str">
        <f t="shared" si="1952"/>
        <v>21:0727</v>
      </c>
      <c r="D13516" s="1" t="str">
        <f>HYPERLINK("http://geochem.nrcan.gc.ca/cdogs/content/svy/svy_e.htm", "")</f>
        <v/>
      </c>
      <c r="G13516" s="1" t="str">
        <f>HYPERLINK("http://geochem.nrcan.gc.ca/cdogs/content/cr_/cr_00086_e.htm", "86")</f>
        <v>86</v>
      </c>
      <c r="J13516" t="s">
        <v>11703</v>
      </c>
      <c r="K13516" t="s">
        <v>11704</v>
      </c>
      <c r="O13516" t="s">
        <v>8423</v>
      </c>
      <c r="P13516" t="s">
        <v>356</v>
      </c>
      <c r="Q13516" t="s">
        <v>522</v>
      </c>
    </row>
    <row r="13517" spans="1:17" hidden="1" x14ac:dyDescent="0.25">
      <c r="A13517" t="s">
        <v>52711</v>
      </c>
      <c r="B13517" t="s">
        <v>52712</v>
      </c>
      <c r="C13517" s="1" t="str">
        <f t="shared" si="1952"/>
        <v>21:0727</v>
      </c>
      <c r="D13517" s="1" t="str">
        <f t="shared" ref="D13517:D13533" si="1957">HYPERLINK("http://geochem.nrcan.gc.ca/cdogs/content/svy/svy210214_e.htm", "21:0214")</f>
        <v>21:0214</v>
      </c>
      <c r="E13517" t="s">
        <v>52713</v>
      </c>
      <c r="F13517" t="s">
        <v>52714</v>
      </c>
      <c r="H13517">
        <v>63.268825700000001</v>
      </c>
      <c r="I13517">
        <v>-135.6111239</v>
      </c>
      <c r="J13517" s="1" t="str">
        <f t="shared" ref="J13517:J13533" si="1958">HYPERLINK("http://geochem.nrcan.gc.ca/cdogs/content/kwd/kwd020018_e.htm", "Fluid (stream)")</f>
        <v>Fluid (stream)</v>
      </c>
      <c r="K13517" s="1" t="str">
        <f t="shared" ref="K13517:K13533" si="1959">HYPERLINK("http://geochem.nrcan.gc.ca/cdogs/content/kwd/kwd080007_e.htm", "Untreated Water")</f>
        <v>Untreated Water</v>
      </c>
      <c r="O13517" t="s">
        <v>21</v>
      </c>
      <c r="P13517" t="s">
        <v>87</v>
      </c>
      <c r="Q13517" t="s">
        <v>46</v>
      </c>
    </row>
    <row r="13518" spans="1:17" hidden="1" x14ac:dyDescent="0.25">
      <c r="A13518" t="s">
        <v>52715</v>
      </c>
      <c r="B13518" t="s">
        <v>52716</v>
      </c>
      <c r="C13518" s="1" t="str">
        <f t="shared" si="1952"/>
        <v>21:0727</v>
      </c>
      <c r="D13518" s="1" t="str">
        <f t="shared" si="1957"/>
        <v>21:0214</v>
      </c>
      <c r="E13518" t="s">
        <v>52717</v>
      </c>
      <c r="F13518" t="s">
        <v>52718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 t="s">
        <v>21</v>
      </c>
      <c r="P13518" t="s">
        <v>148</v>
      </c>
      <c r="Q13518" t="s">
        <v>103</v>
      </c>
    </row>
    <row r="13519" spans="1:17" hidden="1" x14ac:dyDescent="0.25">
      <c r="A13519" t="s">
        <v>52719</v>
      </c>
      <c r="B13519" t="s">
        <v>52720</v>
      </c>
      <c r="C13519" s="1" t="str">
        <f t="shared" si="1952"/>
        <v>21:0727</v>
      </c>
      <c r="D13519" s="1" t="str">
        <f t="shared" si="1957"/>
        <v>21:0214</v>
      </c>
      <c r="E13519" t="s">
        <v>52721</v>
      </c>
      <c r="F13519" t="s">
        <v>52722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 t="s">
        <v>21</v>
      </c>
      <c r="P13519" t="s">
        <v>45</v>
      </c>
      <c r="Q13519" t="s">
        <v>103</v>
      </c>
    </row>
    <row r="13520" spans="1:17" hidden="1" x14ac:dyDescent="0.25">
      <c r="A13520" t="s">
        <v>52723</v>
      </c>
      <c r="B13520" t="s">
        <v>52724</v>
      </c>
      <c r="C13520" s="1" t="str">
        <f t="shared" si="1952"/>
        <v>21:0727</v>
      </c>
      <c r="D13520" s="1" t="str">
        <f t="shared" si="1957"/>
        <v>21:0214</v>
      </c>
      <c r="E13520" t="s">
        <v>52725</v>
      </c>
      <c r="F13520" t="s">
        <v>52726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 t="s">
        <v>21</v>
      </c>
      <c r="P13520" t="s">
        <v>87</v>
      </c>
      <c r="Q13520" t="s">
        <v>29</v>
      </c>
    </row>
    <row r="13521" spans="1:17" hidden="1" x14ac:dyDescent="0.25">
      <c r="A13521" t="s">
        <v>52727</v>
      </c>
      <c r="B13521" t="s">
        <v>52728</v>
      </c>
      <c r="C13521" s="1" t="str">
        <f t="shared" si="1952"/>
        <v>21:0727</v>
      </c>
      <c r="D13521" s="1" t="str">
        <f t="shared" si="1957"/>
        <v>21:0214</v>
      </c>
      <c r="E13521" t="s">
        <v>52729</v>
      </c>
      <c r="F13521" t="s">
        <v>52730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 t="s">
        <v>21</v>
      </c>
      <c r="P13521" t="s">
        <v>148</v>
      </c>
      <c r="Q13521" t="s">
        <v>35</v>
      </c>
    </row>
    <row r="13522" spans="1:17" hidden="1" x14ac:dyDescent="0.25">
      <c r="A13522" t="s">
        <v>52731</v>
      </c>
      <c r="B13522" t="s">
        <v>52732</v>
      </c>
      <c r="C13522" s="1" t="str">
        <f t="shared" si="1952"/>
        <v>21:0727</v>
      </c>
      <c r="D13522" s="1" t="str">
        <f t="shared" si="1957"/>
        <v>21:0214</v>
      </c>
      <c r="E13522" t="s">
        <v>52733</v>
      </c>
      <c r="F13522" t="s">
        <v>52734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 t="s">
        <v>21</v>
      </c>
      <c r="P13522" t="s">
        <v>87</v>
      </c>
      <c r="Q13522" t="s">
        <v>198</v>
      </c>
    </row>
    <row r="13523" spans="1:17" hidden="1" x14ac:dyDescent="0.25">
      <c r="A13523" t="s">
        <v>52735</v>
      </c>
      <c r="B13523" t="s">
        <v>52736</v>
      </c>
      <c r="C13523" s="1" t="str">
        <f t="shared" si="1952"/>
        <v>21:0727</v>
      </c>
      <c r="D13523" s="1" t="str">
        <f t="shared" si="1957"/>
        <v>21:0214</v>
      </c>
      <c r="E13523" t="s">
        <v>52737</v>
      </c>
      <c r="F13523" t="s">
        <v>52738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 t="s">
        <v>21</v>
      </c>
      <c r="P13523" t="s">
        <v>87</v>
      </c>
      <c r="Q13523" t="s">
        <v>29</v>
      </c>
    </row>
    <row r="13524" spans="1:17" hidden="1" x14ac:dyDescent="0.25">
      <c r="A13524" t="s">
        <v>52739</v>
      </c>
      <c r="B13524" t="s">
        <v>52740</v>
      </c>
      <c r="C13524" s="1" t="str">
        <f t="shared" si="1952"/>
        <v>21:0727</v>
      </c>
      <c r="D13524" s="1" t="str">
        <f t="shared" si="1957"/>
        <v>21:0214</v>
      </c>
      <c r="E13524" t="s">
        <v>52741</v>
      </c>
      <c r="F13524" t="s">
        <v>52742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 t="s">
        <v>21</v>
      </c>
      <c r="P13524" t="s">
        <v>22</v>
      </c>
      <c r="Q13524" t="s">
        <v>103</v>
      </c>
    </row>
    <row r="13525" spans="1:17" hidden="1" x14ac:dyDescent="0.25">
      <c r="A13525" t="s">
        <v>52743</v>
      </c>
      <c r="B13525" t="s">
        <v>52744</v>
      </c>
      <c r="C13525" s="1" t="str">
        <f t="shared" si="1952"/>
        <v>21:0727</v>
      </c>
      <c r="D13525" s="1" t="str">
        <f t="shared" si="1957"/>
        <v>21:0214</v>
      </c>
      <c r="E13525" t="s">
        <v>52745</v>
      </c>
      <c r="F13525" t="s">
        <v>52746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 t="s">
        <v>2418</v>
      </c>
      <c r="P13525" t="s">
        <v>87</v>
      </c>
      <c r="Q13525" t="s">
        <v>29</v>
      </c>
    </row>
    <row r="13526" spans="1:17" hidden="1" x14ac:dyDescent="0.25">
      <c r="A13526" t="s">
        <v>52747</v>
      </c>
      <c r="B13526" t="s">
        <v>52748</v>
      </c>
      <c r="C13526" s="1" t="str">
        <f t="shared" si="1952"/>
        <v>21:0727</v>
      </c>
      <c r="D13526" s="1" t="str">
        <f t="shared" si="1957"/>
        <v>21:0214</v>
      </c>
      <c r="E13526" t="s">
        <v>52749</v>
      </c>
      <c r="F13526" t="s">
        <v>52750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 t="s">
        <v>21</v>
      </c>
      <c r="P13526" t="s">
        <v>148</v>
      </c>
      <c r="Q13526" t="s">
        <v>23</v>
      </c>
    </row>
    <row r="13527" spans="1:17" hidden="1" x14ac:dyDescent="0.25">
      <c r="A13527" t="s">
        <v>52751</v>
      </c>
      <c r="B13527" t="s">
        <v>52752</v>
      </c>
      <c r="C13527" s="1" t="str">
        <f t="shared" si="1952"/>
        <v>21:0727</v>
      </c>
      <c r="D13527" s="1" t="str">
        <f t="shared" si="1957"/>
        <v>21:0214</v>
      </c>
      <c r="E13527" t="s">
        <v>52753</v>
      </c>
      <c r="F13527" t="s">
        <v>52754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 t="s">
        <v>21</v>
      </c>
      <c r="P13527" t="s">
        <v>148</v>
      </c>
      <c r="Q13527" t="s">
        <v>46</v>
      </c>
    </row>
    <row r="13528" spans="1:17" hidden="1" x14ac:dyDescent="0.25">
      <c r="A13528" t="s">
        <v>52755</v>
      </c>
      <c r="B13528" t="s">
        <v>52756</v>
      </c>
      <c r="C13528" s="1" t="str">
        <f t="shared" si="1952"/>
        <v>21:0727</v>
      </c>
      <c r="D13528" s="1" t="str">
        <f t="shared" si="1957"/>
        <v>21:0214</v>
      </c>
      <c r="E13528" t="s">
        <v>52757</v>
      </c>
      <c r="F13528" t="s">
        <v>52758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 t="s">
        <v>21</v>
      </c>
      <c r="P13528" t="s">
        <v>148</v>
      </c>
      <c r="Q13528" t="s">
        <v>103</v>
      </c>
    </row>
    <row r="13529" spans="1:17" hidden="1" x14ac:dyDescent="0.25">
      <c r="A13529" t="s">
        <v>52759</v>
      </c>
      <c r="B13529" t="s">
        <v>52760</v>
      </c>
      <c r="C13529" s="1" t="str">
        <f t="shared" si="1952"/>
        <v>21:0727</v>
      </c>
      <c r="D13529" s="1" t="str">
        <f t="shared" si="1957"/>
        <v>21:0214</v>
      </c>
      <c r="E13529" t="s">
        <v>52761</v>
      </c>
      <c r="F13529" t="s">
        <v>52762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 t="s">
        <v>21</v>
      </c>
      <c r="P13529" t="s">
        <v>148</v>
      </c>
      <c r="Q13529" t="s">
        <v>103</v>
      </c>
    </row>
    <row r="13530" spans="1:17" hidden="1" x14ac:dyDescent="0.25">
      <c r="A13530" t="s">
        <v>52763</v>
      </c>
      <c r="B13530" t="s">
        <v>52764</v>
      </c>
      <c r="C13530" s="1" t="str">
        <f t="shared" si="1952"/>
        <v>21:0727</v>
      </c>
      <c r="D13530" s="1" t="str">
        <f t="shared" si="1957"/>
        <v>21:0214</v>
      </c>
      <c r="E13530" t="s">
        <v>52765</v>
      </c>
      <c r="F13530" t="s">
        <v>52766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 t="s">
        <v>21</v>
      </c>
      <c r="P13530" t="s">
        <v>148</v>
      </c>
      <c r="Q13530" t="s">
        <v>93</v>
      </c>
    </row>
    <row r="13531" spans="1:17" hidden="1" x14ac:dyDescent="0.25">
      <c r="A13531" t="s">
        <v>52767</v>
      </c>
      <c r="B13531" t="s">
        <v>52768</v>
      </c>
      <c r="C13531" s="1" t="str">
        <f t="shared" si="1952"/>
        <v>21:0727</v>
      </c>
      <c r="D13531" s="1" t="str">
        <f t="shared" si="1957"/>
        <v>21:0214</v>
      </c>
      <c r="E13531" t="s">
        <v>52765</v>
      </c>
      <c r="F13531" t="s">
        <v>52769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 t="s">
        <v>21</v>
      </c>
      <c r="P13531" t="s">
        <v>87</v>
      </c>
      <c r="Q13531" t="s">
        <v>93</v>
      </c>
    </row>
    <row r="13532" spans="1:17" hidden="1" x14ac:dyDescent="0.25">
      <c r="A13532" t="s">
        <v>52770</v>
      </c>
      <c r="B13532" t="s">
        <v>52771</v>
      </c>
      <c r="C13532" s="1" t="str">
        <f t="shared" si="1952"/>
        <v>21:0727</v>
      </c>
      <c r="D13532" s="1" t="str">
        <f t="shared" si="1957"/>
        <v>21:0214</v>
      </c>
      <c r="E13532" t="s">
        <v>52772</v>
      </c>
      <c r="F13532" t="s">
        <v>52773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 t="s">
        <v>21</v>
      </c>
      <c r="P13532" t="s">
        <v>87</v>
      </c>
      <c r="Q13532" t="s">
        <v>93</v>
      </c>
    </row>
    <row r="13533" spans="1:17" hidden="1" x14ac:dyDescent="0.25">
      <c r="A13533" t="s">
        <v>52774</v>
      </c>
      <c r="B13533" t="s">
        <v>52775</v>
      </c>
      <c r="C13533" s="1" t="str">
        <f t="shared" si="1952"/>
        <v>21:0727</v>
      </c>
      <c r="D13533" s="1" t="str">
        <f t="shared" si="1957"/>
        <v>21:0214</v>
      </c>
      <c r="E13533" t="s">
        <v>52776</v>
      </c>
      <c r="F13533" t="s">
        <v>52777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 t="s">
        <v>21</v>
      </c>
      <c r="P13533" t="s">
        <v>87</v>
      </c>
      <c r="Q13533" t="s">
        <v>46</v>
      </c>
    </row>
    <row r="13534" spans="1:17" hidden="1" x14ac:dyDescent="0.25">
      <c r="A13534" t="s">
        <v>52778</v>
      </c>
      <c r="B13534" t="s">
        <v>52779</v>
      </c>
      <c r="C13534" s="1" t="str">
        <f t="shared" si="1952"/>
        <v>21:0727</v>
      </c>
      <c r="D13534" s="1" t="str">
        <f>HYPERLINK("http://geochem.nrcan.gc.ca/cdogs/content/svy/svy_e.htm", "")</f>
        <v/>
      </c>
      <c r="G13534" s="1" t="str">
        <f>HYPERLINK("http://geochem.nrcan.gc.ca/cdogs/content/cr_/cr_00086_e.htm", "86")</f>
        <v>86</v>
      </c>
      <c r="J13534" t="s">
        <v>11703</v>
      </c>
      <c r="K13534" t="s">
        <v>11704</v>
      </c>
      <c r="O13534" t="s">
        <v>8423</v>
      </c>
      <c r="P13534" t="s">
        <v>22</v>
      </c>
      <c r="Q13534" t="s">
        <v>23</v>
      </c>
    </row>
    <row r="13535" spans="1:17" hidden="1" x14ac:dyDescent="0.25">
      <c r="A13535" t="s">
        <v>52780</v>
      </c>
      <c r="B13535" t="s">
        <v>52781</v>
      </c>
      <c r="C13535" s="1" t="str">
        <f t="shared" si="1952"/>
        <v>21:0727</v>
      </c>
      <c r="D13535" s="1" t="str">
        <f t="shared" ref="D13535:D13560" si="1960">HYPERLINK("http://geochem.nrcan.gc.ca/cdogs/content/svy/svy210214_e.htm", "21:0214")</f>
        <v>21:0214</v>
      </c>
      <c r="E13535" t="s">
        <v>52782</v>
      </c>
      <c r="F13535" t="s">
        <v>52783</v>
      </c>
      <c r="H13535">
        <v>63.318866</v>
      </c>
      <c r="I13535">
        <v>-135.22425670000001</v>
      </c>
      <c r="J13535" s="1" t="str">
        <f t="shared" ref="J13535:J13560" si="1961">HYPERLINK("http://geochem.nrcan.gc.ca/cdogs/content/kwd/kwd020018_e.htm", "Fluid (stream)")</f>
        <v>Fluid (stream)</v>
      </c>
      <c r="K13535" s="1" t="str">
        <f t="shared" ref="K13535:K13560" si="1962">HYPERLINK("http://geochem.nrcan.gc.ca/cdogs/content/kwd/kwd080007_e.htm", "Untreated Water")</f>
        <v>Untreated Water</v>
      </c>
      <c r="O13535" t="s">
        <v>154</v>
      </c>
      <c r="P13535" t="s">
        <v>148</v>
      </c>
      <c r="Q13535" t="s">
        <v>29</v>
      </c>
    </row>
    <row r="13536" spans="1:17" hidden="1" x14ac:dyDescent="0.25">
      <c r="A13536" t="s">
        <v>52784</v>
      </c>
      <c r="B13536" t="s">
        <v>52785</v>
      </c>
      <c r="C13536" s="1" t="str">
        <f t="shared" si="1952"/>
        <v>21:0727</v>
      </c>
      <c r="D13536" s="1" t="str">
        <f t="shared" si="1960"/>
        <v>21:0214</v>
      </c>
      <c r="E13536" t="s">
        <v>52786</v>
      </c>
      <c r="F13536" t="s">
        <v>52787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 t="s">
        <v>21</v>
      </c>
      <c r="P13536" t="s">
        <v>87</v>
      </c>
      <c r="Q13536" t="s">
        <v>46</v>
      </c>
    </row>
    <row r="13537" spans="1:17" hidden="1" x14ac:dyDescent="0.25">
      <c r="A13537" t="s">
        <v>52788</v>
      </c>
      <c r="B13537" t="s">
        <v>52789</v>
      </c>
      <c r="C13537" s="1" t="str">
        <f t="shared" si="1952"/>
        <v>21:0727</v>
      </c>
      <c r="D13537" s="1" t="str">
        <f t="shared" si="1960"/>
        <v>21:0214</v>
      </c>
      <c r="E13537" t="s">
        <v>52790</v>
      </c>
      <c r="F13537" t="s">
        <v>52791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 t="s">
        <v>1247</v>
      </c>
      <c r="P13537" t="s">
        <v>87</v>
      </c>
      <c r="Q13537" t="s">
        <v>29</v>
      </c>
    </row>
    <row r="13538" spans="1:17" hidden="1" x14ac:dyDescent="0.25">
      <c r="A13538" t="s">
        <v>52792</v>
      </c>
      <c r="B13538" t="s">
        <v>52793</v>
      </c>
      <c r="C13538" s="1" t="str">
        <f t="shared" si="1952"/>
        <v>21:0727</v>
      </c>
      <c r="D13538" s="1" t="str">
        <f t="shared" si="1960"/>
        <v>21:0214</v>
      </c>
      <c r="E13538" t="s">
        <v>52794</v>
      </c>
      <c r="F13538" t="s">
        <v>52795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 t="s">
        <v>1597</v>
      </c>
      <c r="P13538" t="s">
        <v>356</v>
      </c>
      <c r="Q13538" t="s">
        <v>23</v>
      </c>
    </row>
    <row r="13539" spans="1:17" hidden="1" x14ac:dyDescent="0.25">
      <c r="A13539" t="s">
        <v>52796</v>
      </c>
      <c r="B13539" t="s">
        <v>52797</v>
      </c>
      <c r="C13539" s="1" t="str">
        <f t="shared" si="1952"/>
        <v>21:0727</v>
      </c>
      <c r="D13539" s="1" t="str">
        <f t="shared" si="1960"/>
        <v>21:0214</v>
      </c>
      <c r="E13539" t="s">
        <v>52798</v>
      </c>
      <c r="F13539" t="s">
        <v>52799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 t="s">
        <v>2418</v>
      </c>
      <c r="P13539" t="s">
        <v>87</v>
      </c>
      <c r="Q13539" t="s">
        <v>23</v>
      </c>
    </row>
    <row r="13540" spans="1:17" hidden="1" x14ac:dyDescent="0.25">
      <c r="A13540" t="s">
        <v>52800</v>
      </c>
      <c r="B13540" t="s">
        <v>52801</v>
      </c>
      <c r="C13540" s="1" t="str">
        <f t="shared" si="1952"/>
        <v>21:0727</v>
      </c>
      <c r="D13540" s="1" t="str">
        <f t="shared" si="1960"/>
        <v>21:0214</v>
      </c>
      <c r="E13540" t="s">
        <v>52802</v>
      </c>
      <c r="F13540" t="s">
        <v>52803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 t="s">
        <v>370</v>
      </c>
      <c r="P13540" t="s">
        <v>87</v>
      </c>
      <c r="Q13540" t="s">
        <v>35</v>
      </c>
    </row>
    <row r="13541" spans="1:17" hidden="1" x14ac:dyDescent="0.25">
      <c r="A13541" t="s">
        <v>52804</v>
      </c>
      <c r="B13541" t="s">
        <v>52805</v>
      </c>
      <c r="C13541" s="1" t="str">
        <f t="shared" si="1952"/>
        <v>21:0727</v>
      </c>
      <c r="D13541" s="1" t="str">
        <f t="shared" si="1960"/>
        <v>21:0214</v>
      </c>
      <c r="E13541" t="s">
        <v>52806</v>
      </c>
      <c r="F13541" t="s">
        <v>52807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 t="s">
        <v>21</v>
      </c>
      <c r="P13541" t="s">
        <v>45</v>
      </c>
      <c r="Q13541" t="s">
        <v>392</v>
      </c>
    </row>
    <row r="13542" spans="1:17" hidden="1" x14ac:dyDescent="0.25">
      <c r="A13542" t="s">
        <v>52808</v>
      </c>
      <c r="B13542" t="s">
        <v>52809</v>
      </c>
      <c r="C13542" s="1" t="str">
        <f t="shared" si="1952"/>
        <v>21:0727</v>
      </c>
      <c r="D13542" s="1" t="str">
        <f t="shared" si="1960"/>
        <v>21:0214</v>
      </c>
      <c r="E13542" t="s">
        <v>52810</v>
      </c>
      <c r="F13542" t="s">
        <v>52811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 t="s">
        <v>2120</v>
      </c>
      <c r="P13542" t="s">
        <v>87</v>
      </c>
      <c r="Q13542" t="s">
        <v>23</v>
      </c>
    </row>
    <row r="13543" spans="1:17" hidden="1" x14ac:dyDescent="0.25">
      <c r="A13543" t="s">
        <v>52812</v>
      </c>
      <c r="B13543" t="s">
        <v>52813</v>
      </c>
      <c r="C13543" s="1" t="str">
        <f t="shared" si="1952"/>
        <v>21:0727</v>
      </c>
      <c r="D13543" s="1" t="str">
        <f t="shared" si="1960"/>
        <v>21:0214</v>
      </c>
      <c r="E13543" t="s">
        <v>52814</v>
      </c>
      <c r="F13543" t="s">
        <v>52815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 t="s">
        <v>21</v>
      </c>
      <c r="P13543" t="s">
        <v>87</v>
      </c>
      <c r="Q13543" t="s">
        <v>46</v>
      </c>
    </row>
    <row r="13544" spans="1:17" hidden="1" x14ac:dyDescent="0.25">
      <c r="A13544" t="s">
        <v>52816</v>
      </c>
      <c r="B13544" t="s">
        <v>52817</v>
      </c>
      <c r="C13544" s="1" t="str">
        <f t="shared" si="1952"/>
        <v>21:0727</v>
      </c>
      <c r="D13544" s="1" t="str">
        <f t="shared" si="1960"/>
        <v>21:0214</v>
      </c>
      <c r="E13544" t="s">
        <v>52818</v>
      </c>
      <c r="F13544" t="s">
        <v>52819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 t="s">
        <v>21</v>
      </c>
      <c r="P13544" t="s">
        <v>148</v>
      </c>
      <c r="Q13544" t="s">
        <v>29</v>
      </c>
    </row>
    <row r="13545" spans="1:17" hidden="1" x14ac:dyDescent="0.25">
      <c r="A13545" t="s">
        <v>52820</v>
      </c>
      <c r="B13545" t="s">
        <v>52821</v>
      </c>
      <c r="C13545" s="1" t="str">
        <f t="shared" si="1952"/>
        <v>21:0727</v>
      </c>
      <c r="D13545" s="1" t="str">
        <f t="shared" si="1960"/>
        <v>21:0214</v>
      </c>
      <c r="E13545" t="s">
        <v>52822</v>
      </c>
      <c r="F13545" t="s">
        <v>52823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 t="s">
        <v>21</v>
      </c>
      <c r="P13545" t="s">
        <v>148</v>
      </c>
      <c r="Q13545" t="s">
        <v>198</v>
      </c>
    </row>
    <row r="13546" spans="1:17" hidden="1" x14ac:dyDescent="0.25">
      <c r="A13546" t="s">
        <v>52824</v>
      </c>
      <c r="B13546" t="s">
        <v>52825</v>
      </c>
      <c r="C13546" s="1" t="str">
        <f t="shared" si="1952"/>
        <v>21:0727</v>
      </c>
      <c r="D13546" s="1" t="str">
        <f t="shared" si="1960"/>
        <v>21:0214</v>
      </c>
      <c r="E13546" t="s">
        <v>52826</v>
      </c>
      <c r="F13546" t="s">
        <v>52827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 t="s">
        <v>21</v>
      </c>
      <c r="P13546" t="s">
        <v>148</v>
      </c>
      <c r="Q13546" t="s">
        <v>71</v>
      </c>
    </row>
    <row r="13547" spans="1:17" hidden="1" x14ac:dyDescent="0.25">
      <c r="A13547" t="s">
        <v>52828</v>
      </c>
      <c r="B13547" t="s">
        <v>52829</v>
      </c>
      <c r="C13547" s="1" t="str">
        <f t="shared" si="1952"/>
        <v>21:0727</v>
      </c>
      <c r="D13547" s="1" t="str">
        <f t="shared" si="1960"/>
        <v>21:0214</v>
      </c>
      <c r="E13547" t="s">
        <v>52830</v>
      </c>
      <c r="F13547" t="s">
        <v>52831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 t="s">
        <v>21</v>
      </c>
      <c r="P13547" t="s">
        <v>45</v>
      </c>
      <c r="Q13547" t="s">
        <v>46</v>
      </c>
    </row>
    <row r="13548" spans="1:17" hidden="1" x14ac:dyDescent="0.25">
      <c r="A13548" t="s">
        <v>52832</v>
      </c>
      <c r="B13548" t="s">
        <v>52833</v>
      </c>
      <c r="C13548" s="1" t="str">
        <f t="shared" si="1952"/>
        <v>21:0727</v>
      </c>
      <c r="D13548" s="1" t="str">
        <f t="shared" si="1960"/>
        <v>21:0214</v>
      </c>
      <c r="E13548" t="s">
        <v>52834</v>
      </c>
      <c r="F13548" t="s">
        <v>52835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 t="s">
        <v>5793</v>
      </c>
      <c r="P13548" t="s">
        <v>87</v>
      </c>
      <c r="Q13548" t="s">
        <v>23</v>
      </c>
    </row>
    <row r="13549" spans="1:17" hidden="1" x14ac:dyDescent="0.25">
      <c r="A13549" t="s">
        <v>52836</v>
      </c>
      <c r="B13549" t="s">
        <v>52837</v>
      </c>
      <c r="C13549" s="1" t="str">
        <f t="shared" si="1952"/>
        <v>21:0727</v>
      </c>
      <c r="D13549" s="1" t="str">
        <f t="shared" si="1960"/>
        <v>21:0214</v>
      </c>
      <c r="E13549" t="s">
        <v>52834</v>
      </c>
      <c r="F13549" t="s">
        <v>52838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 t="s">
        <v>49091</v>
      </c>
      <c r="P13549" t="s">
        <v>87</v>
      </c>
      <c r="Q13549" t="s">
        <v>23</v>
      </c>
    </row>
    <row r="13550" spans="1:17" hidden="1" x14ac:dyDescent="0.25">
      <c r="A13550" t="s">
        <v>52839</v>
      </c>
      <c r="B13550" t="s">
        <v>52840</v>
      </c>
      <c r="C13550" s="1" t="str">
        <f t="shared" si="1952"/>
        <v>21:0727</v>
      </c>
      <c r="D13550" s="1" t="str">
        <f t="shared" si="1960"/>
        <v>21:0214</v>
      </c>
      <c r="E13550" t="s">
        <v>52841</v>
      </c>
      <c r="F13550" t="s">
        <v>52842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 t="s">
        <v>21</v>
      </c>
      <c r="P13550" t="s">
        <v>87</v>
      </c>
      <c r="Q13550" t="s">
        <v>59</v>
      </c>
    </row>
    <row r="13551" spans="1:17" hidden="1" x14ac:dyDescent="0.25">
      <c r="A13551" t="s">
        <v>52843</v>
      </c>
      <c r="B13551" t="s">
        <v>52844</v>
      </c>
      <c r="C13551" s="1" t="str">
        <f t="shared" si="1952"/>
        <v>21:0727</v>
      </c>
      <c r="D13551" s="1" t="str">
        <f t="shared" si="1960"/>
        <v>21:0214</v>
      </c>
      <c r="E13551" t="s">
        <v>52845</v>
      </c>
      <c r="F13551" t="s">
        <v>52846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 t="s">
        <v>21</v>
      </c>
      <c r="P13551" t="s">
        <v>87</v>
      </c>
      <c r="Q13551" t="s">
        <v>392</v>
      </c>
    </row>
    <row r="13552" spans="1:17" hidden="1" x14ac:dyDescent="0.25">
      <c r="A13552" t="s">
        <v>52847</v>
      </c>
      <c r="B13552" t="s">
        <v>52848</v>
      </c>
      <c r="C13552" s="1" t="str">
        <f t="shared" si="1952"/>
        <v>21:0727</v>
      </c>
      <c r="D13552" s="1" t="str">
        <f t="shared" si="1960"/>
        <v>21:0214</v>
      </c>
      <c r="E13552" t="s">
        <v>52849</v>
      </c>
      <c r="F13552" t="s">
        <v>52850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 t="s">
        <v>21</v>
      </c>
      <c r="P13552" t="s">
        <v>45</v>
      </c>
      <c r="Q13552" t="s">
        <v>522</v>
      </c>
    </row>
    <row r="13553" spans="1:17" hidden="1" x14ac:dyDescent="0.25">
      <c r="A13553" t="s">
        <v>52851</v>
      </c>
      <c r="B13553" t="s">
        <v>52852</v>
      </c>
      <c r="C13553" s="1" t="str">
        <f t="shared" si="1952"/>
        <v>21:0727</v>
      </c>
      <c r="D13553" s="1" t="str">
        <f t="shared" si="1960"/>
        <v>21:0214</v>
      </c>
      <c r="E13553" t="s">
        <v>52853</v>
      </c>
      <c r="F13553" t="s">
        <v>52854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 t="s">
        <v>607</v>
      </c>
      <c r="P13553" t="s">
        <v>148</v>
      </c>
      <c r="Q13553" t="s">
        <v>46</v>
      </c>
    </row>
    <row r="13554" spans="1:17" hidden="1" x14ac:dyDescent="0.25">
      <c r="A13554" t="s">
        <v>52855</v>
      </c>
      <c r="B13554" t="s">
        <v>52856</v>
      </c>
      <c r="C13554" s="1" t="str">
        <f t="shared" ref="C13554:C13617" si="1963">HYPERLINK("http://geochem.nrcan.gc.ca/cdogs/content/bdl/bdl210727_e.htm", "21:0727")</f>
        <v>21:0727</v>
      </c>
      <c r="D13554" s="1" t="str">
        <f t="shared" si="1960"/>
        <v>21:0214</v>
      </c>
      <c r="E13554" t="s">
        <v>52857</v>
      </c>
      <c r="F13554" t="s">
        <v>52858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 t="s">
        <v>21</v>
      </c>
      <c r="P13554" t="s">
        <v>148</v>
      </c>
      <c r="Q13554" t="s">
        <v>198</v>
      </c>
    </row>
    <row r="13555" spans="1:17" hidden="1" x14ac:dyDescent="0.25">
      <c r="A13555" t="s">
        <v>52859</v>
      </c>
      <c r="B13555" t="s">
        <v>52860</v>
      </c>
      <c r="C13555" s="1" t="str">
        <f t="shared" si="1963"/>
        <v>21:0727</v>
      </c>
      <c r="D13555" s="1" t="str">
        <f t="shared" si="1960"/>
        <v>21:0214</v>
      </c>
      <c r="E13555" t="s">
        <v>52861</v>
      </c>
      <c r="F13555" t="s">
        <v>52862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 t="s">
        <v>21</v>
      </c>
      <c r="P13555" t="s">
        <v>148</v>
      </c>
      <c r="Q13555" t="s">
        <v>103</v>
      </c>
    </row>
    <row r="13556" spans="1:17" hidden="1" x14ac:dyDescent="0.25">
      <c r="A13556" t="s">
        <v>52863</v>
      </c>
      <c r="B13556" t="s">
        <v>52864</v>
      </c>
      <c r="C13556" s="1" t="str">
        <f t="shared" si="1963"/>
        <v>21:0727</v>
      </c>
      <c r="D13556" s="1" t="str">
        <f t="shared" si="1960"/>
        <v>21:0214</v>
      </c>
      <c r="E13556" t="s">
        <v>52865</v>
      </c>
      <c r="F13556" t="s">
        <v>52866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 t="s">
        <v>21</v>
      </c>
      <c r="P13556" t="s">
        <v>87</v>
      </c>
      <c r="Q13556" t="s">
        <v>93</v>
      </c>
    </row>
    <row r="13557" spans="1:17" hidden="1" x14ac:dyDescent="0.25">
      <c r="A13557" t="s">
        <v>52867</v>
      </c>
      <c r="B13557" t="s">
        <v>52868</v>
      </c>
      <c r="C13557" s="1" t="str">
        <f t="shared" si="1963"/>
        <v>21:0727</v>
      </c>
      <c r="D13557" s="1" t="str">
        <f t="shared" si="1960"/>
        <v>21:0214</v>
      </c>
      <c r="E13557" t="s">
        <v>52869</v>
      </c>
      <c r="F13557" t="s">
        <v>52870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 t="s">
        <v>21</v>
      </c>
      <c r="P13557" t="s">
        <v>148</v>
      </c>
      <c r="Q13557" t="s">
        <v>71</v>
      </c>
    </row>
    <row r="13558" spans="1:17" hidden="1" x14ac:dyDescent="0.25">
      <c r="A13558" t="s">
        <v>52871</v>
      </c>
      <c r="B13558" t="s">
        <v>52872</v>
      </c>
      <c r="C13558" s="1" t="str">
        <f t="shared" si="1963"/>
        <v>21:0727</v>
      </c>
      <c r="D13558" s="1" t="str">
        <f t="shared" si="1960"/>
        <v>21:0214</v>
      </c>
      <c r="E13558" t="s">
        <v>52873</v>
      </c>
      <c r="F13558" t="s">
        <v>52874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 t="s">
        <v>21</v>
      </c>
      <c r="P13558" t="s">
        <v>87</v>
      </c>
      <c r="Q13558" t="s">
        <v>103</v>
      </c>
    </row>
    <row r="13559" spans="1:17" hidden="1" x14ac:dyDescent="0.25">
      <c r="A13559" t="s">
        <v>52875</v>
      </c>
      <c r="B13559" t="s">
        <v>52876</v>
      </c>
      <c r="C13559" s="1" t="str">
        <f t="shared" si="1963"/>
        <v>21:0727</v>
      </c>
      <c r="D13559" s="1" t="str">
        <f t="shared" si="1960"/>
        <v>21:0214</v>
      </c>
      <c r="E13559" t="s">
        <v>52877</v>
      </c>
      <c r="F13559" t="s">
        <v>52878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 t="s">
        <v>21</v>
      </c>
      <c r="P13559" t="s">
        <v>148</v>
      </c>
      <c r="Q13559" t="s">
        <v>103</v>
      </c>
    </row>
    <row r="13560" spans="1:17" hidden="1" x14ac:dyDescent="0.25">
      <c r="A13560" t="s">
        <v>52879</v>
      </c>
      <c r="B13560" t="s">
        <v>52880</v>
      </c>
      <c r="C13560" s="1" t="str">
        <f t="shared" si="1963"/>
        <v>21:0727</v>
      </c>
      <c r="D13560" s="1" t="str">
        <f t="shared" si="1960"/>
        <v>21:0214</v>
      </c>
      <c r="E13560" t="s">
        <v>52881</v>
      </c>
      <c r="F13560" t="s">
        <v>52882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 t="s">
        <v>21</v>
      </c>
      <c r="P13560" t="s">
        <v>148</v>
      </c>
      <c r="Q13560" t="s">
        <v>103</v>
      </c>
    </row>
    <row r="13561" spans="1:17" hidden="1" x14ac:dyDescent="0.25">
      <c r="A13561" t="s">
        <v>52883</v>
      </c>
      <c r="B13561" t="s">
        <v>52884</v>
      </c>
      <c r="C13561" s="1" t="str">
        <f t="shared" si="1963"/>
        <v>21:0727</v>
      </c>
      <c r="D13561" s="1" t="str">
        <f>HYPERLINK("http://geochem.nrcan.gc.ca/cdogs/content/svy/svy_e.htm", "")</f>
        <v/>
      </c>
      <c r="G13561" s="1" t="str">
        <f>HYPERLINK("http://geochem.nrcan.gc.ca/cdogs/content/cr_/cr_00084_e.htm", "84")</f>
        <v>84</v>
      </c>
      <c r="J13561" t="s">
        <v>11703</v>
      </c>
      <c r="K13561" t="s">
        <v>11704</v>
      </c>
      <c r="O13561" t="s">
        <v>2418</v>
      </c>
      <c r="P13561" t="s">
        <v>148</v>
      </c>
      <c r="Q13561" t="s">
        <v>71</v>
      </c>
    </row>
    <row r="13562" spans="1:17" hidden="1" x14ac:dyDescent="0.25">
      <c r="A13562" t="s">
        <v>52885</v>
      </c>
      <c r="B13562" t="s">
        <v>52886</v>
      </c>
      <c r="C13562" s="1" t="str">
        <f t="shared" si="1963"/>
        <v>21:0727</v>
      </c>
      <c r="D13562" s="1" t="str">
        <f>HYPERLINK("http://geochem.nrcan.gc.ca/cdogs/content/svy/svy210214_e.htm", "21:0214")</f>
        <v>21:0214</v>
      </c>
      <c r="E13562" t="s">
        <v>52887</v>
      </c>
      <c r="F13562" t="s">
        <v>52888</v>
      </c>
      <c r="H13562">
        <v>63.303665500000001</v>
      </c>
      <c r="I13562">
        <v>-135.46677990000001</v>
      </c>
      <c r="J13562" s="1" t="str">
        <f>HYPERLINK("http://geochem.nrcan.gc.ca/cdogs/content/kwd/kwd020018_e.htm", "Fluid (stream)")</f>
        <v>Fluid (stream)</v>
      </c>
      <c r="K13562" s="1" t="str">
        <f>HYPERLINK("http://geochem.nrcan.gc.ca/cdogs/content/kwd/kwd080007_e.htm", "Untreated Water")</f>
        <v>Untreated Water</v>
      </c>
      <c r="O13562" t="s">
        <v>21</v>
      </c>
      <c r="P13562" t="s">
        <v>45</v>
      </c>
      <c r="Q13562" t="s">
        <v>103</v>
      </c>
    </row>
    <row r="13563" spans="1:17" hidden="1" x14ac:dyDescent="0.25">
      <c r="A13563" t="s">
        <v>52889</v>
      </c>
      <c r="B13563" t="s">
        <v>52890</v>
      </c>
      <c r="C13563" s="1" t="str">
        <f t="shared" si="1963"/>
        <v>21:0727</v>
      </c>
      <c r="D13563" s="1" t="str">
        <f>HYPERLINK("http://geochem.nrcan.gc.ca/cdogs/content/svy/svy210214_e.htm", "21:0214")</f>
        <v>21:0214</v>
      </c>
      <c r="E13563" t="s">
        <v>52891</v>
      </c>
      <c r="F13563" t="s">
        <v>52892</v>
      </c>
      <c r="H13563">
        <v>63.274301199999996</v>
      </c>
      <c r="I13563">
        <v>-135.46883940000001</v>
      </c>
      <c r="J13563" s="1" t="str">
        <f>HYPERLINK("http://geochem.nrcan.gc.ca/cdogs/content/kwd/kwd020018_e.htm", "Fluid (stream)")</f>
        <v>Fluid (stream)</v>
      </c>
      <c r="K13563" s="1" t="str">
        <f>HYPERLINK("http://geochem.nrcan.gc.ca/cdogs/content/kwd/kwd080007_e.htm", "Untreated Water")</f>
        <v>Untreated Water</v>
      </c>
      <c r="O13563" t="s">
        <v>21</v>
      </c>
      <c r="P13563" t="s">
        <v>148</v>
      </c>
      <c r="Q13563" t="s">
        <v>71</v>
      </c>
    </row>
    <row r="13564" spans="1:17" hidden="1" x14ac:dyDescent="0.25">
      <c r="A13564" t="s">
        <v>52893</v>
      </c>
      <c r="B13564" t="s">
        <v>52894</v>
      </c>
      <c r="C13564" s="1" t="str">
        <f t="shared" si="1963"/>
        <v>21:0727</v>
      </c>
      <c r="D13564" s="1" t="str">
        <f>HYPERLINK("http://geochem.nrcan.gc.ca/cdogs/content/svy/svy210214_e.htm", "21:0214")</f>
        <v>21:0214</v>
      </c>
      <c r="E13564" t="s">
        <v>52895</v>
      </c>
      <c r="F13564" t="s">
        <v>52896</v>
      </c>
      <c r="H13564">
        <v>63.268836</v>
      </c>
      <c r="I13564">
        <v>-135.4740917</v>
      </c>
      <c r="J13564" s="1" t="str">
        <f>HYPERLINK("http://geochem.nrcan.gc.ca/cdogs/content/kwd/kwd020018_e.htm", "Fluid (stream)")</f>
        <v>Fluid (stream)</v>
      </c>
      <c r="K13564" s="1" t="str">
        <f>HYPERLINK("http://geochem.nrcan.gc.ca/cdogs/content/kwd/kwd080007_e.htm", "Untreated Water")</f>
        <v>Untreated Water</v>
      </c>
      <c r="O13564" t="s">
        <v>21</v>
      </c>
      <c r="P13564" t="s">
        <v>87</v>
      </c>
      <c r="Q13564" t="s">
        <v>103</v>
      </c>
    </row>
    <row r="13565" spans="1:17" hidden="1" x14ac:dyDescent="0.25">
      <c r="A13565" t="s">
        <v>52897</v>
      </c>
      <c r="B13565" t="s">
        <v>52898</v>
      </c>
      <c r="C13565" s="1" t="str">
        <f t="shared" si="1963"/>
        <v>21:0727</v>
      </c>
      <c r="D13565" s="1" t="str">
        <f>HYPERLINK("http://geochem.nrcan.gc.ca/cdogs/content/svy/svy210214_e.htm", "21:0214")</f>
        <v>21:0214</v>
      </c>
      <c r="E13565" t="s">
        <v>52899</v>
      </c>
      <c r="F13565" t="s">
        <v>52900</v>
      </c>
      <c r="H13565">
        <v>63.251316899999999</v>
      </c>
      <c r="I13565">
        <v>-135.49248650000001</v>
      </c>
      <c r="J13565" s="1" t="str">
        <f>HYPERLINK("http://geochem.nrcan.gc.ca/cdogs/content/kwd/kwd020018_e.htm", "Fluid (stream)")</f>
        <v>Fluid (stream)</v>
      </c>
      <c r="K13565" s="1" t="str">
        <f>HYPERLINK("http://geochem.nrcan.gc.ca/cdogs/content/kwd/kwd080007_e.htm", "Untreated Water")</f>
        <v>Untreated Water</v>
      </c>
      <c r="O13565" t="s">
        <v>21</v>
      </c>
      <c r="P13565" t="s">
        <v>148</v>
      </c>
      <c r="Q13565" t="s">
        <v>103</v>
      </c>
    </row>
    <row r="13566" spans="1:17" hidden="1" x14ac:dyDescent="0.25">
      <c r="A13566" t="s">
        <v>52901</v>
      </c>
      <c r="B13566" t="s">
        <v>52902</v>
      </c>
      <c r="C13566" s="1" t="str">
        <f t="shared" si="1963"/>
        <v>21:0727</v>
      </c>
      <c r="D13566" s="1" t="str">
        <f>HYPERLINK("http://geochem.nrcan.gc.ca/cdogs/content/svy/svy_e.htm", "")</f>
        <v/>
      </c>
      <c r="G13566" s="1" t="str">
        <f>HYPERLINK("http://geochem.nrcan.gc.ca/cdogs/content/cr_/cr_00086_e.htm", "86")</f>
        <v>86</v>
      </c>
      <c r="J13566" t="s">
        <v>11703</v>
      </c>
      <c r="K13566" t="s">
        <v>11704</v>
      </c>
      <c r="O13566" t="s">
        <v>576</v>
      </c>
      <c r="P13566" t="s">
        <v>583</v>
      </c>
      <c r="Q13566" t="s">
        <v>143</v>
      </c>
    </row>
    <row r="13567" spans="1:17" hidden="1" x14ac:dyDescent="0.25">
      <c r="A13567" t="s">
        <v>52903</v>
      </c>
      <c r="B13567" t="s">
        <v>52904</v>
      </c>
      <c r="C13567" s="1" t="str">
        <f t="shared" si="1963"/>
        <v>21:0727</v>
      </c>
      <c r="D13567" s="1" t="str">
        <f t="shared" ref="D13567:D13602" si="1964">HYPERLINK("http://geochem.nrcan.gc.ca/cdogs/content/svy/svy210214_e.htm", "21:0214")</f>
        <v>21:0214</v>
      </c>
      <c r="E13567" t="s">
        <v>52905</v>
      </c>
      <c r="F13567" t="s">
        <v>52906</v>
      </c>
      <c r="H13567">
        <v>63.2539783</v>
      </c>
      <c r="I13567">
        <v>-135.43011229999999</v>
      </c>
      <c r="J13567" s="1" t="str">
        <f t="shared" ref="J13567:J13602" si="1965">HYPERLINK("http://geochem.nrcan.gc.ca/cdogs/content/kwd/kwd020018_e.htm", "Fluid (stream)")</f>
        <v>Fluid (stream)</v>
      </c>
      <c r="K13567" s="1" t="str">
        <f t="shared" ref="K13567:K13602" si="1966">HYPERLINK("http://geochem.nrcan.gc.ca/cdogs/content/kwd/kwd080007_e.htm", "Untreated Water")</f>
        <v>Untreated Water</v>
      </c>
      <c r="O13567" t="s">
        <v>21</v>
      </c>
      <c r="P13567" t="s">
        <v>148</v>
      </c>
      <c r="Q13567" t="s">
        <v>198</v>
      </c>
    </row>
    <row r="13568" spans="1:17" hidden="1" x14ac:dyDescent="0.25">
      <c r="A13568" t="s">
        <v>52907</v>
      </c>
      <c r="B13568" t="s">
        <v>52908</v>
      </c>
      <c r="C13568" s="1" t="str">
        <f t="shared" si="1963"/>
        <v>21:0727</v>
      </c>
      <c r="D13568" s="1" t="str">
        <f t="shared" si="1964"/>
        <v>21:0214</v>
      </c>
      <c r="E13568" t="s">
        <v>52909</v>
      </c>
      <c r="F13568" t="s">
        <v>52910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 t="s">
        <v>21</v>
      </c>
      <c r="P13568" t="s">
        <v>87</v>
      </c>
      <c r="Q13568" t="s">
        <v>103</v>
      </c>
    </row>
    <row r="13569" spans="1:17" hidden="1" x14ac:dyDescent="0.25">
      <c r="A13569" t="s">
        <v>52911</v>
      </c>
      <c r="B13569" t="s">
        <v>52912</v>
      </c>
      <c r="C13569" s="1" t="str">
        <f t="shared" si="1963"/>
        <v>21:0727</v>
      </c>
      <c r="D13569" s="1" t="str">
        <f t="shared" si="1964"/>
        <v>21:0214</v>
      </c>
      <c r="E13569" t="s">
        <v>52909</v>
      </c>
      <c r="F13569" t="s">
        <v>52913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 t="s">
        <v>21</v>
      </c>
      <c r="P13569" t="s">
        <v>148</v>
      </c>
      <c r="Q13569" t="s">
        <v>215</v>
      </c>
    </row>
    <row r="13570" spans="1:17" hidden="1" x14ac:dyDescent="0.25">
      <c r="A13570" t="s">
        <v>52914</v>
      </c>
      <c r="B13570" t="s">
        <v>52915</v>
      </c>
      <c r="C13570" s="1" t="str">
        <f t="shared" si="1963"/>
        <v>21:0727</v>
      </c>
      <c r="D13570" s="1" t="str">
        <f t="shared" si="1964"/>
        <v>21:0214</v>
      </c>
      <c r="E13570" t="s">
        <v>52916</v>
      </c>
      <c r="F13570" t="s">
        <v>52917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 t="s">
        <v>21</v>
      </c>
      <c r="P13570" t="s">
        <v>148</v>
      </c>
      <c r="Q13570" t="s">
        <v>93</v>
      </c>
    </row>
    <row r="13571" spans="1:17" hidden="1" x14ac:dyDescent="0.25">
      <c r="A13571" t="s">
        <v>52918</v>
      </c>
      <c r="B13571" t="s">
        <v>52919</v>
      </c>
      <c r="C13571" s="1" t="str">
        <f t="shared" si="1963"/>
        <v>21:0727</v>
      </c>
      <c r="D13571" s="1" t="str">
        <f t="shared" si="1964"/>
        <v>21:0214</v>
      </c>
      <c r="E13571" t="s">
        <v>52920</v>
      </c>
      <c r="F13571" t="s">
        <v>52921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 t="s">
        <v>21</v>
      </c>
      <c r="P13571" t="s">
        <v>148</v>
      </c>
      <c r="Q13571" t="s">
        <v>103</v>
      </c>
    </row>
    <row r="13572" spans="1:17" hidden="1" x14ac:dyDescent="0.25">
      <c r="A13572" t="s">
        <v>52922</v>
      </c>
      <c r="B13572" t="s">
        <v>52923</v>
      </c>
      <c r="C13572" s="1" t="str">
        <f t="shared" si="1963"/>
        <v>21:0727</v>
      </c>
      <c r="D13572" s="1" t="str">
        <f t="shared" si="1964"/>
        <v>21:0214</v>
      </c>
      <c r="E13572" t="s">
        <v>52924</v>
      </c>
      <c r="F13572" t="s">
        <v>52925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 t="s">
        <v>21</v>
      </c>
      <c r="P13572" t="s">
        <v>148</v>
      </c>
      <c r="Q13572" t="s">
        <v>215</v>
      </c>
    </row>
    <row r="13573" spans="1:17" hidden="1" x14ac:dyDescent="0.25">
      <c r="A13573" t="s">
        <v>52926</v>
      </c>
      <c r="B13573" t="s">
        <v>52927</v>
      </c>
      <c r="C13573" s="1" t="str">
        <f t="shared" si="1963"/>
        <v>21:0727</v>
      </c>
      <c r="D13573" s="1" t="str">
        <f t="shared" si="1964"/>
        <v>21:0214</v>
      </c>
      <c r="E13573" t="s">
        <v>52928</v>
      </c>
      <c r="F13573" t="s">
        <v>52929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 t="s">
        <v>21</v>
      </c>
      <c r="P13573" t="s">
        <v>87</v>
      </c>
      <c r="Q13573" t="s">
        <v>71</v>
      </c>
    </row>
    <row r="13574" spans="1:17" hidden="1" x14ac:dyDescent="0.25">
      <c r="A13574" t="s">
        <v>52930</v>
      </c>
      <c r="B13574" t="s">
        <v>52931</v>
      </c>
      <c r="C13574" s="1" t="str">
        <f t="shared" si="1963"/>
        <v>21:0727</v>
      </c>
      <c r="D13574" s="1" t="str">
        <f t="shared" si="1964"/>
        <v>21:0214</v>
      </c>
      <c r="E13574" t="s">
        <v>52932</v>
      </c>
      <c r="F13574" t="s">
        <v>52933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 t="s">
        <v>21</v>
      </c>
      <c r="P13574" t="s">
        <v>148</v>
      </c>
      <c r="Q13574" t="s">
        <v>215</v>
      </c>
    </row>
    <row r="13575" spans="1:17" hidden="1" x14ac:dyDescent="0.25">
      <c r="A13575" t="s">
        <v>52934</v>
      </c>
      <c r="B13575" t="s">
        <v>52935</v>
      </c>
      <c r="C13575" s="1" t="str">
        <f t="shared" si="1963"/>
        <v>21:0727</v>
      </c>
      <c r="D13575" s="1" t="str">
        <f t="shared" si="1964"/>
        <v>21:0214</v>
      </c>
      <c r="E13575" t="s">
        <v>52936</v>
      </c>
      <c r="F13575" t="s">
        <v>52937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 t="s">
        <v>21</v>
      </c>
      <c r="P13575" t="s">
        <v>148</v>
      </c>
      <c r="Q13575" t="s">
        <v>71</v>
      </c>
    </row>
    <row r="13576" spans="1:17" hidden="1" x14ac:dyDescent="0.25">
      <c r="A13576" t="s">
        <v>52938</v>
      </c>
      <c r="B13576" t="s">
        <v>52939</v>
      </c>
      <c r="C13576" s="1" t="str">
        <f t="shared" si="1963"/>
        <v>21:0727</v>
      </c>
      <c r="D13576" s="1" t="str">
        <f t="shared" si="1964"/>
        <v>21:0214</v>
      </c>
      <c r="E13576" t="s">
        <v>52940</v>
      </c>
      <c r="F13576" t="s">
        <v>52941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 t="s">
        <v>21</v>
      </c>
      <c r="P13576" t="s">
        <v>148</v>
      </c>
      <c r="Q13576" t="s">
        <v>198</v>
      </c>
    </row>
    <row r="13577" spans="1:17" hidden="1" x14ac:dyDescent="0.25">
      <c r="A13577" t="s">
        <v>52942</v>
      </c>
      <c r="B13577" t="s">
        <v>52943</v>
      </c>
      <c r="C13577" s="1" t="str">
        <f t="shared" si="1963"/>
        <v>21:0727</v>
      </c>
      <c r="D13577" s="1" t="str">
        <f t="shared" si="1964"/>
        <v>21:0214</v>
      </c>
      <c r="E13577" t="s">
        <v>52944</v>
      </c>
      <c r="F13577" t="s">
        <v>52945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 t="s">
        <v>3116</v>
      </c>
      <c r="P13577" t="s">
        <v>1515</v>
      </c>
      <c r="Q13577" t="s">
        <v>198</v>
      </c>
    </row>
    <row r="13578" spans="1:17" hidden="1" x14ac:dyDescent="0.25">
      <c r="A13578" t="s">
        <v>52946</v>
      </c>
      <c r="B13578" t="s">
        <v>52947</v>
      </c>
      <c r="C13578" s="1" t="str">
        <f t="shared" si="1963"/>
        <v>21:0727</v>
      </c>
      <c r="D13578" s="1" t="str">
        <f t="shared" si="1964"/>
        <v>21:0214</v>
      </c>
      <c r="E13578" t="s">
        <v>52948</v>
      </c>
      <c r="F13578" t="s">
        <v>52949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 t="s">
        <v>3419</v>
      </c>
      <c r="P13578" t="s">
        <v>87</v>
      </c>
      <c r="Q13578" t="s">
        <v>23</v>
      </c>
    </row>
    <row r="13579" spans="1:17" hidden="1" x14ac:dyDescent="0.25">
      <c r="A13579" t="s">
        <v>52950</v>
      </c>
      <c r="B13579" t="s">
        <v>52951</v>
      </c>
      <c r="C13579" s="1" t="str">
        <f t="shared" si="1963"/>
        <v>21:0727</v>
      </c>
      <c r="D13579" s="1" t="str">
        <f t="shared" si="1964"/>
        <v>21:0214</v>
      </c>
      <c r="E13579" t="s">
        <v>52952</v>
      </c>
      <c r="F13579" t="s">
        <v>52953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 t="s">
        <v>21</v>
      </c>
      <c r="P13579" t="s">
        <v>148</v>
      </c>
      <c r="Q13579" t="s">
        <v>23</v>
      </c>
    </row>
    <row r="13580" spans="1:17" hidden="1" x14ac:dyDescent="0.25">
      <c r="A13580" t="s">
        <v>52954</v>
      </c>
      <c r="B13580" t="s">
        <v>52955</v>
      </c>
      <c r="C13580" s="1" t="str">
        <f t="shared" si="1963"/>
        <v>21:0727</v>
      </c>
      <c r="D13580" s="1" t="str">
        <f t="shared" si="1964"/>
        <v>21:0214</v>
      </c>
      <c r="E13580" t="s">
        <v>52956</v>
      </c>
      <c r="F13580" t="s">
        <v>52957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 t="s">
        <v>21</v>
      </c>
      <c r="P13580" t="s">
        <v>87</v>
      </c>
      <c r="Q13580" t="s">
        <v>29</v>
      </c>
    </row>
    <row r="13581" spans="1:17" hidden="1" x14ac:dyDescent="0.25">
      <c r="A13581" t="s">
        <v>52958</v>
      </c>
      <c r="B13581" t="s">
        <v>52959</v>
      </c>
      <c r="C13581" s="1" t="str">
        <f t="shared" si="1963"/>
        <v>21:0727</v>
      </c>
      <c r="D13581" s="1" t="str">
        <f t="shared" si="1964"/>
        <v>21:0214</v>
      </c>
      <c r="E13581" t="s">
        <v>52960</v>
      </c>
      <c r="F13581" t="s">
        <v>52961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 t="s">
        <v>158</v>
      </c>
      <c r="P13581" t="s">
        <v>148</v>
      </c>
      <c r="Q13581" t="s">
        <v>46</v>
      </c>
    </row>
    <row r="13582" spans="1:17" hidden="1" x14ac:dyDescent="0.25">
      <c r="A13582" t="s">
        <v>52962</v>
      </c>
      <c r="B13582" t="s">
        <v>52963</v>
      </c>
      <c r="C13582" s="1" t="str">
        <f t="shared" si="1963"/>
        <v>21:0727</v>
      </c>
      <c r="D13582" s="1" t="str">
        <f t="shared" si="1964"/>
        <v>21:0214</v>
      </c>
      <c r="E13582" t="s">
        <v>52964</v>
      </c>
      <c r="F13582" t="s">
        <v>52965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 t="s">
        <v>21</v>
      </c>
      <c r="P13582" t="s">
        <v>148</v>
      </c>
      <c r="Q13582" t="s">
        <v>29</v>
      </c>
    </row>
    <row r="13583" spans="1:17" hidden="1" x14ac:dyDescent="0.25">
      <c r="A13583" t="s">
        <v>52966</v>
      </c>
      <c r="B13583" t="s">
        <v>52967</v>
      </c>
      <c r="C13583" s="1" t="str">
        <f t="shared" si="1963"/>
        <v>21:0727</v>
      </c>
      <c r="D13583" s="1" t="str">
        <f t="shared" si="1964"/>
        <v>21:0214</v>
      </c>
      <c r="E13583" t="s">
        <v>52968</v>
      </c>
      <c r="F13583" t="s">
        <v>52969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 t="s">
        <v>21</v>
      </c>
      <c r="P13583" t="s">
        <v>87</v>
      </c>
      <c r="Q13583" t="s">
        <v>46</v>
      </c>
    </row>
    <row r="13584" spans="1:17" hidden="1" x14ac:dyDescent="0.25">
      <c r="A13584" t="s">
        <v>52970</v>
      </c>
      <c r="B13584" t="s">
        <v>52971</v>
      </c>
      <c r="C13584" s="1" t="str">
        <f t="shared" si="1963"/>
        <v>21:0727</v>
      </c>
      <c r="D13584" s="1" t="str">
        <f t="shared" si="1964"/>
        <v>21:0214</v>
      </c>
      <c r="E13584" t="s">
        <v>52972</v>
      </c>
      <c r="F13584" t="s">
        <v>52973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 t="s">
        <v>21</v>
      </c>
      <c r="P13584" t="s">
        <v>87</v>
      </c>
      <c r="Q13584" t="s">
        <v>198</v>
      </c>
    </row>
    <row r="13585" spans="1:17" hidden="1" x14ac:dyDescent="0.25">
      <c r="A13585" t="s">
        <v>52974</v>
      </c>
      <c r="B13585" t="s">
        <v>52975</v>
      </c>
      <c r="C13585" s="1" t="str">
        <f t="shared" si="1963"/>
        <v>21:0727</v>
      </c>
      <c r="D13585" s="1" t="str">
        <f t="shared" si="1964"/>
        <v>21:0214</v>
      </c>
      <c r="E13585" t="s">
        <v>52976</v>
      </c>
      <c r="F13585" t="s">
        <v>52977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 t="s">
        <v>113</v>
      </c>
      <c r="P13585" t="s">
        <v>87</v>
      </c>
      <c r="Q13585" t="s">
        <v>103</v>
      </c>
    </row>
    <row r="13586" spans="1:17" hidden="1" x14ac:dyDescent="0.25">
      <c r="A13586" t="s">
        <v>52978</v>
      </c>
      <c r="B13586" t="s">
        <v>52979</v>
      </c>
      <c r="C13586" s="1" t="str">
        <f t="shared" si="1963"/>
        <v>21:0727</v>
      </c>
      <c r="D13586" s="1" t="str">
        <f t="shared" si="1964"/>
        <v>21:0214</v>
      </c>
      <c r="E13586" t="s">
        <v>52980</v>
      </c>
      <c r="F13586" t="s">
        <v>52981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 t="s">
        <v>370</v>
      </c>
      <c r="P13586" t="s">
        <v>45</v>
      </c>
      <c r="Q13586" t="s">
        <v>29</v>
      </c>
    </row>
    <row r="13587" spans="1:17" hidden="1" x14ac:dyDescent="0.25">
      <c r="A13587" t="s">
        <v>52982</v>
      </c>
      <c r="B13587" t="s">
        <v>52983</v>
      </c>
      <c r="C13587" s="1" t="str">
        <f t="shared" si="1963"/>
        <v>21:0727</v>
      </c>
      <c r="D13587" s="1" t="str">
        <f t="shared" si="1964"/>
        <v>21:0214</v>
      </c>
      <c r="E13587" t="s">
        <v>52980</v>
      </c>
      <c r="F13587" t="s">
        <v>52984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 t="s">
        <v>76</v>
      </c>
      <c r="P13587" t="s">
        <v>87</v>
      </c>
      <c r="Q13587" t="s">
        <v>23</v>
      </c>
    </row>
    <row r="13588" spans="1:17" hidden="1" x14ac:dyDescent="0.25">
      <c r="A13588" t="s">
        <v>52985</v>
      </c>
      <c r="B13588" t="s">
        <v>52986</v>
      </c>
      <c r="C13588" s="1" t="str">
        <f t="shared" si="1963"/>
        <v>21:0727</v>
      </c>
      <c r="D13588" s="1" t="str">
        <f t="shared" si="1964"/>
        <v>21:0214</v>
      </c>
      <c r="E13588" t="s">
        <v>52987</v>
      </c>
      <c r="F13588" t="s">
        <v>52988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 t="s">
        <v>43349</v>
      </c>
      <c r="P13588" t="s">
        <v>583</v>
      </c>
      <c r="Q13588" t="s">
        <v>29</v>
      </c>
    </row>
    <row r="13589" spans="1:17" hidden="1" x14ac:dyDescent="0.25">
      <c r="A13589" t="s">
        <v>52989</v>
      </c>
      <c r="B13589" t="s">
        <v>52990</v>
      </c>
      <c r="C13589" s="1" t="str">
        <f t="shared" si="1963"/>
        <v>21:0727</v>
      </c>
      <c r="D13589" s="1" t="str">
        <f t="shared" si="1964"/>
        <v>21:0214</v>
      </c>
      <c r="E13589" t="s">
        <v>52991</v>
      </c>
      <c r="F13589" t="s">
        <v>52992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 t="s">
        <v>2379</v>
      </c>
      <c r="P13589" t="s">
        <v>45</v>
      </c>
      <c r="Q13589" t="s">
        <v>23</v>
      </c>
    </row>
    <row r="13590" spans="1:17" hidden="1" x14ac:dyDescent="0.25">
      <c r="A13590" t="s">
        <v>52993</v>
      </c>
      <c r="B13590" t="s">
        <v>52994</v>
      </c>
      <c r="C13590" s="1" t="str">
        <f t="shared" si="1963"/>
        <v>21:0727</v>
      </c>
      <c r="D13590" s="1" t="str">
        <f t="shared" si="1964"/>
        <v>21:0214</v>
      </c>
      <c r="E13590" t="s">
        <v>52995</v>
      </c>
      <c r="F13590" t="s">
        <v>52996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 t="s">
        <v>21</v>
      </c>
      <c r="P13590" t="s">
        <v>148</v>
      </c>
      <c r="Q13590" t="s">
        <v>23</v>
      </c>
    </row>
    <row r="13591" spans="1:17" hidden="1" x14ac:dyDescent="0.25">
      <c r="A13591" t="s">
        <v>52997</v>
      </c>
      <c r="B13591" t="s">
        <v>52998</v>
      </c>
      <c r="C13591" s="1" t="str">
        <f t="shared" si="1963"/>
        <v>21:0727</v>
      </c>
      <c r="D13591" s="1" t="str">
        <f t="shared" si="1964"/>
        <v>21:0214</v>
      </c>
      <c r="E13591" t="s">
        <v>52999</v>
      </c>
      <c r="F13591" t="s">
        <v>53000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 t="s">
        <v>2120</v>
      </c>
      <c r="P13591" t="s">
        <v>356</v>
      </c>
      <c r="Q13591" t="s">
        <v>46</v>
      </c>
    </row>
    <row r="13592" spans="1:17" hidden="1" x14ac:dyDescent="0.25">
      <c r="A13592" t="s">
        <v>53001</v>
      </c>
      <c r="B13592" t="s">
        <v>53002</v>
      </c>
      <c r="C13592" s="1" t="str">
        <f t="shared" si="1963"/>
        <v>21:0727</v>
      </c>
      <c r="D13592" s="1" t="str">
        <f t="shared" si="1964"/>
        <v>21:0214</v>
      </c>
      <c r="E13592" t="s">
        <v>53003</v>
      </c>
      <c r="F13592" t="s">
        <v>53004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 t="s">
        <v>21</v>
      </c>
      <c r="P13592" t="s">
        <v>1588</v>
      </c>
      <c r="Q13592" t="s">
        <v>46</v>
      </c>
    </row>
    <row r="13593" spans="1:17" hidden="1" x14ac:dyDescent="0.25">
      <c r="A13593" t="s">
        <v>53005</v>
      </c>
      <c r="B13593" t="s">
        <v>53006</v>
      </c>
      <c r="C13593" s="1" t="str">
        <f t="shared" si="1963"/>
        <v>21:0727</v>
      </c>
      <c r="D13593" s="1" t="str">
        <f t="shared" si="1964"/>
        <v>21:0214</v>
      </c>
      <c r="E13593" t="s">
        <v>53007</v>
      </c>
      <c r="F13593" t="s">
        <v>53008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 t="s">
        <v>2883</v>
      </c>
      <c r="P13593" t="s">
        <v>880</v>
      </c>
      <c r="Q13593" t="s">
        <v>59</v>
      </c>
    </row>
    <row r="13594" spans="1:17" hidden="1" x14ac:dyDescent="0.25">
      <c r="A13594" t="s">
        <v>53009</v>
      </c>
      <c r="B13594" t="s">
        <v>53010</v>
      </c>
      <c r="C13594" s="1" t="str">
        <f t="shared" si="1963"/>
        <v>21:0727</v>
      </c>
      <c r="D13594" s="1" t="str">
        <f t="shared" si="1964"/>
        <v>21:0214</v>
      </c>
      <c r="E13594" t="s">
        <v>53011</v>
      </c>
      <c r="F13594" t="s">
        <v>53012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 t="s">
        <v>15720</v>
      </c>
      <c r="P13594" t="s">
        <v>397</v>
      </c>
      <c r="Q13594" t="s">
        <v>392</v>
      </c>
    </row>
    <row r="13595" spans="1:17" hidden="1" x14ac:dyDescent="0.25">
      <c r="A13595" t="s">
        <v>53013</v>
      </c>
      <c r="B13595" t="s">
        <v>53014</v>
      </c>
      <c r="C13595" s="1" t="str">
        <f t="shared" si="1963"/>
        <v>21:0727</v>
      </c>
      <c r="D13595" s="1" t="str">
        <f t="shared" si="1964"/>
        <v>21:0214</v>
      </c>
      <c r="E13595" t="s">
        <v>53015</v>
      </c>
      <c r="F13595" t="s">
        <v>53016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 t="s">
        <v>21</v>
      </c>
      <c r="P13595" t="s">
        <v>45</v>
      </c>
      <c r="Q13595" t="s">
        <v>392</v>
      </c>
    </row>
    <row r="13596" spans="1:17" hidden="1" x14ac:dyDescent="0.25">
      <c r="A13596" t="s">
        <v>53017</v>
      </c>
      <c r="B13596" t="s">
        <v>53018</v>
      </c>
      <c r="C13596" s="1" t="str">
        <f t="shared" si="1963"/>
        <v>21:0727</v>
      </c>
      <c r="D13596" s="1" t="str">
        <f t="shared" si="1964"/>
        <v>21:0214</v>
      </c>
      <c r="E13596" t="s">
        <v>53019</v>
      </c>
      <c r="F13596" t="s">
        <v>53020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 t="s">
        <v>158</v>
      </c>
      <c r="P13596" t="s">
        <v>45</v>
      </c>
      <c r="Q13596" t="s">
        <v>93</v>
      </c>
    </row>
    <row r="13597" spans="1:17" hidden="1" x14ac:dyDescent="0.25">
      <c r="A13597" t="s">
        <v>53021</v>
      </c>
      <c r="B13597" t="s">
        <v>53022</v>
      </c>
      <c r="C13597" s="1" t="str">
        <f t="shared" si="1963"/>
        <v>21:0727</v>
      </c>
      <c r="D13597" s="1" t="str">
        <f t="shared" si="1964"/>
        <v>21:0214</v>
      </c>
      <c r="E13597" t="s">
        <v>53023</v>
      </c>
      <c r="F13597" t="s">
        <v>53024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 t="s">
        <v>21</v>
      </c>
      <c r="P13597" t="s">
        <v>87</v>
      </c>
      <c r="Q13597" t="s">
        <v>52</v>
      </c>
    </row>
    <row r="13598" spans="1:17" hidden="1" x14ac:dyDescent="0.25">
      <c r="A13598" t="s">
        <v>53025</v>
      </c>
      <c r="B13598" t="s">
        <v>53026</v>
      </c>
      <c r="C13598" s="1" t="str">
        <f t="shared" si="1963"/>
        <v>21:0727</v>
      </c>
      <c r="D13598" s="1" t="str">
        <f t="shared" si="1964"/>
        <v>21:0214</v>
      </c>
      <c r="E13598" t="s">
        <v>53027</v>
      </c>
      <c r="F13598" t="s">
        <v>53028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 t="s">
        <v>57</v>
      </c>
      <c r="P13598" t="s">
        <v>87</v>
      </c>
      <c r="Q13598" t="s">
        <v>52</v>
      </c>
    </row>
    <row r="13599" spans="1:17" hidden="1" x14ac:dyDescent="0.25">
      <c r="A13599" t="s">
        <v>53029</v>
      </c>
      <c r="B13599" t="s">
        <v>53030</v>
      </c>
      <c r="C13599" s="1" t="str">
        <f t="shared" si="1963"/>
        <v>21:0727</v>
      </c>
      <c r="D13599" s="1" t="str">
        <f t="shared" si="1964"/>
        <v>21:0214</v>
      </c>
      <c r="E13599" t="s">
        <v>53031</v>
      </c>
      <c r="F13599" t="s">
        <v>53032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 t="s">
        <v>21</v>
      </c>
      <c r="P13599" t="s">
        <v>87</v>
      </c>
      <c r="Q13599" t="s">
        <v>52</v>
      </c>
    </row>
    <row r="13600" spans="1:17" hidden="1" x14ac:dyDescent="0.25">
      <c r="A13600" t="s">
        <v>53033</v>
      </c>
      <c r="B13600" t="s">
        <v>53034</v>
      </c>
      <c r="C13600" s="1" t="str">
        <f t="shared" si="1963"/>
        <v>21:0727</v>
      </c>
      <c r="D13600" s="1" t="str">
        <f t="shared" si="1964"/>
        <v>21:0214</v>
      </c>
      <c r="E13600" t="s">
        <v>53035</v>
      </c>
      <c r="F13600" t="s">
        <v>53036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 t="s">
        <v>680</v>
      </c>
      <c r="P13600" t="s">
        <v>356</v>
      </c>
      <c r="Q13600" t="s">
        <v>93</v>
      </c>
    </row>
    <row r="13601" spans="1:17" hidden="1" x14ac:dyDescent="0.25">
      <c r="A13601" t="s">
        <v>53037</v>
      </c>
      <c r="B13601" t="s">
        <v>53038</v>
      </c>
      <c r="C13601" s="1" t="str">
        <f t="shared" si="1963"/>
        <v>21:0727</v>
      </c>
      <c r="D13601" s="1" t="str">
        <f t="shared" si="1964"/>
        <v>21:0214</v>
      </c>
      <c r="E13601" t="s">
        <v>53039</v>
      </c>
      <c r="F13601" t="s">
        <v>53040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 t="s">
        <v>2731</v>
      </c>
      <c r="P13601" t="s">
        <v>397</v>
      </c>
      <c r="Q13601" t="s">
        <v>198</v>
      </c>
    </row>
    <row r="13602" spans="1:17" hidden="1" x14ac:dyDescent="0.25">
      <c r="A13602" t="s">
        <v>53041</v>
      </c>
      <c r="B13602" t="s">
        <v>53042</v>
      </c>
      <c r="C13602" s="1" t="str">
        <f t="shared" si="1963"/>
        <v>21:0727</v>
      </c>
      <c r="D13602" s="1" t="str">
        <f t="shared" si="1964"/>
        <v>21:0214</v>
      </c>
      <c r="E13602" t="s">
        <v>53043</v>
      </c>
      <c r="F13602" t="s">
        <v>53044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 t="s">
        <v>158</v>
      </c>
      <c r="P13602" t="s">
        <v>2212</v>
      </c>
      <c r="Q13602" t="s">
        <v>23</v>
      </c>
    </row>
    <row r="13603" spans="1:17" hidden="1" x14ac:dyDescent="0.25">
      <c r="A13603" t="s">
        <v>53045</v>
      </c>
      <c r="B13603" t="s">
        <v>53046</v>
      </c>
      <c r="C13603" s="1" t="str">
        <f t="shared" si="1963"/>
        <v>21:0727</v>
      </c>
      <c r="D13603" s="1" t="str">
        <f>HYPERLINK("http://geochem.nrcan.gc.ca/cdogs/content/svy/svy_e.htm", "")</f>
        <v/>
      </c>
      <c r="G13603" s="1" t="str">
        <f>HYPERLINK("http://geochem.nrcan.gc.ca/cdogs/content/cr_/cr_00086_e.htm", "86")</f>
        <v>86</v>
      </c>
      <c r="J13603" t="s">
        <v>11703</v>
      </c>
      <c r="K13603" t="s">
        <v>11704</v>
      </c>
      <c r="O13603" t="s">
        <v>576</v>
      </c>
      <c r="P13603" t="s">
        <v>2212</v>
      </c>
      <c r="Q13603" t="s">
        <v>59</v>
      </c>
    </row>
    <row r="13604" spans="1:17" hidden="1" x14ac:dyDescent="0.25">
      <c r="A13604" t="s">
        <v>53047</v>
      </c>
      <c r="B13604" t="s">
        <v>53048</v>
      </c>
      <c r="C13604" s="1" t="str">
        <f t="shared" si="1963"/>
        <v>21:0727</v>
      </c>
      <c r="D13604" s="1" t="str">
        <f t="shared" ref="D13604:D13609" si="1967">HYPERLINK("http://geochem.nrcan.gc.ca/cdogs/content/svy/svy210214_e.htm", "21:0214")</f>
        <v>21:0214</v>
      </c>
      <c r="E13604" t="s">
        <v>53049</v>
      </c>
      <c r="F13604" t="s">
        <v>53050</v>
      </c>
      <c r="H13604">
        <v>63.030009499999998</v>
      </c>
      <c r="I13604">
        <v>-135.7811882</v>
      </c>
      <c r="J13604" s="1" t="str">
        <f t="shared" ref="J13604:J13609" si="1968">HYPERLINK("http://geochem.nrcan.gc.ca/cdogs/content/kwd/kwd020018_e.htm", "Fluid (stream)")</f>
        <v>Fluid (stream)</v>
      </c>
      <c r="K13604" s="1" t="str">
        <f t="shared" ref="K13604:K13609" si="1969">HYPERLINK("http://geochem.nrcan.gc.ca/cdogs/content/kwd/kwd080007_e.htm", "Untreated Water")</f>
        <v>Untreated Water</v>
      </c>
      <c r="O13604" t="s">
        <v>2927</v>
      </c>
      <c r="P13604" t="s">
        <v>397</v>
      </c>
      <c r="Q13604" t="s">
        <v>35</v>
      </c>
    </row>
    <row r="13605" spans="1:17" hidden="1" x14ac:dyDescent="0.25">
      <c r="A13605" t="s">
        <v>53051</v>
      </c>
      <c r="B13605" t="s">
        <v>53052</v>
      </c>
      <c r="C13605" s="1" t="str">
        <f t="shared" si="1963"/>
        <v>21:0727</v>
      </c>
      <c r="D13605" s="1" t="str">
        <f t="shared" si="1967"/>
        <v>21:0214</v>
      </c>
      <c r="E13605" t="s">
        <v>53053</v>
      </c>
      <c r="F13605" t="s">
        <v>53054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 t="s">
        <v>38542</v>
      </c>
      <c r="P13605" t="s">
        <v>583</v>
      </c>
      <c r="Q13605" t="s">
        <v>59</v>
      </c>
    </row>
    <row r="13606" spans="1:17" hidden="1" x14ac:dyDescent="0.25">
      <c r="A13606" t="s">
        <v>53055</v>
      </c>
      <c r="B13606" t="s">
        <v>53056</v>
      </c>
      <c r="C13606" s="1" t="str">
        <f t="shared" si="1963"/>
        <v>21:0727</v>
      </c>
      <c r="D13606" s="1" t="str">
        <f t="shared" si="1967"/>
        <v>21:0214</v>
      </c>
      <c r="E13606" t="s">
        <v>53057</v>
      </c>
      <c r="F13606" t="s">
        <v>53058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 t="s">
        <v>76</v>
      </c>
      <c r="P13606" t="s">
        <v>2212</v>
      </c>
      <c r="Q13606" t="s">
        <v>35</v>
      </c>
    </row>
    <row r="13607" spans="1:17" hidden="1" x14ac:dyDescent="0.25">
      <c r="A13607" t="s">
        <v>53059</v>
      </c>
      <c r="B13607" t="s">
        <v>53060</v>
      </c>
      <c r="C13607" s="1" t="str">
        <f t="shared" si="1963"/>
        <v>21:0727</v>
      </c>
      <c r="D13607" s="1" t="str">
        <f t="shared" si="1967"/>
        <v>21:0214</v>
      </c>
      <c r="E13607" t="s">
        <v>53057</v>
      </c>
      <c r="F13607" t="s">
        <v>53061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 t="s">
        <v>76</v>
      </c>
      <c r="P13607" t="s">
        <v>397</v>
      </c>
      <c r="Q13607" t="s">
        <v>198</v>
      </c>
    </row>
    <row r="13608" spans="1:17" hidden="1" x14ac:dyDescent="0.25">
      <c r="A13608" t="s">
        <v>53062</v>
      </c>
      <c r="B13608" t="s">
        <v>53063</v>
      </c>
      <c r="C13608" s="1" t="str">
        <f t="shared" si="1963"/>
        <v>21:0727</v>
      </c>
      <c r="D13608" s="1" t="str">
        <f t="shared" si="1967"/>
        <v>21:0214</v>
      </c>
      <c r="E13608" t="s">
        <v>53064</v>
      </c>
      <c r="F13608" t="s">
        <v>53065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 t="s">
        <v>21</v>
      </c>
      <c r="P13608" t="s">
        <v>2212</v>
      </c>
      <c r="Q13608" t="s">
        <v>103</v>
      </c>
    </row>
    <row r="13609" spans="1:17" hidden="1" x14ac:dyDescent="0.25">
      <c r="A13609" t="s">
        <v>53066</v>
      </c>
      <c r="B13609" t="s">
        <v>53067</v>
      </c>
      <c r="C13609" s="1" t="str">
        <f t="shared" si="1963"/>
        <v>21:0727</v>
      </c>
      <c r="D13609" s="1" t="str">
        <f t="shared" si="1967"/>
        <v>21:0214</v>
      </c>
      <c r="E13609" t="s">
        <v>53068</v>
      </c>
      <c r="F13609" t="s">
        <v>53069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 t="s">
        <v>21</v>
      </c>
      <c r="P13609" t="s">
        <v>22</v>
      </c>
      <c r="Q13609" t="s">
        <v>46</v>
      </c>
    </row>
    <row r="13610" spans="1:17" hidden="1" x14ac:dyDescent="0.25">
      <c r="A13610" t="s">
        <v>53070</v>
      </c>
      <c r="B13610" t="s">
        <v>53071</v>
      </c>
      <c r="C13610" s="1" t="str">
        <f t="shared" si="1963"/>
        <v>21:0727</v>
      </c>
      <c r="D13610" s="1" t="str">
        <f>HYPERLINK("http://geochem.nrcan.gc.ca/cdogs/content/svy/svy_e.htm", "")</f>
        <v/>
      </c>
      <c r="G13610" s="1" t="str">
        <f>HYPERLINK("http://geochem.nrcan.gc.ca/cdogs/content/cr_/cr_00084_e.htm", "84")</f>
        <v>84</v>
      </c>
      <c r="J13610" t="s">
        <v>11703</v>
      </c>
      <c r="K13610" t="s">
        <v>11704</v>
      </c>
      <c r="O13610" t="s">
        <v>680</v>
      </c>
      <c r="P13610" t="s">
        <v>45</v>
      </c>
      <c r="Q13610" t="s">
        <v>29</v>
      </c>
    </row>
    <row r="13611" spans="1:17" hidden="1" x14ac:dyDescent="0.25">
      <c r="A13611" t="s">
        <v>53072</v>
      </c>
      <c r="B13611" t="s">
        <v>53073</v>
      </c>
      <c r="C13611" s="1" t="str">
        <f t="shared" si="1963"/>
        <v>21:0727</v>
      </c>
      <c r="D13611" s="1" t="str">
        <f t="shared" ref="D13611:D13637" si="1970">HYPERLINK("http://geochem.nrcan.gc.ca/cdogs/content/svy/svy210214_e.htm", "21:0214")</f>
        <v>21:0214</v>
      </c>
      <c r="E13611" t="s">
        <v>53074</v>
      </c>
      <c r="F13611" t="s">
        <v>53075</v>
      </c>
      <c r="H13611">
        <v>63.031049600000003</v>
      </c>
      <c r="I13611">
        <v>-135.97683140000001</v>
      </c>
      <c r="J13611" s="1" t="str">
        <f t="shared" ref="J13611:J13637" si="1971">HYPERLINK("http://geochem.nrcan.gc.ca/cdogs/content/kwd/kwd020018_e.htm", "Fluid (stream)")</f>
        <v>Fluid (stream)</v>
      </c>
      <c r="K13611" s="1" t="str">
        <f t="shared" ref="K13611:K13637" si="1972">HYPERLINK("http://geochem.nrcan.gc.ca/cdogs/content/kwd/kwd080007_e.htm", "Untreated Water")</f>
        <v>Untreated Water</v>
      </c>
      <c r="O13611" t="s">
        <v>21</v>
      </c>
      <c r="P13611" t="s">
        <v>87</v>
      </c>
      <c r="Q13611" t="s">
        <v>149</v>
      </c>
    </row>
    <row r="13612" spans="1:17" hidden="1" x14ac:dyDescent="0.25">
      <c r="A13612" t="s">
        <v>53076</v>
      </c>
      <c r="B13612" t="s">
        <v>53077</v>
      </c>
      <c r="C13612" s="1" t="str">
        <f t="shared" si="1963"/>
        <v>21:0727</v>
      </c>
      <c r="D13612" s="1" t="str">
        <f t="shared" si="1970"/>
        <v>21:0214</v>
      </c>
      <c r="E13612" t="s">
        <v>53078</v>
      </c>
      <c r="F13612" t="s">
        <v>53079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 t="s">
        <v>21</v>
      </c>
      <c r="P13612" t="s">
        <v>87</v>
      </c>
      <c r="Q13612" t="s">
        <v>52</v>
      </c>
    </row>
    <row r="13613" spans="1:17" hidden="1" x14ac:dyDescent="0.25">
      <c r="A13613" t="s">
        <v>53080</v>
      </c>
      <c r="B13613" t="s">
        <v>53081</v>
      </c>
      <c r="C13613" s="1" t="str">
        <f t="shared" si="1963"/>
        <v>21:0727</v>
      </c>
      <c r="D13613" s="1" t="str">
        <f t="shared" si="1970"/>
        <v>21:0214</v>
      </c>
      <c r="E13613" t="s">
        <v>53082</v>
      </c>
      <c r="F13613" t="s">
        <v>53083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 t="s">
        <v>21</v>
      </c>
      <c r="P13613" t="s">
        <v>45</v>
      </c>
      <c r="Q13613" t="s">
        <v>103</v>
      </c>
    </row>
    <row r="13614" spans="1:17" hidden="1" x14ac:dyDescent="0.25">
      <c r="A13614" t="s">
        <v>53084</v>
      </c>
      <c r="B13614" t="s">
        <v>53085</v>
      </c>
      <c r="C13614" s="1" t="str">
        <f t="shared" si="1963"/>
        <v>21:0727</v>
      </c>
      <c r="D13614" s="1" t="str">
        <f t="shared" si="1970"/>
        <v>21:0214</v>
      </c>
      <c r="E13614" t="s">
        <v>53086</v>
      </c>
      <c r="F13614" t="s">
        <v>53087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 t="s">
        <v>21</v>
      </c>
      <c r="P13614" t="s">
        <v>356</v>
      </c>
      <c r="Q13614" t="s">
        <v>103</v>
      </c>
    </row>
    <row r="13615" spans="1:17" hidden="1" x14ac:dyDescent="0.25">
      <c r="A13615" t="s">
        <v>53088</v>
      </c>
      <c r="B13615" t="s">
        <v>53089</v>
      </c>
      <c r="C13615" s="1" t="str">
        <f t="shared" si="1963"/>
        <v>21:0727</v>
      </c>
      <c r="D13615" s="1" t="str">
        <f t="shared" si="1970"/>
        <v>21:0214</v>
      </c>
      <c r="E13615" t="s">
        <v>53090</v>
      </c>
      <c r="F13615" t="s">
        <v>53091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 t="s">
        <v>689</v>
      </c>
      <c r="P13615" t="s">
        <v>45</v>
      </c>
      <c r="Q13615" t="s">
        <v>35</v>
      </c>
    </row>
    <row r="13616" spans="1:17" hidden="1" x14ac:dyDescent="0.25">
      <c r="A13616" t="s">
        <v>53092</v>
      </c>
      <c r="B13616" t="s">
        <v>53093</v>
      </c>
      <c r="C13616" s="1" t="str">
        <f t="shared" si="1963"/>
        <v>21:0727</v>
      </c>
      <c r="D13616" s="1" t="str">
        <f t="shared" si="1970"/>
        <v>21:0214</v>
      </c>
      <c r="E13616" t="s">
        <v>53094</v>
      </c>
      <c r="F13616" t="s">
        <v>53095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 t="s">
        <v>21</v>
      </c>
      <c r="P13616" t="s">
        <v>87</v>
      </c>
      <c r="Q13616" t="s">
        <v>23</v>
      </c>
    </row>
    <row r="13617" spans="1:17" hidden="1" x14ac:dyDescent="0.25">
      <c r="A13617" t="s">
        <v>53096</v>
      </c>
      <c r="B13617" t="s">
        <v>53097</v>
      </c>
      <c r="C13617" s="1" t="str">
        <f t="shared" si="1963"/>
        <v>21:0727</v>
      </c>
      <c r="D13617" s="1" t="str">
        <f t="shared" si="1970"/>
        <v>21:0214</v>
      </c>
      <c r="E13617" t="s">
        <v>53098</v>
      </c>
      <c r="F13617" t="s">
        <v>53099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 t="s">
        <v>21</v>
      </c>
      <c r="P13617" t="s">
        <v>87</v>
      </c>
      <c r="Q13617" t="s">
        <v>1528</v>
      </c>
    </row>
    <row r="13618" spans="1:17" hidden="1" x14ac:dyDescent="0.25">
      <c r="A13618" t="s">
        <v>53100</v>
      </c>
      <c r="B13618" t="s">
        <v>53101</v>
      </c>
      <c r="C13618" s="1" t="str">
        <f t="shared" ref="C13618:C13681" si="1973">HYPERLINK("http://geochem.nrcan.gc.ca/cdogs/content/bdl/bdl210727_e.htm", "21:0727")</f>
        <v>21:0727</v>
      </c>
      <c r="D13618" s="1" t="str">
        <f t="shared" si="1970"/>
        <v>21:0214</v>
      </c>
      <c r="E13618" t="s">
        <v>53102</v>
      </c>
      <c r="F13618" t="s">
        <v>53103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 t="s">
        <v>21</v>
      </c>
      <c r="P13618" t="s">
        <v>45</v>
      </c>
      <c r="Q13618" t="s">
        <v>52</v>
      </c>
    </row>
    <row r="13619" spans="1:17" hidden="1" x14ac:dyDescent="0.25">
      <c r="A13619" t="s">
        <v>53104</v>
      </c>
      <c r="B13619" t="s">
        <v>53105</v>
      </c>
      <c r="C13619" s="1" t="str">
        <f t="shared" si="1973"/>
        <v>21:0727</v>
      </c>
      <c r="D13619" s="1" t="str">
        <f t="shared" si="1970"/>
        <v>21:0214</v>
      </c>
      <c r="E13619" t="s">
        <v>53106</v>
      </c>
      <c r="F13619" t="s">
        <v>53107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 t="s">
        <v>158</v>
      </c>
      <c r="P13619" t="s">
        <v>87</v>
      </c>
      <c r="Q13619" t="s">
        <v>23</v>
      </c>
    </row>
    <row r="13620" spans="1:17" hidden="1" x14ac:dyDescent="0.25">
      <c r="A13620" t="s">
        <v>53108</v>
      </c>
      <c r="B13620" t="s">
        <v>53109</v>
      </c>
      <c r="C13620" s="1" t="str">
        <f t="shared" si="1973"/>
        <v>21:0727</v>
      </c>
      <c r="D13620" s="1" t="str">
        <f t="shared" si="1970"/>
        <v>21:0214</v>
      </c>
      <c r="E13620" t="s">
        <v>53110</v>
      </c>
      <c r="F13620" t="s">
        <v>53111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 t="s">
        <v>21</v>
      </c>
      <c r="P13620" t="s">
        <v>87</v>
      </c>
      <c r="Q13620" t="s">
        <v>29</v>
      </c>
    </row>
    <row r="13621" spans="1:17" hidden="1" x14ac:dyDescent="0.25">
      <c r="A13621" t="s">
        <v>53112</v>
      </c>
      <c r="B13621" t="s">
        <v>53113</v>
      </c>
      <c r="C13621" s="1" t="str">
        <f t="shared" si="1973"/>
        <v>21:0727</v>
      </c>
      <c r="D13621" s="1" t="str">
        <f t="shared" si="1970"/>
        <v>21:0214</v>
      </c>
      <c r="E13621" t="s">
        <v>53114</v>
      </c>
      <c r="F13621" t="s">
        <v>53115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 t="s">
        <v>327</v>
      </c>
      <c r="P13621" t="s">
        <v>356</v>
      </c>
      <c r="Q13621" t="s">
        <v>29</v>
      </c>
    </row>
    <row r="13622" spans="1:17" hidden="1" x14ac:dyDescent="0.25">
      <c r="A13622" t="s">
        <v>53116</v>
      </c>
      <c r="B13622" t="s">
        <v>53117</v>
      </c>
      <c r="C13622" s="1" t="str">
        <f t="shared" si="1973"/>
        <v>21:0727</v>
      </c>
      <c r="D13622" s="1" t="str">
        <f t="shared" si="1970"/>
        <v>21:0214</v>
      </c>
      <c r="E13622" t="s">
        <v>53118</v>
      </c>
      <c r="F13622" t="s">
        <v>53119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 t="s">
        <v>21</v>
      </c>
      <c r="P13622" t="s">
        <v>45</v>
      </c>
      <c r="Q13622" t="s">
        <v>29</v>
      </c>
    </row>
    <row r="13623" spans="1:17" hidden="1" x14ac:dyDescent="0.25">
      <c r="A13623" t="s">
        <v>53120</v>
      </c>
      <c r="B13623" t="s">
        <v>53121</v>
      </c>
      <c r="C13623" s="1" t="str">
        <f t="shared" si="1973"/>
        <v>21:0727</v>
      </c>
      <c r="D13623" s="1" t="str">
        <f t="shared" si="1970"/>
        <v>21:0214</v>
      </c>
      <c r="E13623" t="s">
        <v>53122</v>
      </c>
      <c r="F13623" t="s">
        <v>53123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 t="s">
        <v>21</v>
      </c>
      <c r="P13623" t="s">
        <v>87</v>
      </c>
      <c r="Q13623" t="s">
        <v>392</v>
      </c>
    </row>
    <row r="13624" spans="1:17" hidden="1" x14ac:dyDescent="0.25">
      <c r="A13624" t="s">
        <v>53124</v>
      </c>
      <c r="B13624" t="s">
        <v>53125</v>
      </c>
      <c r="C13624" s="1" t="str">
        <f t="shared" si="1973"/>
        <v>21:0727</v>
      </c>
      <c r="D13624" s="1" t="str">
        <f t="shared" si="1970"/>
        <v>21:0214</v>
      </c>
      <c r="E13624" t="s">
        <v>53122</v>
      </c>
      <c r="F13624" t="s">
        <v>53126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 t="s">
        <v>21</v>
      </c>
      <c r="P13624" t="s">
        <v>87</v>
      </c>
      <c r="Q13624" t="s">
        <v>35</v>
      </c>
    </row>
    <row r="13625" spans="1:17" hidden="1" x14ac:dyDescent="0.25">
      <c r="A13625" t="s">
        <v>53127</v>
      </c>
      <c r="B13625" t="s">
        <v>53128</v>
      </c>
      <c r="C13625" s="1" t="str">
        <f t="shared" si="1973"/>
        <v>21:0727</v>
      </c>
      <c r="D13625" s="1" t="str">
        <f t="shared" si="1970"/>
        <v>21:0214</v>
      </c>
      <c r="E13625" t="s">
        <v>53129</v>
      </c>
      <c r="F13625" t="s">
        <v>53130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 t="s">
        <v>21</v>
      </c>
      <c r="P13625" t="s">
        <v>22</v>
      </c>
      <c r="Q13625" t="s">
        <v>392</v>
      </c>
    </row>
    <row r="13626" spans="1:17" hidden="1" x14ac:dyDescent="0.25">
      <c r="A13626" t="s">
        <v>53131</v>
      </c>
      <c r="B13626" t="s">
        <v>53132</v>
      </c>
      <c r="C13626" s="1" t="str">
        <f t="shared" si="1973"/>
        <v>21:0727</v>
      </c>
      <c r="D13626" s="1" t="str">
        <f t="shared" si="1970"/>
        <v>21:0214</v>
      </c>
      <c r="E13626" t="s">
        <v>53133</v>
      </c>
      <c r="F13626" t="s">
        <v>53134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 t="s">
        <v>21</v>
      </c>
      <c r="P13626" t="s">
        <v>356</v>
      </c>
      <c r="Q13626" t="s">
        <v>392</v>
      </c>
    </row>
    <row r="13627" spans="1:17" hidden="1" x14ac:dyDescent="0.25">
      <c r="A13627" t="s">
        <v>53135</v>
      </c>
      <c r="B13627" t="s">
        <v>53136</v>
      </c>
      <c r="C13627" s="1" t="str">
        <f t="shared" si="1973"/>
        <v>21:0727</v>
      </c>
      <c r="D13627" s="1" t="str">
        <f t="shared" si="1970"/>
        <v>21:0214</v>
      </c>
      <c r="E13627" t="s">
        <v>53137</v>
      </c>
      <c r="F13627" t="s">
        <v>53138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 t="s">
        <v>21</v>
      </c>
      <c r="P13627" t="s">
        <v>45</v>
      </c>
      <c r="Q13627" t="s">
        <v>59</v>
      </c>
    </row>
    <row r="13628" spans="1:17" hidden="1" x14ac:dyDescent="0.25">
      <c r="A13628" t="s">
        <v>53139</v>
      </c>
      <c r="B13628" t="s">
        <v>53140</v>
      </c>
      <c r="C13628" s="1" t="str">
        <f t="shared" si="1973"/>
        <v>21:0727</v>
      </c>
      <c r="D13628" s="1" t="str">
        <f t="shared" si="1970"/>
        <v>21:0214</v>
      </c>
      <c r="E13628" t="s">
        <v>53141</v>
      </c>
      <c r="F13628" t="s">
        <v>53142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 t="s">
        <v>21</v>
      </c>
      <c r="P13628" t="s">
        <v>356</v>
      </c>
      <c r="Q13628" t="s">
        <v>59</v>
      </c>
    </row>
    <row r="13629" spans="1:17" hidden="1" x14ac:dyDescent="0.25">
      <c r="A13629" t="s">
        <v>53143</v>
      </c>
      <c r="B13629" t="s">
        <v>53144</v>
      </c>
      <c r="C13629" s="1" t="str">
        <f t="shared" si="1973"/>
        <v>21:0727</v>
      </c>
      <c r="D13629" s="1" t="str">
        <f t="shared" si="1970"/>
        <v>21:0214</v>
      </c>
      <c r="E13629" t="s">
        <v>53145</v>
      </c>
      <c r="F13629" t="s">
        <v>53146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 t="s">
        <v>21</v>
      </c>
      <c r="P13629" t="s">
        <v>356</v>
      </c>
      <c r="Q13629" t="s">
        <v>59</v>
      </c>
    </row>
    <row r="13630" spans="1:17" hidden="1" x14ac:dyDescent="0.25">
      <c r="A13630" t="s">
        <v>53147</v>
      </c>
      <c r="B13630" t="s">
        <v>53148</v>
      </c>
      <c r="C13630" s="1" t="str">
        <f t="shared" si="1973"/>
        <v>21:0727</v>
      </c>
      <c r="D13630" s="1" t="str">
        <f t="shared" si="1970"/>
        <v>21:0214</v>
      </c>
      <c r="E13630" t="s">
        <v>53149</v>
      </c>
      <c r="F13630" t="s">
        <v>53150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 t="s">
        <v>21</v>
      </c>
      <c r="P13630" t="s">
        <v>45</v>
      </c>
      <c r="Q13630" t="s">
        <v>46</v>
      </c>
    </row>
    <row r="13631" spans="1:17" hidden="1" x14ac:dyDescent="0.25">
      <c r="A13631" t="s">
        <v>53151</v>
      </c>
      <c r="B13631" t="s">
        <v>53152</v>
      </c>
      <c r="C13631" s="1" t="str">
        <f t="shared" si="1973"/>
        <v>21:0727</v>
      </c>
      <c r="D13631" s="1" t="str">
        <f t="shared" si="1970"/>
        <v>21:0214</v>
      </c>
      <c r="E13631" t="s">
        <v>53153</v>
      </c>
      <c r="F13631" t="s">
        <v>53154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 t="s">
        <v>21</v>
      </c>
      <c r="P13631" t="s">
        <v>22</v>
      </c>
      <c r="Q13631" t="s">
        <v>23</v>
      </c>
    </row>
    <row r="13632" spans="1:17" hidden="1" x14ac:dyDescent="0.25">
      <c r="A13632" t="s">
        <v>53155</v>
      </c>
      <c r="B13632" t="s">
        <v>53156</v>
      </c>
      <c r="C13632" s="1" t="str">
        <f t="shared" si="1973"/>
        <v>21:0727</v>
      </c>
      <c r="D13632" s="1" t="str">
        <f t="shared" si="1970"/>
        <v>21:0214</v>
      </c>
      <c r="E13632" t="s">
        <v>53157</v>
      </c>
      <c r="F13632" t="s">
        <v>53158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 t="s">
        <v>21</v>
      </c>
      <c r="P13632" t="s">
        <v>2212</v>
      </c>
      <c r="Q13632" t="s">
        <v>59</v>
      </c>
    </row>
    <row r="13633" spans="1:17" hidden="1" x14ac:dyDescent="0.25">
      <c r="A13633" t="s">
        <v>53159</v>
      </c>
      <c r="B13633" t="s">
        <v>53160</v>
      </c>
      <c r="C13633" s="1" t="str">
        <f t="shared" si="1973"/>
        <v>21:0727</v>
      </c>
      <c r="D13633" s="1" t="str">
        <f t="shared" si="1970"/>
        <v>21:0214</v>
      </c>
      <c r="E13633" t="s">
        <v>53161</v>
      </c>
      <c r="F13633" t="s">
        <v>53162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 t="s">
        <v>21</v>
      </c>
      <c r="P13633" t="s">
        <v>22</v>
      </c>
      <c r="Q13633" t="s">
        <v>59</v>
      </c>
    </row>
    <row r="13634" spans="1:17" hidden="1" x14ac:dyDescent="0.25">
      <c r="A13634" t="s">
        <v>53163</v>
      </c>
      <c r="B13634" t="s">
        <v>53164</v>
      </c>
      <c r="C13634" s="1" t="str">
        <f t="shared" si="1973"/>
        <v>21:0727</v>
      </c>
      <c r="D13634" s="1" t="str">
        <f t="shared" si="1970"/>
        <v>21:0214</v>
      </c>
      <c r="E13634" t="s">
        <v>53165</v>
      </c>
      <c r="F13634" t="s">
        <v>53166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 t="s">
        <v>21</v>
      </c>
      <c r="P13634" t="s">
        <v>356</v>
      </c>
      <c r="Q13634" t="s">
        <v>29</v>
      </c>
    </row>
    <row r="13635" spans="1:17" hidden="1" x14ac:dyDescent="0.25">
      <c r="A13635" t="s">
        <v>53167</v>
      </c>
      <c r="B13635" t="s">
        <v>53168</v>
      </c>
      <c r="C13635" s="1" t="str">
        <f t="shared" si="1973"/>
        <v>21:0727</v>
      </c>
      <c r="D13635" s="1" t="str">
        <f t="shared" si="1970"/>
        <v>21:0214</v>
      </c>
      <c r="E13635" t="s">
        <v>53169</v>
      </c>
      <c r="F13635" t="s">
        <v>53170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 t="s">
        <v>21</v>
      </c>
      <c r="P13635" t="s">
        <v>87</v>
      </c>
      <c r="Q13635" t="s">
        <v>23</v>
      </c>
    </row>
    <row r="13636" spans="1:17" hidden="1" x14ac:dyDescent="0.25">
      <c r="A13636" t="s">
        <v>53171</v>
      </c>
      <c r="B13636" t="s">
        <v>53172</v>
      </c>
      <c r="C13636" s="1" t="str">
        <f t="shared" si="1973"/>
        <v>21:0727</v>
      </c>
      <c r="D13636" s="1" t="str">
        <f t="shared" si="1970"/>
        <v>21:0214</v>
      </c>
      <c r="E13636" t="s">
        <v>53173</v>
      </c>
      <c r="F13636" t="s">
        <v>53174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 t="s">
        <v>21</v>
      </c>
      <c r="P13636" t="s">
        <v>87</v>
      </c>
      <c r="Q13636" t="s">
        <v>198</v>
      </c>
    </row>
    <row r="13637" spans="1:17" hidden="1" x14ac:dyDescent="0.25">
      <c r="A13637" t="s">
        <v>53175</v>
      </c>
      <c r="B13637" t="s">
        <v>53176</v>
      </c>
      <c r="C13637" s="1" t="str">
        <f t="shared" si="1973"/>
        <v>21:0727</v>
      </c>
      <c r="D13637" s="1" t="str">
        <f t="shared" si="1970"/>
        <v>21:0214</v>
      </c>
      <c r="E13637" t="s">
        <v>53177</v>
      </c>
      <c r="F13637" t="s">
        <v>53178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 t="s">
        <v>21</v>
      </c>
      <c r="P13637" t="s">
        <v>2212</v>
      </c>
      <c r="Q13637" t="s">
        <v>7328</v>
      </c>
    </row>
    <row r="13638" spans="1:17" hidden="1" x14ac:dyDescent="0.25">
      <c r="A13638" t="s">
        <v>53179</v>
      </c>
      <c r="B13638" t="s">
        <v>53180</v>
      </c>
      <c r="C13638" s="1" t="str">
        <f t="shared" si="1973"/>
        <v>21:0727</v>
      </c>
      <c r="D13638" s="1" t="str">
        <f>HYPERLINK("http://geochem.nrcan.gc.ca/cdogs/content/svy/svy_e.htm", "")</f>
        <v/>
      </c>
      <c r="G13638" s="1" t="str">
        <f>HYPERLINK("http://geochem.nrcan.gc.ca/cdogs/content/cr_/cr_00086_e.htm", "86")</f>
        <v>86</v>
      </c>
      <c r="J13638" t="s">
        <v>11703</v>
      </c>
      <c r="K13638" t="s">
        <v>11704</v>
      </c>
      <c r="O13638" t="s">
        <v>576</v>
      </c>
      <c r="P13638" t="s">
        <v>2212</v>
      </c>
      <c r="Q13638" t="s">
        <v>171</v>
      </c>
    </row>
    <row r="13639" spans="1:17" hidden="1" x14ac:dyDescent="0.25">
      <c r="A13639" t="s">
        <v>53181</v>
      </c>
      <c r="B13639" t="s">
        <v>53182</v>
      </c>
      <c r="C13639" s="1" t="str">
        <f t="shared" si="1973"/>
        <v>21:0727</v>
      </c>
      <c r="D13639" s="1" t="str">
        <f t="shared" ref="D13639:D13650" si="1974">HYPERLINK("http://geochem.nrcan.gc.ca/cdogs/content/svy/svy210214_e.htm", "21:0214")</f>
        <v>21:0214</v>
      </c>
      <c r="E13639" t="s">
        <v>53183</v>
      </c>
      <c r="F13639" t="s">
        <v>53184</v>
      </c>
      <c r="H13639">
        <v>63.258682499999999</v>
      </c>
      <c r="I13639">
        <v>-134.81558440000001</v>
      </c>
      <c r="J13639" s="1" t="str">
        <f t="shared" ref="J13639:J13650" si="1975">HYPERLINK("http://geochem.nrcan.gc.ca/cdogs/content/kwd/kwd020018_e.htm", "Fluid (stream)")</f>
        <v>Fluid (stream)</v>
      </c>
      <c r="K13639" s="1" t="str">
        <f t="shared" ref="K13639:K13650" si="1976">HYPERLINK("http://geochem.nrcan.gc.ca/cdogs/content/kwd/kwd080007_e.htm", "Untreated Water")</f>
        <v>Untreated Water</v>
      </c>
      <c r="O13639" t="s">
        <v>158</v>
      </c>
      <c r="P13639" t="s">
        <v>22</v>
      </c>
      <c r="Q13639" t="s">
        <v>71</v>
      </c>
    </row>
    <row r="13640" spans="1:17" hidden="1" x14ac:dyDescent="0.25">
      <c r="A13640" t="s">
        <v>53185</v>
      </c>
      <c r="B13640" t="s">
        <v>53186</v>
      </c>
      <c r="C13640" s="1" t="str">
        <f t="shared" si="1973"/>
        <v>21:0727</v>
      </c>
      <c r="D13640" s="1" t="str">
        <f t="shared" si="1974"/>
        <v>21:0214</v>
      </c>
      <c r="E13640" t="s">
        <v>53187</v>
      </c>
      <c r="F13640" t="s">
        <v>53188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 t="s">
        <v>21</v>
      </c>
      <c r="P13640" t="s">
        <v>45</v>
      </c>
      <c r="Q13640" t="s">
        <v>29</v>
      </c>
    </row>
    <row r="13641" spans="1:17" hidden="1" x14ac:dyDescent="0.25">
      <c r="A13641" t="s">
        <v>53189</v>
      </c>
      <c r="B13641" t="s">
        <v>53190</v>
      </c>
      <c r="C13641" s="1" t="str">
        <f t="shared" si="1973"/>
        <v>21:0727</v>
      </c>
      <c r="D13641" s="1" t="str">
        <f t="shared" si="1974"/>
        <v>21:0214</v>
      </c>
      <c r="E13641" t="s">
        <v>53191</v>
      </c>
      <c r="F13641" t="s">
        <v>53192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 t="s">
        <v>21</v>
      </c>
      <c r="P13641" t="s">
        <v>45</v>
      </c>
      <c r="Q13641" t="s">
        <v>103</v>
      </c>
    </row>
    <row r="13642" spans="1:17" hidden="1" x14ac:dyDescent="0.25">
      <c r="A13642" t="s">
        <v>53193</v>
      </c>
      <c r="B13642" t="s">
        <v>53194</v>
      </c>
      <c r="C13642" s="1" t="str">
        <f t="shared" si="1973"/>
        <v>21:0727</v>
      </c>
      <c r="D13642" s="1" t="str">
        <f t="shared" si="1974"/>
        <v>21:0214</v>
      </c>
      <c r="E13642" t="s">
        <v>53195</v>
      </c>
      <c r="F13642" t="s">
        <v>53196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 t="s">
        <v>21</v>
      </c>
      <c r="P13642" t="s">
        <v>87</v>
      </c>
      <c r="Q13642" t="s">
        <v>103</v>
      </c>
    </row>
    <row r="13643" spans="1:17" hidden="1" x14ac:dyDescent="0.25">
      <c r="A13643" t="s">
        <v>53197</v>
      </c>
      <c r="B13643" t="s">
        <v>53198</v>
      </c>
      <c r="C13643" s="1" t="str">
        <f t="shared" si="1973"/>
        <v>21:0727</v>
      </c>
      <c r="D13643" s="1" t="str">
        <f t="shared" si="1974"/>
        <v>21:0214</v>
      </c>
      <c r="E13643" t="s">
        <v>53199</v>
      </c>
      <c r="F13643" t="s">
        <v>53200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 t="s">
        <v>21</v>
      </c>
      <c r="P13643" t="s">
        <v>45</v>
      </c>
      <c r="Q13643" t="s">
        <v>71</v>
      </c>
    </row>
    <row r="13644" spans="1:17" hidden="1" x14ac:dyDescent="0.25">
      <c r="A13644" t="s">
        <v>53201</v>
      </c>
      <c r="B13644" t="s">
        <v>53202</v>
      </c>
      <c r="C13644" s="1" t="str">
        <f t="shared" si="1973"/>
        <v>21:0727</v>
      </c>
      <c r="D13644" s="1" t="str">
        <f t="shared" si="1974"/>
        <v>21:0214</v>
      </c>
      <c r="E13644" t="s">
        <v>53199</v>
      </c>
      <c r="F13644" t="s">
        <v>53203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 t="s">
        <v>21</v>
      </c>
      <c r="P13644" t="s">
        <v>45</v>
      </c>
      <c r="Q13644" t="s">
        <v>59</v>
      </c>
    </row>
    <row r="13645" spans="1:17" hidden="1" x14ac:dyDescent="0.25">
      <c r="A13645" t="s">
        <v>53204</v>
      </c>
      <c r="B13645" t="s">
        <v>53205</v>
      </c>
      <c r="C13645" s="1" t="str">
        <f t="shared" si="1973"/>
        <v>21:0727</v>
      </c>
      <c r="D13645" s="1" t="str">
        <f t="shared" si="1974"/>
        <v>21:0214</v>
      </c>
      <c r="E13645" t="s">
        <v>53206</v>
      </c>
      <c r="F13645" t="s">
        <v>53207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 t="s">
        <v>3376</v>
      </c>
      <c r="P13645" t="s">
        <v>45</v>
      </c>
      <c r="Q13645" t="s">
        <v>29</v>
      </c>
    </row>
    <row r="13646" spans="1:17" hidden="1" x14ac:dyDescent="0.25">
      <c r="A13646" t="s">
        <v>53208</v>
      </c>
      <c r="B13646" t="s">
        <v>53209</v>
      </c>
      <c r="C13646" s="1" t="str">
        <f t="shared" si="1973"/>
        <v>21:0727</v>
      </c>
      <c r="D13646" s="1" t="str">
        <f t="shared" si="1974"/>
        <v>21:0214</v>
      </c>
      <c r="E13646" t="s">
        <v>53210</v>
      </c>
      <c r="F13646" t="s">
        <v>53211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 t="s">
        <v>21</v>
      </c>
      <c r="P13646" t="s">
        <v>87</v>
      </c>
      <c r="Q13646" t="s">
        <v>46</v>
      </c>
    </row>
    <row r="13647" spans="1:17" hidden="1" x14ac:dyDescent="0.25">
      <c r="A13647" t="s">
        <v>53212</v>
      </c>
      <c r="B13647" t="s">
        <v>53213</v>
      </c>
      <c r="C13647" s="1" t="str">
        <f t="shared" si="1973"/>
        <v>21:0727</v>
      </c>
      <c r="D13647" s="1" t="str">
        <f t="shared" si="1974"/>
        <v>21:0214</v>
      </c>
      <c r="E13647" t="s">
        <v>53214</v>
      </c>
      <c r="F13647" t="s">
        <v>53215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 t="s">
        <v>21</v>
      </c>
      <c r="P13647" t="s">
        <v>148</v>
      </c>
      <c r="Q13647" t="s">
        <v>93</v>
      </c>
    </row>
    <row r="13648" spans="1:17" hidden="1" x14ac:dyDescent="0.25">
      <c r="A13648" t="s">
        <v>53216</v>
      </c>
      <c r="B13648" t="s">
        <v>53217</v>
      </c>
      <c r="C13648" s="1" t="str">
        <f t="shared" si="1973"/>
        <v>21:0727</v>
      </c>
      <c r="D13648" s="1" t="str">
        <f t="shared" si="1974"/>
        <v>21:0214</v>
      </c>
      <c r="E13648" t="s">
        <v>53218</v>
      </c>
      <c r="F13648" t="s">
        <v>53219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 t="s">
        <v>21</v>
      </c>
      <c r="P13648" t="s">
        <v>148</v>
      </c>
      <c r="Q13648" t="s">
        <v>71</v>
      </c>
    </row>
    <row r="13649" spans="1:17" hidden="1" x14ac:dyDescent="0.25">
      <c r="A13649" t="s">
        <v>53220</v>
      </c>
      <c r="B13649" t="s">
        <v>53221</v>
      </c>
      <c r="C13649" s="1" t="str">
        <f t="shared" si="1973"/>
        <v>21:0727</v>
      </c>
      <c r="D13649" s="1" t="str">
        <f t="shared" si="1974"/>
        <v>21:0214</v>
      </c>
      <c r="E13649" t="s">
        <v>53222</v>
      </c>
      <c r="F13649" t="s">
        <v>53223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 t="s">
        <v>21</v>
      </c>
      <c r="P13649" t="s">
        <v>148</v>
      </c>
      <c r="Q13649" t="s">
        <v>198</v>
      </c>
    </row>
    <row r="13650" spans="1:17" hidden="1" x14ac:dyDescent="0.25">
      <c r="A13650" t="s">
        <v>53224</v>
      </c>
      <c r="B13650" t="s">
        <v>53225</v>
      </c>
      <c r="C13650" s="1" t="str">
        <f t="shared" si="1973"/>
        <v>21:0727</v>
      </c>
      <c r="D13650" s="1" t="str">
        <f t="shared" si="1974"/>
        <v>21:0214</v>
      </c>
      <c r="E13650" t="s">
        <v>53226</v>
      </c>
      <c r="F13650" t="s">
        <v>53227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 t="s">
        <v>21</v>
      </c>
      <c r="P13650" t="s">
        <v>148</v>
      </c>
      <c r="Q13650" t="s">
        <v>46</v>
      </c>
    </row>
    <row r="13651" spans="1:17" hidden="1" x14ac:dyDescent="0.25">
      <c r="A13651" t="s">
        <v>53228</v>
      </c>
      <c r="B13651" t="s">
        <v>53229</v>
      </c>
      <c r="C13651" s="1" t="str">
        <f t="shared" si="1973"/>
        <v>21:0727</v>
      </c>
      <c r="D13651" s="1" t="str">
        <f>HYPERLINK("http://geochem.nrcan.gc.ca/cdogs/content/svy/svy_e.htm", "")</f>
        <v/>
      </c>
      <c r="G13651" s="1" t="str">
        <f>HYPERLINK("http://geochem.nrcan.gc.ca/cdogs/content/cr_/cr_00085_e.htm", "85")</f>
        <v>85</v>
      </c>
      <c r="J13651" t="s">
        <v>11703</v>
      </c>
      <c r="K13651" t="s">
        <v>11704</v>
      </c>
      <c r="O13651" t="s">
        <v>2927</v>
      </c>
      <c r="P13651" t="s">
        <v>148</v>
      </c>
      <c r="Q13651" t="s">
        <v>198</v>
      </c>
    </row>
    <row r="13652" spans="1:17" hidden="1" x14ac:dyDescent="0.25">
      <c r="A13652" t="s">
        <v>53230</v>
      </c>
      <c r="B13652" t="s">
        <v>53231</v>
      </c>
      <c r="C13652" s="1" t="str">
        <f t="shared" si="1973"/>
        <v>21:0727</v>
      </c>
      <c r="D13652" s="1" t="str">
        <f t="shared" ref="D13652:D13672" si="1977">HYPERLINK("http://geochem.nrcan.gc.ca/cdogs/content/svy/svy210214_e.htm", "21:0214")</f>
        <v>21:0214</v>
      </c>
      <c r="E13652" t="s">
        <v>53232</v>
      </c>
      <c r="F13652" t="s">
        <v>53233</v>
      </c>
      <c r="H13652">
        <v>63.278241000000001</v>
      </c>
      <c r="I13652">
        <v>-135.08466749999999</v>
      </c>
      <c r="J13652" s="1" t="str">
        <f t="shared" ref="J13652:J13672" si="1978">HYPERLINK("http://geochem.nrcan.gc.ca/cdogs/content/kwd/kwd020018_e.htm", "Fluid (stream)")</f>
        <v>Fluid (stream)</v>
      </c>
      <c r="K13652" s="1" t="str">
        <f t="shared" ref="K13652:K13672" si="1979">HYPERLINK("http://geochem.nrcan.gc.ca/cdogs/content/kwd/kwd080007_e.htm", "Untreated Water")</f>
        <v>Untreated Water</v>
      </c>
      <c r="O13652" t="s">
        <v>21</v>
      </c>
      <c r="P13652" t="s">
        <v>87</v>
      </c>
      <c r="Q13652" t="s">
        <v>365</v>
      </c>
    </row>
    <row r="13653" spans="1:17" hidden="1" x14ac:dyDescent="0.25">
      <c r="A13653" t="s">
        <v>53234</v>
      </c>
      <c r="B13653" t="s">
        <v>53235</v>
      </c>
      <c r="C13653" s="1" t="str">
        <f t="shared" si="1973"/>
        <v>21:0727</v>
      </c>
      <c r="D13653" s="1" t="str">
        <f t="shared" si="1977"/>
        <v>21:0214</v>
      </c>
      <c r="E13653" t="s">
        <v>53236</v>
      </c>
      <c r="F13653" t="s">
        <v>53237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 t="s">
        <v>21</v>
      </c>
      <c r="P13653" t="s">
        <v>148</v>
      </c>
      <c r="Q13653" t="s">
        <v>392</v>
      </c>
    </row>
    <row r="13654" spans="1:17" hidden="1" x14ac:dyDescent="0.25">
      <c r="A13654" t="s">
        <v>53238</v>
      </c>
      <c r="B13654" t="s">
        <v>53239</v>
      </c>
      <c r="C13654" s="1" t="str">
        <f t="shared" si="1973"/>
        <v>21:0727</v>
      </c>
      <c r="D13654" s="1" t="str">
        <f t="shared" si="1977"/>
        <v>21:0214</v>
      </c>
      <c r="E13654" t="s">
        <v>53240</v>
      </c>
      <c r="F13654" t="s">
        <v>53241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 t="s">
        <v>1247</v>
      </c>
      <c r="P13654" t="s">
        <v>148</v>
      </c>
      <c r="Q13654" t="s">
        <v>46</v>
      </c>
    </row>
    <row r="13655" spans="1:17" hidden="1" x14ac:dyDescent="0.25">
      <c r="A13655" t="s">
        <v>53242</v>
      </c>
      <c r="B13655" t="s">
        <v>53243</v>
      </c>
      <c r="C13655" s="1" t="str">
        <f t="shared" si="1973"/>
        <v>21:0727</v>
      </c>
      <c r="D13655" s="1" t="str">
        <f t="shared" si="1977"/>
        <v>21:0214</v>
      </c>
      <c r="E13655" t="s">
        <v>53244</v>
      </c>
      <c r="F13655" t="s">
        <v>53245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 t="s">
        <v>21</v>
      </c>
      <c r="P13655" t="s">
        <v>148</v>
      </c>
      <c r="Q13655" t="s">
        <v>198</v>
      </c>
    </row>
    <row r="13656" spans="1:17" hidden="1" x14ac:dyDescent="0.25">
      <c r="A13656" t="s">
        <v>53246</v>
      </c>
      <c r="B13656" t="s">
        <v>53247</v>
      </c>
      <c r="C13656" s="1" t="str">
        <f t="shared" si="1973"/>
        <v>21:0727</v>
      </c>
      <c r="D13656" s="1" t="str">
        <f t="shared" si="1977"/>
        <v>21:0214</v>
      </c>
      <c r="E13656" t="s">
        <v>53248</v>
      </c>
      <c r="F13656" t="s">
        <v>53249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 t="s">
        <v>3376</v>
      </c>
      <c r="P13656" t="s">
        <v>148</v>
      </c>
      <c r="Q13656" t="s">
        <v>59</v>
      </c>
    </row>
    <row r="13657" spans="1:17" hidden="1" x14ac:dyDescent="0.25">
      <c r="A13657" t="s">
        <v>53250</v>
      </c>
      <c r="B13657" t="s">
        <v>53251</v>
      </c>
      <c r="C13657" s="1" t="str">
        <f t="shared" si="1973"/>
        <v>21:0727</v>
      </c>
      <c r="D13657" s="1" t="str">
        <f t="shared" si="1977"/>
        <v>21:0214</v>
      </c>
      <c r="E13657" t="s">
        <v>53252</v>
      </c>
      <c r="F13657" t="s">
        <v>53253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 t="s">
        <v>7165</v>
      </c>
      <c r="P13657" t="s">
        <v>45</v>
      </c>
      <c r="Q13657" t="s">
        <v>35</v>
      </c>
    </row>
    <row r="13658" spans="1:17" hidden="1" x14ac:dyDescent="0.25">
      <c r="A13658" t="s">
        <v>53254</v>
      </c>
      <c r="B13658" t="s">
        <v>53255</v>
      </c>
      <c r="C13658" s="1" t="str">
        <f t="shared" si="1973"/>
        <v>21:0727</v>
      </c>
      <c r="D13658" s="1" t="str">
        <f t="shared" si="1977"/>
        <v>21:0214</v>
      </c>
      <c r="E13658" t="s">
        <v>53256</v>
      </c>
      <c r="F13658" t="s">
        <v>53257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 t="s">
        <v>53258</v>
      </c>
      <c r="P13658" t="s">
        <v>22</v>
      </c>
      <c r="Q13658" t="s">
        <v>23</v>
      </c>
    </row>
    <row r="13659" spans="1:17" hidden="1" x14ac:dyDescent="0.25">
      <c r="A13659" t="s">
        <v>53259</v>
      </c>
      <c r="B13659" t="s">
        <v>53260</v>
      </c>
      <c r="C13659" s="1" t="str">
        <f t="shared" si="1973"/>
        <v>21:0727</v>
      </c>
      <c r="D13659" s="1" t="str">
        <f t="shared" si="1977"/>
        <v>21:0214</v>
      </c>
      <c r="E13659" t="s">
        <v>53261</v>
      </c>
      <c r="F13659" t="s">
        <v>53262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 t="s">
        <v>2418</v>
      </c>
      <c r="P13659" t="s">
        <v>87</v>
      </c>
      <c r="Q13659" t="s">
        <v>59</v>
      </c>
    </row>
    <row r="13660" spans="1:17" hidden="1" x14ac:dyDescent="0.25">
      <c r="A13660" t="s">
        <v>53263</v>
      </c>
      <c r="B13660" t="s">
        <v>53264</v>
      </c>
      <c r="C13660" s="1" t="str">
        <f t="shared" si="1973"/>
        <v>21:0727</v>
      </c>
      <c r="D13660" s="1" t="str">
        <f t="shared" si="1977"/>
        <v>21:0214</v>
      </c>
      <c r="E13660" t="s">
        <v>53265</v>
      </c>
      <c r="F13660" t="s">
        <v>53266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  <c r="O13660" t="s">
        <v>108</v>
      </c>
      <c r="P13660" t="s">
        <v>108</v>
      </c>
      <c r="Q13660" t="s">
        <v>108</v>
      </c>
    </row>
    <row r="13661" spans="1:17" hidden="1" x14ac:dyDescent="0.25">
      <c r="A13661" t="s">
        <v>53267</v>
      </c>
      <c r="B13661" t="s">
        <v>53268</v>
      </c>
      <c r="C13661" s="1" t="str">
        <f t="shared" si="1973"/>
        <v>21:0727</v>
      </c>
      <c r="D13661" s="1" t="str">
        <f t="shared" si="1977"/>
        <v>21:0214</v>
      </c>
      <c r="E13661" t="s">
        <v>53269</v>
      </c>
      <c r="F13661" t="s">
        <v>53270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 t="s">
        <v>21</v>
      </c>
      <c r="P13661" t="s">
        <v>87</v>
      </c>
      <c r="Q13661" t="s">
        <v>392</v>
      </c>
    </row>
    <row r="13662" spans="1:17" hidden="1" x14ac:dyDescent="0.25">
      <c r="A13662" t="s">
        <v>53271</v>
      </c>
      <c r="B13662" t="s">
        <v>53272</v>
      </c>
      <c r="C13662" s="1" t="str">
        <f t="shared" si="1973"/>
        <v>21:0727</v>
      </c>
      <c r="D13662" s="1" t="str">
        <f t="shared" si="1977"/>
        <v>21:0214</v>
      </c>
      <c r="E13662" t="s">
        <v>53269</v>
      </c>
      <c r="F13662" t="s">
        <v>53273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 t="s">
        <v>21</v>
      </c>
      <c r="P13662" t="s">
        <v>87</v>
      </c>
      <c r="Q13662" t="s">
        <v>46</v>
      </c>
    </row>
    <row r="13663" spans="1:17" hidden="1" x14ac:dyDescent="0.25">
      <c r="A13663" t="s">
        <v>53274</v>
      </c>
      <c r="B13663" t="s">
        <v>53275</v>
      </c>
      <c r="C13663" s="1" t="str">
        <f t="shared" si="1973"/>
        <v>21:0727</v>
      </c>
      <c r="D13663" s="1" t="str">
        <f t="shared" si="1977"/>
        <v>21:0214</v>
      </c>
      <c r="E13663" t="s">
        <v>53276</v>
      </c>
      <c r="F13663" t="s">
        <v>53277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 t="s">
        <v>21</v>
      </c>
      <c r="P13663" t="s">
        <v>45</v>
      </c>
      <c r="Q13663" t="s">
        <v>71</v>
      </c>
    </row>
    <row r="13664" spans="1:17" hidden="1" x14ac:dyDescent="0.25">
      <c r="A13664" t="s">
        <v>53278</v>
      </c>
      <c r="B13664" t="s">
        <v>53279</v>
      </c>
      <c r="C13664" s="1" t="str">
        <f t="shared" si="1973"/>
        <v>21:0727</v>
      </c>
      <c r="D13664" s="1" t="str">
        <f t="shared" si="1977"/>
        <v>21:0214</v>
      </c>
      <c r="E13664" t="s">
        <v>53280</v>
      </c>
      <c r="F13664" t="s">
        <v>53281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 t="s">
        <v>9517</v>
      </c>
      <c r="P13664" t="s">
        <v>87</v>
      </c>
      <c r="Q13664" t="s">
        <v>93</v>
      </c>
    </row>
    <row r="13665" spans="1:17" hidden="1" x14ac:dyDescent="0.25">
      <c r="A13665" t="s">
        <v>53282</v>
      </c>
      <c r="B13665" t="s">
        <v>53283</v>
      </c>
      <c r="C13665" s="1" t="str">
        <f t="shared" si="1973"/>
        <v>21:0727</v>
      </c>
      <c r="D13665" s="1" t="str">
        <f t="shared" si="1977"/>
        <v>21:0214</v>
      </c>
      <c r="E13665" t="s">
        <v>53284</v>
      </c>
      <c r="F13665" t="s">
        <v>53285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 t="s">
        <v>21</v>
      </c>
      <c r="P13665" t="s">
        <v>2212</v>
      </c>
      <c r="Q13665" t="s">
        <v>29</v>
      </c>
    </row>
    <row r="13666" spans="1:17" hidden="1" x14ac:dyDescent="0.25">
      <c r="A13666" t="s">
        <v>53286</v>
      </c>
      <c r="B13666" t="s">
        <v>53287</v>
      </c>
      <c r="C13666" s="1" t="str">
        <f t="shared" si="1973"/>
        <v>21:0727</v>
      </c>
      <c r="D13666" s="1" t="str">
        <f t="shared" si="1977"/>
        <v>21:0214</v>
      </c>
      <c r="E13666" t="s">
        <v>53288</v>
      </c>
      <c r="F13666" t="s">
        <v>53289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 t="s">
        <v>93</v>
      </c>
      <c r="P13666" t="s">
        <v>583</v>
      </c>
      <c r="Q13666" t="s">
        <v>392</v>
      </c>
    </row>
    <row r="13667" spans="1:17" hidden="1" x14ac:dyDescent="0.25">
      <c r="A13667" t="s">
        <v>53290</v>
      </c>
      <c r="B13667" t="s">
        <v>53291</v>
      </c>
      <c r="C13667" s="1" t="str">
        <f t="shared" si="1973"/>
        <v>21:0727</v>
      </c>
      <c r="D13667" s="1" t="str">
        <f t="shared" si="1977"/>
        <v>21:0214</v>
      </c>
      <c r="E13667" t="s">
        <v>53292</v>
      </c>
      <c r="F13667" t="s">
        <v>53293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 t="s">
        <v>10120</v>
      </c>
      <c r="P13667" t="s">
        <v>356</v>
      </c>
      <c r="Q13667" t="s">
        <v>35</v>
      </c>
    </row>
    <row r="13668" spans="1:17" hidden="1" x14ac:dyDescent="0.25">
      <c r="A13668" t="s">
        <v>53294</v>
      </c>
      <c r="B13668" t="s">
        <v>53295</v>
      </c>
      <c r="C13668" s="1" t="str">
        <f t="shared" si="1973"/>
        <v>21:0727</v>
      </c>
      <c r="D13668" s="1" t="str">
        <f t="shared" si="1977"/>
        <v>21:0214</v>
      </c>
      <c r="E13668" t="s">
        <v>53296</v>
      </c>
      <c r="F13668" t="s">
        <v>53297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 t="s">
        <v>2720</v>
      </c>
      <c r="P13668" t="s">
        <v>45</v>
      </c>
      <c r="Q13668" t="s">
        <v>59</v>
      </c>
    </row>
    <row r="13669" spans="1:17" hidden="1" x14ac:dyDescent="0.25">
      <c r="A13669" t="s">
        <v>53298</v>
      </c>
      <c r="B13669" t="s">
        <v>53299</v>
      </c>
      <c r="C13669" s="1" t="str">
        <f t="shared" si="1973"/>
        <v>21:0727</v>
      </c>
      <c r="D13669" s="1" t="str">
        <f t="shared" si="1977"/>
        <v>21:0214</v>
      </c>
      <c r="E13669" t="s">
        <v>53300</v>
      </c>
      <c r="F13669" t="s">
        <v>53301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 t="s">
        <v>17342</v>
      </c>
      <c r="P13669" t="s">
        <v>45</v>
      </c>
      <c r="Q13669" t="s">
        <v>59</v>
      </c>
    </row>
    <row r="13670" spans="1:17" hidden="1" x14ac:dyDescent="0.25">
      <c r="A13670" t="s">
        <v>53302</v>
      </c>
      <c r="B13670" t="s">
        <v>53303</v>
      </c>
      <c r="C13670" s="1" t="str">
        <f t="shared" si="1973"/>
        <v>21:0727</v>
      </c>
      <c r="D13670" s="1" t="str">
        <f t="shared" si="1977"/>
        <v>21:0214</v>
      </c>
      <c r="E13670" t="s">
        <v>53304</v>
      </c>
      <c r="F13670" t="s">
        <v>53305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 t="s">
        <v>21</v>
      </c>
      <c r="P13670" t="s">
        <v>87</v>
      </c>
      <c r="Q13670" t="s">
        <v>59</v>
      </c>
    </row>
    <row r="13671" spans="1:17" hidden="1" x14ac:dyDescent="0.25">
      <c r="A13671" t="s">
        <v>53306</v>
      </c>
      <c r="B13671" t="s">
        <v>53307</v>
      </c>
      <c r="C13671" s="1" t="str">
        <f t="shared" si="1973"/>
        <v>21:0727</v>
      </c>
      <c r="D13671" s="1" t="str">
        <f t="shared" si="1977"/>
        <v>21:0214</v>
      </c>
      <c r="E13671" t="s">
        <v>53308</v>
      </c>
      <c r="F13671" t="s">
        <v>53309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 t="s">
        <v>21</v>
      </c>
      <c r="P13671" t="s">
        <v>148</v>
      </c>
      <c r="Q13671" t="s">
        <v>59</v>
      </c>
    </row>
    <row r="13672" spans="1:17" hidden="1" x14ac:dyDescent="0.25">
      <c r="A13672" t="s">
        <v>53310</v>
      </c>
      <c r="B13672" t="s">
        <v>53311</v>
      </c>
      <c r="C13672" s="1" t="str">
        <f t="shared" si="1973"/>
        <v>21:0727</v>
      </c>
      <c r="D13672" s="1" t="str">
        <f t="shared" si="1977"/>
        <v>21:0214</v>
      </c>
      <c r="E13672" t="s">
        <v>53312</v>
      </c>
      <c r="F13672" t="s">
        <v>53313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 t="s">
        <v>21</v>
      </c>
      <c r="P13672" t="s">
        <v>87</v>
      </c>
      <c r="Q13672" t="s">
        <v>29</v>
      </c>
    </row>
    <row r="13673" spans="1:17" hidden="1" x14ac:dyDescent="0.25">
      <c r="A13673" t="s">
        <v>53314</v>
      </c>
      <c r="B13673" t="s">
        <v>53315</v>
      </c>
      <c r="C13673" s="1" t="str">
        <f t="shared" si="1973"/>
        <v>21:0727</v>
      </c>
      <c r="D13673" s="1" t="str">
        <f>HYPERLINK("http://geochem.nrcan.gc.ca/cdogs/content/svy/svy_e.htm", "")</f>
        <v/>
      </c>
      <c r="G13673" s="1" t="str">
        <f>HYPERLINK("http://geochem.nrcan.gc.ca/cdogs/content/cr_/cr_00086_e.htm", "86")</f>
        <v>86</v>
      </c>
      <c r="J13673" t="s">
        <v>11703</v>
      </c>
      <c r="K13673" t="s">
        <v>11704</v>
      </c>
      <c r="O13673" t="s">
        <v>9517</v>
      </c>
      <c r="P13673" t="s">
        <v>45</v>
      </c>
      <c r="Q13673" t="s">
        <v>198</v>
      </c>
    </row>
    <row r="13674" spans="1:17" hidden="1" x14ac:dyDescent="0.25">
      <c r="A13674" t="s">
        <v>53316</v>
      </c>
      <c r="B13674" t="s">
        <v>53317</v>
      </c>
      <c r="C13674" s="1" t="str">
        <f t="shared" si="1973"/>
        <v>21:0727</v>
      </c>
      <c r="D13674" s="1" t="str">
        <f t="shared" ref="D13674:D13683" si="1980">HYPERLINK("http://geochem.nrcan.gc.ca/cdogs/content/svy/svy210214_e.htm", "21:0214")</f>
        <v>21:0214</v>
      </c>
      <c r="E13674" t="s">
        <v>53318</v>
      </c>
      <c r="F13674" t="s">
        <v>53319</v>
      </c>
      <c r="H13674">
        <v>63.457037999999997</v>
      </c>
      <c r="I13674">
        <v>-135.3127202</v>
      </c>
      <c r="J13674" s="1" t="str">
        <f t="shared" ref="J13674:J13683" si="1981">HYPERLINK("http://geochem.nrcan.gc.ca/cdogs/content/kwd/kwd020018_e.htm", "Fluid (stream)")</f>
        <v>Fluid (stream)</v>
      </c>
      <c r="K13674" s="1" t="str">
        <f t="shared" ref="K13674:K13683" si="1982">HYPERLINK("http://geochem.nrcan.gc.ca/cdogs/content/kwd/kwd080007_e.htm", "Untreated Water")</f>
        <v>Untreated Water</v>
      </c>
      <c r="O13674" t="s">
        <v>21</v>
      </c>
      <c r="P13674" t="s">
        <v>356</v>
      </c>
      <c r="Q13674" t="s">
        <v>71</v>
      </c>
    </row>
    <row r="13675" spans="1:17" hidden="1" x14ac:dyDescent="0.25">
      <c r="A13675" t="s">
        <v>53320</v>
      </c>
      <c r="B13675" t="s">
        <v>53321</v>
      </c>
      <c r="C13675" s="1" t="str">
        <f t="shared" si="1973"/>
        <v>21:0727</v>
      </c>
      <c r="D13675" s="1" t="str">
        <f t="shared" si="1980"/>
        <v>21:0214</v>
      </c>
      <c r="E13675" t="s">
        <v>53322</v>
      </c>
      <c r="F13675" t="s">
        <v>53323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 t="s">
        <v>21</v>
      </c>
      <c r="P13675" t="s">
        <v>87</v>
      </c>
      <c r="Q13675" t="s">
        <v>215</v>
      </c>
    </row>
    <row r="13676" spans="1:17" hidden="1" x14ac:dyDescent="0.25">
      <c r="A13676" t="s">
        <v>53324</v>
      </c>
      <c r="B13676" t="s">
        <v>53325</v>
      </c>
      <c r="C13676" s="1" t="str">
        <f t="shared" si="1973"/>
        <v>21:0727</v>
      </c>
      <c r="D13676" s="1" t="str">
        <f t="shared" si="1980"/>
        <v>21:0214</v>
      </c>
      <c r="E13676" t="s">
        <v>53326</v>
      </c>
      <c r="F13676" t="s">
        <v>53327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 t="s">
        <v>21</v>
      </c>
      <c r="P13676" t="s">
        <v>87</v>
      </c>
      <c r="Q13676" t="s">
        <v>149</v>
      </c>
    </row>
    <row r="13677" spans="1:17" hidden="1" x14ac:dyDescent="0.25">
      <c r="A13677" t="s">
        <v>53328</v>
      </c>
      <c r="B13677" t="s">
        <v>53329</v>
      </c>
      <c r="C13677" s="1" t="str">
        <f t="shared" si="1973"/>
        <v>21:0727</v>
      </c>
      <c r="D13677" s="1" t="str">
        <f t="shared" si="1980"/>
        <v>21:0214</v>
      </c>
      <c r="E13677" t="s">
        <v>53330</v>
      </c>
      <c r="F13677" t="s">
        <v>53331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 t="s">
        <v>3980</v>
      </c>
      <c r="P13677" t="s">
        <v>87</v>
      </c>
      <c r="Q13677" t="s">
        <v>103</v>
      </c>
    </row>
    <row r="13678" spans="1:17" hidden="1" x14ac:dyDescent="0.25">
      <c r="A13678" t="s">
        <v>53332</v>
      </c>
      <c r="B13678" t="s">
        <v>53333</v>
      </c>
      <c r="C13678" s="1" t="str">
        <f t="shared" si="1973"/>
        <v>21:0727</v>
      </c>
      <c r="D13678" s="1" t="str">
        <f t="shared" si="1980"/>
        <v>21:0214</v>
      </c>
      <c r="E13678" t="s">
        <v>53334</v>
      </c>
      <c r="F13678" t="s">
        <v>53335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 t="s">
        <v>21</v>
      </c>
      <c r="P13678" t="s">
        <v>45</v>
      </c>
      <c r="Q13678" t="s">
        <v>392</v>
      </c>
    </row>
    <row r="13679" spans="1:17" hidden="1" x14ac:dyDescent="0.25">
      <c r="A13679" t="s">
        <v>53336</v>
      </c>
      <c r="B13679" t="s">
        <v>53337</v>
      </c>
      <c r="C13679" s="1" t="str">
        <f t="shared" si="1973"/>
        <v>21:0727</v>
      </c>
      <c r="D13679" s="1" t="str">
        <f t="shared" si="1980"/>
        <v>21:0214</v>
      </c>
      <c r="E13679" t="s">
        <v>53338</v>
      </c>
      <c r="F13679" t="s">
        <v>53339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 t="s">
        <v>21</v>
      </c>
      <c r="P13679" t="s">
        <v>87</v>
      </c>
      <c r="Q13679" t="s">
        <v>35</v>
      </c>
    </row>
    <row r="13680" spans="1:17" hidden="1" x14ac:dyDescent="0.25">
      <c r="A13680" t="s">
        <v>53340</v>
      </c>
      <c r="B13680" t="s">
        <v>53341</v>
      </c>
      <c r="C13680" s="1" t="str">
        <f t="shared" si="1973"/>
        <v>21:0727</v>
      </c>
      <c r="D13680" s="1" t="str">
        <f t="shared" si="1980"/>
        <v>21:0214</v>
      </c>
      <c r="E13680" t="s">
        <v>53342</v>
      </c>
      <c r="F13680" t="s">
        <v>53343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 t="s">
        <v>21</v>
      </c>
      <c r="P13680" t="s">
        <v>87</v>
      </c>
      <c r="Q13680" t="s">
        <v>198</v>
      </c>
    </row>
    <row r="13681" spans="1:17" hidden="1" x14ac:dyDescent="0.25">
      <c r="A13681" t="s">
        <v>53344</v>
      </c>
      <c r="B13681" t="s">
        <v>53345</v>
      </c>
      <c r="C13681" s="1" t="str">
        <f t="shared" si="1973"/>
        <v>21:0727</v>
      </c>
      <c r="D13681" s="1" t="str">
        <f t="shared" si="1980"/>
        <v>21:0214</v>
      </c>
      <c r="E13681" t="s">
        <v>53342</v>
      </c>
      <c r="F13681" t="s">
        <v>53346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 t="s">
        <v>21</v>
      </c>
      <c r="P13681" t="s">
        <v>87</v>
      </c>
      <c r="Q13681" t="s">
        <v>46</v>
      </c>
    </row>
    <row r="13682" spans="1:17" hidden="1" x14ac:dyDescent="0.25">
      <c r="A13682" t="s">
        <v>53347</v>
      </c>
      <c r="B13682" t="s">
        <v>53348</v>
      </c>
      <c r="C13682" s="1" t="str">
        <f t="shared" ref="C13682:C13745" si="1983">HYPERLINK("http://geochem.nrcan.gc.ca/cdogs/content/bdl/bdl210727_e.htm", "21:0727")</f>
        <v>21:0727</v>
      </c>
      <c r="D13682" s="1" t="str">
        <f t="shared" si="1980"/>
        <v>21:0214</v>
      </c>
      <c r="E13682" t="s">
        <v>53349</v>
      </c>
      <c r="F13682" t="s">
        <v>53350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 t="s">
        <v>21</v>
      </c>
      <c r="P13682" t="s">
        <v>148</v>
      </c>
      <c r="Q13682" t="s">
        <v>23</v>
      </c>
    </row>
    <row r="13683" spans="1:17" hidden="1" x14ac:dyDescent="0.25">
      <c r="A13683" t="s">
        <v>53351</v>
      </c>
      <c r="B13683" t="s">
        <v>53352</v>
      </c>
      <c r="C13683" s="1" t="str">
        <f t="shared" si="1983"/>
        <v>21:0727</v>
      </c>
      <c r="D13683" s="1" t="str">
        <f t="shared" si="1980"/>
        <v>21:0214</v>
      </c>
      <c r="E13683" t="s">
        <v>53353</v>
      </c>
      <c r="F13683" t="s">
        <v>53354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 t="s">
        <v>21</v>
      </c>
      <c r="P13683" t="s">
        <v>87</v>
      </c>
      <c r="Q13683" t="s">
        <v>59</v>
      </c>
    </row>
    <row r="13684" spans="1:17" hidden="1" x14ac:dyDescent="0.25">
      <c r="A13684" t="s">
        <v>53355</v>
      </c>
      <c r="B13684" t="s">
        <v>53356</v>
      </c>
      <c r="C13684" s="1" t="str">
        <f t="shared" si="1983"/>
        <v>21:0727</v>
      </c>
      <c r="D13684" s="1" t="str">
        <f>HYPERLINK("http://geochem.nrcan.gc.ca/cdogs/content/svy/svy_e.htm", "")</f>
        <v/>
      </c>
      <c r="G13684" s="1" t="str">
        <f>HYPERLINK("http://geochem.nrcan.gc.ca/cdogs/content/cr_/cr_00085_e.htm", "85")</f>
        <v>85</v>
      </c>
      <c r="J13684" t="s">
        <v>11703</v>
      </c>
      <c r="K13684" t="s">
        <v>11704</v>
      </c>
      <c r="O13684" t="s">
        <v>2927</v>
      </c>
      <c r="P13684" t="s">
        <v>148</v>
      </c>
      <c r="Q13684" t="s">
        <v>29</v>
      </c>
    </row>
    <row r="13685" spans="1:17" hidden="1" x14ac:dyDescent="0.25">
      <c r="A13685" t="s">
        <v>53357</v>
      </c>
      <c r="B13685" t="s">
        <v>53358</v>
      </c>
      <c r="C13685" s="1" t="str">
        <f t="shared" si="1983"/>
        <v>21:0727</v>
      </c>
      <c r="D13685" s="1" t="str">
        <f t="shared" ref="D13685:D13712" si="1984">HYPERLINK("http://geochem.nrcan.gc.ca/cdogs/content/svy/svy210214_e.htm", "21:0214")</f>
        <v>21:0214</v>
      </c>
      <c r="E13685" t="s">
        <v>53359</v>
      </c>
      <c r="F13685" t="s">
        <v>53360</v>
      </c>
      <c r="H13685">
        <v>63.186031499999999</v>
      </c>
      <c r="I13685">
        <v>-135.2299122</v>
      </c>
      <c r="J13685" s="1" t="str">
        <f t="shared" ref="J13685:J13712" si="1985">HYPERLINK("http://geochem.nrcan.gc.ca/cdogs/content/kwd/kwd020018_e.htm", "Fluid (stream)")</f>
        <v>Fluid (stream)</v>
      </c>
      <c r="K13685" s="1" t="str">
        <f t="shared" ref="K13685:K13712" si="1986">HYPERLINK("http://geochem.nrcan.gc.ca/cdogs/content/kwd/kwd080007_e.htm", "Untreated Water")</f>
        <v>Untreated Water</v>
      </c>
      <c r="O13685" t="s">
        <v>21</v>
      </c>
      <c r="P13685" t="s">
        <v>87</v>
      </c>
      <c r="Q13685" t="s">
        <v>522</v>
      </c>
    </row>
    <row r="13686" spans="1:17" hidden="1" x14ac:dyDescent="0.25">
      <c r="A13686" t="s">
        <v>53361</v>
      </c>
      <c r="B13686" t="s">
        <v>53362</v>
      </c>
      <c r="C13686" s="1" t="str">
        <f t="shared" si="1983"/>
        <v>21:0727</v>
      </c>
      <c r="D13686" s="1" t="str">
        <f t="shared" si="1984"/>
        <v>21:0214</v>
      </c>
      <c r="E13686" t="s">
        <v>53363</v>
      </c>
      <c r="F13686" t="s">
        <v>53364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 t="s">
        <v>21</v>
      </c>
      <c r="P13686" t="s">
        <v>87</v>
      </c>
      <c r="Q13686" t="s">
        <v>35</v>
      </c>
    </row>
    <row r="13687" spans="1:17" hidden="1" x14ac:dyDescent="0.25">
      <c r="A13687" t="s">
        <v>53365</v>
      </c>
      <c r="B13687" t="s">
        <v>53366</v>
      </c>
      <c r="C13687" s="1" t="str">
        <f t="shared" si="1983"/>
        <v>21:0727</v>
      </c>
      <c r="D13687" s="1" t="str">
        <f t="shared" si="1984"/>
        <v>21:0214</v>
      </c>
      <c r="E13687" t="s">
        <v>53367</v>
      </c>
      <c r="F13687" t="s">
        <v>53368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 t="s">
        <v>1818</v>
      </c>
      <c r="P13687" t="s">
        <v>45</v>
      </c>
      <c r="Q13687" t="s">
        <v>46</v>
      </c>
    </row>
    <row r="13688" spans="1:17" hidden="1" x14ac:dyDescent="0.25">
      <c r="A13688" t="s">
        <v>53369</v>
      </c>
      <c r="B13688" t="s">
        <v>53370</v>
      </c>
      <c r="C13688" s="1" t="str">
        <f t="shared" si="1983"/>
        <v>21:0727</v>
      </c>
      <c r="D13688" s="1" t="str">
        <f t="shared" si="1984"/>
        <v>21:0214</v>
      </c>
      <c r="E13688" t="s">
        <v>53371</v>
      </c>
      <c r="F13688" t="s">
        <v>53372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 t="s">
        <v>607</v>
      </c>
      <c r="P13688" t="s">
        <v>583</v>
      </c>
      <c r="Q13688" t="s">
        <v>46</v>
      </c>
    </row>
    <row r="13689" spans="1:17" hidden="1" x14ac:dyDescent="0.25">
      <c r="A13689" t="s">
        <v>53373</v>
      </c>
      <c r="B13689" t="s">
        <v>53374</v>
      </c>
      <c r="C13689" s="1" t="str">
        <f t="shared" si="1983"/>
        <v>21:0727</v>
      </c>
      <c r="D13689" s="1" t="str">
        <f t="shared" si="1984"/>
        <v>21:0214</v>
      </c>
      <c r="E13689" t="s">
        <v>53375</v>
      </c>
      <c r="F13689" t="s">
        <v>53376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 t="s">
        <v>21</v>
      </c>
      <c r="P13689" t="s">
        <v>356</v>
      </c>
      <c r="Q13689" t="s">
        <v>35</v>
      </c>
    </row>
    <row r="13690" spans="1:17" hidden="1" x14ac:dyDescent="0.25">
      <c r="A13690" t="s">
        <v>53377</v>
      </c>
      <c r="B13690" t="s">
        <v>53378</v>
      </c>
      <c r="C13690" s="1" t="str">
        <f t="shared" si="1983"/>
        <v>21:0727</v>
      </c>
      <c r="D13690" s="1" t="str">
        <f t="shared" si="1984"/>
        <v>21:0214</v>
      </c>
      <c r="E13690" t="s">
        <v>53379</v>
      </c>
      <c r="F13690" t="s">
        <v>53380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 t="s">
        <v>11795</v>
      </c>
      <c r="P13690" t="s">
        <v>397</v>
      </c>
      <c r="Q13690" t="s">
        <v>365</v>
      </c>
    </row>
    <row r="13691" spans="1:17" hidden="1" x14ac:dyDescent="0.25">
      <c r="A13691" t="s">
        <v>53381</v>
      </c>
      <c r="B13691" t="s">
        <v>53382</v>
      </c>
      <c r="C13691" s="1" t="str">
        <f t="shared" si="1983"/>
        <v>21:0727</v>
      </c>
      <c r="D13691" s="1" t="str">
        <f t="shared" si="1984"/>
        <v>21:0214</v>
      </c>
      <c r="E13691" t="s">
        <v>53383</v>
      </c>
      <c r="F13691" t="s">
        <v>53384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 t="s">
        <v>21</v>
      </c>
      <c r="P13691" t="s">
        <v>2943</v>
      </c>
      <c r="Q13691" t="s">
        <v>103</v>
      </c>
    </row>
    <row r="13692" spans="1:17" hidden="1" x14ac:dyDescent="0.25">
      <c r="A13692" t="s">
        <v>53385</v>
      </c>
      <c r="B13692" t="s">
        <v>53386</v>
      </c>
      <c r="C13692" s="1" t="str">
        <f t="shared" si="1983"/>
        <v>21:0727</v>
      </c>
      <c r="D13692" s="1" t="str">
        <f t="shared" si="1984"/>
        <v>21:0214</v>
      </c>
      <c r="E13692" t="s">
        <v>53387</v>
      </c>
      <c r="F13692" t="s">
        <v>53388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 t="s">
        <v>19633</v>
      </c>
      <c r="P13692" t="s">
        <v>391</v>
      </c>
      <c r="Q13692" t="s">
        <v>88</v>
      </c>
    </row>
    <row r="13693" spans="1:17" hidden="1" x14ac:dyDescent="0.25">
      <c r="A13693" t="s">
        <v>53389</v>
      </c>
      <c r="B13693" t="s">
        <v>53390</v>
      </c>
      <c r="C13693" s="1" t="str">
        <f t="shared" si="1983"/>
        <v>21:0727</v>
      </c>
      <c r="D13693" s="1" t="str">
        <f t="shared" si="1984"/>
        <v>21:0214</v>
      </c>
      <c r="E13693" t="s">
        <v>53391</v>
      </c>
      <c r="F13693" t="s">
        <v>53392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 t="s">
        <v>3060</v>
      </c>
      <c r="P13693" t="s">
        <v>1515</v>
      </c>
      <c r="Q13693" t="s">
        <v>103</v>
      </c>
    </row>
    <row r="13694" spans="1:17" hidden="1" x14ac:dyDescent="0.25">
      <c r="A13694" t="s">
        <v>53393</v>
      </c>
      <c r="B13694" t="s">
        <v>53394</v>
      </c>
      <c r="C13694" s="1" t="str">
        <f t="shared" si="1983"/>
        <v>21:0727</v>
      </c>
      <c r="D13694" s="1" t="str">
        <f t="shared" si="1984"/>
        <v>21:0214</v>
      </c>
      <c r="E13694" t="s">
        <v>53395</v>
      </c>
      <c r="F13694" t="s">
        <v>53396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 t="s">
        <v>21</v>
      </c>
      <c r="P13694" t="s">
        <v>397</v>
      </c>
      <c r="Q13694" t="s">
        <v>103</v>
      </c>
    </row>
    <row r="13695" spans="1:17" hidden="1" x14ac:dyDescent="0.25">
      <c r="A13695" t="s">
        <v>53397</v>
      </c>
      <c r="B13695" t="s">
        <v>53398</v>
      </c>
      <c r="C13695" s="1" t="str">
        <f t="shared" si="1983"/>
        <v>21:0727</v>
      </c>
      <c r="D13695" s="1" t="str">
        <f t="shared" si="1984"/>
        <v>21:0214</v>
      </c>
      <c r="E13695" t="s">
        <v>53399</v>
      </c>
      <c r="F13695" t="s">
        <v>53400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 t="s">
        <v>680</v>
      </c>
      <c r="P13695" t="s">
        <v>2212</v>
      </c>
      <c r="Q13695" t="s">
        <v>93</v>
      </c>
    </row>
    <row r="13696" spans="1:17" hidden="1" x14ac:dyDescent="0.25">
      <c r="A13696" t="s">
        <v>53401</v>
      </c>
      <c r="B13696" t="s">
        <v>53402</v>
      </c>
      <c r="C13696" s="1" t="str">
        <f t="shared" si="1983"/>
        <v>21:0727</v>
      </c>
      <c r="D13696" s="1" t="str">
        <f t="shared" si="1984"/>
        <v>21:0214</v>
      </c>
      <c r="E13696" t="s">
        <v>53403</v>
      </c>
      <c r="F13696" t="s">
        <v>53404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 t="s">
        <v>21</v>
      </c>
      <c r="P13696" t="s">
        <v>1631</v>
      </c>
      <c r="Q13696" t="s">
        <v>189</v>
      </c>
    </row>
    <row r="13697" spans="1:17" hidden="1" x14ac:dyDescent="0.25">
      <c r="A13697" t="s">
        <v>53405</v>
      </c>
      <c r="B13697" t="s">
        <v>53406</v>
      </c>
      <c r="C13697" s="1" t="str">
        <f t="shared" si="1983"/>
        <v>21:0727</v>
      </c>
      <c r="D13697" s="1" t="str">
        <f t="shared" si="1984"/>
        <v>21:0214</v>
      </c>
      <c r="E13697" t="s">
        <v>53407</v>
      </c>
      <c r="F13697" t="s">
        <v>53408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 t="s">
        <v>50490</v>
      </c>
      <c r="P13697" t="s">
        <v>1631</v>
      </c>
      <c r="Q13697" t="s">
        <v>88</v>
      </c>
    </row>
    <row r="13698" spans="1:17" hidden="1" x14ac:dyDescent="0.25">
      <c r="A13698" t="s">
        <v>53409</v>
      </c>
      <c r="B13698" t="s">
        <v>53410</v>
      </c>
      <c r="C13698" s="1" t="str">
        <f t="shared" si="1983"/>
        <v>21:0727</v>
      </c>
      <c r="D13698" s="1" t="str">
        <f t="shared" si="1984"/>
        <v>21:0214</v>
      </c>
      <c r="E13698" t="s">
        <v>53411</v>
      </c>
      <c r="F13698" t="s">
        <v>53412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 t="s">
        <v>21</v>
      </c>
      <c r="P13698" t="s">
        <v>1598</v>
      </c>
      <c r="Q13698" t="s">
        <v>23</v>
      </c>
    </row>
    <row r="13699" spans="1:17" hidden="1" x14ac:dyDescent="0.25">
      <c r="A13699" t="s">
        <v>53413</v>
      </c>
      <c r="B13699" t="s">
        <v>53414</v>
      </c>
      <c r="C13699" s="1" t="str">
        <f t="shared" si="1983"/>
        <v>21:0727</v>
      </c>
      <c r="D13699" s="1" t="str">
        <f t="shared" si="1984"/>
        <v>21:0214</v>
      </c>
      <c r="E13699" t="s">
        <v>53415</v>
      </c>
      <c r="F13699" t="s">
        <v>53416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 t="s">
        <v>21</v>
      </c>
      <c r="P13699" t="s">
        <v>391</v>
      </c>
      <c r="Q13699" t="s">
        <v>189</v>
      </c>
    </row>
    <row r="13700" spans="1:17" hidden="1" x14ac:dyDescent="0.25">
      <c r="A13700" t="s">
        <v>53417</v>
      </c>
      <c r="B13700" t="s">
        <v>53418</v>
      </c>
      <c r="C13700" s="1" t="str">
        <f t="shared" si="1983"/>
        <v>21:0727</v>
      </c>
      <c r="D13700" s="1" t="str">
        <f t="shared" si="1984"/>
        <v>21:0214</v>
      </c>
      <c r="E13700" t="s">
        <v>53419</v>
      </c>
      <c r="F13700" t="s">
        <v>53420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 t="s">
        <v>17864</v>
      </c>
      <c r="P13700" t="s">
        <v>1515</v>
      </c>
      <c r="Q13700" t="s">
        <v>93</v>
      </c>
    </row>
    <row r="13701" spans="1:17" hidden="1" x14ac:dyDescent="0.25">
      <c r="A13701" t="s">
        <v>53421</v>
      </c>
      <c r="B13701" t="s">
        <v>53422</v>
      </c>
      <c r="C13701" s="1" t="str">
        <f t="shared" si="1983"/>
        <v>21:0727</v>
      </c>
      <c r="D13701" s="1" t="str">
        <f t="shared" si="1984"/>
        <v>21:0214</v>
      </c>
      <c r="E13701" t="s">
        <v>53423</v>
      </c>
      <c r="F13701" t="s">
        <v>53424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 t="s">
        <v>2725</v>
      </c>
      <c r="P13701" t="s">
        <v>22</v>
      </c>
      <c r="Q13701" t="s">
        <v>71</v>
      </c>
    </row>
    <row r="13702" spans="1:17" hidden="1" x14ac:dyDescent="0.25">
      <c r="A13702" t="s">
        <v>53425</v>
      </c>
      <c r="B13702" t="s">
        <v>53426</v>
      </c>
      <c r="C13702" s="1" t="str">
        <f t="shared" si="1983"/>
        <v>21:0727</v>
      </c>
      <c r="D13702" s="1" t="str">
        <f t="shared" si="1984"/>
        <v>21:0214</v>
      </c>
      <c r="E13702" t="s">
        <v>53427</v>
      </c>
      <c r="F13702" t="s">
        <v>53428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 t="s">
        <v>21</v>
      </c>
      <c r="P13702" t="s">
        <v>356</v>
      </c>
      <c r="Q13702" t="s">
        <v>23</v>
      </c>
    </row>
    <row r="13703" spans="1:17" hidden="1" x14ac:dyDescent="0.25">
      <c r="A13703" t="s">
        <v>53429</v>
      </c>
      <c r="B13703" t="s">
        <v>53430</v>
      </c>
      <c r="C13703" s="1" t="str">
        <f t="shared" si="1983"/>
        <v>21:0727</v>
      </c>
      <c r="D13703" s="1" t="str">
        <f t="shared" si="1984"/>
        <v>21:0214</v>
      </c>
      <c r="E13703" t="s">
        <v>53431</v>
      </c>
      <c r="F13703" t="s">
        <v>53432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 t="s">
        <v>17371</v>
      </c>
      <c r="P13703" t="s">
        <v>583</v>
      </c>
      <c r="Q13703" t="s">
        <v>46</v>
      </c>
    </row>
    <row r="13704" spans="1:17" hidden="1" x14ac:dyDescent="0.25">
      <c r="A13704" t="s">
        <v>53433</v>
      </c>
      <c r="B13704" t="s">
        <v>53434</v>
      </c>
      <c r="C13704" s="1" t="str">
        <f t="shared" si="1983"/>
        <v>21:0727</v>
      </c>
      <c r="D13704" s="1" t="str">
        <f t="shared" si="1984"/>
        <v>21:0214</v>
      </c>
      <c r="E13704" t="s">
        <v>53435</v>
      </c>
      <c r="F13704" t="s">
        <v>53436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 t="s">
        <v>9744</v>
      </c>
      <c r="P13704" t="s">
        <v>1631</v>
      </c>
      <c r="Q13704" t="s">
        <v>23</v>
      </c>
    </row>
    <row r="13705" spans="1:17" hidden="1" x14ac:dyDescent="0.25">
      <c r="A13705" t="s">
        <v>53437</v>
      </c>
      <c r="B13705" t="s">
        <v>53438</v>
      </c>
      <c r="C13705" s="1" t="str">
        <f t="shared" si="1983"/>
        <v>21:0727</v>
      </c>
      <c r="D13705" s="1" t="str">
        <f t="shared" si="1984"/>
        <v>21:0214</v>
      </c>
      <c r="E13705" t="s">
        <v>53435</v>
      </c>
      <c r="F13705" t="s">
        <v>53439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 t="s">
        <v>17864</v>
      </c>
      <c r="P13705" t="s">
        <v>2943</v>
      </c>
      <c r="Q13705" t="s">
        <v>23</v>
      </c>
    </row>
    <row r="13706" spans="1:17" hidden="1" x14ac:dyDescent="0.25">
      <c r="A13706" t="s">
        <v>53440</v>
      </c>
      <c r="B13706" t="s">
        <v>53441</v>
      </c>
      <c r="C13706" s="1" t="str">
        <f t="shared" si="1983"/>
        <v>21:0727</v>
      </c>
      <c r="D13706" s="1" t="str">
        <f t="shared" si="1984"/>
        <v>21:0214</v>
      </c>
      <c r="E13706" t="s">
        <v>53442</v>
      </c>
      <c r="F13706" t="s">
        <v>53443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 t="s">
        <v>3032</v>
      </c>
      <c r="P13706" t="s">
        <v>1515</v>
      </c>
      <c r="Q13706" t="s">
        <v>59</v>
      </c>
    </row>
    <row r="13707" spans="1:17" hidden="1" x14ac:dyDescent="0.25">
      <c r="A13707" t="s">
        <v>53444</v>
      </c>
      <c r="B13707" t="s">
        <v>53445</v>
      </c>
      <c r="C13707" s="1" t="str">
        <f t="shared" si="1983"/>
        <v>21:0727</v>
      </c>
      <c r="D13707" s="1" t="str">
        <f t="shared" si="1984"/>
        <v>21:0214</v>
      </c>
      <c r="E13707" t="s">
        <v>53446</v>
      </c>
      <c r="F13707" t="s">
        <v>53447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 t="s">
        <v>3406</v>
      </c>
      <c r="P13707" t="s">
        <v>583</v>
      </c>
      <c r="Q13707" t="s">
        <v>23</v>
      </c>
    </row>
    <row r="13708" spans="1:17" hidden="1" x14ac:dyDescent="0.25">
      <c r="A13708" t="s">
        <v>53448</v>
      </c>
      <c r="B13708" t="s">
        <v>53449</v>
      </c>
      <c r="C13708" s="1" t="str">
        <f t="shared" si="1983"/>
        <v>21:0727</v>
      </c>
      <c r="D13708" s="1" t="str">
        <f t="shared" si="1984"/>
        <v>21:0214</v>
      </c>
      <c r="E13708" t="s">
        <v>53450</v>
      </c>
      <c r="F13708" t="s">
        <v>53451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 t="s">
        <v>21</v>
      </c>
      <c r="P13708" t="s">
        <v>391</v>
      </c>
      <c r="Q13708" t="s">
        <v>46</v>
      </c>
    </row>
    <row r="13709" spans="1:17" hidden="1" x14ac:dyDescent="0.25">
      <c r="A13709" t="s">
        <v>53452</v>
      </c>
      <c r="B13709" t="s">
        <v>53453</v>
      </c>
      <c r="C13709" s="1" t="str">
        <f t="shared" si="1983"/>
        <v>21:0727</v>
      </c>
      <c r="D13709" s="1" t="str">
        <f t="shared" si="1984"/>
        <v>21:0214</v>
      </c>
      <c r="E13709" t="s">
        <v>53454</v>
      </c>
      <c r="F13709" t="s">
        <v>53455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 t="s">
        <v>1597</v>
      </c>
      <c r="P13709" t="s">
        <v>22</v>
      </c>
      <c r="Q13709" t="s">
        <v>93</v>
      </c>
    </row>
    <row r="13710" spans="1:17" hidden="1" x14ac:dyDescent="0.25">
      <c r="A13710" t="s">
        <v>53456</v>
      </c>
      <c r="B13710" t="s">
        <v>53457</v>
      </c>
      <c r="C13710" s="1" t="str">
        <f t="shared" si="1983"/>
        <v>21:0727</v>
      </c>
      <c r="D13710" s="1" t="str">
        <f t="shared" si="1984"/>
        <v>21:0214</v>
      </c>
      <c r="E13710" t="s">
        <v>53458</v>
      </c>
      <c r="F13710" t="s">
        <v>53459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 t="s">
        <v>680</v>
      </c>
      <c r="P13710" t="s">
        <v>397</v>
      </c>
      <c r="Q13710" t="s">
        <v>93</v>
      </c>
    </row>
    <row r="13711" spans="1:17" hidden="1" x14ac:dyDescent="0.25">
      <c r="A13711" t="s">
        <v>53460</v>
      </c>
      <c r="B13711" t="s">
        <v>53461</v>
      </c>
      <c r="C13711" s="1" t="str">
        <f t="shared" si="1983"/>
        <v>21:0727</v>
      </c>
      <c r="D13711" s="1" t="str">
        <f t="shared" si="1984"/>
        <v>21:0214</v>
      </c>
      <c r="E13711" t="s">
        <v>53462</v>
      </c>
      <c r="F13711" t="s">
        <v>53463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 t="s">
        <v>3419</v>
      </c>
      <c r="P13711" t="s">
        <v>45</v>
      </c>
      <c r="Q13711" t="s">
        <v>52</v>
      </c>
    </row>
    <row r="13712" spans="1:17" hidden="1" x14ac:dyDescent="0.25">
      <c r="A13712" t="s">
        <v>53464</v>
      </c>
      <c r="B13712" t="s">
        <v>53465</v>
      </c>
      <c r="C13712" s="1" t="str">
        <f t="shared" si="1983"/>
        <v>21:0727</v>
      </c>
      <c r="D13712" s="1" t="str">
        <f t="shared" si="1984"/>
        <v>21:0214</v>
      </c>
      <c r="E13712" t="s">
        <v>53466</v>
      </c>
      <c r="F13712" t="s">
        <v>53467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 t="s">
        <v>2418</v>
      </c>
      <c r="P13712" t="s">
        <v>87</v>
      </c>
      <c r="Q13712" t="s">
        <v>52</v>
      </c>
    </row>
    <row r="13713" spans="1:17" hidden="1" x14ac:dyDescent="0.25">
      <c r="A13713" t="s">
        <v>53468</v>
      </c>
      <c r="B13713" t="s">
        <v>53469</v>
      </c>
      <c r="C13713" s="1" t="str">
        <f t="shared" si="1983"/>
        <v>21:0727</v>
      </c>
      <c r="D13713" s="1" t="str">
        <f>HYPERLINK("http://geochem.nrcan.gc.ca/cdogs/content/svy/svy_e.htm", "")</f>
        <v/>
      </c>
      <c r="G13713" s="1" t="str">
        <f>HYPERLINK("http://geochem.nrcan.gc.ca/cdogs/content/cr_/cr_00084_e.htm", "84")</f>
        <v>84</v>
      </c>
      <c r="J13713" t="s">
        <v>11703</v>
      </c>
      <c r="K13713" t="s">
        <v>11704</v>
      </c>
      <c r="O13713" t="s">
        <v>1247</v>
      </c>
      <c r="P13713" t="s">
        <v>45</v>
      </c>
      <c r="Q13713" t="s">
        <v>52</v>
      </c>
    </row>
    <row r="13714" spans="1:17" hidden="1" x14ac:dyDescent="0.25">
      <c r="A13714" t="s">
        <v>53470</v>
      </c>
      <c r="B13714" t="s">
        <v>53471</v>
      </c>
      <c r="C13714" s="1" t="str">
        <f t="shared" si="1983"/>
        <v>21:0727</v>
      </c>
      <c r="D13714" s="1" t="str">
        <f t="shared" ref="D13714:D13721" si="1987">HYPERLINK("http://geochem.nrcan.gc.ca/cdogs/content/svy/svy210214_e.htm", "21:0214")</f>
        <v>21:0214</v>
      </c>
      <c r="E13714" t="s">
        <v>53472</v>
      </c>
      <c r="F13714" t="s">
        <v>53473</v>
      </c>
      <c r="H13714">
        <v>63.089032400000001</v>
      </c>
      <c r="I13714">
        <v>-135.65722930000001</v>
      </c>
      <c r="J13714" s="1" t="str">
        <f t="shared" ref="J13714:J13721" si="1988">HYPERLINK("http://geochem.nrcan.gc.ca/cdogs/content/kwd/kwd020018_e.htm", "Fluid (stream)")</f>
        <v>Fluid (stream)</v>
      </c>
      <c r="K13714" s="1" t="str">
        <f t="shared" ref="K13714:K13721" si="1989">HYPERLINK("http://geochem.nrcan.gc.ca/cdogs/content/kwd/kwd080007_e.htm", "Untreated Water")</f>
        <v>Untreated Water</v>
      </c>
      <c r="O13714" t="s">
        <v>1597</v>
      </c>
      <c r="P13714" t="s">
        <v>87</v>
      </c>
      <c r="Q13714" t="s">
        <v>93</v>
      </c>
    </row>
    <row r="13715" spans="1:17" hidden="1" x14ac:dyDescent="0.25">
      <c r="A13715" t="s">
        <v>53474</v>
      </c>
      <c r="B13715" t="s">
        <v>53475</v>
      </c>
      <c r="C13715" s="1" t="str">
        <f t="shared" si="1983"/>
        <v>21:0727</v>
      </c>
      <c r="D13715" s="1" t="str">
        <f t="shared" si="1987"/>
        <v>21:0214</v>
      </c>
      <c r="E13715" t="s">
        <v>53476</v>
      </c>
      <c r="F13715" t="s">
        <v>53477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 t="s">
        <v>57</v>
      </c>
      <c r="P13715" t="s">
        <v>87</v>
      </c>
      <c r="Q13715" t="s">
        <v>29</v>
      </c>
    </row>
    <row r="13716" spans="1:17" hidden="1" x14ac:dyDescent="0.25">
      <c r="A13716" t="s">
        <v>53478</v>
      </c>
      <c r="B13716" t="s">
        <v>53479</v>
      </c>
      <c r="C13716" s="1" t="str">
        <f t="shared" si="1983"/>
        <v>21:0727</v>
      </c>
      <c r="D13716" s="1" t="str">
        <f t="shared" si="1987"/>
        <v>21:0214</v>
      </c>
      <c r="E13716" t="s">
        <v>53480</v>
      </c>
      <c r="F13716" t="s">
        <v>53481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 t="s">
        <v>21</v>
      </c>
      <c r="P13716" t="s">
        <v>148</v>
      </c>
      <c r="Q13716" t="s">
        <v>52</v>
      </c>
    </row>
    <row r="13717" spans="1:17" hidden="1" x14ac:dyDescent="0.25">
      <c r="A13717" t="s">
        <v>53482</v>
      </c>
      <c r="B13717" t="s">
        <v>53483</v>
      </c>
      <c r="C13717" s="1" t="str">
        <f t="shared" si="1983"/>
        <v>21:0727</v>
      </c>
      <c r="D13717" s="1" t="str">
        <f t="shared" si="1987"/>
        <v>21:0214</v>
      </c>
      <c r="E13717" t="s">
        <v>53484</v>
      </c>
      <c r="F13717" t="s">
        <v>53485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 t="s">
        <v>113</v>
      </c>
      <c r="P13717" t="s">
        <v>148</v>
      </c>
      <c r="Q13717" t="s">
        <v>189</v>
      </c>
    </row>
    <row r="13718" spans="1:17" hidden="1" x14ac:dyDescent="0.25">
      <c r="A13718" t="s">
        <v>53486</v>
      </c>
      <c r="B13718" t="s">
        <v>53487</v>
      </c>
      <c r="C13718" s="1" t="str">
        <f t="shared" si="1983"/>
        <v>21:0727</v>
      </c>
      <c r="D13718" s="1" t="str">
        <f t="shared" si="1987"/>
        <v>21:0214</v>
      </c>
      <c r="E13718" t="s">
        <v>53488</v>
      </c>
      <c r="F13718" t="s">
        <v>53489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 t="s">
        <v>21</v>
      </c>
      <c r="P13718" t="s">
        <v>148</v>
      </c>
      <c r="Q13718" t="s">
        <v>93</v>
      </c>
    </row>
    <row r="13719" spans="1:17" hidden="1" x14ac:dyDescent="0.25">
      <c r="A13719" t="s">
        <v>53490</v>
      </c>
      <c r="B13719" t="s">
        <v>53491</v>
      </c>
      <c r="C13719" s="1" t="str">
        <f t="shared" si="1983"/>
        <v>21:0727</v>
      </c>
      <c r="D13719" s="1" t="str">
        <f t="shared" si="1987"/>
        <v>21:0214</v>
      </c>
      <c r="E13719" t="s">
        <v>53492</v>
      </c>
      <c r="F13719" t="s">
        <v>53493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 t="s">
        <v>21</v>
      </c>
      <c r="P13719" t="s">
        <v>148</v>
      </c>
      <c r="Q13719" t="s">
        <v>215</v>
      </c>
    </row>
    <row r="13720" spans="1:17" hidden="1" x14ac:dyDescent="0.25">
      <c r="A13720" t="s">
        <v>53494</v>
      </c>
      <c r="B13720" t="s">
        <v>53495</v>
      </c>
      <c r="C13720" s="1" t="str">
        <f t="shared" si="1983"/>
        <v>21:0727</v>
      </c>
      <c r="D13720" s="1" t="str">
        <f t="shared" si="1987"/>
        <v>21:0214</v>
      </c>
      <c r="E13720" t="s">
        <v>53496</v>
      </c>
      <c r="F13720" t="s">
        <v>53497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 t="s">
        <v>512</v>
      </c>
      <c r="P13720" t="s">
        <v>631</v>
      </c>
      <c r="Q13720" t="s">
        <v>189</v>
      </c>
    </row>
    <row r="13721" spans="1:17" hidden="1" x14ac:dyDescent="0.25">
      <c r="A13721" t="s">
        <v>53498</v>
      </c>
      <c r="B13721" t="s">
        <v>53499</v>
      </c>
      <c r="C13721" s="1" t="str">
        <f t="shared" si="1983"/>
        <v>21:0727</v>
      </c>
      <c r="D13721" s="1" t="str">
        <f t="shared" si="1987"/>
        <v>21:0214</v>
      </c>
      <c r="E13721" t="s">
        <v>53500</v>
      </c>
      <c r="F13721" t="s">
        <v>53501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 t="s">
        <v>21</v>
      </c>
      <c r="P13721" t="s">
        <v>397</v>
      </c>
      <c r="Q13721" t="s">
        <v>93</v>
      </c>
    </row>
    <row r="13722" spans="1:17" hidden="1" x14ac:dyDescent="0.25">
      <c r="A13722" t="s">
        <v>53502</v>
      </c>
      <c r="B13722" t="s">
        <v>53503</v>
      </c>
      <c r="C13722" s="1" t="str">
        <f t="shared" si="1983"/>
        <v>21:0727</v>
      </c>
      <c r="D13722" s="1" t="str">
        <f>HYPERLINK("http://geochem.nrcan.gc.ca/cdogs/content/svy/svy_e.htm", "")</f>
        <v/>
      </c>
      <c r="G13722" s="1" t="str">
        <f>HYPERLINK("http://geochem.nrcan.gc.ca/cdogs/content/cr_/cr_00084_e.htm", "84")</f>
        <v>84</v>
      </c>
      <c r="J13722" t="s">
        <v>11703</v>
      </c>
      <c r="K13722" t="s">
        <v>11704</v>
      </c>
      <c r="O13722" t="s">
        <v>1247</v>
      </c>
      <c r="P13722" t="s">
        <v>356</v>
      </c>
      <c r="Q13722" t="s">
        <v>103</v>
      </c>
    </row>
    <row r="13723" spans="1:17" hidden="1" x14ac:dyDescent="0.25">
      <c r="A13723" t="s">
        <v>53504</v>
      </c>
      <c r="B13723" t="s">
        <v>53505</v>
      </c>
      <c r="C13723" s="1" t="str">
        <f t="shared" si="1983"/>
        <v>21:0727</v>
      </c>
      <c r="D13723" s="1" t="str">
        <f t="shared" ref="D13723:D13747" si="1990">HYPERLINK("http://geochem.nrcan.gc.ca/cdogs/content/svy/svy210214_e.htm", "21:0214")</f>
        <v>21:0214</v>
      </c>
      <c r="E13723" t="s">
        <v>53500</v>
      </c>
      <c r="F13723" t="s">
        <v>53506</v>
      </c>
      <c r="H13723">
        <v>63.04954</v>
      </c>
      <c r="I13723">
        <v>-135.8409613</v>
      </c>
      <c r="J13723" s="1" t="str">
        <f t="shared" ref="J13723:J13747" si="1991">HYPERLINK("http://geochem.nrcan.gc.ca/cdogs/content/kwd/kwd020018_e.htm", "Fluid (stream)")</f>
        <v>Fluid (stream)</v>
      </c>
      <c r="K13723" s="1" t="str">
        <f t="shared" ref="K13723:K13747" si="1992">HYPERLINK("http://geochem.nrcan.gc.ca/cdogs/content/kwd/kwd080007_e.htm", "Untreated Water")</f>
        <v>Untreated Water</v>
      </c>
      <c r="O13723" t="s">
        <v>21</v>
      </c>
      <c r="P13723" t="s">
        <v>397</v>
      </c>
      <c r="Q13723" t="s">
        <v>71</v>
      </c>
    </row>
    <row r="13724" spans="1:17" hidden="1" x14ac:dyDescent="0.25">
      <c r="A13724" t="s">
        <v>53507</v>
      </c>
      <c r="B13724" t="s">
        <v>53508</v>
      </c>
      <c r="C13724" s="1" t="str">
        <f t="shared" si="1983"/>
        <v>21:0727</v>
      </c>
      <c r="D13724" s="1" t="str">
        <f t="shared" si="1990"/>
        <v>21:0214</v>
      </c>
      <c r="E13724" t="s">
        <v>53509</v>
      </c>
      <c r="F13724" t="s">
        <v>53510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 t="s">
        <v>21</v>
      </c>
      <c r="P13724" t="s">
        <v>22</v>
      </c>
      <c r="Q13724" t="s">
        <v>103</v>
      </c>
    </row>
    <row r="13725" spans="1:17" hidden="1" x14ac:dyDescent="0.25">
      <c r="A13725" t="s">
        <v>53511</v>
      </c>
      <c r="B13725" t="s">
        <v>53512</v>
      </c>
      <c r="C13725" s="1" t="str">
        <f t="shared" si="1983"/>
        <v>21:0727</v>
      </c>
      <c r="D13725" s="1" t="str">
        <f t="shared" si="1990"/>
        <v>21:0214</v>
      </c>
      <c r="E13725" t="s">
        <v>53513</v>
      </c>
      <c r="F13725" t="s">
        <v>53514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 t="s">
        <v>21</v>
      </c>
      <c r="P13725" t="s">
        <v>583</v>
      </c>
      <c r="Q13725" t="s">
        <v>215</v>
      </c>
    </row>
    <row r="13726" spans="1:17" hidden="1" x14ac:dyDescent="0.25">
      <c r="A13726" t="s">
        <v>53515</v>
      </c>
      <c r="B13726" t="s">
        <v>53516</v>
      </c>
      <c r="C13726" s="1" t="str">
        <f t="shared" si="1983"/>
        <v>21:0727</v>
      </c>
      <c r="D13726" s="1" t="str">
        <f t="shared" si="1990"/>
        <v>21:0214</v>
      </c>
      <c r="E13726" t="s">
        <v>53517</v>
      </c>
      <c r="F13726" t="s">
        <v>53518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 t="s">
        <v>21</v>
      </c>
      <c r="P13726" t="s">
        <v>22</v>
      </c>
      <c r="Q13726" t="s">
        <v>71</v>
      </c>
    </row>
    <row r="13727" spans="1:17" hidden="1" x14ac:dyDescent="0.25">
      <c r="A13727" t="s">
        <v>53519</v>
      </c>
      <c r="B13727" t="s">
        <v>53520</v>
      </c>
      <c r="C13727" s="1" t="str">
        <f t="shared" si="1983"/>
        <v>21:0727</v>
      </c>
      <c r="D13727" s="1" t="str">
        <f t="shared" si="1990"/>
        <v>21:0214</v>
      </c>
      <c r="E13727" t="s">
        <v>53521</v>
      </c>
      <c r="F13727" t="s">
        <v>53522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 t="s">
        <v>21</v>
      </c>
      <c r="P13727" t="s">
        <v>22</v>
      </c>
      <c r="Q13727" t="s">
        <v>198</v>
      </c>
    </row>
    <row r="13728" spans="1:17" hidden="1" x14ac:dyDescent="0.25">
      <c r="A13728" t="s">
        <v>53523</v>
      </c>
      <c r="B13728" t="s">
        <v>53524</v>
      </c>
      <c r="C13728" s="1" t="str">
        <f t="shared" si="1983"/>
        <v>21:0727</v>
      </c>
      <c r="D13728" s="1" t="str">
        <f t="shared" si="1990"/>
        <v>21:0214</v>
      </c>
      <c r="E13728" t="s">
        <v>53525</v>
      </c>
      <c r="F13728" t="s">
        <v>53526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 t="s">
        <v>21</v>
      </c>
      <c r="P13728" t="s">
        <v>148</v>
      </c>
      <c r="Q13728" t="s">
        <v>103</v>
      </c>
    </row>
    <row r="13729" spans="1:17" hidden="1" x14ac:dyDescent="0.25">
      <c r="A13729" t="s">
        <v>53527</v>
      </c>
      <c r="B13729" t="s">
        <v>53528</v>
      </c>
      <c r="C13729" s="1" t="str">
        <f t="shared" si="1983"/>
        <v>21:0727</v>
      </c>
      <c r="D13729" s="1" t="str">
        <f t="shared" si="1990"/>
        <v>21:0214</v>
      </c>
      <c r="E13729" t="s">
        <v>53529</v>
      </c>
      <c r="F13729" t="s">
        <v>53530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 t="s">
        <v>1630</v>
      </c>
      <c r="P13729" t="s">
        <v>22</v>
      </c>
      <c r="Q13729" t="s">
        <v>198</v>
      </c>
    </row>
    <row r="13730" spans="1:17" hidden="1" x14ac:dyDescent="0.25">
      <c r="A13730" t="s">
        <v>53531</v>
      </c>
      <c r="B13730" t="s">
        <v>53532</v>
      </c>
      <c r="C13730" s="1" t="str">
        <f t="shared" si="1983"/>
        <v>21:0727</v>
      </c>
      <c r="D13730" s="1" t="str">
        <f t="shared" si="1990"/>
        <v>21:0214</v>
      </c>
      <c r="E13730" t="s">
        <v>53533</v>
      </c>
      <c r="F13730" t="s">
        <v>53534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 t="s">
        <v>21</v>
      </c>
      <c r="P13730" t="s">
        <v>87</v>
      </c>
      <c r="Q13730" t="s">
        <v>46</v>
      </c>
    </row>
    <row r="13731" spans="1:17" hidden="1" x14ac:dyDescent="0.25">
      <c r="A13731" t="s">
        <v>53535</v>
      </c>
      <c r="B13731" t="s">
        <v>53536</v>
      </c>
      <c r="C13731" s="1" t="str">
        <f t="shared" si="1983"/>
        <v>21:0727</v>
      </c>
      <c r="D13731" s="1" t="str">
        <f t="shared" si="1990"/>
        <v>21:0214</v>
      </c>
      <c r="E13731" t="s">
        <v>53537</v>
      </c>
      <c r="F13731" t="s">
        <v>53538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 t="s">
        <v>21</v>
      </c>
      <c r="P13731" t="s">
        <v>87</v>
      </c>
      <c r="Q13731" t="s">
        <v>29</v>
      </c>
    </row>
    <row r="13732" spans="1:17" hidden="1" x14ac:dyDescent="0.25">
      <c r="A13732" t="s">
        <v>53539</v>
      </c>
      <c r="B13732" t="s">
        <v>53540</v>
      </c>
      <c r="C13732" s="1" t="str">
        <f t="shared" si="1983"/>
        <v>21:0727</v>
      </c>
      <c r="D13732" s="1" t="str">
        <f t="shared" si="1990"/>
        <v>21:0214</v>
      </c>
      <c r="E13732" t="s">
        <v>53541</v>
      </c>
      <c r="F13732" t="s">
        <v>53542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 t="s">
        <v>21</v>
      </c>
      <c r="P13732" t="s">
        <v>87</v>
      </c>
      <c r="Q13732" t="s">
        <v>103</v>
      </c>
    </row>
    <row r="13733" spans="1:17" hidden="1" x14ac:dyDescent="0.25">
      <c r="A13733" t="s">
        <v>53543</v>
      </c>
      <c r="B13733" t="s">
        <v>53544</v>
      </c>
      <c r="C13733" s="1" t="str">
        <f t="shared" si="1983"/>
        <v>21:0727</v>
      </c>
      <c r="D13733" s="1" t="str">
        <f t="shared" si="1990"/>
        <v>21:0214</v>
      </c>
      <c r="E13733" t="s">
        <v>53545</v>
      </c>
      <c r="F13733" t="s">
        <v>53546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 t="s">
        <v>21</v>
      </c>
      <c r="P13733" t="s">
        <v>148</v>
      </c>
      <c r="Q13733" t="s">
        <v>23</v>
      </c>
    </row>
    <row r="13734" spans="1:17" hidden="1" x14ac:dyDescent="0.25">
      <c r="A13734" t="s">
        <v>53547</v>
      </c>
      <c r="B13734" t="s">
        <v>53548</v>
      </c>
      <c r="C13734" s="1" t="str">
        <f t="shared" si="1983"/>
        <v>21:0727</v>
      </c>
      <c r="D13734" s="1" t="str">
        <f t="shared" si="1990"/>
        <v>21:0214</v>
      </c>
      <c r="E13734" t="s">
        <v>53549</v>
      </c>
      <c r="F13734" t="s">
        <v>53550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 t="s">
        <v>21</v>
      </c>
      <c r="P13734" t="s">
        <v>148</v>
      </c>
      <c r="Q13734" t="s">
        <v>198</v>
      </c>
    </row>
    <row r="13735" spans="1:17" hidden="1" x14ac:dyDescent="0.25">
      <c r="A13735" t="s">
        <v>53551</v>
      </c>
      <c r="B13735" t="s">
        <v>53552</v>
      </c>
      <c r="C13735" s="1" t="str">
        <f t="shared" si="1983"/>
        <v>21:0727</v>
      </c>
      <c r="D13735" s="1" t="str">
        <f t="shared" si="1990"/>
        <v>21:0214</v>
      </c>
      <c r="E13735" t="s">
        <v>53553</v>
      </c>
      <c r="F13735" t="s">
        <v>53554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 t="s">
        <v>21</v>
      </c>
      <c r="P13735" t="s">
        <v>2212</v>
      </c>
      <c r="Q13735" t="s">
        <v>398</v>
      </c>
    </row>
    <row r="13736" spans="1:17" hidden="1" x14ac:dyDescent="0.25">
      <c r="A13736" t="s">
        <v>53555</v>
      </c>
      <c r="B13736" t="s">
        <v>53556</v>
      </c>
      <c r="C13736" s="1" t="str">
        <f t="shared" si="1983"/>
        <v>21:0727</v>
      </c>
      <c r="D13736" s="1" t="str">
        <f t="shared" si="1990"/>
        <v>21:0214</v>
      </c>
      <c r="E13736" t="s">
        <v>53557</v>
      </c>
      <c r="F13736" t="s">
        <v>53558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 t="s">
        <v>21429</v>
      </c>
      <c r="P13736" t="s">
        <v>22</v>
      </c>
      <c r="Q13736" t="s">
        <v>23</v>
      </c>
    </row>
    <row r="13737" spans="1:17" hidden="1" x14ac:dyDescent="0.25">
      <c r="A13737" t="s">
        <v>53559</v>
      </c>
      <c r="B13737" t="s">
        <v>53560</v>
      </c>
      <c r="C13737" s="1" t="str">
        <f t="shared" si="1983"/>
        <v>21:0727</v>
      </c>
      <c r="D13737" s="1" t="str">
        <f t="shared" si="1990"/>
        <v>21:0214</v>
      </c>
      <c r="E13737" t="s">
        <v>53557</v>
      </c>
      <c r="F13737" t="s">
        <v>53561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 t="s">
        <v>18859</v>
      </c>
      <c r="P13737" t="s">
        <v>356</v>
      </c>
      <c r="Q13737" t="s">
        <v>46</v>
      </c>
    </row>
    <row r="13738" spans="1:17" hidden="1" x14ac:dyDescent="0.25">
      <c r="A13738" t="s">
        <v>53562</v>
      </c>
      <c r="B13738" t="s">
        <v>53563</v>
      </c>
      <c r="C13738" s="1" t="str">
        <f t="shared" si="1983"/>
        <v>21:0727</v>
      </c>
      <c r="D13738" s="1" t="str">
        <f t="shared" si="1990"/>
        <v>21:0214</v>
      </c>
      <c r="E13738" t="s">
        <v>53564</v>
      </c>
      <c r="F13738" t="s">
        <v>53565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 t="s">
        <v>3022</v>
      </c>
      <c r="P13738" t="s">
        <v>22</v>
      </c>
      <c r="Q13738" t="s">
        <v>392</v>
      </c>
    </row>
    <row r="13739" spans="1:17" hidden="1" x14ac:dyDescent="0.25">
      <c r="A13739" t="s">
        <v>53566</v>
      </c>
      <c r="B13739" t="s">
        <v>53567</v>
      </c>
      <c r="C13739" s="1" t="str">
        <f t="shared" si="1983"/>
        <v>21:0727</v>
      </c>
      <c r="D13739" s="1" t="str">
        <f t="shared" si="1990"/>
        <v>21:0214</v>
      </c>
      <c r="E13739" t="s">
        <v>53568</v>
      </c>
      <c r="F13739" t="s">
        <v>53569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 t="s">
        <v>21</v>
      </c>
      <c r="P13739" t="s">
        <v>45</v>
      </c>
      <c r="Q13739" t="s">
        <v>103</v>
      </c>
    </row>
    <row r="13740" spans="1:17" hidden="1" x14ac:dyDescent="0.25">
      <c r="A13740" t="s">
        <v>53570</v>
      </c>
      <c r="B13740" t="s">
        <v>53571</v>
      </c>
      <c r="C13740" s="1" t="str">
        <f t="shared" si="1983"/>
        <v>21:0727</v>
      </c>
      <c r="D13740" s="1" t="str">
        <f t="shared" si="1990"/>
        <v>21:0214</v>
      </c>
      <c r="E13740" t="s">
        <v>53572</v>
      </c>
      <c r="F13740" t="s">
        <v>53573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 t="s">
        <v>21</v>
      </c>
      <c r="P13740" t="s">
        <v>45</v>
      </c>
      <c r="Q13740" t="s">
        <v>103</v>
      </c>
    </row>
    <row r="13741" spans="1:17" hidden="1" x14ac:dyDescent="0.25">
      <c r="A13741" t="s">
        <v>53574</v>
      </c>
      <c r="B13741" t="s">
        <v>53575</v>
      </c>
      <c r="C13741" s="1" t="str">
        <f t="shared" si="1983"/>
        <v>21:0727</v>
      </c>
      <c r="D13741" s="1" t="str">
        <f t="shared" si="1990"/>
        <v>21:0214</v>
      </c>
      <c r="E13741" t="s">
        <v>53576</v>
      </c>
      <c r="F13741" t="s">
        <v>53577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 t="s">
        <v>9521</v>
      </c>
      <c r="P13741" t="s">
        <v>22</v>
      </c>
      <c r="Q13741" t="s">
        <v>35</v>
      </c>
    </row>
    <row r="13742" spans="1:17" hidden="1" x14ac:dyDescent="0.25">
      <c r="A13742" t="s">
        <v>53578</v>
      </c>
      <c r="B13742" t="s">
        <v>53579</v>
      </c>
      <c r="C13742" s="1" t="str">
        <f t="shared" si="1983"/>
        <v>21:0727</v>
      </c>
      <c r="D13742" s="1" t="str">
        <f t="shared" si="1990"/>
        <v>21:0214</v>
      </c>
      <c r="E13742" t="s">
        <v>53580</v>
      </c>
      <c r="F13742" t="s">
        <v>53581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 t="s">
        <v>588</v>
      </c>
      <c r="P13742" t="s">
        <v>356</v>
      </c>
      <c r="Q13742" t="s">
        <v>59</v>
      </c>
    </row>
    <row r="13743" spans="1:17" hidden="1" x14ac:dyDescent="0.25">
      <c r="A13743" t="s">
        <v>53582</v>
      </c>
      <c r="B13743" t="s">
        <v>53583</v>
      </c>
      <c r="C13743" s="1" t="str">
        <f t="shared" si="1983"/>
        <v>21:0727</v>
      </c>
      <c r="D13743" s="1" t="str">
        <f t="shared" si="1990"/>
        <v>21:0214</v>
      </c>
      <c r="E13743" t="s">
        <v>53584</v>
      </c>
      <c r="F13743" t="s">
        <v>53585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 t="s">
        <v>21</v>
      </c>
      <c r="P13743" t="s">
        <v>356</v>
      </c>
      <c r="Q13743" t="s">
        <v>215</v>
      </c>
    </row>
    <row r="13744" spans="1:17" hidden="1" x14ac:dyDescent="0.25">
      <c r="A13744" t="s">
        <v>53586</v>
      </c>
      <c r="B13744" t="s">
        <v>53587</v>
      </c>
      <c r="C13744" s="1" t="str">
        <f t="shared" si="1983"/>
        <v>21:0727</v>
      </c>
      <c r="D13744" s="1" t="str">
        <f t="shared" si="1990"/>
        <v>21:0214</v>
      </c>
      <c r="E13744" t="s">
        <v>53588</v>
      </c>
      <c r="F13744" t="s">
        <v>53589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 t="s">
        <v>21</v>
      </c>
      <c r="P13744" t="s">
        <v>356</v>
      </c>
      <c r="Q13744" t="s">
        <v>103</v>
      </c>
    </row>
    <row r="13745" spans="1:17" hidden="1" x14ac:dyDescent="0.25">
      <c r="A13745" t="s">
        <v>53590</v>
      </c>
      <c r="B13745" t="s">
        <v>53591</v>
      </c>
      <c r="C13745" s="1" t="str">
        <f t="shared" si="1983"/>
        <v>21:0727</v>
      </c>
      <c r="D13745" s="1" t="str">
        <f t="shared" si="1990"/>
        <v>21:0214</v>
      </c>
      <c r="E13745" t="s">
        <v>53592</v>
      </c>
      <c r="F13745" t="s">
        <v>53593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 t="s">
        <v>21</v>
      </c>
      <c r="P13745" t="s">
        <v>45</v>
      </c>
      <c r="Q13745" t="s">
        <v>46</v>
      </c>
    </row>
    <row r="13746" spans="1:17" hidden="1" x14ac:dyDescent="0.25">
      <c r="A13746" t="s">
        <v>53594</v>
      </c>
      <c r="B13746" t="s">
        <v>53595</v>
      </c>
      <c r="C13746" s="1" t="str">
        <f t="shared" ref="C13746:C13809" si="1993">HYPERLINK("http://geochem.nrcan.gc.ca/cdogs/content/bdl/bdl210727_e.htm", "21:0727")</f>
        <v>21:0727</v>
      </c>
      <c r="D13746" s="1" t="str">
        <f t="shared" si="1990"/>
        <v>21:0214</v>
      </c>
      <c r="E13746" t="s">
        <v>53596</v>
      </c>
      <c r="F13746" t="s">
        <v>53597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 t="s">
        <v>21</v>
      </c>
      <c r="P13746" t="s">
        <v>45</v>
      </c>
      <c r="Q13746" t="s">
        <v>29</v>
      </c>
    </row>
    <row r="13747" spans="1:17" hidden="1" x14ac:dyDescent="0.25">
      <c r="A13747" t="s">
        <v>53598</v>
      </c>
      <c r="B13747" t="s">
        <v>53599</v>
      </c>
      <c r="C13747" s="1" t="str">
        <f t="shared" si="1993"/>
        <v>21:0727</v>
      </c>
      <c r="D13747" s="1" t="str">
        <f t="shared" si="1990"/>
        <v>21:0214</v>
      </c>
      <c r="E13747" t="s">
        <v>53600</v>
      </c>
      <c r="F13747" t="s">
        <v>53601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 t="s">
        <v>21</v>
      </c>
      <c r="P13747" t="s">
        <v>87</v>
      </c>
      <c r="Q13747" t="s">
        <v>149</v>
      </c>
    </row>
    <row r="13748" spans="1:17" hidden="1" x14ac:dyDescent="0.25">
      <c r="A13748" t="s">
        <v>53602</v>
      </c>
      <c r="B13748" t="s">
        <v>53603</v>
      </c>
      <c r="C13748" s="1" t="str">
        <f t="shared" si="1993"/>
        <v>21:0727</v>
      </c>
      <c r="D13748" s="1" t="str">
        <f>HYPERLINK("http://geochem.nrcan.gc.ca/cdogs/content/svy/svy_e.htm", "")</f>
        <v/>
      </c>
      <c r="G13748" s="1" t="str">
        <f>HYPERLINK("http://geochem.nrcan.gc.ca/cdogs/content/cr_/cr_00086_e.htm", "86")</f>
        <v>86</v>
      </c>
      <c r="J13748" t="s">
        <v>11703</v>
      </c>
      <c r="K13748" t="s">
        <v>11704</v>
      </c>
      <c r="O13748" t="s">
        <v>576</v>
      </c>
      <c r="P13748" t="s">
        <v>397</v>
      </c>
      <c r="Q13748" t="s">
        <v>59</v>
      </c>
    </row>
    <row r="13749" spans="1:17" hidden="1" x14ac:dyDescent="0.25">
      <c r="A13749" t="s">
        <v>53604</v>
      </c>
      <c r="B13749" t="s">
        <v>53605</v>
      </c>
      <c r="C13749" s="1" t="str">
        <f t="shared" si="1993"/>
        <v>21:0727</v>
      </c>
      <c r="D13749" s="1" t="str">
        <f t="shared" ref="D13749:D13771" si="1994">HYPERLINK("http://geochem.nrcan.gc.ca/cdogs/content/svy/svy210214_e.htm", "21:0214")</f>
        <v>21:0214</v>
      </c>
      <c r="E13749" t="s">
        <v>53606</v>
      </c>
      <c r="F13749" t="s">
        <v>53607</v>
      </c>
      <c r="H13749">
        <v>63.478554799999998</v>
      </c>
      <c r="I13749">
        <v>-134.0416505</v>
      </c>
      <c r="J13749" s="1" t="str">
        <f t="shared" ref="J13749:J13771" si="1995">HYPERLINK("http://geochem.nrcan.gc.ca/cdogs/content/kwd/kwd020018_e.htm", "Fluid (stream)")</f>
        <v>Fluid (stream)</v>
      </c>
      <c r="K13749" s="1" t="str">
        <f t="shared" ref="K13749:K13771" si="1996">HYPERLINK("http://geochem.nrcan.gc.ca/cdogs/content/kwd/kwd080007_e.htm", "Untreated Water")</f>
        <v>Untreated Water</v>
      </c>
      <c r="O13749" t="s">
        <v>21</v>
      </c>
      <c r="P13749" t="s">
        <v>356</v>
      </c>
      <c r="Q13749" t="s">
        <v>59</v>
      </c>
    </row>
    <row r="13750" spans="1:17" hidden="1" x14ac:dyDescent="0.25">
      <c r="A13750" t="s">
        <v>53608</v>
      </c>
      <c r="B13750" t="s">
        <v>53609</v>
      </c>
      <c r="C13750" s="1" t="str">
        <f t="shared" si="1993"/>
        <v>21:0727</v>
      </c>
      <c r="D13750" s="1" t="str">
        <f t="shared" si="1994"/>
        <v>21:0214</v>
      </c>
      <c r="E13750" t="s">
        <v>53610</v>
      </c>
      <c r="F13750" t="s">
        <v>53611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 t="s">
        <v>59</v>
      </c>
      <c r="P13750" t="s">
        <v>22</v>
      </c>
      <c r="Q13750" t="s">
        <v>35</v>
      </c>
    </row>
    <row r="13751" spans="1:17" hidden="1" x14ac:dyDescent="0.25">
      <c r="A13751" t="s">
        <v>53612</v>
      </c>
      <c r="B13751" t="s">
        <v>53613</v>
      </c>
      <c r="C13751" s="1" t="str">
        <f t="shared" si="1993"/>
        <v>21:0727</v>
      </c>
      <c r="D13751" s="1" t="str">
        <f t="shared" si="1994"/>
        <v>21:0214</v>
      </c>
      <c r="E13751" t="s">
        <v>53614</v>
      </c>
      <c r="F13751" t="s">
        <v>53615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 t="s">
        <v>21</v>
      </c>
      <c r="P13751" t="s">
        <v>22</v>
      </c>
      <c r="Q13751" t="s">
        <v>46</v>
      </c>
    </row>
    <row r="13752" spans="1:17" hidden="1" x14ac:dyDescent="0.25">
      <c r="A13752" t="s">
        <v>53616</v>
      </c>
      <c r="B13752" t="s">
        <v>53617</v>
      </c>
      <c r="C13752" s="1" t="str">
        <f t="shared" si="1993"/>
        <v>21:0727</v>
      </c>
      <c r="D13752" s="1" t="str">
        <f t="shared" si="1994"/>
        <v>21:0214</v>
      </c>
      <c r="E13752" t="s">
        <v>53618</v>
      </c>
      <c r="F13752" t="s">
        <v>53619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 t="s">
        <v>21</v>
      </c>
      <c r="P13752" t="s">
        <v>87</v>
      </c>
      <c r="Q13752" t="s">
        <v>59</v>
      </c>
    </row>
    <row r="13753" spans="1:17" hidden="1" x14ac:dyDescent="0.25">
      <c r="A13753" t="s">
        <v>53620</v>
      </c>
      <c r="B13753" t="s">
        <v>53621</v>
      </c>
      <c r="C13753" s="1" t="str">
        <f t="shared" si="1993"/>
        <v>21:0727</v>
      </c>
      <c r="D13753" s="1" t="str">
        <f t="shared" si="1994"/>
        <v>21:0214</v>
      </c>
      <c r="E13753" t="s">
        <v>53622</v>
      </c>
      <c r="F13753" t="s">
        <v>53623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 t="s">
        <v>21</v>
      </c>
      <c r="P13753" t="s">
        <v>87</v>
      </c>
      <c r="Q13753" t="s">
        <v>198</v>
      </c>
    </row>
    <row r="13754" spans="1:17" hidden="1" x14ac:dyDescent="0.25">
      <c r="A13754" t="s">
        <v>53624</v>
      </c>
      <c r="B13754" t="s">
        <v>53625</v>
      </c>
      <c r="C13754" s="1" t="str">
        <f t="shared" si="1993"/>
        <v>21:0727</v>
      </c>
      <c r="D13754" s="1" t="str">
        <f t="shared" si="1994"/>
        <v>21:0214</v>
      </c>
      <c r="E13754" t="s">
        <v>53626</v>
      </c>
      <c r="F13754" t="s">
        <v>53627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 t="s">
        <v>21</v>
      </c>
      <c r="P13754" t="s">
        <v>45</v>
      </c>
      <c r="Q13754" t="s">
        <v>46</v>
      </c>
    </row>
    <row r="13755" spans="1:17" hidden="1" x14ac:dyDescent="0.25">
      <c r="A13755" t="s">
        <v>53628</v>
      </c>
      <c r="B13755" t="s">
        <v>53629</v>
      </c>
      <c r="C13755" s="1" t="str">
        <f t="shared" si="1993"/>
        <v>21:0727</v>
      </c>
      <c r="D13755" s="1" t="str">
        <f t="shared" si="1994"/>
        <v>21:0214</v>
      </c>
      <c r="E13755" t="s">
        <v>53630</v>
      </c>
      <c r="F13755" t="s">
        <v>53631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 t="s">
        <v>21</v>
      </c>
      <c r="P13755" t="s">
        <v>356</v>
      </c>
      <c r="Q13755" t="s">
        <v>59</v>
      </c>
    </row>
    <row r="13756" spans="1:17" hidden="1" x14ac:dyDescent="0.25">
      <c r="A13756" t="s">
        <v>53632</v>
      </c>
      <c r="B13756" t="s">
        <v>53633</v>
      </c>
      <c r="C13756" s="1" t="str">
        <f t="shared" si="1993"/>
        <v>21:0727</v>
      </c>
      <c r="D13756" s="1" t="str">
        <f t="shared" si="1994"/>
        <v>21:0214</v>
      </c>
      <c r="E13756" t="s">
        <v>53630</v>
      </c>
      <c r="F13756" t="s">
        <v>53634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 t="s">
        <v>21</v>
      </c>
      <c r="P13756" t="s">
        <v>356</v>
      </c>
      <c r="Q13756" t="s">
        <v>46</v>
      </c>
    </row>
    <row r="13757" spans="1:17" hidden="1" x14ac:dyDescent="0.25">
      <c r="A13757" t="s">
        <v>53635</v>
      </c>
      <c r="B13757" t="s">
        <v>53636</v>
      </c>
      <c r="C13757" s="1" t="str">
        <f t="shared" si="1993"/>
        <v>21:0727</v>
      </c>
      <c r="D13757" s="1" t="str">
        <f t="shared" si="1994"/>
        <v>21:0214</v>
      </c>
      <c r="E13757" t="s">
        <v>53637</v>
      </c>
      <c r="F13757" t="s">
        <v>53638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 t="s">
        <v>21</v>
      </c>
      <c r="P13757" t="s">
        <v>356</v>
      </c>
      <c r="Q13757" t="s">
        <v>29</v>
      </c>
    </row>
    <row r="13758" spans="1:17" hidden="1" x14ac:dyDescent="0.25">
      <c r="A13758" t="s">
        <v>53639</v>
      </c>
      <c r="B13758" t="s">
        <v>53640</v>
      </c>
      <c r="C13758" s="1" t="str">
        <f t="shared" si="1993"/>
        <v>21:0727</v>
      </c>
      <c r="D13758" s="1" t="str">
        <f t="shared" si="1994"/>
        <v>21:0214</v>
      </c>
      <c r="E13758" t="s">
        <v>53641</v>
      </c>
      <c r="F13758" t="s">
        <v>53642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 t="s">
        <v>370</v>
      </c>
      <c r="P13758" t="s">
        <v>22</v>
      </c>
      <c r="Q13758" t="s">
        <v>522</v>
      </c>
    </row>
    <row r="13759" spans="1:17" hidden="1" x14ac:dyDescent="0.25">
      <c r="A13759" t="s">
        <v>53643</v>
      </c>
      <c r="B13759" t="s">
        <v>53644</v>
      </c>
      <c r="C13759" s="1" t="str">
        <f t="shared" si="1993"/>
        <v>21:0727</v>
      </c>
      <c r="D13759" s="1" t="str">
        <f t="shared" si="1994"/>
        <v>21:0214</v>
      </c>
      <c r="E13759" t="s">
        <v>53645</v>
      </c>
      <c r="F13759" t="s">
        <v>53646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 t="s">
        <v>21</v>
      </c>
      <c r="P13759" t="s">
        <v>22</v>
      </c>
      <c r="Q13759" t="s">
        <v>198</v>
      </c>
    </row>
    <row r="13760" spans="1:17" hidden="1" x14ac:dyDescent="0.25">
      <c r="A13760" t="s">
        <v>53647</v>
      </c>
      <c r="B13760" t="s">
        <v>53648</v>
      </c>
      <c r="C13760" s="1" t="str">
        <f t="shared" si="1993"/>
        <v>21:0727</v>
      </c>
      <c r="D13760" s="1" t="str">
        <f t="shared" si="1994"/>
        <v>21:0214</v>
      </c>
      <c r="E13760" t="s">
        <v>53649</v>
      </c>
      <c r="F13760" t="s">
        <v>53650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 t="s">
        <v>21</v>
      </c>
      <c r="P13760" t="s">
        <v>22</v>
      </c>
      <c r="Q13760" t="s">
        <v>46</v>
      </c>
    </row>
    <row r="13761" spans="1:17" hidden="1" x14ac:dyDescent="0.25">
      <c r="A13761" t="s">
        <v>53651</v>
      </c>
      <c r="B13761" t="s">
        <v>53652</v>
      </c>
      <c r="C13761" s="1" t="str">
        <f t="shared" si="1993"/>
        <v>21:0727</v>
      </c>
      <c r="D13761" s="1" t="str">
        <f t="shared" si="1994"/>
        <v>21:0214</v>
      </c>
      <c r="E13761" t="s">
        <v>53653</v>
      </c>
      <c r="F13761" t="s">
        <v>53654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 t="s">
        <v>21</v>
      </c>
      <c r="P13761" t="s">
        <v>22</v>
      </c>
      <c r="Q13761" t="s">
        <v>215</v>
      </c>
    </row>
    <row r="13762" spans="1:17" hidden="1" x14ac:dyDescent="0.25">
      <c r="A13762" t="s">
        <v>53655</v>
      </c>
      <c r="B13762" t="s">
        <v>53656</v>
      </c>
      <c r="C13762" s="1" t="str">
        <f t="shared" si="1993"/>
        <v>21:0727</v>
      </c>
      <c r="D13762" s="1" t="str">
        <f t="shared" si="1994"/>
        <v>21:0214</v>
      </c>
      <c r="E13762" t="s">
        <v>53657</v>
      </c>
      <c r="F13762" t="s">
        <v>53658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 t="s">
        <v>21</v>
      </c>
      <c r="P13762" t="s">
        <v>22</v>
      </c>
      <c r="Q13762" t="s">
        <v>29</v>
      </c>
    </row>
    <row r="13763" spans="1:17" hidden="1" x14ac:dyDescent="0.25">
      <c r="A13763" t="s">
        <v>53659</v>
      </c>
      <c r="B13763" t="s">
        <v>53660</v>
      </c>
      <c r="C13763" s="1" t="str">
        <f t="shared" si="1993"/>
        <v>21:0727</v>
      </c>
      <c r="D13763" s="1" t="str">
        <f t="shared" si="1994"/>
        <v>21:0214</v>
      </c>
      <c r="E13763" t="s">
        <v>53661</v>
      </c>
      <c r="F13763" t="s">
        <v>53662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 t="s">
        <v>21</v>
      </c>
      <c r="P13763" t="s">
        <v>356</v>
      </c>
      <c r="Q13763" t="s">
        <v>23</v>
      </c>
    </row>
    <row r="13764" spans="1:17" hidden="1" x14ac:dyDescent="0.25">
      <c r="A13764" t="s">
        <v>53663</v>
      </c>
      <c r="B13764" t="s">
        <v>53664</v>
      </c>
      <c r="C13764" s="1" t="str">
        <f t="shared" si="1993"/>
        <v>21:0727</v>
      </c>
      <c r="D13764" s="1" t="str">
        <f t="shared" si="1994"/>
        <v>21:0214</v>
      </c>
      <c r="E13764" t="s">
        <v>53665</v>
      </c>
      <c r="F13764" t="s">
        <v>53666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 t="s">
        <v>21</v>
      </c>
      <c r="P13764" t="s">
        <v>22</v>
      </c>
      <c r="Q13764" t="s">
        <v>198</v>
      </c>
    </row>
    <row r="13765" spans="1:17" hidden="1" x14ac:dyDescent="0.25">
      <c r="A13765" t="s">
        <v>53667</v>
      </c>
      <c r="B13765" t="s">
        <v>53668</v>
      </c>
      <c r="C13765" s="1" t="str">
        <f t="shared" si="1993"/>
        <v>21:0727</v>
      </c>
      <c r="D13765" s="1" t="str">
        <f t="shared" si="1994"/>
        <v>21:0214</v>
      </c>
      <c r="E13765" t="s">
        <v>53669</v>
      </c>
      <c r="F13765" t="s">
        <v>53670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 t="s">
        <v>2120</v>
      </c>
      <c r="P13765" t="s">
        <v>356</v>
      </c>
      <c r="Q13765" t="s">
        <v>365</v>
      </c>
    </row>
    <row r="13766" spans="1:17" hidden="1" x14ac:dyDescent="0.25">
      <c r="A13766" t="s">
        <v>53671</v>
      </c>
      <c r="B13766" t="s">
        <v>53672</v>
      </c>
      <c r="C13766" s="1" t="str">
        <f t="shared" si="1993"/>
        <v>21:0727</v>
      </c>
      <c r="D13766" s="1" t="str">
        <f t="shared" si="1994"/>
        <v>21:0214</v>
      </c>
      <c r="E13766" t="s">
        <v>53673</v>
      </c>
      <c r="F13766" t="s">
        <v>53674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 t="s">
        <v>21</v>
      </c>
      <c r="P13766" t="s">
        <v>87</v>
      </c>
      <c r="Q13766" t="s">
        <v>46</v>
      </c>
    </row>
    <row r="13767" spans="1:17" hidden="1" x14ac:dyDescent="0.25">
      <c r="A13767" t="s">
        <v>53675</v>
      </c>
      <c r="B13767" t="s">
        <v>53676</v>
      </c>
      <c r="C13767" s="1" t="str">
        <f t="shared" si="1993"/>
        <v>21:0727</v>
      </c>
      <c r="D13767" s="1" t="str">
        <f t="shared" si="1994"/>
        <v>21:0214</v>
      </c>
      <c r="E13767" t="s">
        <v>53677</v>
      </c>
      <c r="F13767" t="s">
        <v>53678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 t="s">
        <v>21</v>
      </c>
      <c r="P13767" t="s">
        <v>45</v>
      </c>
      <c r="Q13767" t="s">
        <v>46</v>
      </c>
    </row>
    <row r="13768" spans="1:17" hidden="1" x14ac:dyDescent="0.25">
      <c r="A13768" t="s">
        <v>53679</v>
      </c>
      <c r="B13768" t="s">
        <v>53680</v>
      </c>
      <c r="C13768" s="1" t="str">
        <f t="shared" si="1993"/>
        <v>21:0727</v>
      </c>
      <c r="D13768" s="1" t="str">
        <f t="shared" si="1994"/>
        <v>21:0214</v>
      </c>
      <c r="E13768" t="s">
        <v>53681</v>
      </c>
      <c r="F13768" t="s">
        <v>53682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 t="s">
        <v>21</v>
      </c>
      <c r="P13768" t="s">
        <v>87</v>
      </c>
      <c r="Q13768" t="s">
        <v>103</v>
      </c>
    </row>
    <row r="13769" spans="1:17" hidden="1" x14ac:dyDescent="0.25">
      <c r="A13769" t="s">
        <v>53683</v>
      </c>
      <c r="B13769" t="s">
        <v>53684</v>
      </c>
      <c r="C13769" s="1" t="str">
        <f t="shared" si="1993"/>
        <v>21:0727</v>
      </c>
      <c r="D13769" s="1" t="str">
        <f t="shared" si="1994"/>
        <v>21:0214</v>
      </c>
      <c r="E13769" t="s">
        <v>53685</v>
      </c>
      <c r="F13769" t="s">
        <v>53686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 t="s">
        <v>21</v>
      </c>
      <c r="P13769" t="s">
        <v>87</v>
      </c>
      <c r="Q13769" t="s">
        <v>138</v>
      </c>
    </row>
    <row r="13770" spans="1:17" hidden="1" x14ac:dyDescent="0.25">
      <c r="A13770" t="s">
        <v>53687</v>
      </c>
      <c r="B13770" t="s">
        <v>53688</v>
      </c>
      <c r="C13770" s="1" t="str">
        <f t="shared" si="1993"/>
        <v>21:0727</v>
      </c>
      <c r="D13770" s="1" t="str">
        <f t="shared" si="1994"/>
        <v>21:0214</v>
      </c>
      <c r="E13770" t="s">
        <v>53689</v>
      </c>
      <c r="F13770" t="s">
        <v>53690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 t="s">
        <v>21</v>
      </c>
      <c r="P13770" t="s">
        <v>87</v>
      </c>
      <c r="Q13770" t="s">
        <v>29</v>
      </c>
    </row>
    <row r="13771" spans="1:17" hidden="1" x14ac:dyDescent="0.25">
      <c r="A13771" t="s">
        <v>53691</v>
      </c>
      <c r="B13771" t="s">
        <v>53692</v>
      </c>
      <c r="C13771" s="1" t="str">
        <f t="shared" si="1993"/>
        <v>21:0727</v>
      </c>
      <c r="D13771" s="1" t="str">
        <f t="shared" si="1994"/>
        <v>21:0214</v>
      </c>
      <c r="E13771" t="s">
        <v>53693</v>
      </c>
      <c r="F13771" t="s">
        <v>53694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 t="s">
        <v>21</v>
      </c>
      <c r="P13771" t="s">
        <v>87</v>
      </c>
      <c r="Q13771" t="s">
        <v>365</v>
      </c>
    </row>
    <row r="13772" spans="1:17" hidden="1" x14ac:dyDescent="0.25">
      <c r="A13772" t="s">
        <v>53695</v>
      </c>
      <c r="B13772" t="s">
        <v>53696</v>
      </c>
      <c r="C13772" s="1" t="str">
        <f t="shared" si="1993"/>
        <v>21:0727</v>
      </c>
      <c r="D13772" s="1" t="str">
        <f>HYPERLINK("http://geochem.nrcan.gc.ca/cdogs/content/svy/svy_e.htm", "")</f>
        <v/>
      </c>
      <c r="G13772" s="1" t="str">
        <f>HYPERLINK("http://geochem.nrcan.gc.ca/cdogs/content/cr_/cr_00086_e.htm", "86")</f>
        <v>86</v>
      </c>
      <c r="J13772" t="s">
        <v>11703</v>
      </c>
      <c r="K13772" t="s">
        <v>11704</v>
      </c>
      <c r="O13772" t="s">
        <v>8423</v>
      </c>
      <c r="P13772" t="s">
        <v>397</v>
      </c>
      <c r="Q13772" t="s">
        <v>59</v>
      </c>
    </row>
    <row r="13773" spans="1:17" hidden="1" x14ac:dyDescent="0.25">
      <c r="A13773" t="s">
        <v>53697</v>
      </c>
      <c r="B13773" t="s">
        <v>53698</v>
      </c>
      <c r="C13773" s="1" t="str">
        <f t="shared" si="1993"/>
        <v>21:0727</v>
      </c>
      <c r="D13773" s="1" t="str">
        <f t="shared" ref="D13773:D13787" si="1997">HYPERLINK("http://geochem.nrcan.gc.ca/cdogs/content/svy/svy210214_e.htm", "21:0214")</f>
        <v>21:0214</v>
      </c>
      <c r="E13773" t="s">
        <v>53699</v>
      </c>
      <c r="F13773" t="s">
        <v>53700</v>
      </c>
      <c r="H13773">
        <v>63.277745899999999</v>
      </c>
      <c r="I13773">
        <v>-134.16087909999999</v>
      </c>
      <c r="J13773" s="1" t="str">
        <f t="shared" ref="J13773:J13787" si="1998">HYPERLINK("http://geochem.nrcan.gc.ca/cdogs/content/kwd/kwd020018_e.htm", "Fluid (stream)")</f>
        <v>Fluid (stream)</v>
      </c>
      <c r="K13773" s="1" t="str">
        <f t="shared" ref="K13773:K13787" si="1999">HYPERLINK("http://geochem.nrcan.gc.ca/cdogs/content/kwd/kwd080007_e.htm", "Untreated Water")</f>
        <v>Untreated Water</v>
      </c>
      <c r="O13773" t="s">
        <v>21</v>
      </c>
      <c r="P13773" t="s">
        <v>22</v>
      </c>
      <c r="Q13773" t="s">
        <v>23</v>
      </c>
    </row>
    <row r="13774" spans="1:17" hidden="1" x14ac:dyDescent="0.25">
      <c r="A13774" t="s">
        <v>53701</v>
      </c>
      <c r="B13774" t="s">
        <v>53702</v>
      </c>
      <c r="C13774" s="1" t="str">
        <f t="shared" si="1993"/>
        <v>21:0727</v>
      </c>
      <c r="D13774" s="1" t="str">
        <f t="shared" si="1997"/>
        <v>21:0214</v>
      </c>
      <c r="E13774" t="s">
        <v>53699</v>
      </c>
      <c r="F13774" t="s">
        <v>53703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 t="s">
        <v>21</v>
      </c>
      <c r="P13774" t="s">
        <v>356</v>
      </c>
      <c r="Q13774" t="s">
        <v>29</v>
      </c>
    </row>
    <row r="13775" spans="1:17" hidden="1" x14ac:dyDescent="0.25">
      <c r="A13775" t="s">
        <v>53704</v>
      </c>
      <c r="B13775" t="s">
        <v>53705</v>
      </c>
      <c r="C13775" s="1" t="str">
        <f t="shared" si="1993"/>
        <v>21:0727</v>
      </c>
      <c r="D13775" s="1" t="str">
        <f t="shared" si="1997"/>
        <v>21:0214</v>
      </c>
      <c r="E13775" t="s">
        <v>53706</v>
      </c>
      <c r="F13775" t="s">
        <v>53707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 t="s">
        <v>21</v>
      </c>
      <c r="P13775" t="s">
        <v>22</v>
      </c>
      <c r="Q13775" t="s">
        <v>4049</v>
      </c>
    </row>
    <row r="13776" spans="1:17" hidden="1" x14ac:dyDescent="0.25">
      <c r="A13776" t="s">
        <v>53708</v>
      </c>
      <c r="B13776" t="s">
        <v>53709</v>
      </c>
      <c r="C13776" s="1" t="str">
        <f t="shared" si="1993"/>
        <v>21:0727</v>
      </c>
      <c r="D13776" s="1" t="str">
        <f t="shared" si="1997"/>
        <v>21:0214</v>
      </c>
      <c r="E13776" t="s">
        <v>53710</v>
      </c>
      <c r="F13776" t="s">
        <v>53711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 t="s">
        <v>21</v>
      </c>
      <c r="P13776" t="s">
        <v>356</v>
      </c>
      <c r="Q13776" t="s">
        <v>198</v>
      </c>
    </row>
    <row r="13777" spans="1:17" hidden="1" x14ac:dyDescent="0.25">
      <c r="A13777" t="s">
        <v>53712</v>
      </c>
      <c r="B13777" t="s">
        <v>53713</v>
      </c>
      <c r="C13777" s="1" t="str">
        <f t="shared" si="1993"/>
        <v>21:0727</v>
      </c>
      <c r="D13777" s="1" t="str">
        <f t="shared" si="1997"/>
        <v>21:0214</v>
      </c>
      <c r="E13777" t="s">
        <v>53714</v>
      </c>
      <c r="F13777" t="s">
        <v>53715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 t="s">
        <v>21</v>
      </c>
      <c r="P13777" t="s">
        <v>45</v>
      </c>
      <c r="Q13777" t="s">
        <v>392</v>
      </c>
    </row>
    <row r="13778" spans="1:17" hidden="1" x14ac:dyDescent="0.25">
      <c r="A13778" t="s">
        <v>53716</v>
      </c>
      <c r="B13778" t="s">
        <v>53717</v>
      </c>
      <c r="C13778" s="1" t="str">
        <f t="shared" si="1993"/>
        <v>21:0727</v>
      </c>
      <c r="D13778" s="1" t="str">
        <f t="shared" si="1997"/>
        <v>21:0214</v>
      </c>
      <c r="E13778" t="s">
        <v>53718</v>
      </c>
      <c r="F13778" t="s">
        <v>53719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 t="s">
        <v>21</v>
      </c>
      <c r="P13778" t="s">
        <v>22</v>
      </c>
      <c r="Q13778" t="s">
        <v>398</v>
      </c>
    </row>
    <row r="13779" spans="1:17" hidden="1" x14ac:dyDescent="0.25">
      <c r="A13779" t="s">
        <v>53720</v>
      </c>
      <c r="B13779" t="s">
        <v>53721</v>
      </c>
      <c r="C13779" s="1" t="str">
        <f t="shared" si="1993"/>
        <v>21:0727</v>
      </c>
      <c r="D13779" s="1" t="str">
        <f t="shared" si="1997"/>
        <v>21:0214</v>
      </c>
      <c r="E13779" t="s">
        <v>53722</v>
      </c>
      <c r="F13779" t="s">
        <v>53723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 t="s">
        <v>21</v>
      </c>
      <c r="P13779" t="s">
        <v>45</v>
      </c>
      <c r="Q13779" t="s">
        <v>59</v>
      </c>
    </row>
    <row r="13780" spans="1:17" hidden="1" x14ac:dyDescent="0.25">
      <c r="A13780" t="s">
        <v>53724</v>
      </c>
      <c r="B13780" t="s">
        <v>53725</v>
      </c>
      <c r="C13780" s="1" t="str">
        <f t="shared" si="1993"/>
        <v>21:0727</v>
      </c>
      <c r="D13780" s="1" t="str">
        <f t="shared" si="1997"/>
        <v>21:0214</v>
      </c>
      <c r="E13780" t="s">
        <v>53726</v>
      </c>
      <c r="F13780" t="s">
        <v>53727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 t="s">
        <v>21</v>
      </c>
      <c r="P13780" t="s">
        <v>45</v>
      </c>
      <c r="Q13780" t="s">
        <v>103</v>
      </c>
    </row>
    <row r="13781" spans="1:17" hidden="1" x14ac:dyDescent="0.25">
      <c r="A13781" t="s">
        <v>53728</v>
      </c>
      <c r="B13781" t="s">
        <v>53729</v>
      </c>
      <c r="C13781" s="1" t="str">
        <f t="shared" si="1993"/>
        <v>21:0727</v>
      </c>
      <c r="D13781" s="1" t="str">
        <f t="shared" si="1997"/>
        <v>21:0214</v>
      </c>
      <c r="E13781" t="s">
        <v>53730</v>
      </c>
      <c r="F13781" t="s">
        <v>53731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 t="s">
        <v>21</v>
      </c>
      <c r="P13781" t="s">
        <v>583</v>
      </c>
      <c r="Q13781" t="s">
        <v>23</v>
      </c>
    </row>
    <row r="13782" spans="1:17" hidden="1" x14ac:dyDescent="0.25">
      <c r="A13782" t="s">
        <v>53732</v>
      </c>
      <c r="B13782" t="s">
        <v>53733</v>
      </c>
      <c r="C13782" s="1" t="str">
        <f t="shared" si="1993"/>
        <v>21:0727</v>
      </c>
      <c r="D13782" s="1" t="str">
        <f t="shared" si="1997"/>
        <v>21:0214</v>
      </c>
      <c r="E13782" t="s">
        <v>53734</v>
      </c>
      <c r="F13782" t="s">
        <v>53735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 t="s">
        <v>21</v>
      </c>
      <c r="P13782" t="s">
        <v>356</v>
      </c>
      <c r="Q13782" t="s">
        <v>23</v>
      </c>
    </row>
    <row r="13783" spans="1:17" hidden="1" x14ac:dyDescent="0.25">
      <c r="A13783" t="s">
        <v>53736</v>
      </c>
      <c r="B13783" t="s">
        <v>53737</v>
      </c>
      <c r="C13783" s="1" t="str">
        <f t="shared" si="1993"/>
        <v>21:0727</v>
      </c>
      <c r="D13783" s="1" t="str">
        <f t="shared" si="1997"/>
        <v>21:0214</v>
      </c>
      <c r="E13783" t="s">
        <v>53738</v>
      </c>
      <c r="F13783" t="s">
        <v>53739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 t="s">
        <v>21</v>
      </c>
      <c r="P13783" t="s">
        <v>45</v>
      </c>
      <c r="Q13783" t="s">
        <v>103</v>
      </c>
    </row>
    <row r="13784" spans="1:17" hidden="1" x14ac:dyDescent="0.25">
      <c r="A13784" t="s">
        <v>53740</v>
      </c>
      <c r="B13784" t="s">
        <v>53741</v>
      </c>
      <c r="C13784" s="1" t="str">
        <f t="shared" si="1993"/>
        <v>21:0727</v>
      </c>
      <c r="D13784" s="1" t="str">
        <f t="shared" si="1997"/>
        <v>21:0214</v>
      </c>
      <c r="E13784" t="s">
        <v>53742</v>
      </c>
      <c r="F13784" t="s">
        <v>53743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 t="s">
        <v>21</v>
      </c>
      <c r="P13784" t="s">
        <v>45</v>
      </c>
      <c r="Q13784" t="s">
        <v>29</v>
      </c>
    </row>
    <row r="13785" spans="1:17" hidden="1" x14ac:dyDescent="0.25">
      <c r="A13785" t="s">
        <v>53744</v>
      </c>
      <c r="B13785" t="s">
        <v>53745</v>
      </c>
      <c r="C13785" s="1" t="str">
        <f t="shared" si="1993"/>
        <v>21:0727</v>
      </c>
      <c r="D13785" s="1" t="str">
        <f t="shared" si="1997"/>
        <v>21:0214</v>
      </c>
      <c r="E13785" t="s">
        <v>53746</v>
      </c>
      <c r="F13785" t="s">
        <v>53747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 t="s">
        <v>21</v>
      </c>
      <c r="P13785" t="s">
        <v>87</v>
      </c>
      <c r="Q13785" t="s">
        <v>29</v>
      </c>
    </row>
    <row r="13786" spans="1:17" hidden="1" x14ac:dyDescent="0.25">
      <c r="A13786" t="s">
        <v>53748</v>
      </c>
      <c r="B13786" t="s">
        <v>53749</v>
      </c>
      <c r="C13786" s="1" t="str">
        <f t="shared" si="1993"/>
        <v>21:0727</v>
      </c>
      <c r="D13786" s="1" t="str">
        <f t="shared" si="1997"/>
        <v>21:0214</v>
      </c>
      <c r="E13786" t="s">
        <v>53750</v>
      </c>
      <c r="F13786" t="s">
        <v>53751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 t="s">
        <v>21</v>
      </c>
      <c r="P13786" t="s">
        <v>87</v>
      </c>
      <c r="Q13786" t="s">
        <v>215</v>
      </c>
    </row>
    <row r="13787" spans="1:17" hidden="1" x14ac:dyDescent="0.25">
      <c r="A13787" t="s">
        <v>53752</v>
      </c>
      <c r="B13787" t="s">
        <v>53753</v>
      </c>
      <c r="C13787" s="1" t="str">
        <f t="shared" si="1993"/>
        <v>21:0727</v>
      </c>
      <c r="D13787" s="1" t="str">
        <f t="shared" si="1997"/>
        <v>21:0214</v>
      </c>
      <c r="E13787" t="s">
        <v>53754</v>
      </c>
      <c r="F13787" t="s">
        <v>53755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 t="s">
        <v>21</v>
      </c>
      <c r="P13787" t="s">
        <v>356</v>
      </c>
      <c r="Q13787" t="s">
        <v>29</v>
      </c>
    </row>
    <row r="13788" spans="1:17" hidden="1" x14ac:dyDescent="0.25">
      <c r="A13788" t="s">
        <v>53756</v>
      </c>
      <c r="B13788" t="s">
        <v>53757</v>
      </c>
      <c r="C13788" s="1" t="str">
        <f t="shared" si="1993"/>
        <v>21:0727</v>
      </c>
      <c r="D13788" s="1" t="str">
        <f>HYPERLINK("http://geochem.nrcan.gc.ca/cdogs/content/svy/svy_e.htm", "")</f>
        <v/>
      </c>
      <c r="G13788" s="1" t="str">
        <f>HYPERLINK("http://geochem.nrcan.gc.ca/cdogs/content/cr_/cr_00085_e.htm", "85")</f>
        <v>85</v>
      </c>
      <c r="J13788" t="s">
        <v>11703</v>
      </c>
      <c r="K13788" t="s">
        <v>11704</v>
      </c>
      <c r="O13788" t="s">
        <v>630</v>
      </c>
      <c r="P13788" t="s">
        <v>22</v>
      </c>
      <c r="Q13788" t="s">
        <v>5130</v>
      </c>
    </row>
    <row r="13789" spans="1:17" hidden="1" x14ac:dyDescent="0.25">
      <c r="A13789" t="s">
        <v>53758</v>
      </c>
      <c r="B13789" t="s">
        <v>53759</v>
      </c>
      <c r="C13789" s="1" t="str">
        <f t="shared" si="1993"/>
        <v>21:0727</v>
      </c>
      <c r="D13789" s="1" t="str">
        <f t="shared" ref="D13789:D13804" si="2000">HYPERLINK("http://geochem.nrcan.gc.ca/cdogs/content/svy/svy210214_e.htm", "21:0214")</f>
        <v>21:0214</v>
      </c>
      <c r="E13789" t="s">
        <v>53760</v>
      </c>
      <c r="F13789" t="s">
        <v>53761</v>
      </c>
      <c r="H13789">
        <v>63.260195099999997</v>
      </c>
      <c r="I13789">
        <v>-134.24535879999999</v>
      </c>
      <c r="J13789" s="1" t="str">
        <f t="shared" ref="J13789:J13804" si="2001">HYPERLINK("http://geochem.nrcan.gc.ca/cdogs/content/kwd/kwd020018_e.htm", "Fluid (stream)")</f>
        <v>Fluid (stream)</v>
      </c>
      <c r="K13789" s="1" t="str">
        <f t="shared" ref="K13789:K13804" si="2002">HYPERLINK("http://geochem.nrcan.gc.ca/cdogs/content/kwd/kwd080007_e.htm", "Untreated Water")</f>
        <v>Untreated Water</v>
      </c>
      <c r="O13789" t="s">
        <v>21</v>
      </c>
      <c r="P13789" t="s">
        <v>45</v>
      </c>
      <c r="Q13789" t="s">
        <v>2366</v>
      </c>
    </row>
    <row r="13790" spans="1:17" hidden="1" x14ac:dyDescent="0.25">
      <c r="A13790" t="s">
        <v>53762</v>
      </c>
      <c r="B13790" t="s">
        <v>53763</v>
      </c>
      <c r="C13790" s="1" t="str">
        <f t="shared" si="1993"/>
        <v>21:0727</v>
      </c>
      <c r="D13790" s="1" t="str">
        <f t="shared" si="2000"/>
        <v>21:0214</v>
      </c>
      <c r="E13790" t="s">
        <v>53764</v>
      </c>
      <c r="F13790" t="s">
        <v>53765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 t="s">
        <v>14250</v>
      </c>
      <c r="P13790" t="s">
        <v>45</v>
      </c>
      <c r="Q13790" t="s">
        <v>653</v>
      </c>
    </row>
    <row r="13791" spans="1:17" hidden="1" x14ac:dyDescent="0.25">
      <c r="A13791" t="s">
        <v>53766</v>
      </c>
      <c r="B13791" t="s">
        <v>53767</v>
      </c>
      <c r="C13791" s="1" t="str">
        <f t="shared" si="1993"/>
        <v>21:0727</v>
      </c>
      <c r="D13791" s="1" t="str">
        <f t="shared" si="2000"/>
        <v>21:0214</v>
      </c>
      <c r="E13791" t="s">
        <v>53768</v>
      </c>
      <c r="F13791" t="s">
        <v>53769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 t="s">
        <v>21</v>
      </c>
      <c r="P13791" t="s">
        <v>356</v>
      </c>
      <c r="Q13791" t="s">
        <v>71</v>
      </c>
    </row>
    <row r="13792" spans="1:17" hidden="1" x14ac:dyDescent="0.25">
      <c r="A13792" t="s">
        <v>53770</v>
      </c>
      <c r="B13792" t="s">
        <v>53771</v>
      </c>
      <c r="C13792" s="1" t="str">
        <f t="shared" si="1993"/>
        <v>21:0727</v>
      </c>
      <c r="D13792" s="1" t="str">
        <f t="shared" si="2000"/>
        <v>21:0214</v>
      </c>
      <c r="E13792" t="s">
        <v>53772</v>
      </c>
      <c r="F13792" t="s">
        <v>53773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 t="s">
        <v>21</v>
      </c>
      <c r="P13792" t="s">
        <v>397</v>
      </c>
      <c r="Q13792" t="s">
        <v>198</v>
      </c>
    </row>
    <row r="13793" spans="1:17" hidden="1" x14ac:dyDescent="0.25">
      <c r="A13793" t="s">
        <v>53774</v>
      </c>
      <c r="B13793" t="s">
        <v>53775</v>
      </c>
      <c r="C13793" s="1" t="str">
        <f t="shared" si="1993"/>
        <v>21:0727</v>
      </c>
      <c r="D13793" s="1" t="str">
        <f t="shared" si="2000"/>
        <v>21:0214</v>
      </c>
      <c r="E13793" t="s">
        <v>53772</v>
      </c>
      <c r="F13793" t="s">
        <v>53776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 t="s">
        <v>21</v>
      </c>
      <c r="P13793" t="s">
        <v>583</v>
      </c>
      <c r="Q13793" t="s">
        <v>59</v>
      </c>
    </row>
    <row r="13794" spans="1:17" hidden="1" x14ac:dyDescent="0.25">
      <c r="A13794" t="s">
        <v>53777</v>
      </c>
      <c r="B13794" t="s">
        <v>53778</v>
      </c>
      <c r="C13794" s="1" t="str">
        <f t="shared" si="1993"/>
        <v>21:0727</v>
      </c>
      <c r="D13794" s="1" t="str">
        <f t="shared" si="2000"/>
        <v>21:0214</v>
      </c>
      <c r="E13794" t="s">
        <v>53779</v>
      </c>
      <c r="F13794" t="s">
        <v>53780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 t="s">
        <v>21</v>
      </c>
      <c r="P13794" t="s">
        <v>22</v>
      </c>
      <c r="Q13794" t="s">
        <v>59</v>
      </c>
    </row>
    <row r="13795" spans="1:17" hidden="1" x14ac:dyDescent="0.25">
      <c r="A13795" t="s">
        <v>53781</v>
      </c>
      <c r="B13795" t="s">
        <v>53782</v>
      </c>
      <c r="C13795" s="1" t="str">
        <f t="shared" si="1993"/>
        <v>21:0727</v>
      </c>
      <c r="D13795" s="1" t="str">
        <f t="shared" si="2000"/>
        <v>21:0214</v>
      </c>
      <c r="E13795" t="s">
        <v>53783</v>
      </c>
      <c r="F13795" t="s">
        <v>53784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 t="s">
        <v>21</v>
      </c>
      <c r="P13795" t="s">
        <v>356</v>
      </c>
      <c r="Q13795" t="s">
        <v>35</v>
      </c>
    </row>
    <row r="13796" spans="1:17" hidden="1" x14ac:dyDescent="0.25">
      <c r="A13796" t="s">
        <v>53785</v>
      </c>
      <c r="B13796" t="s">
        <v>53786</v>
      </c>
      <c r="C13796" s="1" t="str">
        <f t="shared" si="1993"/>
        <v>21:0727</v>
      </c>
      <c r="D13796" s="1" t="str">
        <f t="shared" si="2000"/>
        <v>21:0214</v>
      </c>
      <c r="E13796" t="s">
        <v>53787</v>
      </c>
      <c r="F13796" t="s">
        <v>53788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 t="s">
        <v>21</v>
      </c>
      <c r="P13796" t="s">
        <v>583</v>
      </c>
      <c r="Q13796" t="s">
        <v>29</v>
      </c>
    </row>
    <row r="13797" spans="1:17" hidden="1" x14ac:dyDescent="0.25">
      <c r="A13797" t="s">
        <v>53789</v>
      </c>
      <c r="B13797" t="s">
        <v>53790</v>
      </c>
      <c r="C13797" s="1" t="str">
        <f t="shared" si="1993"/>
        <v>21:0727</v>
      </c>
      <c r="D13797" s="1" t="str">
        <f t="shared" si="2000"/>
        <v>21:0214</v>
      </c>
      <c r="E13797" t="s">
        <v>53791</v>
      </c>
      <c r="F13797" t="s">
        <v>53792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 t="s">
        <v>21</v>
      </c>
      <c r="P13797" t="s">
        <v>22</v>
      </c>
      <c r="Q13797" t="s">
        <v>23</v>
      </c>
    </row>
    <row r="13798" spans="1:17" hidden="1" x14ac:dyDescent="0.25">
      <c r="A13798" t="s">
        <v>53793</v>
      </c>
      <c r="B13798" t="s">
        <v>53794</v>
      </c>
      <c r="C13798" s="1" t="str">
        <f t="shared" si="1993"/>
        <v>21:0727</v>
      </c>
      <c r="D13798" s="1" t="str">
        <f t="shared" si="2000"/>
        <v>21:0214</v>
      </c>
      <c r="E13798" t="s">
        <v>53795</v>
      </c>
      <c r="F13798" t="s">
        <v>53796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 t="s">
        <v>21</v>
      </c>
      <c r="P13798" t="s">
        <v>45</v>
      </c>
      <c r="Q13798" t="s">
        <v>2366</v>
      </c>
    </row>
    <row r="13799" spans="1:17" hidden="1" x14ac:dyDescent="0.25">
      <c r="A13799" t="s">
        <v>53797</v>
      </c>
      <c r="B13799" t="s">
        <v>53798</v>
      </c>
      <c r="C13799" s="1" t="str">
        <f t="shared" si="1993"/>
        <v>21:0727</v>
      </c>
      <c r="D13799" s="1" t="str">
        <f t="shared" si="2000"/>
        <v>21:0214</v>
      </c>
      <c r="E13799" t="s">
        <v>53799</v>
      </c>
      <c r="F13799" t="s">
        <v>53800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 t="s">
        <v>21</v>
      </c>
      <c r="P13799" t="s">
        <v>45</v>
      </c>
      <c r="Q13799" t="s">
        <v>189</v>
      </c>
    </row>
    <row r="13800" spans="1:17" hidden="1" x14ac:dyDescent="0.25">
      <c r="A13800" t="s">
        <v>53801</v>
      </c>
      <c r="B13800" t="s">
        <v>53802</v>
      </c>
      <c r="C13800" s="1" t="str">
        <f t="shared" si="1993"/>
        <v>21:0727</v>
      </c>
      <c r="D13800" s="1" t="str">
        <f t="shared" si="2000"/>
        <v>21:0214</v>
      </c>
      <c r="E13800" t="s">
        <v>53803</v>
      </c>
      <c r="F13800" t="s">
        <v>53804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 t="s">
        <v>21</v>
      </c>
      <c r="P13800" t="s">
        <v>45</v>
      </c>
      <c r="Q13800" t="s">
        <v>52</v>
      </c>
    </row>
    <row r="13801" spans="1:17" hidden="1" x14ac:dyDescent="0.25">
      <c r="A13801" t="s">
        <v>53805</v>
      </c>
      <c r="B13801" t="s">
        <v>53806</v>
      </c>
      <c r="C13801" s="1" t="str">
        <f t="shared" si="1993"/>
        <v>21:0727</v>
      </c>
      <c r="D13801" s="1" t="str">
        <f t="shared" si="2000"/>
        <v>21:0214</v>
      </c>
      <c r="E13801" t="s">
        <v>53807</v>
      </c>
      <c r="F13801" t="s">
        <v>53808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 t="s">
        <v>21</v>
      </c>
      <c r="P13801" t="s">
        <v>583</v>
      </c>
      <c r="Q13801" t="s">
        <v>93</v>
      </c>
    </row>
    <row r="13802" spans="1:17" hidden="1" x14ac:dyDescent="0.25">
      <c r="A13802" t="s">
        <v>53809</v>
      </c>
      <c r="B13802" t="s">
        <v>53810</v>
      </c>
      <c r="C13802" s="1" t="str">
        <f t="shared" si="1993"/>
        <v>21:0727</v>
      </c>
      <c r="D13802" s="1" t="str">
        <f t="shared" si="2000"/>
        <v>21:0214</v>
      </c>
      <c r="E13802" t="s">
        <v>53811</v>
      </c>
      <c r="F13802" t="s">
        <v>53812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 t="s">
        <v>21</v>
      </c>
      <c r="P13802" t="s">
        <v>22</v>
      </c>
      <c r="Q13802" t="s">
        <v>52</v>
      </c>
    </row>
    <row r="13803" spans="1:17" hidden="1" x14ac:dyDescent="0.25">
      <c r="A13803" t="s">
        <v>53813</v>
      </c>
      <c r="B13803" t="s">
        <v>53814</v>
      </c>
      <c r="C13803" s="1" t="str">
        <f t="shared" si="1993"/>
        <v>21:0727</v>
      </c>
      <c r="D13803" s="1" t="str">
        <f t="shared" si="2000"/>
        <v>21:0214</v>
      </c>
      <c r="E13803" t="s">
        <v>53815</v>
      </c>
      <c r="F13803" t="s">
        <v>53816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 t="s">
        <v>21</v>
      </c>
      <c r="P13803" t="s">
        <v>397</v>
      </c>
      <c r="Q13803" t="s">
        <v>29</v>
      </c>
    </row>
    <row r="13804" spans="1:17" hidden="1" x14ac:dyDescent="0.25">
      <c r="A13804" t="s">
        <v>53817</v>
      </c>
      <c r="B13804" t="s">
        <v>53818</v>
      </c>
      <c r="C13804" s="1" t="str">
        <f t="shared" si="1993"/>
        <v>21:0727</v>
      </c>
      <c r="D13804" s="1" t="str">
        <f t="shared" si="2000"/>
        <v>21:0214</v>
      </c>
      <c r="E13804" t="s">
        <v>53819</v>
      </c>
      <c r="F13804" t="s">
        <v>53820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 t="s">
        <v>21</v>
      </c>
      <c r="P13804" t="s">
        <v>22</v>
      </c>
      <c r="Q13804" t="s">
        <v>215</v>
      </c>
    </row>
    <row r="13805" spans="1:17" hidden="1" x14ac:dyDescent="0.25">
      <c r="A13805" t="s">
        <v>53821</v>
      </c>
      <c r="B13805" t="s">
        <v>53822</v>
      </c>
      <c r="C13805" s="1" t="str">
        <f t="shared" si="1993"/>
        <v>21:0727</v>
      </c>
      <c r="D13805" s="1" t="str">
        <f>HYPERLINK("http://geochem.nrcan.gc.ca/cdogs/content/svy/svy_e.htm", "")</f>
        <v/>
      </c>
      <c r="G13805" s="1" t="str">
        <f>HYPERLINK("http://geochem.nrcan.gc.ca/cdogs/content/cr_/cr_00084_e.htm", "84")</f>
        <v>84</v>
      </c>
      <c r="J13805" t="s">
        <v>11703</v>
      </c>
      <c r="K13805" t="s">
        <v>11704</v>
      </c>
      <c r="O13805" t="s">
        <v>2418</v>
      </c>
      <c r="P13805" t="s">
        <v>356</v>
      </c>
      <c r="Q13805" t="s">
        <v>35</v>
      </c>
    </row>
    <row r="13806" spans="1:17" hidden="1" x14ac:dyDescent="0.25">
      <c r="A13806" t="s">
        <v>53823</v>
      </c>
      <c r="B13806" t="s">
        <v>53824</v>
      </c>
      <c r="C13806" s="1" t="str">
        <f t="shared" si="1993"/>
        <v>21:0727</v>
      </c>
      <c r="D13806" s="1" t="str">
        <f t="shared" ref="D13806:D13828" si="2003">HYPERLINK("http://geochem.nrcan.gc.ca/cdogs/content/svy/svy210214_e.htm", "21:0214")</f>
        <v>21:0214</v>
      </c>
      <c r="E13806" t="s">
        <v>53825</v>
      </c>
      <c r="F13806" t="s">
        <v>53826</v>
      </c>
      <c r="H13806">
        <v>63.344158399999998</v>
      </c>
      <c r="I13806">
        <v>-135.72539159999999</v>
      </c>
      <c r="J13806" s="1" t="str">
        <f t="shared" ref="J13806:J13828" si="2004">HYPERLINK("http://geochem.nrcan.gc.ca/cdogs/content/kwd/kwd020018_e.htm", "Fluid (stream)")</f>
        <v>Fluid (stream)</v>
      </c>
      <c r="K13806" s="1" t="str">
        <f t="shared" ref="K13806:K13828" si="2005">HYPERLINK("http://geochem.nrcan.gc.ca/cdogs/content/kwd/kwd080007_e.htm", "Untreated Water")</f>
        <v>Untreated Water</v>
      </c>
      <c r="O13806" t="s">
        <v>21</v>
      </c>
      <c r="P13806" t="s">
        <v>22</v>
      </c>
      <c r="Q13806" t="s">
        <v>198</v>
      </c>
    </row>
    <row r="13807" spans="1:17" hidden="1" x14ac:dyDescent="0.25">
      <c r="A13807" t="s">
        <v>53827</v>
      </c>
      <c r="B13807" t="s">
        <v>53828</v>
      </c>
      <c r="C13807" s="1" t="str">
        <f t="shared" si="1993"/>
        <v>21:0727</v>
      </c>
      <c r="D13807" s="1" t="str">
        <f t="shared" si="2003"/>
        <v>21:0214</v>
      </c>
      <c r="E13807" t="s">
        <v>53829</v>
      </c>
      <c r="F13807" t="s">
        <v>53830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 t="s">
        <v>14508</v>
      </c>
      <c r="P13807" t="s">
        <v>45</v>
      </c>
      <c r="Q13807" t="s">
        <v>59</v>
      </c>
    </row>
    <row r="13808" spans="1:17" hidden="1" x14ac:dyDescent="0.25">
      <c r="A13808" t="s">
        <v>53831</v>
      </c>
      <c r="B13808" t="s">
        <v>53832</v>
      </c>
      <c r="C13808" s="1" t="str">
        <f t="shared" si="1993"/>
        <v>21:0727</v>
      </c>
      <c r="D13808" s="1" t="str">
        <f t="shared" si="2003"/>
        <v>21:0214</v>
      </c>
      <c r="E13808" t="s">
        <v>53833</v>
      </c>
      <c r="F13808" t="s">
        <v>53834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 t="s">
        <v>17342</v>
      </c>
      <c r="P13808" t="s">
        <v>45</v>
      </c>
      <c r="Q13808" t="s">
        <v>59</v>
      </c>
    </row>
    <row r="13809" spans="1:17" hidden="1" x14ac:dyDescent="0.25">
      <c r="A13809" t="s">
        <v>53835</v>
      </c>
      <c r="B13809" t="s">
        <v>53836</v>
      </c>
      <c r="C13809" s="1" t="str">
        <f t="shared" si="1993"/>
        <v>21:0727</v>
      </c>
      <c r="D13809" s="1" t="str">
        <f t="shared" si="2003"/>
        <v>21:0214</v>
      </c>
      <c r="E13809" t="s">
        <v>53837</v>
      </c>
      <c r="F13809" t="s">
        <v>53838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 t="s">
        <v>30726</v>
      </c>
      <c r="P13809" t="s">
        <v>45</v>
      </c>
      <c r="Q13809" t="s">
        <v>35</v>
      </c>
    </row>
    <row r="13810" spans="1:17" hidden="1" x14ac:dyDescent="0.25">
      <c r="A13810" t="s">
        <v>53839</v>
      </c>
      <c r="B13810" t="s">
        <v>53840</v>
      </c>
      <c r="C13810" s="1" t="str">
        <f t="shared" ref="C13810:C13873" si="2006">HYPERLINK("http://geochem.nrcan.gc.ca/cdogs/content/bdl/bdl210727_e.htm", "21:0727")</f>
        <v>21:0727</v>
      </c>
      <c r="D13810" s="1" t="str">
        <f t="shared" si="2003"/>
        <v>21:0214</v>
      </c>
      <c r="E13810" t="s">
        <v>53841</v>
      </c>
      <c r="F13810" t="s">
        <v>53842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 t="s">
        <v>17169</v>
      </c>
      <c r="P13810" t="s">
        <v>45</v>
      </c>
      <c r="Q13810" t="s">
        <v>35</v>
      </c>
    </row>
    <row r="13811" spans="1:17" hidden="1" x14ac:dyDescent="0.25">
      <c r="A13811" t="s">
        <v>53843</v>
      </c>
      <c r="B13811" t="s">
        <v>53844</v>
      </c>
      <c r="C13811" s="1" t="str">
        <f t="shared" si="2006"/>
        <v>21:0727</v>
      </c>
      <c r="D13811" s="1" t="str">
        <f t="shared" si="2003"/>
        <v>21:0214</v>
      </c>
      <c r="E13811" t="s">
        <v>53845</v>
      </c>
      <c r="F13811" t="s">
        <v>53846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 t="s">
        <v>6091</v>
      </c>
      <c r="P13811" t="s">
        <v>22</v>
      </c>
      <c r="Q13811" t="s">
        <v>198</v>
      </c>
    </row>
    <row r="13812" spans="1:17" hidden="1" x14ac:dyDescent="0.25">
      <c r="A13812" t="s">
        <v>53847</v>
      </c>
      <c r="B13812" t="s">
        <v>53848</v>
      </c>
      <c r="C13812" s="1" t="str">
        <f t="shared" si="2006"/>
        <v>21:0727</v>
      </c>
      <c r="D13812" s="1" t="str">
        <f t="shared" si="2003"/>
        <v>21:0214</v>
      </c>
      <c r="E13812" t="s">
        <v>53845</v>
      </c>
      <c r="F13812" t="s">
        <v>53849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 t="s">
        <v>5563</v>
      </c>
      <c r="P13812" t="s">
        <v>22</v>
      </c>
      <c r="Q13812" t="s">
        <v>198</v>
      </c>
    </row>
    <row r="13813" spans="1:17" hidden="1" x14ac:dyDescent="0.25">
      <c r="A13813" t="s">
        <v>53850</v>
      </c>
      <c r="B13813" t="s">
        <v>53851</v>
      </c>
      <c r="C13813" s="1" t="str">
        <f t="shared" si="2006"/>
        <v>21:0727</v>
      </c>
      <c r="D13813" s="1" t="str">
        <f t="shared" si="2003"/>
        <v>21:0214</v>
      </c>
      <c r="E13813" t="s">
        <v>53852</v>
      </c>
      <c r="F13813" t="s">
        <v>53853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 t="s">
        <v>21</v>
      </c>
      <c r="P13813" t="s">
        <v>45</v>
      </c>
      <c r="Q13813" t="s">
        <v>52</v>
      </c>
    </row>
    <row r="13814" spans="1:17" hidden="1" x14ac:dyDescent="0.25">
      <c r="A13814" t="s">
        <v>53854</v>
      </c>
      <c r="B13814" t="s">
        <v>53855</v>
      </c>
      <c r="C13814" s="1" t="str">
        <f t="shared" si="2006"/>
        <v>21:0727</v>
      </c>
      <c r="D13814" s="1" t="str">
        <f t="shared" si="2003"/>
        <v>21:0214</v>
      </c>
      <c r="E13814" t="s">
        <v>53856</v>
      </c>
      <c r="F13814" t="s">
        <v>53857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 t="s">
        <v>21</v>
      </c>
      <c r="P13814" t="s">
        <v>356</v>
      </c>
      <c r="Q13814" t="s">
        <v>198</v>
      </c>
    </row>
    <row r="13815" spans="1:17" hidden="1" x14ac:dyDescent="0.25">
      <c r="A13815" t="s">
        <v>53858</v>
      </c>
      <c r="B13815" t="s">
        <v>53859</v>
      </c>
      <c r="C13815" s="1" t="str">
        <f t="shared" si="2006"/>
        <v>21:0727</v>
      </c>
      <c r="D13815" s="1" t="str">
        <f t="shared" si="2003"/>
        <v>21:0214</v>
      </c>
      <c r="E13815" t="s">
        <v>53860</v>
      </c>
      <c r="F13815" t="s">
        <v>53861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 t="s">
        <v>21</v>
      </c>
      <c r="P13815" t="s">
        <v>356</v>
      </c>
      <c r="Q13815" t="s">
        <v>189</v>
      </c>
    </row>
    <row r="13816" spans="1:17" hidden="1" x14ac:dyDescent="0.25">
      <c r="A13816" t="s">
        <v>53862</v>
      </c>
      <c r="B13816" t="s">
        <v>53863</v>
      </c>
      <c r="C13816" s="1" t="str">
        <f t="shared" si="2006"/>
        <v>21:0727</v>
      </c>
      <c r="D13816" s="1" t="str">
        <f t="shared" si="2003"/>
        <v>21:0214</v>
      </c>
      <c r="E13816" t="s">
        <v>53864</v>
      </c>
      <c r="F13816" t="s">
        <v>53865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 t="s">
        <v>21</v>
      </c>
      <c r="P13816" t="s">
        <v>356</v>
      </c>
      <c r="Q13816" t="s">
        <v>103</v>
      </c>
    </row>
    <row r="13817" spans="1:17" hidden="1" x14ac:dyDescent="0.25">
      <c r="A13817" t="s">
        <v>53866</v>
      </c>
      <c r="B13817" t="s">
        <v>53867</v>
      </c>
      <c r="C13817" s="1" t="str">
        <f t="shared" si="2006"/>
        <v>21:0727</v>
      </c>
      <c r="D13817" s="1" t="str">
        <f t="shared" si="2003"/>
        <v>21:0214</v>
      </c>
      <c r="E13817" t="s">
        <v>53868</v>
      </c>
      <c r="F13817" t="s">
        <v>53869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 t="s">
        <v>21</v>
      </c>
      <c r="P13817" t="s">
        <v>45</v>
      </c>
      <c r="Q13817" t="s">
        <v>215</v>
      </c>
    </row>
    <row r="13818" spans="1:17" hidden="1" x14ac:dyDescent="0.25">
      <c r="A13818" t="s">
        <v>53870</v>
      </c>
      <c r="B13818" t="s">
        <v>53871</v>
      </c>
      <c r="C13818" s="1" t="str">
        <f t="shared" si="2006"/>
        <v>21:0727</v>
      </c>
      <c r="D13818" s="1" t="str">
        <f t="shared" si="2003"/>
        <v>21:0214</v>
      </c>
      <c r="E13818" t="s">
        <v>53872</v>
      </c>
      <c r="F13818" t="s">
        <v>53873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 t="s">
        <v>21</v>
      </c>
      <c r="P13818" t="s">
        <v>45</v>
      </c>
      <c r="Q13818" t="s">
        <v>189</v>
      </c>
    </row>
    <row r="13819" spans="1:17" hidden="1" x14ac:dyDescent="0.25">
      <c r="A13819" t="s">
        <v>53874</v>
      </c>
      <c r="B13819" t="s">
        <v>53875</v>
      </c>
      <c r="C13819" s="1" t="str">
        <f t="shared" si="2006"/>
        <v>21:0727</v>
      </c>
      <c r="D13819" s="1" t="str">
        <f t="shared" si="2003"/>
        <v>21:0214</v>
      </c>
      <c r="E13819" t="s">
        <v>53876</v>
      </c>
      <c r="F13819" t="s">
        <v>53877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 t="s">
        <v>21</v>
      </c>
      <c r="P13819" t="s">
        <v>1515</v>
      </c>
      <c r="Q13819" t="s">
        <v>71</v>
      </c>
    </row>
    <row r="13820" spans="1:17" hidden="1" x14ac:dyDescent="0.25">
      <c r="A13820" t="s">
        <v>53878</v>
      </c>
      <c r="B13820" t="s">
        <v>53879</v>
      </c>
      <c r="C13820" s="1" t="str">
        <f t="shared" si="2006"/>
        <v>21:0727</v>
      </c>
      <c r="D13820" s="1" t="str">
        <f t="shared" si="2003"/>
        <v>21:0214</v>
      </c>
      <c r="E13820" t="s">
        <v>53880</v>
      </c>
      <c r="F13820" t="s">
        <v>53881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 t="s">
        <v>21</v>
      </c>
      <c r="P13820" t="s">
        <v>22</v>
      </c>
      <c r="Q13820" t="s">
        <v>29</v>
      </c>
    </row>
    <row r="13821" spans="1:17" hidden="1" x14ac:dyDescent="0.25">
      <c r="A13821" t="s">
        <v>53882</v>
      </c>
      <c r="B13821" t="s">
        <v>53883</v>
      </c>
      <c r="C13821" s="1" t="str">
        <f t="shared" si="2006"/>
        <v>21:0727</v>
      </c>
      <c r="D13821" s="1" t="str">
        <f t="shared" si="2003"/>
        <v>21:0214</v>
      </c>
      <c r="E13821" t="s">
        <v>53884</v>
      </c>
      <c r="F13821" t="s">
        <v>53885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 t="s">
        <v>21</v>
      </c>
      <c r="P13821" t="s">
        <v>87</v>
      </c>
      <c r="Q13821" t="s">
        <v>2392</v>
      </c>
    </row>
    <row r="13822" spans="1:17" hidden="1" x14ac:dyDescent="0.25">
      <c r="A13822" t="s">
        <v>53886</v>
      </c>
      <c r="B13822" t="s">
        <v>53887</v>
      </c>
      <c r="C13822" s="1" t="str">
        <f t="shared" si="2006"/>
        <v>21:0727</v>
      </c>
      <c r="D13822" s="1" t="str">
        <f t="shared" si="2003"/>
        <v>21:0214</v>
      </c>
      <c r="E13822" t="s">
        <v>53888</v>
      </c>
      <c r="F13822" t="s">
        <v>53889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 t="s">
        <v>21</v>
      </c>
      <c r="P13822" t="s">
        <v>45</v>
      </c>
      <c r="Q13822" t="s">
        <v>46</v>
      </c>
    </row>
    <row r="13823" spans="1:17" hidden="1" x14ac:dyDescent="0.25">
      <c r="A13823" t="s">
        <v>53890</v>
      </c>
      <c r="B13823" t="s">
        <v>53891</v>
      </c>
      <c r="C13823" s="1" t="str">
        <f t="shared" si="2006"/>
        <v>21:0727</v>
      </c>
      <c r="D13823" s="1" t="str">
        <f t="shared" si="2003"/>
        <v>21:0214</v>
      </c>
      <c r="E13823" t="s">
        <v>53892</v>
      </c>
      <c r="F13823" t="s">
        <v>53893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 t="s">
        <v>21</v>
      </c>
      <c r="P13823" t="s">
        <v>45</v>
      </c>
      <c r="Q13823" t="s">
        <v>59</v>
      </c>
    </row>
    <row r="13824" spans="1:17" hidden="1" x14ac:dyDescent="0.25">
      <c r="A13824" t="s">
        <v>53894</v>
      </c>
      <c r="B13824" t="s">
        <v>53895</v>
      </c>
      <c r="C13824" s="1" t="str">
        <f t="shared" si="2006"/>
        <v>21:0727</v>
      </c>
      <c r="D13824" s="1" t="str">
        <f t="shared" si="2003"/>
        <v>21:0214</v>
      </c>
      <c r="E13824" t="s">
        <v>53896</v>
      </c>
      <c r="F13824" t="s">
        <v>53897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 t="s">
        <v>21</v>
      </c>
      <c r="P13824" t="s">
        <v>45</v>
      </c>
      <c r="Q13824" t="s">
        <v>23</v>
      </c>
    </row>
    <row r="13825" spans="1:17" hidden="1" x14ac:dyDescent="0.25">
      <c r="A13825" t="s">
        <v>53898</v>
      </c>
      <c r="B13825" t="s">
        <v>53899</v>
      </c>
      <c r="C13825" s="1" t="str">
        <f t="shared" si="2006"/>
        <v>21:0727</v>
      </c>
      <c r="D13825" s="1" t="str">
        <f t="shared" si="2003"/>
        <v>21:0214</v>
      </c>
      <c r="E13825" t="s">
        <v>53900</v>
      </c>
      <c r="F13825" t="s">
        <v>53901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 t="s">
        <v>21</v>
      </c>
      <c r="P13825" t="s">
        <v>87</v>
      </c>
      <c r="Q13825" t="s">
        <v>23</v>
      </c>
    </row>
    <row r="13826" spans="1:17" hidden="1" x14ac:dyDescent="0.25">
      <c r="A13826" t="s">
        <v>53902</v>
      </c>
      <c r="B13826" t="s">
        <v>53903</v>
      </c>
      <c r="C13826" s="1" t="str">
        <f t="shared" si="2006"/>
        <v>21:0727</v>
      </c>
      <c r="D13826" s="1" t="str">
        <f t="shared" si="2003"/>
        <v>21:0214</v>
      </c>
      <c r="E13826" t="s">
        <v>53904</v>
      </c>
      <c r="F13826" t="s">
        <v>53905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 t="s">
        <v>21</v>
      </c>
      <c r="P13826" t="s">
        <v>45</v>
      </c>
      <c r="Q13826" t="s">
        <v>522</v>
      </c>
    </row>
    <row r="13827" spans="1:17" hidden="1" x14ac:dyDescent="0.25">
      <c r="A13827" t="s">
        <v>53906</v>
      </c>
      <c r="B13827" t="s">
        <v>53907</v>
      </c>
      <c r="C13827" s="1" t="str">
        <f t="shared" si="2006"/>
        <v>21:0727</v>
      </c>
      <c r="D13827" s="1" t="str">
        <f t="shared" si="2003"/>
        <v>21:0214</v>
      </c>
      <c r="E13827" t="s">
        <v>53908</v>
      </c>
      <c r="F13827" t="s">
        <v>53909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 t="s">
        <v>21</v>
      </c>
      <c r="P13827" t="s">
        <v>87</v>
      </c>
      <c r="Q13827" t="s">
        <v>52</v>
      </c>
    </row>
    <row r="13828" spans="1:17" hidden="1" x14ac:dyDescent="0.25">
      <c r="A13828" t="s">
        <v>53910</v>
      </c>
      <c r="B13828" t="s">
        <v>53911</v>
      </c>
      <c r="C13828" s="1" t="str">
        <f t="shared" si="2006"/>
        <v>21:0727</v>
      </c>
      <c r="D13828" s="1" t="str">
        <f t="shared" si="2003"/>
        <v>21:0214</v>
      </c>
      <c r="E13828" t="s">
        <v>53912</v>
      </c>
      <c r="F13828" t="s">
        <v>53913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 t="s">
        <v>21</v>
      </c>
      <c r="P13828" t="s">
        <v>87</v>
      </c>
      <c r="Q13828" t="s">
        <v>198</v>
      </c>
    </row>
    <row r="13829" spans="1:17" hidden="1" x14ac:dyDescent="0.25">
      <c r="A13829" t="s">
        <v>53914</v>
      </c>
      <c r="B13829" t="s">
        <v>53915</v>
      </c>
      <c r="C13829" s="1" t="str">
        <f t="shared" si="2006"/>
        <v>21:0727</v>
      </c>
      <c r="D13829" s="1" t="str">
        <f>HYPERLINK("http://geochem.nrcan.gc.ca/cdogs/content/svy/svy_e.htm", "")</f>
        <v/>
      </c>
      <c r="G13829" s="1" t="str">
        <f>HYPERLINK("http://geochem.nrcan.gc.ca/cdogs/content/cr_/cr_00085_e.htm", "85")</f>
        <v>85</v>
      </c>
      <c r="J13829" t="s">
        <v>11703</v>
      </c>
      <c r="K13829" t="s">
        <v>11704</v>
      </c>
      <c r="O13829" t="s">
        <v>4378</v>
      </c>
      <c r="P13829" t="s">
        <v>22</v>
      </c>
      <c r="Q13829" t="s">
        <v>5130</v>
      </c>
    </row>
    <row r="13830" spans="1:17" hidden="1" x14ac:dyDescent="0.25">
      <c r="A13830" t="s">
        <v>53916</v>
      </c>
      <c r="B13830" t="s">
        <v>53917</v>
      </c>
      <c r="C13830" s="1" t="str">
        <f t="shared" si="2006"/>
        <v>21:0727</v>
      </c>
      <c r="D13830" s="1" t="str">
        <f t="shared" ref="D13830:D13845" si="2007">HYPERLINK("http://geochem.nrcan.gc.ca/cdogs/content/svy/svy210214_e.htm", "21:0214")</f>
        <v>21:0214</v>
      </c>
      <c r="E13830" t="s">
        <v>53918</v>
      </c>
      <c r="F13830" t="s">
        <v>53919</v>
      </c>
      <c r="H13830">
        <v>63.422243100000003</v>
      </c>
      <c r="I13830">
        <v>-134.8713707</v>
      </c>
      <c r="J13830" s="1" t="str">
        <f t="shared" ref="J13830:J13845" si="2008">HYPERLINK("http://geochem.nrcan.gc.ca/cdogs/content/kwd/kwd020018_e.htm", "Fluid (stream)")</f>
        <v>Fluid (stream)</v>
      </c>
      <c r="K13830" s="1" t="str">
        <f t="shared" ref="K13830:K13845" si="2009">HYPERLINK("http://geochem.nrcan.gc.ca/cdogs/content/kwd/kwd080007_e.htm", "Untreated Water")</f>
        <v>Untreated Water</v>
      </c>
      <c r="O13830" t="s">
        <v>21</v>
      </c>
      <c r="P13830" t="s">
        <v>45</v>
      </c>
      <c r="Q13830" t="s">
        <v>198</v>
      </c>
    </row>
    <row r="13831" spans="1:17" hidden="1" x14ac:dyDescent="0.25">
      <c r="A13831" t="s">
        <v>53920</v>
      </c>
      <c r="B13831" t="s">
        <v>53921</v>
      </c>
      <c r="C13831" s="1" t="str">
        <f t="shared" si="2006"/>
        <v>21:0727</v>
      </c>
      <c r="D13831" s="1" t="str">
        <f t="shared" si="2007"/>
        <v>21:0214</v>
      </c>
      <c r="E13831" t="s">
        <v>53922</v>
      </c>
      <c r="F13831" t="s">
        <v>53923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 t="s">
        <v>21</v>
      </c>
      <c r="P13831" t="s">
        <v>87</v>
      </c>
      <c r="Q13831" t="s">
        <v>46</v>
      </c>
    </row>
    <row r="13832" spans="1:17" hidden="1" x14ac:dyDescent="0.25">
      <c r="A13832" t="s">
        <v>53924</v>
      </c>
      <c r="B13832" t="s">
        <v>53925</v>
      </c>
      <c r="C13832" s="1" t="str">
        <f t="shared" si="2006"/>
        <v>21:0727</v>
      </c>
      <c r="D13832" s="1" t="str">
        <f t="shared" si="2007"/>
        <v>21:0214</v>
      </c>
      <c r="E13832" t="s">
        <v>53926</v>
      </c>
      <c r="F13832" t="s">
        <v>53927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 t="s">
        <v>21</v>
      </c>
      <c r="P13832" t="s">
        <v>87</v>
      </c>
      <c r="Q13832" t="s">
        <v>365</v>
      </c>
    </row>
    <row r="13833" spans="1:17" hidden="1" x14ac:dyDescent="0.25">
      <c r="A13833" t="s">
        <v>53928</v>
      </c>
      <c r="B13833" t="s">
        <v>53929</v>
      </c>
      <c r="C13833" s="1" t="str">
        <f t="shared" si="2006"/>
        <v>21:0727</v>
      </c>
      <c r="D13833" s="1" t="str">
        <f t="shared" si="2007"/>
        <v>21:0214</v>
      </c>
      <c r="E13833" t="s">
        <v>53930</v>
      </c>
      <c r="F13833" t="s">
        <v>53931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 t="s">
        <v>21</v>
      </c>
      <c r="P13833" t="s">
        <v>45</v>
      </c>
      <c r="Q13833" t="s">
        <v>46</v>
      </c>
    </row>
    <row r="13834" spans="1:17" hidden="1" x14ac:dyDescent="0.25">
      <c r="A13834" t="s">
        <v>53932</v>
      </c>
      <c r="B13834" t="s">
        <v>53933</v>
      </c>
      <c r="C13834" s="1" t="str">
        <f t="shared" si="2006"/>
        <v>21:0727</v>
      </c>
      <c r="D13834" s="1" t="str">
        <f t="shared" si="2007"/>
        <v>21:0214</v>
      </c>
      <c r="E13834" t="s">
        <v>53934</v>
      </c>
      <c r="F13834" t="s">
        <v>53935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 t="s">
        <v>21</v>
      </c>
      <c r="P13834" t="s">
        <v>87</v>
      </c>
      <c r="Q13834" t="s">
        <v>59</v>
      </c>
    </row>
    <row r="13835" spans="1:17" hidden="1" x14ac:dyDescent="0.25">
      <c r="A13835" t="s">
        <v>53936</v>
      </c>
      <c r="B13835" t="s">
        <v>53937</v>
      </c>
      <c r="C13835" s="1" t="str">
        <f t="shared" si="2006"/>
        <v>21:0727</v>
      </c>
      <c r="D13835" s="1" t="str">
        <f t="shared" si="2007"/>
        <v>21:0214</v>
      </c>
      <c r="E13835" t="s">
        <v>53934</v>
      </c>
      <c r="F13835" t="s">
        <v>53938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 t="s">
        <v>21</v>
      </c>
      <c r="P13835" t="s">
        <v>45</v>
      </c>
      <c r="Q13835" t="s">
        <v>29</v>
      </c>
    </row>
    <row r="13836" spans="1:17" hidden="1" x14ac:dyDescent="0.25">
      <c r="A13836" t="s">
        <v>53939</v>
      </c>
      <c r="B13836" t="s">
        <v>53940</v>
      </c>
      <c r="C13836" s="1" t="str">
        <f t="shared" si="2006"/>
        <v>21:0727</v>
      </c>
      <c r="D13836" s="1" t="str">
        <f t="shared" si="2007"/>
        <v>21:0214</v>
      </c>
      <c r="E13836" t="s">
        <v>53941</v>
      </c>
      <c r="F13836" t="s">
        <v>53942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 t="s">
        <v>21</v>
      </c>
      <c r="P13836" t="s">
        <v>356</v>
      </c>
      <c r="Q13836" t="s">
        <v>46</v>
      </c>
    </row>
    <row r="13837" spans="1:17" hidden="1" x14ac:dyDescent="0.25">
      <c r="A13837" t="s">
        <v>53943</v>
      </c>
      <c r="B13837" t="s">
        <v>53944</v>
      </c>
      <c r="C13837" s="1" t="str">
        <f t="shared" si="2006"/>
        <v>21:0727</v>
      </c>
      <c r="D13837" s="1" t="str">
        <f t="shared" si="2007"/>
        <v>21:0214</v>
      </c>
      <c r="E13837" t="s">
        <v>53945</v>
      </c>
      <c r="F13837" t="s">
        <v>53946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 t="s">
        <v>21</v>
      </c>
      <c r="P13837" t="s">
        <v>45</v>
      </c>
      <c r="Q13837" t="s">
        <v>29</v>
      </c>
    </row>
    <row r="13838" spans="1:17" hidden="1" x14ac:dyDescent="0.25">
      <c r="A13838" t="s">
        <v>53947</v>
      </c>
      <c r="B13838" t="s">
        <v>53948</v>
      </c>
      <c r="C13838" s="1" t="str">
        <f t="shared" si="2006"/>
        <v>21:0727</v>
      </c>
      <c r="D13838" s="1" t="str">
        <f t="shared" si="2007"/>
        <v>21:0214</v>
      </c>
      <c r="E13838" t="s">
        <v>53949</v>
      </c>
      <c r="F13838" t="s">
        <v>53950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 t="s">
        <v>21</v>
      </c>
      <c r="P13838" t="s">
        <v>45</v>
      </c>
      <c r="Q13838" t="s">
        <v>198</v>
      </c>
    </row>
    <row r="13839" spans="1:17" hidden="1" x14ac:dyDescent="0.25">
      <c r="A13839" t="s">
        <v>53951</v>
      </c>
      <c r="B13839" t="s">
        <v>53952</v>
      </c>
      <c r="C13839" s="1" t="str">
        <f t="shared" si="2006"/>
        <v>21:0727</v>
      </c>
      <c r="D13839" s="1" t="str">
        <f t="shared" si="2007"/>
        <v>21:0214</v>
      </c>
      <c r="E13839" t="s">
        <v>53953</v>
      </c>
      <c r="F13839" t="s">
        <v>53954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 t="s">
        <v>21</v>
      </c>
      <c r="P13839" t="s">
        <v>87</v>
      </c>
      <c r="Q13839" t="s">
        <v>23</v>
      </c>
    </row>
    <row r="13840" spans="1:17" hidden="1" x14ac:dyDescent="0.25">
      <c r="A13840" t="s">
        <v>53955</v>
      </c>
      <c r="B13840" t="s">
        <v>53956</v>
      </c>
      <c r="C13840" s="1" t="str">
        <f t="shared" si="2006"/>
        <v>21:0727</v>
      </c>
      <c r="D13840" s="1" t="str">
        <f t="shared" si="2007"/>
        <v>21:0214</v>
      </c>
      <c r="E13840" t="s">
        <v>53957</v>
      </c>
      <c r="F13840" t="s">
        <v>53958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 t="s">
        <v>21</v>
      </c>
      <c r="P13840" t="s">
        <v>87</v>
      </c>
      <c r="Q13840" t="s">
        <v>103</v>
      </c>
    </row>
    <row r="13841" spans="1:17" hidden="1" x14ac:dyDescent="0.25">
      <c r="A13841" t="s">
        <v>53959</v>
      </c>
      <c r="B13841" t="s">
        <v>53960</v>
      </c>
      <c r="C13841" s="1" t="str">
        <f t="shared" si="2006"/>
        <v>21:0727</v>
      </c>
      <c r="D13841" s="1" t="str">
        <f t="shared" si="2007"/>
        <v>21:0214</v>
      </c>
      <c r="E13841" t="s">
        <v>53961</v>
      </c>
      <c r="F13841" t="s">
        <v>53962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 t="s">
        <v>21</v>
      </c>
      <c r="P13841" t="s">
        <v>87</v>
      </c>
      <c r="Q13841" t="s">
        <v>35</v>
      </c>
    </row>
    <row r="13842" spans="1:17" hidden="1" x14ac:dyDescent="0.25">
      <c r="A13842" t="s">
        <v>53963</v>
      </c>
      <c r="B13842" t="s">
        <v>53964</v>
      </c>
      <c r="C13842" s="1" t="str">
        <f t="shared" si="2006"/>
        <v>21:0727</v>
      </c>
      <c r="D13842" s="1" t="str">
        <f t="shared" si="2007"/>
        <v>21:0214</v>
      </c>
      <c r="E13842" t="s">
        <v>53965</v>
      </c>
      <c r="F13842" t="s">
        <v>53966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 t="s">
        <v>21</v>
      </c>
      <c r="P13842" t="s">
        <v>22</v>
      </c>
      <c r="Q13842" t="s">
        <v>23</v>
      </c>
    </row>
    <row r="13843" spans="1:17" hidden="1" x14ac:dyDescent="0.25">
      <c r="A13843" t="s">
        <v>53967</v>
      </c>
      <c r="B13843" t="s">
        <v>53968</v>
      </c>
      <c r="C13843" s="1" t="str">
        <f t="shared" si="2006"/>
        <v>21:0727</v>
      </c>
      <c r="D13843" s="1" t="str">
        <f t="shared" si="2007"/>
        <v>21:0214</v>
      </c>
      <c r="E13843" t="s">
        <v>53969</v>
      </c>
      <c r="F13843" t="s">
        <v>53970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 t="s">
        <v>21</v>
      </c>
      <c r="P13843" t="s">
        <v>1515</v>
      </c>
      <c r="Q13843" t="s">
        <v>198</v>
      </c>
    </row>
    <row r="13844" spans="1:17" hidden="1" x14ac:dyDescent="0.25">
      <c r="A13844" t="s">
        <v>53971</v>
      </c>
      <c r="B13844" t="s">
        <v>53972</v>
      </c>
      <c r="C13844" s="1" t="str">
        <f t="shared" si="2006"/>
        <v>21:0727</v>
      </c>
      <c r="D13844" s="1" t="str">
        <f t="shared" si="2007"/>
        <v>21:0214</v>
      </c>
      <c r="E13844" t="s">
        <v>53973</v>
      </c>
      <c r="F13844" t="s">
        <v>53974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 t="s">
        <v>21</v>
      </c>
      <c r="P13844" t="s">
        <v>583</v>
      </c>
      <c r="Q13844" t="s">
        <v>23</v>
      </c>
    </row>
    <row r="13845" spans="1:17" hidden="1" x14ac:dyDescent="0.25">
      <c r="A13845" t="s">
        <v>53975</v>
      </c>
      <c r="B13845" t="s">
        <v>53976</v>
      </c>
      <c r="C13845" s="1" t="str">
        <f t="shared" si="2006"/>
        <v>21:0727</v>
      </c>
      <c r="D13845" s="1" t="str">
        <f t="shared" si="2007"/>
        <v>21:0214</v>
      </c>
      <c r="E13845" t="s">
        <v>53977</v>
      </c>
      <c r="F13845" t="s">
        <v>53978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 t="s">
        <v>21</v>
      </c>
      <c r="P13845" t="s">
        <v>22</v>
      </c>
      <c r="Q13845" t="s">
        <v>46</v>
      </c>
    </row>
    <row r="13846" spans="1:17" hidden="1" x14ac:dyDescent="0.25">
      <c r="A13846" t="s">
        <v>53979</v>
      </c>
      <c r="B13846" t="s">
        <v>53980</v>
      </c>
      <c r="C13846" s="1" t="str">
        <f t="shared" si="2006"/>
        <v>21:0727</v>
      </c>
      <c r="D13846" s="1" t="str">
        <f>HYPERLINK("http://geochem.nrcan.gc.ca/cdogs/content/svy/svy_e.htm", "")</f>
        <v/>
      </c>
      <c r="G13846" s="1" t="str">
        <f>HYPERLINK("http://geochem.nrcan.gc.ca/cdogs/content/cr_/cr_00086_e.htm", "86")</f>
        <v>86</v>
      </c>
      <c r="J13846" t="s">
        <v>11703</v>
      </c>
      <c r="K13846" t="s">
        <v>11704</v>
      </c>
      <c r="O13846" t="s">
        <v>3116</v>
      </c>
      <c r="P13846" t="s">
        <v>1515</v>
      </c>
      <c r="Q13846" t="s">
        <v>35</v>
      </c>
    </row>
    <row r="13847" spans="1:17" hidden="1" x14ac:dyDescent="0.25">
      <c r="A13847" t="s">
        <v>53981</v>
      </c>
      <c r="B13847" t="s">
        <v>53982</v>
      </c>
      <c r="C13847" s="1" t="str">
        <f t="shared" si="2006"/>
        <v>21:0727</v>
      </c>
      <c r="D13847" s="1" t="str">
        <f t="shared" ref="D13847:D13853" si="2010">HYPERLINK("http://geochem.nrcan.gc.ca/cdogs/content/svy/svy210214_e.htm", "21:0214")</f>
        <v>21:0214</v>
      </c>
      <c r="E13847" t="s">
        <v>53983</v>
      </c>
      <c r="F13847" t="s">
        <v>53984</v>
      </c>
      <c r="H13847">
        <v>63.348611599999998</v>
      </c>
      <c r="I13847">
        <v>-134.93532250000001</v>
      </c>
      <c r="J13847" s="1" t="str">
        <f t="shared" ref="J13847:J13853" si="2011">HYPERLINK("http://geochem.nrcan.gc.ca/cdogs/content/kwd/kwd020018_e.htm", "Fluid (stream)")</f>
        <v>Fluid (stream)</v>
      </c>
      <c r="K13847" s="1" t="str">
        <f t="shared" ref="K13847:K13853" si="2012">HYPERLINK("http://geochem.nrcan.gc.ca/cdogs/content/kwd/kwd080007_e.htm", "Untreated Water")</f>
        <v>Untreated Water</v>
      </c>
      <c r="O13847" t="s">
        <v>21</v>
      </c>
      <c r="P13847" t="s">
        <v>22</v>
      </c>
      <c r="Q13847" t="s">
        <v>46</v>
      </c>
    </row>
    <row r="13848" spans="1:17" hidden="1" x14ac:dyDescent="0.25">
      <c r="A13848" t="s">
        <v>53985</v>
      </c>
      <c r="B13848" t="s">
        <v>53986</v>
      </c>
      <c r="C13848" s="1" t="str">
        <f t="shared" si="2006"/>
        <v>21:0727</v>
      </c>
      <c r="D13848" s="1" t="str">
        <f t="shared" si="2010"/>
        <v>21:0214</v>
      </c>
      <c r="E13848" t="s">
        <v>53987</v>
      </c>
      <c r="F13848" t="s">
        <v>53988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 t="s">
        <v>21</v>
      </c>
      <c r="P13848" t="s">
        <v>2212</v>
      </c>
      <c r="Q13848" t="s">
        <v>46</v>
      </c>
    </row>
    <row r="13849" spans="1:17" hidden="1" x14ac:dyDescent="0.25">
      <c r="A13849" t="s">
        <v>53989</v>
      </c>
      <c r="B13849" t="s">
        <v>53990</v>
      </c>
      <c r="C13849" s="1" t="str">
        <f t="shared" si="2006"/>
        <v>21:0727</v>
      </c>
      <c r="D13849" s="1" t="str">
        <f t="shared" si="2010"/>
        <v>21:0214</v>
      </c>
      <c r="E13849" t="s">
        <v>53991</v>
      </c>
      <c r="F13849" t="s">
        <v>53992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 t="s">
        <v>630</v>
      </c>
      <c r="P13849" t="s">
        <v>356</v>
      </c>
      <c r="Q13849" t="s">
        <v>392</v>
      </c>
    </row>
    <row r="13850" spans="1:17" hidden="1" x14ac:dyDescent="0.25">
      <c r="A13850" t="s">
        <v>53993</v>
      </c>
      <c r="B13850" t="s">
        <v>53994</v>
      </c>
      <c r="C13850" s="1" t="str">
        <f t="shared" si="2006"/>
        <v>21:0727</v>
      </c>
      <c r="D13850" s="1" t="str">
        <f t="shared" si="2010"/>
        <v>21:0214</v>
      </c>
      <c r="E13850" t="s">
        <v>53995</v>
      </c>
      <c r="F13850" t="s">
        <v>53996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 t="s">
        <v>21</v>
      </c>
      <c r="P13850" t="s">
        <v>22</v>
      </c>
      <c r="Q13850" t="s">
        <v>189</v>
      </c>
    </row>
    <row r="13851" spans="1:17" hidden="1" x14ac:dyDescent="0.25">
      <c r="A13851" t="s">
        <v>53997</v>
      </c>
      <c r="B13851" t="s">
        <v>53998</v>
      </c>
      <c r="C13851" s="1" t="str">
        <f t="shared" si="2006"/>
        <v>21:0727</v>
      </c>
      <c r="D13851" s="1" t="str">
        <f t="shared" si="2010"/>
        <v>21:0214</v>
      </c>
      <c r="E13851" t="s">
        <v>53995</v>
      </c>
      <c r="F13851" t="s">
        <v>53999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 t="s">
        <v>21</v>
      </c>
      <c r="P13851" t="s">
        <v>356</v>
      </c>
      <c r="Q13851" t="s">
        <v>71</v>
      </c>
    </row>
    <row r="13852" spans="1:17" hidden="1" x14ac:dyDescent="0.25">
      <c r="A13852" t="s">
        <v>54000</v>
      </c>
      <c r="B13852" t="s">
        <v>54001</v>
      </c>
      <c r="C13852" s="1" t="str">
        <f t="shared" si="2006"/>
        <v>21:0727</v>
      </c>
      <c r="D13852" s="1" t="str">
        <f t="shared" si="2010"/>
        <v>21:0214</v>
      </c>
      <c r="E13852" t="s">
        <v>54002</v>
      </c>
      <c r="F13852" t="s">
        <v>54003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 t="s">
        <v>21</v>
      </c>
      <c r="P13852" t="s">
        <v>356</v>
      </c>
      <c r="Q13852" t="s">
        <v>46</v>
      </c>
    </row>
    <row r="13853" spans="1:17" hidden="1" x14ac:dyDescent="0.25">
      <c r="A13853" t="s">
        <v>54004</v>
      </c>
      <c r="B13853" t="s">
        <v>54005</v>
      </c>
      <c r="C13853" s="1" t="str">
        <f t="shared" si="2006"/>
        <v>21:0727</v>
      </c>
      <c r="D13853" s="1" t="str">
        <f t="shared" si="2010"/>
        <v>21:0214</v>
      </c>
      <c r="E13853" t="s">
        <v>54006</v>
      </c>
      <c r="F13853" t="s">
        <v>54007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 t="s">
        <v>21</v>
      </c>
      <c r="P13853" t="s">
        <v>22</v>
      </c>
      <c r="Q13853" t="s">
        <v>46</v>
      </c>
    </row>
    <row r="13854" spans="1:17" hidden="1" x14ac:dyDescent="0.25">
      <c r="A13854" t="s">
        <v>54008</v>
      </c>
      <c r="B13854" t="s">
        <v>54009</v>
      </c>
      <c r="C13854" s="1" t="str">
        <f t="shared" si="2006"/>
        <v>21:0727</v>
      </c>
      <c r="D13854" s="1" t="str">
        <f>HYPERLINK("http://geochem.nrcan.gc.ca/cdogs/content/svy/svy_e.htm", "")</f>
        <v/>
      </c>
      <c r="G13854" s="1" t="str">
        <f>HYPERLINK("http://geochem.nrcan.gc.ca/cdogs/content/cr_/cr_00085_e.htm", "85")</f>
        <v>85</v>
      </c>
      <c r="J13854" t="s">
        <v>11703</v>
      </c>
      <c r="K13854" t="s">
        <v>11704</v>
      </c>
      <c r="O13854" t="s">
        <v>3065</v>
      </c>
      <c r="P13854" t="s">
        <v>583</v>
      </c>
      <c r="Q13854" t="s">
        <v>5130</v>
      </c>
    </row>
    <row r="13855" spans="1:17" hidden="1" x14ac:dyDescent="0.25">
      <c r="A13855" t="s">
        <v>54010</v>
      </c>
      <c r="B13855" t="s">
        <v>54011</v>
      </c>
      <c r="C13855" s="1" t="str">
        <f t="shared" si="2006"/>
        <v>21:0727</v>
      </c>
      <c r="D13855" s="1" t="str">
        <f t="shared" ref="D13855:D13876" si="2013">HYPERLINK("http://geochem.nrcan.gc.ca/cdogs/content/svy/svy210214_e.htm", "21:0214")</f>
        <v>21:0214</v>
      </c>
      <c r="E13855" t="s">
        <v>54012</v>
      </c>
      <c r="F13855" t="s">
        <v>54013</v>
      </c>
      <c r="H13855">
        <v>63.154145900000003</v>
      </c>
      <c r="I13855">
        <v>-134.5247052</v>
      </c>
      <c r="J13855" s="1" t="str">
        <f t="shared" ref="J13855:J13876" si="2014">HYPERLINK("http://geochem.nrcan.gc.ca/cdogs/content/kwd/kwd020018_e.htm", "Fluid (stream)")</f>
        <v>Fluid (stream)</v>
      </c>
      <c r="K13855" s="1" t="str">
        <f t="shared" ref="K13855:K13876" si="2015">HYPERLINK("http://geochem.nrcan.gc.ca/cdogs/content/kwd/kwd080007_e.htm", "Untreated Water")</f>
        <v>Untreated Water</v>
      </c>
      <c r="O13855" t="s">
        <v>21</v>
      </c>
      <c r="P13855" t="s">
        <v>22</v>
      </c>
      <c r="Q13855" t="s">
        <v>59</v>
      </c>
    </row>
    <row r="13856" spans="1:17" hidden="1" x14ac:dyDescent="0.25">
      <c r="A13856" t="s">
        <v>54014</v>
      </c>
      <c r="B13856" t="s">
        <v>54015</v>
      </c>
      <c r="C13856" s="1" t="str">
        <f t="shared" si="2006"/>
        <v>21:0727</v>
      </c>
      <c r="D13856" s="1" t="str">
        <f t="shared" si="2013"/>
        <v>21:0214</v>
      </c>
      <c r="E13856" t="s">
        <v>54016</v>
      </c>
      <c r="F13856" t="s">
        <v>54017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 t="s">
        <v>21</v>
      </c>
      <c r="P13856" t="s">
        <v>583</v>
      </c>
      <c r="Q13856" t="s">
        <v>93</v>
      </c>
    </row>
    <row r="13857" spans="1:17" hidden="1" x14ac:dyDescent="0.25">
      <c r="A13857" t="s">
        <v>54018</v>
      </c>
      <c r="B13857" t="s">
        <v>54019</v>
      </c>
      <c r="C13857" s="1" t="str">
        <f t="shared" si="2006"/>
        <v>21:0727</v>
      </c>
      <c r="D13857" s="1" t="str">
        <f t="shared" si="2013"/>
        <v>21:0214</v>
      </c>
      <c r="E13857" t="s">
        <v>54020</v>
      </c>
      <c r="F13857" t="s">
        <v>54021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 t="s">
        <v>21</v>
      </c>
      <c r="P13857" t="s">
        <v>583</v>
      </c>
      <c r="Q13857" t="s">
        <v>46</v>
      </c>
    </row>
    <row r="13858" spans="1:17" hidden="1" x14ac:dyDescent="0.25">
      <c r="A13858" t="s">
        <v>54022</v>
      </c>
      <c r="B13858" t="s">
        <v>54023</v>
      </c>
      <c r="C13858" s="1" t="str">
        <f t="shared" si="2006"/>
        <v>21:0727</v>
      </c>
      <c r="D13858" s="1" t="str">
        <f t="shared" si="2013"/>
        <v>21:0214</v>
      </c>
      <c r="E13858" t="s">
        <v>54024</v>
      </c>
      <c r="F13858" t="s">
        <v>54025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 t="s">
        <v>21</v>
      </c>
      <c r="P13858" t="s">
        <v>356</v>
      </c>
      <c r="Q13858" t="s">
        <v>189</v>
      </c>
    </row>
    <row r="13859" spans="1:17" hidden="1" x14ac:dyDescent="0.25">
      <c r="A13859" t="s">
        <v>54026</v>
      </c>
      <c r="B13859" t="s">
        <v>54027</v>
      </c>
      <c r="C13859" s="1" t="str">
        <f t="shared" si="2006"/>
        <v>21:0727</v>
      </c>
      <c r="D13859" s="1" t="str">
        <f t="shared" si="2013"/>
        <v>21:0214</v>
      </c>
      <c r="E13859" t="s">
        <v>54028</v>
      </c>
      <c r="F13859" t="s">
        <v>54029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 t="s">
        <v>21</v>
      </c>
      <c r="P13859" t="s">
        <v>356</v>
      </c>
      <c r="Q13859" t="s">
        <v>103</v>
      </c>
    </row>
    <row r="13860" spans="1:17" hidden="1" x14ac:dyDescent="0.25">
      <c r="A13860" t="s">
        <v>54030</v>
      </c>
      <c r="B13860" t="s">
        <v>54031</v>
      </c>
      <c r="C13860" s="1" t="str">
        <f t="shared" si="2006"/>
        <v>21:0727</v>
      </c>
      <c r="D13860" s="1" t="str">
        <f t="shared" si="2013"/>
        <v>21:0214</v>
      </c>
      <c r="E13860" t="s">
        <v>54032</v>
      </c>
      <c r="F13860" t="s">
        <v>54033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 t="s">
        <v>21</v>
      </c>
      <c r="P13860" t="s">
        <v>356</v>
      </c>
      <c r="Q13860" t="s">
        <v>29</v>
      </c>
    </row>
    <row r="13861" spans="1:17" hidden="1" x14ac:dyDescent="0.25">
      <c r="A13861" t="s">
        <v>54034</v>
      </c>
      <c r="B13861" t="s">
        <v>54035</v>
      </c>
      <c r="C13861" s="1" t="str">
        <f t="shared" si="2006"/>
        <v>21:0727</v>
      </c>
      <c r="D13861" s="1" t="str">
        <f t="shared" si="2013"/>
        <v>21:0214</v>
      </c>
      <c r="E13861" t="s">
        <v>54036</v>
      </c>
      <c r="F13861" t="s">
        <v>54037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 t="s">
        <v>21</v>
      </c>
      <c r="P13861" t="s">
        <v>22</v>
      </c>
      <c r="Q13861" t="s">
        <v>23</v>
      </c>
    </row>
    <row r="13862" spans="1:17" hidden="1" x14ac:dyDescent="0.25">
      <c r="A13862" t="s">
        <v>54038</v>
      </c>
      <c r="B13862" t="s">
        <v>54039</v>
      </c>
      <c r="C13862" s="1" t="str">
        <f t="shared" si="2006"/>
        <v>21:0727</v>
      </c>
      <c r="D13862" s="1" t="str">
        <f t="shared" si="2013"/>
        <v>21:0214</v>
      </c>
      <c r="E13862" t="s">
        <v>54040</v>
      </c>
      <c r="F13862" t="s">
        <v>54041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 t="s">
        <v>21</v>
      </c>
      <c r="P13862" t="s">
        <v>22</v>
      </c>
      <c r="Q13862" t="s">
        <v>29</v>
      </c>
    </row>
    <row r="13863" spans="1:17" hidden="1" x14ac:dyDescent="0.25">
      <c r="A13863" t="s">
        <v>54042</v>
      </c>
      <c r="B13863" t="s">
        <v>54043</v>
      </c>
      <c r="C13863" s="1" t="str">
        <f t="shared" si="2006"/>
        <v>21:0727</v>
      </c>
      <c r="D13863" s="1" t="str">
        <f t="shared" si="2013"/>
        <v>21:0214</v>
      </c>
      <c r="E13863" t="s">
        <v>54044</v>
      </c>
      <c r="F13863" t="s">
        <v>54045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 t="s">
        <v>4378</v>
      </c>
      <c r="P13863" t="s">
        <v>583</v>
      </c>
      <c r="Q13863" t="s">
        <v>23</v>
      </c>
    </row>
    <row r="13864" spans="1:17" hidden="1" x14ac:dyDescent="0.25">
      <c r="A13864" t="s">
        <v>54046</v>
      </c>
      <c r="B13864" t="s">
        <v>54047</v>
      </c>
      <c r="C13864" s="1" t="str">
        <f t="shared" si="2006"/>
        <v>21:0727</v>
      </c>
      <c r="D13864" s="1" t="str">
        <f t="shared" si="2013"/>
        <v>21:0214</v>
      </c>
      <c r="E13864" t="s">
        <v>54048</v>
      </c>
      <c r="F13864" t="s">
        <v>54049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 t="s">
        <v>21</v>
      </c>
      <c r="P13864" t="s">
        <v>1631</v>
      </c>
      <c r="Q13864" t="s">
        <v>103</v>
      </c>
    </row>
    <row r="13865" spans="1:17" hidden="1" x14ac:dyDescent="0.25">
      <c r="A13865" t="s">
        <v>54050</v>
      </c>
      <c r="B13865" t="s">
        <v>54051</v>
      </c>
      <c r="C13865" s="1" t="str">
        <f t="shared" si="2006"/>
        <v>21:0727</v>
      </c>
      <c r="D13865" s="1" t="str">
        <f t="shared" si="2013"/>
        <v>21:0214</v>
      </c>
      <c r="E13865" t="s">
        <v>54052</v>
      </c>
      <c r="F13865" t="s">
        <v>54053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 t="s">
        <v>3590</v>
      </c>
      <c r="P13865" t="s">
        <v>880</v>
      </c>
      <c r="Q13865" t="s">
        <v>29</v>
      </c>
    </row>
    <row r="13866" spans="1:17" hidden="1" x14ac:dyDescent="0.25">
      <c r="A13866" t="s">
        <v>54054</v>
      </c>
      <c r="B13866" t="s">
        <v>54055</v>
      </c>
      <c r="C13866" s="1" t="str">
        <f t="shared" si="2006"/>
        <v>21:0727</v>
      </c>
      <c r="D13866" s="1" t="str">
        <f t="shared" si="2013"/>
        <v>21:0214</v>
      </c>
      <c r="E13866" t="s">
        <v>54056</v>
      </c>
      <c r="F13866" t="s">
        <v>54057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 t="s">
        <v>21</v>
      </c>
      <c r="P13866" t="s">
        <v>3107</v>
      </c>
      <c r="Q13866" t="s">
        <v>392</v>
      </c>
    </row>
    <row r="13867" spans="1:17" hidden="1" x14ac:dyDescent="0.25">
      <c r="A13867" t="s">
        <v>54058</v>
      </c>
      <c r="B13867" t="s">
        <v>54059</v>
      </c>
      <c r="C13867" s="1" t="str">
        <f t="shared" si="2006"/>
        <v>21:0727</v>
      </c>
      <c r="D13867" s="1" t="str">
        <f t="shared" si="2013"/>
        <v>21:0214</v>
      </c>
      <c r="E13867" t="s">
        <v>54060</v>
      </c>
      <c r="F13867" t="s">
        <v>54061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 t="s">
        <v>2257</v>
      </c>
      <c r="P13867" t="s">
        <v>636</v>
      </c>
      <c r="Q13867" t="s">
        <v>59</v>
      </c>
    </row>
    <row r="13868" spans="1:17" hidden="1" x14ac:dyDescent="0.25">
      <c r="A13868" t="s">
        <v>54062</v>
      </c>
      <c r="B13868" t="s">
        <v>54063</v>
      </c>
      <c r="C13868" s="1" t="str">
        <f t="shared" si="2006"/>
        <v>21:0727</v>
      </c>
      <c r="D13868" s="1" t="str">
        <f t="shared" si="2013"/>
        <v>21:0214</v>
      </c>
      <c r="E13868" t="s">
        <v>54064</v>
      </c>
      <c r="F13868" t="s">
        <v>54065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 t="s">
        <v>21</v>
      </c>
      <c r="P13868" t="s">
        <v>1598</v>
      </c>
      <c r="Q13868" t="s">
        <v>392</v>
      </c>
    </row>
    <row r="13869" spans="1:17" hidden="1" x14ac:dyDescent="0.25">
      <c r="A13869" t="s">
        <v>54066</v>
      </c>
      <c r="B13869" t="s">
        <v>54067</v>
      </c>
      <c r="C13869" s="1" t="str">
        <f t="shared" si="2006"/>
        <v>21:0727</v>
      </c>
      <c r="D13869" s="1" t="str">
        <f t="shared" si="2013"/>
        <v>21:0214</v>
      </c>
      <c r="E13869" t="s">
        <v>54068</v>
      </c>
      <c r="F13869" t="s">
        <v>54069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 t="s">
        <v>21</v>
      </c>
      <c r="P13869" t="s">
        <v>1631</v>
      </c>
      <c r="Q13869" t="s">
        <v>23</v>
      </c>
    </row>
    <row r="13870" spans="1:17" hidden="1" x14ac:dyDescent="0.25">
      <c r="A13870" t="s">
        <v>54070</v>
      </c>
      <c r="B13870" t="s">
        <v>54071</v>
      </c>
      <c r="C13870" s="1" t="str">
        <f t="shared" si="2006"/>
        <v>21:0727</v>
      </c>
      <c r="D13870" s="1" t="str">
        <f t="shared" si="2013"/>
        <v>21:0214</v>
      </c>
      <c r="E13870" t="s">
        <v>54068</v>
      </c>
      <c r="F13870" t="s">
        <v>54072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 t="s">
        <v>21</v>
      </c>
      <c r="P13870" t="s">
        <v>1631</v>
      </c>
      <c r="Q13870" t="s">
        <v>29</v>
      </c>
    </row>
    <row r="13871" spans="1:17" hidden="1" x14ac:dyDescent="0.25">
      <c r="A13871" t="s">
        <v>54073</v>
      </c>
      <c r="B13871" t="s">
        <v>54074</v>
      </c>
      <c r="C13871" s="1" t="str">
        <f t="shared" si="2006"/>
        <v>21:0727</v>
      </c>
      <c r="D13871" s="1" t="str">
        <f t="shared" si="2013"/>
        <v>21:0214</v>
      </c>
      <c r="E13871" t="s">
        <v>54075</v>
      </c>
      <c r="F13871" t="s">
        <v>54076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 t="s">
        <v>21</v>
      </c>
      <c r="P13871" t="s">
        <v>6863</v>
      </c>
      <c r="Q13871" t="s">
        <v>103</v>
      </c>
    </row>
    <row r="13872" spans="1:17" hidden="1" x14ac:dyDescent="0.25">
      <c r="A13872" t="s">
        <v>54077</v>
      </c>
      <c r="B13872" t="s">
        <v>54078</v>
      </c>
      <c r="C13872" s="1" t="str">
        <f t="shared" si="2006"/>
        <v>21:0727</v>
      </c>
      <c r="D13872" s="1" t="str">
        <f t="shared" si="2013"/>
        <v>21:0214</v>
      </c>
      <c r="E13872" t="s">
        <v>54079</v>
      </c>
      <c r="F13872" t="s">
        <v>54080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 t="s">
        <v>21</v>
      </c>
      <c r="P13872" t="s">
        <v>636</v>
      </c>
      <c r="Q13872" t="s">
        <v>23</v>
      </c>
    </row>
    <row r="13873" spans="1:17" hidden="1" x14ac:dyDescent="0.25">
      <c r="A13873" t="s">
        <v>54081</v>
      </c>
      <c r="B13873" t="s">
        <v>54082</v>
      </c>
      <c r="C13873" s="1" t="str">
        <f t="shared" si="2006"/>
        <v>21:0727</v>
      </c>
      <c r="D13873" s="1" t="str">
        <f t="shared" si="2013"/>
        <v>21:0214</v>
      </c>
      <c r="E13873" t="s">
        <v>54083</v>
      </c>
      <c r="F13873" t="s">
        <v>54084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 t="s">
        <v>21</v>
      </c>
      <c r="P13873" t="s">
        <v>636</v>
      </c>
      <c r="Q13873" t="s">
        <v>103</v>
      </c>
    </row>
    <row r="13874" spans="1:17" hidden="1" x14ac:dyDescent="0.25">
      <c r="A13874" t="s">
        <v>54085</v>
      </c>
      <c r="B13874" t="s">
        <v>54086</v>
      </c>
      <c r="C13874" s="1" t="str">
        <f t="shared" ref="C13874:C13937" si="2016">HYPERLINK("http://geochem.nrcan.gc.ca/cdogs/content/bdl/bdl210727_e.htm", "21:0727")</f>
        <v>21:0727</v>
      </c>
      <c r="D13874" s="1" t="str">
        <f t="shared" si="2013"/>
        <v>21:0214</v>
      </c>
      <c r="E13874" t="s">
        <v>54087</v>
      </c>
      <c r="F13874" t="s">
        <v>54088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 t="s">
        <v>15720</v>
      </c>
      <c r="P13874" t="s">
        <v>1598</v>
      </c>
      <c r="Q13874" t="s">
        <v>392</v>
      </c>
    </row>
    <row r="13875" spans="1:17" hidden="1" x14ac:dyDescent="0.25">
      <c r="A13875" t="s">
        <v>54089</v>
      </c>
      <c r="B13875" t="s">
        <v>54090</v>
      </c>
      <c r="C13875" s="1" t="str">
        <f t="shared" si="2016"/>
        <v>21:0727</v>
      </c>
      <c r="D13875" s="1" t="str">
        <f t="shared" si="2013"/>
        <v>21:0214</v>
      </c>
      <c r="E13875" t="s">
        <v>54091</v>
      </c>
      <c r="F13875" t="s">
        <v>54092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 t="s">
        <v>2120</v>
      </c>
      <c r="P13875" t="s">
        <v>2943</v>
      </c>
      <c r="Q13875" t="s">
        <v>29</v>
      </c>
    </row>
    <row r="13876" spans="1:17" hidden="1" x14ac:dyDescent="0.25">
      <c r="A13876" t="s">
        <v>54093</v>
      </c>
      <c r="B13876" t="s">
        <v>54094</v>
      </c>
      <c r="C13876" s="1" t="str">
        <f t="shared" si="2016"/>
        <v>21:0727</v>
      </c>
      <c r="D13876" s="1" t="str">
        <f t="shared" si="2013"/>
        <v>21:0214</v>
      </c>
      <c r="E13876" t="s">
        <v>54095</v>
      </c>
      <c r="F13876" t="s">
        <v>54096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 t="s">
        <v>2720</v>
      </c>
      <c r="P13876" t="s">
        <v>391</v>
      </c>
      <c r="Q13876" t="s">
        <v>35</v>
      </c>
    </row>
    <row r="13877" spans="1:17" hidden="1" x14ac:dyDescent="0.25">
      <c r="A13877" t="s">
        <v>54097</v>
      </c>
      <c r="B13877" t="s">
        <v>54098</v>
      </c>
      <c r="C13877" s="1" t="str">
        <f t="shared" si="2016"/>
        <v>21:0727</v>
      </c>
      <c r="D13877" s="1" t="str">
        <f>HYPERLINK("http://geochem.nrcan.gc.ca/cdogs/content/svy/svy_e.htm", "")</f>
        <v/>
      </c>
      <c r="G13877" s="1" t="str">
        <f>HYPERLINK("http://geochem.nrcan.gc.ca/cdogs/content/cr_/cr_00086_e.htm", "86")</f>
        <v>86</v>
      </c>
      <c r="J13877" t="s">
        <v>11703</v>
      </c>
      <c r="K13877" t="s">
        <v>11704</v>
      </c>
      <c r="O13877" t="s">
        <v>3116</v>
      </c>
      <c r="P13877" t="s">
        <v>391</v>
      </c>
      <c r="Q13877" t="s">
        <v>23</v>
      </c>
    </row>
    <row r="13878" spans="1:17" hidden="1" x14ac:dyDescent="0.25">
      <c r="A13878" t="s">
        <v>54099</v>
      </c>
      <c r="B13878" t="s">
        <v>54100</v>
      </c>
      <c r="C13878" s="1" t="str">
        <f t="shared" si="2016"/>
        <v>21:0727</v>
      </c>
      <c r="D13878" s="1" t="str">
        <f t="shared" ref="D13878:D13904" si="2017">HYPERLINK("http://geochem.nrcan.gc.ca/cdogs/content/svy/svy210214_e.htm", "21:0214")</f>
        <v>21:0214</v>
      </c>
      <c r="E13878" t="s">
        <v>54101</v>
      </c>
      <c r="F13878" t="s">
        <v>54102</v>
      </c>
      <c r="H13878">
        <v>63.163159899999997</v>
      </c>
      <c r="I13878">
        <v>-134.64196939999999</v>
      </c>
      <c r="J13878" s="1" t="str">
        <f t="shared" ref="J13878:J13904" si="2018">HYPERLINK("http://geochem.nrcan.gc.ca/cdogs/content/kwd/kwd020018_e.htm", "Fluid (stream)")</f>
        <v>Fluid (stream)</v>
      </c>
      <c r="K13878" s="1" t="str">
        <f t="shared" ref="K13878:K13904" si="2019">HYPERLINK("http://geochem.nrcan.gc.ca/cdogs/content/kwd/kwd080007_e.htm", "Untreated Water")</f>
        <v>Untreated Water</v>
      </c>
      <c r="O13878" t="s">
        <v>21</v>
      </c>
      <c r="P13878" t="s">
        <v>22</v>
      </c>
      <c r="Q13878" t="s">
        <v>46</v>
      </c>
    </row>
    <row r="13879" spans="1:17" hidden="1" x14ac:dyDescent="0.25">
      <c r="A13879" t="s">
        <v>54103</v>
      </c>
      <c r="B13879" t="s">
        <v>54104</v>
      </c>
      <c r="C13879" s="1" t="str">
        <f t="shared" si="2016"/>
        <v>21:0727</v>
      </c>
      <c r="D13879" s="1" t="str">
        <f t="shared" si="2017"/>
        <v>21:0214</v>
      </c>
      <c r="E13879" t="s">
        <v>54105</v>
      </c>
      <c r="F13879" t="s">
        <v>54106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 t="s">
        <v>21</v>
      </c>
      <c r="P13879" t="s">
        <v>583</v>
      </c>
      <c r="Q13879" t="s">
        <v>71</v>
      </c>
    </row>
    <row r="13880" spans="1:17" hidden="1" x14ac:dyDescent="0.25">
      <c r="A13880" t="s">
        <v>54107</v>
      </c>
      <c r="B13880" t="s">
        <v>54108</v>
      </c>
      <c r="C13880" s="1" t="str">
        <f t="shared" si="2016"/>
        <v>21:0727</v>
      </c>
      <c r="D13880" s="1" t="str">
        <f t="shared" si="2017"/>
        <v>21:0214</v>
      </c>
      <c r="E13880" t="s">
        <v>54109</v>
      </c>
      <c r="F13880" t="s">
        <v>54110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 t="s">
        <v>21</v>
      </c>
      <c r="P13880" t="s">
        <v>22</v>
      </c>
      <c r="Q13880" t="s">
        <v>149</v>
      </c>
    </row>
    <row r="13881" spans="1:17" hidden="1" x14ac:dyDescent="0.25">
      <c r="A13881" t="s">
        <v>54111</v>
      </c>
      <c r="B13881" t="s">
        <v>54112</v>
      </c>
      <c r="C13881" s="1" t="str">
        <f t="shared" si="2016"/>
        <v>21:0727</v>
      </c>
      <c r="D13881" s="1" t="str">
        <f t="shared" si="2017"/>
        <v>21:0214</v>
      </c>
      <c r="E13881" t="s">
        <v>54113</v>
      </c>
      <c r="F13881" t="s">
        <v>54114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 t="s">
        <v>10710</v>
      </c>
      <c r="P13881" t="s">
        <v>2212</v>
      </c>
      <c r="Q13881" t="s">
        <v>522</v>
      </c>
    </row>
    <row r="13882" spans="1:17" hidden="1" x14ac:dyDescent="0.25">
      <c r="A13882" t="s">
        <v>54115</v>
      </c>
      <c r="B13882" t="s">
        <v>54116</v>
      </c>
      <c r="C13882" s="1" t="str">
        <f t="shared" si="2016"/>
        <v>21:0727</v>
      </c>
      <c r="D13882" s="1" t="str">
        <f t="shared" si="2017"/>
        <v>21:0214</v>
      </c>
      <c r="E13882" t="s">
        <v>54117</v>
      </c>
      <c r="F13882" t="s">
        <v>54118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 t="s">
        <v>21</v>
      </c>
      <c r="P13882" t="s">
        <v>22</v>
      </c>
      <c r="Q13882" t="s">
        <v>46</v>
      </c>
    </row>
    <row r="13883" spans="1:17" hidden="1" x14ac:dyDescent="0.25">
      <c r="A13883" t="s">
        <v>54119</v>
      </c>
      <c r="B13883" t="s">
        <v>54120</v>
      </c>
      <c r="C13883" s="1" t="str">
        <f t="shared" si="2016"/>
        <v>21:0727</v>
      </c>
      <c r="D13883" s="1" t="str">
        <f t="shared" si="2017"/>
        <v>21:0214</v>
      </c>
      <c r="E13883" t="s">
        <v>54121</v>
      </c>
      <c r="F13883" t="s">
        <v>54122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 t="s">
        <v>17169</v>
      </c>
      <c r="P13883" t="s">
        <v>22</v>
      </c>
      <c r="Q13883" t="s">
        <v>23</v>
      </c>
    </row>
    <row r="13884" spans="1:17" hidden="1" x14ac:dyDescent="0.25">
      <c r="A13884" t="s">
        <v>54123</v>
      </c>
      <c r="B13884" t="s">
        <v>54124</v>
      </c>
      <c r="C13884" s="1" t="str">
        <f t="shared" si="2016"/>
        <v>21:0727</v>
      </c>
      <c r="D13884" s="1" t="str">
        <f t="shared" si="2017"/>
        <v>21:0214</v>
      </c>
      <c r="E13884" t="s">
        <v>54125</v>
      </c>
      <c r="F13884" t="s">
        <v>54126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 t="s">
        <v>54127</v>
      </c>
      <c r="P13884" t="s">
        <v>583</v>
      </c>
      <c r="Q13884" t="s">
        <v>392</v>
      </c>
    </row>
    <row r="13885" spans="1:17" hidden="1" x14ac:dyDescent="0.25">
      <c r="A13885" t="s">
        <v>54128</v>
      </c>
      <c r="B13885" t="s">
        <v>54129</v>
      </c>
      <c r="C13885" s="1" t="str">
        <f t="shared" si="2016"/>
        <v>21:0727</v>
      </c>
      <c r="D13885" s="1" t="str">
        <f t="shared" si="2017"/>
        <v>21:0214</v>
      </c>
      <c r="E13885" t="s">
        <v>54130</v>
      </c>
      <c r="F13885" t="s">
        <v>54131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 t="s">
        <v>607</v>
      </c>
      <c r="P13885" t="s">
        <v>583</v>
      </c>
      <c r="Q13885" t="s">
        <v>59</v>
      </c>
    </row>
    <row r="13886" spans="1:17" hidden="1" x14ac:dyDescent="0.25">
      <c r="A13886" t="s">
        <v>54132</v>
      </c>
      <c r="B13886" t="s">
        <v>54133</v>
      </c>
      <c r="C13886" s="1" t="str">
        <f t="shared" si="2016"/>
        <v>21:0727</v>
      </c>
      <c r="D13886" s="1" t="str">
        <f t="shared" si="2017"/>
        <v>21:0214</v>
      </c>
      <c r="E13886" t="s">
        <v>54134</v>
      </c>
      <c r="F13886" t="s">
        <v>54135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 t="s">
        <v>21</v>
      </c>
      <c r="P13886" t="s">
        <v>356</v>
      </c>
      <c r="Q13886" t="s">
        <v>198</v>
      </c>
    </row>
    <row r="13887" spans="1:17" hidden="1" x14ac:dyDescent="0.25">
      <c r="A13887" t="s">
        <v>54136</v>
      </c>
      <c r="B13887" t="s">
        <v>54137</v>
      </c>
      <c r="C13887" s="1" t="str">
        <f t="shared" si="2016"/>
        <v>21:0727</v>
      </c>
      <c r="D13887" s="1" t="str">
        <f t="shared" si="2017"/>
        <v>21:0214</v>
      </c>
      <c r="E13887" t="s">
        <v>54138</v>
      </c>
      <c r="F13887" t="s">
        <v>54139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 t="s">
        <v>21</v>
      </c>
      <c r="P13887" t="s">
        <v>356</v>
      </c>
      <c r="Q13887" t="s">
        <v>59</v>
      </c>
    </row>
    <row r="13888" spans="1:17" hidden="1" x14ac:dyDescent="0.25">
      <c r="A13888" t="s">
        <v>54140</v>
      </c>
      <c r="B13888" t="s">
        <v>54141</v>
      </c>
      <c r="C13888" s="1" t="str">
        <f t="shared" si="2016"/>
        <v>21:0727</v>
      </c>
      <c r="D13888" s="1" t="str">
        <f t="shared" si="2017"/>
        <v>21:0214</v>
      </c>
      <c r="E13888" t="s">
        <v>54142</v>
      </c>
      <c r="F13888" t="s">
        <v>54143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 t="s">
        <v>21</v>
      </c>
      <c r="P13888" t="s">
        <v>356</v>
      </c>
      <c r="Q13888" t="s">
        <v>93</v>
      </c>
    </row>
    <row r="13889" spans="1:17" hidden="1" x14ac:dyDescent="0.25">
      <c r="A13889" t="s">
        <v>54144</v>
      </c>
      <c r="B13889" t="s">
        <v>54145</v>
      </c>
      <c r="C13889" s="1" t="str">
        <f t="shared" si="2016"/>
        <v>21:0727</v>
      </c>
      <c r="D13889" s="1" t="str">
        <f t="shared" si="2017"/>
        <v>21:0214</v>
      </c>
      <c r="E13889" t="s">
        <v>54142</v>
      </c>
      <c r="F13889" t="s">
        <v>54146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 t="s">
        <v>21</v>
      </c>
      <c r="P13889" t="s">
        <v>356</v>
      </c>
      <c r="Q13889" t="s">
        <v>93</v>
      </c>
    </row>
    <row r="13890" spans="1:17" hidden="1" x14ac:dyDescent="0.25">
      <c r="A13890" t="s">
        <v>54147</v>
      </c>
      <c r="B13890" t="s">
        <v>54148</v>
      </c>
      <c r="C13890" s="1" t="str">
        <f t="shared" si="2016"/>
        <v>21:0727</v>
      </c>
      <c r="D13890" s="1" t="str">
        <f t="shared" si="2017"/>
        <v>21:0214</v>
      </c>
      <c r="E13890" t="s">
        <v>54149</v>
      </c>
      <c r="F13890" t="s">
        <v>54150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 t="s">
        <v>21</v>
      </c>
      <c r="P13890" t="s">
        <v>356</v>
      </c>
      <c r="Q13890" t="s">
        <v>71</v>
      </c>
    </row>
    <row r="13891" spans="1:17" hidden="1" x14ac:dyDescent="0.25">
      <c r="A13891" t="s">
        <v>54151</v>
      </c>
      <c r="B13891" t="s">
        <v>54152</v>
      </c>
      <c r="C13891" s="1" t="str">
        <f t="shared" si="2016"/>
        <v>21:0727</v>
      </c>
      <c r="D13891" s="1" t="str">
        <f t="shared" si="2017"/>
        <v>21:0214</v>
      </c>
      <c r="E13891" t="s">
        <v>54153</v>
      </c>
      <c r="F13891" t="s">
        <v>54154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 t="s">
        <v>21</v>
      </c>
      <c r="P13891" t="s">
        <v>583</v>
      </c>
      <c r="Q13891" t="s">
        <v>522</v>
      </c>
    </row>
    <row r="13892" spans="1:17" hidden="1" x14ac:dyDescent="0.25">
      <c r="A13892" t="s">
        <v>54155</v>
      </c>
      <c r="B13892" t="s">
        <v>54156</v>
      </c>
      <c r="C13892" s="1" t="str">
        <f t="shared" si="2016"/>
        <v>21:0727</v>
      </c>
      <c r="D13892" s="1" t="str">
        <f t="shared" si="2017"/>
        <v>21:0214</v>
      </c>
      <c r="E13892" t="s">
        <v>54157</v>
      </c>
      <c r="F13892" t="s">
        <v>54158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 t="s">
        <v>21</v>
      </c>
      <c r="P13892" t="s">
        <v>22</v>
      </c>
      <c r="Q13892" t="s">
        <v>522</v>
      </c>
    </row>
    <row r="13893" spans="1:17" hidden="1" x14ac:dyDescent="0.25">
      <c r="A13893" t="s">
        <v>54159</v>
      </c>
      <c r="B13893" t="s">
        <v>54160</v>
      </c>
      <c r="C13893" s="1" t="str">
        <f t="shared" si="2016"/>
        <v>21:0727</v>
      </c>
      <c r="D13893" s="1" t="str">
        <f t="shared" si="2017"/>
        <v>21:0214</v>
      </c>
      <c r="E13893" t="s">
        <v>54161</v>
      </c>
      <c r="F13893" t="s">
        <v>54162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 t="s">
        <v>21</v>
      </c>
      <c r="P13893" t="s">
        <v>22</v>
      </c>
      <c r="Q13893" t="s">
        <v>198</v>
      </c>
    </row>
    <row r="13894" spans="1:17" hidden="1" x14ac:dyDescent="0.25">
      <c r="A13894" t="s">
        <v>54163</v>
      </c>
      <c r="B13894" t="s">
        <v>54164</v>
      </c>
      <c r="C13894" s="1" t="str">
        <f t="shared" si="2016"/>
        <v>21:0727</v>
      </c>
      <c r="D13894" s="1" t="str">
        <f t="shared" si="2017"/>
        <v>21:0214</v>
      </c>
      <c r="E13894" t="s">
        <v>54165</v>
      </c>
      <c r="F13894" t="s">
        <v>54166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 t="s">
        <v>21</v>
      </c>
      <c r="P13894" t="s">
        <v>356</v>
      </c>
      <c r="Q13894" t="s">
        <v>198</v>
      </c>
    </row>
    <row r="13895" spans="1:17" hidden="1" x14ac:dyDescent="0.25">
      <c r="A13895" t="s">
        <v>54167</v>
      </c>
      <c r="B13895" t="s">
        <v>54168</v>
      </c>
      <c r="C13895" s="1" t="str">
        <f t="shared" si="2016"/>
        <v>21:0727</v>
      </c>
      <c r="D13895" s="1" t="str">
        <f t="shared" si="2017"/>
        <v>21:0214</v>
      </c>
      <c r="E13895" t="s">
        <v>54169</v>
      </c>
      <c r="F13895" t="s">
        <v>54170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 t="s">
        <v>21</v>
      </c>
      <c r="P13895" t="s">
        <v>22</v>
      </c>
      <c r="Q13895" t="s">
        <v>29</v>
      </c>
    </row>
    <row r="13896" spans="1:17" hidden="1" x14ac:dyDescent="0.25">
      <c r="A13896" t="s">
        <v>54171</v>
      </c>
      <c r="B13896" t="s">
        <v>54172</v>
      </c>
      <c r="C13896" s="1" t="str">
        <f t="shared" si="2016"/>
        <v>21:0727</v>
      </c>
      <c r="D13896" s="1" t="str">
        <f t="shared" si="2017"/>
        <v>21:0214</v>
      </c>
      <c r="E13896" t="s">
        <v>54173</v>
      </c>
      <c r="F13896" t="s">
        <v>54174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 t="s">
        <v>21</v>
      </c>
      <c r="P13896" t="s">
        <v>356</v>
      </c>
      <c r="Q13896" t="s">
        <v>93</v>
      </c>
    </row>
    <row r="13897" spans="1:17" hidden="1" x14ac:dyDescent="0.25">
      <c r="A13897" t="s">
        <v>54175</v>
      </c>
      <c r="B13897" t="s">
        <v>54176</v>
      </c>
      <c r="C13897" s="1" t="str">
        <f t="shared" si="2016"/>
        <v>21:0727</v>
      </c>
      <c r="D13897" s="1" t="str">
        <f t="shared" si="2017"/>
        <v>21:0214</v>
      </c>
      <c r="E13897" t="s">
        <v>54177</v>
      </c>
      <c r="F13897" t="s">
        <v>54178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 t="s">
        <v>21</v>
      </c>
      <c r="P13897" t="s">
        <v>356</v>
      </c>
      <c r="Q13897" t="s">
        <v>103</v>
      </c>
    </row>
    <row r="13898" spans="1:17" hidden="1" x14ac:dyDescent="0.25">
      <c r="A13898" t="s">
        <v>54179</v>
      </c>
      <c r="B13898" t="s">
        <v>54180</v>
      </c>
      <c r="C13898" s="1" t="str">
        <f t="shared" si="2016"/>
        <v>21:0727</v>
      </c>
      <c r="D13898" s="1" t="str">
        <f t="shared" si="2017"/>
        <v>21:0214</v>
      </c>
      <c r="E13898" t="s">
        <v>54181</v>
      </c>
      <c r="F13898" t="s">
        <v>54182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 t="s">
        <v>21</v>
      </c>
      <c r="P13898" t="s">
        <v>356</v>
      </c>
      <c r="Q13898" t="s">
        <v>198</v>
      </c>
    </row>
    <row r="13899" spans="1:17" hidden="1" x14ac:dyDescent="0.25">
      <c r="A13899" t="s">
        <v>54183</v>
      </c>
      <c r="B13899" t="s">
        <v>54184</v>
      </c>
      <c r="C13899" s="1" t="str">
        <f t="shared" si="2016"/>
        <v>21:0727</v>
      </c>
      <c r="D13899" s="1" t="str">
        <f t="shared" si="2017"/>
        <v>21:0214</v>
      </c>
      <c r="E13899" t="s">
        <v>54185</v>
      </c>
      <c r="F13899" t="s">
        <v>54186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 t="s">
        <v>21</v>
      </c>
      <c r="P13899" t="s">
        <v>356</v>
      </c>
      <c r="Q13899" t="s">
        <v>215</v>
      </c>
    </row>
    <row r="13900" spans="1:17" hidden="1" x14ac:dyDescent="0.25">
      <c r="A13900" t="s">
        <v>54187</v>
      </c>
      <c r="B13900" t="s">
        <v>54188</v>
      </c>
      <c r="C13900" s="1" t="str">
        <f t="shared" si="2016"/>
        <v>21:0727</v>
      </c>
      <c r="D13900" s="1" t="str">
        <f t="shared" si="2017"/>
        <v>21:0214</v>
      </c>
      <c r="E13900" t="s">
        <v>54189</v>
      </c>
      <c r="F13900" t="s">
        <v>54190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 t="s">
        <v>3406</v>
      </c>
      <c r="P13900" t="s">
        <v>45</v>
      </c>
      <c r="Q13900" t="s">
        <v>29</v>
      </c>
    </row>
    <row r="13901" spans="1:17" hidden="1" x14ac:dyDescent="0.25">
      <c r="A13901" t="s">
        <v>54191</v>
      </c>
      <c r="B13901" t="s">
        <v>54192</v>
      </c>
      <c r="C13901" s="1" t="str">
        <f t="shared" si="2016"/>
        <v>21:0727</v>
      </c>
      <c r="D13901" s="1" t="str">
        <f t="shared" si="2017"/>
        <v>21:0214</v>
      </c>
      <c r="E13901" t="s">
        <v>54193</v>
      </c>
      <c r="F13901" t="s">
        <v>54194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 t="s">
        <v>21</v>
      </c>
      <c r="P13901" t="s">
        <v>2212</v>
      </c>
      <c r="Q13901" t="s">
        <v>46</v>
      </c>
    </row>
    <row r="13902" spans="1:17" hidden="1" x14ac:dyDescent="0.25">
      <c r="A13902" t="s">
        <v>54195</v>
      </c>
      <c r="B13902" t="s">
        <v>54196</v>
      </c>
      <c r="C13902" s="1" t="str">
        <f t="shared" si="2016"/>
        <v>21:0727</v>
      </c>
      <c r="D13902" s="1" t="str">
        <f t="shared" si="2017"/>
        <v>21:0214</v>
      </c>
      <c r="E13902" t="s">
        <v>54197</v>
      </c>
      <c r="F13902" t="s">
        <v>54198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 t="s">
        <v>21</v>
      </c>
      <c r="P13902" t="s">
        <v>583</v>
      </c>
      <c r="Q13902" t="s">
        <v>398</v>
      </c>
    </row>
    <row r="13903" spans="1:17" hidden="1" x14ac:dyDescent="0.25">
      <c r="A13903" t="s">
        <v>54199</v>
      </c>
      <c r="B13903" t="s">
        <v>54200</v>
      </c>
      <c r="C13903" s="1" t="str">
        <f t="shared" si="2016"/>
        <v>21:0727</v>
      </c>
      <c r="D13903" s="1" t="str">
        <f t="shared" si="2017"/>
        <v>21:0214</v>
      </c>
      <c r="E13903" t="s">
        <v>54201</v>
      </c>
      <c r="F13903" t="s">
        <v>54202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 t="s">
        <v>680</v>
      </c>
      <c r="P13903" t="s">
        <v>356</v>
      </c>
      <c r="Q13903" t="s">
        <v>365</v>
      </c>
    </row>
    <row r="13904" spans="1:17" hidden="1" x14ac:dyDescent="0.25">
      <c r="A13904" t="s">
        <v>54203</v>
      </c>
      <c r="B13904" t="s">
        <v>54204</v>
      </c>
      <c r="C13904" s="1" t="str">
        <f t="shared" si="2016"/>
        <v>21:0727</v>
      </c>
      <c r="D13904" s="1" t="str">
        <f t="shared" si="2017"/>
        <v>21:0214</v>
      </c>
      <c r="E13904" t="s">
        <v>54205</v>
      </c>
      <c r="F13904" t="s">
        <v>54206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 t="s">
        <v>680</v>
      </c>
      <c r="P13904" t="s">
        <v>45</v>
      </c>
      <c r="Q13904" t="s">
        <v>46</v>
      </c>
    </row>
    <row r="13905" spans="1:17" hidden="1" x14ac:dyDescent="0.25">
      <c r="A13905" t="s">
        <v>54207</v>
      </c>
      <c r="B13905" t="s">
        <v>54208</v>
      </c>
      <c r="C13905" s="1" t="str">
        <f t="shared" si="2016"/>
        <v>21:0727</v>
      </c>
      <c r="D13905" s="1" t="str">
        <f>HYPERLINK("http://geochem.nrcan.gc.ca/cdogs/content/svy/svy_e.htm", "")</f>
        <v/>
      </c>
      <c r="G13905" s="1" t="str">
        <f>HYPERLINK("http://geochem.nrcan.gc.ca/cdogs/content/cr_/cr_00086_e.htm", "86")</f>
        <v>86</v>
      </c>
      <c r="J13905" t="s">
        <v>11703</v>
      </c>
      <c r="K13905" t="s">
        <v>11704</v>
      </c>
      <c r="O13905" t="s">
        <v>9517</v>
      </c>
      <c r="P13905" t="s">
        <v>2943</v>
      </c>
      <c r="Q13905" t="s">
        <v>392</v>
      </c>
    </row>
    <row r="13906" spans="1:17" hidden="1" x14ac:dyDescent="0.25">
      <c r="A13906" t="s">
        <v>54209</v>
      </c>
      <c r="B13906" t="s">
        <v>54210</v>
      </c>
      <c r="C13906" s="1" t="str">
        <f t="shared" si="2016"/>
        <v>21:0727</v>
      </c>
      <c r="D13906" s="1" t="str">
        <f>HYPERLINK("http://geochem.nrcan.gc.ca/cdogs/content/svy/svy210214_e.htm", "21:0214")</f>
        <v>21:0214</v>
      </c>
      <c r="E13906" t="s">
        <v>54211</v>
      </c>
      <c r="F13906" t="s">
        <v>54212</v>
      </c>
      <c r="H13906">
        <v>63.293089999999999</v>
      </c>
      <c r="I13906">
        <v>-134.37903600000001</v>
      </c>
      <c r="J13906" s="1" t="str">
        <f>HYPERLINK("http://geochem.nrcan.gc.ca/cdogs/content/kwd/kwd020018_e.htm", "Fluid (stream)")</f>
        <v>Fluid (stream)</v>
      </c>
      <c r="K13906" s="1" t="str">
        <f>HYPERLINK("http://geochem.nrcan.gc.ca/cdogs/content/kwd/kwd080007_e.htm", "Untreated Water")</f>
        <v>Untreated Water</v>
      </c>
      <c r="O13906" t="s">
        <v>21</v>
      </c>
      <c r="P13906" t="s">
        <v>22</v>
      </c>
      <c r="Q13906" t="s">
        <v>29</v>
      </c>
    </row>
    <row r="13907" spans="1:17" hidden="1" x14ac:dyDescent="0.25">
      <c r="A13907" t="s">
        <v>54213</v>
      </c>
      <c r="B13907" t="s">
        <v>54214</v>
      </c>
      <c r="C13907" s="1" t="str">
        <f t="shared" si="2016"/>
        <v>21:0727</v>
      </c>
      <c r="D13907" s="1" t="str">
        <f>HYPERLINK("http://geochem.nrcan.gc.ca/cdogs/content/svy/svy210214_e.htm", "21:0214")</f>
        <v>21:0214</v>
      </c>
      <c r="E13907" t="s">
        <v>54215</v>
      </c>
      <c r="F13907" t="s">
        <v>54216</v>
      </c>
      <c r="H13907">
        <v>63.319786899999997</v>
      </c>
      <c r="I13907">
        <v>-134.35582199999999</v>
      </c>
      <c r="J13907" s="1" t="str">
        <f>HYPERLINK("http://geochem.nrcan.gc.ca/cdogs/content/kwd/kwd020018_e.htm", "Fluid (stream)")</f>
        <v>Fluid (stream)</v>
      </c>
      <c r="K13907" s="1" t="str">
        <f>HYPERLINK("http://geochem.nrcan.gc.ca/cdogs/content/kwd/kwd080007_e.htm", "Untreated Water")</f>
        <v>Untreated Water</v>
      </c>
      <c r="O13907" t="s">
        <v>3651</v>
      </c>
      <c r="P13907" t="s">
        <v>356</v>
      </c>
      <c r="Q13907" t="s">
        <v>29</v>
      </c>
    </row>
    <row r="13908" spans="1:17" hidden="1" x14ac:dyDescent="0.25">
      <c r="A13908" t="s">
        <v>54217</v>
      </c>
      <c r="B13908" t="s">
        <v>54218</v>
      </c>
      <c r="C13908" s="1" t="str">
        <f t="shared" si="2016"/>
        <v>21:0727</v>
      </c>
      <c r="D13908" s="1" t="str">
        <f>HYPERLINK("http://geochem.nrcan.gc.ca/cdogs/content/svy/svy_e.htm", "")</f>
        <v/>
      </c>
      <c r="G13908" s="1" t="str">
        <f>HYPERLINK("http://geochem.nrcan.gc.ca/cdogs/content/cr_/cr_00084_e.htm", "84")</f>
        <v>84</v>
      </c>
      <c r="J13908" t="s">
        <v>11703</v>
      </c>
      <c r="K13908" t="s">
        <v>11704</v>
      </c>
      <c r="O13908" t="s">
        <v>3376</v>
      </c>
      <c r="P13908" t="s">
        <v>22</v>
      </c>
      <c r="Q13908" t="s">
        <v>59</v>
      </c>
    </row>
    <row r="13909" spans="1:17" hidden="1" x14ac:dyDescent="0.25">
      <c r="A13909" t="s">
        <v>54219</v>
      </c>
      <c r="B13909" t="s">
        <v>54220</v>
      </c>
      <c r="C13909" s="1" t="str">
        <f t="shared" si="2016"/>
        <v>21:0727</v>
      </c>
      <c r="D13909" s="1" t="str">
        <f t="shared" ref="D13909:D13932" si="2020">HYPERLINK("http://geochem.nrcan.gc.ca/cdogs/content/svy/svy210214_e.htm", "21:0214")</f>
        <v>21:0214</v>
      </c>
      <c r="E13909" t="s">
        <v>54221</v>
      </c>
      <c r="F13909" t="s">
        <v>54222</v>
      </c>
      <c r="H13909">
        <v>63.315318599999998</v>
      </c>
      <c r="I13909">
        <v>-134.33081390000001</v>
      </c>
      <c r="J13909" s="1" t="str">
        <f t="shared" ref="J13909:J13932" si="2021">HYPERLINK("http://geochem.nrcan.gc.ca/cdogs/content/kwd/kwd020018_e.htm", "Fluid (stream)")</f>
        <v>Fluid (stream)</v>
      </c>
      <c r="K13909" s="1" t="str">
        <f t="shared" ref="K13909:K13932" si="2022">HYPERLINK("http://geochem.nrcan.gc.ca/cdogs/content/kwd/kwd080007_e.htm", "Untreated Water")</f>
        <v>Untreated Water</v>
      </c>
      <c r="O13909" t="s">
        <v>21</v>
      </c>
      <c r="P13909" t="s">
        <v>22</v>
      </c>
      <c r="Q13909" t="s">
        <v>46</v>
      </c>
    </row>
    <row r="13910" spans="1:17" hidden="1" x14ac:dyDescent="0.25">
      <c r="A13910" t="s">
        <v>54223</v>
      </c>
      <c r="B13910" t="s">
        <v>54224</v>
      </c>
      <c r="C13910" s="1" t="str">
        <f t="shared" si="2016"/>
        <v>21:0727</v>
      </c>
      <c r="D13910" s="1" t="str">
        <f t="shared" si="2020"/>
        <v>21:0214</v>
      </c>
      <c r="E13910" t="s">
        <v>54221</v>
      </c>
      <c r="F13910" t="s">
        <v>54225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 t="s">
        <v>21</v>
      </c>
      <c r="P13910" t="s">
        <v>356</v>
      </c>
      <c r="Q13910" t="s">
        <v>46</v>
      </c>
    </row>
    <row r="13911" spans="1:17" hidden="1" x14ac:dyDescent="0.25">
      <c r="A13911" t="s">
        <v>54226</v>
      </c>
      <c r="B13911" t="s">
        <v>54227</v>
      </c>
      <c r="C13911" s="1" t="str">
        <f t="shared" si="2016"/>
        <v>21:0727</v>
      </c>
      <c r="D13911" s="1" t="str">
        <f t="shared" si="2020"/>
        <v>21:0214</v>
      </c>
      <c r="E13911" t="s">
        <v>54228</v>
      </c>
      <c r="F13911" t="s">
        <v>54229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 t="s">
        <v>21</v>
      </c>
      <c r="P13911" t="s">
        <v>45</v>
      </c>
      <c r="Q13911" t="s">
        <v>59</v>
      </c>
    </row>
    <row r="13912" spans="1:17" hidden="1" x14ac:dyDescent="0.25">
      <c r="A13912" t="s">
        <v>54230</v>
      </c>
      <c r="B13912" t="s">
        <v>54231</v>
      </c>
      <c r="C13912" s="1" t="str">
        <f t="shared" si="2016"/>
        <v>21:0727</v>
      </c>
      <c r="D13912" s="1" t="str">
        <f t="shared" si="2020"/>
        <v>21:0214</v>
      </c>
      <c r="E13912" t="s">
        <v>54232</v>
      </c>
      <c r="F13912" t="s">
        <v>54233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 t="s">
        <v>21</v>
      </c>
      <c r="P13912" t="s">
        <v>356</v>
      </c>
      <c r="Q13912" t="s">
        <v>71</v>
      </c>
    </row>
    <row r="13913" spans="1:17" hidden="1" x14ac:dyDescent="0.25">
      <c r="A13913" t="s">
        <v>54234</v>
      </c>
      <c r="B13913" t="s">
        <v>54235</v>
      </c>
      <c r="C13913" s="1" t="str">
        <f t="shared" si="2016"/>
        <v>21:0727</v>
      </c>
      <c r="D13913" s="1" t="str">
        <f t="shared" si="2020"/>
        <v>21:0214</v>
      </c>
      <c r="E13913" t="s">
        <v>54236</v>
      </c>
      <c r="F13913" t="s">
        <v>54237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 t="s">
        <v>21</v>
      </c>
      <c r="P13913" t="s">
        <v>22</v>
      </c>
      <c r="Q13913" t="s">
        <v>23</v>
      </c>
    </row>
    <row r="13914" spans="1:17" hidden="1" x14ac:dyDescent="0.25">
      <c r="A13914" t="s">
        <v>54238</v>
      </c>
      <c r="B13914" t="s">
        <v>54239</v>
      </c>
      <c r="C13914" s="1" t="str">
        <f t="shared" si="2016"/>
        <v>21:0727</v>
      </c>
      <c r="D13914" s="1" t="str">
        <f t="shared" si="2020"/>
        <v>21:0214</v>
      </c>
      <c r="E13914" t="s">
        <v>54240</v>
      </c>
      <c r="F13914" t="s">
        <v>54241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 t="s">
        <v>21</v>
      </c>
      <c r="P13914" t="s">
        <v>356</v>
      </c>
      <c r="Q13914" t="s">
        <v>59</v>
      </c>
    </row>
    <row r="13915" spans="1:17" hidden="1" x14ac:dyDescent="0.25">
      <c r="A13915" t="s">
        <v>54242</v>
      </c>
      <c r="B13915" t="s">
        <v>54243</v>
      </c>
      <c r="C13915" s="1" t="str">
        <f t="shared" si="2016"/>
        <v>21:0727</v>
      </c>
      <c r="D13915" s="1" t="str">
        <f t="shared" si="2020"/>
        <v>21:0214</v>
      </c>
      <c r="E13915" t="s">
        <v>54244</v>
      </c>
      <c r="F13915" t="s">
        <v>54245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 t="s">
        <v>21</v>
      </c>
      <c r="P13915" t="s">
        <v>45</v>
      </c>
      <c r="Q13915" t="s">
        <v>93</v>
      </c>
    </row>
    <row r="13916" spans="1:17" hidden="1" x14ac:dyDescent="0.25">
      <c r="A13916" t="s">
        <v>54246</v>
      </c>
      <c r="B13916" t="s">
        <v>54247</v>
      </c>
      <c r="C13916" s="1" t="str">
        <f t="shared" si="2016"/>
        <v>21:0727</v>
      </c>
      <c r="D13916" s="1" t="str">
        <f t="shared" si="2020"/>
        <v>21:0214</v>
      </c>
      <c r="E13916" t="s">
        <v>54248</v>
      </c>
      <c r="F13916" t="s">
        <v>54249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 t="s">
        <v>21</v>
      </c>
      <c r="P13916" t="s">
        <v>356</v>
      </c>
      <c r="Q13916" t="s">
        <v>46</v>
      </c>
    </row>
    <row r="13917" spans="1:17" hidden="1" x14ac:dyDescent="0.25">
      <c r="A13917" t="s">
        <v>54250</v>
      </c>
      <c r="B13917" t="s">
        <v>54251</v>
      </c>
      <c r="C13917" s="1" t="str">
        <f t="shared" si="2016"/>
        <v>21:0727</v>
      </c>
      <c r="D13917" s="1" t="str">
        <f t="shared" si="2020"/>
        <v>21:0214</v>
      </c>
      <c r="E13917" t="s">
        <v>54252</v>
      </c>
      <c r="F13917" t="s">
        <v>54253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 t="s">
        <v>21</v>
      </c>
      <c r="P13917" t="s">
        <v>22</v>
      </c>
      <c r="Q13917" t="s">
        <v>29</v>
      </c>
    </row>
    <row r="13918" spans="1:17" hidden="1" x14ac:dyDescent="0.25">
      <c r="A13918" t="s">
        <v>54254</v>
      </c>
      <c r="B13918" t="s">
        <v>54255</v>
      </c>
      <c r="C13918" s="1" t="str">
        <f t="shared" si="2016"/>
        <v>21:0727</v>
      </c>
      <c r="D13918" s="1" t="str">
        <f t="shared" si="2020"/>
        <v>21:0214</v>
      </c>
      <c r="E13918" t="s">
        <v>54256</v>
      </c>
      <c r="F13918" t="s">
        <v>54257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 t="s">
        <v>1812</v>
      </c>
      <c r="P13918" t="s">
        <v>636</v>
      </c>
      <c r="Q13918" t="s">
        <v>59</v>
      </c>
    </row>
    <row r="13919" spans="1:17" hidden="1" x14ac:dyDescent="0.25">
      <c r="A13919" t="s">
        <v>54258</v>
      </c>
      <c r="B13919" t="s">
        <v>54259</v>
      </c>
      <c r="C13919" s="1" t="str">
        <f t="shared" si="2016"/>
        <v>21:0727</v>
      </c>
      <c r="D13919" s="1" t="str">
        <f t="shared" si="2020"/>
        <v>21:0214</v>
      </c>
      <c r="E13919" t="s">
        <v>54260</v>
      </c>
      <c r="F13919" t="s">
        <v>54261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 t="s">
        <v>21</v>
      </c>
      <c r="P13919" t="s">
        <v>583</v>
      </c>
      <c r="Q13919" t="s">
        <v>23</v>
      </c>
    </row>
    <row r="13920" spans="1:17" hidden="1" x14ac:dyDescent="0.25">
      <c r="A13920" t="s">
        <v>54262</v>
      </c>
      <c r="B13920" t="s">
        <v>54263</v>
      </c>
      <c r="C13920" s="1" t="str">
        <f t="shared" si="2016"/>
        <v>21:0727</v>
      </c>
      <c r="D13920" s="1" t="str">
        <f t="shared" si="2020"/>
        <v>21:0214</v>
      </c>
      <c r="E13920" t="s">
        <v>54264</v>
      </c>
      <c r="F13920" t="s">
        <v>54265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 t="s">
        <v>2883</v>
      </c>
      <c r="P13920" t="s">
        <v>2212</v>
      </c>
      <c r="Q13920" t="s">
        <v>59</v>
      </c>
    </row>
    <row r="13921" spans="1:17" hidden="1" x14ac:dyDescent="0.25">
      <c r="A13921" t="s">
        <v>54266</v>
      </c>
      <c r="B13921" t="s">
        <v>54267</v>
      </c>
      <c r="C13921" s="1" t="str">
        <f t="shared" si="2016"/>
        <v>21:0727</v>
      </c>
      <c r="D13921" s="1" t="str">
        <f t="shared" si="2020"/>
        <v>21:0214</v>
      </c>
      <c r="E13921" t="s">
        <v>54268</v>
      </c>
      <c r="F13921" t="s">
        <v>54269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 t="s">
        <v>21</v>
      </c>
      <c r="P13921" t="s">
        <v>658</v>
      </c>
      <c r="Q13921" t="s">
        <v>29</v>
      </c>
    </row>
    <row r="13922" spans="1:17" hidden="1" x14ac:dyDescent="0.25">
      <c r="A13922" t="s">
        <v>54270</v>
      </c>
      <c r="B13922" t="s">
        <v>54271</v>
      </c>
      <c r="C13922" s="1" t="str">
        <f t="shared" si="2016"/>
        <v>21:0727</v>
      </c>
      <c r="D13922" s="1" t="str">
        <f t="shared" si="2020"/>
        <v>21:0214</v>
      </c>
      <c r="E13922" t="s">
        <v>54272</v>
      </c>
      <c r="F13922" t="s">
        <v>54273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 t="s">
        <v>311</v>
      </c>
      <c r="P13922" t="s">
        <v>3107</v>
      </c>
      <c r="Q13922" t="s">
        <v>198</v>
      </c>
    </row>
    <row r="13923" spans="1:17" hidden="1" x14ac:dyDescent="0.25">
      <c r="A13923" t="s">
        <v>54274</v>
      </c>
      <c r="B13923" t="s">
        <v>54275</v>
      </c>
      <c r="C13923" s="1" t="str">
        <f t="shared" si="2016"/>
        <v>21:0727</v>
      </c>
      <c r="D13923" s="1" t="str">
        <f t="shared" si="2020"/>
        <v>21:0214</v>
      </c>
      <c r="E13923" t="s">
        <v>54276</v>
      </c>
      <c r="F13923" t="s">
        <v>54277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 t="s">
        <v>6091</v>
      </c>
      <c r="P13923" t="s">
        <v>880</v>
      </c>
      <c r="Q13923" t="s">
        <v>23</v>
      </c>
    </row>
    <row r="13924" spans="1:17" hidden="1" x14ac:dyDescent="0.25">
      <c r="A13924" t="s">
        <v>54278</v>
      </c>
      <c r="B13924" t="s">
        <v>54279</v>
      </c>
      <c r="C13924" s="1" t="str">
        <f t="shared" si="2016"/>
        <v>21:0727</v>
      </c>
      <c r="D13924" s="1" t="str">
        <f t="shared" si="2020"/>
        <v>21:0214</v>
      </c>
      <c r="E13924" t="s">
        <v>54280</v>
      </c>
      <c r="F13924" t="s">
        <v>54281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 t="s">
        <v>261</v>
      </c>
      <c r="P13924" t="s">
        <v>880</v>
      </c>
      <c r="Q13924" t="s">
        <v>35</v>
      </c>
    </row>
    <row r="13925" spans="1:17" hidden="1" x14ac:dyDescent="0.25">
      <c r="A13925" t="s">
        <v>54282</v>
      </c>
      <c r="B13925" t="s">
        <v>54283</v>
      </c>
      <c r="C13925" s="1" t="str">
        <f t="shared" si="2016"/>
        <v>21:0727</v>
      </c>
      <c r="D13925" s="1" t="str">
        <f t="shared" si="2020"/>
        <v>21:0214</v>
      </c>
      <c r="E13925" t="s">
        <v>54284</v>
      </c>
      <c r="F13925" t="s">
        <v>54285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 t="s">
        <v>28459</v>
      </c>
      <c r="P13925" t="s">
        <v>880</v>
      </c>
      <c r="Q13925" t="s">
        <v>59</v>
      </c>
    </row>
    <row r="13926" spans="1:17" hidden="1" x14ac:dyDescent="0.25">
      <c r="A13926" t="s">
        <v>54286</v>
      </c>
      <c r="B13926" t="s">
        <v>54287</v>
      </c>
      <c r="C13926" s="1" t="str">
        <f t="shared" si="2016"/>
        <v>21:0727</v>
      </c>
      <c r="D13926" s="1" t="str">
        <f t="shared" si="2020"/>
        <v>21:0214</v>
      </c>
      <c r="E13926" t="s">
        <v>54288</v>
      </c>
      <c r="F13926" t="s">
        <v>54289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 t="s">
        <v>21</v>
      </c>
      <c r="P13926" t="s">
        <v>631</v>
      </c>
      <c r="Q13926" t="s">
        <v>23</v>
      </c>
    </row>
    <row r="13927" spans="1:17" hidden="1" x14ac:dyDescent="0.25">
      <c r="A13927" t="s">
        <v>54290</v>
      </c>
      <c r="B13927" t="s">
        <v>54291</v>
      </c>
      <c r="C13927" s="1" t="str">
        <f t="shared" si="2016"/>
        <v>21:0727</v>
      </c>
      <c r="D13927" s="1" t="str">
        <f t="shared" si="2020"/>
        <v>21:0214</v>
      </c>
      <c r="E13927" t="s">
        <v>54288</v>
      </c>
      <c r="F13927" t="s">
        <v>54292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 t="s">
        <v>21</v>
      </c>
      <c r="P13927" t="s">
        <v>631</v>
      </c>
      <c r="Q13927" t="s">
        <v>29</v>
      </c>
    </row>
    <row r="13928" spans="1:17" hidden="1" x14ac:dyDescent="0.25">
      <c r="A13928" t="s">
        <v>54293</v>
      </c>
      <c r="B13928" t="s">
        <v>54294</v>
      </c>
      <c r="C13928" s="1" t="str">
        <f t="shared" si="2016"/>
        <v>21:0727</v>
      </c>
      <c r="D13928" s="1" t="str">
        <f t="shared" si="2020"/>
        <v>21:0214</v>
      </c>
      <c r="E13928" t="s">
        <v>54295</v>
      </c>
      <c r="F13928" t="s">
        <v>54296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 t="s">
        <v>21</v>
      </c>
      <c r="P13928" t="s">
        <v>1588</v>
      </c>
      <c r="Q13928" t="s">
        <v>392</v>
      </c>
    </row>
    <row r="13929" spans="1:17" hidden="1" x14ac:dyDescent="0.25">
      <c r="A13929" t="s">
        <v>54297</v>
      </c>
      <c r="B13929" t="s">
        <v>54298</v>
      </c>
      <c r="C13929" s="1" t="str">
        <f t="shared" si="2016"/>
        <v>21:0727</v>
      </c>
      <c r="D13929" s="1" t="str">
        <f t="shared" si="2020"/>
        <v>21:0214</v>
      </c>
      <c r="E13929" t="s">
        <v>54299</v>
      </c>
      <c r="F13929" t="s">
        <v>54300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 t="s">
        <v>5793</v>
      </c>
      <c r="P13929" t="s">
        <v>880</v>
      </c>
      <c r="Q13929" t="s">
        <v>35</v>
      </c>
    </row>
    <row r="13930" spans="1:17" hidden="1" x14ac:dyDescent="0.25">
      <c r="A13930" t="s">
        <v>54301</v>
      </c>
      <c r="B13930" t="s">
        <v>54302</v>
      </c>
      <c r="C13930" s="1" t="str">
        <f t="shared" si="2016"/>
        <v>21:0727</v>
      </c>
      <c r="D13930" s="1" t="str">
        <f t="shared" si="2020"/>
        <v>21:0214</v>
      </c>
      <c r="E13930" t="s">
        <v>54303</v>
      </c>
      <c r="F13930" t="s">
        <v>54304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 t="s">
        <v>54305</v>
      </c>
      <c r="P13930" t="s">
        <v>830</v>
      </c>
      <c r="Q13930" t="s">
        <v>522</v>
      </c>
    </row>
    <row r="13931" spans="1:17" hidden="1" x14ac:dyDescent="0.25">
      <c r="A13931" t="s">
        <v>54306</v>
      </c>
      <c r="B13931" t="s">
        <v>54307</v>
      </c>
      <c r="C13931" s="1" t="str">
        <f t="shared" si="2016"/>
        <v>21:0727</v>
      </c>
      <c r="D13931" s="1" t="str">
        <f t="shared" si="2020"/>
        <v>21:0214</v>
      </c>
      <c r="E13931" t="s">
        <v>54308</v>
      </c>
      <c r="F13931" t="s">
        <v>54309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 t="s">
        <v>17701</v>
      </c>
      <c r="P13931" t="s">
        <v>3107</v>
      </c>
      <c r="Q13931" t="s">
        <v>522</v>
      </c>
    </row>
    <row r="13932" spans="1:17" hidden="1" x14ac:dyDescent="0.25">
      <c r="A13932" t="s">
        <v>54310</v>
      </c>
      <c r="B13932" t="s">
        <v>54311</v>
      </c>
      <c r="C13932" s="1" t="str">
        <f t="shared" si="2016"/>
        <v>21:0727</v>
      </c>
      <c r="D13932" s="1" t="str">
        <f t="shared" si="2020"/>
        <v>21:0214</v>
      </c>
      <c r="E13932" t="s">
        <v>54312</v>
      </c>
      <c r="F13932" t="s">
        <v>54313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 t="s">
        <v>7165</v>
      </c>
      <c r="P13932" t="s">
        <v>1598</v>
      </c>
      <c r="Q13932" t="s">
        <v>35</v>
      </c>
    </row>
    <row r="13933" spans="1:17" hidden="1" x14ac:dyDescent="0.25">
      <c r="A13933" t="s">
        <v>54314</v>
      </c>
      <c r="B13933" t="s">
        <v>54315</v>
      </c>
      <c r="C13933" s="1" t="str">
        <f t="shared" si="2016"/>
        <v>21:0727</v>
      </c>
      <c r="D13933" s="1" t="str">
        <f>HYPERLINK("http://geochem.nrcan.gc.ca/cdogs/content/svy/svy_e.htm", "")</f>
        <v/>
      </c>
      <c r="G13933" s="1" t="str">
        <f>HYPERLINK("http://geochem.nrcan.gc.ca/cdogs/content/cr_/cr_00086_e.htm", "86")</f>
        <v>86</v>
      </c>
      <c r="J13933" t="s">
        <v>11703</v>
      </c>
      <c r="K13933" t="s">
        <v>11704</v>
      </c>
      <c r="O13933" t="s">
        <v>8423</v>
      </c>
      <c r="P13933" t="s">
        <v>1631</v>
      </c>
      <c r="Q13933" t="s">
        <v>59</v>
      </c>
    </row>
    <row r="13934" spans="1:17" hidden="1" x14ac:dyDescent="0.25">
      <c r="A13934" t="s">
        <v>54316</v>
      </c>
      <c r="B13934" t="s">
        <v>54317</v>
      </c>
      <c r="C13934" s="1" t="str">
        <f t="shared" si="2016"/>
        <v>21:0727</v>
      </c>
      <c r="D13934" s="1" t="str">
        <f t="shared" ref="D13934:D13944" si="2023">HYPERLINK("http://geochem.nrcan.gc.ca/cdogs/content/svy/svy210214_e.htm", "21:0214")</f>
        <v>21:0214</v>
      </c>
      <c r="E13934" t="s">
        <v>54318</v>
      </c>
      <c r="F13934" t="s">
        <v>54319</v>
      </c>
      <c r="H13934">
        <v>63.111681599999997</v>
      </c>
      <c r="I13934">
        <v>-134.88761270000001</v>
      </c>
      <c r="J13934" s="1" t="str">
        <f t="shared" ref="J13934:J13944" si="2024">HYPERLINK("http://geochem.nrcan.gc.ca/cdogs/content/kwd/kwd020018_e.htm", "Fluid (stream)")</f>
        <v>Fluid (stream)</v>
      </c>
      <c r="K13934" s="1" t="str">
        <f t="shared" ref="K13934:K13944" si="2025">HYPERLINK("http://geochem.nrcan.gc.ca/cdogs/content/kwd/kwd080007_e.htm", "Untreated Water")</f>
        <v>Untreated Water</v>
      </c>
      <c r="O13934" t="s">
        <v>2418</v>
      </c>
      <c r="P13934" t="s">
        <v>631</v>
      </c>
      <c r="Q13934" t="s">
        <v>29</v>
      </c>
    </row>
    <row r="13935" spans="1:17" hidden="1" x14ac:dyDescent="0.25">
      <c r="A13935" t="s">
        <v>54320</v>
      </c>
      <c r="B13935" t="s">
        <v>54321</v>
      </c>
      <c r="C13935" s="1" t="str">
        <f t="shared" si="2016"/>
        <v>21:0727</v>
      </c>
      <c r="D13935" s="1" t="str">
        <f t="shared" si="2023"/>
        <v>21:0214</v>
      </c>
      <c r="E13935" t="s">
        <v>54322</v>
      </c>
      <c r="F13935" t="s">
        <v>54323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 t="s">
        <v>4378</v>
      </c>
      <c r="P13935" t="s">
        <v>1598</v>
      </c>
      <c r="Q13935" t="s">
        <v>23</v>
      </c>
    </row>
    <row r="13936" spans="1:17" hidden="1" x14ac:dyDescent="0.25">
      <c r="A13936" t="s">
        <v>54324</v>
      </c>
      <c r="B13936" t="s">
        <v>54325</v>
      </c>
      <c r="C13936" s="1" t="str">
        <f t="shared" si="2016"/>
        <v>21:0727</v>
      </c>
      <c r="D13936" s="1" t="str">
        <f t="shared" si="2023"/>
        <v>21:0214</v>
      </c>
      <c r="E13936" t="s">
        <v>54326</v>
      </c>
      <c r="F13936" t="s">
        <v>54327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 t="s">
        <v>21</v>
      </c>
      <c r="P13936" t="s">
        <v>1515</v>
      </c>
      <c r="Q13936" t="s">
        <v>46</v>
      </c>
    </row>
    <row r="13937" spans="1:17" hidden="1" x14ac:dyDescent="0.25">
      <c r="A13937" t="s">
        <v>54328</v>
      </c>
      <c r="B13937" t="s">
        <v>54329</v>
      </c>
      <c r="C13937" s="1" t="str">
        <f t="shared" si="2016"/>
        <v>21:0727</v>
      </c>
      <c r="D13937" s="1" t="str">
        <f t="shared" si="2023"/>
        <v>21:0214</v>
      </c>
      <c r="E13937" t="s">
        <v>54330</v>
      </c>
      <c r="F13937" t="s">
        <v>54331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 t="s">
        <v>21</v>
      </c>
      <c r="P13937" t="s">
        <v>1515</v>
      </c>
      <c r="Q13937" t="s">
        <v>23</v>
      </c>
    </row>
    <row r="13938" spans="1:17" hidden="1" x14ac:dyDescent="0.25">
      <c r="A13938" t="s">
        <v>54332</v>
      </c>
      <c r="B13938" t="s">
        <v>54333</v>
      </c>
      <c r="C13938" s="1" t="str">
        <f t="shared" ref="C13938:C13977" si="2026">HYPERLINK("http://geochem.nrcan.gc.ca/cdogs/content/bdl/bdl210727_e.htm", "21:0727")</f>
        <v>21:0727</v>
      </c>
      <c r="D13938" s="1" t="str">
        <f t="shared" si="2023"/>
        <v>21:0214</v>
      </c>
      <c r="E13938" t="s">
        <v>54334</v>
      </c>
      <c r="F13938" t="s">
        <v>54335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 t="s">
        <v>680</v>
      </c>
      <c r="P13938" t="s">
        <v>636</v>
      </c>
      <c r="Q13938" t="s">
        <v>59</v>
      </c>
    </row>
    <row r="13939" spans="1:17" hidden="1" x14ac:dyDescent="0.25">
      <c r="A13939" t="s">
        <v>54336</v>
      </c>
      <c r="B13939" t="s">
        <v>54337</v>
      </c>
      <c r="C13939" s="1" t="str">
        <f t="shared" si="2026"/>
        <v>21:0727</v>
      </c>
      <c r="D13939" s="1" t="str">
        <f t="shared" si="2023"/>
        <v>21:0214</v>
      </c>
      <c r="E13939" t="s">
        <v>54338</v>
      </c>
      <c r="F13939" t="s">
        <v>54339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 t="s">
        <v>3560</v>
      </c>
      <c r="P13939" t="s">
        <v>658</v>
      </c>
      <c r="Q13939" t="s">
        <v>35</v>
      </c>
    </row>
    <row r="13940" spans="1:17" hidden="1" x14ac:dyDescent="0.25">
      <c r="A13940" t="s">
        <v>54340</v>
      </c>
      <c r="B13940" t="s">
        <v>54341</v>
      </c>
      <c r="C13940" s="1" t="str">
        <f t="shared" si="2026"/>
        <v>21:0727</v>
      </c>
      <c r="D13940" s="1" t="str">
        <f t="shared" si="2023"/>
        <v>21:0214</v>
      </c>
      <c r="E13940" t="s">
        <v>54342</v>
      </c>
      <c r="F13940" t="s">
        <v>54343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 t="s">
        <v>17701</v>
      </c>
      <c r="P13940" t="s">
        <v>880</v>
      </c>
      <c r="Q13940" t="s">
        <v>35</v>
      </c>
    </row>
    <row r="13941" spans="1:17" hidden="1" x14ac:dyDescent="0.25">
      <c r="A13941" t="s">
        <v>54344</v>
      </c>
      <c r="B13941" t="s">
        <v>54345</v>
      </c>
      <c r="C13941" s="1" t="str">
        <f t="shared" si="2026"/>
        <v>21:0727</v>
      </c>
      <c r="D13941" s="1" t="str">
        <f t="shared" si="2023"/>
        <v>21:0214</v>
      </c>
      <c r="E13941" t="s">
        <v>54346</v>
      </c>
      <c r="F13941" t="s">
        <v>54347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 t="s">
        <v>21</v>
      </c>
      <c r="P13941" t="s">
        <v>583</v>
      </c>
      <c r="Q13941" t="s">
        <v>23</v>
      </c>
    </row>
    <row r="13942" spans="1:17" hidden="1" x14ac:dyDescent="0.25">
      <c r="A13942" t="s">
        <v>54348</v>
      </c>
      <c r="B13942" t="s">
        <v>54349</v>
      </c>
      <c r="C13942" s="1" t="str">
        <f t="shared" si="2026"/>
        <v>21:0727</v>
      </c>
      <c r="D13942" s="1" t="str">
        <f t="shared" si="2023"/>
        <v>21:0214</v>
      </c>
      <c r="E13942" t="s">
        <v>54350</v>
      </c>
      <c r="F13942" t="s">
        <v>54351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  <c r="O13942" t="s">
        <v>108</v>
      </c>
      <c r="P13942" t="s">
        <v>108</v>
      </c>
      <c r="Q13942" t="s">
        <v>108</v>
      </c>
    </row>
    <row r="13943" spans="1:17" hidden="1" x14ac:dyDescent="0.25">
      <c r="A13943" t="s">
        <v>54352</v>
      </c>
      <c r="B13943" t="s">
        <v>54353</v>
      </c>
      <c r="C13943" s="1" t="str">
        <f t="shared" si="2026"/>
        <v>21:0727</v>
      </c>
      <c r="D13943" s="1" t="str">
        <f t="shared" si="2023"/>
        <v>21:0214</v>
      </c>
      <c r="E13943" t="s">
        <v>54354</v>
      </c>
      <c r="F13943" t="s">
        <v>54355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 t="s">
        <v>21</v>
      </c>
      <c r="P13943" t="s">
        <v>22</v>
      </c>
      <c r="Q13943" t="s">
        <v>23</v>
      </c>
    </row>
    <row r="13944" spans="1:17" hidden="1" x14ac:dyDescent="0.25">
      <c r="A13944" t="s">
        <v>54356</v>
      </c>
      <c r="B13944" t="s">
        <v>54357</v>
      </c>
      <c r="C13944" s="1" t="str">
        <f t="shared" si="2026"/>
        <v>21:0727</v>
      </c>
      <c r="D13944" s="1" t="str">
        <f t="shared" si="2023"/>
        <v>21:0214</v>
      </c>
      <c r="E13944" t="s">
        <v>54358</v>
      </c>
      <c r="F13944" t="s">
        <v>54359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 t="s">
        <v>21</v>
      </c>
      <c r="P13944" t="s">
        <v>45</v>
      </c>
      <c r="Q13944" t="s">
        <v>171</v>
      </c>
    </row>
    <row r="13945" spans="1:17" hidden="1" x14ac:dyDescent="0.25">
      <c r="A13945" t="s">
        <v>54360</v>
      </c>
      <c r="B13945" t="s">
        <v>54361</v>
      </c>
      <c r="C13945" s="1" t="str">
        <f t="shared" si="2026"/>
        <v>21:0727</v>
      </c>
      <c r="D13945" s="1" t="str">
        <f>HYPERLINK("http://geochem.nrcan.gc.ca/cdogs/content/svy/svy_e.htm", "")</f>
        <v/>
      </c>
      <c r="G13945" s="1" t="str">
        <f>HYPERLINK("http://geochem.nrcan.gc.ca/cdogs/content/cr_/cr_00086_e.htm", "86")</f>
        <v>86</v>
      </c>
      <c r="J13945" t="s">
        <v>11703</v>
      </c>
      <c r="K13945" t="s">
        <v>11704</v>
      </c>
      <c r="O13945" t="s">
        <v>9517</v>
      </c>
      <c r="P13945" t="s">
        <v>1515</v>
      </c>
      <c r="Q13945" t="s">
        <v>59</v>
      </c>
    </row>
    <row r="13946" spans="1:17" hidden="1" x14ac:dyDescent="0.25">
      <c r="A13946" t="s">
        <v>54362</v>
      </c>
      <c r="B13946" t="s">
        <v>54363</v>
      </c>
      <c r="C13946" s="1" t="str">
        <f t="shared" si="2026"/>
        <v>21:0727</v>
      </c>
      <c r="D13946" s="1" t="str">
        <f t="shared" ref="D13946:D13976" si="2027">HYPERLINK("http://geochem.nrcan.gc.ca/cdogs/content/svy/svy210214_e.htm", "21:0214")</f>
        <v>21:0214</v>
      </c>
      <c r="E13946" t="s">
        <v>54364</v>
      </c>
      <c r="F13946" t="s">
        <v>54365</v>
      </c>
      <c r="H13946">
        <v>63.237898999999999</v>
      </c>
      <c r="I13946">
        <v>-134.66813089999999</v>
      </c>
      <c r="J13946" s="1" t="str">
        <f t="shared" ref="J13946:J13976" si="2028">HYPERLINK("http://geochem.nrcan.gc.ca/cdogs/content/kwd/kwd020018_e.htm", "Fluid (stream)")</f>
        <v>Fluid (stream)</v>
      </c>
      <c r="K13946" s="1" t="str">
        <f t="shared" ref="K13946:K13976" si="2029">HYPERLINK("http://geochem.nrcan.gc.ca/cdogs/content/kwd/kwd080007_e.htm", "Untreated Water")</f>
        <v>Untreated Water</v>
      </c>
      <c r="O13946" t="s">
        <v>21</v>
      </c>
      <c r="P13946" t="s">
        <v>22</v>
      </c>
      <c r="Q13946" t="s">
        <v>103</v>
      </c>
    </row>
    <row r="13947" spans="1:17" hidden="1" x14ac:dyDescent="0.25">
      <c r="A13947" t="s">
        <v>54366</v>
      </c>
      <c r="B13947" t="s">
        <v>54367</v>
      </c>
      <c r="C13947" s="1" t="str">
        <f t="shared" si="2026"/>
        <v>21:0727</v>
      </c>
      <c r="D13947" s="1" t="str">
        <f t="shared" si="2027"/>
        <v>21:0214</v>
      </c>
      <c r="E13947" t="s">
        <v>54368</v>
      </c>
      <c r="F13947" t="s">
        <v>54369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 t="s">
        <v>21</v>
      </c>
      <c r="P13947" t="s">
        <v>22</v>
      </c>
      <c r="Q13947" t="s">
        <v>93</v>
      </c>
    </row>
    <row r="13948" spans="1:17" hidden="1" x14ac:dyDescent="0.25">
      <c r="A13948" t="s">
        <v>54370</v>
      </c>
      <c r="B13948" t="s">
        <v>54371</v>
      </c>
      <c r="C13948" s="1" t="str">
        <f t="shared" si="2026"/>
        <v>21:0727</v>
      </c>
      <c r="D13948" s="1" t="str">
        <f t="shared" si="2027"/>
        <v>21:0214</v>
      </c>
      <c r="E13948" t="s">
        <v>54372</v>
      </c>
      <c r="F13948" t="s">
        <v>54373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 t="s">
        <v>21</v>
      </c>
      <c r="P13948" t="s">
        <v>397</v>
      </c>
      <c r="Q13948" t="s">
        <v>46</v>
      </c>
    </row>
    <row r="13949" spans="1:17" hidden="1" x14ac:dyDescent="0.25">
      <c r="A13949" t="s">
        <v>54374</v>
      </c>
      <c r="B13949" t="s">
        <v>54375</v>
      </c>
      <c r="C13949" s="1" t="str">
        <f t="shared" si="2026"/>
        <v>21:0727</v>
      </c>
      <c r="D13949" s="1" t="str">
        <f t="shared" si="2027"/>
        <v>21:0214</v>
      </c>
      <c r="E13949" t="s">
        <v>54372</v>
      </c>
      <c r="F13949" t="s">
        <v>54376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 t="s">
        <v>21</v>
      </c>
      <c r="P13949" t="s">
        <v>397</v>
      </c>
      <c r="Q13949" t="s">
        <v>29</v>
      </c>
    </row>
    <row r="13950" spans="1:17" hidden="1" x14ac:dyDescent="0.25">
      <c r="A13950" t="s">
        <v>54377</v>
      </c>
      <c r="B13950" t="s">
        <v>54378</v>
      </c>
      <c r="C13950" s="1" t="str">
        <f t="shared" si="2026"/>
        <v>21:0727</v>
      </c>
      <c r="D13950" s="1" t="str">
        <f t="shared" si="2027"/>
        <v>21:0214</v>
      </c>
      <c r="E13950" t="s">
        <v>54379</v>
      </c>
      <c r="F13950" t="s">
        <v>54380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 t="s">
        <v>9517</v>
      </c>
      <c r="P13950" t="s">
        <v>583</v>
      </c>
      <c r="Q13950" t="s">
        <v>29</v>
      </c>
    </row>
    <row r="13951" spans="1:17" hidden="1" x14ac:dyDescent="0.25">
      <c r="A13951" t="s">
        <v>54381</v>
      </c>
      <c r="B13951" t="s">
        <v>54382</v>
      </c>
      <c r="C13951" s="1" t="str">
        <f t="shared" si="2026"/>
        <v>21:0727</v>
      </c>
      <c r="D13951" s="1" t="str">
        <f t="shared" si="2027"/>
        <v>21:0214</v>
      </c>
      <c r="E13951" t="s">
        <v>54383</v>
      </c>
      <c r="F13951" t="s">
        <v>54384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 t="s">
        <v>21</v>
      </c>
      <c r="P13951" t="s">
        <v>356</v>
      </c>
      <c r="Q13951" t="s">
        <v>59</v>
      </c>
    </row>
    <row r="13952" spans="1:17" hidden="1" x14ac:dyDescent="0.25">
      <c r="A13952" t="s">
        <v>54385</v>
      </c>
      <c r="B13952" t="s">
        <v>54386</v>
      </c>
      <c r="C13952" s="1" t="str">
        <f t="shared" si="2026"/>
        <v>21:0727</v>
      </c>
      <c r="D13952" s="1" t="str">
        <f t="shared" si="2027"/>
        <v>21:0214</v>
      </c>
      <c r="E13952" t="s">
        <v>54387</v>
      </c>
      <c r="F13952" t="s">
        <v>54388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 t="s">
        <v>21</v>
      </c>
      <c r="P13952" t="s">
        <v>45</v>
      </c>
      <c r="Q13952" t="s">
        <v>52</v>
      </c>
    </row>
    <row r="13953" spans="1:17" hidden="1" x14ac:dyDescent="0.25">
      <c r="A13953" t="s">
        <v>54389</v>
      </c>
      <c r="B13953" t="s">
        <v>54390</v>
      </c>
      <c r="C13953" s="1" t="str">
        <f t="shared" si="2026"/>
        <v>21:0727</v>
      </c>
      <c r="D13953" s="1" t="str">
        <f t="shared" si="2027"/>
        <v>21:0214</v>
      </c>
      <c r="E13953" t="s">
        <v>54391</v>
      </c>
      <c r="F13953" t="s">
        <v>54392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 t="s">
        <v>3651</v>
      </c>
      <c r="P13953" t="s">
        <v>356</v>
      </c>
      <c r="Q13953" t="s">
        <v>35</v>
      </c>
    </row>
    <row r="13954" spans="1:17" hidden="1" x14ac:dyDescent="0.25">
      <c r="A13954" t="s">
        <v>54393</v>
      </c>
      <c r="B13954" t="s">
        <v>54394</v>
      </c>
      <c r="C13954" s="1" t="str">
        <f t="shared" si="2026"/>
        <v>21:0727</v>
      </c>
      <c r="D13954" s="1" t="str">
        <f t="shared" si="2027"/>
        <v>21:0214</v>
      </c>
      <c r="E13954" t="s">
        <v>54395</v>
      </c>
      <c r="F13954" t="s">
        <v>54396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 t="s">
        <v>21</v>
      </c>
      <c r="P13954" t="s">
        <v>356</v>
      </c>
      <c r="Q13954" t="s">
        <v>52</v>
      </c>
    </row>
    <row r="13955" spans="1:17" hidden="1" x14ac:dyDescent="0.25">
      <c r="A13955" t="s">
        <v>54397</v>
      </c>
      <c r="B13955" t="s">
        <v>54398</v>
      </c>
      <c r="C13955" s="1" t="str">
        <f t="shared" si="2026"/>
        <v>21:0727</v>
      </c>
      <c r="D13955" s="1" t="str">
        <f t="shared" si="2027"/>
        <v>21:0214</v>
      </c>
      <c r="E13955" t="s">
        <v>54399</v>
      </c>
      <c r="F13955" t="s">
        <v>54400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 t="s">
        <v>21</v>
      </c>
      <c r="P13955" t="s">
        <v>45</v>
      </c>
      <c r="Q13955" t="s">
        <v>189</v>
      </c>
    </row>
    <row r="13956" spans="1:17" hidden="1" x14ac:dyDescent="0.25">
      <c r="A13956" t="s">
        <v>54401</v>
      </c>
      <c r="B13956" t="s">
        <v>54402</v>
      </c>
      <c r="C13956" s="1" t="str">
        <f t="shared" si="2026"/>
        <v>21:0727</v>
      </c>
      <c r="D13956" s="1" t="str">
        <f t="shared" si="2027"/>
        <v>21:0214</v>
      </c>
      <c r="E13956" t="s">
        <v>54403</v>
      </c>
      <c r="F13956" t="s">
        <v>54404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 t="s">
        <v>21</v>
      </c>
      <c r="P13956" t="s">
        <v>87</v>
      </c>
      <c r="Q13956" t="s">
        <v>198</v>
      </c>
    </row>
    <row r="13957" spans="1:17" hidden="1" x14ac:dyDescent="0.25">
      <c r="A13957" t="s">
        <v>54405</v>
      </c>
      <c r="B13957" t="s">
        <v>54406</v>
      </c>
      <c r="C13957" s="1" t="str">
        <f t="shared" si="2026"/>
        <v>21:0727</v>
      </c>
      <c r="D13957" s="1" t="str">
        <f t="shared" si="2027"/>
        <v>21:0214</v>
      </c>
      <c r="E13957" t="s">
        <v>54407</v>
      </c>
      <c r="F13957" t="s">
        <v>54408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 t="s">
        <v>21</v>
      </c>
      <c r="P13957" t="s">
        <v>87</v>
      </c>
      <c r="Q13957" t="s">
        <v>52</v>
      </c>
    </row>
    <row r="13958" spans="1:17" hidden="1" x14ac:dyDescent="0.25">
      <c r="A13958" t="s">
        <v>54409</v>
      </c>
      <c r="B13958" t="s">
        <v>54410</v>
      </c>
      <c r="C13958" s="1" t="str">
        <f t="shared" si="2026"/>
        <v>21:0727</v>
      </c>
      <c r="D13958" s="1" t="str">
        <f t="shared" si="2027"/>
        <v>21:0214</v>
      </c>
      <c r="E13958" t="s">
        <v>54411</v>
      </c>
      <c r="F13958" t="s">
        <v>54412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 t="s">
        <v>21</v>
      </c>
      <c r="P13958" t="s">
        <v>87</v>
      </c>
      <c r="Q13958" t="s">
        <v>2392</v>
      </c>
    </row>
    <row r="13959" spans="1:17" hidden="1" x14ac:dyDescent="0.25">
      <c r="A13959" t="s">
        <v>54413</v>
      </c>
      <c r="B13959" t="s">
        <v>54414</v>
      </c>
      <c r="C13959" s="1" t="str">
        <f t="shared" si="2026"/>
        <v>21:0727</v>
      </c>
      <c r="D13959" s="1" t="str">
        <f t="shared" si="2027"/>
        <v>21:0214</v>
      </c>
      <c r="E13959" t="s">
        <v>54415</v>
      </c>
      <c r="F13959" t="s">
        <v>54416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 t="s">
        <v>21</v>
      </c>
      <c r="P13959" t="s">
        <v>87</v>
      </c>
      <c r="Q13959" t="s">
        <v>2366</v>
      </c>
    </row>
    <row r="13960" spans="1:17" hidden="1" x14ac:dyDescent="0.25">
      <c r="A13960" t="s">
        <v>54417</v>
      </c>
      <c r="B13960" t="s">
        <v>54418</v>
      </c>
      <c r="C13960" s="1" t="str">
        <f t="shared" si="2026"/>
        <v>21:0727</v>
      </c>
      <c r="D13960" s="1" t="str">
        <f t="shared" si="2027"/>
        <v>21:0214</v>
      </c>
      <c r="E13960" t="s">
        <v>54419</v>
      </c>
      <c r="F13960" t="s">
        <v>54420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 t="s">
        <v>21</v>
      </c>
      <c r="P13960" t="s">
        <v>87</v>
      </c>
      <c r="Q13960" t="s">
        <v>189</v>
      </c>
    </row>
    <row r="13961" spans="1:17" hidden="1" x14ac:dyDescent="0.25">
      <c r="A13961" t="s">
        <v>54421</v>
      </c>
      <c r="B13961" t="s">
        <v>54422</v>
      </c>
      <c r="C13961" s="1" t="str">
        <f t="shared" si="2026"/>
        <v>21:0727</v>
      </c>
      <c r="D13961" s="1" t="str">
        <f t="shared" si="2027"/>
        <v>21:0214</v>
      </c>
      <c r="E13961" t="s">
        <v>54423</v>
      </c>
      <c r="F13961" t="s">
        <v>54424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 t="s">
        <v>21</v>
      </c>
      <c r="P13961" t="s">
        <v>87</v>
      </c>
      <c r="Q13961" t="s">
        <v>93</v>
      </c>
    </row>
    <row r="13962" spans="1:17" hidden="1" x14ac:dyDescent="0.25">
      <c r="A13962" t="s">
        <v>54425</v>
      </c>
      <c r="B13962" t="s">
        <v>54426</v>
      </c>
      <c r="C13962" s="1" t="str">
        <f t="shared" si="2026"/>
        <v>21:0727</v>
      </c>
      <c r="D13962" s="1" t="str">
        <f t="shared" si="2027"/>
        <v>21:0214</v>
      </c>
      <c r="E13962" t="s">
        <v>54427</v>
      </c>
      <c r="F13962" t="s">
        <v>54428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 t="s">
        <v>10345</v>
      </c>
      <c r="P13962" t="s">
        <v>356</v>
      </c>
      <c r="Q13962" t="s">
        <v>71</v>
      </c>
    </row>
    <row r="13963" spans="1:17" hidden="1" x14ac:dyDescent="0.25">
      <c r="A13963" t="s">
        <v>54429</v>
      </c>
      <c r="B13963" t="s">
        <v>54430</v>
      </c>
      <c r="C13963" s="1" t="str">
        <f t="shared" si="2026"/>
        <v>21:0727</v>
      </c>
      <c r="D13963" s="1" t="str">
        <f t="shared" si="2027"/>
        <v>21:0214</v>
      </c>
      <c r="E13963" t="s">
        <v>54431</v>
      </c>
      <c r="F13963" t="s">
        <v>54432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 t="s">
        <v>630</v>
      </c>
      <c r="P13963" t="s">
        <v>2943</v>
      </c>
      <c r="Q13963" t="s">
        <v>71</v>
      </c>
    </row>
    <row r="13964" spans="1:17" hidden="1" x14ac:dyDescent="0.25">
      <c r="A13964" t="s">
        <v>54433</v>
      </c>
      <c r="B13964" t="s">
        <v>54434</v>
      </c>
      <c r="C13964" s="1" t="str">
        <f t="shared" si="2026"/>
        <v>21:0727</v>
      </c>
      <c r="D13964" s="1" t="str">
        <f t="shared" si="2027"/>
        <v>21:0214</v>
      </c>
      <c r="E13964" t="s">
        <v>54435</v>
      </c>
      <c r="F13964" t="s">
        <v>54436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 t="s">
        <v>311</v>
      </c>
      <c r="P13964" t="s">
        <v>356</v>
      </c>
      <c r="Q13964" t="s">
        <v>93</v>
      </c>
    </row>
    <row r="13965" spans="1:17" hidden="1" x14ac:dyDescent="0.25">
      <c r="A13965" t="s">
        <v>54437</v>
      </c>
      <c r="B13965" t="s">
        <v>54438</v>
      </c>
      <c r="C13965" s="1" t="str">
        <f t="shared" si="2026"/>
        <v>21:0727</v>
      </c>
      <c r="D13965" s="1" t="str">
        <f t="shared" si="2027"/>
        <v>21:0214</v>
      </c>
      <c r="E13965" t="s">
        <v>54439</v>
      </c>
      <c r="F13965" t="s">
        <v>54440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 t="s">
        <v>21</v>
      </c>
      <c r="P13965" t="s">
        <v>45</v>
      </c>
      <c r="Q13965" t="s">
        <v>215</v>
      </c>
    </row>
    <row r="13966" spans="1:17" hidden="1" x14ac:dyDescent="0.25">
      <c r="A13966" t="s">
        <v>54441</v>
      </c>
      <c r="B13966" t="s">
        <v>54442</v>
      </c>
      <c r="C13966" s="1" t="str">
        <f t="shared" si="2026"/>
        <v>21:0727</v>
      </c>
      <c r="D13966" s="1" t="str">
        <f t="shared" si="2027"/>
        <v>21:0214</v>
      </c>
      <c r="E13966" t="s">
        <v>54439</v>
      </c>
      <c r="F13966" t="s">
        <v>54443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 t="s">
        <v>21</v>
      </c>
      <c r="P13966" t="s">
        <v>45</v>
      </c>
      <c r="Q13966" t="s">
        <v>71</v>
      </c>
    </row>
    <row r="13967" spans="1:17" hidden="1" x14ac:dyDescent="0.25">
      <c r="A13967" t="s">
        <v>54444</v>
      </c>
      <c r="B13967" t="s">
        <v>54445</v>
      </c>
      <c r="C13967" s="1" t="str">
        <f t="shared" si="2026"/>
        <v>21:0727</v>
      </c>
      <c r="D13967" s="1" t="str">
        <f t="shared" si="2027"/>
        <v>21:0214</v>
      </c>
      <c r="E13967" t="s">
        <v>54446</v>
      </c>
      <c r="F13967" t="s">
        <v>54447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 t="s">
        <v>21</v>
      </c>
      <c r="P13967" t="s">
        <v>45</v>
      </c>
      <c r="Q13967" t="s">
        <v>52</v>
      </c>
    </row>
    <row r="13968" spans="1:17" hidden="1" x14ac:dyDescent="0.25">
      <c r="A13968" t="s">
        <v>54448</v>
      </c>
      <c r="B13968" t="s">
        <v>54449</v>
      </c>
      <c r="C13968" s="1" t="str">
        <f t="shared" si="2026"/>
        <v>21:0727</v>
      </c>
      <c r="D13968" s="1" t="str">
        <f t="shared" si="2027"/>
        <v>21:0214</v>
      </c>
      <c r="E13968" t="s">
        <v>54450</v>
      </c>
      <c r="F13968" t="s">
        <v>54451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 t="s">
        <v>57</v>
      </c>
      <c r="P13968" t="s">
        <v>22</v>
      </c>
      <c r="Q13968" t="s">
        <v>215</v>
      </c>
    </row>
    <row r="13969" spans="1:17" hidden="1" x14ac:dyDescent="0.25">
      <c r="A13969" t="s">
        <v>54452</v>
      </c>
      <c r="B13969" t="s">
        <v>54453</v>
      </c>
      <c r="C13969" s="1" t="str">
        <f t="shared" si="2026"/>
        <v>21:0727</v>
      </c>
      <c r="D13969" s="1" t="str">
        <f t="shared" si="2027"/>
        <v>21:0214</v>
      </c>
      <c r="E13969" t="s">
        <v>54454</v>
      </c>
      <c r="F13969" t="s">
        <v>54455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 t="s">
        <v>21</v>
      </c>
      <c r="P13969" t="s">
        <v>45</v>
      </c>
      <c r="Q13969" t="s">
        <v>198</v>
      </c>
    </row>
    <row r="13970" spans="1:17" hidden="1" x14ac:dyDescent="0.25">
      <c r="A13970" t="s">
        <v>54456</v>
      </c>
      <c r="B13970" t="s">
        <v>54457</v>
      </c>
      <c r="C13970" s="1" t="str">
        <f t="shared" si="2026"/>
        <v>21:0727</v>
      </c>
      <c r="D13970" s="1" t="str">
        <f t="shared" si="2027"/>
        <v>21:0214</v>
      </c>
      <c r="E13970" t="s">
        <v>54458</v>
      </c>
      <c r="F13970" t="s">
        <v>54459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 t="s">
        <v>21</v>
      </c>
      <c r="P13970" t="s">
        <v>87</v>
      </c>
      <c r="Q13970" t="s">
        <v>88</v>
      </c>
    </row>
    <row r="13971" spans="1:17" hidden="1" x14ac:dyDescent="0.25">
      <c r="A13971" t="s">
        <v>54460</v>
      </c>
      <c r="B13971" t="s">
        <v>54461</v>
      </c>
      <c r="C13971" s="1" t="str">
        <f t="shared" si="2026"/>
        <v>21:0727</v>
      </c>
      <c r="D13971" s="1" t="str">
        <f t="shared" si="2027"/>
        <v>21:0214</v>
      </c>
      <c r="E13971" t="s">
        <v>54462</v>
      </c>
      <c r="F13971" t="s">
        <v>54463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 t="s">
        <v>21</v>
      </c>
      <c r="P13971" t="s">
        <v>87</v>
      </c>
      <c r="Q13971" t="s">
        <v>93</v>
      </c>
    </row>
    <row r="13972" spans="1:17" hidden="1" x14ac:dyDescent="0.25">
      <c r="A13972" t="s">
        <v>54464</v>
      </c>
      <c r="B13972" t="s">
        <v>54465</v>
      </c>
      <c r="C13972" s="1" t="str">
        <f t="shared" si="2026"/>
        <v>21:0727</v>
      </c>
      <c r="D13972" s="1" t="str">
        <f t="shared" si="2027"/>
        <v>21:0214</v>
      </c>
      <c r="E13972" t="s">
        <v>54466</v>
      </c>
      <c r="F13972" t="s">
        <v>54467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 t="s">
        <v>1818</v>
      </c>
      <c r="P13972" t="s">
        <v>87</v>
      </c>
      <c r="Q13972" t="s">
        <v>149</v>
      </c>
    </row>
    <row r="13973" spans="1:17" hidden="1" x14ac:dyDescent="0.25">
      <c r="A13973" t="s">
        <v>54468</v>
      </c>
      <c r="B13973" t="s">
        <v>54469</v>
      </c>
      <c r="C13973" s="1" t="str">
        <f t="shared" si="2026"/>
        <v>21:0727</v>
      </c>
      <c r="D13973" s="1" t="str">
        <f t="shared" si="2027"/>
        <v>21:0214</v>
      </c>
      <c r="E13973" t="s">
        <v>54470</v>
      </c>
      <c r="F13973" t="s">
        <v>54471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 t="s">
        <v>21</v>
      </c>
      <c r="P13973" t="s">
        <v>87</v>
      </c>
      <c r="Q13973" t="s">
        <v>198</v>
      </c>
    </row>
    <row r="13974" spans="1:17" hidden="1" x14ac:dyDescent="0.25">
      <c r="A13974" t="s">
        <v>54472</v>
      </c>
      <c r="B13974" t="s">
        <v>54473</v>
      </c>
      <c r="C13974" s="1" t="str">
        <f t="shared" si="2026"/>
        <v>21:0727</v>
      </c>
      <c r="D13974" s="1" t="str">
        <f t="shared" si="2027"/>
        <v>21:0214</v>
      </c>
      <c r="E13974" t="s">
        <v>54474</v>
      </c>
      <c r="F13974" t="s">
        <v>54475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 t="s">
        <v>21</v>
      </c>
      <c r="P13974" t="s">
        <v>87</v>
      </c>
      <c r="Q13974" t="s">
        <v>103</v>
      </c>
    </row>
    <row r="13975" spans="1:17" hidden="1" x14ac:dyDescent="0.25">
      <c r="A13975" t="s">
        <v>54476</v>
      </c>
      <c r="B13975" t="s">
        <v>54477</v>
      </c>
      <c r="C13975" s="1" t="str">
        <f t="shared" si="2026"/>
        <v>21:0727</v>
      </c>
      <c r="D13975" s="1" t="str">
        <f t="shared" si="2027"/>
        <v>21:0214</v>
      </c>
      <c r="E13975" t="s">
        <v>54478</v>
      </c>
      <c r="F13975" t="s">
        <v>54479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 t="s">
        <v>21</v>
      </c>
      <c r="P13975" t="s">
        <v>87</v>
      </c>
      <c r="Q13975" t="s">
        <v>88</v>
      </c>
    </row>
    <row r="13976" spans="1:17" hidden="1" x14ac:dyDescent="0.25">
      <c r="A13976" t="s">
        <v>54480</v>
      </c>
      <c r="B13976" t="s">
        <v>54481</v>
      </c>
      <c r="C13976" s="1" t="str">
        <f t="shared" si="2026"/>
        <v>21:0727</v>
      </c>
      <c r="D13976" s="1" t="str">
        <f t="shared" si="2027"/>
        <v>21:0214</v>
      </c>
      <c r="E13976" t="s">
        <v>54482</v>
      </c>
      <c r="F13976" t="s">
        <v>54483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 t="s">
        <v>21</v>
      </c>
      <c r="P13976" t="s">
        <v>87</v>
      </c>
      <c r="Q13976" t="s">
        <v>149</v>
      </c>
    </row>
    <row r="13977" spans="1:17" hidden="1" x14ac:dyDescent="0.25">
      <c r="A13977" t="s">
        <v>54484</v>
      </c>
      <c r="B13977" t="s">
        <v>54485</v>
      </c>
      <c r="C13977" s="1" t="str">
        <f t="shared" si="2026"/>
        <v>21:0727</v>
      </c>
      <c r="D13977" s="1" t="str">
        <f>HYPERLINK("http://geochem.nrcan.gc.ca/cdogs/content/svy/svy_e.htm", "")</f>
        <v/>
      </c>
      <c r="G13977" s="1" t="str">
        <f>HYPERLINK("http://geochem.nrcan.gc.ca/cdogs/content/cr_/cr_00084_e.htm", "84")</f>
        <v>84</v>
      </c>
      <c r="J13977" t="s">
        <v>11703</v>
      </c>
      <c r="K13977" t="s">
        <v>11704</v>
      </c>
      <c r="O13977" t="s">
        <v>1597</v>
      </c>
      <c r="P13977" t="s">
        <v>356</v>
      </c>
      <c r="Q13977" t="s">
        <v>29</v>
      </c>
    </row>
    <row r="13978" spans="1:17" x14ac:dyDescent="0.25">
      <c r="A13978" t="s">
        <v>54486</v>
      </c>
      <c r="B13978" t="s">
        <v>54487</v>
      </c>
      <c r="C13978" s="1" t="str">
        <f t="shared" ref="C13978:C14041" si="2030">HYPERLINK("http://geochem.nrcan.gc.ca/cdogs/content/bdl/bdl210763_e.htm", "21:0763")</f>
        <v>21:0763</v>
      </c>
      <c r="D13978" s="1" t="str">
        <f t="shared" ref="D13978:D13993" si="2031">HYPERLINK("http://geochem.nrcan.gc.ca/cdogs/content/svy/svy210219_e.htm", "21:0219")</f>
        <v>21:0219</v>
      </c>
      <c r="E13978" t="s">
        <v>54488</v>
      </c>
      <c r="F13978" t="s">
        <v>54489</v>
      </c>
      <c r="H13978">
        <v>62.4558021</v>
      </c>
      <c r="I13978">
        <v>-131.9840178</v>
      </c>
      <c r="J13978" s="1" t="str">
        <f t="shared" ref="J13978:J13993" si="2032">HYPERLINK("http://geochem.nrcan.gc.ca/cdogs/content/kwd/kwd020018_e.htm", "Fluid (stream)")</f>
        <v>Fluid (stream)</v>
      </c>
      <c r="K13978" s="1" t="str">
        <f t="shared" ref="K13978:K13993" si="2033">HYPERLINK("http://geochem.nrcan.gc.ca/cdogs/content/kwd/kwd080007_e.htm", "Untreated Water")</f>
        <v>Untreated Water</v>
      </c>
      <c r="O13978" t="s">
        <v>21</v>
      </c>
      <c r="P13978" t="s">
        <v>356</v>
      </c>
      <c r="Q13978" t="s">
        <v>198</v>
      </c>
    </row>
    <row r="13979" spans="1:17" x14ac:dyDescent="0.25">
      <c r="A13979" t="s">
        <v>54490</v>
      </c>
      <c r="B13979" t="s">
        <v>54491</v>
      </c>
      <c r="C13979" s="1" t="str">
        <f t="shared" si="2030"/>
        <v>21:0763</v>
      </c>
      <c r="D13979" s="1" t="str">
        <f t="shared" si="2031"/>
        <v>21:0219</v>
      </c>
      <c r="E13979" t="s">
        <v>54488</v>
      </c>
      <c r="F13979" t="s">
        <v>54492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 t="s">
        <v>21</v>
      </c>
      <c r="P13979" t="s">
        <v>45</v>
      </c>
      <c r="Q13979" t="s">
        <v>198</v>
      </c>
    </row>
    <row r="13980" spans="1:17" x14ac:dyDescent="0.25">
      <c r="A13980" t="s">
        <v>54493</v>
      </c>
      <c r="B13980" t="s">
        <v>54494</v>
      </c>
      <c r="C13980" s="1" t="str">
        <f t="shared" si="2030"/>
        <v>21:0763</v>
      </c>
      <c r="D13980" s="1" t="str">
        <f t="shared" si="2031"/>
        <v>21:0219</v>
      </c>
      <c r="E13980" t="s">
        <v>54495</v>
      </c>
      <c r="F13980" t="s">
        <v>54496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 t="s">
        <v>225</v>
      </c>
      <c r="P13980" t="s">
        <v>356</v>
      </c>
      <c r="Q13980" t="s">
        <v>35</v>
      </c>
    </row>
    <row r="13981" spans="1:17" x14ac:dyDescent="0.25">
      <c r="A13981" t="s">
        <v>54497</v>
      </c>
      <c r="B13981" t="s">
        <v>54498</v>
      </c>
      <c r="C13981" s="1" t="str">
        <f t="shared" si="2030"/>
        <v>21:0763</v>
      </c>
      <c r="D13981" s="1" t="str">
        <f t="shared" si="2031"/>
        <v>21:0219</v>
      </c>
      <c r="E13981" t="s">
        <v>54499</v>
      </c>
      <c r="F13981" t="s">
        <v>54500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 t="s">
        <v>101</v>
      </c>
      <c r="P13981" t="s">
        <v>356</v>
      </c>
      <c r="Q13981" t="s">
        <v>103</v>
      </c>
    </row>
    <row r="13982" spans="1:17" x14ac:dyDescent="0.25">
      <c r="A13982" t="s">
        <v>54501</v>
      </c>
      <c r="B13982" t="s">
        <v>54502</v>
      </c>
      <c r="C13982" s="1" t="str">
        <f t="shared" si="2030"/>
        <v>21:0763</v>
      </c>
      <c r="D13982" s="1" t="str">
        <f t="shared" si="2031"/>
        <v>21:0219</v>
      </c>
      <c r="E13982" t="s">
        <v>54503</v>
      </c>
      <c r="F13982" t="s">
        <v>54504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 t="s">
        <v>1597</v>
      </c>
      <c r="P13982" t="s">
        <v>22</v>
      </c>
      <c r="Q13982" t="s">
        <v>23</v>
      </c>
    </row>
    <row r="13983" spans="1:17" x14ac:dyDescent="0.25">
      <c r="A13983" t="s">
        <v>54505</v>
      </c>
      <c r="B13983" t="s">
        <v>54506</v>
      </c>
      <c r="C13983" s="1" t="str">
        <f t="shared" si="2030"/>
        <v>21:0763</v>
      </c>
      <c r="D13983" s="1" t="str">
        <f t="shared" si="2031"/>
        <v>21:0219</v>
      </c>
      <c r="E13983" t="s">
        <v>54507</v>
      </c>
      <c r="F13983" t="s">
        <v>54508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 t="s">
        <v>2418</v>
      </c>
      <c r="P13983" t="s">
        <v>45</v>
      </c>
      <c r="Q13983" t="s">
        <v>29</v>
      </c>
    </row>
    <row r="13984" spans="1:17" x14ac:dyDescent="0.25">
      <c r="A13984" t="s">
        <v>54509</v>
      </c>
      <c r="B13984" t="s">
        <v>54510</v>
      </c>
      <c r="C13984" s="1" t="str">
        <f t="shared" si="2030"/>
        <v>21:0763</v>
      </c>
      <c r="D13984" s="1" t="str">
        <f t="shared" si="2031"/>
        <v>21:0219</v>
      </c>
      <c r="E13984" t="s">
        <v>54511</v>
      </c>
      <c r="F13984" t="s">
        <v>54512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 t="s">
        <v>370</v>
      </c>
      <c r="P13984" t="s">
        <v>22</v>
      </c>
      <c r="Q13984" t="s">
        <v>23</v>
      </c>
    </row>
    <row r="13985" spans="1:17" x14ac:dyDescent="0.25">
      <c r="A13985" t="s">
        <v>54513</v>
      </c>
      <c r="B13985" t="s">
        <v>54514</v>
      </c>
      <c r="C13985" s="1" t="str">
        <f t="shared" si="2030"/>
        <v>21:0763</v>
      </c>
      <c r="D13985" s="1" t="str">
        <f t="shared" si="2031"/>
        <v>21:0219</v>
      </c>
      <c r="E13985" t="s">
        <v>54515</v>
      </c>
      <c r="F13985" t="s">
        <v>54516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 t="s">
        <v>588</v>
      </c>
      <c r="P13985" t="s">
        <v>356</v>
      </c>
      <c r="Q13985" t="s">
        <v>103</v>
      </c>
    </row>
    <row r="13986" spans="1:17" x14ac:dyDescent="0.25">
      <c r="A13986" t="s">
        <v>54517</v>
      </c>
      <c r="B13986" t="s">
        <v>54518</v>
      </c>
      <c r="C13986" s="1" t="str">
        <f t="shared" si="2030"/>
        <v>21:0763</v>
      </c>
      <c r="D13986" s="1" t="str">
        <f t="shared" si="2031"/>
        <v>21:0219</v>
      </c>
      <c r="E13986" t="s">
        <v>54519</v>
      </c>
      <c r="F13986" t="s">
        <v>54520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 t="s">
        <v>21</v>
      </c>
      <c r="P13986" t="s">
        <v>45</v>
      </c>
      <c r="Q13986" t="s">
        <v>71</v>
      </c>
    </row>
    <row r="13987" spans="1:17" x14ac:dyDescent="0.25">
      <c r="A13987" t="s">
        <v>54521</v>
      </c>
      <c r="B13987" t="s">
        <v>54522</v>
      </c>
      <c r="C13987" s="1" t="str">
        <f t="shared" si="2030"/>
        <v>21:0763</v>
      </c>
      <c r="D13987" s="1" t="str">
        <f t="shared" si="2031"/>
        <v>21:0219</v>
      </c>
      <c r="E13987" t="s">
        <v>54523</v>
      </c>
      <c r="F13987" t="s">
        <v>54524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 t="s">
        <v>21</v>
      </c>
      <c r="P13987" t="s">
        <v>87</v>
      </c>
      <c r="Q13987" t="s">
        <v>71</v>
      </c>
    </row>
    <row r="13988" spans="1:17" x14ac:dyDescent="0.25">
      <c r="A13988" t="s">
        <v>54525</v>
      </c>
      <c r="B13988" t="s">
        <v>54526</v>
      </c>
      <c r="C13988" s="1" t="str">
        <f t="shared" si="2030"/>
        <v>21:0763</v>
      </c>
      <c r="D13988" s="1" t="str">
        <f t="shared" si="2031"/>
        <v>21:0219</v>
      </c>
      <c r="E13988" t="s">
        <v>54527</v>
      </c>
      <c r="F13988" t="s">
        <v>54528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 t="s">
        <v>21</v>
      </c>
      <c r="P13988" t="s">
        <v>631</v>
      </c>
      <c r="Q13988" t="s">
        <v>93</v>
      </c>
    </row>
    <row r="13989" spans="1:17" x14ac:dyDescent="0.25">
      <c r="A13989" t="s">
        <v>54529</v>
      </c>
      <c r="B13989" t="s">
        <v>54530</v>
      </c>
      <c r="C13989" s="1" t="str">
        <f t="shared" si="2030"/>
        <v>21:0763</v>
      </c>
      <c r="D13989" s="1" t="str">
        <f t="shared" si="2031"/>
        <v>21:0219</v>
      </c>
      <c r="E13989" t="s">
        <v>54531</v>
      </c>
      <c r="F13989" t="s">
        <v>54532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 t="s">
        <v>701</v>
      </c>
      <c r="P13989" t="s">
        <v>397</v>
      </c>
      <c r="Q13989" t="s">
        <v>103</v>
      </c>
    </row>
    <row r="13990" spans="1:17" x14ac:dyDescent="0.25">
      <c r="A13990" t="s">
        <v>54533</v>
      </c>
      <c r="B13990" t="s">
        <v>54534</v>
      </c>
      <c r="C13990" s="1" t="str">
        <f t="shared" si="2030"/>
        <v>21:0763</v>
      </c>
      <c r="D13990" s="1" t="str">
        <f t="shared" si="2031"/>
        <v>21:0219</v>
      </c>
      <c r="E13990" t="s">
        <v>54535</v>
      </c>
      <c r="F13990" t="s">
        <v>54536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 t="s">
        <v>54537</v>
      </c>
      <c r="P13990" t="s">
        <v>5724</v>
      </c>
      <c r="Q13990" t="s">
        <v>103</v>
      </c>
    </row>
    <row r="13991" spans="1:17" x14ac:dyDescent="0.25">
      <c r="A13991" t="s">
        <v>54538</v>
      </c>
      <c r="B13991" t="s">
        <v>54539</v>
      </c>
      <c r="C13991" s="1" t="str">
        <f t="shared" si="2030"/>
        <v>21:0763</v>
      </c>
      <c r="D13991" s="1" t="str">
        <f t="shared" si="2031"/>
        <v>21:0219</v>
      </c>
      <c r="E13991" t="s">
        <v>54540</v>
      </c>
      <c r="F13991" t="s">
        <v>54541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 t="s">
        <v>3376</v>
      </c>
      <c r="P13991" t="s">
        <v>2943</v>
      </c>
      <c r="Q13991" t="s">
        <v>59</v>
      </c>
    </row>
    <row r="13992" spans="1:17" x14ac:dyDescent="0.25">
      <c r="A13992" t="s">
        <v>54542</v>
      </c>
      <c r="B13992" t="s">
        <v>54543</v>
      </c>
      <c r="C13992" s="1" t="str">
        <f t="shared" si="2030"/>
        <v>21:0763</v>
      </c>
      <c r="D13992" s="1" t="str">
        <f t="shared" si="2031"/>
        <v>21:0219</v>
      </c>
      <c r="E13992" t="s">
        <v>54544</v>
      </c>
      <c r="F13992" t="s">
        <v>54545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 t="s">
        <v>3532</v>
      </c>
      <c r="P13992" t="s">
        <v>54546</v>
      </c>
      <c r="Q13992" t="s">
        <v>103</v>
      </c>
    </row>
    <row r="13993" spans="1:17" x14ac:dyDescent="0.25">
      <c r="A13993" t="s">
        <v>54547</v>
      </c>
      <c r="B13993" t="s">
        <v>54548</v>
      </c>
      <c r="C13993" s="1" t="str">
        <f t="shared" si="2030"/>
        <v>21:0763</v>
      </c>
      <c r="D13993" s="1" t="str">
        <f t="shared" si="2031"/>
        <v>21:0219</v>
      </c>
      <c r="E13993" t="s">
        <v>54549</v>
      </c>
      <c r="F13993" t="s">
        <v>54550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 t="s">
        <v>3406</v>
      </c>
      <c r="P13993" t="s">
        <v>631</v>
      </c>
      <c r="Q13993" t="s">
        <v>59</v>
      </c>
    </row>
    <row r="13994" spans="1:17" hidden="1" x14ac:dyDescent="0.25">
      <c r="A13994" t="s">
        <v>54551</v>
      </c>
      <c r="B13994" t="s">
        <v>54552</v>
      </c>
      <c r="C13994" s="1" t="str">
        <f t="shared" si="2030"/>
        <v>21:0763</v>
      </c>
      <c r="D13994" s="1" t="str">
        <f>HYPERLINK("http://geochem.nrcan.gc.ca/cdogs/content/svy/svy_e.htm", "")</f>
        <v/>
      </c>
      <c r="G13994" s="1" t="str">
        <f>HYPERLINK("http://geochem.nrcan.gc.ca/cdogs/content/cr_/cr_00088_e.htm", "88")</f>
        <v>88</v>
      </c>
      <c r="J13994" t="s">
        <v>11703</v>
      </c>
      <c r="K13994" t="s">
        <v>11704</v>
      </c>
      <c r="O13994" t="s">
        <v>551</v>
      </c>
      <c r="P13994" t="s">
        <v>1515</v>
      </c>
      <c r="Q13994" t="s">
        <v>46</v>
      </c>
    </row>
    <row r="13995" spans="1:17" x14ac:dyDescent="0.25">
      <c r="A13995" t="s">
        <v>54553</v>
      </c>
      <c r="B13995" t="s">
        <v>54554</v>
      </c>
      <c r="C13995" s="1" t="str">
        <f t="shared" si="2030"/>
        <v>21:0763</v>
      </c>
      <c r="D13995" s="1" t="str">
        <f t="shared" ref="D13995:D14012" si="2034">HYPERLINK("http://geochem.nrcan.gc.ca/cdogs/content/svy/svy210219_e.htm", "21:0219")</f>
        <v>21:0219</v>
      </c>
      <c r="E13995" t="s">
        <v>54555</v>
      </c>
      <c r="F13995" t="s">
        <v>54556</v>
      </c>
      <c r="H13995">
        <v>62.030029399999997</v>
      </c>
      <c r="I13995">
        <v>-131.7959591</v>
      </c>
      <c r="J13995" s="1" t="str">
        <f t="shared" ref="J13995:J14012" si="2035">HYPERLINK("http://geochem.nrcan.gc.ca/cdogs/content/kwd/kwd020018_e.htm", "Fluid (stream)")</f>
        <v>Fluid (stream)</v>
      </c>
      <c r="K13995" s="1" t="str">
        <f t="shared" ref="K13995:K14012" si="2036">HYPERLINK("http://geochem.nrcan.gc.ca/cdogs/content/kwd/kwd080007_e.htm", "Untreated Water")</f>
        <v>Untreated Water</v>
      </c>
      <c r="O13995" t="s">
        <v>2720</v>
      </c>
      <c r="P13995" t="s">
        <v>2212</v>
      </c>
      <c r="Q13995" t="s">
        <v>46</v>
      </c>
    </row>
    <row r="13996" spans="1:17" x14ac:dyDescent="0.25">
      <c r="A13996" t="s">
        <v>54557</v>
      </c>
      <c r="B13996" t="s">
        <v>54558</v>
      </c>
      <c r="C13996" s="1" t="str">
        <f t="shared" si="2030"/>
        <v>21:0763</v>
      </c>
      <c r="D13996" s="1" t="str">
        <f t="shared" si="2034"/>
        <v>21:0219</v>
      </c>
      <c r="E13996" t="s">
        <v>54559</v>
      </c>
      <c r="F13996" t="s">
        <v>54560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  <c r="O13996" t="s">
        <v>108</v>
      </c>
      <c r="P13996" t="s">
        <v>108</v>
      </c>
      <c r="Q13996" t="s">
        <v>108</v>
      </c>
    </row>
    <row r="13997" spans="1:17" x14ac:dyDescent="0.25">
      <c r="A13997" t="s">
        <v>54561</v>
      </c>
      <c r="B13997" t="s">
        <v>54562</v>
      </c>
      <c r="C13997" s="1" t="str">
        <f t="shared" si="2030"/>
        <v>21:0763</v>
      </c>
      <c r="D13997" s="1" t="str">
        <f t="shared" si="2034"/>
        <v>21:0219</v>
      </c>
      <c r="E13997" t="s">
        <v>54563</v>
      </c>
      <c r="F13997" t="s">
        <v>54564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 t="s">
        <v>28226</v>
      </c>
      <c r="P13997" t="s">
        <v>658</v>
      </c>
      <c r="Q13997" t="s">
        <v>23</v>
      </c>
    </row>
    <row r="13998" spans="1:17" x14ac:dyDescent="0.25">
      <c r="A13998" t="s">
        <v>54565</v>
      </c>
      <c r="B13998" t="s">
        <v>54566</v>
      </c>
      <c r="C13998" s="1" t="str">
        <f t="shared" si="2030"/>
        <v>21:0763</v>
      </c>
      <c r="D13998" s="1" t="str">
        <f t="shared" si="2034"/>
        <v>21:0219</v>
      </c>
      <c r="E13998" t="s">
        <v>54567</v>
      </c>
      <c r="F13998" t="s">
        <v>54568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 t="s">
        <v>21</v>
      </c>
      <c r="P13998" t="s">
        <v>2943</v>
      </c>
      <c r="Q13998" t="s">
        <v>103</v>
      </c>
    </row>
    <row r="13999" spans="1:17" x14ac:dyDescent="0.25">
      <c r="A13999" t="s">
        <v>54569</v>
      </c>
      <c r="B13999" t="s">
        <v>54570</v>
      </c>
      <c r="C13999" s="1" t="str">
        <f t="shared" si="2030"/>
        <v>21:0763</v>
      </c>
      <c r="D13999" s="1" t="str">
        <f t="shared" si="2034"/>
        <v>21:0219</v>
      </c>
      <c r="E13999" t="s">
        <v>54571</v>
      </c>
      <c r="F13999" t="s">
        <v>54572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 t="s">
        <v>3032</v>
      </c>
      <c r="P13999" t="s">
        <v>2212</v>
      </c>
      <c r="Q13999" t="s">
        <v>365</v>
      </c>
    </row>
    <row r="14000" spans="1:17" x14ac:dyDescent="0.25">
      <c r="A14000" t="s">
        <v>54573</v>
      </c>
      <c r="B14000" t="s">
        <v>54574</v>
      </c>
      <c r="C14000" s="1" t="str">
        <f t="shared" si="2030"/>
        <v>21:0763</v>
      </c>
      <c r="D14000" s="1" t="str">
        <f t="shared" si="2034"/>
        <v>21:0219</v>
      </c>
      <c r="E14000" t="s">
        <v>54575</v>
      </c>
      <c r="F14000" t="s">
        <v>54576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 t="s">
        <v>7860</v>
      </c>
      <c r="P14000" t="s">
        <v>583</v>
      </c>
      <c r="Q14000" t="s">
        <v>59</v>
      </c>
    </row>
    <row r="14001" spans="1:17" x14ac:dyDescent="0.25">
      <c r="A14001" t="s">
        <v>54577</v>
      </c>
      <c r="B14001" t="s">
        <v>54578</v>
      </c>
      <c r="C14001" s="1" t="str">
        <f t="shared" si="2030"/>
        <v>21:0763</v>
      </c>
      <c r="D14001" s="1" t="str">
        <f t="shared" si="2034"/>
        <v>21:0219</v>
      </c>
      <c r="E14001" t="s">
        <v>54575</v>
      </c>
      <c r="F14001" t="s">
        <v>54579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 t="s">
        <v>7860</v>
      </c>
      <c r="P14001" t="s">
        <v>583</v>
      </c>
      <c r="Q14001" t="s">
        <v>59</v>
      </c>
    </row>
    <row r="14002" spans="1:17" x14ac:dyDescent="0.25">
      <c r="A14002" t="s">
        <v>54580</v>
      </c>
      <c r="B14002" t="s">
        <v>54581</v>
      </c>
      <c r="C14002" s="1" t="str">
        <f t="shared" si="2030"/>
        <v>21:0763</v>
      </c>
      <c r="D14002" s="1" t="str">
        <f t="shared" si="2034"/>
        <v>21:0219</v>
      </c>
      <c r="E14002" t="s">
        <v>54582</v>
      </c>
      <c r="F14002" t="s">
        <v>54583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 t="s">
        <v>54584</v>
      </c>
      <c r="P14002" t="s">
        <v>583</v>
      </c>
      <c r="Q14002" t="s">
        <v>59</v>
      </c>
    </row>
    <row r="14003" spans="1:17" x14ac:dyDescent="0.25">
      <c r="A14003" t="s">
        <v>54585</v>
      </c>
      <c r="B14003" t="s">
        <v>54586</v>
      </c>
      <c r="C14003" s="1" t="str">
        <f t="shared" si="2030"/>
        <v>21:0763</v>
      </c>
      <c r="D14003" s="1" t="str">
        <f t="shared" si="2034"/>
        <v>21:0219</v>
      </c>
      <c r="E14003" t="s">
        <v>54587</v>
      </c>
      <c r="F14003" t="s">
        <v>54588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 t="s">
        <v>54589</v>
      </c>
      <c r="P14003" t="s">
        <v>3569</v>
      </c>
      <c r="Q14003" t="s">
        <v>46</v>
      </c>
    </row>
    <row r="14004" spans="1:17" x14ac:dyDescent="0.25">
      <c r="A14004" t="s">
        <v>54590</v>
      </c>
      <c r="B14004" t="s">
        <v>54591</v>
      </c>
      <c r="C14004" s="1" t="str">
        <f t="shared" si="2030"/>
        <v>21:0763</v>
      </c>
      <c r="D14004" s="1" t="str">
        <f t="shared" si="2034"/>
        <v>21:0219</v>
      </c>
      <c r="E14004" t="s">
        <v>54592</v>
      </c>
      <c r="F14004" t="s">
        <v>54593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 t="s">
        <v>54594</v>
      </c>
      <c r="P14004" t="s">
        <v>1515</v>
      </c>
      <c r="Q14004" t="s">
        <v>35</v>
      </c>
    </row>
    <row r="14005" spans="1:17" x14ac:dyDescent="0.25">
      <c r="A14005" t="s">
        <v>54595</v>
      </c>
      <c r="B14005" t="s">
        <v>54596</v>
      </c>
      <c r="C14005" s="1" t="str">
        <f t="shared" si="2030"/>
        <v>21:0763</v>
      </c>
      <c r="D14005" s="1" t="str">
        <f t="shared" si="2034"/>
        <v>21:0219</v>
      </c>
      <c r="E14005" t="s">
        <v>54597</v>
      </c>
      <c r="F14005" t="s">
        <v>54598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 t="s">
        <v>2927</v>
      </c>
      <c r="P14005" t="s">
        <v>22</v>
      </c>
      <c r="Q14005" t="s">
        <v>59</v>
      </c>
    </row>
    <row r="14006" spans="1:17" x14ac:dyDescent="0.25">
      <c r="A14006" t="s">
        <v>54599</v>
      </c>
      <c r="B14006" t="s">
        <v>54600</v>
      </c>
      <c r="C14006" s="1" t="str">
        <f t="shared" si="2030"/>
        <v>21:0763</v>
      </c>
      <c r="D14006" s="1" t="str">
        <f t="shared" si="2034"/>
        <v>21:0219</v>
      </c>
      <c r="E14006" t="s">
        <v>54601</v>
      </c>
      <c r="F14006" t="s">
        <v>54602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 t="s">
        <v>21</v>
      </c>
      <c r="P14006" t="s">
        <v>22</v>
      </c>
      <c r="Q14006" t="s">
        <v>46</v>
      </c>
    </row>
    <row r="14007" spans="1:17" x14ac:dyDescent="0.25">
      <c r="A14007" t="s">
        <v>54603</v>
      </c>
      <c r="B14007" t="s">
        <v>54604</v>
      </c>
      <c r="C14007" s="1" t="str">
        <f t="shared" si="2030"/>
        <v>21:0763</v>
      </c>
      <c r="D14007" s="1" t="str">
        <f t="shared" si="2034"/>
        <v>21:0219</v>
      </c>
      <c r="E14007" t="s">
        <v>54605</v>
      </c>
      <c r="F14007" t="s">
        <v>54606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 t="s">
        <v>1771</v>
      </c>
      <c r="P14007" t="s">
        <v>583</v>
      </c>
      <c r="Q14007" t="s">
        <v>46</v>
      </c>
    </row>
    <row r="14008" spans="1:17" x14ac:dyDescent="0.25">
      <c r="A14008" t="s">
        <v>54607</v>
      </c>
      <c r="B14008" t="s">
        <v>54608</v>
      </c>
      <c r="C14008" s="1" t="str">
        <f t="shared" si="2030"/>
        <v>21:0763</v>
      </c>
      <c r="D14008" s="1" t="str">
        <f t="shared" si="2034"/>
        <v>21:0219</v>
      </c>
      <c r="E14008" t="s">
        <v>54609</v>
      </c>
      <c r="F14008" t="s">
        <v>54610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 t="s">
        <v>21</v>
      </c>
      <c r="P14008" t="s">
        <v>356</v>
      </c>
      <c r="Q14008" t="s">
        <v>46</v>
      </c>
    </row>
    <row r="14009" spans="1:17" x14ac:dyDescent="0.25">
      <c r="A14009" t="s">
        <v>54611</v>
      </c>
      <c r="B14009" t="s">
        <v>54612</v>
      </c>
      <c r="C14009" s="1" t="str">
        <f t="shared" si="2030"/>
        <v>21:0763</v>
      </c>
      <c r="D14009" s="1" t="str">
        <f t="shared" si="2034"/>
        <v>21:0219</v>
      </c>
      <c r="E14009" t="s">
        <v>54613</v>
      </c>
      <c r="F14009" t="s">
        <v>54614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 t="s">
        <v>582</v>
      </c>
      <c r="P14009" t="s">
        <v>583</v>
      </c>
      <c r="Q14009" t="s">
        <v>103</v>
      </c>
    </row>
    <row r="14010" spans="1:17" x14ac:dyDescent="0.25">
      <c r="A14010" t="s">
        <v>54615</v>
      </c>
      <c r="B14010" t="s">
        <v>54616</v>
      </c>
      <c r="C14010" s="1" t="str">
        <f t="shared" si="2030"/>
        <v>21:0763</v>
      </c>
      <c r="D14010" s="1" t="str">
        <f t="shared" si="2034"/>
        <v>21:0219</v>
      </c>
      <c r="E14010" t="s">
        <v>54617</v>
      </c>
      <c r="F14010" t="s">
        <v>54618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 t="s">
        <v>21</v>
      </c>
      <c r="P14010" t="s">
        <v>356</v>
      </c>
      <c r="Q14010" t="s">
        <v>103</v>
      </c>
    </row>
    <row r="14011" spans="1:17" x14ac:dyDescent="0.25">
      <c r="A14011" t="s">
        <v>54619</v>
      </c>
      <c r="B14011" t="s">
        <v>54620</v>
      </c>
      <c r="C14011" s="1" t="str">
        <f t="shared" si="2030"/>
        <v>21:0763</v>
      </c>
      <c r="D14011" s="1" t="str">
        <f t="shared" si="2034"/>
        <v>21:0219</v>
      </c>
      <c r="E14011" t="s">
        <v>54621</v>
      </c>
      <c r="F14011" t="s">
        <v>54622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 t="s">
        <v>22053</v>
      </c>
      <c r="P14011" t="s">
        <v>397</v>
      </c>
      <c r="Q14011" t="s">
        <v>392</v>
      </c>
    </row>
    <row r="14012" spans="1:17" x14ac:dyDescent="0.25">
      <c r="A14012" t="s">
        <v>54623</v>
      </c>
      <c r="B14012" t="s">
        <v>54624</v>
      </c>
      <c r="C14012" s="1" t="str">
        <f t="shared" si="2030"/>
        <v>21:0763</v>
      </c>
      <c r="D14012" s="1" t="str">
        <f t="shared" si="2034"/>
        <v>21:0219</v>
      </c>
      <c r="E14012" t="s">
        <v>54625</v>
      </c>
      <c r="F14012" t="s">
        <v>54626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 t="s">
        <v>21</v>
      </c>
      <c r="P14012" t="s">
        <v>22</v>
      </c>
      <c r="Q14012" t="s">
        <v>392</v>
      </c>
    </row>
    <row r="14013" spans="1:17" hidden="1" x14ac:dyDescent="0.25">
      <c r="A14013" t="s">
        <v>54627</v>
      </c>
      <c r="B14013" t="s">
        <v>54628</v>
      </c>
      <c r="C14013" s="1" t="str">
        <f t="shared" si="2030"/>
        <v>21:0763</v>
      </c>
      <c r="D14013" s="1" t="str">
        <f>HYPERLINK("http://geochem.nrcan.gc.ca/cdogs/content/svy/svy_e.htm", "")</f>
        <v/>
      </c>
      <c r="G14013" s="1" t="str">
        <f>HYPERLINK("http://geochem.nrcan.gc.ca/cdogs/content/cr_/cr_00087_e.htm", "87")</f>
        <v>87</v>
      </c>
      <c r="J14013" t="s">
        <v>11703</v>
      </c>
      <c r="K14013" t="s">
        <v>11704</v>
      </c>
      <c r="O14013" t="s">
        <v>3532</v>
      </c>
      <c r="P14013" t="s">
        <v>356</v>
      </c>
      <c r="Q14013" t="s">
        <v>392</v>
      </c>
    </row>
    <row r="14014" spans="1:17" x14ac:dyDescent="0.25">
      <c r="A14014" t="s">
        <v>54629</v>
      </c>
      <c r="B14014" t="s">
        <v>54630</v>
      </c>
      <c r="C14014" s="1" t="str">
        <f t="shared" si="2030"/>
        <v>21:0763</v>
      </c>
      <c r="D14014" s="1" t="str">
        <f>HYPERLINK("http://geochem.nrcan.gc.ca/cdogs/content/svy/svy210219_e.htm", "21:0219")</f>
        <v>21:0219</v>
      </c>
      <c r="E14014" t="s">
        <v>54631</v>
      </c>
      <c r="F14014" t="s">
        <v>54632</v>
      </c>
      <c r="H14014">
        <v>62.0515775</v>
      </c>
      <c r="I14014">
        <v>-130.93660750000001</v>
      </c>
      <c r="J14014" s="1" t="str">
        <f>HYPERLINK("http://geochem.nrcan.gc.ca/cdogs/content/kwd/kwd020018_e.htm", "Fluid (stream)")</f>
        <v>Fluid (stream)</v>
      </c>
      <c r="K14014" s="1" t="str">
        <f>HYPERLINK("http://geochem.nrcan.gc.ca/cdogs/content/kwd/kwd080007_e.htm", "Untreated Water")</f>
        <v>Untreated Water</v>
      </c>
      <c r="O14014" t="s">
        <v>16751</v>
      </c>
      <c r="P14014" t="s">
        <v>356</v>
      </c>
      <c r="Q14014" t="s">
        <v>59</v>
      </c>
    </row>
    <row r="14015" spans="1:17" x14ac:dyDescent="0.25">
      <c r="A14015" t="s">
        <v>54633</v>
      </c>
      <c r="B14015" t="s">
        <v>54634</v>
      </c>
      <c r="C14015" s="1" t="str">
        <f t="shared" si="2030"/>
        <v>21:0763</v>
      </c>
      <c r="D14015" s="1" t="str">
        <f>HYPERLINK("http://geochem.nrcan.gc.ca/cdogs/content/svy/svy210219_e.htm", "21:0219")</f>
        <v>21:0219</v>
      </c>
      <c r="E14015" t="s">
        <v>54635</v>
      </c>
      <c r="F14015" t="s">
        <v>54636</v>
      </c>
      <c r="H14015">
        <v>62.060818099999999</v>
      </c>
      <c r="I14015">
        <v>-130.8944827</v>
      </c>
      <c r="J14015" s="1" t="str">
        <f>HYPERLINK("http://geochem.nrcan.gc.ca/cdogs/content/kwd/kwd020018_e.htm", "Fluid (stream)")</f>
        <v>Fluid (stream)</v>
      </c>
      <c r="K14015" s="1" t="str">
        <f>HYPERLINK("http://geochem.nrcan.gc.ca/cdogs/content/kwd/kwd080007_e.htm", "Untreated Water")</f>
        <v>Untreated Water</v>
      </c>
      <c r="O14015" t="s">
        <v>3032</v>
      </c>
      <c r="P14015" t="s">
        <v>22</v>
      </c>
      <c r="Q14015" t="s">
        <v>59</v>
      </c>
    </row>
    <row r="14016" spans="1:17" x14ac:dyDescent="0.25">
      <c r="A14016" t="s">
        <v>54637</v>
      </c>
      <c r="B14016" t="s">
        <v>54638</v>
      </c>
      <c r="C14016" s="1" t="str">
        <f t="shared" si="2030"/>
        <v>21:0763</v>
      </c>
      <c r="D14016" s="1" t="str">
        <f>HYPERLINK("http://geochem.nrcan.gc.ca/cdogs/content/svy/svy210219_e.htm", "21:0219")</f>
        <v>21:0219</v>
      </c>
      <c r="E14016" t="s">
        <v>54639</v>
      </c>
      <c r="F14016" t="s">
        <v>54640</v>
      </c>
      <c r="H14016">
        <v>62.053163699999999</v>
      </c>
      <c r="I14016">
        <v>-130.87768689999999</v>
      </c>
      <c r="J14016" s="1" t="str">
        <f>HYPERLINK("http://geochem.nrcan.gc.ca/cdogs/content/kwd/kwd020018_e.htm", "Fluid (stream)")</f>
        <v>Fluid (stream)</v>
      </c>
      <c r="K14016" s="1" t="str">
        <f>HYPERLINK("http://geochem.nrcan.gc.ca/cdogs/content/kwd/kwd080007_e.htm", "Untreated Water")</f>
        <v>Untreated Water</v>
      </c>
      <c r="O14016" t="s">
        <v>588</v>
      </c>
      <c r="P14016" t="s">
        <v>356</v>
      </c>
      <c r="Q14016" t="s">
        <v>198</v>
      </c>
    </row>
    <row r="14017" spans="1:17" hidden="1" x14ac:dyDescent="0.25">
      <c r="A14017" t="s">
        <v>54641</v>
      </c>
      <c r="B14017" t="s">
        <v>54642</v>
      </c>
      <c r="C14017" s="1" t="str">
        <f t="shared" si="2030"/>
        <v>21:0763</v>
      </c>
      <c r="D14017" s="1" t="str">
        <f>HYPERLINK("http://geochem.nrcan.gc.ca/cdogs/content/svy/svy_e.htm", "")</f>
        <v/>
      </c>
      <c r="G14017" s="1" t="str">
        <f>HYPERLINK("http://geochem.nrcan.gc.ca/cdogs/content/cr_/cr_00088_e.htm", "88")</f>
        <v>88</v>
      </c>
      <c r="J14017" t="s">
        <v>11703</v>
      </c>
      <c r="K14017" t="s">
        <v>11704</v>
      </c>
      <c r="O14017" t="s">
        <v>220</v>
      </c>
      <c r="P14017" t="s">
        <v>583</v>
      </c>
      <c r="Q14017" t="s">
        <v>103</v>
      </c>
    </row>
    <row r="14018" spans="1:17" x14ac:dyDescent="0.25">
      <c r="A14018" t="s">
        <v>54643</v>
      </c>
      <c r="B14018" t="s">
        <v>54644</v>
      </c>
      <c r="C14018" s="1" t="str">
        <f t="shared" si="2030"/>
        <v>21:0763</v>
      </c>
      <c r="D14018" s="1" t="str">
        <f t="shared" ref="D14018:D14039" si="2037">HYPERLINK("http://geochem.nrcan.gc.ca/cdogs/content/svy/svy210219_e.htm", "21:0219")</f>
        <v>21:0219</v>
      </c>
      <c r="E14018" t="s">
        <v>54645</v>
      </c>
      <c r="F14018" t="s">
        <v>54646</v>
      </c>
      <c r="H14018">
        <v>62.0676287</v>
      </c>
      <c r="I14018">
        <v>-130.85381179999999</v>
      </c>
      <c r="J14018" s="1" t="str">
        <f t="shared" ref="J14018:J14039" si="2038">HYPERLINK("http://geochem.nrcan.gc.ca/cdogs/content/kwd/kwd020018_e.htm", "Fluid (stream)")</f>
        <v>Fluid (stream)</v>
      </c>
      <c r="K14018" s="1" t="str">
        <f t="shared" ref="K14018:K14039" si="2039">HYPERLINK("http://geochem.nrcan.gc.ca/cdogs/content/kwd/kwd080007_e.htm", "Untreated Water")</f>
        <v>Untreated Water</v>
      </c>
      <c r="O14018" t="s">
        <v>3060</v>
      </c>
      <c r="P14018" t="s">
        <v>583</v>
      </c>
      <c r="Q14018" t="s">
        <v>198</v>
      </c>
    </row>
    <row r="14019" spans="1:17" x14ac:dyDescent="0.25">
      <c r="A14019" t="s">
        <v>54647</v>
      </c>
      <c r="B14019" t="s">
        <v>54648</v>
      </c>
      <c r="C14019" s="1" t="str">
        <f t="shared" si="2030"/>
        <v>21:0763</v>
      </c>
      <c r="D14019" s="1" t="str">
        <f t="shared" si="2037"/>
        <v>21:0219</v>
      </c>
      <c r="E14019" t="s">
        <v>54645</v>
      </c>
      <c r="F14019" t="s">
        <v>54649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 t="s">
        <v>2725</v>
      </c>
      <c r="P14019" t="s">
        <v>22</v>
      </c>
      <c r="Q14019" t="s">
        <v>59</v>
      </c>
    </row>
    <row r="14020" spans="1:17" x14ac:dyDescent="0.25">
      <c r="A14020" t="s">
        <v>54650</v>
      </c>
      <c r="B14020" t="s">
        <v>54651</v>
      </c>
      <c r="C14020" s="1" t="str">
        <f t="shared" si="2030"/>
        <v>21:0763</v>
      </c>
      <c r="D14020" s="1" t="str">
        <f t="shared" si="2037"/>
        <v>21:0219</v>
      </c>
      <c r="E14020" t="s">
        <v>54652</v>
      </c>
      <c r="F14020" t="s">
        <v>54653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 t="s">
        <v>17241</v>
      </c>
      <c r="P14020" t="s">
        <v>356</v>
      </c>
      <c r="Q14020" t="s">
        <v>59</v>
      </c>
    </row>
    <row r="14021" spans="1:17" x14ac:dyDescent="0.25">
      <c r="A14021" t="s">
        <v>54654</v>
      </c>
      <c r="B14021" t="s">
        <v>54655</v>
      </c>
      <c r="C14021" s="1" t="str">
        <f t="shared" si="2030"/>
        <v>21:0763</v>
      </c>
      <c r="D14021" s="1" t="str">
        <f t="shared" si="2037"/>
        <v>21:0219</v>
      </c>
      <c r="E14021" t="s">
        <v>54656</v>
      </c>
      <c r="F14021" t="s">
        <v>54657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 t="s">
        <v>5641</v>
      </c>
      <c r="P14021" t="s">
        <v>22</v>
      </c>
      <c r="Q14021" t="s">
        <v>392</v>
      </c>
    </row>
    <row r="14022" spans="1:17" x14ac:dyDescent="0.25">
      <c r="A14022" t="s">
        <v>54658</v>
      </c>
      <c r="B14022" t="s">
        <v>54659</v>
      </c>
      <c r="C14022" s="1" t="str">
        <f t="shared" si="2030"/>
        <v>21:0763</v>
      </c>
      <c r="D14022" s="1" t="str">
        <f t="shared" si="2037"/>
        <v>21:0219</v>
      </c>
      <c r="E14022" t="s">
        <v>54660</v>
      </c>
      <c r="F14022" t="s">
        <v>54661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 t="s">
        <v>1818</v>
      </c>
      <c r="P14022" t="s">
        <v>356</v>
      </c>
      <c r="Q14022" t="s">
        <v>29</v>
      </c>
    </row>
    <row r="14023" spans="1:17" x14ac:dyDescent="0.25">
      <c r="A14023" t="s">
        <v>54662</v>
      </c>
      <c r="B14023" t="s">
        <v>54663</v>
      </c>
      <c r="C14023" s="1" t="str">
        <f t="shared" si="2030"/>
        <v>21:0763</v>
      </c>
      <c r="D14023" s="1" t="str">
        <f t="shared" si="2037"/>
        <v>21:0219</v>
      </c>
      <c r="E14023" t="s">
        <v>54664</v>
      </c>
      <c r="F14023" t="s">
        <v>54665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 t="s">
        <v>370</v>
      </c>
      <c r="P14023" t="s">
        <v>45</v>
      </c>
      <c r="Q14023" t="s">
        <v>46</v>
      </c>
    </row>
    <row r="14024" spans="1:17" x14ac:dyDescent="0.25">
      <c r="A14024" t="s">
        <v>54666</v>
      </c>
      <c r="B14024" t="s">
        <v>54667</v>
      </c>
      <c r="C14024" s="1" t="str">
        <f t="shared" si="2030"/>
        <v>21:0763</v>
      </c>
      <c r="D14024" s="1" t="str">
        <f t="shared" si="2037"/>
        <v>21:0219</v>
      </c>
      <c r="E14024" t="s">
        <v>54668</v>
      </c>
      <c r="F14024" t="s">
        <v>54669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 t="s">
        <v>21</v>
      </c>
      <c r="P14024" t="s">
        <v>45</v>
      </c>
      <c r="Q14024" t="s">
        <v>189</v>
      </c>
    </row>
    <row r="14025" spans="1:17" x14ac:dyDescent="0.25">
      <c r="A14025" t="s">
        <v>54670</v>
      </c>
      <c r="B14025" t="s">
        <v>54671</v>
      </c>
      <c r="C14025" s="1" t="str">
        <f t="shared" si="2030"/>
        <v>21:0763</v>
      </c>
      <c r="D14025" s="1" t="str">
        <f t="shared" si="2037"/>
        <v>21:0219</v>
      </c>
      <c r="E14025" t="s">
        <v>54672</v>
      </c>
      <c r="F14025" t="s">
        <v>54673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 t="s">
        <v>21</v>
      </c>
      <c r="P14025" t="s">
        <v>356</v>
      </c>
      <c r="Q14025" t="s">
        <v>198</v>
      </c>
    </row>
    <row r="14026" spans="1:17" x14ac:dyDescent="0.25">
      <c r="A14026" t="s">
        <v>54674</v>
      </c>
      <c r="B14026" t="s">
        <v>54675</v>
      </c>
      <c r="C14026" s="1" t="str">
        <f t="shared" si="2030"/>
        <v>21:0763</v>
      </c>
      <c r="D14026" s="1" t="str">
        <f t="shared" si="2037"/>
        <v>21:0219</v>
      </c>
      <c r="E14026" t="s">
        <v>54676</v>
      </c>
      <c r="F14026" t="s">
        <v>54677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 t="s">
        <v>21</v>
      </c>
      <c r="P14026" t="s">
        <v>356</v>
      </c>
      <c r="Q14026" t="s">
        <v>198</v>
      </c>
    </row>
    <row r="14027" spans="1:17" x14ac:dyDescent="0.25">
      <c r="A14027" t="s">
        <v>54678</v>
      </c>
      <c r="B14027" t="s">
        <v>54679</v>
      </c>
      <c r="C14027" s="1" t="str">
        <f t="shared" si="2030"/>
        <v>21:0763</v>
      </c>
      <c r="D14027" s="1" t="str">
        <f t="shared" si="2037"/>
        <v>21:0219</v>
      </c>
      <c r="E14027" t="s">
        <v>54680</v>
      </c>
      <c r="F14027" t="s">
        <v>54681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 t="s">
        <v>1771</v>
      </c>
      <c r="P14027" t="s">
        <v>45</v>
      </c>
      <c r="Q14027" t="s">
        <v>392</v>
      </c>
    </row>
    <row r="14028" spans="1:17" x14ac:dyDescent="0.25">
      <c r="A14028" t="s">
        <v>54682</v>
      </c>
      <c r="B14028" t="s">
        <v>54683</v>
      </c>
      <c r="C14028" s="1" t="str">
        <f t="shared" si="2030"/>
        <v>21:0763</v>
      </c>
      <c r="D14028" s="1" t="str">
        <f t="shared" si="2037"/>
        <v>21:0219</v>
      </c>
      <c r="E14028" t="s">
        <v>54684</v>
      </c>
      <c r="F14028" t="s">
        <v>54685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 t="s">
        <v>1247</v>
      </c>
      <c r="P14028" t="s">
        <v>45</v>
      </c>
      <c r="Q14028" t="s">
        <v>29</v>
      </c>
    </row>
    <row r="14029" spans="1:17" x14ac:dyDescent="0.25">
      <c r="A14029" t="s">
        <v>54686</v>
      </c>
      <c r="B14029" t="s">
        <v>54687</v>
      </c>
      <c r="C14029" s="1" t="str">
        <f t="shared" si="2030"/>
        <v>21:0763</v>
      </c>
      <c r="D14029" s="1" t="str">
        <f t="shared" si="2037"/>
        <v>21:0219</v>
      </c>
      <c r="E14029" t="s">
        <v>54688</v>
      </c>
      <c r="F14029" t="s">
        <v>54689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 t="s">
        <v>311</v>
      </c>
      <c r="P14029" t="s">
        <v>45</v>
      </c>
      <c r="Q14029" t="s">
        <v>29</v>
      </c>
    </row>
    <row r="14030" spans="1:17" x14ac:dyDescent="0.25">
      <c r="A14030" t="s">
        <v>54690</v>
      </c>
      <c r="B14030" t="s">
        <v>54691</v>
      </c>
      <c r="C14030" s="1" t="str">
        <f t="shared" si="2030"/>
        <v>21:0763</v>
      </c>
      <c r="D14030" s="1" t="str">
        <f t="shared" si="2037"/>
        <v>21:0219</v>
      </c>
      <c r="E14030" t="s">
        <v>54692</v>
      </c>
      <c r="F14030" t="s">
        <v>54693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 t="s">
        <v>21</v>
      </c>
      <c r="P14030" t="s">
        <v>356</v>
      </c>
      <c r="Q14030" t="s">
        <v>103</v>
      </c>
    </row>
    <row r="14031" spans="1:17" x14ac:dyDescent="0.25">
      <c r="A14031" t="s">
        <v>54694</v>
      </c>
      <c r="B14031" t="s">
        <v>54695</v>
      </c>
      <c r="C14031" s="1" t="str">
        <f t="shared" si="2030"/>
        <v>21:0763</v>
      </c>
      <c r="D14031" s="1" t="str">
        <f t="shared" si="2037"/>
        <v>21:0219</v>
      </c>
      <c r="E14031" t="s">
        <v>54696</v>
      </c>
      <c r="F14031" t="s">
        <v>54697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 t="s">
        <v>1812</v>
      </c>
      <c r="P14031" t="s">
        <v>2212</v>
      </c>
      <c r="Q14031" t="s">
        <v>522</v>
      </c>
    </row>
    <row r="14032" spans="1:17" x14ac:dyDescent="0.25">
      <c r="A14032" t="s">
        <v>54698</v>
      </c>
      <c r="B14032" t="s">
        <v>54699</v>
      </c>
      <c r="C14032" s="1" t="str">
        <f t="shared" si="2030"/>
        <v>21:0763</v>
      </c>
      <c r="D14032" s="1" t="str">
        <f t="shared" si="2037"/>
        <v>21:0219</v>
      </c>
      <c r="E14032" t="s">
        <v>54700</v>
      </c>
      <c r="F14032" t="s">
        <v>54701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 t="s">
        <v>49295</v>
      </c>
      <c r="P14032" t="s">
        <v>2943</v>
      </c>
      <c r="Q14032" t="s">
        <v>35</v>
      </c>
    </row>
    <row r="14033" spans="1:17" x14ac:dyDescent="0.25">
      <c r="A14033" t="s">
        <v>54702</v>
      </c>
      <c r="B14033" t="s">
        <v>54703</v>
      </c>
      <c r="C14033" s="1" t="str">
        <f t="shared" si="2030"/>
        <v>21:0763</v>
      </c>
      <c r="D14033" s="1" t="str">
        <f t="shared" si="2037"/>
        <v>21:0219</v>
      </c>
      <c r="E14033" t="s">
        <v>54704</v>
      </c>
      <c r="F14033" t="s">
        <v>54705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 t="s">
        <v>220</v>
      </c>
      <c r="P14033" t="s">
        <v>2943</v>
      </c>
      <c r="Q14033" t="s">
        <v>149</v>
      </c>
    </row>
    <row r="14034" spans="1:17" x14ac:dyDescent="0.25">
      <c r="A14034" t="s">
        <v>54706</v>
      </c>
      <c r="B14034" t="s">
        <v>54707</v>
      </c>
      <c r="C14034" s="1" t="str">
        <f t="shared" si="2030"/>
        <v>21:0763</v>
      </c>
      <c r="D14034" s="1" t="str">
        <f t="shared" si="2037"/>
        <v>21:0219</v>
      </c>
      <c r="E14034" t="s">
        <v>54708</v>
      </c>
      <c r="F14034" t="s">
        <v>54709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 t="s">
        <v>220</v>
      </c>
      <c r="P14034" t="s">
        <v>636</v>
      </c>
      <c r="Q14034" t="s">
        <v>52</v>
      </c>
    </row>
    <row r="14035" spans="1:17" x14ac:dyDescent="0.25">
      <c r="A14035" t="s">
        <v>54710</v>
      </c>
      <c r="B14035" t="s">
        <v>54711</v>
      </c>
      <c r="C14035" s="1" t="str">
        <f t="shared" si="2030"/>
        <v>21:0763</v>
      </c>
      <c r="D14035" s="1" t="str">
        <f t="shared" si="2037"/>
        <v>21:0219</v>
      </c>
      <c r="E14035" t="s">
        <v>54712</v>
      </c>
      <c r="F14035" t="s">
        <v>54713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 t="s">
        <v>6341</v>
      </c>
      <c r="P14035" t="s">
        <v>397</v>
      </c>
      <c r="Q14035" t="s">
        <v>29</v>
      </c>
    </row>
    <row r="14036" spans="1:17" x14ac:dyDescent="0.25">
      <c r="A14036" t="s">
        <v>54714</v>
      </c>
      <c r="B14036" t="s">
        <v>54715</v>
      </c>
      <c r="C14036" s="1" t="str">
        <f t="shared" si="2030"/>
        <v>21:0763</v>
      </c>
      <c r="D14036" s="1" t="str">
        <f t="shared" si="2037"/>
        <v>21:0219</v>
      </c>
      <c r="E14036" t="s">
        <v>54712</v>
      </c>
      <c r="F14036" t="s">
        <v>54716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 t="s">
        <v>7860</v>
      </c>
      <c r="P14036" t="s">
        <v>2212</v>
      </c>
      <c r="Q14036" t="s">
        <v>59</v>
      </c>
    </row>
    <row r="14037" spans="1:17" x14ac:dyDescent="0.25">
      <c r="A14037" t="s">
        <v>54717</v>
      </c>
      <c r="B14037" t="s">
        <v>54718</v>
      </c>
      <c r="C14037" s="1" t="str">
        <f t="shared" si="2030"/>
        <v>21:0763</v>
      </c>
      <c r="D14037" s="1" t="str">
        <f t="shared" si="2037"/>
        <v>21:0219</v>
      </c>
      <c r="E14037" t="s">
        <v>54719</v>
      </c>
      <c r="F14037" t="s">
        <v>54720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 t="s">
        <v>101</v>
      </c>
      <c r="P14037" t="s">
        <v>356</v>
      </c>
      <c r="Q14037" t="s">
        <v>29</v>
      </c>
    </row>
    <row r="14038" spans="1:17" x14ac:dyDescent="0.25">
      <c r="A14038" t="s">
        <v>54721</v>
      </c>
      <c r="B14038" t="s">
        <v>54722</v>
      </c>
      <c r="C14038" s="1" t="str">
        <f t="shared" si="2030"/>
        <v>21:0763</v>
      </c>
      <c r="D14038" s="1" t="str">
        <f t="shared" si="2037"/>
        <v>21:0219</v>
      </c>
      <c r="E14038" t="s">
        <v>54723</v>
      </c>
      <c r="F14038" t="s">
        <v>54724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 t="s">
        <v>630</v>
      </c>
      <c r="P14038" t="s">
        <v>356</v>
      </c>
      <c r="Q14038" t="s">
        <v>522</v>
      </c>
    </row>
    <row r="14039" spans="1:17" x14ac:dyDescent="0.25">
      <c r="A14039" t="s">
        <v>54725</v>
      </c>
      <c r="B14039" t="s">
        <v>54726</v>
      </c>
      <c r="C14039" s="1" t="str">
        <f t="shared" si="2030"/>
        <v>21:0763</v>
      </c>
      <c r="D14039" s="1" t="str">
        <f t="shared" si="2037"/>
        <v>21:0219</v>
      </c>
      <c r="E14039" t="s">
        <v>54727</v>
      </c>
      <c r="F14039" t="s">
        <v>54728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 t="s">
        <v>48130</v>
      </c>
      <c r="P14039" t="s">
        <v>583</v>
      </c>
      <c r="Q14039" t="s">
        <v>653</v>
      </c>
    </row>
    <row r="14040" spans="1:17" hidden="1" x14ac:dyDescent="0.25">
      <c r="A14040" t="s">
        <v>54729</v>
      </c>
      <c r="B14040" t="s">
        <v>54730</v>
      </c>
      <c r="C14040" s="1" t="str">
        <f t="shared" si="2030"/>
        <v>21:0763</v>
      </c>
      <c r="D14040" s="1" t="str">
        <f>HYPERLINK("http://geochem.nrcan.gc.ca/cdogs/content/svy/svy_e.htm", "")</f>
        <v/>
      </c>
      <c r="G14040" s="1" t="str">
        <f>HYPERLINK("http://geochem.nrcan.gc.ca/cdogs/content/cr_/cr_00088_e.htm", "88")</f>
        <v>88</v>
      </c>
      <c r="J14040" t="s">
        <v>11703</v>
      </c>
      <c r="K14040" t="s">
        <v>11704</v>
      </c>
      <c r="O14040" t="s">
        <v>220</v>
      </c>
      <c r="P14040" t="s">
        <v>397</v>
      </c>
      <c r="Q14040" t="s">
        <v>23</v>
      </c>
    </row>
    <row r="14041" spans="1:17" x14ac:dyDescent="0.25">
      <c r="A14041" t="s">
        <v>54731</v>
      </c>
      <c r="B14041" t="s">
        <v>54732</v>
      </c>
      <c r="C14041" s="1" t="str">
        <f t="shared" si="2030"/>
        <v>21:0763</v>
      </c>
      <c r="D14041" s="1" t="str">
        <f t="shared" ref="D14041:D14059" si="2040">HYPERLINK("http://geochem.nrcan.gc.ca/cdogs/content/svy/svy210219_e.htm", "21:0219")</f>
        <v>21:0219</v>
      </c>
      <c r="E14041" t="s">
        <v>54733</v>
      </c>
      <c r="F14041" t="s">
        <v>54734</v>
      </c>
      <c r="H14041">
        <v>62.150957099999999</v>
      </c>
      <c r="I14041">
        <v>-130.9317662</v>
      </c>
      <c r="J14041" s="1" t="str">
        <f t="shared" ref="J14041:J14059" si="2041">HYPERLINK("http://geochem.nrcan.gc.ca/cdogs/content/kwd/kwd020018_e.htm", "Fluid (stream)")</f>
        <v>Fluid (stream)</v>
      </c>
      <c r="K14041" s="1" t="str">
        <f t="shared" ref="K14041:K14059" si="2042">HYPERLINK("http://geochem.nrcan.gc.ca/cdogs/content/kwd/kwd080007_e.htm", "Untreated Water")</f>
        <v>Untreated Water</v>
      </c>
      <c r="O14041" t="s">
        <v>17493</v>
      </c>
      <c r="P14041" t="s">
        <v>2212</v>
      </c>
      <c r="Q14041" t="s">
        <v>522</v>
      </c>
    </row>
    <row r="14042" spans="1:17" x14ac:dyDescent="0.25">
      <c r="A14042" t="s">
        <v>54735</v>
      </c>
      <c r="B14042" t="s">
        <v>54736</v>
      </c>
      <c r="C14042" s="1" t="str">
        <f t="shared" ref="C14042:C14105" si="2043">HYPERLINK("http://geochem.nrcan.gc.ca/cdogs/content/bdl/bdl210763_e.htm", "21:0763")</f>
        <v>21:0763</v>
      </c>
      <c r="D14042" s="1" t="str">
        <f t="shared" si="2040"/>
        <v>21:0219</v>
      </c>
      <c r="E14042" t="s">
        <v>54737</v>
      </c>
      <c r="F14042" t="s">
        <v>54738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 t="s">
        <v>588</v>
      </c>
      <c r="P14042" t="s">
        <v>583</v>
      </c>
      <c r="Q14042" t="s">
        <v>46</v>
      </c>
    </row>
    <row r="14043" spans="1:17" x14ac:dyDescent="0.25">
      <c r="A14043" t="s">
        <v>54739</v>
      </c>
      <c r="B14043" t="s">
        <v>54740</v>
      </c>
      <c r="C14043" s="1" t="str">
        <f t="shared" si="2043"/>
        <v>21:0763</v>
      </c>
      <c r="D14043" s="1" t="str">
        <f t="shared" si="2040"/>
        <v>21:0219</v>
      </c>
      <c r="E14043" t="s">
        <v>54741</v>
      </c>
      <c r="F14043" t="s">
        <v>54742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 t="s">
        <v>3590</v>
      </c>
      <c r="P14043" t="s">
        <v>22</v>
      </c>
      <c r="Q14043" t="s">
        <v>522</v>
      </c>
    </row>
    <row r="14044" spans="1:17" x14ac:dyDescent="0.25">
      <c r="A14044" t="s">
        <v>54743</v>
      </c>
      <c r="B14044" t="s">
        <v>54744</v>
      </c>
      <c r="C14044" s="1" t="str">
        <f t="shared" si="2043"/>
        <v>21:0763</v>
      </c>
      <c r="D14044" s="1" t="str">
        <f t="shared" si="2040"/>
        <v>21:0219</v>
      </c>
      <c r="E14044" t="s">
        <v>54745</v>
      </c>
      <c r="F14044" t="s">
        <v>54746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 t="s">
        <v>21</v>
      </c>
      <c r="P14044" t="s">
        <v>22</v>
      </c>
      <c r="Q14044" t="s">
        <v>103</v>
      </c>
    </row>
    <row r="14045" spans="1:17" x14ac:dyDescent="0.25">
      <c r="A14045" t="s">
        <v>54747</v>
      </c>
      <c r="B14045" t="s">
        <v>54748</v>
      </c>
      <c r="C14045" s="1" t="str">
        <f t="shared" si="2043"/>
        <v>21:0763</v>
      </c>
      <c r="D14045" s="1" t="str">
        <f t="shared" si="2040"/>
        <v>21:0219</v>
      </c>
      <c r="E14045" t="s">
        <v>54749</v>
      </c>
      <c r="F14045" t="s">
        <v>54750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 t="s">
        <v>17737</v>
      </c>
      <c r="P14045" t="s">
        <v>356</v>
      </c>
      <c r="Q14045" t="s">
        <v>365</v>
      </c>
    </row>
    <row r="14046" spans="1:17" x14ac:dyDescent="0.25">
      <c r="A14046" t="s">
        <v>54751</v>
      </c>
      <c r="B14046" t="s">
        <v>54752</v>
      </c>
      <c r="C14046" s="1" t="str">
        <f t="shared" si="2043"/>
        <v>21:0763</v>
      </c>
      <c r="D14046" s="1" t="str">
        <f t="shared" si="2040"/>
        <v>21:0219</v>
      </c>
      <c r="E14046" t="s">
        <v>54753</v>
      </c>
      <c r="F14046" t="s">
        <v>54754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 t="s">
        <v>3651</v>
      </c>
      <c r="P14046" t="s">
        <v>356</v>
      </c>
      <c r="Q14046" t="s">
        <v>365</v>
      </c>
    </row>
    <row r="14047" spans="1:17" x14ac:dyDescent="0.25">
      <c r="A14047" t="s">
        <v>54755</v>
      </c>
      <c r="B14047" t="s">
        <v>54756</v>
      </c>
      <c r="C14047" s="1" t="str">
        <f t="shared" si="2043"/>
        <v>21:0763</v>
      </c>
      <c r="D14047" s="1" t="str">
        <f t="shared" si="2040"/>
        <v>21:0219</v>
      </c>
      <c r="E14047" t="s">
        <v>54757</v>
      </c>
      <c r="F14047" t="s">
        <v>54758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 t="s">
        <v>21</v>
      </c>
      <c r="P14047" t="s">
        <v>22</v>
      </c>
      <c r="Q14047" t="s">
        <v>35</v>
      </c>
    </row>
    <row r="14048" spans="1:17" x14ac:dyDescent="0.25">
      <c r="A14048" t="s">
        <v>54759</v>
      </c>
      <c r="B14048" t="s">
        <v>54760</v>
      </c>
      <c r="C14048" s="1" t="str">
        <f t="shared" si="2043"/>
        <v>21:0763</v>
      </c>
      <c r="D14048" s="1" t="str">
        <f t="shared" si="2040"/>
        <v>21:0219</v>
      </c>
      <c r="E14048" t="s">
        <v>54761</v>
      </c>
      <c r="F14048" t="s">
        <v>54762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 t="s">
        <v>21</v>
      </c>
      <c r="P14048" t="s">
        <v>356</v>
      </c>
      <c r="Q14048" t="s">
        <v>23</v>
      </c>
    </row>
    <row r="14049" spans="1:17" x14ac:dyDescent="0.25">
      <c r="A14049" t="s">
        <v>54763</v>
      </c>
      <c r="B14049" t="s">
        <v>54764</v>
      </c>
      <c r="C14049" s="1" t="str">
        <f t="shared" si="2043"/>
        <v>21:0763</v>
      </c>
      <c r="D14049" s="1" t="str">
        <f t="shared" si="2040"/>
        <v>21:0219</v>
      </c>
      <c r="E14049" t="s">
        <v>54765</v>
      </c>
      <c r="F14049" t="s">
        <v>54766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 t="s">
        <v>17371</v>
      </c>
      <c r="P14049" t="s">
        <v>583</v>
      </c>
      <c r="Q14049" t="s">
        <v>392</v>
      </c>
    </row>
    <row r="14050" spans="1:17" x14ac:dyDescent="0.25">
      <c r="A14050" t="s">
        <v>54767</v>
      </c>
      <c r="B14050" t="s">
        <v>54768</v>
      </c>
      <c r="C14050" s="1" t="str">
        <f t="shared" si="2043"/>
        <v>21:0763</v>
      </c>
      <c r="D14050" s="1" t="str">
        <f t="shared" si="2040"/>
        <v>21:0219</v>
      </c>
      <c r="E14050" t="s">
        <v>54769</v>
      </c>
      <c r="F14050" t="s">
        <v>54770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 t="s">
        <v>2720</v>
      </c>
      <c r="P14050" t="s">
        <v>2943</v>
      </c>
      <c r="Q14050" t="s">
        <v>522</v>
      </c>
    </row>
    <row r="14051" spans="1:17" x14ac:dyDescent="0.25">
      <c r="A14051" t="s">
        <v>54771</v>
      </c>
      <c r="B14051" t="s">
        <v>54772</v>
      </c>
      <c r="C14051" s="1" t="str">
        <f t="shared" si="2043"/>
        <v>21:0763</v>
      </c>
      <c r="D14051" s="1" t="str">
        <f t="shared" si="2040"/>
        <v>21:0219</v>
      </c>
      <c r="E14051" t="s">
        <v>54773</v>
      </c>
      <c r="F14051" t="s">
        <v>54774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 t="s">
        <v>54775</v>
      </c>
      <c r="P14051" t="s">
        <v>631</v>
      </c>
      <c r="Q14051" t="s">
        <v>653</v>
      </c>
    </row>
    <row r="14052" spans="1:17" x14ac:dyDescent="0.25">
      <c r="A14052" t="s">
        <v>54776</v>
      </c>
      <c r="B14052" t="s">
        <v>54777</v>
      </c>
      <c r="C14052" s="1" t="str">
        <f t="shared" si="2043"/>
        <v>21:0763</v>
      </c>
      <c r="D14052" s="1" t="str">
        <f t="shared" si="2040"/>
        <v>21:0219</v>
      </c>
      <c r="E14052" t="s">
        <v>54778</v>
      </c>
      <c r="F14052" t="s">
        <v>54779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 t="s">
        <v>2418</v>
      </c>
      <c r="P14052" t="s">
        <v>1631</v>
      </c>
      <c r="Q14052" t="s">
        <v>522</v>
      </c>
    </row>
    <row r="14053" spans="1:17" x14ac:dyDescent="0.25">
      <c r="A14053" t="s">
        <v>54780</v>
      </c>
      <c r="B14053" t="s">
        <v>54781</v>
      </c>
      <c r="C14053" s="1" t="str">
        <f t="shared" si="2043"/>
        <v>21:0763</v>
      </c>
      <c r="D14053" s="1" t="str">
        <f t="shared" si="2040"/>
        <v>21:0219</v>
      </c>
      <c r="E14053" t="s">
        <v>54782</v>
      </c>
      <c r="F14053" t="s">
        <v>54783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 t="s">
        <v>21</v>
      </c>
      <c r="P14053" t="s">
        <v>4464</v>
      </c>
      <c r="Q14053" t="s">
        <v>59</v>
      </c>
    </row>
    <row r="14054" spans="1:17" x14ac:dyDescent="0.25">
      <c r="A14054" t="s">
        <v>54784</v>
      </c>
      <c r="B14054" t="s">
        <v>54785</v>
      </c>
      <c r="C14054" s="1" t="str">
        <f t="shared" si="2043"/>
        <v>21:0763</v>
      </c>
      <c r="D14054" s="1" t="str">
        <f t="shared" si="2040"/>
        <v>21:0219</v>
      </c>
      <c r="E14054" t="s">
        <v>54786</v>
      </c>
      <c r="F14054" t="s">
        <v>54787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 t="s">
        <v>689</v>
      </c>
      <c r="P14054" t="s">
        <v>2212</v>
      </c>
      <c r="Q14054" t="s">
        <v>46</v>
      </c>
    </row>
    <row r="14055" spans="1:17" x14ac:dyDescent="0.25">
      <c r="A14055" t="s">
        <v>54788</v>
      </c>
      <c r="B14055" t="s">
        <v>54789</v>
      </c>
      <c r="C14055" s="1" t="str">
        <f t="shared" si="2043"/>
        <v>21:0763</v>
      </c>
      <c r="D14055" s="1" t="str">
        <f t="shared" si="2040"/>
        <v>21:0219</v>
      </c>
      <c r="E14055" t="s">
        <v>54786</v>
      </c>
      <c r="F14055" t="s">
        <v>54790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 t="s">
        <v>3065</v>
      </c>
      <c r="P14055" t="s">
        <v>2212</v>
      </c>
      <c r="Q14055" t="s">
        <v>59</v>
      </c>
    </row>
    <row r="14056" spans="1:17" x14ac:dyDescent="0.25">
      <c r="A14056" t="s">
        <v>54791</v>
      </c>
      <c r="B14056" t="s">
        <v>54792</v>
      </c>
      <c r="C14056" s="1" t="str">
        <f t="shared" si="2043"/>
        <v>21:0763</v>
      </c>
      <c r="D14056" s="1" t="str">
        <f t="shared" si="2040"/>
        <v>21:0219</v>
      </c>
      <c r="E14056" t="s">
        <v>54793</v>
      </c>
      <c r="F14056" t="s">
        <v>54794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 t="s">
        <v>18054</v>
      </c>
      <c r="P14056" t="s">
        <v>397</v>
      </c>
      <c r="Q14056" t="s">
        <v>35</v>
      </c>
    </row>
    <row r="14057" spans="1:17" x14ac:dyDescent="0.25">
      <c r="A14057" t="s">
        <v>54795</v>
      </c>
      <c r="B14057" t="s">
        <v>54796</v>
      </c>
      <c r="C14057" s="1" t="str">
        <f t="shared" si="2043"/>
        <v>21:0763</v>
      </c>
      <c r="D14057" s="1" t="str">
        <f t="shared" si="2040"/>
        <v>21:0219</v>
      </c>
      <c r="E14057" t="s">
        <v>54797</v>
      </c>
      <c r="F14057" t="s">
        <v>54798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 t="s">
        <v>17591</v>
      </c>
      <c r="P14057" t="s">
        <v>636</v>
      </c>
      <c r="Q14057" t="s">
        <v>23</v>
      </c>
    </row>
    <row r="14058" spans="1:17" x14ac:dyDescent="0.25">
      <c r="A14058" t="s">
        <v>54799</v>
      </c>
      <c r="B14058" t="s">
        <v>54800</v>
      </c>
      <c r="C14058" s="1" t="str">
        <f t="shared" si="2043"/>
        <v>21:0763</v>
      </c>
      <c r="D14058" s="1" t="str">
        <f t="shared" si="2040"/>
        <v>21:0219</v>
      </c>
      <c r="E14058" t="s">
        <v>54801</v>
      </c>
      <c r="F14058" t="s">
        <v>54802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 t="s">
        <v>220</v>
      </c>
      <c r="P14058" t="s">
        <v>2212</v>
      </c>
      <c r="Q14058" t="s">
        <v>59</v>
      </c>
    </row>
    <row r="14059" spans="1:17" x14ac:dyDescent="0.25">
      <c r="A14059" t="s">
        <v>54803</v>
      </c>
      <c r="B14059" t="s">
        <v>54804</v>
      </c>
      <c r="C14059" s="1" t="str">
        <f t="shared" si="2043"/>
        <v>21:0763</v>
      </c>
      <c r="D14059" s="1" t="str">
        <f t="shared" si="2040"/>
        <v>21:0219</v>
      </c>
      <c r="E14059" t="s">
        <v>54805</v>
      </c>
      <c r="F14059" t="s">
        <v>54806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 t="s">
        <v>3590</v>
      </c>
      <c r="P14059" t="s">
        <v>631</v>
      </c>
      <c r="Q14059" t="s">
        <v>392</v>
      </c>
    </row>
    <row r="14060" spans="1:17" hidden="1" x14ac:dyDescent="0.25">
      <c r="A14060" t="s">
        <v>54807</v>
      </c>
      <c r="B14060" t="s">
        <v>54808</v>
      </c>
      <c r="C14060" s="1" t="str">
        <f t="shared" si="2043"/>
        <v>21:0763</v>
      </c>
      <c r="D14060" s="1" t="str">
        <f>HYPERLINK("http://geochem.nrcan.gc.ca/cdogs/content/svy/svy_e.htm", "")</f>
        <v/>
      </c>
      <c r="G14060" s="1" t="str">
        <f>HYPERLINK("http://geochem.nrcan.gc.ca/cdogs/content/cr_/cr_00088_e.htm", "88")</f>
        <v>88</v>
      </c>
      <c r="J14060" t="s">
        <v>11703</v>
      </c>
      <c r="K14060" t="s">
        <v>11704</v>
      </c>
      <c r="O14060" t="s">
        <v>225</v>
      </c>
      <c r="P14060" t="s">
        <v>2943</v>
      </c>
      <c r="Q14060" t="s">
        <v>35</v>
      </c>
    </row>
    <row r="14061" spans="1:17" x14ac:dyDescent="0.25">
      <c r="A14061" t="s">
        <v>54809</v>
      </c>
      <c r="B14061" t="s">
        <v>54810</v>
      </c>
      <c r="C14061" s="1" t="str">
        <f t="shared" si="2043"/>
        <v>21:0763</v>
      </c>
      <c r="D14061" s="1" t="str">
        <f t="shared" ref="D14061:D14086" si="2044">HYPERLINK("http://geochem.nrcan.gc.ca/cdogs/content/svy/svy210219_e.htm", "21:0219")</f>
        <v>21:0219</v>
      </c>
      <c r="E14061" t="s">
        <v>54811</v>
      </c>
      <c r="F14061" t="s">
        <v>54812</v>
      </c>
      <c r="H14061">
        <v>62.352702000000001</v>
      </c>
      <c r="I14061">
        <v>-131.40977950000001</v>
      </c>
      <c r="J14061" s="1" t="str">
        <f t="shared" ref="J14061:J14086" si="2045">HYPERLINK("http://geochem.nrcan.gc.ca/cdogs/content/kwd/kwd020018_e.htm", "Fluid (stream)")</f>
        <v>Fluid (stream)</v>
      </c>
      <c r="K14061" s="1" t="str">
        <f t="shared" ref="K14061:K14086" si="2046">HYPERLINK("http://geochem.nrcan.gc.ca/cdogs/content/kwd/kwd080007_e.htm", "Untreated Water")</f>
        <v>Untreated Water</v>
      </c>
      <c r="O14061" t="s">
        <v>113</v>
      </c>
      <c r="P14061" t="s">
        <v>391</v>
      </c>
      <c r="Q14061" t="s">
        <v>46</v>
      </c>
    </row>
    <row r="14062" spans="1:17" x14ac:dyDescent="0.25">
      <c r="A14062" t="s">
        <v>54813</v>
      </c>
      <c r="B14062" t="s">
        <v>54814</v>
      </c>
      <c r="C14062" s="1" t="str">
        <f t="shared" si="2043"/>
        <v>21:0763</v>
      </c>
      <c r="D14062" s="1" t="str">
        <f t="shared" si="2044"/>
        <v>21:0219</v>
      </c>
      <c r="E14062" t="s">
        <v>54815</v>
      </c>
      <c r="F14062" t="s">
        <v>54816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 t="s">
        <v>54817</v>
      </c>
      <c r="P14062" t="s">
        <v>636</v>
      </c>
      <c r="Q14062" t="s">
        <v>392</v>
      </c>
    </row>
    <row r="14063" spans="1:17" x14ac:dyDescent="0.25">
      <c r="A14063" t="s">
        <v>54818</v>
      </c>
      <c r="B14063" t="s">
        <v>54819</v>
      </c>
      <c r="C14063" s="1" t="str">
        <f t="shared" si="2043"/>
        <v>21:0763</v>
      </c>
      <c r="D14063" s="1" t="str">
        <f t="shared" si="2044"/>
        <v>21:0219</v>
      </c>
      <c r="E14063" t="s">
        <v>54820</v>
      </c>
      <c r="F14063" t="s">
        <v>54821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 t="s">
        <v>2120</v>
      </c>
      <c r="P14063" t="s">
        <v>1515</v>
      </c>
      <c r="Q14063" t="s">
        <v>198</v>
      </c>
    </row>
    <row r="14064" spans="1:17" x14ac:dyDescent="0.25">
      <c r="A14064" t="s">
        <v>54822</v>
      </c>
      <c r="B14064" t="s">
        <v>54823</v>
      </c>
      <c r="C14064" s="1" t="str">
        <f t="shared" si="2043"/>
        <v>21:0763</v>
      </c>
      <c r="D14064" s="1" t="str">
        <f t="shared" si="2044"/>
        <v>21:0219</v>
      </c>
      <c r="E14064" t="s">
        <v>54824</v>
      </c>
      <c r="F14064" t="s">
        <v>54825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 t="s">
        <v>7860</v>
      </c>
      <c r="P14064" t="s">
        <v>397</v>
      </c>
      <c r="Q14064" t="s">
        <v>29</v>
      </c>
    </row>
    <row r="14065" spans="1:17" x14ac:dyDescent="0.25">
      <c r="A14065" t="s">
        <v>54826</v>
      </c>
      <c r="B14065" t="s">
        <v>54827</v>
      </c>
      <c r="C14065" s="1" t="str">
        <f t="shared" si="2043"/>
        <v>21:0763</v>
      </c>
      <c r="D14065" s="1" t="str">
        <f t="shared" si="2044"/>
        <v>21:0219</v>
      </c>
      <c r="E14065" t="s">
        <v>54828</v>
      </c>
      <c r="F14065" t="s">
        <v>54829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 t="s">
        <v>21</v>
      </c>
      <c r="P14065" t="s">
        <v>397</v>
      </c>
      <c r="Q14065" t="s">
        <v>71</v>
      </c>
    </row>
    <row r="14066" spans="1:17" x14ac:dyDescent="0.25">
      <c r="A14066" t="s">
        <v>54830</v>
      </c>
      <c r="B14066" t="s">
        <v>54831</v>
      </c>
      <c r="C14066" s="1" t="str">
        <f t="shared" si="2043"/>
        <v>21:0763</v>
      </c>
      <c r="D14066" s="1" t="str">
        <f t="shared" si="2044"/>
        <v>21:0219</v>
      </c>
      <c r="E14066" t="s">
        <v>54832</v>
      </c>
      <c r="F14066" t="s">
        <v>54833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 t="s">
        <v>21</v>
      </c>
      <c r="P14066" t="s">
        <v>583</v>
      </c>
      <c r="Q14066" t="s">
        <v>52</v>
      </c>
    </row>
    <row r="14067" spans="1:17" x14ac:dyDescent="0.25">
      <c r="A14067" t="s">
        <v>54834</v>
      </c>
      <c r="B14067" t="s">
        <v>54835</v>
      </c>
      <c r="C14067" s="1" t="str">
        <f t="shared" si="2043"/>
        <v>21:0763</v>
      </c>
      <c r="D14067" s="1" t="str">
        <f t="shared" si="2044"/>
        <v>21:0219</v>
      </c>
      <c r="E14067" t="s">
        <v>54836</v>
      </c>
      <c r="F14067" t="s">
        <v>54837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 t="s">
        <v>21</v>
      </c>
      <c r="P14067" t="s">
        <v>583</v>
      </c>
      <c r="Q14067" t="s">
        <v>198</v>
      </c>
    </row>
    <row r="14068" spans="1:17" x14ac:dyDescent="0.25">
      <c r="A14068" t="s">
        <v>54838</v>
      </c>
      <c r="B14068" t="s">
        <v>54839</v>
      </c>
      <c r="C14068" s="1" t="str">
        <f t="shared" si="2043"/>
        <v>21:0763</v>
      </c>
      <c r="D14068" s="1" t="str">
        <f t="shared" si="2044"/>
        <v>21:0219</v>
      </c>
      <c r="E14068" t="s">
        <v>54840</v>
      </c>
      <c r="F14068" t="s">
        <v>54841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 t="s">
        <v>54817</v>
      </c>
      <c r="P14068" t="s">
        <v>2212</v>
      </c>
      <c r="Q14068" t="s">
        <v>46</v>
      </c>
    </row>
    <row r="14069" spans="1:17" x14ac:dyDescent="0.25">
      <c r="A14069" t="s">
        <v>54842</v>
      </c>
      <c r="B14069" t="s">
        <v>54843</v>
      </c>
      <c r="C14069" s="1" t="str">
        <f t="shared" si="2043"/>
        <v>21:0763</v>
      </c>
      <c r="D14069" s="1" t="str">
        <f t="shared" si="2044"/>
        <v>21:0219</v>
      </c>
      <c r="E14069" t="s">
        <v>54844</v>
      </c>
      <c r="F14069" t="s">
        <v>54845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  <c r="O14069" t="s">
        <v>108</v>
      </c>
      <c r="P14069" t="s">
        <v>108</v>
      </c>
      <c r="Q14069" t="s">
        <v>108</v>
      </c>
    </row>
    <row r="14070" spans="1:17" x14ac:dyDescent="0.25">
      <c r="A14070" t="s">
        <v>54846</v>
      </c>
      <c r="B14070" t="s">
        <v>54847</v>
      </c>
      <c r="C14070" s="1" t="str">
        <f t="shared" si="2043"/>
        <v>21:0763</v>
      </c>
      <c r="D14070" s="1" t="str">
        <f t="shared" si="2044"/>
        <v>21:0219</v>
      </c>
      <c r="E14070" t="s">
        <v>54848</v>
      </c>
      <c r="F14070" t="s">
        <v>54849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 t="s">
        <v>21</v>
      </c>
      <c r="P14070" t="s">
        <v>22</v>
      </c>
      <c r="Q14070" t="s">
        <v>189</v>
      </c>
    </row>
    <row r="14071" spans="1:17" x14ac:dyDescent="0.25">
      <c r="A14071" t="s">
        <v>54850</v>
      </c>
      <c r="B14071" t="s">
        <v>54851</v>
      </c>
      <c r="C14071" s="1" t="str">
        <f t="shared" si="2043"/>
        <v>21:0763</v>
      </c>
      <c r="D14071" s="1" t="str">
        <f t="shared" si="2044"/>
        <v>21:0219</v>
      </c>
      <c r="E14071" t="s">
        <v>54852</v>
      </c>
      <c r="F14071" t="s">
        <v>54853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 t="s">
        <v>21</v>
      </c>
      <c r="P14071" t="s">
        <v>19641</v>
      </c>
      <c r="Q14071" t="s">
        <v>149</v>
      </c>
    </row>
    <row r="14072" spans="1:17" x14ac:dyDescent="0.25">
      <c r="A14072" t="s">
        <v>54854</v>
      </c>
      <c r="B14072" t="s">
        <v>54855</v>
      </c>
      <c r="C14072" s="1" t="str">
        <f t="shared" si="2043"/>
        <v>21:0763</v>
      </c>
      <c r="D14072" s="1" t="str">
        <f t="shared" si="2044"/>
        <v>21:0219</v>
      </c>
      <c r="E14072" t="s">
        <v>54856</v>
      </c>
      <c r="F14072" t="s">
        <v>54857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 t="s">
        <v>14250</v>
      </c>
      <c r="P14072" t="s">
        <v>1588</v>
      </c>
      <c r="Q14072" t="s">
        <v>215</v>
      </c>
    </row>
    <row r="14073" spans="1:17" x14ac:dyDescent="0.25">
      <c r="A14073" t="s">
        <v>54858</v>
      </c>
      <c r="B14073" t="s">
        <v>54859</v>
      </c>
      <c r="C14073" s="1" t="str">
        <f t="shared" si="2043"/>
        <v>21:0763</v>
      </c>
      <c r="D14073" s="1" t="str">
        <f t="shared" si="2044"/>
        <v>21:0219</v>
      </c>
      <c r="E14073" t="s">
        <v>54860</v>
      </c>
      <c r="F14073" t="s">
        <v>54861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 t="s">
        <v>701</v>
      </c>
      <c r="P14073" t="s">
        <v>6370</v>
      </c>
      <c r="Q14073" t="s">
        <v>103</v>
      </c>
    </row>
    <row r="14074" spans="1:17" x14ac:dyDescent="0.25">
      <c r="A14074" t="s">
        <v>54862</v>
      </c>
      <c r="B14074" t="s">
        <v>54863</v>
      </c>
      <c r="C14074" s="1" t="str">
        <f t="shared" si="2043"/>
        <v>21:0763</v>
      </c>
      <c r="D14074" s="1" t="str">
        <f t="shared" si="2044"/>
        <v>21:0219</v>
      </c>
      <c r="E14074" t="s">
        <v>54860</v>
      </c>
      <c r="F14074" t="s">
        <v>54864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 t="s">
        <v>370</v>
      </c>
      <c r="P14074" t="s">
        <v>6378</v>
      </c>
      <c r="Q14074" t="s">
        <v>93</v>
      </c>
    </row>
    <row r="14075" spans="1:17" x14ac:dyDescent="0.25">
      <c r="A14075" t="s">
        <v>54865</v>
      </c>
      <c r="B14075" t="s">
        <v>54866</v>
      </c>
      <c r="C14075" s="1" t="str">
        <f t="shared" si="2043"/>
        <v>21:0763</v>
      </c>
      <c r="D14075" s="1" t="str">
        <f t="shared" si="2044"/>
        <v>21:0219</v>
      </c>
      <c r="E14075" t="s">
        <v>54867</v>
      </c>
      <c r="F14075" t="s">
        <v>54868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 t="s">
        <v>2120</v>
      </c>
      <c r="P14075" t="s">
        <v>3569</v>
      </c>
      <c r="Q14075" t="s">
        <v>71</v>
      </c>
    </row>
    <row r="14076" spans="1:17" x14ac:dyDescent="0.25">
      <c r="A14076" t="s">
        <v>54869</v>
      </c>
      <c r="B14076" t="s">
        <v>54870</v>
      </c>
      <c r="C14076" s="1" t="str">
        <f t="shared" si="2043"/>
        <v>21:0763</v>
      </c>
      <c r="D14076" s="1" t="str">
        <f t="shared" si="2044"/>
        <v>21:0219</v>
      </c>
      <c r="E14076" t="s">
        <v>54871</v>
      </c>
      <c r="F14076" t="s">
        <v>54872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 t="s">
        <v>21</v>
      </c>
      <c r="P14076" t="s">
        <v>631</v>
      </c>
      <c r="Q14076" t="s">
        <v>93</v>
      </c>
    </row>
    <row r="14077" spans="1:17" x14ac:dyDescent="0.25">
      <c r="A14077" t="s">
        <v>54873</v>
      </c>
      <c r="B14077" t="s">
        <v>54874</v>
      </c>
      <c r="C14077" s="1" t="str">
        <f t="shared" si="2043"/>
        <v>21:0763</v>
      </c>
      <c r="D14077" s="1" t="str">
        <f t="shared" si="2044"/>
        <v>21:0219</v>
      </c>
      <c r="E14077" t="s">
        <v>54875</v>
      </c>
      <c r="F14077" t="s">
        <v>54876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  <c r="O14077" t="s">
        <v>108</v>
      </c>
      <c r="P14077" t="s">
        <v>108</v>
      </c>
      <c r="Q14077" t="s">
        <v>108</v>
      </c>
    </row>
    <row r="14078" spans="1:17" x14ac:dyDescent="0.25">
      <c r="A14078" t="s">
        <v>54877</v>
      </c>
      <c r="B14078" t="s">
        <v>54878</v>
      </c>
      <c r="C14078" s="1" t="str">
        <f t="shared" si="2043"/>
        <v>21:0763</v>
      </c>
      <c r="D14078" s="1" t="str">
        <f t="shared" si="2044"/>
        <v>21:0219</v>
      </c>
      <c r="E14078" t="s">
        <v>54879</v>
      </c>
      <c r="F14078" t="s">
        <v>54880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 t="s">
        <v>21</v>
      </c>
      <c r="P14078" t="s">
        <v>2212</v>
      </c>
      <c r="Q14078" t="s">
        <v>138</v>
      </c>
    </row>
    <row r="14079" spans="1:17" x14ac:dyDescent="0.25">
      <c r="A14079" t="s">
        <v>54881</v>
      </c>
      <c r="B14079" t="s">
        <v>54882</v>
      </c>
      <c r="C14079" s="1" t="str">
        <f t="shared" si="2043"/>
        <v>21:0763</v>
      </c>
      <c r="D14079" s="1" t="str">
        <f t="shared" si="2044"/>
        <v>21:0219</v>
      </c>
      <c r="E14079" t="s">
        <v>54883</v>
      </c>
      <c r="F14079" t="s">
        <v>54884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 t="s">
        <v>21</v>
      </c>
      <c r="P14079" t="s">
        <v>2212</v>
      </c>
      <c r="Q14079" t="s">
        <v>189</v>
      </c>
    </row>
    <row r="14080" spans="1:17" x14ac:dyDescent="0.25">
      <c r="A14080" t="s">
        <v>54885</v>
      </c>
      <c r="B14080" t="s">
        <v>54886</v>
      </c>
      <c r="C14080" s="1" t="str">
        <f t="shared" si="2043"/>
        <v>21:0763</v>
      </c>
      <c r="D14080" s="1" t="str">
        <f t="shared" si="2044"/>
        <v>21:0219</v>
      </c>
      <c r="E14080" t="s">
        <v>54887</v>
      </c>
      <c r="F14080" t="s">
        <v>54888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 t="s">
        <v>21</v>
      </c>
      <c r="P14080" t="s">
        <v>583</v>
      </c>
      <c r="Q14080" t="s">
        <v>149</v>
      </c>
    </row>
    <row r="14081" spans="1:17" x14ac:dyDescent="0.25">
      <c r="A14081" t="s">
        <v>54889</v>
      </c>
      <c r="B14081" t="s">
        <v>54890</v>
      </c>
      <c r="C14081" s="1" t="str">
        <f t="shared" si="2043"/>
        <v>21:0763</v>
      </c>
      <c r="D14081" s="1" t="str">
        <f t="shared" si="2044"/>
        <v>21:0219</v>
      </c>
      <c r="E14081" t="s">
        <v>54891</v>
      </c>
      <c r="F14081" t="s">
        <v>54892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 t="s">
        <v>21</v>
      </c>
      <c r="P14081" t="s">
        <v>1515</v>
      </c>
      <c r="Q14081" t="s">
        <v>52</v>
      </c>
    </row>
    <row r="14082" spans="1:17" x14ac:dyDescent="0.25">
      <c r="A14082" t="s">
        <v>54893</v>
      </c>
      <c r="B14082" t="s">
        <v>54894</v>
      </c>
      <c r="C14082" s="1" t="str">
        <f t="shared" si="2043"/>
        <v>21:0763</v>
      </c>
      <c r="D14082" s="1" t="str">
        <f t="shared" si="2044"/>
        <v>21:0219</v>
      </c>
      <c r="E14082" t="s">
        <v>54895</v>
      </c>
      <c r="F14082" t="s">
        <v>54896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 t="s">
        <v>21</v>
      </c>
      <c r="P14082" t="s">
        <v>4464</v>
      </c>
      <c r="Q14082" t="s">
        <v>93</v>
      </c>
    </row>
    <row r="14083" spans="1:17" x14ac:dyDescent="0.25">
      <c r="A14083" t="s">
        <v>54897</v>
      </c>
      <c r="B14083" t="s">
        <v>54898</v>
      </c>
      <c r="C14083" s="1" t="str">
        <f t="shared" si="2043"/>
        <v>21:0763</v>
      </c>
      <c r="D14083" s="1" t="str">
        <f t="shared" si="2044"/>
        <v>21:0219</v>
      </c>
      <c r="E14083" t="s">
        <v>54899</v>
      </c>
      <c r="F14083" t="s">
        <v>54900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 t="s">
        <v>582</v>
      </c>
      <c r="P14083" t="s">
        <v>636</v>
      </c>
      <c r="Q14083" t="s">
        <v>15855</v>
      </c>
    </row>
    <row r="14084" spans="1:17" x14ac:dyDescent="0.25">
      <c r="A14084" t="s">
        <v>54901</v>
      </c>
      <c r="B14084" t="s">
        <v>54902</v>
      </c>
      <c r="C14084" s="1" t="str">
        <f t="shared" si="2043"/>
        <v>21:0763</v>
      </c>
      <c r="D14084" s="1" t="str">
        <f t="shared" si="2044"/>
        <v>21:0219</v>
      </c>
      <c r="E14084" t="s">
        <v>54903</v>
      </c>
      <c r="F14084" t="s">
        <v>54904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 t="s">
        <v>21</v>
      </c>
      <c r="P14084" t="s">
        <v>4455</v>
      </c>
      <c r="Q14084" t="s">
        <v>171</v>
      </c>
    </row>
    <row r="14085" spans="1:17" x14ac:dyDescent="0.25">
      <c r="A14085" t="s">
        <v>54905</v>
      </c>
      <c r="B14085" t="s">
        <v>54906</v>
      </c>
      <c r="C14085" s="1" t="str">
        <f t="shared" si="2043"/>
        <v>21:0763</v>
      </c>
      <c r="D14085" s="1" t="str">
        <f t="shared" si="2044"/>
        <v>21:0219</v>
      </c>
      <c r="E14085" t="s">
        <v>54907</v>
      </c>
      <c r="F14085" t="s">
        <v>54908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 t="s">
        <v>21</v>
      </c>
      <c r="P14085" t="s">
        <v>631</v>
      </c>
      <c r="Q14085" t="s">
        <v>149</v>
      </c>
    </row>
    <row r="14086" spans="1:17" x14ac:dyDescent="0.25">
      <c r="A14086" t="s">
        <v>54909</v>
      </c>
      <c r="B14086" t="s">
        <v>54910</v>
      </c>
      <c r="C14086" s="1" t="str">
        <f t="shared" si="2043"/>
        <v>21:0763</v>
      </c>
      <c r="D14086" s="1" t="str">
        <f t="shared" si="2044"/>
        <v>21:0219</v>
      </c>
      <c r="E14086" t="s">
        <v>54911</v>
      </c>
      <c r="F14086" t="s">
        <v>54912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 t="s">
        <v>21</v>
      </c>
      <c r="P14086" t="s">
        <v>1598</v>
      </c>
      <c r="Q14086" t="s">
        <v>149</v>
      </c>
    </row>
    <row r="14087" spans="1:17" hidden="1" x14ac:dyDescent="0.25">
      <c r="A14087" t="s">
        <v>54913</v>
      </c>
      <c r="B14087" t="s">
        <v>54914</v>
      </c>
      <c r="C14087" s="1" t="str">
        <f t="shared" si="2043"/>
        <v>21:0763</v>
      </c>
      <c r="D14087" s="1" t="str">
        <f>HYPERLINK("http://geochem.nrcan.gc.ca/cdogs/content/svy/svy_e.htm", "")</f>
        <v/>
      </c>
      <c r="G14087" s="1" t="str">
        <f>HYPERLINK("http://geochem.nrcan.gc.ca/cdogs/content/cr_/cr_00088_e.htm", "88")</f>
        <v>88</v>
      </c>
      <c r="J14087" t="s">
        <v>11703</v>
      </c>
      <c r="K14087" t="s">
        <v>11704</v>
      </c>
      <c r="O14087" t="s">
        <v>220</v>
      </c>
      <c r="P14087" t="s">
        <v>397</v>
      </c>
      <c r="Q14087" t="s">
        <v>93</v>
      </c>
    </row>
    <row r="14088" spans="1:17" x14ac:dyDescent="0.25">
      <c r="A14088" t="s">
        <v>54915</v>
      </c>
      <c r="B14088" t="s">
        <v>54916</v>
      </c>
      <c r="C14088" s="1" t="str">
        <f t="shared" si="2043"/>
        <v>21:0763</v>
      </c>
      <c r="D14088" s="1" t="str">
        <f t="shared" ref="D14088:D14099" si="2047">HYPERLINK("http://geochem.nrcan.gc.ca/cdogs/content/svy/svy210219_e.htm", "21:0219")</f>
        <v>21:0219</v>
      </c>
      <c r="E14088" t="s">
        <v>54917</v>
      </c>
      <c r="F14088" t="s">
        <v>54918</v>
      </c>
      <c r="H14088">
        <v>62.9694918</v>
      </c>
      <c r="I14088">
        <v>-130.6866589</v>
      </c>
      <c r="J14088" s="1" t="str">
        <f t="shared" ref="J14088:J14099" si="2048">HYPERLINK("http://geochem.nrcan.gc.ca/cdogs/content/kwd/kwd020018_e.htm", "Fluid (stream)")</f>
        <v>Fluid (stream)</v>
      </c>
      <c r="K14088" s="1" t="str">
        <f t="shared" ref="K14088:K14099" si="2049">HYPERLINK("http://geochem.nrcan.gc.ca/cdogs/content/kwd/kwd080007_e.htm", "Untreated Water")</f>
        <v>Untreated Water</v>
      </c>
      <c r="O14088" t="s">
        <v>3397</v>
      </c>
      <c r="P14088" t="s">
        <v>658</v>
      </c>
      <c r="Q14088" t="s">
        <v>198</v>
      </c>
    </row>
    <row r="14089" spans="1:17" x14ac:dyDescent="0.25">
      <c r="A14089" t="s">
        <v>54919</v>
      </c>
      <c r="B14089" t="s">
        <v>54920</v>
      </c>
      <c r="C14089" s="1" t="str">
        <f t="shared" si="2043"/>
        <v>21:0763</v>
      </c>
      <c r="D14089" s="1" t="str">
        <f t="shared" si="2047"/>
        <v>21:0219</v>
      </c>
      <c r="E14089" t="s">
        <v>54921</v>
      </c>
      <c r="F14089" t="s">
        <v>54922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 t="s">
        <v>3655</v>
      </c>
      <c r="P14089" t="s">
        <v>631</v>
      </c>
      <c r="Q14089" t="s">
        <v>215</v>
      </c>
    </row>
    <row r="14090" spans="1:17" x14ac:dyDescent="0.25">
      <c r="A14090" t="s">
        <v>54923</v>
      </c>
      <c r="B14090" t="s">
        <v>54924</v>
      </c>
      <c r="C14090" s="1" t="str">
        <f t="shared" si="2043"/>
        <v>21:0763</v>
      </c>
      <c r="D14090" s="1" t="str">
        <f t="shared" si="2047"/>
        <v>21:0219</v>
      </c>
      <c r="E14090" t="s">
        <v>54925</v>
      </c>
      <c r="F14090" t="s">
        <v>54926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 t="s">
        <v>689</v>
      </c>
      <c r="P14090" t="s">
        <v>391</v>
      </c>
      <c r="Q14090" t="s">
        <v>198</v>
      </c>
    </row>
    <row r="14091" spans="1:17" x14ac:dyDescent="0.25">
      <c r="A14091" t="s">
        <v>54927</v>
      </c>
      <c r="B14091" t="s">
        <v>54928</v>
      </c>
      <c r="C14091" s="1" t="str">
        <f t="shared" si="2043"/>
        <v>21:0763</v>
      </c>
      <c r="D14091" s="1" t="str">
        <f t="shared" si="2047"/>
        <v>21:0219</v>
      </c>
      <c r="E14091" t="s">
        <v>54929</v>
      </c>
      <c r="F14091" t="s">
        <v>54930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 t="s">
        <v>21</v>
      </c>
      <c r="P14091" t="s">
        <v>4455</v>
      </c>
      <c r="Q14091" t="s">
        <v>46</v>
      </c>
    </row>
    <row r="14092" spans="1:17" x14ac:dyDescent="0.25">
      <c r="A14092" t="s">
        <v>54931</v>
      </c>
      <c r="B14092" t="s">
        <v>54932</v>
      </c>
      <c r="C14092" s="1" t="str">
        <f t="shared" si="2043"/>
        <v>21:0763</v>
      </c>
      <c r="D14092" s="1" t="str">
        <f t="shared" si="2047"/>
        <v>21:0219</v>
      </c>
      <c r="E14092" t="s">
        <v>54933</v>
      </c>
      <c r="F14092" t="s">
        <v>54934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 t="s">
        <v>21</v>
      </c>
      <c r="P14092" t="s">
        <v>583</v>
      </c>
      <c r="Q14092" t="s">
        <v>71</v>
      </c>
    </row>
    <row r="14093" spans="1:17" x14ac:dyDescent="0.25">
      <c r="A14093" t="s">
        <v>54935</v>
      </c>
      <c r="B14093" t="s">
        <v>54936</v>
      </c>
      <c r="C14093" s="1" t="str">
        <f t="shared" si="2043"/>
        <v>21:0763</v>
      </c>
      <c r="D14093" s="1" t="str">
        <f t="shared" si="2047"/>
        <v>21:0219</v>
      </c>
      <c r="E14093" t="s">
        <v>54937</v>
      </c>
      <c r="F14093" t="s">
        <v>54938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 t="s">
        <v>21</v>
      </c>
      <c r="P14093" t="s">
        <v>397</v>
      </c>
      <c r="Q14093" t="s">
        <v>189</v>
      </c>
    </row>
    <row r="14094" spans="1:17" x14ac:dyDescent="0.25">
      <c r="A14094" t="s">
        <v>54939</v>
      </c>
      <c r="B14094" t="s">
        <v>54940</v>
      </c>
      <c r="C14094" s="1" t="str">
        <f t="shared" si="2043"/>
        <v>21:0763</v>
      </c>
      <c r="D14094" s="1" t="str">
        <f t="shared" si="2047"/>
        <v>21:0219</v>
      </c>
      <c r="E14094" t="s">
        <v>54937</v>
      </c>
      <c r="F14094" t="s">
        <v>54941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 t="s">
        <v>64</v>
      </c>
      <c r="P14094" t="s">
        <v>397</v>
      </c>
      <c r="Q14094" t="s">
        <v>88</v>
      </c>
    </row>
    <row r="14095" spans="1:17" x14ac:dyDescent="0.25">
      <c r="A14095" t="s">
        <v>54942</v>
      </c>
      <c r="B14095" t="s">
        <v>54943</v>
      </c>
      <c r="C14095" s="1" t="str">
        <f t="shared" si="2043"/>
        <v>21:0763</v>
      </c>
      <c r="D14095" s="1" t="str">
        <f t="shared" si="2047"/>
        <v>21:0219</v>
      </c>
      <c r="E14095" t="s">
        <v>54944</v>
      </c>
      <c r="F14095" t="s">
        <v>54945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 t="s">
        <v>220</v>
      </c>
      <c r="P14095" t="s">
        <v>2212</v>
      </c>
      <c r="Q14095" t="s">
        <v>189</v>
      </c>
    </row>
    <row r="14096" spans="1:17" x14ac:dyDescent="0.25">
      <c r="A14096" t="s">
        <v>54946</v>
      </c>
      <c r="B14096" t="s">
        <v>54947</v>
      </c>
      <c r="C14096" s="1" t="str">
        <f t="shared" si="2043"/>
        <v>21:0763</v>
      </c>
      <c r="D14096" s="1" t="str">
        <f t="shared" si="2047"/>
        <v>21:0219</v>
      </c>
      <c r="E14096" t="s">
        <v>54948</v>
      </c>
      <c r="F14096" t="s">
        <v>54949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 t="s">
        <v>21</v>
      </c>
      <c r="P14096" t="s">
        <v>631</v>
      </c>
      <c r="Q14096" t="s">
        <v>71</v>
      </c>
    </row>
    <row r="14097" spans="1:17" x14ac:dyDescent="0.25">
      <c r="A14097" t="s">
        <v>54950</v>
      </c>
      <c r="B14097" t="s">
        <v>54951</v>
      </c>
      <c r="C14097" s="1" t="str">
        <f t="shared" si="2043"/>
        <v>21:0763</v>
      </c>
      <c r="D14097" s="1" t="str">
        <f t="shared" si="2047"/>
        <v>21:0219</v>
      </c>
      <c r="E14097" t="s">
        <v>54952</v>
      </c>
      <c r="F14097" t="s">
        <v>54953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 t="s">
        <v>21</v>
      </c>
      <c r="P14097" t="s">
        <v>830</v>
      </c>
      <c r="Q14097" t="s">
        <v>23</v>
      </c>
    </row>
    <row r="14098" spans="1:17" x14ac:dyDescent="0.25">
      <c r="A14098" t="s">
        <v>54954</v>
      </c>
      <c r="B14098" t="s">
        <v>54955</v>
      </c>
      <c r="C14098" s="1" t="str">
        <f t="shared" si="2043"/>
        <v>21:0763</v>
      </c>
      <c r="D14098" s="1" t="str">
        <f t="shared" si="2047"/>
        <v>21:0219</v>
      </c>
      <c r="E14098" t="s">
        <v>54956</v>
      </c>
      <c r="F14098" t="s">
        <v>54957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 t="s">
        <v>1247</v>
      </c>
      <c r="P14098" t="s">
        <v>6863</v>
      </c>
      <c r="Q14098" t="s">
        <v>46</v>
      </c>
    </row>
    <row r="14099" spans="1:17" x14ac:dyDescent="0.25">
      <c r="A14099" t="s">
        <v>54958</v>
      </c>
      <c r="B14099" t="s">
        <v>54959</v>
      </c>
      <c r="C14099" s="1" t="str">
        <f t="shared" si="2043"/>
        <v>21:0763</v>
      </c>
      <c r="D14099" s="1" t="str">
        <f t="shared" si="2047"/>
        <v>21:0219</v>
      </c>
      <c r="E14099" t="s">
        <v>54960</v>
      </c>
      <c r="F14099" t="s">
        <v>54961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 t="s">
        <v>588</v>
      </c>
      <c r="P14099" t="s">
        <v>3107</v>
      </c>
      <c r="Q14099" t="s">
        <v>59</v>
      </c>
    </row>
    <row r="14100" spans="1:17" hidden="1" x14ac:dyDescent="0.25">
      <c r="A14100" t="s">
        <v>54962</v>
      </c>
      <c r="B14100" t="s">
        <v>54963</v>
      </c>
      <c r="C14100" s="1" t="str">
        <f t="shared" si="2043"/>
        <v>21:0763</v>
      </c>
      <c r="D14100" s="1" t="str">
        <f>HYPERLINK("http://geochem.nrcan.gc.ca/cdogs/content/svy/svy_e.htm", "")</f>
        <v/>
      </c>
      <c r="G14100" s="1" t="str">
        <f>HYPERLINK("http://geochem.nrcan.gc.ca/cdogs/content/cr_/cr_00089_e.htm", "89")</f>
        <v>89</v>
      </c>
      <c r="J14100" t="s">
        <v>11703</v>
      </c>
      <c r="K14100" t="s">
        <v>11704</v>
      </c>
      <c r="O14100" t="s">
        <v>47728</v>
      </c>
      <c r="P14100" t="s">
        <v>4464</v>
      </c>
      <c r="Q14100" t="s">
        <v>198</v>
      </c>
    </row>
    <row r="14101" spans="1:17" x14ac:dyDescent="0.25">
      <c r="A14101" t="s">
        <v>54964</v>
      </c>
      <c r="B14101" t="s">
        <v>54965</v>
      </c>
      <c r="C14101" s="1" t="str">
        <f t="shared" si="2043"/>
        <v>21:0763</v>
      </c>
      <c r="D14101" s="1" t="str">
        <f t="shared" ref="D14101:D14113" si="2050">HYPERLINK("http://geochem.nrcan.gc.ca/cdogs/content/svy/svy210219_e.htm", "21:0219")</f>
        <v>21:0219</v>
      </c>
      <c r="E14101" t="s">
        <v>54966</v>
      </c>
      <c r="F14101" t="s">
        <v>54967</v>
      </c>
      <c r="H14101">
        <v>62.946577699999999</v>
      </c>
      <c r="I14101">
        <v>-130.9220205</v>
      </c>
      <c r="J14101" s="1" t="str">
        <f t="shared" ref="J14101:J14113" si="2051">HYPERLINK("http://geochem.nrcan.gc.ca/cdogs/content/kwd/kwd020018_e.htm", "Fluid (stream)")</f>
        <v>Fluid (stream)</v>
      </c>
      <c r="K14101" s="1" t="str">
        <f t="shared" ref="K14101:K14113" si="2052">HYPERLINK("http://geochem.nrcan.gc.ca/cdogs/content/kwd/kwd080007_e.htm", "Untreated Water")</f>
        <v>Untreated Water</v>
      </c>
      <c r="O14101" t="s">
        <v>21</v>
      </c>
      <c r="P14101" t="s">
        <v>636</v>
      </c>
      <c r="Q14101" t="s">
        <v>29</v>
      </c>
    </row>
    <row r="14102" spans="1:17" x14ac:dyDescent="0.25">
      <c r="A14102" t="s">
        <v>54968</v>
      </c>
      <c r="B14102" t="s">
        <v>54969</v>
      </c>
      <c r="C14102" s="1" t="str">
        <f t="shared" si="2043"/>
        <v>21:0763</v>
      </c>
      <c r="D14102" s="1" t="str">
        <f t="shared" si="2050"/>
        <v>21:0219</v>
      </c>
      <c r="E14102" t="s">
        <v>54970</v>
      </c>
      <c r="F14102" t="s">
        <v>54971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  <c r="O14102" t="s">
        <v>108</v>
      </c>
      <c r="P14102" t="s">
        <v>108</v>
      </c>
      <c r="Q14102" t="s">
        <v>108</v>
      </c>
    </row>
    <row r="14103" spans="1:17" x14ac:dyDescent="0.25">
      <c r="A14103" t="s">
        <v>54972</v>
      </c>
      <c r="B14103" t="s">
        <v>54973</v>
      </c>
      <c r="C14103" s="1" t="str">
        <f t="shared" si="2043"/>
        <v>21:0763</v>
      </c>
      <c r="D14103" s="1" t="str">
        <f t="shared" si="2050"/>
        <v>21:0219</v>
      </c>
      <c r="E14103" t="s">
        <v>54974</v>
      </c>
      <c r="F14103" t="s">
        <v>54975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 t="s">
        <v>54976</v>
      </c>
      <c r="P14103" t="s">
        <v>5368</v>
      </c>
      <c r="Q14103" t="s">
        <v>59</v>
      </c>
    </row>
    <row r="14104" spans="1:17" x14ac:dyDescent="0.25">
      <c r="A14104" t="s">
        <v>54977</v>
      </c>
      <c r="B14104" t="s">
        <v>54978</v>
      </c>
      <c r="C14104" s="1" t="str">
        <f t="shared" si="2043"/>
        <v>21:0763</v>
      </c>
      <c r="D14104" s="1" t="str">
        <f t="shared" si="2050"/>
        <v>21:0219</v>
      </c>
      <c r="E14104" t="s">
        <v>54979</v>
      </c>
      <c r="F14104" t="s">
        <v>54980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 t="s">
        <v>5563</v>
      </c>
      <c r="P14104" t="s">
        <v>4464</v>
      </c>
      <c r="Q14104" t="s">
        <v>23</v>
      </c>
    </row>
    <row r="14105" spans="1:17" x14ac:dyDescent="0.25">
      <c r="A14105" t="s">
        <v>54981</v>
      </c>
      <c r="B14105" t="s">
        <v>54982</v>
      </c>
      <c r="C14105" s="1" t="str">
        <f t="shared" si="2043"/>
        <v>21:0763</v>
      </c>
      <c r="D14105" s="1" t="str">
        <f t="shared" si="2050"/>
        <v>21:0219</v>
      </c>
      <c r="E14105" t="s">
        <v>54983</v>
      </c>
      <c r="F14105" t="s">
        <v>54984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 t="s">
        <v>225</v>
      </c>
      <c r="P14105" t="s">
        <v>1588</v>
      </c>
      <c r="Q14105" t="s">
        <v>103</v>
      </c>
    </row>
    <row r="14106" spans="1:17" x14ac:dyDescent="0.25">
      <c r="A14106" t="s">
        <v>54985</v>
      </c>
      <c r="B14106" t="s">
        <v>54986</v>
      </c>
      <c r="C14106" s="1" t="str">
        <f t="shared" ref="C14106:C14169" si="2053">HYPERLINK("http://geochem.nrcan.gc.ca/cdogs/content/bdl/bdl210763_e.htm", "21:0763")</f>
        <v>21:0763</v>
      </c>
      <c r="D14106" s="1" t="str">
        <f t="shared" si="2050"/>
        <v>21:0219</v>
      </c>
      <c r="E14106" t="s">
        <v>54987</v>
      </c>
      <c r="F14106" t="s">
        <v>54988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 t="s">
        <v>576</v>
      </c>
      <c r="P14106" t="s">
        <v>6863</v>
      </c>
      <c r="Q14106" t="s">
        <v>71</v>
      </c>
    </row>
    <row r="14107" spans="1:17" x14ac:dyDescent="0.25">
      <c r="A14107" t="s">
        <v>54989</v>
      </c>
      <c r="B14107" t="s">
        <v>54990</v>
      </c>
      <c r="C14107" s="1" t="str">
        <f t="shared" si="2053"/>
        <v>21:0763</v>
      </c>
      <c r="D14107" s="1" t="str">
        <f t="shared" si="2050"/>
        <v>21:0219</v>
      </c>
      <c r="E14107" t="s">
        <v>54991</v>
      </c>
      <c r="F14107" t="s">
        <v>54992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 t="s">
        <v>59</v>
      </c>
      <c r="P14107" t="s">
        <v>54993</v>
      </c>
      <c r="Q14107" t="s">
        <v>392</v>
      </c>
    </row>
    <row r="14108" spans="1:17" x14ac:dyDescent="0.25">
      <c r="A14108" t="s">
        <v>54994</v>
      </c>
      <c r="B14108" t="s">
        <v>54995</v>
      </c>
      <c r="C14108" s="1" t="str">
        <f t="shared" si="2053"/>
        <v>21:0763</v>
      </c>
      <c r="D14108" s="1" t="str">
        <f t="shared" si="2050"/>
        <v>21:0219</v>
      </c>
      <c r="E14108" t="s">
        <v>54996</v>
      </c>
      <c r="F14108" t="s">
        <v>54997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  <c r="O14108" t="s">
        <v>108</v>
      </c>
      <c r="P14108" t="s">
        <v>108</v>
      </c>
      <c r="Q14108" t="s">
        <v>108</v>
      </c>
    </row>
    <row r="14109" spans="1:17" x14ac:dyDescent="0.25">
      <c r="A14109" t="s">
        <v>54998</v>
      </c>
      <c r="B14109" t="s">
        <v>54999</v>
      </c>
      <c r="C14109" s="1" t="str">
        <f t="shared" si="2053"/>
        <v>21:0763</v>
      </c>
      <c r="D14109" s="1" t="str">
        <f t="shared" si="2050"/>
        <v>21:0219</v>
      </c>
      <c r="E14109" t="s">
        <v>55000</v>
      </c>
      <c r="F14109" t="s">
        <v>55001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 t="s">
        <v>1247</v>
      </c>
      <c r="P14109" t="s">
        <v>631</v>
      </c>
      <c r="Q14109" t="s">
        <v>23</v>
      </c>
    </row>
    <row r="14110" spans="1:17" x14ac:dyDescent="0.25">
      <c r="A14110" t="s">
        <v>55002</v>
      </c>
      <c r="B14110" t="s">
        <v>55003</v>
      </c>
      <c r="C14110" s="1" t="str">
        <f t="shared" si="2053"/>
        <v>21:0763</v>
      </c>
      <c r="D14110" s="1" t="str">
        <f t="shared" si="2050"/>
        <v>21:0219</v>
      </c>
      <c r="E14110" t="s">
        <v>55004</v>
      </c>
      <c r="F14110" t="s">
        <v>55005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 t="s">
        <v>48052</v>
      </c>
      <c r="P14110" t="s">
        <v>4550</v>
      </c>
      <c r="Q14110" t="s">
        <v>35</v>
      </c>
    </row>
    <row r="14111" spans="1:17" x14ac:dyDescent="0.25">
      <c r="A14111" t="s">
        <v>55006</v>
      </c>
      <c r="B14111" t="s">
        <v>55007</v>
      </c>
      <c r="C14111" s="1" t="str">
        <f t="shared" si="2053"/>
        <v>21:0763</v>
      </c>
      <c r="D14111" s="1" t="str">
        <f t="shared" si="2050"/>
        <v>21:0219</v>
      </c>
      <c r="E14111" t="s">
        <v>55008</v>
      </c>
      <c r="F14111" t="s">
        <v>55009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 t="s">
        <v>551</v>
      </c>
      <c r="P14111" t="s">
        <v>4464</v>
      </c>
      <c r="Q14111" t="s">
        <v>71</v>
      </c>
    </row>
    <row r="14112" spans="1:17" x14ac:dyDescent="0.25">
      <c r="A14112" t="s">
        <v>55010</v>
      </c>
      <c r="B14112" t="s">
        <v>55011</v>
      </c>
      <c r="C14112" s="1" t="str">
        <f t="shared" si="2053"/>
        <v>21:0763</v>
      </c>
      <c r="D14112" s="1" t="str">
        <f t="shared" si="2050"/>
        <v>21:0219</v>
      </c>
      <c r="E14112" t="s">
        <v>55012</v>
      </c>
      <c r="F14112" t="s">
        <v>55013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 t="s">
        <v>43211</v>
      </c>
      <c r="P14112" t="s">
        <v>1588</v>
      </c>
      <c r="Q14112" t="s">
        <v>46</v>
      </c>
    </row>
    <row r="14113" spans="1:17" x14ac:dyDescent="0.25">
      <c r="A14113" t="s">
        <v>55014</v>
      </c>
      <c r="B14113" t="s">
        <v>55015</v>
      </c>
      <c r="C14113" s="1" t="str">
        <f t="shared" si="2053"/>
        <v>21:0763</v>
      </c>
      <c r="D14113" s="1" t="str">
        <f t="shared" si="2050"/>
        <v>21:0219</v>
      </c>
      <c r="E14113" t="s">
        <v>55016</v>
      </c>
      <c r="F14113" t="s">
        <v>55017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 t="s">
        <v>54976</v>
      </c>
      <c r="P14113" t="s">
        <v>4608</v>
      </c>
      <c r="Q14113" t="s">
        <v>198</v>
      </c>
    </row>
    <row r="14114" spans="1:17" hidden="1" x14ac:dyDescent="0.25">
      <c r="A14114" t="s">
        <v>55018</v>
      </c>
      <c r="B14114" t="s">
        <v>55019</v>
      </c>
      <c r="C14114" s="1" t="str">
        <f t="shared" si="2053"/>
        <v>21:0763</v>
      </c>
      <c r="D14114" s="1" t="str">
        <f>HYPERLINK("http://geochem.nrcan.gc.ca/cdogs/content/svy/svy_e.htm", "")</f>
        <v/>
      </c>
      <c r="G14114" s="1" t="str">
        <f>HYPERLINK("http://geochem.nrcan.gc.ca/cdogs/content/cr_/cr_00088_e.htm", "88")</f>
        <v>88</v>
      </c>
      <c r="J14114" t="s">
        <v>11703</v>
      </c>
      <c r="K14114" t="s">
        <v>11704</v>
      </c>
      <c r="O14114" t="s">
        <v>101</v>
      </c>
      <c r="P14114" t="s">
        <v>391</v>
      </c>
      <c r="Q14114" t="s">
        <v>46</v>
      </c>
    </row>
    <row r="14115" spans="1:17" x14ac:dyDescent="0.25">
      <c r="A14115" t="s">
        <v>55020</v>
      </c>
      <c r="B14115" t="s">
        <v>55021</v>
      </c>
      <c r="C14115" s="1" t="str">
        <f t="shared" si="2053"/>
        <v>21:0763</v>
      </c>
      <c r="D14115" s="1" t="str">
        <f t="shared" ref="D14115:D14140" si="2054">HYPERLINK("http://geochem.nrcan.gc.ca/cdogs/content/svy/svy210219_e.htm", "21:0219")</f>
        <v>21:0219</v>
      </c>
      <c r="E14115" t="s">
        <v>55016</v>
      </c>
      <c r="F14115" t="s">
        <v>55022</v>
      </c>
      <c r="H14115">
        <v>62.8924193</v>
      </c>
      <c r="I14115">
        <v>-130.9681377</v>
      </c>
      <c r="J14115" s="1" t="str">
        <f t="shared" ref="J14115:J14140" si="2055">HYPERLINK("http://geochem.nrcan.gc.ca/cdogs/content/kwd/kwd020018_e.htm", "Fluid (stream)")</f>
        <v>Fluid (stream)</v>
      </c>
      <c r="K14115" s="1" t="str">
        <f t="shared" ref="K14115:K14140" si="2056">HYPERLINK("http://geochem.nrcan.gc.ca/cdogs/content/kwd/kwd080007_e.htm", "Untreated Water")</f>
        <v>Untreated Water</v>
      </c>
      <c r="O14115" t="s">
        <v>55023</v>
      </c>
      <c r="P14115" t="s">
        <v>6370</v>
      </c>
      <c r="Q14115" t="s">
        <v>198</v>
      </c>
    </row>
    <row r="14116" spans="1:17" x14ac:dyDescent="0.25">
      <c r="A14116" t="s">
        <v>55024</v>
      </c>
      <c r="B14116" t="s">
        <v>55025</v>
      </c>
      <c r="C14116" s="1" t="str">
        <f t="shared" si="2053"/>
        <v>21:0763</v>
      </c>
      <c r="D14116" s="1" t="str">
        <f t="shared" si="2054"/>
        <v>21:0219</v>
      </c>
      <c r="E14116" t="s">
        <v>55026</v>
      </c>
      <c r="F14116" t="s">
        <v>55027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 t="s">
        <v>17715</v>
      </c>
      <c r="P14116" t="s">
        <v>16918</v>
      </c>
      <c r="Q14116" t="s">
        <v>23</v>
      </c>
    </row>
    <row r="14117" spans="1:17" x14ac:dyDescent="0.25">
      <c r="A14117" t="s">
        <v>55028</v>
      </c>
      <c r="B14117" t="s">
        <v>55029</v>
      </c>
      <c r="C14117" s="1" t="str">
        <f t="shared" si="2053"/>
        <v>21:0763</v>
      </c>
      <c r="D14117" s="1" t="str">
        <f t="shared" si="2054"/>
        <v>21:0219</v>
      </c>
      <c r="E14117" t="s">
        <v>55030</v>
      </c>
      <c r="F14117" t="s">
        <v>55031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 t="s">
        <v>236</v>
      </c>
      <c r="P14117" t="s">
        <v>19641</v>
      </c>
      <c r="Q14117" t="s">
        <v>29</v>
      </c>
    </row>
    <row r="14118" spans="1:17" x14ac:dyDescent="0.25">
      <c r="A14118" t="s">
        <v>55032</v>
      </c>
      <c r="B14118" t="s">
        <v>55033</v>
      </c>
      <c r="C14118" s="1" t="str">
        <f t="shared" si="2053"/>
        <v>21:0763</v>
      </c>
      <c r="D14118" s="1" t="str">
        <f t="shared" si="2054"/>
        <v>21:0219</v>
      </c>
      <c r="E14118" t="s">
        <v>55034</v>
      </c>
      <c r="F14118" t="s">
        <v>55035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 t="s">
        <v>55036</v>
      </c>
      <c r="P14118" t="s">
        <v>11295</v>
      </c>
      <c r="Q14118" t="s">
        <v>392</v>
      </c>
    </row>
    <row r="14119" spans="1:17" x14ac:dyDescent="0.25">
      <c r="A14119" t="s">
        <v>55037</v>
      </c>
      <c r="B14119" t="s">
        <v>55038</v>
      </c>
      <c r="C14119" s="1" t="str">
        <f t="shared" si="2053"/>
        <v>21:0763</v>
      </c>
      <c r="D14119" s="1" t="str">
        <f t="shared" si="2054"/>
        <v>21:0219</v>
      </c>
      <c r="E14119" t="s">
        <v>55039</v>
      </c>
      <c r="F14119" t="s">
        <v>55040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 t="s">
        <v>21</v>
      </c>
      <c r="P14119" t="s">
        <v>631</v>
      </c>
      <c r="Q14119" t="s">
        <v>149</v>
      </c>
    </row>
    <row r="14120" spans="1:17" x14ac:dyDescent="0.25">
      <c r="A14120" t="s">
        <v>55041</v>
      </c>
      <c r="B14120" t="s">
        <v>55042</v>
      </c>
      <c r="C14120" s="1" t="str">
        <f t="shared" si="2053"/>
        <v>21:0763</v>
      </c>
      <c r="D14120" s="1" t="str">
        <f t="shared" si="2054"/>
        <v>21:0219</v>
      </c>
      <c r="E14120" t="s">
        <v>55043</v>
      </c>
      <c r="F14120" t="s">
        <v>55044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 t="s">
        <v>64</v>
      </c>
      <c r="P14120" t="s">
        <v>3569</v>
      </c>
      <c r="Q14120" t="s">
        <v>149</v>
      </c>
    </row>
    <row r="14121" spans="1:17" x14ac:dyDescent="0.25">
      <c r="A14121" t="s">
        <v>55045</v>
      </c>
      <c r="B14121" t="s">
        <v>55046</v>
      </c>
      <c r="C14121" s="1" t="str">
        <f t="shared" si="2053"/>
        <v>21:0763</v>
      </c>
      <c r="D14121" s="1" t="str">
        <f t="shared" si="2054"/>
        <v>21:0219</v>
      </c>
      <c r="E14121" t="s">
        <v>55047</v>
      </c>
      <c r="F14121" t="s">
        <v>55048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 t="s">
        <v>1247</v>
      </c>
      <c r="P14121" t="s">
        <v>4550</v>
      </c>
      <c r="Q14121" t="s">
        <v>93</v>
      </c>
    </row>
    <row r="14122" spans="1:17" x14ac:dyDescent="0.25">
      <c r="A14122" t="s">
        <v>55049</v>
      </c>
      <c r="B14122" t="s">
        <v>55050</v>
      </c>
      <c r="C14122" s="1" t="str">
        <f t="shared" si="2053"/>
        <v>21:0763</v>
      </c>
      <c r="D14122" s="1" t="str">
        <f t="shared" si="2054"/>
        <v>21:0219</v>
      </c>
      <c r="E14122" t="s">
        <v>55051</v>
      </c>
      <c r="F14122" t="s">
        <v>55052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 t="s">
        <v>19116</v>
      </c>
      <c r="P14122" t="s">
        <v>3066</v>
      </c>
      <c r="Q14122" t="s">
        <v>198</v>
      </c>
    </row>
    <row r="14123" spans="1:17" x14ac:dyDescent="0.25">
      <c r="A14123" t="s">
        <v>55053</v>
      </c>
      <c r="B14123" t="s">
        <v>55054</v>
      </c>
      <c r="C14123" s="1" t="str">
        <f t="shared" si="2053"/>
        <v>21:0763</v>
      </c>
      <c r="D14123" s="1" t="str">
        <f t="shared" si="2054"/>
        <v>21:0219</v>
      </c>
      <c r="E14123" t="s">
        <v>55055</v>
      </c>
      <c r="F14123" t="s">
        <v>55056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 t="s">
        <v>9744</v>
      </c>
      <c r="P14123" t="s">
        <v>17680</v>
      </c>
      <c r="Q14123" t="s">
        <v>198</v>
      </c>
    </row>
    <row r="14124" spans="1:17" x14ac:dyDescent="0.25">
      <c r="A14124" t="s">
        <v>55057</v>
      </c>
      <c r="B14124" t="s">
        <v>55058</v>
      </c>
      <c r="C14124" s="1" t="str">
        <f t="shared" si="2053"/>
        <v>21:0763</v>
      </c>
      <c r="D14124" s="1" t="str">
        <f t="shared" si="2054"/>
        <v>21:0219</v>
      </c>
      <c r="E14124" t="s">
        <v>55059</v>
      </c>
      <c r="F14124" t="s">
        <v>55060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 t="s">
        <v>1812</v>
      </c>
      <c r="P14124" t="s">
        <v>3569</v>
      </c>
      <c r="Q14124" t="s">
        <v>103</v>
      </c>
    </row>
    <row r="14125" spans="1:17" x14ac:dyDescent="0.25">
      <c r="A14125" t="s">
        <v>55061</v>
      </c>
      <c r="B14125" t="s">
        <v>55062</v>
      </c>
      <c r="C14125" s="1" t="str">
        <f t="shared" si="2053"/>
        <v>21:0763</v>
      </c>
      <c r="D14125" s="1" t="str">
        <f t="shared" si="2054"/>
        <v>21:0219</v>
      </c>
      <c r="E14125" t="s">
        <v>55063</v>
      </c>
      <c r="F14125" t="s">
        <v>55064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 t="s">
        <v>4378</v>
      </c>
      <c r="P14125" t="s">
        <v>4550</v>
      </c>
      <c r="Q14125" t="s">
        <v>103</v>
      </c>
    </row>
    <row r="14126" spans="1:17" x14ac:dyDescent="0.25">
      <c r="A14126" t="s">
        <v>55065</v>
      </c>
      <c r="B14126" t="s">
        <v>55066</v>
      </c>
      <c r="C14126" s="1" t="str">
        <f t="shared" si="2053"/>
        <v>21:0763</v>
      </c>
      <c r="D14126" s="1" t="str">
        <f t="shared" si="2054"/>
        <v>21:0219</v>
      </c>
      <c r="E14126" t="s">
        <v>55067</v>
      </c>
      <c r="F14126" t="s">
        <v>55068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 t="s">
        <v>225</v>
      </c>
      <c r="P14126" t="s">
        <v>4464</v>
      </c>
      <c r="Q14126" t="s">
        <v>46</v>
      </c>
    </row>
    <row r="14127" spans="1:17" x14ac:dyDescent="0.25">
      <c r="A14127" t="s">
        <v>55069</v>
      </c>
      <c r="B14127" t="s">
        <v>55070</v>
      </c>
      <c r="C14127" s="1" t="str">
        <f t="shared" si="2053"/>
        <v>21:0763</v>
      </c>
      <c r="D14127" s="1" t="str">
        <f t="shared" si="2054"/>
        <v>21:0219</v>
      </c>
      <c r="E14127" t="s">
        <v>55071</v>
      </c>
      <c r="F14127" t="s">
        <v>55072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 t="s">
        <v>3060</v>
      </c>
      <c r="P14127" t="s">
        <v>7960</v>
      </c>
      <c r="Q14127" t="s">
        <v>29</v>
      </c>
    </row>
    <row r="14128" spans="1:17" x14ac:dyDescent="0.25">
      <c r="A14128" t="s">
        <v>55073</v>
      </c>
      <c r="B14128" t="s">
        <v>55074</v>
      </c>
      <c r="C14128" s="1" t="str">
        <f t="shared" si="2053"/>
        <v>21:0763</v>
      </c>
      <c r="D14128" s="1" t="str">
        <f t="shared" si="2054"/>
        <v>21:0219</v>
      </c>
      <c r="E14128" t="s">
        <v>55075</v>
      </c>
      <c r="F14128" t="s">
        <v>55076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 t="s">
        <v>7333</v>
      </c>
      <c r="P14128" t="s">
        <v>1588</v>
      </c>
      <c r="Q14128" t="s">
        <v>29</v>
      </c>
    </row>
    <row r="14129" spans="1:17" x14ac:dyDescent="0.25">
      <c r="A14129" t="s">
        <v>55077</v>
      </c>
      <c r="B14129" t="s">
        <v>55078</v>
      </c>
      <c r="C14129" s="1" t="str">
        <f t="shared" si="2053"/>
        <v>21:0763</v>
      </c>
      <c r="D14129" s="1" t="str">
        <f t="shared" si="2054"/>
        <v>21:0219</v>
      </c>
      <c r="E14129" t="s">
        <v>55079</v>
      </c>
      <c r="F14129" t="s">
        <v>55080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 t="s">
        <v>43211</v>
      </c>
      <c r="P14129" t="s">
        <v>4455</v>
      </c>
      <c r="Q14129" t="s">
        <v>522</v>
      </c>
    </row>
    <row r="14130" spans="1:17" x14ac:dyDescent="0.25">
      <c r="A14130" t="s">
        <v>55081</v>
      </c>
      <c r="B14130" t="s">
        <v>55082</v>
      </c>
      <c r="C14130" s="1" t="str">
        <f t="shared" si="2053"/>
        <v>21:0763</v>
      </c>
      <c r="D14130" s="1" t="str">
        <f t="shared" si="2054"/>
        <v>21:0219</v>
      </c>
      <c r="E14130" t="s">
        <v>55083</v>
      </c>
      <c r="F14130" t="s">
        <v>55084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 t="s">
        <v>52244</v>
      </c>
      <c r="P14130" t="s">
        <v>1588</v>
      </c>
      <c r="Q14130" t="s">
        <v>35</v>
      </c>
    </row>
    <row r="14131" spans="1:17" x14ac:dyDescent="0.25">
      <c r="A14131" t="s">
        <v>55085</v>
      </c>
      <c r="B14131" t="s">
        <v>55086</v>
      </c>
      <c r="C14131" s="1" t="str">
        <f t="shared" si="2053"/>
        <v>21:0763</v>
      </c>
      <c r="D14131" s="1" t="str">
        <f t="shared" si="2054"/>
        <v>21:0219</v>
      </c>
      <c r="E14131" t="s">
        <v>55083</v>
      </c>
      <c r="F14131" t="s">
        <v>55087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 t="s">
        <v>16725</v>
      </c>
      <c r="P14131" t="s">
        <v>1588</v>
      </c>
      <c r="Q14131" t="s">
        <v>46</v>
      </c>
    </row>
    <row r="14132" spans="1:17" x14ac:dyDescent="0.25">
      <c r="A14132" t="s">
        <v>55088</v>
      </c>
      <c r="B14132" t="s">
        <v>55089</v>
      </c>
      <c r="C14132" s="1" t="str">
        <f t="shared" si="2053"/>
        <v>21:0763</v>
      </c>
      <c r="D14132" s="1" t="str">
        <f t="shared" si="2054"/>
        <v>21:0219</v>
      </c>
      <c r="E14132" t="s">
        <v>55090</v>
      </c>
      <c r="F14132" t="s">
        <v>55091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 t="s">
        <v>21</v>
      </c>
      <c r="P14132" t="s">
        <v>397</v>
      </c>
      <c r="Q14132" t="s">
        <v>103</v>
      </c>
    </row>
    <row r="14133" spans="1:17" x14ac:dyDescent="0.25">
      <c r="A14133" t="s">
        <v>55092</v>
      </c>
      <c r="B14133" t="s">
        <v>55093</v>
      </c>
      <c r="C14133" s="1" t="str">
        <f t="shared" si="2053"/>
        <v>21:0763</v>
      </c>
      <c r="D14133" s="1" t="str">
        <f t="shared" si="2054"/>
        <v>21:0219</v>
      </c>
      <c r="E14133" t="s">
        <v>55094</v>
      </c>
      <c r="F14133" t="s">
        <v>55095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 t="s">
        <v>3406</v>
      </c>
      <c r="P14133" t="s">
        <v>391</v>
      </c>
      <c r="Q14133" t="s">
        <v>35</v>
      </c>
    </row>
    <row r="14134" spans="1:17" x14ac:dyDescent="0.25">
      <c r="A14134" t="s">
        <v>55096</v>
      </c>
      <c r="B14134" t="s">
        <v>55097</v>
      </c>
      <c r="C14134" s="1" t="str">
        <f t="shared" si="2053"/>
        <v>21:0763</v>
      </c>
      <c r="D14134" s="1" t="str">
        <f t="shared" si="2054"/>
        <v>21:0219</v>
      </c>
      <c r="E14134" t="s">
        <v>55098</v>
      </c>
      <c r="F14134" t="s">
        <v>55099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 t="s">
        <v>21098</v>
      </c>
      <c r="P14134" t="s">
        <v>397</v>
      </c>
      <c r="Q14134" t="s">
        <v>398</v>
      </c>
    </row>
    <row r="14135" spans="1:17" x14ac:dyDescent="0.25">
      <c r="A14135" t="s">
        <v>55100</v>
      </c>
      <c r="B14135" t="s">
        <v>55101</v>
      </c>
      <c r="C14135" s="1" t="str">
        <f t="shared" si="2053"/>
        <v>21:0763</v>
      </c>
      <c r="D14135" s="1" t="str">
        <f t="shared" si="2054"/>
        <v>21:0219</v>
      </c>
      <c r="E14135" t="s">
        <v>55102</v>
      </c>
      <c r="F14135" t="s">
        <v>55103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 t="s">
        <v>44995</v>
      </c>
      <c r="P14135" t="s">
        <v>2212</v>
      </c>
      <c r="Q14135" t="s">
        <v>29</v>
      </c>
    </row>
    <row r="14136" spans="1:17" x14ac:dyDescent="0.25">
      <c r="A14136" t="s">
        <v>55104</v>
      </c>
      <c r="B14136" t="s">
        <v>55105</v>
      </c>
      <c r="C14136" s="1" t="str">
        <f t="shared" si="2053"/>
        <v>21:0763</v>
      </c>
      <c r="D14136" s="1" t="str">
        <f t="shared" si="2054"/>
        <v>21:0219</v>
      </c>
      <c r="E14136" t="s">
        <v>55106</v>
      </c>
      <c r="F14136" t="s">
        <v>55107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 t="s">
        <v>21</v>
      </c>
      <c r="P14136" t="s">
        <v>2943</v>
      </c>
      <c r="Q14136" t="s">
        <v>46</v>
      </c>
    </row>
    <row r="14137" spans="1:17" x14ac:dyDescent="0.25">
      <c r="A14137" t="s">
        <v>55108</v>
      </c>
      <c r="B14137" t="s">
        <v>55109</v>
      </c>
      <c r="C14137" s="1" t="str">
        <f t="shared" si="2053"/>
        <v>21:0763</v>
      </c>
      <c r="D14137" s="1" t="str">
        <f t="shared" si="2054"/>
        <v>21:0219</v>
      </c>
      <c r="E14137" t="s">
        <v>55110</v>
      </c>
      <c r="F14137" t="s">
        <v>55111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  <c r="O14137" t="s">
        <v>108</v>
      </c>
      <c r="P14137" t="s">
        <v>108</v>
      </c>
      <c r="Q14137" t="s">
        <v>108</v>
      </c>
    </row>
    <row r="14138" spans="1:17" x14ac:dyDescent="0.25">
      <c r="A14138" t="s">
        <v>55112</v>
      </c>
      <c r="B14138" t="s">
        <v>55113</v>
      </c>
      <c r="C14138" s="1" t="str">
        <f t="shared" si="2053"/>
        <v>21:0763</v>
      </c>
      <c r="D14138" s="1" t="str">
        <f t="shared" si="2054"/>
        <v>21:0219</v>
      </c>
      <c r="E14138" t="s">
        <v>55114</v>
      </c>
      <c r="F14138" t="s">
        <v>55115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 t="s">
        <v>9521</v>
      </c>
      <c r="P14138" t="s">
        <v>391</v>
      </c>
      <c r="Q14138" t="s">
        <v>46</v>
      </c>
    </row>
    <row r="14139" spans="1:17" x14ac:dyDescent="0.25">
      <c r="A14139" t="s">
        <v>55116</v>
      </c>
      <c r="B14139" t="s">
        <v>55117</v>
      </c>
      <c r="C14139" s="1" t="str">
        <f t="shared" si="2053"/>
        <v>21:0763</v>
      </c>
      <c r="D14139" s="1" t="str">
        <f t="shared" si="2054"/>
        <v>21:0219</v>
      </c>
      <c r="E14139" t="s">
        <v>55118</v>
      </c>
      <c r="F14139" t="s">
        <v>55119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 t="s">
        <v>701</v>
      </c>
      <c r="P14139" t="s">
        <v>1515</v>
      </c>
      <c r="Q14139" t="s">
        <v>59</v>
      </c>
    </row>
    <row r="14140" spans="1:17" x14ac:dyDescent="0.25">
      <c r="A14140" t="s">
        <v>55120</v>
      </c>
      <c r="B14140" t="s">
        <v>55121</v>
      </c>
      <c r="C14140" s="1" t="str">
        <f t="shared" si="2053"/>
        <v>21:0763</v>
      </c>
      <c r="D14140" s="1" t="str">
        <f t="shared" si="2054"/>
        <v>21:0219</v>
      </c>
      <c r="E14140" t="s">
        <v>55122</v>
      </c>
      <c r="F14140" t="s">
        <v>55123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 t="s">
        <v>2129</v>
      </c>
      <c r="P14140" t="s">
        <v>2943</v>
      </c>
      <c r="Q14140" t="s">
        <v>23</v>
      </c>
    </row>
    <row r="14141" spans="1:17" hidden="1" x14ac:dyDescent="0.25">
      <c r="A14141" t="s">
        <v>55124</v>
      </c>
      <c r="B14141" t="s">
        <v>55125</v>
      </c>
      <c r="C14141" s="1" t="str">
        <f t="shared" si="2053"/>
        <v>21:0763</v>
      </c>
      <c r="D14141" s="1" t="str">
        <f>HYPERLINK("http://geochem.nrcan.gc.ca/cdogs/content/svy/svy_e.htm", "")</f>
        <v/>
      </c>
      <c r="G14141" s="1" t="str">
        <f>HYPERLINK("http://geochem.nrcan.gc.ca/cdogs/content/cr_/cr_00087_e.htm", "87")</f>
        <v>87</v>
      </c>
      <c r="J14141" t="s">
        <v>11703</v>
      </c>
      <c r="K14141" t="s">
        <v>11704</v>
      </c>
      <c r="O14141" t="s">
        <v>3532</v>
      </c>
      <c r="P14141" t="s">
        <v>1515</v>
      </c>
      <c r="Q14141" t="s">
        <v>59</v>
      </c>
    </row>
    <row r="14142" spans="1:17" x14ac:dyDescent="0.25">
      <c r="A14142" t="s">
        <v>55126</v>
      </c>
      <c r="B14142" t="s">
        <v>55127</v>
      </c>
      <c r="C14142" s="1" t="str">
        <f t="shared" si="2053"/>
        <v>21:0763</v>
      </c>
      <c r="D14142" s="1" t="str">
        <f t="shared" ref="D14142:D14153" si="2057">HYPERLINK("http://geochem.nrcan.gc.ca/cdogs/content/svy/svy210219_e.htm", "21:0219")</f>
        <v>21:0219</v>
      </c>
      <c r="E14142" t="s">
        <v>55128</v>
      </c>
      <c r="F14142" t="s">
        <v>55129</v>
      </c>
      <c r="H14142">
        <v>62.1931139</v>
      </c>
      <c r="I14142">
        <v>-130.8657455</v>
      </c>
      <c r="J14142" s="1" t="str">
        <f t="shared" ref="J14142:J14153" si="2058">HYPERLINK("http://geochem.nrcan.gc.ca/cdogs/content/kwd/kwd020018_e.htm", "Fluid (stream)")</f>
        <v>Fluid (stream)</v>
      </c>
      <c r="K14142" s="1" t="str">
        <f t="shared" ref="K14142:K14153" si="2059">HYPERLINK("http://geochem.nrcan.gc.ca/cdogs/content/kwd/kwd080007_e.htm", "Untreated Water")</f>
        <v>Untreated Water</v>
      </c>
      <c r="O14142" t="s">
        <v>21</v>
      </c>
      <c r="P14142" t="s">
        <v>2212</v>
      </c>
      <c r="Q14142" t="s">
        <v>23</v>
      </c>
    </row>
    <row r="14143" spans="1:17" x14ac:dyDescent="0.25">
      <c r="A14143" t="s">
        <v>55130</v>
      </c>
      <c r="B14143" t="s">
        <v>55131</v>
      </c>
      <c r="C14143" s="1" t="str">
        <f t="shared" si="2053"/>
        <v>21:0763</v>
      </c>
      <c r="D14143" s="1" t="str">
        <f t="shared" si="2057"/>
        <v>21:0219</v>
      </c>
      <c r="E14143" t="s">
        <v>55132</v>
      </c>
      <c r="F14143" t="s">
        <v>55133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 t="s">
        <v>21</v>
      </c>
      <c r="P14143" t="s">
        <v>583</v>
      </c>
      <c r="Q14143" t="s">
        <v>149</v>
      </c>
    </row>
    <row r="14144" spans="1:17" x14ac:dyDescent="0.25">
      <c r="A14144" t="s">
        <v>55134</v>
      </c>
      <c r="B14144" t="s">
        <v>55135</v>
      </c>
      <c r="C14144" s="1" t="str">
        <f t="shared" si="2053"/>
        <v>21:0763</v>
      </c>
      <c r="D14144" s="1" t="str">
        <f t="shared" si="2057"/>
        <v>21:0219</v>
      </c>
      <c r="E14144" t="s">
        <v>55136</v>
      </c>
      <c r="F14144" t="s">
        <v>55137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 t="s">
        <v>17101</v>
      </c>
      <c r="P14144" t="s">
        <v>2212</v>
      </c>
      <c r="Q14144" t="s">
        <v>198</v>
      </c>
    </row>
    <row r="14145" spans="1:17" x14ac:dyDescent="0.25">
      <c r="A14145" t="s">
        <v>55138</v>
      </c>
      <c r="B14145" t="s">
        <v>55139</v>
      </c>
      <c r="C14145" s="1" t="str">
        <f t="shared" si="2053"/>
        <v>21:0763</v>
      </c>
      <c r="D14145" s="1" t="str">
        <f t="shared" si="2057"/>
        <v>21:0219</v>
      </c>
      <c r="E14145" t="s">
        <v>55140</v>
      </c>
      <c r="F14145" t="s">
        <v>55141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 t="s">
        <v>17101</v>
      </c>
      <c r="P14145" t="s">
        <v>397</v>
      </c>
      <c r="Q14145" t="s">
        <v>365</v>
      </c>
    </row>
    <row r="14146" spans="1:17" x14ac:dyDescent="0.25">
      <c r="A14146" t="s">
        <v>55142</v>
      </c>
      <c r="B14146" t="s">
        <v>55143</v>
      </c>
      <c r="C14146" s="1" t="str">
        <f t="shared" si="2053"/>
        <v>21:0763</v>
      </c>
      <c r="D14146" s="1" t="str">
        <f t="shared" si="2057"/>
        <v>21:0219</v>
      </c>
      <c r="E14146" t="s">
        <v>55144</v>
      </c>
      <c r="F14146" t="s">
        <v>55145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 t="s">
        <v>1818</v>
      </c>
      <c r="P14146" t="s">
        <v>2943</v>
      </c>
      <c r="Q14146" t="s">
        <v>29</v>
      </c>
    </row>
    <row r="14147" spans="1:17" x14ac:dyDescent="0.25">
      <c r="A14147" t="s">
        <v>55146</v>
      </c>
      <c r="B14147" t="s">
        <v>55147</v>
      </c>
      <c r="C14147" s="1" t="str">
        <f t="shared" si="2053"/>
        <v>21:0763</v>
      </c>
      <c r="D14147" s="1" t="str">
        <f t="shared" si="2057"/>
        <v>21:0219</v>
      </c>
      <c r="E14147" t="s">
        <v>55148</v>
      </c>
      <c r="F14147" t="s">
        <v>55149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 t="s">
        <v>55150</v>
      </c>
      <c r="P14147" t="s">
        <v>2943</v>
      </c>
      <c r="Q14147" t="s">
        <v>392</v>
      </c>
    </row>
    <row r="14148" spans="1:17" x14ac:dyDescent="0.25">
      <c r="A14148" t="s">
        <v>55151</v>
      </c>
      <c r="B14148" t="s">
        <v>55152</v>
      </c>
      <c r="C14148" s="1" t="str">
        <f t="shared" si="2053"/>
        <v>21:0763</v>
      </c>
      <c r="D14148" s="1" t="str">
        <f t="shared" si="2057"/>
        <v>21:0219</v>
      </c>
      <c r="E14148" t="s">
        <v>55153</v>
      </c>
      <c r="F14148" t="s">
        <v>55154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 t="s">
        <v>55155</v>
      </c>
      <c r="P14148" t="s">
        <v>3107</v>
      </c>
      <c r="Q14148" t="s">
        <v>35</v>
      </c>
    </row>
    <row r="14149" spans="1:17" x14ac:dyDescent="0.25">
      <c r="A14149" t="s">
        <v>55156</v>
      </c>
      <c r="B14149" t="s">
        <v>55157</v>
      </c>
      <c r="C14149" s="1" t="str">
        <f t="shared" si="2053"/>
        <v>21:0763</v>
      </c>
      <c r="D14149" s="1" t="str">
        <f t="shared" si="2057"/>
        <v>21:0219</v>
      </c>
      <c r="E14149" t="s">
        <v>55158</v>
      </c>
      <c r="F14149" t="s">
        <v>55159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 t="s">
        <v>3827</v>
      </c>
      <c r="P14149" t="s">
        <v>2943</v>
      </c>
      <c r="Q14149" t="s">
        <v>103</v>
      </c>
    </row>
    <row r="14150" spans="1:17" x14ac:dyDescent="0.25">
      <c r="A14150" t="s">
        <v>55160</v>
      </c>
      <c r="B14150" t="s">
        <v>55161</v>
      </c>
      <c r="C14150" s="1" t="str">
        <f t="shared" si="2053"/>
        <v>21:0763</v>
      </c>
      <c r="D14150" s="1" t="str">
        <f t="shared" si="2057"/>
        <v>21:0219</v>
      </c>
      <c r="E14150" t="s">
        <v>55158</v>
      </c>
      <c r="F14150" t="s">
        <v>55162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 t="s">
        <v>3836</v>
      </c>
      <c r="P14150" t="s">
        <v>1515</v>
      </c>
      <c r="Q14150" t="s">
        <v>29</v>
      </c>
    </row>
    <row r="14151" spans="1:17" x14ac:dyDescent="0.25">
      <c r="A14151" t="s">
        <v>55163</v>
      </c>
      <c r="B14151" t="s">
        <v>55164</v>
      </c>
      <c r="C14151" s="1" t="str">
        <f t="shared" si="2053"/>
        <v>21:0763</v>
      </c>
      <c r="D14151" s="1" t="str">
        <f t="shared" si="2057"/>
        <v>21:0219</v>
      </c>
      <c r="E14151" t="s">
        <v>55165</v>
      </c>
      <c r="F14151" t="s">
        <v>55166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 t="s">
        <v>3022</v>
      </c>
      <c r="P14151" t="s">
        <v>397</v>
      </c>
      <c r="Q14151" t="s">
        <v>35</v>
      </c>
    </row>
    <row r="14152" spans="1:17" x14ac:dyDescent="0.25">
      <c r="A14152" t="s">
        <v>55167</v>
      </c>
      <c r="B14152" t="s">
        <v>55168</v>
      </c>
      <c r="C14152" s="1" t="str">
        <f t="shared" si="2053"/>
        <v>21:0763</v>
      </c>
      <c r="D14152" s="1" t="str">
        <f t="shared" si="2057"/>
        <v>21:0219</v>
      </c>
      <c r="E14152" t="s">
        <v>55169</v>
      </c>
      <c r="F14152" t="s">
        <v>55170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 t="s">
        <v>55171</v>
      </c>
      <c r="P14152" t="s">
        <v>4608</v>
      </c>
      <c r="Q14152" t="s">
        <v>198</v>
      </c>
    </row>
    <row r="14153" spans="1:17" x14ac:dyDescent="0.25">
      <c r="A14153" t="s">
        <v>55172</v>
      </c>
      <c r="B14153" t="s">
        <v>55173</v>
      </c>
      <c r="C14153" s="1" t="str">
        <f t="shared" si="2053"/>
        <v>21:0763</v>
      </c>
      <c r="D14153" s="1" t="str">
        <f t="shared" si="2057"/>
        <v>21:0219</v>
      </c>
      <c r="E14153" t="s">
        <v>55174</v>
      </c>
      <c r="F14153" t="s">
        <v>55175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 t="s">
        <v>5802</v>
      </c>
      <c r="P14153" t="s">
        <v>391</v>
      </c>
      <c r="Q14153" t="s">
        <v>59</v>
      </c>
    </row>
    <row r="14154" spans="1:17" hidden="1" x14ac:dyDescent="0.25">
      <c r="A14154" t="s">
        <v>55176</v>
      </c>
      <c r="B14154" t="s">
        <v>55177</v>
      </c>
      <c r="C14154" s="1" t="str">
        <f t="shared" si="2053"/>
        <v>21:0763</v>
      </c>
      <c r="D14154" s="1" t="str">
        <f>HYPERLINK("http://geochem.nrcan.gc.ca/cdogs/content/svy/svy_e.htm", "")</f>
        <v/>
      </c>
      <c r="G14154" s="1" t="str">
        <f>HYPERLINK("http://geochem.nrcan.gc.ca/cdogs/content/cr_/cr_00087_e.htm", "87")</f>
        <v>87</v>
      </c>
      <c r="J14154" t="s">
        <v>11703</v>
      </c>
      <c r="K14154" t="s">
        <v>11704</v>
      </c>
      <c r="O14154" t="s">
        <v>3532</v>
      </c>
      <c r="P14154" t="s">
        <v>2943</v>
      </c>
      <c r="Q14154" t="s">
        <v>23</v>
      </c>
    </row>
    <row r="14155" spans="1:17" x14ac:dyDescent="0.25">
      <c r="A14155" t="s">
        <v>55178</v>
      </c>
      <c r="B14155" t="s">
        <v>55179</v>
      </c>
      <c r="C14155" s="1" t="str">
        <f t="shared" si="2053"/>
        <v>21:0763</v>
      </c>
      <c r="D14155" s="1" t="str">
        <f t="shared" ref="D14155:D14168" si="2060">HYPERLINK("http://geochem.nrcan.gc.ca/cdogs/content/svy/svy210219_e.htm", "21:0219")</f>
        <v>21:0219</v>
      </c>
      <c r="E14155" t="s">
        <v>55180</v>
      </c>
      <c r="F14155" t="s">
        <v>55181</v>
      </c>
      <c r="H14155">
        <v>62.068877299999997</v>
      </c>
      <c r="I14155">
        <v>-130.05425360000001</v>
      </c>
      <c r="J14155" s="1" t="str">
        <f t="shared" ref="J14155:J14168" si="2061">HYPERLINK("http://geochem.nrcan.gc.ca/cdogs/content/kwd/kwd020018_e.htm", "Fluid (stream)")</f>
        <v>Fluid (stream)</v>
      </c>
      <c r="K14155" s="1" t="str">
        <f t="shared" ref="K14155:K14168" si="2062">HYPERLINK("http://geochem.nrcan.gc.ca/cdogs/content/kwd/kwd080007_e.htm", "Untreated Water")</f>
        <v>Untreated Water</v>
      </c>
      <c r="O14155" t="s">
        <v>55182</v>
      </c>
      <c r="P14155" t="s">
        <v>391</v>
      </c>
      <c r="Q14155" t="s">
        <v>3475</v>
      </c>
    </row>
    <row r="14156" spans="1:17" x14ac:dyDescent="0.25">
      <c r="A14156" t="s">
        <v>55183</v>
      </c>
      <c r="B14156" t="s">
        <v>55184</v>
      </c>
      <c r="C14156" s="1" t="str">
        <f t="shared" si="2053"/>
        <v>21:0763</v>
      </c>
      <c r="D14156" s="1" t="str">
        <f t="shared" si="2060"/>
        <v>21:0219</v>
      </c>
      <c r="E14156" t="s">
        <v>55185</v>
      </c>
      <c r="F14156" t="s">
        <v>55186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 t="s">
        <v>244</v>
      </c>
      <c r="P14156" t="s">
        <v>4464</v>
      </c>
      <c r="Q14156" t="s">
        <v>392</v>
      </c>
    </row>
    <row r="14157" spans="1:17" x14ac:dyDescent="0.25">
      <c r="A14157" t="s">
        <v>55187</v>
      </c>
      <c r="B14157" t="s">
        <v>55188</v>
      </c>
      <c r="C14157" s="1" t="str">
        <f t="shared" si="2053"/>
        <v>21:0763</v>
      </c>
      <c r="D14157" s="1" t="str">
        <f t="shared" si="2060"/>
        <v>21:0219</v>
      </c>
      <c r="E14157" t="s">
        <v>55189</v>
      </c>
      <c r="F14157" t="s">
        <v>55190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  <c r="O14157" t="s">
        <v>108</v>
      </c>
      <c r="P14157" t="s">
        <v>108</v>
      </c>
      <c r="Q14157" t="s">
        <v>108</v>
      </c>
    </row>
    <row r="14158" spans="1:17" x14ac:dyDescent="0.25">
      <c r="A14158" t="s">
        <v>55191</v>
      </c>
      <c r="B14158" t="s">
        <v>55192</v>
      </c>
      <c r="C14158" s="1" t="str">
        <f t="shared" si="2053"/>
        <v>21:0763</v>
      </c>
      <c r="D14158" s="1" t="str">
        <f t="shared" si="2060"/>
        <v>21:0219</v>
      </c>
      <c r="E14158" t="s">
        <v>55193</v>
      </c>
      <c r="F14158" t="s">
        <v>55194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 t="s">
        <v>9521</v>
      </c>
      <c r="P14158" t="s">
        <v>1515</v>
      </c>
      <c r="Q14158" t="s">
        <v>35</v>
      </c>
    </row>
    <row r="14159" spans="1:17" x14ac:dyDescent="0.25">
      <c r="A14159" t="s">
        <v>55195</v>
      </c>
      <c r="B14159" t="s">
        <v>55196</v>
      </c>
      <c r="C14159" s="1" t="str">
        <f t="shared" si="2053"/>
        <v>21:0763</v>
      </c>
      <c r="D14159" s="1" t="str">
        <f t="shared" si="2060"/>
        <v>21:0219</v>
      </c>
      <c r="E14159" t="s">
        <v>55197</v>
      </c>
      <c r="F14159" t="s">
        <v>55198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 t="s">
        <v>311</v>
      </c>
      <c r="P14159" t="s">
        <v>2943</v>
      </c>
      <c r="Q14159" t="s">
        <v>35</v>
      </c>
    </row>
    <row r="14160" spans="1:17" x14ac:dyDescent="0.25">
      <c r="A14160" t="s">
        <v>55199</v>
      </c>
      <c r="B14160" t="s">
        <v>55200</v>
      </c>
      <c r="C14160" s="1" t="str">
        <f t="shared" si="2053"/>
        <v>21:0763</v>
      </c>
      <c r="D14160" s="1" t="str">
        <f t="shared" si="2060"/>
        <v>21:0219</v>
      </c>
      <c r="E14160" t="s">
        <v>55201</v>
      </c>
      <c r="F14160" t="s">
        <v>55202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 t="s">
        <v>14276</v>
      </c>
      <c r="P14160" t="s">
        <v>2943</v>
      </c>
      <c r="Q14160" t="s">
        <v>29</v>
      </c>
    </row>
    <row r="14161" spans="1:17" x14ac:dyDescent="0.25">
      <c r="A14161" t="s">
        <v>55203</v>
      </c>
      <c r="B14161" t="s">
        <v>55204</v>
      </c>
      <c r="C14161" s="1" t="str">
        <f t="shared" si="2053"/>
        <v>21:0763</v>
      </c>
      <c r="D14161" s="1" t="str">
        <f t="shared" si="2060"/>
        <v>21:0219</v>
      </c>
      <c r="E14161" t="s">
        <v>55205</v>
      </c>
      <c r="F14161" t="s">
        <v>55206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 t="s">
        <v>2731</v>
      </c>
      <c r="P14161" t="s">
        <v>391</v>
      </c>
      <c r="Q14161" t="s">
        <v>59</v>
      </c>
    </row>
    <row r="14162" spans="1:17" x14ac:dyDescent="0.25">
      <c r="A14162" t="s">
        <v>55207</v>
      </c>
      <c r="B14162" t="s">
        <v>55208</v>
      </c>
      <c r="C14162" s="1" t="str">
        <f t="shared" si="2053"/>
        <v>21:0763</v>
      </c>
      <c r="D14162" s="1" t="str">
        <f t="shared" si="2060"/>
        <v>21:0219</v>
      </c>
      <c r="E14162" t="s">
        <v>55209</v>
      </c>
      <c r="F14162" t="s">
        <v>55210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 t="s">
        <v>55211</v>
      </c>
      <c r="P14162" t="s">
        <v>4464</v>
      </c>
      <c r="Q14162" t="s">
        <v>365</v>
      </c>
    </row>
    <row r="14163" spans="1:17" x14ac:dyDescent="0.25">
      <c r="A14163" t="s">
        <v>55212</v>
      </c>
      <c r="B14163" t="s">
        <v>55213</v>
      </c>
      <c r="C14163" s="1" t="str">
        <f t="shared" si="2053"/>
        <v>21:0763</v>
      </c>
      <c r="D14163" s="1" t="str">
        <f t="shared" si="2060"/>
        <v>21:0219</v>
      </c>
      <c r="E14163" t="s">
        <v>55214</v>
      </c>
      <c r="F14163" t="s">
        <v>55215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 t="s">
        <v>607</v>
      </c>
      <c r="P14163" t="s">
        <v>636</v>
      </c>
      <c r="Q14163" t="s">
        <v>59</v>
      </c>
    </row>
    <row r="14164" spans="1:17" x14ac:dyDescent="0.25">
      <c r="A14164" t="s">
        <v>55216</v>
      </c>
      <c r="B14164" t="s">
        <v>55217</v>
      </c>
      <c r="C14164" s="1" t="str">
        <f t="shared" si="2053"/>
        <v>21:0763</v>
      </c>
      <c r="D14164" s="1" t="str">
        <f t="shared" si="2060"/>
        <v>21:0219</v>
      </c>
      <c r="E14164" t="s">
        <v>55218</v>
      </c>
      <c r="F14164" t="s">
        <v>55219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 t="s">
        <v>10120</v>
      </c>
      <c r="P14164" t="s">
        <v>1631</v>
      </c>
      <c r="Q14164" t="s">
        <v>35</v>
      </c>
    </row>
    <row r="14165" spans="1:17" x14ac:dyDescent="0.25">
      <c r="A14165" t="s">
        <v>55220</v>
      </c>
      <c r="B14165" t="s">
        <v>55221</v>
      </c>
      <c r="C14165" s="1" t="str">
        <f t="shared" si="2053"/>
        <v>21:0763</v>
      </c>
      <c r="D14165" s="1" t="str">
        <f t="shared" si="2060"/>
        <v>21:0219</v>
      </c>
      <c r="E14165" t="s">
        <v>55222</v>
      </c>
      <c r="F14165" t="s">
        <v>55223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 t="s">
        <v>3590</v>
      </c>
      <c r="P14165" t="s">
        <v>1631</v>
      </c>
      <c r="Q14165" t="s">
        <v>59</v>
      </c>
    </row>
    <row r="14166" spans="1:17" x14ac:dyDescent="0.25">
      <c r="A14166" t="s">
        <v>55224</v>
      </c>
      <c r="B14166" t="s">
        <v>55225</v>
      </c>
      <c r="C14166" s="1" t="str">
        <f t="shared" si="2053"/>
        <v>21:0763</v>
      </c>
      <c r="D14166" s="1" t="str">
        <f t="shared" si="2060"/>
        <v>21:0219</v>
      </c>
      <c r="E14166" t="s">
        <v>55226</v>
      </c>
      <c r="F14166" t="s">
        <v>55227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 t="s">
        <v>38522</v>
      </c>
      <c r="P14166" t="s">
        <v>55228</v>
      </c>
      <c r="Q14166" t="s">
        <v>392</v>
      </c>
    </row>
    <row r="14167" spans="1:17" x14ac:dyDescent="0.25">
      <c r="A14167" t="s">
        <v>55229</v>
      </c>
      <c r="B14167" t="s">
        <v>55230</v>
      </c>
      <c r="C14167" s="1" t="str">
        <f t="shared" si="2053"/>
        <v>21:0763</v>
      </c>
      <c r="D14167" s="1" t="str">
        <f t="shared" si="2060"/>
        <v>21:0219</v>
      </c>
      <c r="E14167" t="s">
        <v>55231</v>
      </c>
      <c r="F14167" t="s">
        <v>55232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 t="s">
        <v>21</v>
      </c>
      <c r="P14167" t="s">
        <v>1631</v>
      </c>
      <c r="Q14167" t="s">
        <v>46</v>
      </c>
    </row>
    <row r="14168" spans="1:17" x14ac:dyDescent="0.25">
      <c r="A14168" t="s">
        <v>55233</v>
      </c>
      <c r="B14168" t="s">
        <v>55234</v>
      </c>
      <c r="C14168" s="1" t="str">
        <f t="shared" si="2053"/>
        <v>21:0763</v>
      </c>
      <c r="D14168" s="1" t="str">
        <f t="shared" si="2060"/>
        <v>21:0219</v>
      </c>
      <c r="E14168" t="s">
        <v>55235</v>
      </c>
      <c r="F14168" t="s">
        <v>55236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 t="s">
        <v>21</v>
      </c>
      <c r="P14168" t="s">
        <v>397</v>
      </c>
      <c r="Q14168" t="s">
        <v>198</v>
      </c>
    </row>
    <row r="14169" spans="1:17" hidden="1" x14ac:dyDescent="0.25">
      <c r="A14169" t="s">
        <v>55237</v>
      </c>
      <c r="B14169" t="s">
        <v>55238</v>
      </c>
      <c r="C14169" s="1" t="str">
        <f t="shared" si="2053"/>
        <v>21:0763</v>
      </c>
      <c r="D14169" s="1" t="str">
        <f>HYPERLINK("http://geochem.nrcan.gc.ca/cdogs/content/svy/svy_e.htm", "")</f>
        <v/>
      </c>
      <c r="G14169" s="1" t="str">
        <f>HYPERLINK("http://geochem.nrcan.gc.ca/cdogs/content/cr_/cr_00089_e.htm", "89")</f>
        <v>89</v>
      </c>
      <c r="J14169" t="s">
        <v>11703</v>
      </c>
      <c r="K14169" t="s">
        <v>11704</v>
      </c>
      <c r="O14169" t="s">
        <v>16522</v>
      </c>
      <c r="P14169" t="s">
        <v>1588</v>
      </c>
      <c r="Q14169" t="s">
        <v>392</v>
      </c>
    </row>
    <row r="14170" spans="1:17" x14ac:dyDescent="0.25">
      <c r="A14170" t="s">
        <v>55239</v>
      </c>
      <c r="B14170" t="s">
        <v>55240</v>
      </c>
      <c r="C14170" s="1" t="str">
        <f t="shared" ref="C14170:C14233" si="2063">HYPERLINK("http://geochem.nrcan.gc.ca/cdogs/content/bdl/bdl210763_e.htm", "21:0763")</f>
        <v>21:0763</v>
      </c>
      <c r="D14170" s="1" t="str">
        <f t="shared" ref="D14170:D14204" si="2064">HYPERLINK("http://geochem.nrcan.gc.ca/cdogs/content/svy/svy210219_e.htm", "21:0219")</f>
        <v>21:0219</v>
      </c>
      <c r="E14170" t="s">
        <v>55235</v>
      </c>
      <c r="F14170" t="s">
        <v>55241</v>
      </c>
      <c r="H14170">
        <v>62.059398799999997</v>
      </c>
      <c r="I14170">
        <v>-130.3544296</v>
      </c>
      <c r="J14170" s="1" t="str">
        <f t="shared" ref="J14170:J14204" si="2065">HYPERLINK("http://geochem.nrcan.gc.ca/cdogs/content/kwd/kwd020018_e.htm", "Fluid (stream)")</f>
        <v>Fluid (stream)</v>
      </c>
      <c r="K14170" s="1" t="str">
        <f t="shared" ref="K14170:K14204" si="2066">HYPERLINK("http://geochem.nrcan.gc.ca/cdogs/content/kwd/kwd080007_e.htm", "Untreated Water")</f>
        <v>Untreated Water</v>
      </c>
      <c r="O14170" t="s">
        <v>21</v>
      </c>
      <c r="P14170" t="s">
        <v>1515</v>
      </c>
      <c r="Q14170" t="s">
        <v>198</v>
      </c>
    </row>
    <row r="14171" spans="1:17" x14ac:dyDescent="0.25">
      <c r="A14171" t="s">
        <v>55242</v>
      </c>
      <c r="B14171" t="s">
        <v>55243</v>
      </c>
      <c r="C14171" s="1" t="str">
        <f t="shared" si="2063"/>
        <v>21:0763</v>
      </c>
      <c r="D14171" s="1" t="str">
        <f t="shared" si="2064"/>
        <v>21:0219</v>
      </c>
      <c r="E14171" t="s">
        <v>55244</v>
      </c>
      <c r="F14171" t="s">
        <v>55245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 t="s">
        <v>113</v>
      </c>
      <c r="P14171" t="s">
        <v>2943</v>
      </c>
      <c r="Q14171" t="s">
        <v>29</v>
      </c>
    </row>
    <row r="14172" spans="1:17" x14ac:dyDescent="0.25">
      <c r="A14172" t="s">
        <v>55246</v>
      </c>
      <c r="B14172" t="s">
        <v>55247</v>
      </c>
      <c r="C14172" s="1" t="str">
        <f t="shared" si="2063"/>
        <v>21:0763</v>
      </c>
      <c r="D14172" s="1" t="str">
        <f t="shared" si="2064"/>
        <v>21:0219</v>
      </c>
      <c r="E14172" t="s">
        <v>55248</v>
      </c>
      <c r="F14172" t="s">
        <v>55249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 t="s">
        <v>21</v>
      </c>
      <c r="P14172" t="s">
        <v>391</v>
      </c>
      <c r="Q14172" t="s">
        <v>46</v>
      </c>
    </row>
    <row r="14173" spans="1:17" x14ac:dyDescent="0.25">
      <c r="A14173" t="s">
        <v>55250</v>
      </c>
      <c r="B14173" t="s">
        <v>55251</v>
      </c>
      <c r="C14173" s="1" t="str">
        <f t="shared" si="2063"/>
        <v>21:0763</v>
      </c>
      <c r="D14173" s="1" t="str">
        <f t="shared" si="2064"/>
        <v>21:0219</v>
      </c>
      <c r="E14173" t="s">
        <v>55252</v>
      </c>
      <c r="F14173" t="s">
        <v>55253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 t="s">
        <v>64</v>
      </c>
      <c r="P14173" t="s">
        <v>2943</v>
      </c>
      <c r="Q14173" t="s">
        <v>59</v>
      </c>
    </row>
    <row r="14174" spans="1:17" x14ac:dyDescent="0.25">
      <c r="A14174" t="s">
        <v>55254</v>
      </c>
      <c r="B14174" t="s">
        <v>55255</v>
      </c>
      <c r="C14174" s="1" t="str">
        <f t="shared" si="2063"/>
        <v>21:0763</v>
      </c>
      <c r="D14174" s="1" t="str">
        <f t="shared" si="2064"/>
        <v>21:0219</v>
      </c>
      <c r="E14174" t="s">
        <v>55256</v>
      </c>
      <c r="F14174" t="s">
        <v>55257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 t="s">
        <v>11795</v>
      </c>
      <c r="P14174" t="s">
        <v>397</v>
      </c>
      <c r="Q14174" t="s">
        <v>93</v>
      </c>
    </row>
    <row r="14175" spans="1:17" x14ac:dyDescent="0.25">
      <c r="A14175" t="s">
        <v>55258</v>
      </c>
      <c r="B14175" t="s">
        <v>55259</v>
      </c>
      <c r="C14175" s="1" t="str">
        <f t="shared" si="2063"/>
        <v>21:0763</v>
      </c>
      <c r="D14175" s="1" t="str">
        <f t="shared" si="2064"/>
        <v>21:0219</v>
      </c>
      <c r="E14175" t="s">
        <v>55260</v>
      </c>
      <c r="F14175" t="s">
        <v>55261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 t="s">
        <v>76</v>
      </c>
      <c r="P14175" t="s">
        <v>397</v>
      </c>
      <c r="Q14175" t="s">
        <v>392</v>
      </c>
    </row>
    <row r="14176" spans="1:17" x14ac:dyDescent="0.25">
      <c r="A14176" t="s">
        <v>55262</v>
      </c>
      <c r="B14176" t="s">
        <v>55263</v>
      </c>
      <c r="C14176" s="1" t="str">
        <f t="shared" si="2063"/>
        <v>21:0763</v>
      </c>
      <c r="D14176" s="1" t="str">
        <f t="shared" si="2064"/>
        <v>21:0219</v>
      </c>
      <c r="E14176" t="s">
        <v>55264</v>
      </c>
      <c r="F14176" t="s">
        <v>55265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 t="s">
        <v>21</v>
      </c>
      <c r="P14176" t="s">
        <v>583</v>
      </c>
      <c r="Q14176" t="s">
        <v>171</v>
      </c>
    </row>
    <row r="14177" spans="1:17" x14ac:dyDescent="0.25">
      <c r="A14177" t="s">
        <v>55266</v>
      </c>
      <c r="B14177" t="s">
        <v>55267</v>
      </c>
      <c r="C14177" s="1" t="str">
        <f t="shared" si="2063"/>
        <v>21:0763</v>
      </c>
      <c r="D14177" s="1" t="str">
        <f t="shared" si="2064"/>
        <v>21:0219</v>
      </c>
      <c r="E14177" t="s">
        <v>55268</v>
      </c>
      <c r="F14177" t="s">
        <v>55269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 t="s">
        <v>3419</v>
      </c>
      <c r="P14177" t="s">
        <v>583</v>
      </c>
      <c r="Q14177" t="s">
        <v>23</v>
      </c>
    </row>
    <row r="14178" spans="1:17" x14ac:dyDescent="0.25">
      <c r="A14178" t="s">
        <v>55270</v>
      </c>
      <c r="B14178" t="s">
        <v>55271</v>
      </c>
      <c r="C14178" s="1" t="str">
        <f t="shared" si="2063"/>
        <v>21:0763</v>
      </c>
      <c r="D14178" s="1" t="str">
        <f t="shared" si="2064"/>
        <v>21:0219</v>
      </c>
      <c r="E14178" t="s">
        <v>55272</v>
      </c>
      <c r="F14178" t="s">
        <v>55273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 t="s">
        <v>576</v>
      </c>
      <c r="P14178" t="s">
        <v>583</v>
      </c>
      <c r="Q14178" t="s">
        <v>29</v>
      </c>
    </row>
    <row r="14179" spans="1:17" x14ac:dyDescent="0.25">
      <c r="A14179" t="s">
        <v>55274</v>
      </c>
      <c r="B14179" t="s">
        <v>55275</v>
      </c>
      <c r="C14179" s="1" t="str">
        <f t="shared" si="2063"/>
        <v>21:0763</v>
      </c>
      <c r="D14179" s="1" t="str">
        <f t="shared" si="2064"/>
        <v>21:0219</v>
      </c>
      <c r="E14179" t="s">
        <v>55276</v>
      </c>
      <c r="F14179" t="s">
        <v>55277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 t="s">
        <v>3060</v>
      </c>
      <c r="P14179" t="s">
        <v>2212</v>
      </c>
      <c r="Q14179" t="s">
        <v>522</v>
      </c>
    </row>
    <row r="14180" spans="1:17" x14ac:dyDescent="0.25">
      <c r="A14180" t="s">
        <v>55278</v>
      </c>
      <c r="B14180" t="s">
        <v>55279</v>
      </c>
      <c r="C14180" s="1" t="str">
        <f t="shared" si="2063"/>
        <v>21:0763</v>
      </c>
      <c r="D14180" s="1" t="str">
        <f t="shared" si="2064"/>
        <v>21:0219</v>
      </c>
      <c r="E14180" t="s">
        <v>55280</v>
      </c>
      <c r="F14180" t="s">
        <v>55281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 t="s">
        <v>576</v>
      </c>
      <c r="P14180" t="s">
        <v>1515</v>
      </c>
      <c r="Q14180" t="s">
        <v>29</v>
      </c>
    </row>
    <row r="14181" spans="1:17" x14ac:dyDescent="0.25">
      <c r="A14181" t="s">
        <v>55282</v>
      </c>
      <c r="B14181" t="s">
        <v>55283</v>
      </c>
      <c r="C14181" s="1" t="str">
        <f t="shared" si="2063"/>
        <v>21:0763</v>
      </c>
      <c r="D14181" s="1" t="str">
        <f t="shared" si="2064"/>
        <v>21:0219</v>
      </c>
      <c r="E14181" t="s">
        <v>55284</v>
      </c>
      <c r="F14181" t="s">
        <v>55285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 t="s">
        <v>3060</v>
      </c>
      <c r="P14181" t="s">
        <v>2212</v>
      </c>
      <c r="Q14181" t="s">
        <v>392</v>
      </c>
    </row>
    <row r="14182" spans="1:17" x14ac:dyDescent="0.25">
      <c r="A14182" t="s">
        <v>55286</v>
      </c>
      <c r="B14182" t="s">
        <v>55287</v>
      </c>
      <c r="C14182" s="1" t="str">
        <f t="shared" si="2063"/>
        <v>21:0763</v>
      </c>
      <c r="D14182" s="1" t="str">
        <f t="shared" si="2064"/>
        <v>21:0219</v>
      </c>
      <c r="E14182" t="s">
        <v>55288</v>
      </c>
      <c r="F14182" t="s">
        <v>55289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 t="s">
        <v>593</v>
      </c>
      <c r="P14182" t="s">
        <v>1515</v>
      </c>
      <c r="Q14182" t="s">
        <v>392</v>
      </c>
    </row>
    <row r="14183" spans="1:17" x14ac:dyDescent="0.25">
      <c r="A14183" t="s">
        <v>55290</v>
      </c>
      <c r="B14183" t="s">
        <v>55291</v>
      </c>
      <c r="C14183" s="1" t="str">
        <f t="shared" si="2063"/>
        <v>21:0763</v>
      </c>
      <c r="D14183" s="1" t="str">
        <f t="shared" si="2064"/>
        <v>21:0219</v>
      </c>
      <c r="E14183" t="s">
        <v>55292</v>
      </c>
      <c r="F14183" t="s">
        <v>55293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 t="s">
        <v>7860</v>
      </c>
      <c r="P14183" t="s">
        <v>583</v>
      </c>
      <c r="Q14183" t="s">
        <v>35</v>
      </c>
    </row>
    <row r="14184" spans="1:17" x14ac:dyDescent="0.25">
      <c r="A14184" t="s">
        <v>55294</v>
      </c>
      <c r="B14184" t="s">
        <v>55295</v>
      </c>
      <c r="C14184" s="1" t="str">
        <f t="shared" si="2063"/>
        <v>21:0763</v>
      </c>
      <c r="D14184" s="1" t="str">
        <f t="shared" si="2064"/>
        <v>21:0219</v>
      </c>
      <c r="E14184" t="s">
        <v>55296</v>
      </c>
      <c r="F14184" t="s">
        <v>55297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 t="s">
        <v>21</v>
      </c>
      <c r="P14184" t="s">
        <v>356</v>
      </c>
      <c r="Q14184" t="s">
        <v>23</v>
      </c>
    </row>
    <row r="14185" spans="1:17" x14ac:dyDescent="0.25">
      <c r="A14185" t="s">
        <v>55298</v>
      </c>
      <c r="B14185" t="s">
        <v>55299</v>
      </c>
      <c r="C14185" s="1" t="str">
        <f t="shared" si="2063"/>
        <v>21:0763</v>
      </c>
      <c r="D14185" s="1" t="str">
        <f t="shared" si="2064"/>
        <v>21:0219</v>
      </c>
      <c r="E14185" t="s">
        <v>55300</v>
      </c>
      <c r="F14185" t="s">
        <v>55301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 t="s">
        <v>3397</v>
      </c>
      <c r="P14185" t="s">
        <v>356</v>
      </c>
      <c r="Q14185" t="s">
        <v>392</v>
      </c>
    </row>
    <row r="14186" spans="1:17" x14ac:dyDescent="0.25">
      <c r="A14186" t="s">
        <v>55302</v>
      </c>
      <c r="B14186" t="s">
        <v>55303</v>
      </c>
      <c r="C14186" s="1" t="str">
        <f t="shared" si="2063"/>
        <v>21:0763</v>
      </c>
      <c r="D14186" s="1" t="str">
        <f t="shared" si="2064"/>
        <v>21:0219</v>
      </c>
      <c r="E14186" t="s">
        <v>55304</v>
      </c>
      <c r="F14186" t="s">
        <v>55305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 t="s">
        <v>512</v>
      </c>
      <c r="P14186" t="s">
        <v>45</v>
      </c>
      <c r="Q14186" t="s">
        <v>522</v>
      </c>
    </row>
    <row r="14187" spans="1:17" x14ac:dyDescent="0.25">
      <c r="A14187" t="s">
        <v>55306</v>
      </c>
      <c r="B14187" t="s">
        <v>55307</v>
      </c>
      <c r="C14187" s="1" t="str">
        <f t="shared" si="2063"/>
        <v>21:0763</v>
      </c>
      <c r="D14187" s="1" t="str">
        <f t="shared" si="2064"/>
        <v>21:0219</v>
      </c>
      <c r="E14187" t="s">
        <v>55308</v>
      </c>
      <c r="F14187" t="s">
        <v>55309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 t="s">
        <v>576</v>
      </c>
      <c r="P14187" t="s">
        <v>22</v>
      </c>
      <c r="Q14187" t="s">
        <v>198</v>
      </c>
    </row>
    <row r="14188" spans="1:17" x14ac:dyDescent="0.25">
      <c r="A14188" t="s">
        <v>55310</v>
      </c>
      <c r="B14188" t="s">
        <v>55311</v>
      </c>
      <c r="C14188" s="1" t="str">
        <f t="shared" si="2063"/>
        <v>21:0763</v>
      </c>
      <c r="D14188" s="1" t="str">
        <f t="shared" si="2064"/>
        <v>21:0219</v>
      </c>
      <c r="E14188" t="s">
        <v>55312</v>
      </c>
      <c r="F14188" t="s">
        <v>55313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 t="s">
        <v>21</v>
      </c>
      <c r="P14188" t="s">
        <v>397</v>
      </c>
      <c r="Q14188" t="s">
        <v>103</v>
      </c>
    </row>
    <row r="14189" spans="1:17" x14ac:dyDescent="0.25">
      <c r="A14189" t="s">
        <v>55314</v>
      </c>
      <c r="B14189" t="s">
        <v>55315</v>
      </c>
      <c r="C14189" s="1" t="str">
        <f t="shared" si="2063"/>
        <v>21:0763</v>
      </c>
      <c r="D14189" s="1" t="str">
        <f t="shared" si="2064"/>
        <v>21:0219</v>
      </c>
      <c r="E14189" t="s">
        <v>55316</v>
      </c>
      <c r="F14189" t="s">
        <v>55317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 t="s">
        <v>21</v>
      </c>
      <c r="P14189" t="s">
        <v>583</v>
      </c>
      <c r="Q14189" t="s">
        <v>71</v>
      </c>
    </row>
    <row r="14190" spans="1:17" x14ac:dyDescent="0.25">
      <c r="A14190" t="s">
        <v>55318</v>
      </c>
      <c r="B14190" t="s">
        <v>55319</v>
      </c>
      <c r="C14190" s="1" t="str">
        <f t="shared" si="2063"/>
        <v>21:0763</v>
      </c>
      <c r="D14190" s="1" t="str">
        <f t="shared" si="2064"/>
        <v>21:0219</v>
      </c>
      <c r="E14190" t="s">
        <v>55320</v>
      </c>
      <c r="F14190" t="s">
        <v>55321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 t="s">
        <v>21</v>
      </c>
      <c r="P14190" t="s">
        <v>356</v>
      </c>
      <c r="Q14190" t="s">
        <v>6864</v>
      </c>
    </row>
    <row r="14191" spans="1:17" x14ac:dyDescent="0.25">
      <c r="A14191" t="s">
        <v>55322</v>
      </c>
      <c r="B14191" t="s">
        <v>55323</v>
      </c>
      <c r="C14191" s="1" t="str">
        <f t="shared" si="2063"/>
        <v>21:0763</v>
      </c>
      <c r="D14191" s="1" t="str">
        <f t="shared" si="2064"/>
        <v>21:0219</v>
      </c>
      <c r="E14191" t="s">
        <v>55324</v>
      </c>
      <c r="F14191" t="s">
        <v>55325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 t="s">
        <v>21</v>
      </c>
      <c r="P14191" t="s">
        <v>45</v>
      </c>
      <c r="Q14191" t="s">
        <v>52</v>
      </c>
    </row>
    <row r="14192" spans="1:17" x14ac:dyDescent="0.25">
      <c r="A14192" t="s">
        <v>55326</v>
      </c>
      <c r="B14192" t="s">
        <v>55327</v>
      </c>
      <c r="C14192" s="1" t="str">
        <f t="shared" si="2063"/>
        <v>21:0763</v>
      </c>
      <c r="D14192" s="1" t="str">
        <f t="shared" si="2064"/>
        <v>21:0219</v>
      </c>
      <c r="E14192" t="s">
        <v>55328</v>
      </c>
      <c r="F14192" t="s">
        <v>55329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 t="s">
        <v>2927</v>
      </c>
      <c r="P14192" t="s">
        <v>2943</v>
      </c>
      <c r="Q14192" t="s">
        <v>29</v>
      </c>
    </row>
    <row r="14193" spans="1:17" x14ac:dyDescent="0.25">
      <c r="A14193" t="s">
        <v>55330</v>
      </c>
      <c r="B14193" t="s">
        <v>55331</v>
      </c>
      <c r="C14193" s="1" t="str">
        <f t="shared" si="2063"/>
        <v>21:0763</v>
      </c>
      <c r="D14193" s="1" t="str">
        <f t="shared" si="2064"/>
        <v>21:0219</v>
      </c>
      <c r="E14193" t="s">
        <v>55332</v>
      </c>
      <c r="F14193" t="s">
        <v>55333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 t="s">
        <v>3376</v>
      </c>
      <c r="P14193" t="s">
        <v>631</v>
      </c>
      <c r="Q14193" t="s">
        <v>198</v>
      </c>
    </row>
    <row r="14194" spans="1:17" x14ac:dyDescent="0.25">
      <c r="A14194" t="s">
        <v>55334</v>
      </c>
      <c r="B14194" t="s">
        <v>55335</v>
      </c>
      <c r="C14194" s="1" t="str">
        <f t="shared" si="2063"/>
        <v>21:0763</v>
      </c>
      <c r="D14194" s="1" t="str">
        <f t="shared" si="2064"/>
        <v>21:0219</v>
      </c>
      <c r="E14194" t="s">
        <v>55336</v>
      </c>
      <c r="F14194" t="s">
        <v>55337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 t="s">
        <v>370</v>
      </c>
      <c r="P14194" t="s">
        <v>397</v>
      </c>
      <c r="Q14194" t="s">
        <v>29</v>
      </c>
    </row>
    <row r="14195" spans="1:17" x14ac:dyDescent="0.25">
      <c r="A14195" t="s">
        <v>55338</v>
      </c>
      <c r="B14195" t="s">
        <v>55339</v>
      </c>
      <c r="C14195" s="1" t="str">
        <f t="shared" si="2063"/>
        <v>21:0763</v>
      </c>
      <c r="D14195" s="1" t="str">
        <f t="shared" si="2064"/>
        <v>21:0219</v>
      </c>
      <c r="E14195" t="s">
        <v>55340</v>
      </c>
      <c r="F14195" t="s">
        <v>55341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 t="s">
        <v>680</v>
      </c>
      <c r="P14195" t="s">
        <v>1515</v>
      </c>
      <c r="Q14195" t="s">
        <v>35</v>
      </c>
    </row>
    <row r="14196" spans="1:17" x14ac:dyDescent="0.25">
      <c r="A14196" t="s">
        <v>55342</v>
      </c>
      <c r="B14196" t="s">
        <v>55343</v>
      </c>
      <c r="C14196" s="1" t="str">
        <f t="shared" si="2063"/>
        <v>21:0763</v>
      </c>
      <c r="D14196" s="1" t="str">
        <f t="shared" si="2064"/>
        <v>21:0219</v>
      </c>
      <c r="E14196" t="s">
        <v>55344</v>
      </c>
      <c r="F14196" t="s">
        <v>55345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 t="s">
        <v>10345</v>
      </c>
      <c r="P14196" t="s">
        <v>2943</v>
      </c>
      <c r="Q14196" t="s">
        <v>35</v>
      </c>
    </row>
    <row r="14197" spans="1:17" x14ac:dyDescent="0.25">
      <c r="A14197" t="s">
        <v>55346</v>
      </c>
      <c r="B14197" t="s">
        <v>55347</v>
      </c>
      <c r="C14197" s="1" t="str">
        <f t="shared" si="2063"/>
        <v>21:0763</v>
      </c>
      <c r="D14197" s="1" t="str">
        <f t="shared" si="2064"/>
        <v>21:0219</v>
      </c>
      <c r="E14197" t="s">
        <v>55348</v>
      </c>
      <c r="F14197" t="s">
        <v>55349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 t="s">
        <v>3022</v>
      </c>
      <c r="P14197" t="s">
        <v>583</v>
      </c>
      <c r="Q14197" t="s">
        <v>59</v>
      </c>
    </row>
    <row r="14198" spans="1:17" x14ac:dyDescent="0.25">
      <c r="A14198" t="s">
        <v>55350</v>
      </c>
      <c r="B14198" t="s">
        <v>55351</v>
      </c>
      <c r="C14198" s="1" t="str">
        <f t="shared" si="2063"/>
        <v>21:0763</v>
      </c>
      <c r="D14198" s="1" t="str">
        <f t="shared" si="2064"/>
        <v>21:0219</v>
      </c>
      <c r="E14198" t="s">
        <v>55352</v>
      </c>
      <c r="F14198" t="s">
        <v>55353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 t="s">
        <v>16917</v>
      </c>
      <c r="P14198" t="s">
        <v>2212</v>
      </c>
      <c r="Q14198" t="s">
        <v>59</v>
      </c>
    </row>
    <row r="14199" spans="1:17" x14ac:dyDescent="0.25">
      <c r="A14199" t="s">
        <v>55354</v>
      </c>
      <c r="B14199" t="s">
        <v>55355</v>
      </c>
      <c r="C14199" s="1" t="str">
        <f t="shared" si="2063"/>
        <v>21:0763</v>
      </c>
      <c r="D14199" s="1" t="str">
        <f t="shared" si="2064"/>
        <v>21:0219</v>
      </c>
      <c r="E14199" t="s">
        <v>55356</v>
      </c>
      <c r="F14199" t="s">
        <v>55357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 t="s">
        <v>21</v>
      </c>
      <c r="P14199" t="s">
        <v>391</v>
      </c>
      <c r="Q14199" t="s">
        <v>23</v>
      </c>
    </row>
    <row r="14200" spans="1:17" x14ac:dyDescent="0.25">
      <c r="A14200" t="s">
        <v>55358</v>
      </c>
      <c r="B14200" t="s">
        <v>55359</v>
      </c>
      <c r="C14200" s="1" t="str">
        <f t="shared" si="2063"/>
        <v>21:0763</v>
      </c>
      <c r="D14200" s="1" t="str">
        <f t="shared" si="2064"/>
        <v>21:0219</v>
      </c>
      <c r="E14200" t="s">
        <v>55360</v>
      </c>
      <c r="F14200" t="s">
        <v>55361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 t="s">
        <v>21</v>
      </c>
      <c r="P14200" t="s">
        <v>1631</v>
      </c>
      <c r="Q14200" t="s">
        <v>46</v>
      </c>
    </row>
    <row r="14201" spans="1:17" x14ac:dyDescent="0.25">
      <c r="A14201" t="s">
        <v>55362</v>
      </c>
      <c r="B14201" t="s">
        <v>55363</v>
      </c>
      <c r="C14201" s="1" t="str">
        <f t="shared" si="2063"/>
        <v>21:0763</v>
      </c>
      <c r="D14201" s="1" t="str">
        <f t="shared" si="2064"/>
        <v>21:0219</v>
      </c>
      <c r="E14201" t="s">
        <v>55360</v>
      </c>
      <c r="F14201" t="s">
        <v>55364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 t="s">
        <v>21</v>
      </c>
      <c r="P14201" t="s">
        <v>636</v>
      </c>
      <c r="Q14201" t="s">
        <v>29</v>
      </c>
    </row>
    <row r="14202" spans="1:17" x14ac:dyDescent="0.25">
      <c r="A14202" t="s">
        <v>55365</v>
      </c>
      <c r="B14202" t="s">
        <v>55366</v>
      </c>
      <c r="C14202" s="1" t="str">
        <f t="shared" si="2063"/>
        <v>21:0763</v>
      </c>
      <c r="D14202" s="1" t="str">
        <f t="shared" si="2064"/>
        <v>21:0219</v>
      </c>
      <c r="E14202" t="s">
        <v>55367</v>
      </c>
      <c r="F14202" t="s">
        <v>55368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 t="s">
        <v>2120</v>
      </c>
      <c r="P14202" t="s">
        <v>658</v>
      </c>
      <c r="Q14202" t="s">
        <v>59</v>
      </c>
    </row>
    <row r="14203" spans="1:17" x14ac:dyDescent="0.25">
      <c r="A14203" t="s">
        <v>55369</v>
      </c>
      <c r="B14203" t="s">
        <v>55370</v>
      </c>
      <c r="C14203" s="1" t="str">
        <f t="shared" si="2063"/>
        <v>21:0763</v>
      </c>
      <c r="D14203" s="1" t="str">
        <f t="shared" si="2064"/>
        <v>21:0219</v>
      </c>
      <c r="E14203" t="s">
        <v>55371</v>
      </c>
      <c r="F14203" t="s">
        <v>55372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 t="s">
        <v>220</v>
      </c>
      <c r="P14203" t="s">
        <v>4464</v>
      </c>
      <c r="Q14203" t="s">
        <v>29</v>
      </c>
    </row>
    <row r="14204" spans="1:17" x14ac:dyDescent="0.25">
      <c r="A14204" t="s">
        <v>55373</v>
      </c>
      <c r="B14204" t="s">
        <v>55374</v>
      </c>
      <c r="C14204" s="1" t="str">
        <f t="shared" si="2063"/>
        <v>21:0763</v>
      </c>
      <c r="D14204" s="1" t="str">
        <f t="shared" si="2064"/>
        <v>21:0219</v>
      </c>
      <c r="E14204" t="s">
        <v>55375</v>
      </c>
      <c r="F14204" t="s">
        <v>55376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 t="s">
        <v>55377</v>
      </c>
      <c r="P14204" t="s">
        <v>4608</v>
      </c>
      <c r="Q14204" t="s">
        <v>59</v>
      </c>
    </row>
    <row r="14205" spans="1:17" hidden="1" x14ac:dyDescent="0.25">
      <c r="A14205" t="s">
        <v>55378</v>
      </c>
      <c r="B14205" t="s">
        <v>55379</v>
      </c>
      <c r="C14205" s="1" t="str">
        <f t="shared" si="2063"/>
        <v>21:0763</v>
      </c>
      <c r="D14205" s="1" t="str">
        <f>HYPERLINK("http://geochem.nrcan.gc.ca/cdogs/content/svy/svy_e.htm", "")</f>
        <v/>
      </c>
      <c r="G14205" s="1" t="str">
        <f>HYPERLINK("http://geochem.nrcan.gc.ca/cdogs/content/cr_/cr_00088_e.htm", "88")</f>
        <v>88</v>
      </c>
      <c r="J14205" t="s">
        <v>11703</v>
      </c>
      <c r="K14205" t="s">
        <v>11704</v>
      </c>
      <c r="O14205" t="s">
        <v>225</v>
      </c>
      <c r="P14205" t="s">
        <v>658</v>
      </c>
      <c r="Q14205" t="s">
        <v>23</v>
      </c>
    </row>
    <row r="14206" spans="1:17" x14ac:dyDescent="0.25">
      <c r="A14206" t="s">
        <v>55380</v>
      </c>
      <c r="B14206" t="s">
        <v>55381</v>
      </c>
      <c r="C14206" s="1" t="str">
        <f t="shared" si="2063"/>
        <v>21:0763</v>
      </c>
      <c r="D14206" s="1" t="str">
        <f t="shared" ref="D14206:D14212" si="2067">HYPERLINK("http://geochem.nrcan.gc.ca/cdogs/content/svy/svy210219_e.htm", "21:0219")</f>
        <v>21:0219</v>
      </c>
      <c r="E14206" t="s">
        <v>55382</v>
      </c>
      <c r="F14206" t="s">
        <v>55383</v>
      </c>
      <c r="H14206">
        <v>62.6138446</v>
      </c>
      <c r="I14206">
        <v>-130.1745775</v>
      </c>
      <c r="J14206" s="1" t="str">
        <f t="shared" ref="J14206:J14212" si="2068">HYPERLINK("http://geochem.nrcan.gc.ca/cdogs/content/kwd/kwd020018_e.htm", "Fluid (stream)")</f>
        <v>Fluid (stream)</v>
      </c>
      <c r="K14206" s="1" t="str">
        <f t="shared" ref="K14206:K14212" si="2069">HYPERLINK("http://geochem.nrcan.gc.ca/cdogs/content/kwd/kwd080007_e.htm", "Untreated Water")</f>
        <v>Untreated Water</v>
      </c>
      <c r="O14206" t="s">
        <v>23720</v>
      </c>
      <c r="P14206" t="s">
        <v>830</v>
      </c>
      <c r="Q14206" t="s">
        <v>59</v>
      </c>
    </row>
    <row r="14207" spans="1:17" x14ac:dyDescent="0.25">
      <c r="A14207" t="s">
        <v>55384</v>
      </c>
      <c r="B14207" t="s">
        <v>55385</v>
      </c>
      <c r="C14207" s="1" t="str">
        <f t="shared" si="2063"/>
        <v>21:0763</v>
      </c>
      <c r="D14207" s="1" t="str">
        <f t="shared" si="2067"/>
        <v>21:0219</v>
      </c>
      <c r="E14207" t="s">
        <v>55386</v>
      </c>
      <c r="F14207" t="s">
        <v>55387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 t="s">
        <v>54817</v>
      </c>
      <c r="P14207" t="s">
        <v>880</v>
      </c>
      <c r="Q14207" t="s">
        <v>35</v>
      </c>
    </row>
    <row r="14208" spans="1:17" x14ac:dyDescent="0.25">
      <c r="A14208" t="s">
        <v>55388</v>
      </c>
      <c r="B14208" t="s">
        <v>55389</v>
      </c>
      <c r="C14208" s="1" t="str">
        <f t="shared" si="2063"/>
        <v>21:0763</v>
      </c>
      <c r="D14208" s="1" t="str">
        <f t="shared" si="2067"/>
        <v>21:0219</v>
      </c>
      <c r="E14208" t="s">
        <v>55386</v>
      </c>
      <c r="F14208" t="s">
        <v>55390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 t="s">
        <v>54976</v>
      </c>
      <c r="P14208" t="s">
        <v>1598</v>
      </c>
      <c r="Q14208" t="s">
        <v>35</v>
      </c>
    </row>
    <row r="14209" spans="1:17" x14ac:dyDescent="0.25">
      <c r="A14209" t="s">
        <v>55391</v>
      </c>
      <c r="B14209" t="s">
        <v>55392</v>
      </c>
      <c r="C14209" s="1" t="str">
        <f t="shared" si="2063"/>
        <v>21:0763</v>
      </c>
      <c r="D14209" s="1" t="str">
        <f t="shared" si="2067"/>
        <v>21:0219</v>
      </c>
      <c r="E14209" t="s">
        <v>55393</v>
      </c>
      <c r="F14209" t="s">
        <v>55394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 t="s">
        <v>21</v>
      </c>
      <c r="P14209" t="s">
        <v>397</v>
      </c>
      <c r="Q14209" t="s">
        <v>88</v>
      </c>
    </row>
    <row r="14210" spans="1:17" x14ac:dyDescent="0.25">
      <c r="A14210" t="s">
        <v>55395</v>
      </c>
      <c r="B14210" t="s">
        <v>55396</v>
      </c>
      <c r="C14210" s="1" t="str">
        <f t="shared" si="2063"/>
        <v>21:0763</v>
      </c>
      <c r="D14210" s="1" t="str">
        <f t="shared" si="2067"/>
        <v>21:0219</v>
      </c>
      <c r="E14210" t="s">
        <v>55397</v>
      </c>
      <c r="F14210" t="s">
        <v>55398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 t="s">
        <v>21</v>
      </c>
      <c r="P14210" t="s">
        <v>5755</v>
      </c>
      <c r="Q14210" t="s">
        <v>189</v>
      </c>
    </row>
    <row r="14211" spans="1:17" x14ac:dyDescent="0.25">
      <c r="A14211" t="s">
        <v>55399</v>
      </c>
      <c r="B14211" t="s">
        <v>55400</v>
      </c>
      <c r="C14211" s="1" t="str">
        <f t="shared" si="2063"/>
        <v>21:0763</v>
      </c>
      <c r="D14211" s="1" t="str">
        <f t="shared" si="2067"/>
        <v>21:0219</v>
      </c>
      <c r="E14211" t="s">
        <v>55401</v>
      </c>
      <c r="F14211" t="s">
        <v>55402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 t="s">
        <v>55403</v>
      </c>
      <c r="P14211" t="s">
        <v>16918</v>
      </c>
      <c r="Q14211" t="s">
        <v>522</v>
      </c>
    </row>
    <row r="14212" spans="1:17" x14ac:dyDescent="0.25">
      <c r="A14212" t="s">
        <v>55404</v>
      </c>
      <c r="B14212" t="s">
        <v>55405</v>
      </c>
      <c r="C14212" s="1" t="str">
        <f t="shared" si="2063"/>
        <v>21:0763</v>
      </c>
      <c r="D14212" s="1" t="str">
        <f t="shared" si="2067"/>
        <v>21:0219</v>
      </c>
      <c r="E14212" t="s">
        <v>55406</v>
      </c>
      <c r="F14212" t="s">
        <v>55407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 t="s">
        <v>55408</v>
      </c>
      <c r="P14212" t="s">
        <v>3857</v>
      </c>
      <c r="Q14212" t="s">
        <v>365</v>
      </c>
    </row>
    <row r="14213" spans="1:17" hidden="1" x14ac:dyDescent="0.25">
      <c r="A14213" t="s">
        <v>55409</v>
      </c>
      <c r="B14213" t="s">
        <v>55410</v>
      </c>
      <c r="C14213" s="1" t="str">
        <f t="shared" si="2063"/>
        <v>21:0763</v>
      </c>
      <c r="D14213" s="1" t="str">
        <f>HYPERLINK("http://geochem.nrcan.gc.ca/cdogs/content/svy/svy_e.htm", "")</f>
        <v/>
      </c>
      <c r="G14213" s="1" t="str">
        <f>HYPERLINK("http://geochem.nrcan.gc.ca/cdogs/content/cr_/cr_00089_e.htm", "89")</f>
        <v>89</v>
      </c>
      <c r="J14213" t="s">
        <v>11703</v>
      </c>
      <c r="K14213" t="s">
        <v>11704</v>
      </c>
      <c r="O14213" t="s">
        <v>55411</v>
      </c>
      <c r="P14213" t="s">
        <v>7960</v>
      </c>
      <c r="Q14213" t="s">
        <v>522</v>
      </c>
    </row>
    <row r="14214" spans="1:17" x14ac:dyDescent="0.25">
      <c r="A14214" t="s">
        <v>55412</v>
      </c>
      <c r="B14214" t="s">
        <v>55413</v>
      </c>
      <c r="C14214" s="1" t="str">
        <f t="shared" si="2063"/>
        <v>21:0763</v>
      </c>
      <c r="D14214" s="1" t="str">
        <f t="shared" ref="D14214:D14225" si="2070">HYPERLINK("http://geochem.nrcan.gc.ca/cdogs/content/svy/svy210219_e.htm", "21:0219")</f>
        <v>21:0219</v>
      </c>
      <c r="E14214" t="s">
        <v>55414</v>
      </c>
      <c r="F14214" t="s">
        <v>55415</v>
      </c>
      <c r="H14214">
        <v>62.626475399999997</v>
      </c>
      <c r="I14214">
        <v>-130.0901169</v>
      </c>
      <c r="J14214" s="1" t="str">
        <f t="shared" ref="J14214:J14225" si="2071">HYPERLINK("http://geochem.nrcan.gc.ca/cdogs/content/kwd/kwd020018_e.htm", "Fluid (stream)")</f>
        <v>Fluid (stream)</v>
      </c>
      <c r="K14214" s="1" t="str">
        <f t="shared" ref="K14214:K14225" si="2072">HYPERLINK("http://geochem.nrcan.gc.ca/cdogs/content/kwd/kwd080007_e.htm", "Untreated Water")</f>
        <v>Untreated Water</v>
      </c>
      <c r="O14214" t="s">
        <v>55416</v>
      </c>
      <c r="P14214" t="s">
        <v>880</v>
      </c>
      <c r="Q14214" t="s">
        <v>365</v>
      </c>
    </row>
    <row r="14215" spans="1:17" x14ac:dyDescent="0.25">
      <c r="A14215" t="s">
        <v>55417</v>
      </c>
      <c r="B14215" t="s">
        <v>55418</v>
      </c>
      <c r="C14215" s="1" t="str">
        <f t="shared" si="2063"/>
        <v>21:0763</v>
      </c>
      <c r="D14215" s="1" t="str">
        <f t="shared" si="2070"/>
        <v>21:0219</v>
      </c>
      <c r="E14215" t="s">
        <v>55419</v>
      </c>
      <c r="F14215" t="s">
        <v>55420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 t="s">
        <v>51756</v>
      </c>
      <c r="P14215" t="s">
        <v>4550</v>
      </c>
      <c r="Q14215" t="s">
        <v>365</v>
      </c>
    </row>
    <row r="14216" spans="1:17" x14ac:dyDescent="0.25">
      <c r="A14216" t="s">
        <v>55421</v>
      </c>
      <c r="B14216" t="s">
        <v>55422</v>
      </c>
      <c r="C14216" s="1" t="str">
        <f t="shared" si="2063"/>
        <v>21:0763</v>
      </c>
      <c r="D14216" s="1" t="str">
        <f t="shared" si="2070"/>
        <v>21:0219</v>
      </c>
      <c r="E14216" t="s">
        <v>55423</v>
      </c>
      <c r="F14216" t="s">
        <v>55424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 t="s">
        <v>55425</v>
      </c>
      <c r="P14216" t="s">
        <v>631</v>
      </c>
      <c r="Q14216" t="s">
        <v>35</v>
      </c>
    </row>
    <row r="14217" spans="1:17" x14ac:dyDescent="0.25">
      <c r="A14217" t="s">
        <v>55426</v>
      </c>
      <c r="B14217" t="s">
        <v>55427</v>
      </c>
      <c r="C14217" s="1" t="str">
        <f t="shared" si="2063"/>
        <v>21:0763</v>
      </c>
      <c r="D14217" s="1" t="str">
        <f t="shared" si="2070"/>
        <v>21:0219</v>
      </c>
      <c r="E14217" t="s">
        <v>55428</v>
      </c>
      <c r="F14217" t="s">
        <v>55429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 t="s">
        <v>2720</v>
      </c>
      <c r="P14217" t="s">
        <v>636</v>
      </c>
      <c r="Q14217" t="s">
        <v>35</v>
      </c>
    </row>
    <row r="14218" spans="1:17" x14ac:dyDescent="0.25">
      <c r="A14218" t="s">
        <v>55430</v>
      </c>
      <c r="B14218" t="s">
        <v>55431</v>
      </c>
      <c r="C14218" s="1" t="str">
        <f t="shared" si="2063"/>
        <v>21:0763</v>
      </c>
      <c r="D14218" s="1" t="str">
        <f t="shared" si="2070"/>
        <v>21:0219</v>
      </c>
      <c r="E14218" t="s">
        <v>55432</v>
      </c>
      <c r="F14218" t="s">
        <v>55433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 t="s">
        <v>76</v>
      </c>
      <c r="P14218" t="s">
        <v>631</v>
      </c>
      <c r="Q14218" t="s">
        <v>59</v>
      </c>
    </row>
    <row r="14219" spans="1:17" x14ac:dyDescent="0.25">
      <c r="A14219" t="s">
        <v>55434</v>
      </c>
      <c r="B14219" t="s">
        <v>55435</v>
      </c>
      <c r="C14219" s="1" t="str">
        <f t="shared" si="2063"/>
        <v>21:0763</v>
      </c>
      <c r="D14219" s="1" t="str">
        <f t="shared" si="2070"/>
        <v>21:0219</v>
      </c>
      <c r="E14219" t="s">
        <v>55436</v>
      </c>
      <c r="F14219" t="s">
        <v>55437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 t="s">
        <v>21</v>
      </c>
      <c r="P14219" t="s">
        <v>397</v>
      </c>
      <c r="Q14219" t="s">
        <v>29</v>
      </c>
    </row>
    <row r="14220" spans="1:17" x14ac:dyDescent="0.25">
      <c r="A14220" t="s">
        <v>55438</v>
      </c>
      <c r="B14220" t="s">
        <v>55439</v>
      </c>
      <c r="C14220" s="1" t="str">
        <f t="shared" si="2063"/>
        <v>21:0763</v>
      </c>
      <c r="D14220" s="1" t="str">
        <f t="shared" si="2070"/>
        <v>21:0219</v>
      </c>
      <c r="E14220" t="s">
        <v>55440</v>
      </c>
      <c r="F14220" t="s">
        <v>55441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 t="s">
        <v>21</v>
      </c>
      <c r="P14220" t="s">
        <v>1631</v>
      </c>
      <c r="Q14220" t="s">
        <v>103</v>
      </c>
    </row>
    <row r="14221" spans="1:17" x14ac:dyDescent="0.25">
      <c r="A14221" t="s">
        <v>55442</v>
      </c>
      <c r="B14221" t="s">
        <v>55443</v>
      </c>
      <c r="C14221" s="1" t="str">
        <f t="shared" si="2063"/>
        <v>21:0763</v>
      </c>
      <c r="D14221" s="1" t="str">
        <f t="shared" si="2070"/>
        <v>21:0219</v>
      </c>
      <c r="E14221" t="s">
        <v>55444</v>
      </c>
      <c r="F14221" t="s">
        <v>55445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 t="s">
        <v>225</v>
      </c>
      <c r="P14221" t="s">
        <v>830</v>
      </c>
      <c r="Q14221" t="s">
        <v>93</v>
      </c>
    </row>
    <row r="14222" spans="1:17" x14ac:dyDescent="0.25">
      <c r="A14222" t="s">
        <v>55446</v>
      </c>
      <c r="B14222" t="s">
        <v>55447</v>
      </c>
      <c r="C14222" s="1" t="str">
        <f t="shared" si="2063"/>
        <v>21:0763</v>
      </c>
      <c r="D14222" s="1" t="str">
        <f t="shared" si="2070"/>
        <v>21:0219</v>
      </c>
      <c r="E14222" t="s">
        <v>55448</v>
      </c>
      <c r="F14222" t="s">
        <v>55449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 t="s">
        <v>21</v>
      </c>
      <c r="P14222" t="s">
        <v>880</v>
      </c>
      <c r="Q14222" t="s">
        <v>198</v>
      </c>
    </row>
    <row r="14223" spans="1:17" x14ac:dyDescent="0.25">
      <c r="A14223" t="s">
        <v>55450</v>
      </c>
      <c r="B14223" t="s">
        <v>55451</v>
      </c>
      <c r="C14223" s="1" t="str">
        <f t="shared" si="2063"/>
        <v>21:0763</v>
      </c>
      <c r="D14223" s="1" t="str">
        <f t="shared" si="2070"/>
        <v>21:0219</v>
      </c>
      <c r="E14223" t="s">
        <v>55452</v>
      </c>
      <c r="F14223" t="s">
        <v>55453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 t="s">
        <v>27728</v>
      </c>
      <c r="P14223" t="s">
        <v>658</v>
      </c>
      <c r="Q14223" t="s">
        <v>59</v>
      </c>
    </row>
    <row r="14224" spans="1:17" x14ac:dyDescent="0.25">
      <c r="A14224" t="s">
        <v>55454</v>
      </c>
      <c r="B14224" t="s">
        <v>55455</v>
      </c>
      <c r="C14224" s="1" t="str">
        <f t="shared" si="2063"/>
        <v>21:0763</v>
      </c>
      <c r="D14224" s="1" t="str">
        <f t="shared" si="2070"/>
        <v>21:0219</v>
      </c>
      <c r="E14224" t="s">
        <v>55456</v>
      </c>
      <c r="F14224" t="s">
        <v>55457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 t="s">
        <v>6021</v>
      </c>
      <c r="P14224" t="s">
        <v>3857</v>
      </c>
      <c r="Q14224" t="s">
        <v>365</v>
      </c>
    </row>
    <row r="14225" spans="1:17" x14ac:dyDescent="0.25">
      <c r="A14225" t="s">
        <v>55458</v>
      </c>
      <c r="B14225" t="s">
        <v>55459</v>
      </c>
      <c r="C14225" s="1" t="str">
        <f t="shared" si="2063"/>
        <v>21:0763</v>
      </c>
      <c r="D14225" s="1" t="str">
        <f t="shared" si="2070"/>
        <v>21:0219</v>
      </c>
      <c r="E14225" t="s">
        <v>55460</v>
      </c>
      <c r="F14225" t="s">
        <v>55461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 t="s">
        <v>21</v>
      </c>
      <c r="P14225" t="s">
        <v>880</v>
      </c>
      <c r="Q14225" t="s">
        <v>522</v>
      </c>
    </row>
    <row r="14226" spans="1:17" hidden="1" x14ac:dyDescent="0.25">
      <c r="A14226" t="s">
        <v>55462</v>
      </c>
      <c r="B14226" t="s">
        <v>55463</v>
      </c>
      <c r="C14226" s="1" t="str">
        <f t="shared" si="2063"/>
        <v>21:0763</v>
      </c>
      <c r="D14226" s="1" t="str">
        <f>HYPERLINK("http://geochem.nrcan.gc.ca/cdogs/content/svy/svy_e.htm", "")</f>
        <v/>
      </c>
      <c r="G14226" s="1" t="str">
        <f>HYPERLINK("http://geochem.nrcan.gc.ca/cdogs/content/cr_/cr_00088_e.htm", "88")</f>
        <v>88</v>
      </c>
      <c r="J14226" t="s">
        <v>11703</v>
      </c>
      <c r="K14226" t="s">
        <v>11704</v>
      </c>
      <c r="O14226" t="s">
        <v>244</v>
      </c>
      <c r="P14226" t="s">
        <v>391</v>
      </c>
      <c r="Q14226" t="s">
        <v>23</v>
      </c>
    </row>
    <row r="14227" spans="1:17" x14ac:dyDescent="0.25">
      <c r="A14227" t="s">
        <v>55464</v>
      </c>
      <c r="B14227" t="s">
        <v>55465</v>
      </c>
      <c r="C14227" s="1" t="str">
        <f t="shared" si="2063"/>
        <v>21:0763</v>
      </c>
      <c r="D14227" s="1" t="str">
        <f t="shared" ref="D14227:D14254" si="2073">HYPERLINK("http://geochem.nrcan.gc.ca/cdogs/content/svy/svy210219_e.htm", "21:0219")</f>
        <v>21:0219</v>
      </c>
      <c r="E14227" t="s">
        <v>55466</v>
      </c>
      <c r="F14227" t="s">
        <v>55467</v>
      </c>
      <c r="H14227">
        <v>62.656037300000001</v>
      </c>
      <c r="I14227">
        <v>-130.23615649999999</v>
      </c>
      <c r="J14227" s="1" t="str">
        <f t="shared" ref="J14227:J14254" si="2074">HYPERLINK("http://geochem.nrcan.gc.ca/cdogs/content/kwd/kwd020018_e.htm", "Fluid (stream)")</f>
        <v>Fluid (stream)</v>
      </c>
      <c r="K14227" s="1" t="str">
        <f t="shared" ref="K14227:K14254" si="2075">HYPERLINK("http://geochem.nrcan.gc.ca/cdogs/content/kwd/kwd080007_e.htm", "Untreated Water")</f>
        <v>Untreated Water</v>
      </c>
      <c r="O14227" t="s">
        <v>55468</v>
      </c>
      <c r="P14227" t="s">
        <v>1631</v>
      </c>
      <c r="Q14227" t="s">
        <v>35</v>
      </c>
    </row>
    <row r="14228" spans="1:17" x14ac:dyDescent="0.25">
      <c r="A14228" t="s">
        <v>55469</v>
      </c>
      <c r="B14228" t="s">
        <v>55470</v>
      </c>
      <c r="C14228" s="1" t="str">
        <f t="shared" si="2063"/>
        <v>21:0763</v>
      </c>
      <c r="D14228" s="1" t="str">
        <f t="shared" si="2073"/>
        <v>21:0219</v>
      </c>
      <c r="E14228" t="s">
        <v>55471</v>
      </c>
      <c r="F14228" t="s">
        <v>55472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 t="s">
        <v>48052</v>
      </c>
      <c r="P14228" t="s">
        <v>4464</v>
      </c>
      <c r="Q14228" t="s">
        <v>35</v>
      </c>
    </row>
    <row r="14229" spans="1:17" x14ac:dyDescent="0.25">
      <c r="A14229" t="s">
        <v>55473</v>
      </c>
      <c r="B14229" t="s">
        <v>55474</v>
      </c>
      <c r="C14229" s="1" t="str">
        <f t="shared" si="2063"/>
        <v>21:0763</v>
      </c>
      <c r="D14229" s="1" t="str">
        <f t="shared" si="2073"/>
        <v>21:0219</v>
      </c>
      <c r="E14229" t="s">
        <v>55471</v>
      </c>
      <c r="F14229" t="s">
        <v>55475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 t="s">
        <v>16725</v>
      </c>
      <c r="P14229" t="s">
        <v>4455</v>
      </c>
      <c r="Q14229" t="s">
        <v>23</v>
      </c>
    </row>
    <row r="14230" spans="1:17" x14ac:dyDescent="0.25">
      <c r="A14230" t="s">
        <v>55476</v>
      </c>
      <c r="B14230" t="s">
        <v>55477</v>
      </c>
      <c r="C14230" s="1" t="str">
        <f t="shared" si="2063"/>
        <v>21:0763</v>
      </c>
      <c r="D14230" s="1" t="str">
        <f t="shared" si="2073"/>
        <v>21:0219</v>
      </c>
      <c r="E14230" t="s">
        <v>55478</v>
      </c>
      <c r="F14230" t="s">
        <v>55479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 t="s">
        <v>21</v>
      </c>
      <c r="P14230" t="s">
        <v>5724</v>
      </c>
      <c r="Q14230" t="s">
        <v>198</v>
      </c>
    </row>
    <row r="14231" spans="1:17" x14ac:dyDescent="0.25">
      <c r="A14231" t="s">
        <v>55480</v>
      </c>
      <c r="B14231" t="s">
        <v>55481</v>
      </c>
      <c r="C14231" s="1" t="str">
        <f t="shared" si="2063"/>
        <v>21:0763</v>
      </c>
      <c r="D14231" s="1" t="str">
        <f t="shared" si="2073"/>
        <v>21:0219</v>
      </c>
      <c r="E14231" t="s">
        <v>55482</v>
      </c>
      <c r="F14231" t="s">
        <v>55483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 t="s">
        <v>21</v>
      </c>
      <c r="P14231" t="s">
        <v>2715</v>
      </c>
      <c r="Q14231" t="s">
        <v>149</v>
      </c>
    </row>
    <row r="14232" spans="1:17" x14ac:dyDescent="0.25">
      <c r="A14232" t="s">
        <v>55484</v>
      </c>
      <c r="B14232" t="s">
        <v>55485</v>
      </c>
      <c r="C14232" s="1" t="str">
        <f t="shared" si="2063"/>
        <v>21:0763</v>
      </c>
      <c r="D14232" s="1" t="str">
        <f t="shared" si="2073"/>
        <v>21:0219</v>
      </c>
      <c r="E14232" t="s">
        <v>55486</v>
      </c>
      <c r="F14232" t="s">
        <v>55487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 t="s">
        <v>370</v>
      </c>
      <c r="P14232" t="s">
        <v>3857</v>
      </c>
      <c r="Q14232" t="s">
        <v>71</v>
      </c>
    </row>
    <row r="14233" spans="1:17" x14ac:dyDescent="0.25">
      <c r="A14233" t="s">
        <v>55488</v>
      </c>
      <c r="B14233" t="s">
        <v>55489</v>
      </c>
      <c r="C14233" s="1" t="str">
        <f t="shared" si="2063"/>
        <v>21:0763</v>
      </c>
      <c r="D14233" s="1" t="str">
        <f t="shared" si="2073"/>
        <v>21:0219</v>
      </c>
      <c r="E14233" t="s">
        <v>55490</v>
      </c>
      <c r="F14233" t="s">
        <v>55491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 t="s">
        <v>244</v>
      </c>
      <c r="P14233" t="s">
        <v>6370</v>
      </c>
      <c r="Q14233" t="s">
        <v>71</v>
      </c>
    </row>
    <row r="14234" spans="1:17" x14ac:dyDescent="0.25">
      <c r="A14234" t="s">
        <v>55492</v>
      </c>
      <c r="B14234" t="s">
        <v>55493</v>
      </c>
      <c r="C14234" s="1" t="str">
        <f t="shared" ref="C14234:C14297" si="2076">HYPERLINK("http://geochem.nrcan.gc.ca/cdogs/content/bdl/bdl210763_e.htm", "21:0763")</f>
        <v>21:0763</v>
      </c>
      <c r="D14234" s="1" t="str">
        <f t="shared" si="2073"/>
        <v>21:0219</v>
      </c>
      <c r="E14234" t="s">
        <v>55494</v>
      </c>
      <c r="F14234" t="s">
        <v>55495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 t="s">
        <v>21</v>
      </c>
      <c r="P14234" t="s">
        <v>1588</v>
      </c>
      <c r="Q14234" t="s">
        <v>88</v>
      </c>
    </row>
    <row r="14235" spans="1:17" x14ac:dyDescent="0.25">
      <c r="A14235" t="s">
        <v>55496</v>
      </c>
      <c r="B14235" t="s">
        <v>55497</v>
      </c>
      <c r="C14235" s="1" t="str">
        <f t="shared" si="2076"/>
        <v>21:0763</v>
      </c>
      <c r="D14235" s="1" t="str">
        <f t="shared" si="2073"/>
        <v>21:0219</v>
      </c>
      <c r="E14235" t="s">
        <v>55498</v>
      </c>
      <c r="F14235" t="s">
        <v>55499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 t="s">
        <v>370</v>
      </c>
      <c r="P14235" t="s">
        <v>1598</v>
      </c>
      <c r="Q14235" t="s">
        <v>2366</v>
      </c>
    </row>
    <row r="14236" spans="1:17" x14ac:dyDescent="0.25">
      <c r="A14236" t="s">
        <v>55500</v>
      </c>
      <c r="B14236" t="s">
        <v>55501</v>
      </c>
      <c r="C14236" s="1" t="str">
        <f t="shared" si="2076"/>
        <v>21:0763</v>
      </c>
      <c r="D14236" s="1" t="str">
        <f t="shared" si="2073"/>
        <v>21:0219</v>
      </c>
      <c r="E14236" t="s">
        <v>55502</v>
      </c>
      <c r="F14236" t="s">
        <v>55503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 t="s">
        <v>64</v>
      </c>
      <c r="P14236" t="s">
        <v>36644</v>
      </c>
      <c r="Q14236" t="s">
        <v>7681</v>
      </c>
    </row>
    <row r="14237" spans="1:17" x14ac:dyDescent="0.25">
      <c r="A14237" t="s">
        <v>55504</v>
      </c>
      <c r="B14237" t="s">
        <v>55505</v>
      </c>
      <c r="C14237" s="1" t="str">
        <f t="shared" si="2076"/>
        <v>21:0763</v>
      </c>
      <c r="D14237" s="1" t="str">
        <f t="shared" si="2073"/>
        <v>21:0219</v>
      </c>
      <c r="E14237" t="s">
        <v>55506</v>
      </c>
      <c r="F14237" t="s">
        <v>55507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 t="s">
        <v>44794</v>
      </c>
      <c r="P14237" t="s">
        <v>631</v>
      </c>
      <c r="Q14237" t="s">
        <v>103</v>
      </c>
    </row>
    <row r="14238" spans="1:17" x14ac:dyDescent="0.25">
      <c r="A14238" t="s">
        <v>55508</v>
      </c>
      <c r="B14238" t="s">
        <v>55509</v>
      </c>
      <c r="C14238" s="1" t="str">
        <f t="shared" si="2076"/>
        <v>21:0763</v>
      </c>
      <c r="D14238" s="1" t="str">
        <f t="shared" si="2073"/>
        <v>21:0219</v>
      </c>
      <c r="E14238" t="s">
        <v>55510</v>
      </c>
      <c r="F14238" t="s">
        <v>55511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 t="s">
        <v>55171</v>
      </c>
      <c r="P14238" t="s">
        <v>658</v>
      </c>
      <c r="Q14238" t="s">
        <v>1599</v>
      </c>
    </row>
    <row r="14239" spans="1:17" x14ac:dyDescent="0.25">
      <c r="A14239" t="s">
        <v>55512</v>
      </c>
      <c r="B14239" t="s">
        <v>55513</v>
      </c>
      <c r="C14239" s="1" t="str">
        <f t="shared" si="2076"/>
        <v>21:0763</v>
      </c>
      <c r="D14239" s="1" t="str">
        <f t="shared" si="2073"/>
        <v>21:0219</v>
      </c>
      <c r="E14239" t="s">
        <v>55514</v>
      </c>
      <c r="F14239" t="s">
        <v>55515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 t="s">
        <v>9521</v>
      </c>
      <c r="P14239" t="s">
        <v>3569</v>
      </c>
      <c r="Q14239" t="s">
        <v>23</v>
      </c>
    </row>
    <row r="14240" spans="1:17" x14ac:dyDescent="0.25">
      <c r="A14240" t="s">
        <v>55516</v>
      </c>
      <c r="B14240" t="s">
        <v>55517</v>
      </c>
      <c r="C14240" s="1" t="str">
        <f t="shared" si="2076"/>
        <v>21:0763</v>
      </c>
      <c r="D14240" s="1" t="str">
        <f t="shared" si="2073"/>
        <v>21:0219</v>
      </c>
      <c r="E14240" t="s">
        <v>55518</v>
      </c>
      <c r="F14240" t="s">
        <v>55519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 t="s">
        <v>55520</v>
      </c>
      <c r="P14240" t="s">
        <v>17680</v>
      </c>
      <c r="Q14240" t="s">
        <v>46</v>
      </c>
    </row>
    <row r="14241" spans="1:17" x14ac:dyDescent="0.25">
      <c r="A14241" t="s">
        <v>55521</v>
      </c>
      <c r="B14241" t="s">
        <v>55522</v>
      </c>
      <c r="C14241" s="1" t="str">
        <f t="shared" si="2076"/>
        <v>21:0763</v>
      </c>
      <c r="D14241" s="1" t="str">
        <f t="shared" si="2073"/>
        <v>21:0219</v>
      </c>
      <c r="E14241" t="s">
        <v>55523</v>
      </c>
      <c r="F14241" t="s">
        <v>55524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 t="s">
        <v>38858</v>
      </c>
      <c r="P14241" t="s">
        <v>3066</v>
      </c>
      <c r="Q14241" t="s">
        <v>46</v>
      </c>
    </row>
    <row r="14242" spans="1:17" x14ac:dyDescent="0.25">
      <c r="A14242" t="s">
        <v>55525</v>
      </c>
      <c r="B14242" t="s">
        <v>55526</v>
      </c>
      <c r="C14242" s="1" t="str">
        <f t="shared" si="2076"/>
        <v>21:0763</v>
      </c>
      <c r="D14242" s="1" t="str">
        <f t="shared" si="2073"/>
        <v>21:0219</v>
      </c>
      <c r="E14242" t="s">
        <v>55527</v>
      </c>
      <c r="F14242" t="s">
        <v>55528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  <c r="O14242" t="s">
        <v>108</v>
      </c>
      <c r="P14242" t="s">
        <v>108</v>
      </c>
      <c r="Q14242" t="s">
        <v>108</v>
      </c>
    </row>
    <row r="14243" spans="1:17" x14ac:dyDescent="0.25">
      <c r="A14243" t="s">
        <v>55529</v>
      </c>
      <c r="B14243" t="s">
        <v>55530</v>
      </c>
      <c r="C14243" s="1" t="str">
        <f t="shared" si="2076"/>
        <v>21:0763</v>
      </c>
      <c r="D14243" s="1" t="str">
        <f t="shared" si="2073"/>
        <v>21:0219</v>
      </c>
      <c r="E14243" t="s">
        <v>55531</v>
      </c>
      <c r="F14243" t="s">
        <v>55532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 t="s">
        <v>55533</v>
      </c>
      <c r="P14243" t="s">
        <v>7960</v>
      </c>
      <c r="Q14243" t="s">
        <v>365</v>
      </c>
    </row>
    <row r="14244" spans="1:17" x14ac:dyDescent="0.25">
      <c r="A14244" t="s">
        <v>55534</v>
      </c>
      <c r="B14244" t="s">
        <v>55535</v>
      </c>
      <c r="C14244" s="1" t="str">
        <f t="shared" si="2076"/>
        <v>21:0763</v>
      </c>
      <c r="D14244" s="1" t="str">
        <f t="shared" si="2073"/>
        <v>21:0219</v>
      </c>
      <c r="E14244" t="s">
        <v>55536</v>
      </c>
      <c r="F14244" t="s">
        <v>55537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 t="s">
        <v>55538</v>
      </c>
      <c r="P14244" t="s">
        <v>17680</v>
      </c>
      <c r="Q14244" t="s">
        <v>59</v>
      </c>
    </row>
    <row r="14245" spans="1:17" x14ac:dyDescent="0.25">
      <c r="A14245" t="s">
        <v>55539</v>
      </c>
      <c r="B14245" t="s">
        <v>55540</v>
      </c>
      <c r="C14245" s="1" t="str">
        <f t="shared" si="2076"/>
        <v>21:0763</v>
      </c>
      <c r="D14245" s="1" t="str">
        <f t="shared" si="2073"/>
        <v>21:0219</v>
      </c>
      <c r="E14245" t="s">
        <v>55536</v>
      </c>
      <c r="F14245" t="s">
        <v>55541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 t="s">
        <v>16522</v>
      </c>
      <c r="P14245" t="s">
        <v>1588</v>
      </c>
      <c r="Q14245" t="s">
        <v>522</v>
      </c>
    </row>
    <row r="14246" spans="1:17" x14ac:dyDescent="0.25">
      <c r="A14246" t="s">
        <v>55542</v>
      </c>
      <c r="B14246" t="s">
        <v>55543</v>
      </c>
      <c r="C14246" s="1" t="str">
        <f t="shared" si="2076"/>
        <v>21:0763</v>
      </c>
      <c r="D14246" s="1" t="str">
        <f t="shared" si="2073"/>
        <v>21:0219</v>
      </c>
      <c r="E14246" t="s">
        <v>55544</v>
      </c>
      <c r="F14246" t="s">
        <v>55545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 t="s">
        <v>55546</v>
      </c>
      <c r="P14246" t="s">
        <v>4550</v>
      </c>
      <c r="Q14246" t="s">
        <v>522</v>
      </c>
    </row>
    <row r="14247" spans="1:17" x14ac:dyDescent="0.25">
      <c r="A14247" t="s">
        <v>55547</v>
      </c>
      <c r="B14247" t="s">
        <v>55548</v>
      </c>
      <c r="C14247" s="1" t="str">
        <f t="shared" si="2076"/>
        <v>21:0763</v>
      </c>
      <c r="D14247" s="1" t="str">
        <f t="shared" si="2073"/>
        <v>21:0219</v>
      </c>
      <c r="E14247" t="s">
        <v>55549</v>
      </c>
      <c r="F14247" t="s">
        <v>55550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 t="s">
        <v>28226</v>
      </c>
      <c r="P14247" t="s">
        <v>1588</v>
      </c>
      <c r="Q14247" t="s">
        <v>653</v>
      </c>
    </row>
    <row r="14248" spans="1:17" x14ac:dyDescent="0.25">
      <c r="A14248" t="s">
        <v>55551</v>
      </c>
      <c r="B14248" t="s">
        <v>55552</v>
      </c>
      <c r="C14248" s="1" t="str">
        <f t="shared" si="2076"/>
        <v>21:0763</v>
      </c>
      <c r="D14248" s="1" t="str">
        <f t="shared" si="2073"/>
        <v>21:0219</v>
      </c>
      <c r="E14248" t="s">
        <v>55553</v>
      </c>
      <c r="F14248" t="s">
        <v>55554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 t="s">
        <v>44794</v>
      </c>
      <c r="P14248" t="s">
        <v>4608</v>
      </c>
      <c r="Q14248" t="s">
        <v>365</v>
      </c>
    </row>
    <row r="14249" spans="1:17" x14ac:dyDescent="0.25">
      <c r="A14249" t="s">
        <v>55555</v>
      </c>
      <c r="B14249" t="s">
        <v>55556</v>
      </c>
      <c r="C14249" s="1" t="str">
        <f t="shared" si="2076"/>
        <v>21:0763</v>
      </c>
      <c r="D14249" s="1" t="str">
        <f t="shared" si="2073"/>
        <v>21:0219</v>
      </c>
      <c r="E14249" t="s">
        <v>55557</v>
      </c>
      <c r="F14249" t="s">
        <v>55558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 t="s">
        <v>55425</v>
      </c>
      <c r="P14249" t="s">
        <v>5702</v>
      </c>
      <c r="Q14249" t="s">
        <v>59</v>
      </c>
    </row>
    <row r="14250" spans="1:17" x14ac:dyDescent="0.25">
      <c r="A14250" t="s">
        <v>55559</v>
      </c>
      <c r="B14250" t="s">
        <v>55560</v>
      </c>
      <c r="C14250" s="1" t="str">
        <f t="shared" si="2076"/>
        <v>21:0763</v>
      </c>
      <c r="D14250" s="1" t="str">
        <f t="shared" si="2073"/>
        <v>21:0219</v>
      </c>
      <c r="E14250" t="s">
        <v>55561</v>
      </c>
      <c r="F14250" t="s">
        <v>55562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 t="s">
        <v>55023</v>
      </c>
      <c r="P14250" t="s">
        <v>3857</v>
      </c>
      <c r="Q14250" t="s">
        <v>365</v>
      </c>
    </row>
    <row r="14251" spans="1:17" x14ac:dyDescent="0.25">
      <c r="A14251" t="s">
        <v>55563</v>
      </c>
      <c r="B14251" t="s">
        <v>55564</v>
      </c>
      <c r="C14251" s="1" t="str">
        <f t="shared" si="2076"/>
        <v>21:0763</v>
      </c>
      <c r="D14251" s="1" t="str">
        <f t="shared" si="2073"/>
        <v>21:0219</v>
      </c>
      <c r="E14251" t="s">
        <v>55565</v>
      </c>
      <c r="F14251" t="s">
        <v>55566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 t="s">
        <v>370</v>
      </c>
      <c r="P14251" t="s">
        <v>1631</v>
      </c>
      <c r="Q14251" t="s">
        <v>59</v>
      </c>
    </row>
    <row r="14252" spans="1:17" x14ac:dyDescent="0.25">
      <c r="A14252" t="s">
        <v>55567</v>
      </c>
      <c r="B14252" t="s">
        <v>55568</v>
      </c>
      <c r="C14252" s="1" t="str">
        <f t="shared" si="2076"/>
        <v>21:0763</v>
      </c>
      <c r="D14252" s="1" t="str">
        <f t="shared" si="2073"/>
        <v>21:0219</v>
      </c>
      <c r="E14252" t="s">
        <v>55569</v>
      </c>
      <c r="F14252" t="s">
        <v>55570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  <c r="O14252" t="s">
        <v>108</v>
      </c>
      <c r="P14252" t="s">
        <v>108</v>
      </c>
      <c r="Q14252" t="s">
        <v>108</v>
      </c>
    </row>
    <row r="14253" spans="1:17" x14ac:dyDescent="0.25">
      <c r="A14253" t="s">
        <v>55571</v>
      </c>
      <c r="B14253" t="s">
        <v>55572</v>
      </c>
      <c r="C14253" s="1" t="str">
        <f t="shared" si="2076"/>
        <v>21:0763</v>
      </c>
      <c r="D14253" s="1" t="str">
        <f t="shared" si="2073"/>
        <v>21:0219</v>
      </c>
      <c r="E14253" t="s">
        <v>55573</v>
      </c>
      <c r="F14253" t="s">
        <v>55574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 t="s">
        <v>55575</v>
      </c>
      <c r="P14253" t="s">
        <v>3107</v>
      </c>
      <c r="Q14253" t="s">
        <v>59</v>
      </c>
    </row>
    <row r="14254" spans="1:17" x14ac:dyDescent="0.25">
      <c r="A14254" t="s">
        <v>55576</v>
      </c>
      <c r="B14254" t="s">
        <v>55577</v>
      </c>
      <c r="C14254" s="1" t="str">
        <f t="shared" si="2076"/>
        <v>21:0763</v>
      </c>
      <c r="D14254" s="1" t="str">
        <f t="shared" si="2073"/>
        <v>21:0219</v>
      </c>
      <c r="E14254" t="s">
        <v>55578</v>
      </c>
      <c r="F14254" t="s">
        <v>55579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 t="s">
        <v>512</v>
      </c>
      <c r="P14254" t="s">
        <v>4455</v>
      </c>
      <c r="Q14254" t="s">
        <v>392</v>
      </c>
    </row>
    <row r="14255" spans="1:17" hidden="1" x14ac:dyDescent="0.25">
      <c r="A14255" t="s">
        <v>55580</v>
      </c>
      <c r="B14255" t="s">
        <v>55581</v>
      </c>
      <c r="C14255" s="1" t="str">
        <f t="shared" si="2076"/>
        <v>21:0763</v>
      </c>
      <c r="D14255" s="1" t="str">
        <f>HYPERLINK("http://geochem.nrcan.gc.ca/cdogs/content/svy/svy_e.htm", "")</f>
        <v/>
      </c>
      <c r="G14255" s="1" t="str">
        <f>HYPERLINK("http://geochem.nrcan.gc.ca/cdogs/content/cr_/cr_00087_e.htm", "87")</f>
        <v>87</v>
      </c>
      <c r="J14255" t="s">
        <v>11703</v>
      </c>
      <c r="K14255" t="s">
        <v>11704</v>
      </c>
      <c r="O14255" t="s">
        <v>2099</v>
      </c>
      <c r="P14255" t="s">
        <v>1631</v>
      </c>
      <c r="Q14255" t="s">
        <v>35</v>
      </c>
    </row>
    <row r="14256" spans="1:17" x14ac:dyDescent="0.25">
      <c r="A14256" t="s">
        <v>55582</v>
      </c>
      <c r="B14256" t="s">
        <v>55583</v>
      </c>
      <c r="C14256" s="1" t="str">
        <f t="shared" si="2076"/>
        <v>21:0763</v>
      </c>
      <c r="D14256" s="1" t="str">
        <f t="shared" ref="D14256:D14267" si="2077">HYPERLINK("http://geochem.nrcan.gc.ca/cdogs/content/svy/svy210219_e.htm", "21:0219")</f>
        <v>21:0219</v>
      </c>
      <c r="E14256" t="s">
        <v>55584</v>
      </c>
      <c r="F14256" t="s">
        <v>55585</v>
      </c>
      <c r="H14256">
        <v>62.834849599999998</v>
      </c>
      <c r="I14256">
        <v>-130.1014931</v>
      </c>
      <c r="J14256" s="1" t="str">
        <f t="shared" ref="J14256:J14267" si="2078">HYPERLINK("http://geochem.nrcan.gc.ca/cdogs/content/kwd/kwd020018_e.htm", "Fluid (stream)")</f>
        <v>Fluid (stream)</v>
      </c>
      <c r="K14256" s="1" t="str">
        <f t="shared" ref="K14256:K14267" si="2079">HYPERLINK("http://geochem.nrcan.gc.ca/cdogs/content/kwd/kwd080007_e.htm", "Untreated Water")</f>
        <v>Untreated Water</v>
      </c>
      <c r="O14256" t="s">
        <v>21</v>
      </c>
      <c r="P14256" t="s">
        <v>2943</v>
      </c>
      <c r="Q14256" t="s">
        <v>189</v>
      </c>
    </row>
    <row r="14257" spans="1:17" x14ac:dyDescent="0.25">
      <c r="A14257" t="s">
        <v>55586</v>
      </c>
      <c r="B14257" t="s">
        <v>55587</v>
      </c>
      <c r="C14257" s="1" t="str">
        <f t="shared" si="2076"/>
        <v>21:0763</v>
      </c>
      <c r="D14257" s="1" t="str">
        <f t="shared" si="2077"/>
        <v>21:0219</v>
      </c>
      <c r="E14257" t="s">
        <v>55588</v>
      </c>
      <c r="F14257" t="s">
        <v>55589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 t="s">
        <v>1597</v>
      </c>
      <c r="P14257" t="s">
        <v>2212</v>
      </c>
      <c r="Q14257" t="s">
        <v>93</v>
      </c>
    </row>
    <row r="14258" spans="1:17" x14ac:dyDescent="0.25">
      <c r="A14258" t="s">
        <v>55590</v>
      </c>
      <c r="B14258" t="s">
        <v>55591</v>
      </c>
      <c r="C14258" s="1" t="str">
        <f t="shared" si="2076"/>
        <v>21:0763</v>
      </c>
      <c r="D14258" s="1" t="str">
        <f t="shared" si="2077"/>
        <v>21:0219</v>
      </c>
      <c r="E14258" t="s">
        <v>55592</v>
      </c>
      <c r="F14258" t="s">
        <v>55593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 t="s">
        <v>576</v>
      </c>
      <c r="P14258" t="s">
        <v>1631</v>
      </c>
      <c r="Q14258" t="s">
        <v>71</v>
      </c>
    </row>
    <row r="14259" spans="1:17" x14ac:dyDescent="0.25">
      <c r="A14259" t="s">
        <v>55594</v>
      </c>
      <c r="B14259" t="s">
        <v>55595</v>
      </c>
      <c r="C14259" s="1" t="str">
        <f t="shared" si="2076"/>
        <v>21:0763</v>
      </c>
      <c r="D14259" s="1" t="str">
        <f t="shared" si="2077"/>
        <v>21:0219</v>
      </c>
      <c r="E14259" t="s">
        <v>55596</v>
      </c>
      <c r="F14259" t="s">
        <v>55597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  <c r="O14259" t="s">
        <v>108</v>
      </c>
      <c r="P14259" t="s">
        <v>108</v>
      </c>
      <c r="Q14259" t="s">
        <v>108</v>
      </c>
    </row>
    <row r="14260" spans="1:17" x14ac:dyDescent="0.25">
      <c r="A14260" t="s">
        <v>55598</v>
      </c>
      <c r="B14260" t="s">
        <v>55599</v>
      </c>
      <c r="C14260" s="1" t="str">
        <f t="shared" si="2076"/>
        <v>21:0763</v>
      </c>
      <c r="D14260" s="1" t="str">
        <f t="shared" si="2077"/>
        <v>21:0219</v>
      </c>
      <c r="E14260" t="s">
        <v>55600</v>
      </c>
      <c r="F14260" t="s">
        <v>55601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 t="s">
        <v>3089</v>
      </c>
      <c r="P14260" t="s">
        <v>1515</v>
      </c>
      <c r="Q14260" t="s">
        <v>103</v>
      </c>
    </row>
    <row r="14261" spans="1:17" x14ac:dyDescent="0.25">
      <c r="A14261" t="s">
        <v>55602</v>
      </c>
      <c r="B14261" t="s">
        <v>55603</v>
      </c>
      <c r="C14261" s="1" t="str">
        <f t="shared" si="2076"/>
        <v>21:0763</v>
      </c>
      <c r="D14261" s="1" t="str">
        <f t="shared" si="2077"/>
        <v>21:0219</v>
      </c>
      <c r="E14261" t="s">
        <v>55604</v>
      </c>
      <c r="F14261" t="s">
        <v>55605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 t="s">
        <v>28395</v>
      </c>
      <c r="P14261" t="s">
        <v>658</v>
      </c>
      <c r="Q14261" t="s">
        <v>522</v>
      </c>
    </row>
    <row r="14262" spans="1:17" x14ac:dyDescent="0.25">
      <c r="A14262" t="s">
        <v>55606</v>
      </c>
      <c r="B14262" t="s">
        <v>55607</v>
      </c>
      <c r="C14262" s="1" t="str">
        <f t="shared" si="2076"/>
        <v>21:0763</v>
      </c>
      <c r="D14262" s="1" t="str">
        <f t="shared" si="2077"/>
        <v>21:0219</v>
      </c>
      <c r="E14262" t="s">
        <v>55608</v>
      </c>
      <c r="F14262" t="s">
        <v>55609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 t="s">
        <v>49295</v>
      </c>
      <c r="P14262" t="s">
        <v>3107</v>
      </c>
      <c r="Q14262" t="s">
        <v>392</v>
      </c>
    </row>
    <row r="14263" spans="1:17" x14ac:dyDescent="0.25">
      <c r="A14263" t="s">
        <v>55610</v>
      </c>
      <c r="B14263" t="s">
        <v>55611</v>
      </c>
      <c r="C14263" s="1" t="str">
        <f t="shared" si="2076"/>
        <v>21:0763</v>
      </c>
      <c r="D14263" s="1" t="str">
        <f t="shared" si="2077"/>
        <v>21:0219</v>
      </c>
      <c r="E14263" t="s">
        <v>55612</v>
      </c>
      <c r="F14263" t="s">
        <v>55613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 t="s">
        <v>28415</v>
      </c>
      <c r="P14263" t="s">
        <v>5755</v>
      </c>
      <c r="Q14263" t="s">
        <v>59</v>
      </c>
    </row>
    <row r="14264" spans="1:17" x14ac:dyDescent="0.25">
      <c r="A14264" t="s">
        <v>55614</v>
      </c>
      <c r="B14264" t="s">
        <v>55615</v>
      </c>
      <c r="C14264" s="1" t="str">
        <f t="shared" si="2076"/>
        <v>21:0763</v>
      </c>
      <c r="D14264" s="1" t="str">
        <f t="shared" si="2077"/>
        <v>21:0219</v>
      </c>
      <c r="E14264" t="s">
        <v>55616</v>
      </c>
      <c r="F14264" t="s">
        <v>55617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 t="s">
        <v>50672</v>
      </c>
      <c r="P14264" t="s">
        <v>658</v>
      </c>
      <c r="Q14264" t="s">
        <v>59</v>
      </c>
    </row>
    <row r="14265" spans="1:17" x14ac:dyDescent="0.25">
      <c r="A14265" t="s">
        <v>55618</v>
      </c>
      <c r="B14265" t="s">
        <v>55619</v>
      </c>
      <c r="C14265" s="1" t="str">
        <f t="shared" si="2076"/>
        <v>21:0763</v>
      </c>
      <c r="D14265" s="1" t="str">
        <f t="shared" si="2077"/>
        <v>21:0219</v>
      </c>
      <c r="E14265" t="s">
        <v>55620</v>
      </c>
      <c r="F14265" t="s">
        <v>55621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 t="s">
        <v>244</v>
      </c>
      <c r="P14265" t="s">
        <v>391</v>
      </c>
      <c r="Q14265" t="s">
        <v>46</v>
      </c>
    </row>
    <row r="14266" spans="1:17" x14ac:dyDescent="0.25">
      <c r="A14266" t="s">
        <v>55622</v>
      </c>
      <c r="B14266" t="s">
        <v>55623</v>
      </c>
      <c r="C14266" s="1" t="str">
        <f t="shared" si="2076"/>
        <v>21:0763</v>
      </c>
      <c r="D14266" s="1" t="str">
        <f t="shared" si="2077"/>
        <v>21:0219</v>
      </c>
      <c r="E14266" t="s">
        <v>55624</v>
      </c>
      <c r="F14266" t="s">
        <v>55625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 t="s">
        <v>22053</v>
      </c>
      <c r="P14266" t="s">
        <v>636</v>
      </c>
      <c r="Q14266" t="s">
        <v>46</v>
      </c>
    </row>
    <row r="14267" spans="1:17" x14ac:dyDescent="0.25">
      <c r="A14267" t="s">
        <v>55626</v>
      </c>
      <c r="B14267" t="s">
        <v>55627</v>
      </c>
      <c r="C14267" s="1" t="str">
        <f t="shared" si="2076"/>
        <v>21:0763</v>
      </c>
      <c r="D14267" s="1" t="str">
        <f t="shared" si="2077"/>
        <v>21:0219</v>
      </c>
      <c r="E14267" t="s">
        <v>55628</v>
      </c>
      <c r="F14267" t="s">
        <v>55629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 t="s">
        <v>2731</v>
      </c>
      <c r="P14267" t="s">
        <v>1631</v>
      </c>
      <c r="Q14267" t="s">
        <v>8982</v>
      </c>
    </row>
    <row r="14268" spans="1:17" hidden="1" x14ac:dyDescent="0.25">
      <c r="A14268" t="s">
        <v>55630</v>
      </c>
      <c r="B14268" t="s">
        <v>55631</v>
      </c>
      <c r="C14268" s="1" t="str">
        <f t="shared" si="2076"/>
        <v>21:0763</v>
      </c>
      <c r="D14268" s="1" t="str">
        <f>HYPERLINK("http://geochem.nrcan.gc.ca/cdogs/content/svy/svy_e.htm", "")</f>
        <v/>
      </c>
      <c r="G14268" s="1" t="str">
        <f>HYPERLINK("http://geochem.nrcan.gc.ca/cdogs/content/cr_/cr_00089_e.htm", "89")</f>
        <v>89</v>
      </c>
      <c r="J14268" t="s">
        <v>11703</v>
      </c>
      <c r="K14268" t="s">
        <v>11704</v>
      </c>
      <c r="O14268" t="s">
        <v>55211</v>
      </c>
      <c r="P14268" t="s">
        <v>3569</v>
      </c>
      <c r="Q14268" t="s">
        <v>392</v>
      </c>
    </row>
    <row r="14269" spans="1:17" x14ac:dyDescent="0.25">
      <c r="A14269" t="s">
        <v>55632</v>
      </c>
      <c r="B14269" t="s">
        <v>55633</v>
      </c>
      <c r="C14269" s="1" t="str">
        <f t="shared" si="2076"/>
        <v>21:0763</v>
      </c>
      <c r="D14269" s="1" t="str">
        <f t="shared" ref="D14269:D14293" si="2080">HYPERLINK("http://geochem.nrcan.gc.ca/cdogs/content/svy/svy210219_e.htm", "21:0219")</f>
        <v>21:0219</v>
      </c>
      <c r="E14269" t="s">
        <v>55634</v>
      </c>
      <c r="F14269" t="s">
        <v>55635</v>
      </c>
      <c r="H14269">
        <v>62.882965499999997</v>
      </c>
      <c r="I14269">
        <v>-131.3115616</v>
      </c>
      <c r="J14269" s="1" t="str">
        <f t="shared" ref="J14269:J14293" si="2081">HYPERLINK("http://geochem.nrcan.gc.ca/cdogs/content/kwd/kwd020018_e.htm", "Fluid (stream)")</f>
        <v>Fluid (stream)</v>
      </c>
      <c r="K14269" s="1" t="str">
        <f t="shared" ref="K14269:K14293" si="2082">HYPERLINK("http://geochem.nrcan.gc.ca/cdogs/content/kwd/kwd080007_e.htm", "Untreated Water")</f>
        <v>Untreated Water</v>
      </c>
      <c r="O14269" t="s">
        <v>55636</v>
      </c>
      <c r="P14269" t="s">
        <v>631</v>
      </c>
      <c r="Q14269" t="s">
        <v>522</v>
      </c>
    </row>
    <row r="14270" spans="1:17" x14ac:dyDescent="0.25">
      <c r="A14270" t="s">
        <v>55637</v>
      </c>
      <c r="B14270" t="s">
        <v>55638</v>
      </c>
      <c r="C14270" s="1" t="str">
        <f t="shared" si="2076"/>
        <v>21:0763</v>
      </c>
      <c r="D14270" s="1" t="str">
        <f t="shared" si="2080"/>
        <v>21:0219</v>
      </c>
      <c r="E14270" t="s">
        <v>55634</v>
      </c>
      <c r="F14270" t="s">
        <v>55639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 t="s">
        <v>55640</v>
      </c>
      <c r="P14270" t="s">
        <v>658</v>
      </c>
      <c r="Q14270" t="s">
        <v>522</v>
      </c>
    </row>
    <row r="14271" spans="1:17" x14ac:dyDescent="0.25">
      <c r="A14271" t="s">
        <v>55641</v>
      </c>
      <c r="B14271" t="s">
        <v>55642</v>
      </c>
      <c r="C14271" s="1" t="str">
        <f t="shared" si="2076"/>
        <v>21:0763</v>
      </c>
      <c r="D14271" s="1" t="str">
        <f t="shared" si="2080"/>
        <v>21:0219</v>
      </c>
      <c r="E14271" t="s">
        <v>55643</v>
      </c>
      <c r="F14271" t="s">
        <v>55644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 t="s">
        <v>16522</v>
      </c>
      <c r="P14271" t="s">
        <v>5755</v>
      </c>
      <c r="Q14271" t="s">
        <v>59</v>
      </c>
    </row>
    <row r="14272" spans="1:17" x14ac:dyDescent="0.25">
      <c r="A14272" t="s">
        <v>55645</v>
      </c>
      <c r="B14272" t="s">
        <v>55646</v>
      </c>
      <c r="C14272" s="1" t="str">
        <f t="shared" si="2076"/>
        <v>21:0763</v>
      </c>
      <c r="D14272" s="1" t="str">
        <f t="shared" si="2080"/>
        <v>21:0219</v>
      </c>
      <c r="E14272" t="s">
        <v>55647</v>
      </c>
      <c r="F14272" t="s">
        <v>55648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 t="s">
        <v>16917</v>
      </c>
      <c r="P14272" t="s">
        <v>17680</v>
      </c>
      <c r="Q14272" t="s">
        <v>35</v>
      </c>
    </row>
    <row r="14273" spans="1:17" x14ac:dyDescent="0.25">
      <c r="A14273" t="s">
        <v>55649</v>
      </c>
      <c r="B14273" t="s">
        <v>55650</v>
      </c>
      <c r="C14273" s="1" t="str">
        <f t="shared" si="2076"/>
        <v>21:0763</v>
      </c>
      <c r="D14273" s="1" t="str">
        <f t="shared" si="2080"/>
        <v>21:0219</v>
      </c>
      <c r="E14273" t="s">
        <v>55651</v>
      </c>
      <c r="F14273" t="s">
        <v>55652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 t="s">
        <v>28472</v>
      </c>
      <c r="P14273" t="s">
        <v>6370</v>
      </c>
      <c r="Q14273" t="s">
        <v>23</v>
      </c>
    </row>
    <row r="14274" spans="1:17" x14ac:dyDescent="0.25">
      <c r="A14274" t="s">
        <v>55653</v>
      </c>
      <c r="B14274" t="s">
        <v>55654</v>
      </c>
      <c r="C14274" s="1" t="str">
        <f t="shared" si="2076"/>
        <v>21:0763</v>
      </c>
      <c r="D14274" s="1" t="str">
        <f t="shared" si="2080"/>
        <v>21:0219</v>
      </c>
      <c r="E14274" t="s">
        <v>55655</v>
      </c>
      <c r="F14274" t="s">
        <v>55656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 t="s">
        <v>64</v>
      </c>
      <c r="P14274" t="s">
        <v>6378</v>
      </c>
      <c r="Q14274" t="s">
        <v>52</v>
      </c>
    </row>
    <row r="14275" spans="1:17" x14ac:dyDescent="0.25">
      <c r="A14275" t="s">
        <v>55657</v>
      </c>
      <c r="B14275" t="s">
        <v>55658</v>
      </c>
      <c r="C14275" s="1" t="str">
        <f t="shared" si="2076"/>
        <v>21:0763</v>
      </c>
      <c r="D14275" s="1" t="str">
        <f t="shared" si="2080"/>
        <v>21:0219</v>
      </c>
      <c r="E14275" t="s">
        <v>55659</v>
      </c>
      <c r="F14275" t="s">
        <v>55660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 t="s">
        <v>15971</v>
      </c>
      <c r="P14275" t="s">
        <v>830</v>
      </c>
      <c r="Q14275" t="s">
        <v>103</v>
      </c>
    </row>
    <row r="14276" spans="1:17" x14ac:dyDescent="0.25">
      <c r="A14276" t="s">
        <v>55661</v>
      </c>
      <c r="B14276" t="s">
        <v>55662</v>
      </c>
      <c r="C14276" s="1" t="str">
        <f t="shared" si="2076"/>
        <v>21:0763</v>
      </c>
      <c r="D14276" s="1" t="str">
        <f t="shared" si="2080"/>
        <v>21:0219</v>
      </c>
      <c r="E14276" t="s">
        <v>55663</v>
      </c>
      <c r="F14276" t="s">
        <v>55664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 t="s">
        <v>21</v>
      </c>
      <c r="P14276" t="s">
        <v>1598</v>
      </c>
      <c r="Q14276" t="s">
        <v>93</v>
      </c>
    </row>
    <row r="14277" spans="1:17" x14ac:dyDescent="0.25">
      <c r="A14277" t="s">
        <v>55665</v>
      </c>
      <c r="B14277" t="s">
        <v>55666</v>
      </c>
      <c r="C14277" s="1" t="str">
        <f t="shared" si="2076"/>
        <v>21:0763</v>
      </c>
      <c r="D14277" s="1" t="str">
        <f t="shared" si="2080"/>
        <v>21:0219</v>
      </c>
      <c r="E14277" t="s">
        <v>55667</v>
      </c>
      <c r="F14277" t="s">
        <v>55668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 t="s">
        <v>46916</v>
      </c>
      <c r="P14277" t="s">
        <v>830</v>
      </c>
      <c r="Q14277" t="s">
        <v>23</v>
      </c>
    </row>
    <row r="14278" spans="1:17" x14ac:dyDescent="0.25">
      <c r="A14278" t="s">
        <v>55669</v>
      </c>
      <c r="B14278" t="s">
        <v>55670</v>
      </c>
      <c r="C14278" s="1" t="str">
        <f t="shared" si="2076"/>
        <v>21:0763</v>
      </c>
      <c r="D14278" s="1" t="str">
        <f t="shared" si="2080"/>
        <v>21:0219</v>
      </c>
      <c r="E14278" t="s">
        <v>55671</v>
      </c>
      <c r="F14278" t="s">
        <v>55672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 t="s">
        <v>19429</v>
      </c>
      <c r="P14278" t="s">
        <v>391</v>
      </c>
      <c r="Q14278" t="s">
        <v>35</v>
      </c>
    </row>
    <row r="14279" spans="1:17" x14ac:dyDescent="0.25">
      <c r="A14279" t="s">
        <v>55673</v>
      </c>
      <c r="B14279" t="s">
        <v>55674</v>
      </c>
      <c r="C14279" s="1" t="str">
        <f t="shared" si="2076"/>
        <v>21:0763</v>
      </c>
      <c r="D14279" s="1" t="str">
        <f t="shared" si="2080"/>
        <v>21:0219</v>
      </c>
      <c r="E14279" t="s">
        <v>55675</v>
      </c>
      <c r="F14279" t="s">
        <v>55676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 t="s">
        <v>20976</v>
      </c>
      <c r="P14279" t="s">
        <v>1631</v>
      </c>
      <c r="Q14279" t="s">
        <v>23</v>
      </c>
    </row>
    <row r="14280" spans="1:17" x14ac:dyDescent="0.25">
      <c r="A14280" t="s">
        <v>55677</v>
      </c>
      <c r="B14280" t="s">
        <v>55678</v>
      </c>
      <c r="C14280" s="1" t="str">
        <f t="shared" si="2076"/>
        <v>21:0763</v>
      </c>
      <c r="D14280" s="1" t="str">
        <f t="shared" si="2080"/>
        <v>21:0219</v>
      </c>
      <c r="E14280" t="s">
        <v>55679</v>
      </c>
      <c r="F14280" t="s">
        <v>55680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  <c r="O14280" t="s">
        <v>108</v>
      </c>
      <c r="P14280" t="s">
        <v>108</v>
      </c>
      <c r="Q14280" t="s">
        <v>108</v>
      </c>
    </row>
    <row r="14281" spans="1:17" x14ac:dyDescent="0.25">
      <c r="A14281" t="s">
        <v>55681</v>
      </c>
      <c r="B14281" t="s">
        <v>55682</v>
      </c>
      <c r="C14281" s="1" t="str">
        <f t="shared" si="2076"/>
        <v>21:0763</v>
      </c>
      <c r="D14281" s="1" t="str">
        <f t="shared" si="2080"/>
        <v>21:0219</v>
      </c>
      <c r="E14281" t="s">
        <v>55683</v>
      </c>
      <c r="F14281" t="s">
        <v>55684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 t="s">
        <v>3060</v>
      </c>
      <c r="P14281" t="s">
        <v>1515</v>
      </c>
      <c r="Q14281" t="s">
        <v>392</v>
      </c>
    </row>
    <row r="14282" spans="1:17" x14ac:dyDescent="0.25">
      <c r="A14282" t="s">
        <v>55685</v>
      </c>
      <c r="B14282" t="s">
        <v>55686</v>
      </c>
      <c r="C14282" s="1" t="str">
        <f t="shared" si="2076"/>
        <v>21:0763</v>
      </c>
      <c r="D14282" s="1" t="str">
        <f t="shared" si="2080"/>
        <v>21:0219</v>
      </c>
      <c r="E14282" t="s">
        <v>55687</v>
      </c>
      <c r="F14282" t="s">
        <v>55688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 t="s">
        <v>16492</v>
      </c>
      <c r="P14282" t="s">
        <v>4464</v>
      </c>
      <c r="Q14282" t="s">
        <v>522</v>
      </c>
    </row>
    <row r="14283" spans="1:17" x14ac:dyDescent="0.25">
      <c r="A14283" t="s">
        <v>55689</v>
      </c>
      <c r="B14283" t="s">
        <v>55690</v>
      </c>
      <c r="C14283" s="1" t="str">
        <f t="shared" si="2076"/>
        <v>21:0763</v>
      </c>
      <c r="D14283" s="1" t="str">
        <f t="shared" si="2080"/>
        <v>21:0219</v>
      </c>
      <c r="E14283" t="s">
        <v>55691</v>
      </c>
      <c r="F14283" t="s">
        <v>55692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 t="s">
        <v>5802</v>
      </c>
      <c r="P14283" t="s">
        <v>636</v>
      </c>
      <c r="Q14283" t="s">
        <v>23</v>
      </c>
    </row>
    <row r="14284" spans="1:17" x14ac:dyDescent="0.25">
      <c r="A14284" t="s">
        <v>55693</v>
      </c>
      <c r="B14284" t="s">
        <v>55694</v>
      </c>
      <c r="C14284" s="1" t="str">
        <f t="shared" si="2076"/>
        <v>21:0763</v>
      </c>
      <c r="D14284" s="1" t="str">
        <f t="shared" si="2080"/>
        <v>21:0219</v>
      </c>
      <c r="E14284" t="s">
        <v>55695</v>
      </c>
      <c r="F14284" t="s">
        <v>55696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 t="s">
        <v>21</v>
      </c>
      <c r="P14284" t="s">
        <v>356</v>
      </c>
      <c r="Q14284" t="s">
        <v>2366</v>
      </c>
    </row>
    <row r="14285" spans="1:17" x14ac:dyDescent="0.25">
      <c r="A14285" t="s">
        <v>55697</v>
      </c>
      <c r="B14285" t="s">
        <v>55698</v>
      </c>
      <c r="C14285" s="1" t="str">
        <f t="shared" si="2076"/>
        <v>21:0763</v>
      </c>
      <c r="D14285" s="1" t="str">
        <f t="shared" si="2080"/>
        <v>21:0219</v>
      </c>
      <c r="E14285" t="s">
        <v>55699</v>
      </c>
      <c r="F14285" t="s">
        <v>55700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 t="s">
        <v>2129</v>
      </c>
      <c r="P14285" t="s">
        <v>1515</v>
      </c>
      <c r="Q14285" t="s">
        <v>198</v>
      </c>
    </row>
    <row r="14286" spans="1:17" x14ac:dyDescent="0.25">
      <c r="A14286" t="s">
        <v>55701</v>
      </c>
      <c r="B14286" t="s">
        <v>55702</v>
      </c>
      <c r="C14286" s="1" t="str">
        <f t="shared" si="2076"/>
        <v>21:0763</v>
      </c>
      <c r="D14286" s="1" t="str">
        <f t="shared" si="2080"/>
        <v>21:0219</v>
      </c>
      <c r="E14286" t="s">
        <v>55703</v>
      </c>
      <c r="F14286" t="s">
        <v>55704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 t="s">
        <v>16840</v>
      </c>
      <c r="P14286" t="s">
        <v>22</v>
      </c>
      <c r="Q14286" t="s">
        <v>29</v>
      </c>
    </row>
    <row r="14287" spans="1:17" x14ac:dyDescent="0.25">
      <c r="A14287" t="s">
        <v>55705</v>
      </c>
      <c r="B14287" t="s">
        <v>55706</v>
      </c>
      <c r="C14287" s="1" t="str">
        <f t="shared" si="2076"/>
        <v>21:0763</v>
      </c>
      <c r="D14287" s="1" t="str">
        <f t="shared" si="2080"/>
        <v>21:0219</v>
      </c>
      <c r="E14287" t="s">
        <v>55707</v>
      </c>
      <c r="F14287" t="s">
        <v>55708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 t="s">
        <v>17914</v>
      </c>
      <c r="P14287" t="s">
        <v>583</v>
      </c>
      <c r="Q14287" t="s">
        <v>46</v>
      </c>
    </row>
    <row r="14288" spans="1:17" x14ac:dyDescent="0.25">
      <c r="A14288" t="s">
        <v>55709</v>
      </c>
      <c r="B14288" t="s">
        <v>55710</v>
      </c>
      <c r="C14288" s="1" t="str">
        <f t="shared" si="2076"/>
        <v>21:0763</v>
      </c>
      <c r="D14288" s="1" t="str">
        <f t="shared" si="2080"/>
        <v>21:0219</v>
      </c>
      <c r="E14288" t="s">
        <v>55711</v>
      </c>
      <c r="F14288" t="s">
        <v>55712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 t="s">
        <v>3376</v>
      </c>
      <c r="P14288" t="s">
        <v>1631</v>
      </c>
      <c r="Q14288" t="s">
        <v>23</v>
      </c>
    </row>
    <row r="14289" spans="1:17" x14ac:dyDescent="0.25">
      <c r="A14289" t="s">
        <v>55713</v>
      </c>
      <c r="B14289" t="s">
        <v>55714</v>
      </c>
      <c r="C14289" s="1" t="str">
        <f t="shared" si="2076"/>
        <v>21:0763</v>
      </c>
      <c r="D14289" s="1" t="str">
        <f t="shared" si="2080"/>
        <v>21:0219</v>
      </c>
      <c r="E14289" t="s">
        <v>55715</v>
      </c>
      <c r="F14289" t="s">
        <v>55716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 t="s">
        <v>2418</v>
      </c>
      <c r="P14289" t="s">
        <v>1515</v>
      </c>
      <c r="Q14289" t="s">
        <v>46</v>
      </c>
    </row>
    <row r="14290" spans="1:17" x14ac:dyDescent="0.25">
      <c r="A14290" t="s">
        <v>55717</v>
      </c>
      <c r="B14290" t="s">
        <v>55718</v>
      </c>
      <c r="C14290" s="1" t="str">
        <f t="shared" si="2076"/>
        <v>21:0763</v>
      </c>
      <c r="D14290" s="1" t="str">
        <f t="shared" si="2080"/>
        <v>21:0219</v>
      </c>
      <c r="E14290" t="s">
        <v>55719</v>
      </c>
      <c r="F14290" t="s">
        <v>55720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 t="s">
        <v>21</v>
      </c>
      <c r="P14290" t="s">
        <v>1631</v>
      </c>
      <c r="Q14290" t="s">
        <v>189</v>
      </c>
    </row>
    <row r="14291" spans="1:17" x14ac:dyDescent="0.25">
      <c r="A14291" t="s">
        <v>55721</v>
      </c>
      <c r="B14291" t="s">
        <v>55722</v>
      </c>
      <c r="C14291" s="1" t="str">
        <f t="shared" si="2076"/>
        <v>21:0763</v>
      </c>
      <c r="D14291" s="1" t="str">
        <f t="shared" si="2080"/>
        <v>21:0219</v>
      </c>
      <c r="E14291" t="s">
        <v>55723</v>
      </c>
      <c r="F14291" t="s">
        <v>55724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 t="s">
        <v>21</v>
      </c>
      <c r="P14291" t="s">
        <v>3107</v>
      </c>
      <c r="Q14291" t="s">
        <v>93</v>
      </c>
    </row>
    <row r="14292" spans="1:17" x14ac:dyDescent="0.25">
      <c r="A14292" t="s">
        <v>55725</v>
      </c>
      <c r="B14292" t="s">
        <v>55726</v>
      </c>
      <c r="C14292" s="1" t="str">
        <f t="shared" si="2076"/>
        <v>21:0763</v>
      </c>
      <c r="D14292" s="1" t="str">
        <f t="shared" si="2080"/>
        <v>21:0219</v>
      </c>
      <c r="E14292" t="s">
        <v>55727</v>
      </c>
      <c r="F14292" t="s">
        <v>55728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 t="s">
        <v>236</v>
      </c>
      <c r="P14292" t="s">
        <v>3569</v>
      </c>
      <c r="Q14292" t="s">
        <v>29</v>
      </c>
    </row>
    <row r="14293" spans="1:17" x14ac:dyDescent="0.25">
      <c r="A14293" t="s">
        <v>55729</v>
      </c>
      <c r="B14293" t="s">
        <v>55730</v>
      </c>
      <c r="C14293" s="1" t="str">
        <f t="shared" si="2076"/>
        <v>21:0763</v>
      </c>
      <c r="D14293" s="1" t="str">
        <f t="shared" si="2080"/>
        <v>21:0219</v>
      </c>
      <c r="E14293" t="s">
        <v>55727</v>
      </c>
      <c r="F14293" t="s">
        <v>55731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 t="s">
        <v>54817</v>
      </c>
      <c r="P14293" t="s">
        <v>17680</v>
      </c>
      <c r="Q14293" t="s">
        <v>59</v>
      </c>
    </row>
    <row r="14294" spans="1:17" hidden="1" x14ac:dyDescent="0.25">
      <c r="A14294" t="s">
        <v>55732</v>
      </c>
      <c r="B14294" t="s">
        <v>55733</v>
      </c>
      <c r="C14294" s="1" t="str">
        <f t="shared" si="2076"/>
        <v>21:0763</v>
      </c>
      <c r="D14294" s="1" t="str">
        <f>HYPERLINK("http://geochem.nrcan.gc.ca/cdogs/content/svy/svy_e.htm", "")</f>
        <v/>
      </c>
      <c r="G14294" s="1" t="str">
        <f>HYPERLINK("http://geochem.nrcan.gc.ca/cdogs/content/cr_/cr_00087_e.htm", "87")</f>
        <v>87</v>
      </c>
      <c r="J14294" t="s">
        <v>11703</v>
      </c>
      <c r="K14294" t="s">
        <v>11704</v>
      </c>
      <c r="O14294" t="s">
        <v>3532</v>
      </c>
      <c r="P14294" t="s">
        <v>397</v>
      </c>
      <c r="Q14294" t="s">
        <v>46</v>
      </c>
    </row>
    <row r="14295" spans="1:17" x14ac:dyDescent="0.25">
      <c r="A14295" t="s">
        <v>55734</v>
      </c>
      <c r="B14295" t="s">
        <v>55735</v>
      </c>
      <c r="C14295" s="1" t="str">
        <f t="shared" si="2076"/>
        <v>21:0763</v>
      </c>
      <c r="D14295" s="1" t="str">
        <f t="shared" ref="D14295:D14311" si="2083">HYPERLINK("http://geochem.nrcan.gc.ca/cdogs/content/svy/svy210219_e.htm", "21:0219")</f>
        <v>21:0219</v>
      </c>
      <c r="E14295" t="s">
        <v>55736</v>
      </c>
      <c r="F14295" t="s">
        <v>55737</v>
      </c>
      <c r="H14295">
        <v>62.966725199999999</v>
      </c>
      <c r="I14295">
        <v>-131.29645479999999</v>
      </c>
      <c r="J14295" s="1" t="str">
        <f t="shared" ref="J14295:J14311" si="2084">HYPERLINK("http://geochem.nrcan.gc.ca/cdogs/content/kwd/kwd020018_e.htm", "Fluid (stream)")</f>
        <v>Fluid (stream)</v>
      </c>
      <c r="K14295" s="1" t="str">
        <f t="shared" ref="K14295:K14311" si="2085">HYPERLINK("http://geochem.nrcan.gc.ca/cdogs/content/kwd/kwd080007_e.htm", "Untreated Water")</f>
        <v>Untreated Water</v>
      </c>
      <c r="O14295" t="s">
        <v>64</v>
      </c>
      <c r="P14295" t="s">
        <v>1631</v>
      </c>
      <c r="Q14295" t="s">
        <v>215</v>
      </c>
    </row>
    <row r="14296" spans="1:17" x14ac:dyDescent="0.25">
      <c r="A14296" t="s">
        <v>55738</v>
      </c>
      <c r="B14296" t="s">
        <v>55739</v>
      </c>
      <c r="C14296" s="1" t="str">
        <f t="shared" si="2076"/>
        <v>21:0763</v>
      </c>
      <c r="D14296" s="1" t="str">
        <f t="shared" si="2083"/>
        <v>21:0219</v>
      </c>
      <c r="E14296" t="s">
        <v>55740</v>
      </c>
      <c r="F14296" t="s">
        <v>55741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 t="s">
        <v>17701</v>
      </c>
      <c r="P14296" t="s">
        <v>636</v>
      </c>
      <c r="Q14296" t="s">
        <v>198</v>
      </c>
    </row>
    <row r="14297" spans="1:17" x14ac:dyDescent="0.25">
      <c r="A14297" t="s">
        <v>55742</v>
      </c>
      <c r="B14297" t="s">
        <v>55743</v>
      </c>
      <c r="C14297" s="1" t="str">
        <f t="shared" si="2076"/>
        <v>21:0763</v>
      </c>
      <c r="D14297" s="1" t="str">
        <f t="shared" si="2083"/>
        <v>21:0219</v>
      </c>
      <c r="E14297" t="s">
        <v>55744</v>
      </c>
      <c r="F14297" t="s">
        <v>55745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 t="s">
        <v>2927</v>
      </c>
      <c r="P14297" t="s">
        <v>6370</v>
      </c>
      <c r="Q14297" t="s">
        <v>93</v>
      </c>
    </row>
    <row r="14298" spans="1:17" x14ac:dyDescent="0.25">
      <c r="A14298" t="s">
        <v>55746</v>
      </c>
      <c r="B14298" t="s">
        <v>55747</v>
      </c>
      <c r="C14298" s="1" t="str">
        <f t="shared" ref="C14298:C14361" si="2086">HYPERLINK("http://geochem.nrcan.gc.ca/cdogs/content/bdl/bdl210763_e.htm", "21:0763")</f>
        <v>21:0763</v>
      </c>
      <c r="D14298" s="1" t="str">
        <f t="shared" si="2083"/>
        <v>21:0219</v>
      </c>
      <c r="E14298" t="s">
        <v>55748</v>
      </c>
      <c r="F14298" t="s">
        <v>55749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 t="s">
        <v>22053</v>
      </c>
      <c r="P14298" t="s">
        <v>6664</v>
      </c>
      <c r="Q14298" t="s">
        <v>35</v>
      </c>
    </row>
    <row r="14299" spans="1:17" x14ac:dyDescent="0.25">
      <c r="A14299" t="s">
        <v>55750</v>
      </c>
      <c r="B14299" t="s">
        <v>55751</v>
      </c>
      <c r="C14299" s="1" t="str">
        <f t="shared" si="2086"/>
        <v>21:0763</v>
      </c>
      <c r="D14299" s="1" t="str">
        <f t="shared" si="2083"/>
        <v>21:0219</v>
      </c>
      <c r="E14299" t="s">
        <v>55752</v>
      </c>
      <c r="F14299" t="s">
        <v>55753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 t="s">
        <v>4148</v>
      </c>
      <c r="P14299" t="s">
        <v>3107</v>
      </c>
      <c r="Q14299" t="s">
        <v>35</v>
      </c>
    </row>
    <row r="14300" spans="1:17" x14ac:dyDescent="0.25">
      <c r="A14300" t="s">
        <v>55754</v>
      </c>
      <c r="B14300" t="s">
        <v>55755</v>
      </c>
      <c r="C14300" s="1" t="str">
        <f t="shared" si="2086"/>
        <v>21:0763</v>
      </c>
      <c r="D14300" s="1" t="str">
        <f t="shared" si="2083"/>
        <v>21:0219</v>
      </c>
      <c r="E14300" t="s">
        <v>55756</v>
      </c>
      <c r="F14300" t="s">
        <v>55757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 t="s">
        <v>30726</v>
      </c>
      <c r="P14300" t="s">
        <v>880</v>
      </c>
      <c r="Q14300" t="s">
        <v>522</v>
      </c>
    </row>
    <row r="14301" spans="1:17" x14ac:dyDescent="0.25">
      <c r="A14301" t="s">
        <v>55758</v>
      </c>
      <c r="B14301" t="s">
        <v>55759</v>
      </c>
      <c r="C14301" s="1" t="str">
        <f t="shared" si="2086"/>
        <v>21:0763</v>
      </c>
      <c r="D14301" s="1" t="str">
        <f t="shared" si="2083"/>
        <v>21:0219</v>
      </c>
      <c r="E14301" t="s">
        <v>55760</v>
      </c>
      <c r="F14301" t="s">
        <v>55761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 t="s">
        <v>588</v>
      </c>
      <c r="P14301" t="s">
        <v>3857</v>
      </c>
      <c r="Q14301" t="s">
        <v>215</v>
      </c>
    </row>
    <row r="14302" spans="1:17" x14ac:dyDescent="0.25">
      <c r="A14302" t="s">
        <v>55762</v>
      </c>
      <c r="B14302" t="s">
        <v>55763</v>
      </c>
      <c r="C14302" s="1" t="str">
        <f t="shared" si="2086"/>
        <v>21:0763</v>
      </c>
      <c r="D14302" s="1" t="str">
        <f t="shared" si="2083"/>
        <v>21:0219</v>
      </c>
      <c r="E14302" t="s">
        <v>55760</v>
      </c>
      <c r="F14302" t="s">
        <v>55764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 t="s">
        <v>551</v>
      </c>
      <c r="P14302" t="s">
        <v>3569</v>
      </c>
      <c r="Q14302" t="s">
        <v>52</v>
      </c>
    </row>
    <row r="14303" spans="1:17" x14ac:dyDescent="0.25">
      <c r="A14303" t="s">
        <v>55765</v>
      </c>
      <c r="B14303" t="s">
        <v>55766</v>
      </c>
      <c r="C14303" s="1" t="str">
        <f t="shared" si="2086"/>
        <v>21:0763</v>
      </c>
      <c r="D14303" s="1" t="str">
        <f t="shared" si="2083"/>
        <v>21:0219</v>
      </c>
      <c r="E14303" t="s">
        <v>55767</v>
      </c>
      <c r="F14303" t="s">
        <v>55768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 t="s">
        <v>2120</v>
      </c>
      <c r="P14303" t="s">
        <v>4608</v>
      </c>
      <c r="Q14303" t="s">
        <v>71</v>
      </c>
    </row>
    <row r="14304" spans="1:17" x14ac:dyDescent="0.25">
      <c r="A14304" t="s">
        <v>55769</v>
      </c>
      <c r="B14304" t="s">
        <v>55770</v>
      </c>
      <c r="C14304" s="1" t="str">
        <f t="shared" si="2086"/>
        <v>21:0763</v>
      </c>
      <c r="D14304" s="1" t="str">
        <f t="shared" si="2083"/>
        <v>21:0219</v>
      </c>
      <c r="E14304" t="s">
        <v>55771</v>
      </c>
      <c r="F14304" t="s">
        <v>55772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 t="s">
        <v>370</v>
      </c>
      <c r="P14304" t="s">
        <v>6370</v>
      </c>
      <c r="Q14304" t="s">
        <v>103</v>
      </c>
    </row>
    <row r="14305" spans="1:17" x14ac:dyDescent="0.25">
      <c r="A14305" t="s">
        <v>55773</v>
      </c>
      <c r="B14305" t="s">
        <v>55774</v>
      </c>
      <c r="C14305" s="1" t="str">
        <f t="shared" si="2086"/>
        <v>21:0763</v>
      </c>
      <c r="D14305" s="1" t="str">
        <f t="shared" si="2083"/>
        <v>21:0219</v>
      </c>
      <c r="E14305" t="s">
        <v>55775</v>
      </c>
      <c r="F14305" t="s">
        <v>55776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 t="s">
        <v>6252</v>
      </c>
      <c r="P14305" t="s">
        <v>391</v>
      </c>
      <c r="Q14305" t="s">
        <v>35</v>
      </c>
    </row>
    <row r="14306" spans="1:17" x14ac:dyDescent="0.25">
      <c r="A14306" t="s">
        <v>55777</v>
      </c>
      <c r="B14306" t="s">
        <v>55778</v>
      </c>
      <c r="C14306" s="1" t="str">
        <f t="shared" si="2086"/>
        <v>21:0763</v>
      </c>
      <c r="D14306" s="1" t="str">
        <f t="shared" si="2083"/>
        <v>21:0219</v>
      </c>
      <c r="E14306" t="s">
        <v>55779</v>
      </c>
      <c r="F14306" t="s">
        <v>55780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 t="s">
        <v>2099</v>
      </c>
      <c r="P14306" t="s">
        <v>2943</v>
      </c>
      <c r="Q14306" t="s">
        <v>46</v>
      </c>
    </row>
    <row r="14307" spans="1:17" x14ac:dyDescent="0.25">
      <c r="A14307" t="s">
        <v>55781</v>
      </c>
      <c r="B14307" t="s">
        <v>55782</v>
      </c>
      <c r="C14307" s="1" t="str">
        <f t="shared" si="2086"/>
        <v>21:0763</v>
      </c>
      <c r="D14307" s="1" t="str">
        <f t="shared" si="2083"/>
        <v>21:0219</v>
      </c>
      <c r="E14307" t="s">
        <v>55783</v>
      </c>
      <c r="F14307" t="s">
        <v>55784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 t="s">
        <v>101</v>
      </c>
      <c r="P14307" t="s">
        <v>397</v>
      </c>
      <c r="Q14307" t="s">
        <v>198</v>
      </c>
    </row>
    <row r="14308" spans="1:17" x14ac:dyDescent="0.25">
      <c r="A14308" t="s">
        <v>55785</v>
      </c>
      <c r="B14308" t="s">
        <v>55786</v>
      </c>
      <c r="C14308" s="1" t="str">
        <f t="shared" si="2086"/>
        <v>21:0763</v>
      </c>
      <c r="D14308" s="1" t="str">
        <f t="shared" si="2083"/>
        <v>21:0219</v>
      </c>
      <c r="E14308" t="s">
        <v>55787</v>
      </c>
      <c r="F14308" t="s">
        <v>55788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 t="s">
        <v>576</v>
      </c>
      <c r="P14308" t="s">
        <v>397</v>
      </c>
      <c r="Q14308" t="s">
        <v>392</v>
      </c>
    </row>
    <row r="14309" spans="1:17" x14ac:dyDescent="0.25">
      <c r="A14309" t="s">
        <v>55789</v>
      </c>
      <c r="B14309" t="s">
        <v>55790</v>
      </c>
      <c r="C14309" s="1" t="str">
        <f t="shared" si="2086"/>
        <v>21:0763</v>
      </c>
      <c r="D14309" s="1" t="str">
        <f t="shared" si="2083"/>
        <v>21:0219</v>
      </c>
      <c r="E14309" t="s">
        <v>55791</v>
      </c>
      <c r="F14309" t="s">
        <v>55792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 t="s">
        <v>680</v>
      </c>
      <c r="P14309" t="s">
        <v>1598</v>
      </c>
      <c r="Q14309" t="s">
        <v>103</v>
      </c>
    </row>
    <row r="14310" spans="1:17" x14ac:dyDescent="0.25">
      <c r="A14310" t="s">
        <v>55793</v>
      </c>
      <c r="B14310" t="s">
        <v>55794</v>
      </c>
      <c r="C14310" s="1" t="str">
        <f t="shared" si="2086"/>
        <v>21:0763</v>
      </c>
      <c r="D14310" s="1" t="str">
        <f t="shared" si="2083"/>
        <v>21:0219</v>
      </c>
      <c r="E14310" t="s">
        <v>55795</v>
      </c>
      <c r="F14310" t="s">
        <v>55796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 t="s">
        <v>21</v>
      </c>
      <c r="P14310" t="s">
        <v>658</v>
      </c>
      <c r="Q14310" t="s">
        <v>93</v>
      </c>
    </row>
    <row r="14311" spans="1:17" x14ac:dyDescent="0.25">
      <c r="A14311" t="s">
        <v>55797</v>
      </c>
      <c r="B14311" t="s">
        <v>55798</v>
      </c>
      <c r="C14311" s="1" t="str">
        <f t="shared" si="2086"/>
        <v>21:0763</v>
      </c>
      <c r="D14311" s="1" t="str">
        <f t="shared" si="2083"/>
        <v>21:0219</v>
      </c>
      <c r="E14311" t="s">
        <v>55799</v>
      </c>
      <c r="F14311" t="s">
        <v>55800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  <c r="O14311" t="s">
        <v>108</v>
      </c>
      <c r="P14311" t="s">
        <v>108</v>
      </c>
      <c r="Q14311" t="s">
        <v>108</v>
      </c>
    </row>
    <row r="14312" spans="1:17" hidden="1" x14ac:dyDescent="0.25">
      <c r="A14312" t="s">
        <v>55801</v>
      </c>
      <c r="B14312" t="s">
        <v>55802</v>
      </c>
      <c r="C14312" s="1" t="str">
        <f t="shared" si="2086"/>
        <v>21:0763</v>
      </c>
      <c r="D14312" s="1" t="str">
        <f>HYPERLINK("http://geochem.nrcan.gc.ca/cdogs/content/svy/svy_e.htm", "")</f>
        <v/>
      </c>
      <c r="G14312" s="1" t="str">
        <f>HYPERLINK("http://geochem.nrcan.gc.ca/cdogs/content/cr_/cr_00088_e.htm", "88")</f>
        <v>88</v>
      </c>
      <c r="J14312" t="s">
        <v>11703</v>
      </c>
      <c r="K14312" t="s">
        <v>11704</v>
      </c>
      <c r="O14312" t="s">
        <v>64</v>
      </c>
      <c r="P14312" t="s">
        <v>1631</v>
      </c>
      <c r="Q14312" t="s">
        <v>198</v>
      </c>
    </row>
    <row r="14313" spans="1:17" x14ac:dyDescent="0.25">
      <c r="A14313" t="s">
        <v>55803</v>
      </c>
      <c r="B14313" t="s">
        <v>55804</v>
      </c>
      <c r="C14313" s="1" t="str">
        <f t="shared" si="2086"/>
        <v>21:0763</v>
      </c>
      <c r="D14313" s="1" t="str">
        <f t="shared" ref="D14313:D14337" si="2087">HYPERLINK("http://geochem.nrcan.gc.ca/cdogs/content/svy/svy210219_e.htm", "21:0219")</f>
        <v>21:0219</v>
      </c>
      <c r="E14313" t="s">
        <v>55805</v>
      </c>
      <c r="F14313" t="s">
        <v>55806</v>
      </c>
      <c r="H14313">
        <v>62.447249599999999</v>
      </c>
      <c r="I14313">
        <v>-130.56530129999999</v>
      </c>
      <c r="J14313" s="1" t="str">
        <f t="shared" ref="J14313:J14337" si="2088">HYPERLINK("http://geochem.nrcan.gc.ca/cdogs/content/kwd/kwd020018_e.htm", "Fluid (stream)")</f>
        <v>Fluid (stream)</v>
      </c>
      <c r="K14313" s="1" t="str">
        <f t="shared" ref="K14313:K14337" si="2089">HYPERLINK("http://geochem.nrcan.gc.ca/cdogs/content/kwd/kwd080007_e.htm", "Untreated Water")</f>
        <v>Untreated Water</v>
      </c>
      <c r="O14313" t="s">
        <v>21</v>
      </c>
      <c r="P14313" t="s">
        <v>631</v>
      </c>
      <c r="Q14313" t="s">
        <v>215</v>
      </c>
    </row>
    <row r="14314" spans="1:17" x14ac:dyDescent="0.25">
      <c r="A14314" t="s">
        <v>55807</v>
      </c>
      <c r="B14314" t="s">
        <v>55808</v>
      </c>
      <c r="C14314" s="1" t="str">
        <f t="shared" si="2086"/>
        <v>21:0763</v>
      </c>
      <c r="D14314" s="1" t="str">
        <f t="shared" si="2087"/>
        <v>21:0219</v>
      </c>
      <c r="E14314" t="s">
        <v>55809</v>
      </c>
      <c r="F14314" t="s">
        <v>55810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 t="s">
        <v>3590</v>
      </c>
      <c r="P14314" t="s">
        <v>4464</v>
      </c>
      <c r="Q14314" t="s">
        <v>23</v>
      </c>
    </row>
    <row r="14315" spans="1:17" x14ac:dyDescent="0.25">
      <c r="A14315" t="s">
        <v>55811</v>
      </c>
      <c r="B14315" t="s">
        <v>55812</v>
      </c>
      <c r="C14315" s="1" t="str">
        <f t="shared" si="2086"/>
        <v>21:0763</v>
      </c>
      <c r="D14315" s="1" t="str">
        <f t="shared" si="2087"/>
        <v>21:0219</v>
      </c>
      <c r="E14315" t="s">
        <v>55813</v>
      </c>
      <c r="F14315" t="s">
        <v>55814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 t="s">
        <v>21</v>
      </c>
      <c r="P14315" t="s">
        <v>5755</v>
      </c>
      <c r="Q14315" t="s">
        <v>71</v>
      </c>
    </row>
    <row r="14316" spans="1:17" x14ac:dyDescent="0.25">
      <c r="A14316" t="s">
        <v>55815</v>
      </c>
      <c r="B14316" t="s">
        <v>55816</v>
      </c>
      <c r="C14316" s="1" t="str">
        <f t="shared" si="2086"/>
        <v>21:0763</v>
      </c>
      <c r="D14316" s="1" t="str">
        <f t="shared" si="2087"/>
        <v>21:0219</v>
      </c>
      <c r="E14316" t="s">
        <v>55817</v>
      </c>
      <c r="F14316" t="s">
        <v>55818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 t="s">
        <v>21</v>
      </c>
      <c r="P14316" t="s">
        <v>6741</v>
      </c>
      <c r="Q14316" t="s">
        <v>93</v>
      </c>
    </row>
    <row r="14317" spans="1:17" x14ac:dyDescent="0.25">
      <c r="A14317" t="s">
        <v>55819</v>
      </c>
      <c r="B14317" t="s">
        <v>55820</v>
      </c>
      <c r="C14317" s="1" t="str">
        <f t="shared" si="2086"/>
        <v>21:0763</v>
      </c>
      <c r="D14317" s="1" t="str">
        <f t="shared" si="2087"/>
        <v>21:0219</v>
      </c>
      <c r="E14317" t="s">
        <v>55821</v>
      </c>
      <c r="F14317" t="s">
        <v>55822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 t="s">
        <v>101</v>
      </c>
      <c r="P14317" t="s">
        <v>4464</v>
      </c>
      <c r="Q14317" t="s">
        <v>46</v>
      </c>
    </row>
    <row r="14318" spans="1:17" x14ac:dyDescent="0.25">
      <c r="A14318" t="s">
        <v>55823</v>
      </c>
      <c r="B14318" t="s">
        <v>55824</v>
      </c>
      <c r="C14318" s="1" t="str">
        <f t="shared" si="2086"/>
        <v>21:0763</v>
      </c>
      <c r="D14318" s="1" t="str">
        <f t="shared" si="2087"/>
        <v>21:0219</v>
      </c>
      <c r="E14318" t="s">
        <v>55825</v>
      </c>
      <c r="F14318" t="s">
        <v>55826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 t="s">
        <v>21219</v>
      </c>
      <c r="P14318" t="s">
        <v>3569</v>
      </c>
      <c r="Q14318" t="s">
        <v>46</v>
      </c>
    </row>
    <row r="14319" spans="1:17" x14ac:dyDescent="0.25">
      <c r="A14319" t="s">
        <v>55827</v>
      </c>
      <c r="B14319" t="s">
        <v>55828</v>
      </c>
      <c r="C14319" s="1" t="str">
        <f t="shared" si="2086"/>
        <v>21:0763</v>
      </c>
      <c r="D14319" s="1" t="str">
        <f t="shared" si="2087"/>
        <v>21:0219</v>
      </c>
      <c r="E14319" t="s">
        <v>55829</v>
      </c>
      <c r="F14319" t="s">
        <v>55830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 t="s">
        <v>244</v>
      </c>
      <c r="P14319" t="s">
        <v>880</v>
      </c>
      <c r="Q14319" t="s">
        <v>46</v>
      </c>
    </row>
    <row r="14320" spans="1:17" x14ac:dyDescent="0.25">
      <c r="A14320" t="s">
        <v>55831</v>
      </c>
      <c r="B14320" t="s">
        <v>55832</v>
      </c>
      <c r="C14320" s="1" t="str">
        <f t="shared" si="2086"/>
        <v>21:0763</v>
      </c>
      <c r="D14320" s="1" t="str">
        <f t="shared" si="2087"/>
        <v>21:0219</v>
      </c>
      <c r="E14320" t="s">
        <v>55833</v>
      </c>
      <c r="F14320" t="s">
        <v>55834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 t="s">
        <v>225</v>
      </c>
      <c r="P14320" t="s">
        <v>631</v>
      </c>
      <c r="Q14320" t="s">
        <v>103</v>
      </c>
    </row>
    <row r="14321" spans="1:17" x14ac:dyDescent="0.25">
      <c r="A14321" t="s">
        <v>55835</v>
      </c>
      <c r="B14321" t="s">
        <v>55836</v>
      </c>
      <c r="C14321" s="1" t="str">
        <f t="shared" si="2086"/>
        <v>21:0763</v>
      </c>
      <c r="D14321" s="1" t="str">
        <f t="shared" si="2087"/>
        <v>21:0219</v>
      </c>
      <c r="E14321" t="s">
        <v>55837</v>
      </c>
      <c r="F14321" t="s">
        <v>55838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 t="s">
        <v>311</v>
      </c>
      <c r="P14321" t="s">
        <v>2212</v>
      </c>
      <c r="Q14321" t="s">
        <v>59</v>
      </c>
    </row>
    <row r="14322" spans="1:17" x14ac:dyDescent="0.25">
      <c r="A14322" t="s">
        <v>55839</v>
      </c>
      <c r="B14322" t="s">
        <v>55840</v>
      </c>
      <c r="C14322" s="1" t="str">
        <f t="shared" si="2086"/>
        <v>21:0763</v>
      </c>
      <c r="D14322" s="1" t="str">
        <f t="shared" si="2087"/>
        <v>21:0219</v>
      </c>
      <c r="E14322" t="s">
        <v>55841</v>
      </c>
      <c r="F14322" t="s">
        <v>55842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 t="s">
        <v>21</v>
      </c>
      <c r="P14322" t="s">
        <v>397</v>
      </c>
      <c r="Q14322" t="s">
        <v>149</v>
      </c>
    </row>
    <row r="14323" spans="1:17" x14ac:dyDescent="0.25">
      <c r="A14323" t="s">
        <v>55843</v>
      </c>
      <c r="B14323" t="s">
        <v>55844</v>
      </c>
      <c r="C14323" s="1" t="str">
        <f t="shared" si="2086"/>
        <v>21:0763</v>
      </c>
      <c r="D14323" s="1" t="str">
        <f t="shared" si="2087"/>
        <v>21:0219</v>
      </c>
      <c r="E14323" t="s">
        <v>55845</v>
      </c>
      <c r="F14323" t="s">
        <v>55846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 t="s">
        <v>2129</v>
      </c>
      <c r="P14323" t="s">
        <v>583</v>
      </c>
      <c r="Q14323" t="s">
        <v>522</v>
      </c>
    </row>
    <row r="14324" spans="1:17" x14ac:dyDescent="0.25">
      <c r="A14324" t="s">
        <v>55847</v>
      </c>
      <c r="B14324" t="s">
        <v>55848</v>
      </c>
      <c r="C14324" s="1" t="str">
        <f t="shared" si="2086"/>
        <v>21:0763</v>
      </c>
      <c r="D14324" s="1" t="str">
        <f t="shared" si="2087"/>
        <v>21:0219</v>
      </c>
      <c r="E14324" t="s">
        <v>55849</v>
      </c>
      <c r="F14324" t="s">
        <v>55850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 t="s">
        <v>220</v>
      </c>
      <c r="P14324" t="s">
        <v>2212</v>
      </c>
      <c r="Q14324" t="s">
        <v>29</v>
      </c>
    </row>
    <row r="14325" spans="1:17" x14ac:dyDescent="0.25">
      <c r="A14325" t="s">
        <v>55851</v>
      </c>
      <c r="B14325" t="s">
        <v>55852</v>
      </c>
      <c r="C14325" s="1" t="str">
        <f t="shared" si="2086"/>
        <v>21:0763</v>
      </c>
      <c r="D14325" s="1" t="str">
        <f t="shared" si="2087"/>
        <v>21:0219</v>
      </c>
      <c r="E14325" t="s">
        <v>55849</v>
      </c>
      <c r="F14325" t="s">
        <v>55853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 t="s">
        <v>21</v>
      </c>
      <c r="P14325" t="s">
        <v>397</v>
      </c>
      <c r="Q14325" t="s">
        <v>198</v>
      </c>
    </row>
    <row r="14326" spans="1:17" x14ac:dyDescent="0.25">
      <c r="A14326" t="s">
        <v>55854</v>
      </c>
      <c r="B14326" t="s">
        <v>55855</v>
      </c>
      <c r="C14326" s="1" t="str">
        <f t="shared" si="2086"/>
        <v>21:0763</v>
      </c>
      <c r="D14326" s="1" t="str">
        <f t="shared" si="2087"/>
        <v>21:0219</v>
      </c>
      <c r="E14326" t="s">
        <v>55856</v>
      </c>
      <c r="F14326" t="s">
        <v>55857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  <c r="O14326" t="s">
        <v>108</v>
      </c>
      <c r="P14326" t="s">
        <v>108</v>
      </c>
      <c r="Q14326" t="s">
        <v>108</v>
      </c>
    </row>
    <row r="14327" spans="1:17" x14ac:dyDescent="0.25">
      <c r="A14327" t="s">
        <v>55858</v>
      </c>
      <c r="B14327" t="s">
        <v>55859</v>
      </c>
      <c r="C14327" s="1" t="str">
        <f t="shared" si="2086"/>
        <v>21:0763</v>
      </c>
      <c r="D14327" s="1" t="str">
        <f t="shared" si="2087"/>
        <v>21:0219</v>
      </c>
      <c r="E14327" t="s">
        <v>55860</v>
      </c>
      <c r="F14327" t="s">
        <v>55861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 t="s">
        <v>3085</v>
      </c>
      <c r="P14327" t="s">
        <v>22</v>
      </c>
      <c r="Q14327" t="s">
        <v>23</v>
      </c>
    </row>
    <row r="14328" spans="1:17" x14ac:dyDescent="0.25">
      <c r="A14328" t="s">
        <v>55862</v>
      </c>
      <c r="B14328" t="s">
        <v>55863</v>
      </c>
      <c r="C14328" s="1" t="str">
        <f t="shared" si="2086"/>
        <v>21:0763</v>
      </c>
      <c r="D14328" s="1" t="str">
        <f t="shared" si="2087"/>
        <v>21:0219</v>
      </c>
      <c r="E14328" t="s">
        <v>55864</v>
      </c>
      <c r="F14328" t="s">
        <v>55865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 t="s">
        <v>607</v>
      </c>
      <c r="P14328" t="s">
        <v>583</v>
      </c>
      <c r="Q14328" t="s">
        <v>23</v>
      </c>
    </row>
    <row r="14329" spans="1:17" x14ac:dyDescent="0.25">
      <c r="A14329" t="s">
        <v>55866</v>
      </c>
      <c r="B14329" t="s">
        <v>55867</v>
      </c>
      <c r="C14329" s="1" t="str">
        <f t="shared" si="2086"/>
        <v>21:0763</v>
      </c>
      <c r="D14329" s="1" t="str">
        <f t="shared" si="2087"/>
        <v>21:0219</v>
      </c>
      <c r="E14329" t="s">
        <v>55868</v>
      </c>
      <c r="F14329" t="s">
        <v>55869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 t="s">
        <v>311</v>
      </c>
      <c r="P14329" t="s">
        <v>583</v>
      </c>
      <c r="Q14329" t="s">
        <v>29</v>
      </c>
    </row>
    <row r="14330" spans="1:17" x14ac:dyDescent="0.25">
      <c r="A14330" t="s">
        <v>55870</v>
      </c>
      <c r="B14330" t="s">
        <v>55871</v>
      </c>
      <c r="C14330" s="1" t="str">
        <f t="shared" si="2086"/>
        <v>21:0763</v>
      </c>
      <c r="D14330" s="1" t="str">
        <f t="shared" si="2087"/>
        <v>21:0219</v>
      </c>
      <c r="E14330" t="s">
        <v>55872</v>
      </c>
      <c r="F14330" t="s">
        <v>55873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 t="s">
        <v>370</v>
      </c>
      <c r="P14330" t="s">
        <v>631</v>
      </c>
      <c r="Q14330" t="s">
        <v>71</v>
      </c>
    </row>
    <row r="14331" spans="1:17" x14ac:dyDescent="0.25">
      <c r="A14331" t="s">
        <v>55874</v>
      </c>
      <c r="B14331" t="s">
        <v>55875</v>
      </c>
      <c r="C14331" s="1" t="str">
        <f t="shared" si="2086"/>
        <v>21:0763</v>
      </c>
      <c r="D14331" s="1" t="str">
        <f t="shared" si="2087"/>
        <v>21:0219</v>
      </c>
      <c r="E14331" t="s">
        <v>55876</v>
      </c>
      <c r="F14331" t="s">
        <v>55877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 t="s">
        <v>21</v>
      </c>
      <c r="P14331" t="s">
        <v>636</v>
      </c>
      <c r="Q14331" t="s">
        <v>93</v>
      </c>
    </row>
    <row r="14332" spans="1:17" x14ac:dyDescent="0.25">
      <c r="A14332" t="s">
        <v>55878</v>
      </c>
      <c r="B14332" t="s">
        <v>55879</v>
      </c>
      <c r="C14332" s="1" t="str">
        <f t="shared" si="2086"/>
        <v>21:0763</v>
      </c>
      <c r="D14332" s="1" t="str">
        <f t="shared" si="2087"/>
        <v>21:0219</v>
      </c>
      <c r="E14332" t="s">
        <v>55880</v>
      </c>
      <c r="F14332" t="s">
        <v>55881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  <c r="O14332" t="s">
        <v>108</v>
      </c>
      <c r="P14332" t="s">
        <v>108</v>
      </c>
      <c r="Q14332" t="s">
        <v>108</v>
      </c>
    </row>
    <row r="14333" spans="1:17" x14ac:dyDescent="0.25">
      <c r="A14333" t="s">
        <v>55882</v>
      </c>
      <c r="B14333" t="s">
        <v>55883</v>
      </c>
      <c r="C14333" s="1" t="str">
        <f t="shared" si="2086"/>
        <v>21:0763</v>
      </c>
      <c r="D14333" s="1" t="str">
        <f t="shared" si="2087"/>
        <v>21:0219</v>
      </c>
      <c r="E14333" t="s">
        <v>55884</v>
      </c>
      <c r="F14333" t="s">
        <v>55885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 t="s">
        <v>21</v>
      </c>
      <c r="P14333" t="s">
        <v>391</v>
      </c>
      <c r="Q14333" t="s">
        <v>88</v>
      </c>
    </row>
    <row r="14334" spans="1:17" x14ac:dyDescent="0.25">
      <c r="A14334" t="s">
        <v>55886</v>
      </c>
      <c r="B14334" t="s">
        <v>55887</v>
      </c>
      <c r="C14334" s="1" t="str">
        <f t="shared" si="2086"/>
        <v>21:0763</v>
      </c>
      <c r="D14334" s="1" t="str">
        <f t="shared" si="2087"/>
        <v>21:0219</v>
      </c>
      <c r="E14334" t="s">
        <v>55888</v>
      </c>
      <c r="F14334" t="s">
        <v>55889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 t="s">
        <v>1771</v>
      </c>
      <c r="P14334" t="s">
        <v>2943</v>
      </c>
      <c r="Q14334" t="s">
        <v>23</v>
      </c>
    </row>
    <row r="14335" spans="1:17" x14ac:dyDescent="0.25">
      <c r="A14335" t="s">
        <v>55890</v>
      </c>
      <c r="B14335" t="s">
        <v>55891</v>
      </c>
      <c r="C14335" s="1" t="str">
        <f t="shared" si="2086"/>
        <v>21:0763</v>
      </c>
      <c r="D14335" s="1" t="str">
        <f t="shared" si="2087"/>
        <v>21:0219</v>
      </c>
      <c r="E14335" t="s">
        <v>55892</v>
      </c>
      <c r="F14335" t="s">
        <v>55893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  <c r="O14335" t="s">
        <v>108</v>
      </c>
      <c r="P14335" t="s">
        <v>108</v>
      </c>
      <c r="Q14335" t="s">
        <v>108</v>
      </c>
    </row>
    <row r="14336" spans="1:17" x14ac:dyDescent="0.25">
      <c r="A14336" t="s">
        <v>55894</v>
      </c>
      <c r="B14336" t="s">
        <v>55895</v>
      </c>
      <c r="C14336" s="1" t="str">
        <f t="shared" si="2086"/>
        <v>21:0763</v>
      </c>
      <c r="D14336" s="1" t="str">
        <f t="shared" si="2087"/>
        <v>21:0219</v>
      </c>
      <c r="E14336" t="s">
        <v>55896</v>
      </c>
      <c r="F14336" t="s">
        <v>55897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 t="s">
        <v>21</v>
      </c>
      <c r="P14336" t="s">
        <v>2943</v>
      </c>
      <c r="Q14336" t="s">
        <v>2366</v>
      </c>
    </row>
    <row r="14337" spans="1:17" x14ac:dyDescent="0.25">
      <c r="A14337" t="s">
        <v>55898</v>
      </c>
      <c r="B14337" t="s">
        <v>55899</v>
      </c>
      <c r="C14337" s="1" t="str">
        <f t="shared" si="2086"/>
        <v>21:0763</v>
      </c>
      <c r="D14337" s="1" t="str">
        <f t="shared" si="2087"/>
        <v>21:0219</v>
      </c>
      <c r="E14337" t="s">
        <v>55900</v>
      </c>
      <c r="F14337" t="s">
        <v>55901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 t="s">
        <v>21</v>
      </c>
      <c r="P14337" t="s">
        <v>397</v>
      </c>
      <c r="Q14337" t="s">
        <v>93</v>
      </c>
    </row>
    <row r="14338" spans="1:17" hidden="1" x14ac:dyDescent="0.25">
      <c r="A14338" t="s">
        <v>55902</v>
      </c>
      <c r="B14338" t="s">
        <v>55903</v>
      </c>
      <c r="C14338" s="1" t="str">
        <f t="shared" si="2086"/>
        <v>21:0763</v>
      </c>
      <c r="D14338" s="1" t="str">
        <f>HYPERLINK("http://geochem.nrcan.gc.ca/cdogs/content/svy/svy_e.htm", "")</f>
        <v/>
      </c>
      <c r="G14338" s="1" t="str">
        <f>HYPERLINK("http://geochem.nrcan.gc.ca/cdogs/content/cr_/cr_00089_e.htm", "89")</f>
        <v>89</v>
      </c>
      <c r="J14338" t="s">
        <v>11703</v>
      </c>
      <c r="K14338" t="s">
        <v>11704</v>
      </c>
      <c r="O14338" t="s">
        <v>55904</v>
      </c>
      <c r="P14338" t="s">
        <v>4464</v>
      </c>
      <c r="Q14338" t="s">
        <v>392</v>
      </c>
    </row>
    <row r="14339" spans="1:17" x14ac:dyDescent="0.25">
      <c r="A14339" t="s">
        <v>55905</v>
      </c>
      <c r="B14339" t="s">
        <v>55906</v>
      </c>
      <c r="C14339" s="1" t="str">
        <f t="shared" si="2086"/>
        <v>21:0763</v>
      </c>
      <c r="D14339" s="1" t="str">
        <f t="shared" ref="D14339:D14345" si="2090">HYPERLINK("http://geochem.nrcan.gc.ca/cdogs/content/svy/svy210219_e.htm", "21:0219")</f>
        <v>21:0219</v>
      </c>
      <c r="E14339" t="s">
        <v>55907</v>
      </c>
      <c r="F14339" t="s">
        <v>55908</v>
      </c>
      <c r="H14339">
        <v>62.742966199999998</v>
      </c>
      <c r="I14339">
        <v>-131.2157832</v>
      </c>
      <c r="J14339" s="1" t="str">
        <f t="shared" ref="J14339:J14345" si="2091">HYPERLINK("http://geochem.nrcan.gc.ca/cdogs/content/kwd/kwd020018_e.htm", "Fluid (stream)")</f>
        <v>Fluid (stream)</v>
      </c>
      <c r="K14339" s="1" t="str">
        <f t="shared" ref="K14339:K14345" si="2092">HYPERLINK("http://geochem.nrcan.gc.ca/cdogs/content/kwd/kwd080007_e.htm", "Untreated Water")</f>
        <v>Untreated Water</v>
      </c>
      <c r="O14339" t="s">
        <v>21</v>
      </c>
      <c r="P14339" t="s">
        <v>397</v>
      </c>
      <c r="Q14339" t="s">
        <v>93</v>
      </c>
    </row>
    <row r="14340" spans="1:17" x14ac:dyDescent="0.25">
      <c r="A14340" t="s">
        <v>55909</v>
      </c>
      <c r="B14340" t="s">
        <v>55910</v>
      </c>
      <c r="C14340" s="1" t="str">
        <f t="shared" si="2086"/>
        <v>21:0763</v>
      </c>
      <c r="D14340" s="1" t="str">
        <f t="shared" si="2090"/>
        <v>21:0219</v>
      </c>
      <c r="E14340" t="s">
        <v>55907</v>
      </c>
      <c r="F14340" t="s">
        <v>55911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 t="s">
        <v>21</v>
      </c>
      <c r="P14340" t="s">
        <v>583</v>
      </c>
      <c r="Q14340" t="s">
        <v>149</v>
      </c>
    </row>
    <row r="14341" spans="1:17" x14ac:dyDescent="0.25">
      <c r="A14341" t="s">
        <v>55912</v>
      </c>
      <c r="B14341" t="s">
        <v>55913</v>
      </c>
      <c r="C14341" s="1" t="str">
        <f t="shared" si="2086"/>
        <v>21:0763</v>
      </c>
      <c r="D14341" s="1" t="str">
        <f t="shared" si="2090"/>
        <v>21:0219</v>
      </c>
      <c r="E14341" t="s">
        <v>55914</v>
      </c>
      <c r="F14341" t="s">
        <v>55915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 t="s">
        <v>21</v>
      </c>
      <c r="P14341" t="s">
        <v>583</v>
      </c>
      <c r="Q14341" t="s">
        <v>215</v>
      </c>
    </row>
    <row r="14342" spans="1:17" x14ac:dyDescent="0.25">
      <c r="A14342" t="s">
        <v>55916</v>
      </c>
      <c r="B14342" t="s">
        <v>55917</v>
      </c>
      <c r="C14342" s="1" t="str">
        <f t="shared" si="2086"/>
        <v>21:0763</v>
      </c>
      <c r="D14342" s="1" t="str">
        <f t="shared" si="2090"/>
        <v>21:0219</v>
      </c>
      <c r="E14342" t="s">
        <v>55918</v>
      </c>
      <c r="F14342" t="s">
        <v>55919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 t="s">
        <v>21</v>
      </c>
      <c r="P14342" t="s">
        <v>22</v>
      </c>
      <c r="Q14342" t="s">
        <v>143</v>
      </c>
    </row>
    <row r="14343" spans="1:17" x14ac:dyDescent="0.25">
      <c r="A14343" t="s">
        <v>55920</v>
      </c>
      <c r="B14343" t="s">
        <v>55921</v>
      </c>
      <c r="C14343" s="1" t="str">
        <f t="shared" si="2086"/>
        <v>21:0763</v>
      </c>
      <c r="D14343" s="1" t="str">
        <f t="shared" si="2090"/>
        <v>21:0219</v>
      </c>
      <c r="E14343" t="s">
        <v>55922</v>
      </c>
      <c r="F14343" t="s">
        <v>55923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 t="s">
        <v>1818</v>
      </c>
      <c r="P14343" t="s">
        <v>22</v>
      </c>
      <c r="Q14343" t="s">
        <v>392</v>
      </c>
    </row>
    <row r="14344" spans="1:17" x14ac:dyDescent="0.25">
      <c r="A14344" t="s">
        <v>55924</v>
      </c>
      <c r="B14344" t="s">
        <v>55925</v>
      </c>
      <c r="C14344" s="1" t="str">
        <f t="shared" si="2086"/>
        <v>21:0763</v>
      </c>
      <c r="D14344" s="1" t="str">
        <f t="shared" si="2090"/>
        <v>21:0219</v>
      </c>
      <c r="E14344" t="s">
        <v>55926</v>
      </c>
      <c r="F14344" t="s">
        <v>55927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 t="s">
        <v>21</v>
      </c>
      <c r="P14344" t="s">
        <v>45</v>
      </c>
      <c r="Q14344" t="s">
        <v>29</v>
      </c>
    </row>
    <row r="14345" spans="1:17" x14ac:dyDescent="0.25">
      <c r="A14345" t="s">
        <v>55928</v>
      </c>
      <c r="B14345" t="s">
        <v>55929</v>
      </c>
      <c r="C14345" s="1" t="str">
        <f t="shared" si="2086"/>
        <v>21:0763</v>
      </c>
      <c r="D14345" s="1" t="str">
        <f t="shared" si="2090"/>
        <v>21:0219</v>
      </c>
      <c r="E14345" t="s">
        <v>55930</v>
      </c>
      <c r="F14345" t="s">
        <v>55931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 t="s">
        <v>76</v>
      </c>
      <c r="P14345" t="s">
        <v>45</v>
      </c>
      <c r="Q14345" t="s">
        <v>23</v>
      </c>
    </row>
    <row r="14346" spans="1:17" hidden="1" x14ac:dyDescent="0.25">
      <c r="A14346" t="s">
        <v>55932</v>
      </c>
      <c r="B14346" t="s">
        <v>55933</v>
      </c>
      <c r="C14346" s="1" t="str">
        <f t="shared" si="2086"/>
        <v>21:0763</v>
      </c>
      <c r="D14346" s="1" t="str">
        <f>HYPERLINK("http://geochem.nrcan.gc.ca/cdogs/content/svy/svy_e.htm", "")</f>
        <v/>
      </c>
      <c r="G14346" s="1" t="str">
        <f>HYPERLINK("http://geochem.nrcan.gc.ca/cdogs/content/cr_/cr_00088_e.htm", "88")</f>
        <v>88</v>
      </c>
      <c r="J14346" t="s">
        <v>11703</v>
      </c>
      <c r="K14346" t="s">
        <v>11704</v>
      </c>
      <c r="O14346" t="s">
        <v>220</v>
      </c>
      <c r="P14346" t="s">
        <v>583</v>
      </c>
      <c r="Q14346" t="s">
        <v>103</v>
      </c>
    </row>
    <row r="14347" spans="1:17" x14ac:dyDescent="0.25">
      <c r="A14347" t="s">
        <v>55934</v>
      </c>
      <c r="B14347" t="s">
        <v>55935</v>
      </c>
      <c r="C14347" s="1" t="str">
        <f t="shared" si="2086"/>
        <v>21:0763</v>
      </c>
      <c r="D14347" s="1" t="str">
        <f t="shared" ref="D14347:D14359" si="2093">HYPERLINK("http://geochem.nrcan.gc.ca/cdogs/content/svy/svy210219_e.htm", "21:0219")</f>
        <v>21:0219</v>
      </c>
      <c r="E14347" t="s">
        <v>55936</v>
      </c>
      <c r="F14347" t="s">
        <v>55937</v>
      </c>
      <c r="H14347">
        <v>62.740455099999998</v>
      </c>
      <c r="I14347">
        <v>-131.49948280000001</v>
      </c>
      <c r="J14347" s="1" t="str">
        <f t="shared" ref="J14347:J14359" si="2094">HYPERLINK("http://geochem.nrcan.gc.ca/cdogs/content/kwd/kwd020018_e.htm", "Fluid (stream)")</f>
        <v>Fluid (stream)</v>
      </c>
      <c r="K14347" s="1" t="str">
        <f t="shared" ref="K14347:K14359" si="2095">HYPERLINK("http://geochem.nrcan.gc.ca/cdogs/content/kwd/kwd080007_e.htm", "Untreated Water")</f>
        <v>Untreated Water</v>
      </c>
      <c r="O14347" t="s">
        <v>21</v>
      </c>
      <c r="P14347" t="s">
        <v>22</v>
      </c>
      <c r="Q14347" t="s">
        <v>215</v>
      </c>
    </row>
    <row r="14348" spans="1:17" x14ac:dyDescent="0.25">
      <c r="A14348" t="s">
        <v>55938</v>
      </c>
      <c r="B14348" t="s">
        <v>55939</v>
      </c>
      <c r="C14348" s="1" t="str">
        <f t="shared" si="2086"/>
        <v>21:0763</v>
      </c>
      <c r="D14348" s="1" t="str">
        <f t="shared" si="2093"/>
        <v>21:0219</v>
      </c>
      <c r="E14348" t="s">
        <v>55940</v>
      </c>
      <c r="F14348" t="s">
        <v>55941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 t="s">
        <v>311</v>
      </c>
      <c r="P14348" t="s">
        <v>22</v>
      </c>
      <c r="Q14348" t="s">
        <v>522</v>
      </c>
    </row>
    <row r="14349" spans="1:17" x14ac:dyDescent="0.25">
      <c r="A14349" t="s">
        <v>55942</v>
      </c>
      <c r="B14349" t="s">
        <v>55943</v>
      </c>
      <c r="C14349" s="1" t="str">
        <f t="shared" si="2086"/>
        <v>21:0763</v>
      </c>
      <c r="D14349" s="1" t="str">
        <f t="shared" si="2093"/>
        <v>21:0219</v>
      </c>
      <c r="E14349" t="s">
        <v>55944</v>
      </c>
      <c r="F14349" t="s">
        <v>55945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 t="s">
        <v>101</v>
      </c>
      <c r="P14349" t="s">
        <v>356</v>
      </c>
      <c r="Q14349" t="s">
        <v>103</v>
      </c>
    </row>
    <row r="14350" spans="1:17" x14ac:dyDescent="0.25">
      <c r="A14350" t="s">
        <v>55946</v>
      </c>
      <c r="B14350" t="s">
        <v>55947</v>
      </c>
      <c r="C14350" s="1" t="str">
        <f t="shared" si="2086"/>
        <v>21:0763</v>
      </c>
      <c r="D14350" s="1" t="str">
        <f t="shared" si="2093"/>
        <v>21:0219</v>
      </c>
      <c r="E14350" t="s">
        <v>55948</v>
      </c>
      <c r="F14350" t="s">
        <v>55949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 t="s">
        <v>21</v>
      </c>
      <c r="P14350" t="s">
        <v>45</v>
      </c>
      <c r="Q14350" t="s">
        <v>189</v>
      </c>
    </row>
    <row r="14351" spans="1:17" x14ac:dyDescent="0.25">
      <c r="A14351" t="s">
        <v>55950</v>
      </c>
      <c r="B14351" t="s">
        <v>55951</v>
      </c>
      <c r="C14351" s="1" t="str">
        <f t="shared" si="2086"/>
        <v>21:0763</v>
      </c>
      <c r="D14351" s="1" t="str">
        <f t="shared" si="2093"/>
        <v>21:0219</v>
      </c>
      <c r="E14351" t="s">
        <v>55952</v>
      </c>
      <c r="F14351" t="s">
        <v>55953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 t="s">
        <v>113</v>
      </c>
      <c r="P14351" t="s">
        <v>356</v>
      </c>
      <c r="Q14351" t="s">
        <v>46</v>
      </c>
    </row>
    <row r="14352" spans="1:17" x14ac:dyDescent="0.25">
      <c r="A14352" t="s">
        <v>55954</v>
      </c>
      <c r="B14352" t="s">
        <v>55955</v>
      </c>
      <c r="C14352" s="1" t="str">
        <f t="shared" si="2086"/>
        <v>21:0763</v>
      </c>
      <c r="D14352" s="1" t="str">
        <f t="shared" si="2093"/>
        <v>21:0219</v>
      </c>
      <c r="E14352" t="s">
        <v>55956</v>
      </c>
      <c r="F14352" t="s">
        <v>55957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 t="s">
        <v>327</v>
      </c>
      <c r="P14352" t="s">
        <v>22</v>
      </c>
      <c r="Q14352" t="s">
        <v>23</v>
      </c>
    </row>
    <row r="14353" spans="1:17" x14ac:dyDescent="0.25">
      <c r="A14353" t="s">
        <v>55958</v>
      </c>
      <c r="B14353" t="s">
        <v>55959</v>
      </c>
      <c r="C14353" s="1" t="str">
        <f t="shared" si="2086"/>
        <v>21:0763</v>
      </c>
      <c r="D14353" s="1" t="str">
        <f t="shared" si="2093"/>
        <v>21:0219</v>
      </c>
      <c r="E14353" t="s">
        <v>55960</v>
      </c>
      <c r="F14353" t="s">
        <v>55961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 t="s">
        <v>1597</v>
      </c>
      <c r="P14353" t="s">
        <v>356</v>
      </c>
      <c r="Q14353" t="s">
        <v>35</v>
      </c>
    </row>
    <row r="14354" spans="1:17" x14ac:dyDescent="0.25">
      <c r="A14354" t="s">
        <v>55962</v>
      </c>
      <c r="B14354" t="s">
        <v>55963</v>
      </c>
      <c r="C14354" s="1" t="str">
        <f t="shared" si="2086"/>
        <v>21:0763</v>
      </c>
      <c r="D14354" s="1" t="str">
        <f t="shared" si="2093"/>
        <v>21:0219</v>
      </c>
      <c r="E14354" t="s">
        <v>55964</v>
      </c>
      <c r="F14354" t="s">
        <v>55965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 t="s">
        <v>21</v>
      </c>
      <c r="P14354" t="s">
        <v>45</v>
      </c>
      <c r="Q14354" t="s">
        <v>522</v>
      </c>
    </row>
    <row r="14355" spans="1:17" x14ac:dyDescent="0.25">
      <c r="A14355" t="s">
        <v>55966</v>
      </c>
      <c r="B14355" t="s">
        <v>55967</v>
      </c>
      <c r="C14355" s="1" t="str">
        <f t="shared" si="2086"/>
        <v>21:0763</v>
      </c>
      <c r="D14355" s="1" t="str">
        <f t="shared" si="2093"/>
        <v>21:0219</v>
      </c>
      <c r="E14355" t="s">
        <v>55968</v>
      </c>
      <c r="F14355" t="s">
        <v>55969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 t="s">
        <v>244</v>
      </c>
      <c r="P14355" t="s">
        <v>45</v>
      </c>
      <c r="Q14355" t="s">
        <v>23</v>
      </c>
    </row>
    <row r="14356" spans="1:17" x14ac:dyDescent="0.25">
      <c r="A14356" t="s">
        <v>55970</v>
      </c>
      <c r="B14356" t="s">
        <v>55971</v>
      </c>
      <c r="C14356" s="1" t="str">
        <f t="shared" si="2086"/>
        <v>21:0763</v>
      </c>
      <c r="D14356" s="1" t="str">
        <f t="shared" si="2093"/>
        <v>21:0219</v>
      </c>
      <c r="E14356" t="s">
        <v>55972</v>
      </c>
      <c r="F14356" t="s">
        <v>55973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 t="s">
        <v>3027</v>
      </c>
      <c r="P14356" t="s">
        <v>356</v>
      </c>
      <c r="Q14356" t="s">
        <v>365</v>
      </c>
    </row>
    <row r="14357" spans="1:17" x14ac:dyDescent="0.25">
      <c r="A14357" t="s">
        <v>55974</v>
      </c>
      <c r="B14357" t="s">
        <v>55975</v>
      </c>
      <c r="C14357" s="1" t="str">
        <f t="shared" si="2086"/>
        <v>21:0763</v>
      </c>
      <c r="D14357" s="1" t="str">
        <f t="shared" si="2093"/>
        <v>21:0219</v>
      </c>
      <c r="E14357" t="s">
        <v>55976</v>
      </c>
      <c r="F14357" t="s">
        <v>55977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 t="s">
        <v>101</v>
      </c>
      <c r="P14357" t="s">
        <v>45</v>
      </c>
      <c r="Q14357" t="s">
        <v>23</v>
      </c>
    </row>
    <row r="14358" spans="1:17" x14ac:dyDescent="0.25">
      <c r="A14358" t="s">
        <v>55978</v>
      </c>
      <c r="B14358" t="s">
        <v>55979</v>
      </c>
      <c r="C14358" s="1" t="str">
        <f t="shared" si="2086"/>
        <v>21:0763</v>
      </c>
      <c r="D14358" s="1" t="str">
        <f t="shared" si="2093"/>
        <v>21:0219</v>
      </c>
      <c r="E14358" t="s">
        <v>55980</v>
      </c>
      <c r="F14358" t="s">
        <v>55981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 t="s">
        <v>21</v>
      </c>
      <c r="P14358" t="s">
        <v>2943</v>
      </c>
      <c r="Q14358" t="s">
        <v>103</v>
      </c>
    </row>
    <row r="14359" spans="1:17" x14ac:dyDescent="0.25">
      <c r="A14359" t="s">
        <v>55982</v>
      </c>
      <c r="B14359" t="s">
        <v>55983</v>
      </c>
      <c r="C14359" s="1" t="str">
        <f t="shared" si="2086"/>
        <v>21:0763</v>
      </c>
      <c r="D14359" s="1" t="str">
        <f t="shared" si="2093"/>
        <v>21:0219</v>
      </c>
      <c r="E14359" t="s">
        <v>55984</v>
      </c>
      <c r="F14359" t="s">
        <v>55985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 t="s">
        <v>244</v>
      </c>
      <c r="P14359" t="s">
        <v>1515</v>
      </c>
      <c r="Q14359" t="s">
        <v>59</v>
      </c>
    </row>
    <row r="14360" spans="1:17" hidden="1" x14ac:dyDescent="0.25">
      <c r="A14360" t="s">
        <v>55986</v>
      </c>
      <c r="B14360" t="s">
        <v>55987</v>
      </c>
      <c r="C14360" s="1" t="str">
        <f t="shared" si="2086"/>
        <v>21:0763</v>
      </c>
      <c r="D14360" s="1" t="str">
        <f>HYPERLINK("http://geochem.nrcan.gc.ca/cdogs/content/svy/svy_e.htm", "")</f>
        <v/>
      </c>
      <c r="G14360" s="1" t="str">
        <f>HYPERLINK("http://geochem.nrcan.gc.ca/cdogs/content/cr_/cr_00087_e.htm", "87")</f>
        <v>87</v>
      </c>
      <c r="J14360" t="s">
        <v>11703</v>
      </c>
      <c r="K14360" t="s">
        <v>11704</v>
      </c>
      <c r="O14360" t="s">
        <v>576</v>
      </c>
      <c r="P14360" t="s">
        <v>1515</v>
      </c>
      <c r="Q14360" t="s">
        <v>46</v>
      </c>
    </row>
    <row r="14361" spans="1:17" x14ac:dyDescent="0.25">
      <c r="A14361" t="s">
        <v>55988</v>
      </c>
      <c r="B14361" t="s">
        <v>55989</v>
      </c>
      <c r="C14361" s="1" t="str">
        <f t="shared" si="2086"/>
        <v>21:0763</v>
      </c>
      <c r="D14361" s="1" t="str">
        <f t="shared" ref="D14361:D14383" si="2096">HYPERLINK("http://geochem.nrcan.gc.ca/cdogs/content/svy/svy210219_e.htm", "21:0219")</f>
        <v>21:0219</v>
      </c>
      <c r="E14361" t="s">
        <v>55990</v>
      </c>
      <c r="F14361" t="s">
        <v>55991</v>
      </c>
      <c r="H14361">
        <v>62.702402200000002</v>
      </c>
      <c r="I14361">
        <v>-131.29463340000001</v>
      </c>
      <c r="J14361" s="1" t="str">
        <f t="shared" ref="J14361:J14383" si="2097">HYPERLINK("http://geochem.nrcan.gc.ca/cdogs/content/kwd/kwd020018_e.htm", "Fluid (stream)")</f>
        <v>Fluid (stream)</v>
      </c>
      <c r="K14361" s="1" t="str">
        <f t="shared" ref="K14361:K14383" si="2098">HYPERLINK("http://geochem.nrcan.gc.ca/cdogs/content/kwd/kwd080007_e.htm", "Untreated Water")</f>
        <v>Untreated Water</v>
      </c>
      <c r="O14361" t="s">
        <v>101</v>
      </c>
      <c r="P14361" t="s">
        <v>397</v>
      </c>
      <c r="Q14361" t="s">
        <v>46</v>
      </c>
    </row>
    <row r="14362" spans="1:17" x14ac:dyDescent="0.25">
      <c r="A14362" t="s">
        <v>55992</v>
      </c>
      <c r="B14362" t="s">
        <v>55993</v>
      </c>
      <c r="C14362" s="1" t="str">
        <f t="shared" ref="C14362:C14425" si="2099">HYPERLINK("http://geochem.nrcan.gc.ca/cdogs/content/bdl/bdl210763_e.htm", "21:0763")</f>
        <v>21:0763</v>
      </c>
      <c r="D14362" s="1" t="str">
        <f t="shared" si="2096"/>
        <v>21:0219</v>
      </c>
      <c r="E14362" t="s">
        <v>55994</v>
      </c>
      <c r="F14362" t="s">
        <v>55995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 t="s">
        <v>101</v>
      </c>
      <c r="P14362" t="s">
        <v>1515</v>
      </c>
      <c r="Q14362" t="s">
        <v>46</v>
      </c>
    </row>
    <row r="14363" spans="1:17" x14ac:dyDescent="0.25">
      <c r="A14363" t="s">
        <v>55996</v>
      </c>
      <c r="B14363" t="s">
        <v>55997</v>
      </c>
      <c r="C14363" s="1" t="str">
        <f t="shared" si="2099"/>
        <v>21:0763</v>
      </c>
      <c r="D14363" s="1" t="str">
        <f t="shared" si="2096"/>
        <v>21:0219</v>
      </c>
      <c r="E14363" t="s">
        <v>55994</v>
      </c>
      <c r="F14363" t="s">
        <v>55998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 t="s">
        <v>21</v>
      </c>
      <c r="P14363" t="s">
        <v>2943</v>
      </c>
      <c r="Q14363" t="s">
        <v>29</v>
      </c>
    </row>
    <row r="14364" spans="1:17" x14ac:dyDescent="0.25">
      <c r="A14364" t="s">
        <v>55999</v>
      </c>
      <c r="B14364" t="s">
        <v>56000</v>
      </c>
      <c r="C14364" s="1" t="str">
        <f t="shared" si="2099"/>
        <v>21:0763</v>
      </c>
      <c r="D14364" s="1" t="str">
        <f t="shared" si="2096"/>
        <v>21:0219</v>
      </c>
      <c r="E14364" t="s">
        <v>56001</v>
      </c>
      <c r="F14364" t="s">
        <v>56002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 t="s">
        <v>21</v>
      </c>
      <c r="P14364" t="s">
        <v>397</v>
      </c>
      <c r="Q14364" t="s">
        <v>171</v>
      </c>
    </row>
    <row r="14365" spans="1:17" x14ac:dyDescent="0.25">
      <c r="A14365" t="s">
        <v>56003</v>
      </c>
      <c r="B14365" t="s">
        <v>56004</v>
      </c>
      <c r="C14365" s="1" t="str">
        <f t="shared" si="2099"/>
        <v>21:0763</v>
      </c>
      <c r="D14365" s="1" t="str">
        <f t="shared" si="2096"/>
        <v>21:0219</v>
      </c>
      <c r="E14365" t="s">
        <v>56005</v>
      </c>
      <c r="F14365" t="s">
        <v>56006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 t="s">
        <v>21</v>
      </c>
      <c r="P14365" t="s">
        <v>391</v>
      </c>
      <c r="Q14365" t="s">
        <v>93</v>
      </c>
    </row>
    <row r="14366" spans="1:17" x14ac:dyDescent="0.25">
      <c r="A14366" t="s">
        <v>56007</v>
      </c>
      <c r="B14366" t="s">
        <v>56008</v>
      </c>
      <c r="C14366" s="1" t="str">
        <f t="shared" si="2099"/>
        <v>21:0763</v>
      </c>
      <c r="D14366" s="1" t="str">
        <f t="shared" si="2096"/>
        <v>21:0219</v>
      </c>
      <c r="E14366" t="s">
        <v>56009</v>
      </c>
      <c r="F14366" t="s">
        <v>56010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 t="s">
        <v>21</v>
      </c>
      <c r="P14366" t="s">
        <v>1631</v>
      </c>
      <c r="Q14366" t="s">
        <v>215</v>
      </c>
    </row>
    <row r="14367" spans="1:17" x14ac:dyDescent="0.25">
      <c r="A14367" t="s">
        <v>56011</v>
      </c>
      <c r="B14367" t="s">
        <v>56012</v>
      </c>
      <c r="C14367" s="1" t="str">
        <f t="shared" si="2099"/>
        <v>21:0763</v>
      </c>
      <c r="D14367" s="1" t="str">
        <f t="shared" si="2096"/>
        <v>21:0219</v>
      </c>
      <c r="E14367" t="s">
        <v>56013</v>
      </c>
      <c r="F14367" t="s">
        <v>56014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 t="s">
        <v>21</v>
      </c>
      <c r="P14367" t="s">
        <v>636</v>
      </c>
      <c r="Q14367" t="s">
        <v>198</v>
      </c>
    </row>
    <row r="14368" spans="1:17" x14ac:dyDescent="0.25">
      <c r="A14368" t="s">
        <v>56015</v>
      </c>
      <c r="B14368" t="s">
        <v>56016</v>
      </c>
      <c r="C14368" s="1" t="str">
        <f t="shared" si="2099"/>
        <v>21:0763</v>
      </c>
      <c r="D14368" s="1" t="str">
        <f t="shared" si="2096"/>
        <v>21:0219</v>
      </c>
      <c r="E14368" t="s">
        <v>56017</v>
      </c>
      <c r="F14368" t="s">
        <v>56018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 t="s">
        <v>21</v>
      </c>
      <c r="P14368" t="s">
        <v>880</v>
      </c>
      <c r="Q14368" t="s">
        <v>46</v>
      </c>
    </row>
    <row r="14369" spans="1:17" x14ac:dyDescent="0.25">
      <c r="A14369" t="s">
        <v>56019</v>
      </c>
      <c r="B14369" t="s">
        <v>56020</v>
      </c>
      <c r="C14369" s="1" t="str">
        <f t="shared" si="2099"/>
        <v>21:0763</v>
      </c>
      <c r="D14369" s="1" t="str">
        <f t="shared" si="2096"/>
        <v>21:0219</v>
      </c>
      <c r="E14369" t="s">
        <v>56021</v>
      </c>
      <c r="F14369" t="s">
        <v>56022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 t="s">
        <v>21</v>
      </c>
      <c r="P14369" t="s">
        <v>1631</v>
      </c>
      <c r="Q14369" t="s">
        <v>103</v>
      </c>
    </row>
    <row r="14370" spans="1:17" x14ac:dyDescent="0.25">
      <c r="A14370" t="s">
        <v>56023</v>
      </c>
      <c r="B14370" t="s">
        <v>56024</v>
      </c>
      <c r="C14370" s="1" t="str">
        <f t="shared" si="2099"/>
        <v>21:0763</v>
      </c>
      <c r="D14370" s="1" t="str">
        <f t="shared" si="2096"/>
        <v>21:0219</v>
      </c>
      <c r="E14370" t="s">
        <v>56025</v>
      </c>
      <c r="F14370" t="s">
        <v>56026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 t="s">
        <v>21</v>
      </c>
      <c r="P14370" t="s">
        <v>631</v>
      </c>
      <c r="Q14370" t="s">
        <v>8961</v>
      </c>
    </row>
    <row r="14371" spans="1:17" x14ac:dyDescent="0.25">
      <c r="A14371" t="s">
        <v>56027</v>
      </c>
      <c r="B14371" t="s">
        <v>56028</v>
      </c>
      <c r="C14371" s="1" t="str">
        <f t="shared" si="2099"/>
        <v>21:0763</v>
      </c>
      <c r="D14371" s="1" t="str">
        <f t="shared" si="2096"/>
        <v>21:0219</v>
      </c>
      <c r="E14371" t="s">
        <v>56029</v>
      </c>
      <c r="F14371" t="s">
        <v>56030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 t="s">
        <v>21</v>
      </c>
      <c r="P14371" t="s">
        <v>3107</v>
      </c>
      <c r="Q14371" t="s">
        <v>29</v>
      </c>
    </row>
    <row r="14372" spans="1:17" x14ac:dyDescent="0.25">
      <c r="A14372" t="s">
        <v>56031</v>
      </c>
      <c r="B14372" t="s">
        <v>56032</v>
      </c>
      <c r="C14372" s="1" t="str">
        <f t="shared" si="2099"/>
        <v>21:0763</v>
      </c>
      <c r="D14372" s="1" t="str">
        <f t="shared" si="2096"/>
        <v>21:0219</v>
      </c>
      <c r="E14372" t="s">
        <v>56033</v>
      </c>
      <c r="F14372" t="s">
        <v>56034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 t="s">
        <v>1818</v>
      </c>
      <c r="P14372" t="s">
        <v>3569</v>
      </c>
      <c r="Q14372" t="s">
        <v>46</v>
      </c>
    </row>
    <row r="14373" spans="1:17" x14ac:dyDescent="0.25">
      <c r="A14373" t="s">
        <v>56035</v>
      </c>
      <c r="B14373" t="s">
        <v>56036</v>
      </c>
      <c r="C14373" s="1" t="str">
        <f t="shared" si="2099"/>
        <v>21:0763</v>
      </c>
      <c r="D14373" s="1" t="str">
        <f t="shared" si="2096"/>
        <v>21:0219</v>
      </c>
      <c r="E14373" t="s">
        <v>56037</v>
      </c>
      <c r="F14373" t="s">
        <v>56038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 t="s">
        <v>551</v>
      </c>
      <c r="P14373" t="s">
        <v>3107</v>
      </c>
      <c r="Q14373" t="s">
        <v>71</v>
      </c>
    </row>
    <row r="14374" spans="1:17" x14ac:dyDescent="0.25">
      <c r="A14374" t="s">
        <v>56039</v>
      </c>
      <c r="B14374" t="s">
        <v>56040</v>
      </c>
      <c r="C14374" s="1" t="str">
        <f t="shared" si="2099"/>
        <v>21:0763</v>
      </c>
      <c r="D14374" s="1" t="str">
        <f t="shared" si="2096"/>
        <v>21:0219</v>
      </c>
      <c r="E14374" t="s">
        <v>56041</v>
      </c>
      <c r="F14374" t="s">
        <v>56042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 t="s">
        <v>21</v>
      </c>
      <c r="P14374" t="s">
        <v>1598</v>
      </c>
      <c r="Q14374" t="s">
        <v>189</v>
      </c>
    </row>
    <row r="14375" spans="1:17" x14ac:dyDescent="0.25">
      <c r="A14375" t="s">
        <v>56043</v>
      </c>
      <c r="B14375" t="s">
        <v>56044</v>
      </c>
      <c r="C14375" s="1" t="str">
        <f t="shared" si="2099"/>
        <v>21:0763</v>
      </c>
      <c r="D14375" s="1" t="str">
        <f t="shared" si="2096"/>
        <v>21:0219</v>
      </c>
      <c r="E14375" t="s">
        <v>56045</v>
      </c>
      <c r="F14375" t="s">
        <v>56046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 t="s">
        <v>64</v>
      </c>
      <c r="P14375" t="s">
        <v>880</v>
      </c>
      <c r="Q14375" t="s">
        <v>7681</v>
      </c>
    </row>
    <row r="14376" spans="1:17" x14ac:dyDescent="0.25">
      <c r="A14376" t="s">
        <v>56047</v>
      </c>
      <c r="B14376" t="s">
        <v>56048</v>
      </c>
      <c r="C14376" s="1" t="str">
        <f t="shared" si="2099"/>
        <v>21:0763</v>
      </c>
      <c r="D14376" s="1" t="str">
        <f t="shared" si="2096"/>
        <v>21:0219</v>
      </c>
      <c r="E14376" t="s">
        <v>56049</v>
      </c>
      <c r="F14376" t="s">
        <v>56050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 t="s">
        <v>551</v>
      </c>
      <c r="P14376" t="s">
        <v>631</v>
      </c>
      <c r="Q14376" t="s">
        <v>35</v>
      </c>
    </row>
    <row r="14377" spans="1:17" x14ac:dyDescent="0.25">
      <c r="A14377" t="s">
        <v>56051</v>
      </c>
      <c r="B14377" t="s">
        <v>56052</v>
      </c>
      <c r="C14377" s="1" t="str">
        <f t="shared" si="2099"/>
        <v>21:0763</v>
      </c>
      <c r="D14377" s="1" t="str">
        <f t="shared" si="2096"/>
        <v>21:0219</v>
      </c>
      <c r="E14377" t="s">
        <v>56053</v>
      </c>
      <c r="F14377" t="s">
        <v>56054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 t="s">
        <v>21</v>
      </c>
      <c r="P14377" t="s">
        <v>631</v>
      </c>
      <c r="Q14377" t="s">
        <v>215</v>
      </c>
    </row>
    <row r="14378" spans="1:17" x14ac:dyDescent="0.25">
      <c r="A14378" t="s">
        <v>56055</v>
      </c>
      <c r="B14378" t="s">
        <v>56056</v>
      </c>
      <c r="C14378" s="1" t="str">
        <f t="shared" si="2099"/>
        <v>21:0763</v>
      </c>
      <c r="D14378" s="1" t="str">
        <f t="shared" si="2096"/>
        <v>21:0219</v>
      </c>
      <c r="E14378" t="s">
        <v>56057</v>
      </c>
      <c r="F14378" t="s">
        <v>56058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 t="s">
        <v>64</v>
      </c>
      <c r="P14378" t="s">
        <v>4455</v>
      </c>
      <c r="Q14378" t="s">
        <v>1599</v>
      </c>
    </row>
    <row r="14379" spans="1:17" x14ac:dyDescent="0.25">
      <c r="A14379" t="s">
        <v>56059</v>
      </c>
      <c r="B14379" t="s">
        <v>56060</v>
      </c>
      <c r="C14379" s="1" t="str">
        <f t="shared" si="2099"/>
        <v>21:0763</v>
      </c>
      <c r="D14379" s="1" t="str">
        <f t="shared" si="2096"/>
        <v>21:0219</v>
      </c>
      <c r="E14379" t="s">
        <v>56061</v>
      </c>
      <c r="F14379" t="s">
        <v>56062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 t="s">
        <v>21</v>
      </c>
      <c r="P14379" t="s">
        <v>4464</v>
      </c>
      <c r="Q14379" t="s">
        <v>103</v>
      </c>
    </row>
    <row r="14380" spans="1:17" x14ac:dyDescent="0.25">
      <c r="A14380" t="s">
        <v>56063</v>
      </c>
      <c r="B14380" t="s">
        <v>56064</v>
      </c>
      <c r="C14380" s="1" t="str">
        <f t="shared" si="2099"/>
        <v>21:0763</v>
      </c>
      <c r="D14380" s="1" t="str">
        <f t="shared" si="2096"/>
        <v>21:0219</v>
      </c>
      <c r="E14380" t="s">
        <v>56065</v>
      </c>
      <c r="F14380" t="s">
        <v>56066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 t="s">
        <v>21</v>
      </c>
      <c r="P14380" t="s">
        <v>2943</v>
      </c>
      <c r="Q14380" t="s">
        <v>52</v>
      </c>
    </row>
    <row r="14381" spans="1:17" x14ac:dyDescent="0.25">
      <c r="A14381" t="s">
        <v>56067</v>
      </c>
      <c r="B14381" t="s">
        <v>56068</v>
      </c>
      <c r="C14381" s="1" t="str">
        <f t="shared" si="2099"/>
        <v>21:0763</v>
      </c>
      <c r="D14381" s="1" t="str">
        <f t="shared" si="2096"/>
        <v>21:0219</v>
      </c>
      <c r="E14381" t="s">
        <v>56065</v>
      </c>
      <c r="F14381" t="s">
        <v>56069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 t="s">
        <v>21</v>
      </c>
      <c r="P14381" t="s">
        <v>2212</v>
      </c>
      <c r="Q14381" t="s">
        <v>215</v>
      </c>
    </row>
    <row r="14382" spans="1:17" x14ac:dyDescent="0.25">
      <c r="A14382" t="s">
        <v>56070</v>
      </c>
      <c r="B14382" t="s">
        <v>56071</v>
      </c>
      <c r="C14382" s="1" t="str">
        <f t="shared" si="2099"/>
        <v>21:0763</v>
      </c>
      <c r="D14382" s="1" t="str">
        <f t="shared" si="2096"/>
        <v>21:0219</v>
      </c>
      <c r="E14382" t="s">
        <v>56072</v>
      </c>
      <c r="F14382" t="s">
        <v>56073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 t="s">
        <v>21</v>
      </c>
      <c r="P14382" t="s">
        <v>397</v>
      </c>
      <c r="Q14382" t="s">
        <v>215</v>
      </c>
    </row>
    <row r="14383" spans="1:17" x14ac:dyDescent="0.25">
      <c r="A14383" t="s">
        <v>56074</v>
      </c>
      <c r="B14383" t="s">
        <v>56075</v>
      </c>
      <c r="C14383" s="1" t="str">
        <f t="shared" si="2099"/>
        <v>21:0763</v>
      </c>
      <c r="D14383" s="1" t="str">
        <f t="shared" si="2096"/>
        <v>21:0219</v>
      </c>
      <c r="E14383" t="s">
        <v>56076</v>
      </c>
      <c r="F14383" t="s">
        <v>56077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 t="s">
        <v>21</v>
      </c>
      <c r="P14383" t="s">
        <v>397</v>
      </c>
      <c r="Q14383" t="s">
        <v>103</v>
      </c>
    </row>
    <row r="14384" spans="1:17" hidden="1" x14ac:dyDescent="0.25">
      <c r="A14384" t="s">
        <v>56078</v>
      </c>
      <c r="B14384" t="s">
        <v>56079</v>
      </c>
      <c r="C14384" s="1" t="str">
        <f t="shared" si="2099"/>
        <v>21:0763</v>
      </c>
      <c r="D14384" s="1" t="str">
        <f>HYPERLINK("http://geochem.nrcan.gc.ca/cdogs/content/svy/svy_e.htm", "")</f>
        <v/>
      </c>
      <c r="G14384" s="1" t="str">
        <f>HYPERLINK("http://geochem.nrcan.gc.ca/cdogs/content/cr_/cr_00087_e.htm", "87")</f>
        <v>87</v>
      </c>
      <c r="J14384" t="s">
        <v>11703</v>
      </c>
      <c r="K14384" t="s">
        <v>11704</v>
      </c>
      <c r="O14384" t="s">
        <v>3532</v>
      </c>
      <c r="P14384" t="s">
        <v>1515</v>
      </c>
      <c r="Q14384" t="s">
        <v>46</v>
      </c>
    </row>
    <row r="14385" spans="1:17" x14ac:dyDescent="0.25">
      <c r="A14385" t="s">
        <v>56080</v>
      </c>
      <c r="B14385" t="s">
        <v>56081</v>
      </c>
      <c r="C14385" s="1" t="str">
        <f t="shared" si="2099"/>
        <v>21:0763</v>
      </c>
      <c r="D14385" s="1" t="str">
        <f t="shared" ref="D14385:D14413" si="2100">HYPERLINK("http://geochem.nrcan.gc.ca/cdogs/content/svy/svy210219_e.htm", "21:0219")</f>
        <v>21:0219</v>
      </c>
      <c r="E14385" t="s">
        <v>56082</v>
      </c>
      <c r="F14385" t="s">
        <v>56083</v>
      </c>
      <c r="H14385">
        <v>62.864519999999999</v>
      </c>
      <c r="I14385">
        <v>-131.79446279999999</v>
      </c>
      <c r="J14385" s="1" t="str">
        <f t="shared" ref="J14385:J14413" si="2101">HYPERLINK("http://geochem.nrcan.gc.ca/cdogs/content/kwd/kwd020018_e.htm", "Fluid (stream)")</f>
        <v>Fluid (stream)</v>
      </c>
      <c r="K14385" s="1" t="str">
        <f t="shared" ref="K14385:K14413" si="2102">HYPERLINK("http://geochem.nrcan.gc.ca/cdogs/content/kwd/kwd080007_e.htm", "Untreated Water")</f>
        <v>Untreated Water</v>
      </c>
      <c r="O14385" t="s">
        <v>101</v>
      </c>
      <c r="P14385" t="s">
        <v>1631</v>
      </c>
      <c r="Q14385" t="s">
        <v>198</v>
      </c>
    </row>
    <row r="14386" spans="1:17" x14ac:dyDescent="0.25">
      <c r="A14386" t="s">
        <v>56084</v>
      </c>
      <c r="B14386" t="s">
        <v>56085</v>
      </c>
      <c r="C14386" s="1" t="str">
        <f t="shared" si="2099"/>
        <v>21:0763</v>
      </c>
      <c r="D14386" s="1" t="str">
        <f t="shared" si="2100"/>
        <v>21:0219</v>
      </c>
      <c r="E14386" t="s">
        <v>56086</v>
      </c>
      <c r="F14386" t="s">
        <v>56087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 t="s">
        <v>21</v>
      </c>
      <c r="P14386" t="s">
        <v>636</v>
      </c>
      <c r="Q14386" t="s">
        <v>52</v>
      </c>
    </row>
    <row r="14387" spans="1:17" x14ac:dyDescent="0.25">
      <c r="A14387" t="s">
        <v>56088</v>
      </c>
      <c r="B14387" t="s">
        <v>56089</v>
      </c>
      <c r="C14387" s="1" t="str">
        <f t="shared" si="2099"/>
        <v>21:0763</v>
      </c>
      <c r="D14387" s="1" t="str">
        <f t="shared" si="2100"/>
        <v>21:0219</v>
      </c>
      <c r="E14387" t="s">
        <v>56090</v>
      </c>
      <c r="F14387" t="s">
        <v>56091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 t="s">
        <v>21</v>
      </c>
      <c r="P14387" t="s">
        <v>658</v>
      </c>
      <c r="Q14387" t="s">
        <v>103</v>
      </c>
    </row>
    <row r="14388" spans="1:17" x14ac:dyDescent="0.25">
      <c r="A14388" t="s">
        <v>56092</v>
      </c>
      <c r="B14388" t="s">
        <v>56093</v>
      </c>
      <c r="C14388" s="1" t="str">
        <f t="shared" si="2099"/>
        <v>21:0763</v>
      </c>
      <c r="D14388" s="1" t="str">
        <f t="shared" si="2100"/>
        <v>21:0219</v>
      </c>
      <c r="E14388" t="s">
        <v>56094</v>
      </c>
      <c r="F14388" t="s">
        <v>56095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 t="s">
        <v>21</v>
      </c>
      <c r="P14388" t="s">
        <v>636</v>
      </c>
      <c r="Q14388" t="s">
        <v>198</v>
      </c>
    </row>
    <row r="14389" spans="1:17" x14ac:dyDescent="0.25">
      <c r="A14389" t="s">
        <v>56096</v>
      </c>
      <c r="B14389" t="s">
        <v>56097</v>
      </c>
      <c r="C14389" s="1" t="str">
        <f t="shared" si="2099"/>
        <v>21:0763</v>
      </c>
      <c r="D14389" s="1" t="str">
        <f t="shared" si="2100"/>
        <v>21:0219</v>
      </c>
      <c r="E14389" t="s">
        <v>56098</v>
      </c>
      <c r="F14389" t="s">
        <v>56099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 t="s">
        <v>21</v>
      </c>
      <c r="P14389" t="s">
        <v>391</v>
      </c>
      <c r="Q14389" t="s">
        <v>52</v>
      </c>
    </row>
    <row r="14390" spans="1:17" x14ac:dyDescent="0.25">
      <c r="A14390" t="s">
        <v>56100</v>
      </c>
      <c r="B14390" t="s">
        <v>56101</v>
      </c>
      <c r="C14390" s="1" t="str">
        <f t="shared" si="2099"/>
        <v>21:0763</v>
      </c>
      <c r="D14390" s="1" t="str">
        <f t="shared" si="2100"/>
        <v>21:0219</v>
      </c>
      <c r="E14390" t="s">
        <v>56102</v>
      </c>
      <c r="F14390" t="s">
        <v>56103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 t="s">
        <v>220</v>
      </c>
      <c r="P14390" t="s">
        <v>2943</v>
      </c>
      <c r="Q14390" t="s">
        <v>103</v>
      </c>
    </row>
    <row r="14391" spans="1:17" x14ac:dyDescent="0.25">
      <c r="A14391" t="s">
        <v>56104</v>
      </c>
      <c r="B14391" t="s">
        <v>56105</v>
      </c>
      <c r="C14391" s="1" t="str">
        <f t="shared" si="2099"/>
        <v>21:0763</v>
      </c>
      <c r="D14391" s="1" t="str">
        <f t="shared" si="2100"/>
        <v>21:0219</v>
      </c>
      <c r="E14391" t="s">
        <v>56106</v>
      </c>
      <c r="F14391" t="s">
        <v>56107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 t="s">
        <v>21</v>
      </c>
      <c r="P14391" t="s">
        <v>4464</v>
      </c>
      <c r="Q14391" t="s">
        <v>198</v>
      </c>
    </row>
    <row r="14392" spans="1:17" x14ac:dyDescent="0.25">
      <c r="A14392" t="s">
        <v>56108</v>
      </c>
      <c r="B14392" t="s">
        <v>56109</v>
      </c>
      <c r="C14392" s="1" t="str">
        <f t="shared" si="2099"/>
        <v>21:0763</v>
      </c>
      <c r="D14392" s="1" t="str">
        <f t="shared" si="2100"/>
        <v>21:0219</v>
      </c>
      <c r="E14392" t="s">
        <v>56110</v>
      </c>
      <c r="F14392" t="s">
        <v>56111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 t="s">
        <v>21</v>
      </c>
      <c r="P14392" t="s">
        <v>391</v>
      </c>
      <c r="Q14392" t="s">
        <v>189</v>
      </c>
    </row>
    <row r="14393" spans="1:17" x14ac:dyDescent="0.25">
      <c r="A14393" t="s">
        <v>56112</v>
      </c>
      <c r="B14393" t="s">
        <v>56113</v>
      </c>
      <c r="C14393" s="1" t="str">
        <f t="shared" si="2099"/>
        <v>21:0763</v>
      </c>
      <c r="D14393" s="1" t="str">
        <f t="shared" si="2100"/>
        <v>21:0219</v>
      </c>
      <c r="E14393" t="s">
        <v>56114</v>
      </c>
      <c r="F14393" t="s">
        <v>56115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 t="s">
        <v>220</v>
      </c>
      <c r="P14393" t="s">
        <v>5755</v>
      </c>
      <c r="Q14393" t="s">
        <v>59</v>
      </c>
    </row>
    <row r="14394" spans="1:17" x14ac:dyDescent="0.25">
      <c r="A14394" t="s">
        <v>56116</v>
      </c>
      <c r="B14394" t="s">
        <v>56117</v>
      </c>
      <c r="C14394" s="1" t="str">
        <f t="shared" si="2099"/>
        <v>21:0763</v>
      </c>
      <c r="D14394" s="1" t="str">
        <f t="shared" si="2100"/>
        <v>21:0219</v>
      </c>
      <c r="E14394" t="s">
        <v>56118</v>
      </c>
      <c r="F14394" t="s">
        <v>56119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 t="s">
        <v>8423</v>
      </c>
      <c r="P14394" t="s">
        <v>4455</v>
      </c>
      <c r="Q14394" t="s">
        <v>35</v>
      </c>
    </row>
    <row r="14395" spans="1:17" x14ac:dyDescent="0.25">
      <c r="A14395" t="s">
        <v>56120</v>
      </c>
      <c r="B14395" t="s">
        <v>56121</v>
      </c>
      <c r="C14395" s="1" t="str">
        <f t="shared" si="2099"/>
        <v>21:0763</v>
      </c>
      <c r="D14395" s="1" t="str">
        <f t="shared" si="2100"/>
        <v>21:0219</v>
      </c>
      <c r="E14395" t="s">
        <v>56122</v>
      </c>
      <c r="F14395" t="s">
        <v>56123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 t="s">
        <v>1247</v>
      </c>
      <c r="P14395" t="s">
        <v>4464</v>
      </c>
      <c r="Q14395" t="s">
        <v>46</v>
      </c>
    </row>
    <row r="14396" spans="1:17" x14ac:dyDescent="0.25">
      <c r="A14396" t="s">
        <v>56124</v>
      </c>
      <c r="B14396" t="s">
        <v>56125</v>
      </c>
      <c r="C14396" s="1" t="str">
        <f t="shared" si="2099"/>
        <v>21:0763</v>
      </c>
      <c r="D14396" s="1" t="str">
        <f t="shared" si="2100"/>
        <v>21:0219</v>
      </c>
      <c r="E14396" t="s">
        <v>56126</v>
      </c>
      <c r="F14396" t="s">
        <v>56127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 t="s">
        <v>2120</v>
      </c>
      <c r="P14396" t="s">
        <v>1515</v>
      </c>
      <c r="Q14396" t="s">
        <v>59</v>
      </c>
    </row>
    <row r="14397" spans="1:17" x14ac:dyDescent="0.25">
      <c r="A14397" t="s">
        <v>56128</v>
      </c>
      <c r="B14397" t="s">
        <v>56129</v>
      </c>
      <c r="C14397" s="1" t="str">
        <f t="shared" si="2099"/>
        <v>21:0763</v>
      </c>
      <c r="D14397" s="1" t="str">
        <f t="shared" si="2100"/>
        <v>21:0219</v>
      </c>
      <c r="E14397" t="s">
        <v>56126</v>
      </c>
      <c r="F14397" t="s">
        <v>56130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 t="s">
        <v>2120</v>
      </c>
      <c r="P14397" t="s">
        <v>397</v>
      </c>
      <c r="Q14397" t="s">
        <v>398</v>
      </c>
    </row>
    <row r="14398" spans="1:17" x14ac:dyDescent="0.25">
      <c r="A14398" t="s">
        <v>56131</v>
      </c>
      <c r="B14398" t="s">
        <v>56132</v>
      </c>
      <c r="C14398" s="1" t="str">
        <f t="shared" si="2099"/>
        <v>21:0763</v>
      </c>
      <c r="D14398" s="1" t="str">
        <f t="shared" si="2100"/>
        <v>21:0219</v>
      </c>
      <c r="E14398" t="s">
        <v>56133</v>
      </c>
      <c r="F14398" t="s">
        <v>56134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 t="s">
        <v>4378</v>
      </c>
      <c r="P14398" t="s">
        <v>1515</v>
      </c>
      <c r="Q14398" t="s">
        <v>59</v>
      </c>
    </row>
    <row r="14399" spans="1:17" x14ac:dyDescent="0.25">
      <c r="A14399" t="s">
        <v>56135</v>
      </c>
      <c r="B14399" t="s">
        <v>56136</v>
      </c>
      <c r="C14399" s="1" t="str">
        <f t="shared" si="2099"/>
        <v>21:0763</v>
      </c>
      <c r="D14399" s="1" t="str">
        <f t="shared" si="2100"/>
        <v>21:0219</v>
      </c>
      <c r="E14399" t="s">
        <v>56137</v>
      </c>
      <c r="F14399" t="s">
        <v>56138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 t="s">
        <v>327</v>
      </c>
      <c r="P14399" t="s">
        <v>397</v>
      </c>
      <c r="Q14399" t="s">
        <v>35</v>
      </c>
    </row>
    <row r="14400" spans="1:17" x14ac:dyDescent="0.25">
      <c r="A14400" t="s">
        <v>56139</v>
      </c>
      <c r="B14400" t="s">
        <v>56140</v>
      </c>
      <c r="C14400" s="1" t="str">
        <f t="shared" si="2099"/>
        <v>21:0763</v>
      </c>
      <c r="D14400" s="1" t="str">
        <f t="shared" si="2100"/>
        <v>21:0219</v>
      </c>
      <c r="E14400" t="s">
        <v>56141</v>
      </c>
      <c r="F14400" t="s">
        <v>56142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 t="s">
        <v>588</v>
      </c>
      <c r="P14400" t="s">
        <v>2212</v>
      </c>
      <c r="Q14400" t="s">
        <v>198</v>
      </c>
    </row>
    <row r="14401" spans="1:17" x14ac:dyDescent="0.25">
      <c r="A14401" t="s">
        <v>56143</v>
      </c>
      <c r="B14401" t="s">
        <v>56144</v>
      </c>
      <c r="C14401" s="1" t="str">
        <f t="shared" si="2099"/>
        <v>21:0763</v>
      </c>
      <c r="D14401" s="1" t="str">
        <f t="shared" si="2100"/>
        <v>21:0219</v>
      </c>
      <c r="E14401" t="s">
        <v>56145</v>
      </c>
      <c r="F14401" t="s">
        <v>56146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 t="s">
        <v>701</v>
      </c>
      <c r="P14401" t="s">
        <v>397</v>
      </c>
      <c r="Q14401" t="s">
        <v>35</v>
      </c>
    </row>
    <row r="14402" spans="1:17" x14ac:dyDescent="0.25">
      <c r="A14402" t="s">
        <v>56147</v>
      </c>
      <c r="B14402" t="s">
        <v>56148</v>
      </c>
      <c r="C14402" s="1" t="str">
        <f t="shared" si="2099"/>
        <v>21:0763</v>
      </c>
      <c r="D14402" s="1" t="str">
        <f t="shared" si="2100"/>
        <v>21:0219</v>
      </c>
      <c r="E14402" t="s">
        <v>56149</v>
      </c>
      <c r="F14402" t="s">
        <v>56150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 t="s">
        <v>582</v>
      </c>
      <c r="P14402" t="s">
        <v>1515</v>
      </c>
      <c r="Q14402" t="s">
        <v>59</v>
      </c>
    </row>
    <row r="14403" spans="1:17" x14ac:dyDescent="0.25">
      <c r="A14403" t="s">
        <v>56151</v>
      </c>
      <c r="B14403" t="s">
        <v>56152</v>
      </c>
      <c r="C14403" s="1" t="str">
        <f t="shared" si="2099"/>
        <v>21:0763</v>
      </c>
      <c r="D14403" s="1" t="str">
        <f t="shared" si="2100"/>
        <v>21:0219</v>
      </c>
      <c r="E14403" t="s">
        <v>56153</v>
      </c>
      <c r="F14403" t="s">
        <v>56154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 t="s">
        <v>220</v>
      </c>
      <c r="P14403" t="s">
        <v>397</v>
      </c>
      <c r="Q14403" t="s">
        <v>35</v>
      </c>
    </row>
    <row r="14404" spans="1:17" x14ac:dyDescent="0.25">
      <c r="A14404" t="s">
        <v>56155</v>
      </c>
      <c r="B14404" t="s">
        <v>56156</v>
      </c>
      <c r="C14404" s="1" t="str">
        <f t="shared" si="2099"/>
        <v>21:0763</v>
      </c>
      <c r="D14404" s="1" t="str">
        <f t="shared" si="2100"/>
        <v>21:0219</v>
      </c>
      <c r="E14404" t="s">
        <v>56157</v>
      </c>
      <c r="F14404" t="s">
        <v>56158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 t="s">
        <v>64</v>
      </c>
      <c r="P14404" t="s">
        <v>1515</v>
      </c>
      <c r="Q14404" t="s">
        <v>35</v>
      </c>
    </row>
    <row r="14405" spans="1:17" x14ac:dyDescent="0.25">
      <c r="A14405" t="s">
        <v>56159</v>
      </c>
      <c r="B14405" t="s">
        <v>56160</v>
      </c>
      <c r="C14405" s="1" t="str">
        <f t="shared" si="2099"/>
        <v>21:0763</v>
      </c>
      <c r="D14405" s="1" t="str">
        <f t="shared" si="2100"/>
        <v>21:0219</v>
      </c>
      <c r="E14405" t="s">
        <v>56161</v>
      </c>
      <c r="F14405" t="s">
        <v>56162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 t="s">
        <v>2129</v>
      </c>
      <c r="P14405" t="s">
        <v>2212</v>
      </c>
      <c r="Q14405" t="s">
        <v>522</v>
      </c>
    </row>
    <row r="14406" spans="1:17" x14ac:dyDescent="0.25">
      <c r="A14406" t="s">
        <v>56163</v>
      </c>
      <c r="B14406" t="s">
        <v>56164</v>
      </c>
      <c r="C14406" s="1" t="str">
        <f t="shared" si="2099"/>
        <v>21:0763</v>
      </c>
      <c r="D14406" s="1" t="str">
        <f t="shared" si="2100"/>
        <v>21:0219</v>
      </c>
      <c r="E14406" t="s">
        <v>56165</v>
      </c>
      <c r="F14406" t="s">
        <v>56166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  <c r="O14406" t="s">
        <v>108</v>
      </c>
      <c r="P14406" t="s">
        <v>108</v>
      </c>
      <c r="Q14406" t="s">
        <v>108</v>
      </c>
    </row>
    <row r="14407" spans="1:17" x14ac:dyDescent="0.25">
      <c r="A14407" t="s">
        <v>56167</v>
      </c>
      <c r="B14407" t="s">
        <v>56168</v>
      </c>
      <c r="C14407" s="1" t="str">
        <f t="shared" si="2099"/>
        <v>21:0763</v>
      </c>
      <c r="D14407" s="1" t="str">
        <f t="shared" si="2100"/>
        <v>21:0219</v>
      </c>
      <c r="E14407" t="s">
        <v>56169</v>
      </c>
      <c r="F14407" t="s">
        <v>56170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 t="s">
        <v>76</v>
      </c>
      <c r="P14407" t="s">
        <v>397</v>
      </c>
      <c r="Q14407" t="s">
        <v>29</v>
      </c>
    </row>
    <row r="14408" spans="1:17" x14ac:dyDescent="0.25">
      <c r="A14408" t="s">
        <v>56171</v>
      </c>
      <c r="B14408" t="s">
        <v>56172</v>
      </c>
      <c r="C14408" s="1" t="str">
        <f t="shared" si="2099"/>
        <v>21:0763</v>
      </c>
      <c r="D14408" s="1" t="str">
        <f t="shared" si="2100"/>
        <v>21:0219</v>
      </c>
      <c r="E14408" t="s">
        <v>56173</v>
      </c>
      <c r="F14408" t="s">
        <v>56174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 t="s">
        <v>64</v>
      </c>
      <c r="P14408" t="s">
        <v>22</v>
      </c>
      <c r="Q14408" t="s">
        <v>23</v>
      </c>
    </row>
    <row r="14409" spans="1:17" x14ac:dyDescent="0.25">
      <c r="A14409" t="s">
        <v>56175</v>
      </c>
      <c r="B14409" t="s">
        <v>56176</v>
      </c>
      <c r="C14409" s="1" t="str">
        <f t="shared" si="2099"/>
        <v>21:0763</v>
      </c>
      <c r="D14409" s="1" t="str">
        <f t="shared" si="2100"/>
        <v>21:0219</v>
      </c>
      <c r="E14409" t="s">
        <v>56177</v>
      </c>
      <c r="F14409" t="s">
        <v>56178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 t="s">
        <v>21</v>
      </c>
      <c r="P14409" t="s">
        <v>45</v>
      </c>
      <c r="Q14409" t="s">
        <v>149</v>
      </c>
    </row>
    <row r="14410" spans="1:17" x14ac:dyDescent="0.25">
      <c r="A14410" t="s">
        <v>56179</v>
      </c>
      <c r="B14410" t="s">
        <v>56180</v>
      </c>
      <c r="C14410" s="1" t="str">
        <f t="shared" si="2099"/>
        <v>21:0763</v>
      </c>
      <c r="D14410" s="1" t="str">
        <f t="shared" si="2100"/>
        <v>21:0219</v>
      </c>
      <c r="E14410" t="s">
        <v>56181</v>
      </c>
      <c r="F14410" t="s">
        <v>56182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 t="s">
        <v>21</v>
      </c>
      <c r="P14410" t="s">
        <v>1515</v>
      </c>
      <c r="Q14410" t="s">
        <v>138</v>
      </c>
    </row>
    <row r="14411" spans="1:17" x14ac:dyDescent="0.25">
      <c r="A14411" t="s">
        <v>56183</v>
      </c>
      <c r="B14411" t="s">
        <v>56184</v>
      </c>
      <c r="C14411" s="1" t="str">
        <f t="shared" si="2099"/>
        <v>21:0763</v>
      </c>
      <c r="D14411" s="1" t="str">
        <f t="shared" si="2100"/>
        <v>21:0219</v>
      </c>
      <c r="E14411" t="s">
        <v>56185</v>
      </c>
      <c r="F14411" t="s">
        <v>56186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 t="s">
        <v>582</v>
      </c>
      <c r="P14411" t="s">
        <v>3107</v>
      </c>
      <c r="Q14411" t="s">
        <v>653</v>
      </c>
    </row>
    <row r="14412" spans="1:17" x14ac:dyDescent="0.25">
      <c r="A14412" t="s">
        <v>56187</v>
      </c>
      <c r="B14412" t="s">
        <v>56188</v>
      </c>
      <c r="C14412" s="1" t="str">
        <f t="shared" si="2099"/>
        <v>21:0763</v>
      </c>
      <c r="D14412" s="1" t="str">
        <f t="shared" si="2100"/>
        <v>21:0219</v>
      </c>
      <c r="E14412" t="s">
        <v>56189</v>
      </c>
      <c r="F14412" t="s">
        <v>56190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 t="s">
        <v>50490</v>
      </c>
      <c r="P14412" t="s">
        <v>658</v>
      </c>
      <c r="Q14412" t="s">
        <v>35</v>
      </c>
    </row>
    <row r="14413" spans="1:17" x14ac:dyDescent="0.25">
      <c r="A14413" t="s">
        <v>56191</v>
      </c>
      <c r="B14413" t="s">
        <v>56192</v>
      </c>
      <c r="C14413" s="1" t="str">
        <f t="shared" si="2099"/>
        <v>21:0763</v>
      </c>
      <c r="D14413" s="1" t="str">
        <f t="shared" si="2100"/>
        <v>21:0219</v>
      </c>
      <c r="E14413" t="s">
        <v>56193</v>
      </c>
      <c r="F14413" t="s">
        <v>56194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 t="s">
        <v>50490</v>
      </c>
      <c r="P14413" t="s">
        <v>631</v>
      </c>
      <c r="Q14413" t="s">
        <v>365</v>
      </c>
    </row>
    <row r="14414" spans="1:17" hidden="1" x14ac:dyDescent="0.25">
      <c r="A14414" t="s">
        <v>56195</v>
      </c>
      <c r="B14414" t="s">
        <v>56196</v>
      </c>
      <c r="C14414" s="1" t="str">
        <f t="shared" si="2099"/>
        <v>21:0763</v>
      </c>
      <c r="D14414" s="1" t="str">
        <f>HYPERLINK("http://geochem.nrcan.gc.ca/cdogs/content/svy/svy_e.htm", "")</f>
        <v/>
      </c>
      <c r="G14414" s="1" t="str">
        <f>HYPERLINK("http://geochem.nrcan.gc.ca/cdogs/content/cr_/cr_00089_e.htm", "89")</f>
        <v>89</v>
      </c>
      <c r="J14414" t="s">
        <v>11703</v>
      </c>
      <c r="K14414" t="s">
        <v>11704</v>
      </c>
      <c r="O14414" t="s">
        <v>28226</v>
      </c>
      <c r="P14414" t="s">
        <v>830</v>
      </c>
      <c r="Q14414" t="s">
        <v>392</v>
      </c>
    </row>
    <row r="14415" spans="1:17" x14ac:dyDescent="0.25">
      <c r="A14415" t="s">
        <v>56197</v>
      </c>
      <c r="B14415" t="s">
        <v>56198</v>
      </c>
      <c r="C14415" s="1" t="str">
        <f t="shared" si="2099"/>
        <v>21:0763</v>
      </c>
      <c r="D14415" s="1" t="str">
        <f t="shared" ref="D14415:D14422" si="2103">HYPERLINK("http://geochem.nrcan.gc.ca/cdogs/content/svy/svy210219_e.htm", "21:0219")</f>
        <v>21:0219</v>
      </c>
      <c r="E14415" t="s">
        <v>56199</v>
      </c>
      <c r="F14415" t="s">
        <v>56200</v>
      </c>
      <c r="H14415">
        <v>62.875697099999996</v>
      </c>
      <c r="I14415">
        <v>-131.253028</v>
      </c>
      <c r="J14415" s="1" t="str">
        <f t="shared" ref="J14415:J14422" si="2104">HYPERLINK("http://geochem.nrcan.gc.ca/cdogs/content/kwd/kwd020018_e.htm", "Fluid (stream)")</f>
        <v>Fluid (stream)</v>
      </c>
      <c r="K14415" s="1" t="str">
        <f t="shared" ref="K14415:K14422" si="2105">HYPERLINK("http://geochem.nrcan.gc.ca/cdogs/content/kwd/kwd080007_e.htm", "Untreated Water")</f>
        <v>Untreated Water</v>
      </c>
      <c r="O14415" t="s">
        <v>17371</v>
      </c>
      <c r="P14415" t="s">
        <v>1631</v>
      </c>
      <c r="Q14415" t="s">
        <v>59</v>
      </c>
    </row>
    <row r="14416" spans="1:17" x14ac:dyDescent="0.25">
      <c r="A14416" t="s">
        <v>56201</v>
      </c>
      <c r="B14416" t="s">
        <v>56202</v>
      </c>
      <c r="C14416" s="1" t="str">
        <f t="shared" si="2099"/>
        <v>21:0763</v>
      </c>
      <c r="D14416" s="1" t="str">
        <f t="shared" si="2103"/>
        <v>21:0219</v>
      </c>
      <c r="E14416" t="s">
        <v>56199</v>
      </c>
      <c r="F14416" t="s">
        <v>56203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 t="s">
        <v>17914</v>
      </c>
      <c r="P14416" t="s">
        <v>391</v>
      </c>
      <c r="Q14416" t="s">
        <v>35</v>
      </c>
    </row>
    <row r="14417" spans="1:17" x14ac:dyDescent="0.25">
      <c r="A14417" t="s">
        <v>56204</v>
      </c>
      <c r="B14417" t="s">
        <v>56205</v>
      </c>
      <c r="C14417" s="1" t="str">
        <f t="shared" si="2099"/>
        <v>21:0763</v>
      </c>
      <c r="D14417" s="1" t="str">
        <f t="shared" si="2103"/>
        <v>21:0219</v>
      </c>
      <c r="E14417" t="s">
        <v>56206</v>
      </c>
      <c r="F14417" t="s">
        <v>56207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  <c r="O14417" t="s">
        <v>108</v>
      </c>
      <c r="P14417" t="s">
        <v>108</v>
      </c>
      <c r="Q14417" t="s">
        <v>108</v>
      </c>
    </row>
    <row r="14418" spans="1:17" x14ac:dyDescent="0.25">
      <c r="A14418" t="s">
        <v>56208</v>
      </c>
      <c r="B14418" t="s">
        <v>56209</v>
      </c>
      <c r="C14418" s="1" t="str">
        <f t="shared" si="2099"/>
        <v>21:0763</v>
      </c>
      <c r="D14418" s="1" t="str">
        <f t="shared" si="2103"/>
        <v>21:0219</v>
      </c>
      <c r="E14418" t="s">
        <v>56210</v>
      </c>
      <c r="F14418" t="s">
        <v>56211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 t="s">
        <v>21</v>
      </c>
      <c r="P14418" t="s">
        <v>1598</v>
      </c>
      <c r="Q14418" t="s">
        <v>52</v>
      </c>
    </row>
    <row r="14419" spans="1:17" x14ac:dyDescent="0.25">
      <c r="A14419" t="s">
        <v>56212</v>
      </c>
      <c r="B14419" t="s">
        <v>56213</v>
      </c>
      <c r="C14419" s="1" t="str">
        <f t="shared" si="2099"/>
        <v>21:0763</v>
      </c>
      <c r="D14419" s="1" t="str">
        <f t="shared" si="2103"/>
        <v>21:0219</v>
      </c>
      <c r="E14419" t="s">
        <v>56214</v>
      </c>
      <c r="F14419" t="s">
        <v>56215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 t="s">
        <v>55640</v>
      </c>
      <c r="P14419" t="s">
        <v>631</v>
      </c>
      <c r="Q14419" t="s">
        <v>653</v>
      </c>
    </row>
    <row r="14420" spans="1:17" x14ac:dyDescent="0.25">
      <c r="A14420" t="s">
        <v>56216</v>
      </c>
      <c r="B14420" t="s">
        <v>56217</v>
      </c>
      <c r="C14420" s="1" t="str">
        <f t="shared" si="2099"/>
        <v>21:0763</v>
      </c>
      <c r="D14420" s="1" t="str">
        <f t="shared" si="2103"/>
        <v>21:0219</v>
      </c>
      <c r="E14420" t="s">
        <v>56218</v>
      </c>
      <c r="F14420" t="s">
        <v>56219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 t="s">
        <v>16712</v>
      </c>
      <c r="P14420" t="s">
        <v>1631</v>
      </c>
      <c r="Q14420" t="s">
        <v>29</v>
      </c>
    </row>
    <row r="14421" spans="1:17" x14ac:dyDescent="0.25">
      <c r="A14421" t="s">
        <v>56220</v>
      </c>
      <c r="B14421" t="s">
        <v>56221</v>
      </c>
      <c r="C14421" s="1" t="str">
        <f t="shared" si="2099"/>
        <v>21:0763</v>
      </c>
      <c r="D14421" s="1" t="str">
        <f t="shared" si="2103"/>
        <v>21:0219</v>
      </c>
      <c r="E14421" t="s">
        <v>56222</v>
      </c>
      <c r="F14421" t="s">
        <v>56223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 t="s">
        <v>154</v>
      </c>
      <c r="P14421" t="s">
        <v>391</v>
      </c>
      <c r="Q14421" t="s">
        <v>103</v>
      </c>
    </row>
    <row r="14422" spans="1:17" x14ac:dyDescent="0.25">
      <c r="A14422" t="s">
        <v>56224</v>
      </c>
      <c r="B14422" t="s">
        <v>56225</v>
      </c>
      <c r="C14422" s="1" t="str">
        <f t="shared" si="2099"/>
        <v>21:0763</v>
      </c>
      <c r="D14422" s="1" t="str">
        <f t="shared" si="2103"/>
        <v>21:0219</v>
      </c>
      <c r="E14422" t="s">
        <v>56226</v>
      </c>
      <c r="F14422" t="s">
        <v>56227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 t="s">
        <v>2120</v>
      </c>
      <c r="P14422" t="s">
        <v>1631</v>
      </c>
      <c r="Q14422" t="s">
        <v>35</v>
      </c>
    </row>
    <row r="14423" spans="1:17" hidden="1" x14ac:dyDescent="0.25">
      <c r="A14423" t="s">
        <v>56228</v>
      </c>
      <c r="B14423" t="s">
        <v>56229</v>
      </c>
      <c r="C14423" s="1" t="str">
        <f t="shared" si="2099"/>
        <v>21:0763</v>
      </c>
      <c r="D14423" s="1" t="str">
        <f>HYPERLINK("http://geochem.nrcan.gc.ca/cdogs/content/svy/svy_e.htm", "")</f>
        <v/>
      </c>
      <c r="G14423" s="1" t="str">
        <f>HYPERLINK("http://geochem.nrcan.gc.ca/cdogs/content/cr_/cr_00087_e.htm", "87")</f>
        <v>87</v>
      </c>
      <c r="J14423" t="s">
        <v>11703</v>
      </c>
      <c r="K14423" t="s">
        <v>11704</v>
      </c>
      <c r="O14423" t="s">
        <v>576</v>
      </c>
      <c r="P14423" t="s">
        <v>2943</v>
      </c>
      <c r="Q14423" t="s">
        <v>29</v>
      </c>
    </row>
    <row r="14424" spans="1:17" x14ac:dyDescent="0.25">
      <c r="A14424" t="s">
        <v>56230</v>
      </c>
      <c r="B14424" t="s">
        <v>56231</v>
      </c>
      <c r="C14424" s="1" t="str">
        <f t="shared" si="2099"/>
        <v>21:0763</v>
      </c>
      <c r="D14424" s="1" t="str">
        <f t="shared" ref="D14424:D14451" si="2106">HYPERLINK("http://geochem.nrcan.gc.ca/cdogs/content/svy/svy210219_e.htm", "21:0219")</f>
        <v>21:0219</v>
      </c>
      <c r="E14424" t="s">
        <v>56232</v>
      </c>
      <c r="F14424" t="s">
        <v>56233</v>
      </c>
      <c r="H14424">
        <v>62.868274399999997</v>
      </c>
      <c r="I14424">
        <v>-131.4733008</v>
      </c>
      <c r="J14424" s="1" t="str">
        <f t="shared" ref="J14424:J14451" si="2107">HYPERLINK("http://geochem.nrcan.gc.ca/cdogs/content/kwd/kwd020018_e.htm", "Fluid (stream)")</f>
        <v>Fluid (stream)</v>
      </c>
      <c r="K14424" s="1" t="str">
        <f t="shared" ref="K14424:K14451" si="2108">HYPERLINK("http://geochem.nrcan.gc.ca/cdogs/content/kwd/kwd080007_e.htm", "Untreated Water")</f>
        <v>Untreated Water</v>
      </c>
      <c r="O14424" t="s">
        <v>108</v>
      </c>
      <c r="P14424" t="s">
        <v>108</v>
      </c>
      <c r="Q14424" t="s">
        <v>108</v>
      </c>
    </row>
    <row r="14425" spans="1:17" x14ac:dyDescent="0.25">
      <c r="A14425" t="s">
        <v>56234</v>
      </c>
      <c r="B14425" t="s">
        <v>56235</v>
      </c>
      <c r="C14425" s="1" t="str">
        <f t="shared" si="2099"/>
        <v>21:0763</v>
      </c>
      <c r="D14425" s="1" t="str">
        <f t="shared" si="2106"/>
        <v>21:0219</v>
      </c>
      <c r="E14425" t="s">
        <v>56236</v>
      </c>
      <c r="F14425" t="s">
        <v>56237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 t="s">
        <v>21</v>
      </c>
      <c r="P14425" t="s">
        <v>631</v>
      </c>
      <c r="Q14425" t="s">
        <v>71</v>
      </c>
    </row>
    <row r="14426" spans="1:17" x14ac:dyDescent="0.25">
      <c r="A14426" t="s">
        <v>56238</v>
      </c>
      <c r="B14426" t="s">
        <v>56239</v>
      </c>
      <c r="C14426" s="1" t="str">
        <f t="shared" ref="C14426:C14489" si="2109">HYPERLINK("http://geochem.nrcan.gc.ca/cdogs/content/bdl/bdl210763_e.htm", "21:0763")</f>
        <v>21:0763</v>
      </c>
      <c r="D14426" s="1" t="str">
        <f t="shared" si="2106"/>
        <v>21:0219</v>
      </c>
      <c r="E14426" t="s">
        <v>56240</v>
      </c>
      <c r="F14426" t="s">
        <v>56241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 t="s">
        <v>551</v>
      </c>
      <c r="P14426" t="s">
        <v>1631</v>
      </c>
      <c r="Q14426" t="s">
        <v>23</v>
      </c>
    </row>
    <row r="14427" spans="1:17" x14ac:dyDescent="0.25">
      <c r="A14427" t="s">
        <v>56242</v>
      </c>
      <c r="B14427" t="s">
        <v>56243</v>
      </c>
      <c r="C14427" s="1" t="str">
        <f t="shared" si="2109"/>
        <v>21:0763</v>
      </c>
      <c r="D14427" s="1" t="str">
        <f t="shared" si="2106"/>
        <v>21:0219</v>
      </c>
      <c r="E14427" t="s">
        <v>56244</v>
      </c>
      <c r="F14427" t="s">
        <v>56245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 t="s">
        <v>3532</v>
      </c>
      <c r="P14427" t="s">
        <v>391</v>
      </c>
      <c r="Q14427" t="s">
        <v>35</v>
      </c>
    </row>
    <row r="14428" spans="1:17" x14ac:dyDescent="0.25">
      <c r="A14428" t="s">
        <v>56246</v>
      </c>
      <c r="B14428" t="s">
        <v>56247</v>
      </c>
      <c r="C14428" s="1" t="str">
        <f t="shared" si="2109"/>
        <v>21:0763</v>
      </c>
      <c r="D14428" s="1" t="str">
        <f t="shared" si="2106"/>
        <v>21:0219</v>
      </c>
      <c r="E14428" t="s">
        <v>56248</v>
      </c>
      <c r="F14428" t="s">
        <v>56249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 t="s">
        <v>2720</v>
      </c>
      <c r="P14428" t="s">
        <v>636</v>
      </c>
      <c r="Q14428" t="s">
        <v>215</v>
      </c>
    </row>
    <row r="14429" spans="1:17" x14ac:dyDescent="0.25">
      <c r="A14429" t="s">
        <v>56250</v>
      </c>
      <c r="B14429" t="s">
        <v>56251</v>
      </c>
      <c r="C14429" s="1" t="str">
        <f t="shared" si="2109"/>
        <v>21:0763</v>
      </c>
      <c r="D14429" s="1" t="str">
        <f t="shared" si="2106"/>
        <v>21:0219</v>
      </c>
      <c r="E14429" t="s">
        <v>56252</v>
      </c>
      <c r="F14429" t="s">
        <v>56253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 t="s">
        <v>21</v>
      </c>
      <c r="P14429" t="s">
        <v>391</v>
      </c>
      <c r="Q14429" t="s">
        <v>52</v>
      </c>
    </row>
    <row r="14430" spans="1:17" x14ac:dyDescent="0.25">
      <c r="A14430" t="s">
        <v>56254</v>
      </c>
      <c r="B14430" t="s">
        <v>56255</v>
      </c>
      <c r="C14430" s="1" t="str">
        <f t="shared" si="2109"/>
        <v>21:0763</v>
      </c>
      <c r="D14430" s="1" t="str">
        <f t="shared" si="2106"/>
        <v>21:0219</v>
      </c>
      <c r="E14430" t="s">
        <v>56256</v>
      </c>
      <c r="F14430" t="s">
        <v>56257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 t="s">
        <v>21</v>
      </c>
      <c r="P14430" t="s">
        <v>397</v>
      </c>
      <c r="Q14430" t="s">
        <v>1528</v>
      </c>
    </row>
    <row r="14431" spans="1:17" x14ac:dyDescent="0.25">
      <c r="A14431" t="s">
        <v>56258</v>
      </c>
      <c r="B14431" t="s">
        <v>56259</v>
      </c>
      <c r="C14431" s="1" t="str">
        <f t="shared" si="2109"/>
        <v>21:0763</v>
      </c>
      <c r="D14431" s="1" t="str">
        <f t="shared" si="2106"/>
        <v>21:0219</v>
      </c>
      <c r="E14431" t="s">
        <v>56260</v>
      </c>
      <c r="F14431" t="s">
        <v>56261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 t="s">
        <v>21</v>
      </c>
      <c r="P14431" t="s">
        <v>2212</v>
      </c>
      <c r="Q14431" t="s">
        <v>23</v>
      </c>
    </row>
    <row r="14432" spans="1:17" x14ac:dyDescent="0.25">
      <c r="A14432" t="s">
        <v>56262</v>
      </c>
      <c r="B14432" t="s">
        <v>56263</v>
      </c>
      <c r="C14432" s="1" t="str">
        <f t="shared" si="2109"/>
        <v>21:0763</v>
      </c>
      <c r="D14432" s="1" t="str">
        <f t="shared" si="2106"/>
        <v>21:0219</v>
      </c>
      <c r="E14432" t="s">
        <v>56264</v>
      </c>
      <c r="F14432" t="s">
        <v>56265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 t="s">
        <v>7174</v>
      </c>
      <c r="P14432" t="s">
        <v>397</v>
      </c>
      <c r="Q14432" t="s">
        <v>392</v>
      </c>
    </row>
    <row r="14433" spans="1:17" x14ac:dyDescent="0.25">
      <c r="A14433" t="s">
        <v>56266</v>
      </c>
      <c r="B14433" t="s">
        <v>56267</v>
      </c>
      <c r="C14433" s="1" t="str">
        <f t="shared" si="2109"/>
        <v>21:0763</v>
      </c>
      <c r="D14433" s="1" t="str">
        <f t="shared" si="2106"/>
        <v>21:0219</v>
      </c>
      <c r="E14433" t="s">
        <v>56268</v>
      </c>
      <c r="F14433" t="s">
        <v>56269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 t="s">
        <v>3419</v>
      </c>
      <c r="P14433" t="s">
        <v>636</v>
      </c>
      <c r="Q14433" t="s">
        <v>46</v>
      </c>
    </row>
    <row r="14434" spans="1:17" x14ac:dyDescent="0.25">
      <c r="A14434" t="s">
        <v>56270</v>
      </c>
      <c r="B14434" t="s">
        <v>56271</v>
      </c>
      <c r="C14434" s="1" t="str">
        <f t="shared" si="2109"/>
        <v>21:0763</v>
      </c>
      <c r="D14434" s="1" t="str">
        <f t="shared" si="2106"/>
        <v>21:0219</v>
      </c>
      <c r="E14434" t="s">
        <v>56272</v>
      </c>
      <c r="F14434" t="s">
        <v>56273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 t="s">
        <v>3419</v>
      </c>
      <c r="P14434" t="s">
        <v>3107</v>
      </c>
      <c r="Q14434" t="s">
        <v>46</v>
      </c>
    </row>
    <row r="14435" spans="1:17" x14ac:dyDescent="0.25">
      <c r="A14435" t="s">
        <v>56274</v>
      </c>
      <c r="B14435" t="s">
        <v>56275</v>
      </c>
      <c r="C14435" s="1" t="str">
        <f t="shared" si="2109"/>
        <v>21:0763</v>
      </c>
      <c r="D14435" s="1" t="str">
        <f t="shared" si="2106"/>
        <v>21:0219</v>
      </c>
      <c r="E14435" t="s">
        <v>56272</v>
      </c>
      <c r="F14435" t="s">
        <v>56276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 t="s">
        <v>551</v>
      </c>
      <c r="P14435" t="s">
        <v>1598</v>
      </c>
      <c r="Q14435" t="s">
        <v>198</v>
      </c>
    </row>
    <row r="14436" spans="1:17" x14ac:dyDescent="0.25">
      <c r="A14436" t="s">
        <v>56277</v>
      </c>
      <c r="B14436" t="s">
        <v>56278</v>
      </c>
      <c r="C14436" s="1" t="str">
        <f t="shared" si="2109"/>
        <v>21:0763</v>
      </c>
      <c r="D14436" s="1" t="str">
        <f t="shared" si="2106"/>
        <v>21:0219</v>
      </c>
      <c r="E14436" t="s">
        <v>56279</v>
      </c>
      <c r="F14436" t="s">
        <v>56280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 t="s">
        <v>2927</v>
      </c>
      <c r="P14436" t="s">
        <v>391</v>
      </c>
      <c r="Q14436" t="s">
        <v>365</v>
      </c>
    </row>
    <row r="14437" spans="1:17" x14ac:dyDescent="0.25">
      <c r="A14437" t="s">
        <v>56281</v>
      </c>
      <c r="B14437" t="s">
        <v>56282</v>
      </c>
      <c r="C14437" s="1" t="str">
        <f t="shared" si="2109"/>
        <v>21:0763</v>
      </c>
      <c r="D14437" s="1" t="str">
        <f t="shared" si="2106"/>
        <v>21:0219</v>
      </c>
      <c r="E14437" t="s">
        <v>56283</v>
      </c>
      <c r="F14437" t="s">
        <v>56284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 t="s">
        <v>327</v>
      </c>
      <c r="P14437" t="s">
        <v>2943</v>
      </c>
      <c r="Q14437" t="s">
        <v>392</v>
      </c>
    </row>
    <row r="14438" spans="1:17" x14ac:dyDescent="0.25">
      <c r="A14438" t="s">
        <v>56285</v>
      </c>
      <c r="B14438" t="s">
        <v>56286</v>
      </c>
      <c r="C14438" s="1" t="str">
        <f t="shared" si="2109"/>
        <v>21:0763</v>
      </c>
      <c r="D14438" s="1" t="str">
        <f t="shared" si="2106"/>
        <v>21:0219</v>
      </c>
      <c r="E14438" t="s">
        <v>56287</v>
      </c>
      <c r="F14438" t="s">
        <v>56288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 t="s">
        <v>21</v>
      </c>
      <c r="P14438" t="s">
        <v>17680</v>
      </c>
      <c r="Q14438" t="s">
        <v>23</v>
      </c>
    </row>
    <row r="14439" spans="1:17" x14ac:dyDescent="0.25">
      <c r="A14439" t="s">
        <v>56289</v>
      </c>
      <c r="B14439" t="s">
        <v>56290</v>
      </c>
      <c r="C14439" s="1" t="str">
        <f t="shared" si="2109"/>
        <v>21:0763</v>
      </c>
      <c r="D14439" s="1" t="str">
        <f t="shared" si="2106"/>
        <v>21:0219</v>
      </c>
      <c r="E14439" t="s">
        <v>56291</v>
      </c>
      <c r="F14439" t="s">
        <v>56292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 t="s">
        <v>21</v>
      </c>
      <c r="P14439" t="s">
        <v>391</v>
      </c>
      <c r="Q14439" t="s">
        <v>7328</v>
      </c>
    </row>
    <row r="14440" spans="1:17" x14ac:dyDescent="0.25">
      <c r="A14440" t="s">
        <v>56293</v>
      </c>
      <c r="B14440" t="s">
        <v>56294</v>
      </c>
      <c r="C14440" s="1" t="str">
        <f t="shared" si="2109"/>
        <v>21:0763</v>
      </c>
      <c r="D14440" s="1" t="str">
        <f t="shared" si="2106"/>
        <v>21:0219</v>
      </c>
      <c r="E14440" t="s">
        <v>56295</v>
      </c>
      <c r="F14440" t="s">
        <v>56296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 t="s">
        <v>21</v>
      </c>
      <c r="P14440" t="s">
        <v>397</v>
      </c>
      <c r="Q14440" t="s">
        <v>198</v>
      </c>
    </row>
    <row r="14441" spans="1:17" x14ac:dyDescent="0.25">
      <c r="A14441" t="s">
        <v>56297</v>
      </c>
      <c r="B14441" t="s">
        <v>56298</v>
      </c>
      <c r="C14441" s="1" t="str">
        <f t="shared" si="2109"/>
        <v>21:0763</v>
      </c>
      <c r="D14441" s="1" t="str">
        <f t="shared" si="2106"/>
        <v>21:0219</v>
      </c>
      <c r="E14441" t="s">
        <v>56299</v>
      </c>
      <c r="F14441" t="s">
        <v>56300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 t="s">
        <v>113</v>
      </c>
      <c r="P14441" t="s">
        <v>1515</v>
      </c>
      <c r="Q14441" t="s">
        <v>522</v>
      </c>
    </row>
    <row r="14442" spans="1:17" x14ac:dyDescent="0.25">
      <c r="A14442" t="s">
        <v>56301</v>
      </c>
      <c r="B14442" t="s">
        <v>56302</v>
      </c>
      <c r="C14442" s="1" t="str">
        <f t="shared" si="2109"/>
        <v>21:0763</v>
      </c>
      <c r="D14442" s="1" t="str">
        <f t="shared" si="2106"/>
        <v>21:0219</v>
      </c>
      <c r="E14442" t="s">
        <v>56303</v>
      </c>
      <c r="F14442" t="s">
        <v>56304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 t="s">
        <v>154</v>
      </c>
      <c r="P14442" t="s">
        <v>3857</v>
      </c>
      <c r="Q14442" t="s">
        <v>23</v>
      </c>
    </row>
    <row r="14443" spans="1:17" x14ac:dyDescent="0.25">
      <c r="A14443" t="s">
        <v>56305</v>
      </c>
      <c r="B14443" t="s">
        <v>56306</v>
      </c>
      <c r="C14443" s="1" t="str">
        <f t="shared" si="2109"/>
        <v>21:0763</v>
      </c>
      <c r="D14443" s="1" t="str">
        <f t="shared" si="2106"/>
        <v>21:0219</v>
      </c>
      <c r="E14443" t="s">
        <v>56307</v>
      </c>
      <c r="F14443" t="s">
        <v>56308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 t="s">
        <v>21429</v>
      </c>
      <c r="P14443" t="s">
        <v>880</v>
      </c>
      <c r="Q14443" t="s">
        <v>392</v>
      </c>
    </row>
    <row r="14444" spans="1:17" x14ac:dyDescent="0.25">
      <c r="A14444" t="s">
        <v>56309</v>
      </c>
      <c r="B14444" t="s">
        <v>56310</v>
      </c>
      <c r="C14444" s="1" t="str">
        <f t="shared" si="2109"/>
        <v>21:0763</v>
      </c>
      <c r="D14444" s="1" t="str">
        <f t="shared" si="2106"/>
        <v>21:0219</v>
      </c>
      <c r="E14444" t="s">
        <v>56311</v>
      </c>
      <c r="F14444" t="s">
        <v>56312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 t="s">
        <v>8423</v>
      </c>
      <c r="P14444" t="s">
        <v>2212</v>
      </c>
      <c r="Q14444" t="s">
        <v>392</v>
      </c>
    </row>
    <row r="14445" spans="1:17" x14ac:dyDescent="0.25">
      <c r="A14445" t="s">
        <v>56313</v>
      </c>
      <c r="B14445" t="s">
        <v>56314</v>
      </c>
      <c r="C14445" s="1" t="str">
        <f t="shared" si="2109"/>
        <v>21:0763</v>
      </c>
      <c r="D14445" s="1" t="str">
        <f t="shared" si="2106"/>
        <v>21:0219</v>
      </c>
      <c r="E14445" t="s">
        <v>56315</v>
      </c>
      <c r="F14445" t="s">
        <v>56316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 t="s">
        <v>19116</v>
      </c>
      <c r="P14445" t="s">
        <v>2943</v>
      </c>
      <c r="Q14445" t="s">
        <v>392</v>
      </c>
    </row>
    <row r="14446" spans="1:17" x14ac:dyDescent="0.25">
      <c r="A14446" t="s">
        <v>56317</v>
      </c>
      <c r="B14446" t="s">
        <v>56318</v>
      </c>
      <c r="C14446" s="1" t="str">
        <f t="shared" si="2109"/>
        <v>21:0763</v>
      </c>
      <c r="D14446" s="1" t="str">
        <f t="shared" si="2106"/>
        <v>21:0219</v>
      </c>
      <c r="E14446" t="s">
        <v>56319</v>
      </c>
      <c r="F14446" t="s">
        <v>56320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 t="s">
        <v>3419</v>
      </c>
      <c r="P14446" t="s">
        <v>397</v>
      </c>
      <c r="Q14446" t="s">
        <v>52</v>
      </c>
    </row>
    <row r="14447" spans="1:17" x14ac:dyDescent="0.25">
      <c r="A14447" t="s">
        <v>56321</v>
      </c>
      <c r="B14447" t="s">
        <v>56322</v>
      </c>
      <c r="C14447" s="1" t="str">
        <f t="shared" si="2109"/>
        <v>21:0763</v>
      </c>
      <c r="D14447" s="1" t="str">
        <f t="shared" si="2106"/>
        <v>21:0219</v>
      </c>
      <c r="E14447" t="s">
        <v>56323</v>
      </c>
      <c r="F14447" t="s">
        <v>56324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 t="s">
        <v>50672</v>
      </c>
      <c r="P14447" t="s">
        <v>5612</v>
      </c>
      <c r="Q14447" t="s">
        <v>46</v>
      </c>
    </row>
    <row r="14448" spans="1:17" x14ac:dyDescent="0.25">
      <c r="A14448" t="s">
        <v>56325</v>
      </c>
      <c r="B14448" t="s">
        <v>56326</v>
      </c>
      <c r="C14448" s="1" t="str">
        <f t="shared" si="2109"/>
        <v>21:0763</v>
      </c>
      <c r="D14448" s="1" t="str">
        <f t="shared" si="2106"/>
        <v>21:0219</v>
      </c>
      <c r="E14448" t="s">
        <v>56327</v>
      </c>
      <c r="F14448" t="s">
        <v>56328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 t="s">
        <v>588</v>
      </c>
      <c r="P14448" t="s">
        <v>556</v>
      </c>
      <c r="Q14448" t="s">
        <v>52</v>
      </c>
    </row>
    <row r="14449" spans="1:17" x14ac:dyDescent="0.25">
      <c r="A14449" t="s">
        <v>56329</v>
      </c>
      <c r="B14449" t="s">
        <v>56330</v>
      </c>
      <c r="C14449" s="1" t="str">
        <f t="shared" si="2109"/>
        <v>21:0763</v>
      </c>
      <c r="D14449" s="1" t="str">
        <f t="shared" si="2106"/>
        <v>21:0219</v>
      </c>
      <c r="E14449" t="s">
        <v>56331</v>
      </c>
      <c r="F14449" t="s">
        <v>56332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 t="s">
        <v>3065</v>
      </c>
      <c r="P14449" t="s">
        <v>391</v>
      </c>
      <c r="Q14449" t="s">
        <v>71</v>
      </c>
    </row>
    <row r="14450" spans="1:17" x14ac:dyDescent="0.25">
      <c r="A14450" t="s">
        <v>56333</v>
      </c>
      <c r="B14450" t="s">
        <v>56334</v>
      </c>
      <c r="C14450" s="1" t="str">
        <f t="shared" si="2109"/>
        <v>21:0763</v>
      </c>
      <c r="D14450" s="1" t="str">
        <f t="shared" si="2106"/>
        <v>21:0219</v>
      </c>
      <c r="E14450" t="s">
        <v>56335</v>
      </c>
      <c r="F14450" t="s">
        <v>56336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 t="s">
        <v>2129</v>
      </c>
      <c r="P14450" t="s">
        <v>2943</v>
      </c>
      <c r="Q14450" t="s">
        <v>46</v>
      </c>
    </row>
    <row r="14451" spans="1:17" x14ac:dyDescent="0.25">
      <c r="A14451" t="s">
        <v>56337</v>
      </c>
      <c r="B14451" t="s">
        <v>56338</v>
      </c>
      <c r="C14451" s="1" t="str">
        <f t="shared" si="2109"/>
        <v>21:0763</v>
      </c>
      <c r="D14451" s="1" t="str">
        <f t="shared" si="2106"/>
        <v>21:0219</v>
      </c>
      <c r="E14451" t="s">
        <v>56339</v>
      </c>
      <c r="F14451" t="s">
        <v>56340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 t="s">
        <v>27728</v>
      </c>
      <c r="P14451" t="s">
        <v>1598</v>
      </c>
      <c r="Q14451" t="s">
        <v>398</v>
      </c>
    </row>
    <row r="14452" spans="1:17" hidden="1" x14ac:dyDescent="0.25">
      <c r="A14452" t="s">
        <v>56341</v>
      </c>
      <c r="B14452" t="s">
        <v>56342</v>
      </c>
      <c r="C14452" s="1" t="str">
        <f t="shared" si="2109"/>
        <v>21:0763</v>
      </c>
      <c r="D14452" s="1" t="str">
        <f>HYPERLINK("http://geochem.nrcan.gc.ca/cdogs/content/svy/svy_e.htm", "")</f>
        <v/>
      </c>
      <c r="G14452" s="1" t="str">
        <f>HYPERLINK("http://geochem.nrcan.gc.ca/cdogs/content/cr_/cr_00087_e.htm", "87")</f>
        <v>87</v>
      </c>
      <c r="J14452" t="s">
        <v>11703</v>
      </c>
      <c r="K14452" t="s">
        <v>11704</v>
      </c>
      <c r="O14452" t="s">
        <v>2099</v>
      </c>
      <c r="P14452" t="s">
        <v>1631</v>
      </c>
      <c r="Q14452" t="s">
        <v>29</v>
      </c>
    </row>
    <row r="14453" spans="1:17" x14ac:dyDescent="0.25">
      <c r="A14453" t="s">
        <v>56343</v>
      </c>
      <c r="B14453" t="s">
        <v>56344</v>
      </c>
      <c r="C14453" s="1" t="str">
        <f t="shared" si="2109"/>
        <v>21:0763</v>
      </c>
      <c r="D14453" s="1" t="str">
        <f t="shared" ref="D14453:D14462" si="2110">HYPERLINK("http://geochem.nrcan.gc.ca/cdogs/content/svy/svy210219_e.htm", "21:0219")</f>
        <v>21:0219</v>
      </c>
      <c r="E14453" t="s">
        <v>56345</v>
      </c>
      <c r="F14453" t="s">
        <v>56346</v>
      </c>
      <c r="H14453">
        <v>62.169805099999998</v>
      </c>
      <c r="I14453">
        <v>-131.38037650000001</v>
      </c>
      <c r="J14453" s="1" t="str">
        <f t="shared" ref="J14453:J14462" si="2111">HYPERLINK("http://geochem.nrcan.gc.ca/cdogs/content/kwd/kwd020018_e.htm", "Fluid (stream)")</f>
        <v>Fluid (stream)</v>
      </c>
      <c r="K14453" s="1" t="str">
        <f t="shared" ref="K14453:K14462" si="2112">HYPERLINK("http://geochem.nrcan.gc.ca/cdogs/content/kwd/kwd080007_e.htm", "Untreated Water")</f>
        <v>Untreated Water</v>
      </c>
      <c r="O14453" t="s">
        <v>9744</v>
      </c>
      <c r="P14453" t="s">
        <v>636</v>
      </c>
      <c r="Q14453" t="s">
        <v>29</v>
      </c>
    </row>
    <row r="14454" spans="1:17" x14ac:dyDescent="0.25">
      <c r="A14454" t="s">
        <v>56347</v>
      </c>
      <c r="B14454" t="s">
        <v>56348</v>
      </c>
      <c r="C14454" s="1" t="str">
        <f t="shared" si="2109"/>
        <v>21:0763</v>
      </c>
      <c r="D14454" s="1" t="str">
        <f t="shared" si="2110"/>
        <v>21:0219</v>
      </c>
      <c r="E14454" t="s">
        <v>56349</v>
      </c>
      <c r="F14454" t="s">
        <v>56350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 t="s">
        <v>21</v>
      </c>
      <c r="P14454" t="s">
        <v>397</v>
      </c>
      <c r="Q14454" t="s">
        <v>52</v>
      </c>
    </row>
    <row r="14455" spans="1:17" x14ac:dyDescent="0.25">
      <c r="A14455" t="s">
        <v>56351</v>
      </c>
      <c r="B14455" t="s">
        <v>56352</v>
      </c>
      <c r="C14455" s="1" t="str">
        <f t="shared" si="2109"/>
        <v>21:0763</v>
      </c>
      <c r="D14455" s="1" t="str">
        <f t="shared" si="2110"/>
        <v>21:0219</v>
      </c>
      <c r="E14455" t="s">
        <v>56349</v>
      </c>
      <c r="F14455" t="s">
        <v>56353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 t="s">
        <v>21</v>
      </c>
      <c r="P14455" t="s">
        <v>583</v>
      </c>
      <c r="Q14455" t="s">
        <v>93</v>
      </c>
    </row>
    <row r="14456" spans="1:17" x14ac:dyDescent="0.25">
      <c r="A14456" t="s">
        <v>56354</v>
      </c>
      <c r="B14456" t="s">
        <v>56355</v>
      </c>
      <c r="C14456" s="1" t="str">
        <f t="shared" si="2109"/>
        <v>21:0763</v>
      </c>
      <c r="D14456" s="1" t="str">
        <f t="shared" si="2110"/>
        <v>21:0219</v>
      </c>
      <c r="E14456" t="s">
        <v>56356</v>
      </c>
      <c r="F14456" t="s">
        <v>56357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 t="s">
        <v>64</v>
      </c>
      <c r="P14456" t="s">
        <v>1515</v>
      </c>
      <c r="Q14456" t="s">
        <v>71</v>
      </c>
    </row>
    <row r="14457" spans="1:17" x14ac:dyDescent="0.25">
      <c r="A14457" t="s">
        <v>56358</v>
      </c>
      <c r="B14457" t="s">
        <v>56359</v>
      </c>
      <c r="C14457" s="1" t="str">
        <f t="shared" si="2109"/>
        <v>21:0763</v>
      </c>
      <c r="D14457" s="1" t="str">
        <f t="shared" si="2110"/>
        <v>21:0219</v>
      </c>
      <c r="E14457" t="s">
        <v>56360</v>
      </c>
      <c r="F14457" t="s">
        <v>56361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 t="s">
        <v>5802</v>
      </c>
      <c r="P14457" t="s">
        <v>2943</v>
      </c>
      <c r="Q14457" t="s">
        <v>392</v>
      </c>
    </row>
    <row r="14458" spans="1:17" x14ac:dyDescent="0.25">
      <c r="A14458" t="s">
        <v>56362</v>
      </c>
      <c r="B14458" t="s">
        <v>56363</v>
      </c>
      <c r="C14458" s="1" t="str">
        <f t="shared" si="2109"/>
        <v>21:0763</v>
      </c>
      <c r="D14458" s="1" t="str">
        <f t="shared" si="2110"/>
        <v>21:0219</v>
      </c>
      <c r="E14458" t="s">
        <v>56364</v>
      </c>
      <c r="F14458" t="s">
        <v>56365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  <c r="O14458" t="s">
        <v>108</v>
      </c>
      <c r="P14458" t="s">
        <v>108</v>
      </c>
      <c r="Q14458" t="s">
        <v>108</v>
      </c>
    </row>
    <row r="14459" spans="1:17" x14ac:dyDescent="0.25">
      <c r="A14459" t="s">
        <v>56366</v>
      </c>
      <c r="B14459" t="s">
        <v>56367</v>
      </c>
      <c r="C14459" s="1" t="str">
        <f t="shared" si="2109"/>
        <v>21:0763</v>
      </c>
      <c r="D14459" s="1" t="str">
        <f t="shared" si="2110"/>
        <v>21:0219</v>
      </c>
      <c r="E14459" t="s">
        <v>56368</v>
      </c>
      <c r="F14459" t="s">
        <v>56369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 t="s">
        <v>154</v>
      </c>
      <c r="P14459" t="s">
        <v>3182</v>
      </c>
      <c r="Q14459" t="s">
        <v>198</v>
      </c>
    </row>
    <row r="14460" spans="1:17" x14ac:dyDescent="0.25">
      <c r="A14460" t="s">
        <v>56370</v>
      </c>
      <c r="B14460" t="s">
        <v>56371</v>
      </c>
      <c r="C14460" s="1" t="str">
        <f t="shared" si="2109"/>
        <v>21:0763</v>
      </c>
      <c r="D14460" s="1" t="str">
        <f t="shared" si="2110"/>
        <v>21:0219</v>
      </c>
      <c r="E14460" t="s">
        <v>56372</v>
      </c>
      <c r="F14460" t="s">
        <v>56373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 t="s">
        <v>17371</v>
      </c>
      <c r="P14460" t="s">
        <v>3066</v>
      </c>
      <c r="Q14460" t="s">
        <v>59</v>
      </c>
    </row>
    <row r="14461" spans="1:17" x14ac:dyDescent="0.25">
      <c r="A14461" t="s">
        <v>56374</v>
      </c>
      <c r="B14461" t="s">
        <v>56375</v>
      </c>
      <c r="C14461" s="1" t="str">
        <f t="shared" si="2109"/>
        <v>21:0763</v>
      </c>
      <c r="D14461" s="1" t="str">
        <f t="shared" si="2110"/>
        <v>21:0219</v>
      </c>
      <c r="E14461" t="s">
        <v>56376</v>
      </c>
      <c r="F14461" t="s">
        <v>56377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 t="s">
        <v>21</v>
      </c>
      <c r="P14461" t="s">
        <v>1631</v>
      </c>
      <c r="Q14461" t="s">
        <v>103</v>
      </c>
    </row>
    <row r="14462" spans="1:17" x14ac:dyDescent="0.25">
      <c r="A14462" t="s">
        <v>56378</v>
      </c>
      <c r="B14462" t="s">
        <v>56379</v>
      </c>
      <c r="C14462" s="1" t="str">
        <f t="shared" si="2109"/>
        <v>21:0763</v>
      </c>
      <c r="D14462" s="1" t="str">
        <f t="shared" si="2110"/>
        <v>21:0219</v>
      </c>
      <c r="E14462" t="s">
        <v>56380</v>
      </c>
      <c r="F14462" t="s">
        <v>56381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 t="s">
        <v>64</v>
      </c>
      <c r="P14462" t="s">
        <v>3569</v>
      </c>
      <c r="Q14462" t="s">
        <v>23</v>
      </c>
    </row>
    <row r="14463" spans="1:17" hidden="1" x14ac:dyDescent="0.25">
      <c r="A14463" t="s">
        <v>56382</v>
      </c>
      <c r="B14463" t="s">
        <v>56383</v>
      </c>
      <c r="C14463" s="1" t="str">
        <f t="shared" si="2109"/>
        <v>21:0763</v>
      </c>
      <c r="D14463" s="1" t="str">
        <f>HYPERLINK("http://geochem.nrcan.gc.ca/cdogs/content/svy/svy_e.htm", "")</f>
        <v/>
      </c>
      <c r="G14463" s="1" t="str">
        <f>HYPERLINK("http://geochem.nrcan.gc.ca/cdogs/content/cr_/cr_00087_e.htm", "87")</f>
        <v>87</v>
      </c>
      <c r="J14463" t="s">
        <v>11703</v>
      </c>
      <c r="K14463" t="s">
        <v>11704</v>
      </c>
      <c r="O14463" t="s">
        <v>512</v>
      </c>
      <c r="P14463" t="s">
        <v>636</v>
      </c>
      <c r="Q14463" t="s">
        <v>46</v>
      </c>
    </row>
    <row r="14464" spans="1:17" x14ac:dyDescent="0.25">
      <c r="A14464" t="s">
        <v>56384</v>
      </c>
      <c r="B14464" t="s">
        <v>56385</v>
      </c>
      <c r="C14464" s="1" t="str">
        <f t="shared" si="2109"/>
        <v>21:0763</v>
      </c>
      <c r="D14464" s="1" t="str">
        <f t="shared" ref="D14464:D14478" si="2113">HYPERLINK("http://geochem.nrcan.gc.ca/cdogs/content/svy/svy210219_e.htm", "21:0219")</f>
        <v>21:0219</v>
      </c>
      <c r="E14464" t="s">
        <v>56386</v>
      </c>
      <c r="F14464" t="s">
        <v>56387</v>
      </c>
      <c r="H14464">
        <v>62.9255742</v>
      </c>
      <c r="I14464">
        <v>-130.51401039999999</v>
      </c>
      <c r="J14464" s="1" t="str">
        <f t="shared" ref="J14464:J14478" si="2114">HYPERLINK("http://geochem.nrcan.gc.ca/cdogs/content/kwd/kwd020018_e.htm", "Fluid (stream)")</f>
        <v>Fluid (stream)</v>
      </c>
      <c r="K14464" s="1" t="str">
        <f t="shared" ref="K14464:K14478" si="2115">HYPERLINK("http://geochem.nrcan.gc.ca/cdogs/content/kwd/kwd080007_e.htm", "Untreated Water")</f>
        <v>Untreated Water</v>
      </c>
      <c r="O14464" t="s">
        <v>21</v>
      </c>
      <c r="P14464" t="s">
        <v>636</v>
      </c>
      <c r="Q14464" t="s">
        <v>71</v>
      </c>
    </row>
    <row r="14465" spans="1:17" x14ac:dyDescent="0.25">
      <c r="A14465" t="s">
        <v>56388</v>
      </c>
      <c r="B14465" t="s">
        <v>56389</v>
      </c>
      <c r="C14465" s="1" t="str">
        <f t="shared" si="2109"/>
        <v>21:0763</v>
      </c>
      <c r="D14465" s="1" t="str">
        <f t="shared" si="2113"/>
        <v>21:0219</v>
      </c>
      <c r="E14465" t="s">
        <v>56390</v>
      </c>
      <c r="F14465" t="s">
        <v>56391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 t="s">
        <v>1818</v>
      </c>
      <c r="P14465" t="s">
        <v>631</v>
      </c>
      <c r="Q14465" t="s">
        <v>198</v>
      </c>
    </row>
    <row r="14466" spans="1:17" x14ac:dyDescent="0.25">
      <c r="A14466" t="s">
        <v>56392</v>
      </c>
      <c r="B14466" t="s">
        <v>56393</v>
      </c>
      <c r="C14466" s="1" t="str">
        <f t="shared" si="2109"/>
        <v>21:0763</v>
      </c>
      <c r="D14466" s="1" t="str">
        <f t="shared" si="2113"/>
        <v>21:0219</v>
      </c>
      <c r="E14466" t="s">
        <v>56394</v>
      </c>
      <c r="F14466" t="s">
        <v>56395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 t="s">
        <v>311</v>
      </c>
      <c r="P14466" t="s">
        <v>1598</v>
      </c>
      <c r="Q14466" t="s">
        <v>29</v>
      </c>
    </row>
    <row r="14467" spans="1:17" x14ac:dyDescent="0.25">
      <c r="A14467" t="s">
        <v>56396</v>
      </c>
      <c r="B14467" t="s">
        <v>56397</v>
      </c>
      <c r="C14467" s="1" t="str">
        <f t="shared" si="2109"/>
        <v>21:0763</v>
      </c>
      <c r="D14467" s="1" t="str">
        <f t="shared" si="2113"/>
        <v>21:0219</v>
      </c>
      <c r="E14467" t="s">
        <v>56398</v>
      </c>
      <c r="F14467" t="s">
        <v>56399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 t="s">
        <v>21</v>
      </c>
      <c r="P14467" t="s">
        <v>4464</v>
      </c>
      <c r="Q14467" t="s">
        <v>2392</v>
      </c>
    </row>
    <row r="14468" spans="1:17" x14ac:dyDescent="0.25">
      <c r="A14468" t="s">
        <v>56400</v>
      </c>
      <c r="B14468" t="s">
        <v>56401</v>
      </c>
      <c r="C14468" s="1" t="str">
        <f t="shared" si="2109"/>
        <v>21:0763</v>
      </c>
      <c r="D14468" s="1" t="str">
        <f t="shared" si="2113"/>
        <v>21:0219</v>
      </c>
      <c r="E14468" t="s">
        <v>56402</v>
      </c>
      <c r="F14468" t="s">
        <v>56403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  <c r="O14468" t="s">
        <v>108</v>
      </c>
      <c r="P14468" t="s">
        <v>108</v>
      </c>
      <c r="Q14468" t="s">
        <v>108</v>
      </c>
    </row>
    <row r="14469" spans="1:17" x14ac:dyDescent="0.25">
      <c r="A14469" t="s">
        <v>56404</v>
      </c>
      <c r="B14469" t="s">
        <v>56405</v>
      </c>
      <c r="C14469" s="1" t="str">
        <f t="shared" si="2109"/>
        <v>21:0763</v>
      </c>
      <c r="D14469" s="1" t="str">
        <f t="shared" si="2113"/>
        <v>21:0219</v>
      </c>
      <c r="E14469" t="s">
        <v>56406</v>
      </c>
      <c r="F14469" t="s">
        <v>56407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 t="s">
        <v>21</v>
      </c>
      <c r="P14469" t="s">
        <v>1631</v>
      </c>
      <c r="Q14469" t="s">
        <v>138</v>
      </c>
    </row>
    <row r="14470" spans="1:17" x14ac:dyDescent="0.25">
      <c r="A14470" t="s">
        <v>56408</v>
      </c>
      <c r="B14470" t="s">
        <v>56409</v>
      </c>
      <c r="C14470" s="1" t="str">
        <f t="shared" si="2109"/>
        <v>21:0763</v>
      </c>
      <c r="D14470" s="1" t="str">
        <f t="shared" si="2113"/>
        <v>21:0219</v>
      </c>
      <c r="E14470" t="s">
        <v>56410</v>
      </c>
      <c r="F14470" t="s">
        <v>56411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 t="s">
        <v>21</v>
      </c>
      <c r="P14470" t="s">
        <v>391</v>
      </c>
      <c r="Q14470" t="s">
        <v>143</v>
      </c>
    </row>
    <row r="14471" spans="1:17" x14ac:dyDescent="0.25">
      <c r="A14471" t="s">
        <v>56412</v>
      </c>
      <c r="B14471" t="s">
        <v>56413</v>
      </c>
      <c r="C14471" s="1" t="str">
        <f t="shared" si="2109"/>
        <v>21:0763</v>
      </c>
      <c r="D14471" s="1" t="str">
        <f t="shared" si="2113"/>
        <v>21:0219</v>
      </c>
      <c r="E14471" t="s">
        <v>56414</v>
      </c>
      <c r="F14471" t="s">
        <v>56415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 t="s">
        <v>2120</v>
      </c>
      <c r="P14471" t="s">
        <v>1598</v>
      </c>
      <c r="Q14471" t="s">
        <v>198</v>
      </c>
    </row>
    <row r="14472" spans="1:17" x14ac:dyDescent="0.25">
      <c r="A14472" t="s">
        <v>56416</v>
      </c>
      <c r="B14472" t="s">
        <v>56417</v>
      </c>
      <c r="C14472" s="1" t="str">
        <f t="shared" si="2109"/>
        <v>21:0763</v>
      </c>
      <c r="D14472" s="1" t="str">
        <f t="shared" si="2113"/>
        <v>21:0219</v>
      </c>
      <c r="E14472" t="s">
        <v>56418</v>
      </c>
      <c r="F14472" t="s">
        <v>56419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 t="s">
        <v>21</v>
      </c>
      <c r="P14472" t="s">
        <v>397</v>
      </c>
      <c r="Q14472" t="s">
        <v>52</v>
      </c>
    </row>
    <row r="14473" spans="1:17" x14ac:dyDescent="0.25">
      <c r="A14473" t="s">
        <v>56420</v>
      </c>
      <c r="B14473" t="s">
        <v>56421</v>
      </c>
      <c r="C14473" s="1" t="str">
        <f t="shared" si="2109"/>
        <v>21:0763</v>
      </c>
      <c r="D14473" s="1" t="str">
        <f t="shared" si="2113"/>
        <v>21:0219</v>
      </c>
      <c r="E14473" t="s">
        <v>56418</v>
      </c>
      <c r="F14473" t="s">
        <v>56422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 t="s">
        <v>21</v>
      </c>
      <c r="P14473" t="s">
        <v>397</v>
      </c>
      <c r="Q14473" t="s">
        <v>215</v>
      </c>
    </row>
    <row r="14474" spans="1:17" x14ac:dyDescent="0.25">
      <c r="A14474" t="s">
        <v>56423</v>
      </c>
      <c r="B14474" t="s">
        <v>56424</v>
      </c>
      <c r="C14474" s="1" t="str">
        <f t="shared" si="2109"/>
        <v>21:0763</v>
      </c>
      <c r="D14474" s="1" t="str">
        <f t="shared" si="2113"/>
        <v>21:0219</v>
      </c>
      <c r="E14474" t="s">
        <v>56425</v>
      </c>
      <c r="F14474" t="s">
        <v>56426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 t="s">
        <v>101</v>
      </c>
      <c r="P14474" t="s">
        <v>397</v>
      </c>
      <c r="Q14474" t="s">
        <v>215</v>
      </c>
    </row>
    <row r="14475" spans="1:17" x14ac:dyDescent="0.25">
      <c r="A14475" t="s">
        <v>56427</v>
      </c>
      <c r="B14475" t="s">
        <v>56428</v>
      </c>
      <c r="C14475" s="1" t="str">
        <f t="shared" si="2109"/>
        <v>21:0763</v>
      </c>
      <c r="D14475" s="1" t="str">
        <f t="shared" si="2113"/>
        <v>21:0219</v>
      </c>
      <c r="E14475" t="s">
        <v>56429</v>
      </c>
      <c r="F14475" t="s">
        <v>56430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 t="s">
        <v>21</v>
      </c>
      <c r="P14475" t="s">
        <v>583</v>
      </c>
      <c r="Q14475" t="s">
        <v>1528</v>
      </c>
    </row>
    <row r="14476" spans="1:17" x14ac:dyDescent="0.25">
      <c r="A14476" t="s">
        <v>56431</v>
      </c>
      <c r="B14476" t="s">
        <v>56432</v>
      </c>
      <c r="C14476" s="1" t="str">
        <f t="shared" si="2109"/>
        <v>21:0763</v>
      </c>
      <c r="D14476" s="1" t="str">
        <f t="shared" si="2113"/>
        <v>21:0219</v>
      </c>
      <c r="E14476" t="s">
        <v>56433</v>
      </c>
      <c r="F14476" t="s">
        <v>56434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 t="s">
        <v>21</v>
      </c>
      <c r="P14476" t="s">
        <v>22</v>
      </c>
      <c r="Q14476" t="s">
        <v>2366</v>
      </c>
    </row>
    <row r="14477" spans="1:17" x14ac:dyDescent="0.25">
      <c r="A14477" t="s">
        <v>56435</v>
      </c>
      <c r="B14477" t="s">
        <v>56436</v>
      </c>
      <c r="C14477" s="1" t="str">
        <f t="shared" si="2109"/>
        <v>21:0763</v>
      </c>
      <c r="D14477" s="1" t="str">
        <f t="shared" si="2113"/>
        <v>21:0219</v>
      </c>
      <c r="E14477" t="s">
        <v>56437</v>
      </c>
      <c r="F14477" t="s">
        <v>56438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 t="s">
        <v>101</v>
      </c>
      <c r="P14477" t="s">
        <v>45</v>
      </c>
      <c r="Q14477" t="s">
        <v>189</v>
      </c>
    </row>
    <row r="14478" spans="1:17" x14ac:dyDescent="0.25">
      <c r="A14478" t="s">
        <v>56439</v>
      </c>
      <c r="B14478" t="s">
        <v>56440</v>
      </c>
      <c r="C14478" s="1" t="str">
        <f t="shared" si="2109"/>
        <v>21:0763</v>
      </c>
      <c r="D14478" s="1" t="str">
        <f t="shared" si="2113"/>
        <v>21:0219</v>
      </c>
      <c r="E14478" t="s">
        <v>56441</v>
      </c>
      <c r="F14478" t="s">
        <v>56442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 t="s">
        <v>21</v>
      </c>
      <c r="P14478" t="s">
        <v>2212</v>
      </c>
      <c r="Q14478" t="s">
        <v>88</v>
      </c>
    </row>
    <row r="14479" spans="1:17" hidden="1" x14ac:dyDescent="0.25">
      <c r="A14479" t="s">
        <v>56443</v>
      </c>
      <c r="B14479" t="s">
        <v>56444</v>
      </c>
      <c r="C14479" s="1" t="str">
        <f t="shared" si="2109"/>
        <v>21:0763</v>
      </c>
      <c r="D14479" s="1" t="str">
        <f>HYPERLINK("http://geochem.nrcan.gc.ca/cdogs/content/svy/svy_e.htm", "")</f>
        <v/>
      </c>
      <c r="G14479" s="1" t="str">
        <f>HYPERLINK("http://geochem.nrcan.gc.ca/cdogs/content/cr_/cr_00088_e.htm", "88")</f>
        <v>88</v>
      </c>
      <c r="J14479" t="s">
        <v>11703</v>
      </c>
      <c r="K14479" t="s">
        <v>11704</v>
      </c>
      <c r="O14479" t="s">
        <v>64</v>
      </c>
      <c r="P14479" t="s">
        <v>2212</v>
      </c>
      <c r="Q14479" t="s">
        <v>198</v>
      </c>
    </row>
    <row r="14480" spans="1:17" x14ac:dyDescent="0.25">
      <c r="A14480" t="s">
        <v>56445</v>
      </c>
      <c r="B14480" t="s">
        <v>56446</v>
      </c>
      <c r="C14480" s="1" t="str">
        <f t="shared" si="2109"/>
        <v>21:0763</v>
      </c>
      <c r="D14480" s="1" t="str">
        <f t="shared" ref="D14480:D14491" si="2116">HYPERLINK("http://geochem.nrcan.gc.ca/cdogs/content/svy/svy210219_e.htm", "21:0219")</f>
        <v>21:0219</v>
      </c>
      <c r="E14480" t="s">
        <v>56447</v>
      </c>
      <c r="F14480" t="s">
        <v>56448</v>
      </c>
      <c r="H14480">
        <v>62.8672082</v>
      </c>
      <c r="I14480">
        <v>-130.53755910000001</v>
      </c>
      <c r="J14480" s="1" t="str">
        <f t="shared" ref="J14480:J14491" si="2117">HYPERLINK("http://geochem.nrcan.gc.ca/cdogs/content/kwd/kwd020018_e.htm", "Fluid (stream)")</f>
        <v>Fluid (stream)</v>
      </c>
      <c r="K14480" s="1" t="str">
        <f t="shared" ref="K14480:K14491" si="2118">HYPERLINK("http://geochem.nrcan.gc.ca/cdogs/content/kwd/kwd080007_e.htm", "Untreated Water")</f>
        <v>Untreated Water</v>
      </c>
      <c r="O14480" t="s">
        <v>588</v>
      </c>
      <c r="P14480" t="s">
        <v>397</v>
      </c>
      <c r="Q14480" t="s">
        <v>46</v>
      </c>
    </row>
    <row r="14481" spans="1:17" x14ac:dyDescent="0.25">
      <c r="A14481" t="s">
        <v>56449</v>
      </c>
      <c r="B14481" t="s">
        <v>56450</v>
      </c>
      <c r="C14481" s="1" t="str">
        <f t="shared" si="2109"/>
        <v>21:0763</v>
      </c>
      <c r="D14481" s="1" t="str">
        <f t="shared" si="2116"/>
        <v>21:0219</v>
      </c>
      <c r="E14481" t="s">
        <v>56451</v>
      </c>
      <c r="F14481" t="s">
        <v>56452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 t="s">
        <v>2927</v>
      </c>
      <c r="P14481" t="s">
        <v>391</v>
      </c>
      <c r="Q14481" t="s">
        <v>103</v>
      </c>
    </row>
    <row r="14482" spans="1:17" x14ac:dyDescent="0.25">
      <c r="A14482" t="s">
        <v>56453</v>
      </c>
      <c r="B14482" t="s">
        <v>56454</v>
      </c>
      <c r="C14482" s="1" t="str">
        <f t="shared" si="2109"/>
        <v>21:0763</v>
      </c>
      <c r="D14482" s="1" t="str">
        <f t="shared" si="2116"/>
        <v>21:0219</v>
      </c>
      <c r="E14482" t="s">
        <v>56455</v>
      </c>
      <c r="F14482" t="s">
        <v>56456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 t="s">
        <v>17737</v>
      </c>
      <c r="P14482" t="s">
        <v>556</v>
      </c>
      <c r="Q14482" t="s">
        <v>59</v>
      </c>
    </row>
    <row r="14483" spans="1:17" x14ac:dyDescent="0.25">
      <c r="A14483" t="s">
        <v>56457</v>
      </c>
      <c r="B14483" t="s">
        <v>56458</v>
      </c>
      <c r="C14483" s="1" t="str">
        <f t="shared" si="2109"/>
        <v>21:0763</v>
      </c>
      <c r="D14483" s="1" t="str">
        <f t="shared" si="2116"/>
        <v>21:0219</v>
      </c>
      <c r="E14483" t="s">
        <v>56459</v>
      </c>
      <c r="F14483" t="s">
        <v>56460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 t="s">
        <v>576</v>
      </c>
      <c r="P14483" t="s">
        <v>3107</v>
      </c>
      <c r="Q14483" t="s">
        <v>29</v>
      </c>
    </row>
    <row r="14484" spans="1:17" x14ac:dyDescent="0.25">
      <c r="A14484" t="s">
        <v>56461</v>
      </c>
      <c r="B14484" t="s">
        <v>56462</v>
      </c>
      <c r="C14484" s="1" t="str">
        <f t="shared" si="2109"/>
        <v>21:0763</v>
      </c>
      <c r="D14484" s="1" t="str">
        <f t="shared" si="2116"/>
        <v>21:0219</v>
      </c>
      <c r="E14484" t="s">
        <v>56463</v>
      </c>
      <c r="F14484" t="s">
        <v>56464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 t="s">
        <v>21</v>
      </c>
      <c r="P14484" t="s">
        <v>1813</v>
      </c>
      <c r="Q14484" t="s">
        <v>52</v>
      </c>
    </row>
    <row r="14485" spans="1:17" x14ac:dyDescent="0.25">
      <c r="A14485" t="s">
        <v>56465</v>
      </c>
      <c r="B14485" t="s">
        <v>56466</v>
      </c>
      <c r="C14485" s="1" t="str">
        <f t="shared" si="2109"/>
        <v>21:0763</v>
      </c>
      <c r="D14485" s="1" t="str">
        <f t="shared" si="2116"/>
        <v>21:0219</v>
      </c>
      <c r="E14485" t="s">
        <v>56467</v>
      </c>
      <c r="F14485" t="s">
        <v>56468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 t="s">
        <v>551</v>
      </c>
      <c r="P14485" t="s">
        <v>5702</v>
      </c>
      <c r="Q14485" t="s">
        <v>103</v>
      </c>
    </row>
    <row r="14486" spans="1:17" x14ac:dyDescent="0.25">
      <c r="A14486" t="s">
        <v>56469</v>
      </c>
      <c r="B14486" t="s">
        <v>56470</v>
      </c>
      <c r="C14486" s="1" t="str">
        <f t="shared" si="2109"/>
        <v>21:0763</v>
      </c>
      <c r="D14486" s="1" t="str">
        <f t="shared" si="2116"/>
        <v>21:0219</v>
      </c>
      <c r="E14486" t="s">
        <v>56471</v>
      </c>
      <c r="F14486" t="s">
        <v>56472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 t="s">
        <v>56473</v>
      </c>
      <c r="P14486" t="s">
        <v>5750</v>
      </c>
      <c r="Q14486" t="s">
        <v>59</v>
      </c>
    </row>
    <row r="14487" spans="1:17" x14ac:dyDescent="0.25">
      <c r="A14487" t="s">
        <v>56474</v>
      </c>
      <c r="B14487" t="s">
        <v>56475</v>
      </c>
      <c r="C14487" s="1" t="str">
        <f t="shared" si="2109"/>
        <v>21:0763</v>
      </c>
      <c r="D14487" s="1" t="str">
        <f t="shared" si="2116"/>
        <v>21:0219</v>
      </c>
      <c r="E14487" t="s">
        <v>56476</v>
      </c>
      <c r="F14487" t="s">
        <v>56477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 t="s">
        <v>56478</v>
      </c>
      <c r="P14487" t="s">
        <v>3569</v>
      </c>
      <c r="Q14487" t="s">
        <v>59</v>
      </c>
    </row>
    <row r="14488" spans="1:17" x14ac:dyDescent="0.25">
      <c r="A14488" t="s">
        <v>56479</v>
      </c>
      <c r="B14488" t="s">
        <v>56480</v>
      </c>
      <c r="C14488" s="1" t="str">
        <f t="shared" si="2109"/>
        <v>21:0763</v>
      </c>
      <c r="D14488" s="1" t="str">
        <f t="shared" si="2116"/>
        <v>21:0219</v>
      </c>
      <c r="E14488" t="s">
        <v>56481</v>
      </c>
      <c r="F14488" t="s">
        <v>56482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 t="s">
        <v>56483</v>
      </c>
      <c r="P14488" t="s">
        <v>880</v>
      </c>
      <c r="Q14488" t="s">
        <v>198</v>
      </c>
    </row>
    <row r="14489" spans="1:17" x14ac:dyDescent="0.25">
      <c r="A14489" t="s">
        <v>56484</v>
      </c>
      <c r="B14489" t="s">
        <v>56485</v>
      </c>
      <c r="C14489" s="1" t="str">
        <f t="shared" si="2109"/>
        <v>21:0763</v>
      </c>
      <c r="D14489" s="1" t="str">
        <f t="shared" si="2116"/>
        <v>21:0219</v>
      </c>
      <c r="E14489" t="s">
        <v>56486</v>
      </c>
      <c r="F14489" t="s">
        <v>56487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 t="s">
        <v>56488</v>
      </c>
      <c r="P14489" t="s">
        <v>636</v>
      </c>
      <c r="Q14489" t="s">
        <v>59</v>
      </c>
    </row>
    <row r="14490" spans="1:17" x14ac:dyDescent="0.25">
      <c r="A14490" t="s">
        <v>56489</v>
      </c>
      <c r="B14490" t="s">
        <v>56490</v>
      </c>
      <c r="C14490" s="1" t="str">
        <f t="shared" ref="C14490:C14553" si="2119">HYPERLINK("http://geochem.nrcan.gc.ca/cdogs/content/bdl/bdl210763_e.htm", "21:0763")</f>
        <v>21:0763</v>
      </c>
      <c r="D14490" s="1" t="str">
        <f t="shared" si="2116"/>
        <v>21:0219</v>
      </c>
      <c r="E14490" t="s">
        <v>56491</v>
      </c>
      <c r="F14490" t="s">
        <v>56492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 t="s">
        <v>21</v>
      </c>
      <c r="P14490" t="s">
        <v>2943</v>
      </c>
      <c r="Q14490" t="s">
        <v>189</v>
      </c>
    </row>
    <row r="14491" spans="1:17" x14ac:dyDescent="0.25">
      <c r="A14491" t="s">
        <v>56493</v>
      </c>
      <c r="B14491" t="s">
        <v>56494</v>
      </c>
      <c r="C14491" s="1" t="str">
        <f t="shared" si="2119"/>
        <v>21:0763</v>
      </c>
      <c r="D14491" s="1" t="str">
        <f t="shared" si="2116"/>
        <v>21:0219</v>
      </c>
      <c r="E14491" t="s">
        <v>56495</v>
      </c>
      <c r="F14491" t="s">
        <v>56496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 t="s">
        <v>56497</v>
      </c>
      <c r="P14491" t="s">
        <v>631</v>
      </c>
      <c r="Q14491" t="s">
        <v>198</v>
      </c>
    </row>
    <row r="14492" spans="1:17" hidden="1" x14ac:dyDescent="0.25">
      <c r="A14492" t="s">
        <v>56498</v>
      </c>
      <c r="B14492" t="s">
        <v>56499</v>
      </c>
      <c r="C14492" s="1" t="str">
        <f t="shared" si="2119"/>
        <v>21:0763</v>
      </c>
      <c r="D14492" s="1" t="str">
        <f>HYPERLINK("http://geochem.nrcan.gc.ca/cdogs/content/svy/svy_e.htm", "")</f>
        <v/>
      </c>
      <c r="G14492" s="1" t="str">
        <f>HYPERLINK("http://geochem.nrcan.gc.ca/cdogs/content/cr_/cr_00088_e.htm", "88")</f>
        <v>88</v>
      </c>
      <c r="J14492" t="s">
        <v>11703</v>
      </c>
      <c r="K14492" t="s">
        <v>11704</v>
      </c>
      <c r="O14492" t="s">
        <v>220</v>
      </c>
      <c r="P14492" t="s">
        <v>658</v>
      </c>
      <c r="Q14492" t="s">
        <v>46</v>
      </c>
    </row>
    <row r="14493" spans="1:17" x14ac:dyDescent="0.25">
      <c r="A14493" t="s">
        <v>56500</v>
      </c>
      <c r="B14493" t="s">
        <v>56501</v>
      </c>
      <c r="C14493" s="1" t="str">
        <f t="shared" si="2119"/>
        <v>21:0763</v>
      </c>
      <c r="D14493" s="1" t="str">
        <f t="shared" ref="D14493:D14518" si="2120">HYPERLINK("http://geochem.nrcan.gc.ca/cdogs/content/svy/svy210219_e.htm", "21:0219")</f>
        <v>21:0219</v>
      </c>
      <c r="E14493" t="s">
        <v>56495</v>
      </c>
      <c r="F14493" t="s">
        <v>56502</v>
      </c>
      <c r="H14493">
        <v>62.832244600000003</v>
      </c>
      <c r="I14493">
        <v>-130.4819947</v>
      </c>
      <c r="J14493" s="1" t="str">
        <f t="shared" ref="J14493:J14518" si="2121">HYPERLINK("http://geochem.nrcan.gc.ca/cdogs/content/kwd/kwd020018_e.htm", "Fluid (stream)")</f>
        <v>Fluid (stream)</v>
      </c>
      <c r="K14493" s="1" t="str">
        <f t="shared" ref="K14493:K14518" si="2122">HYPERLINK("http://geochem.nrcan.gc.ca/cdogs/content/kwd/kwd080007_e.htm", "Untreated Water")</f>
        <v>Untreated Water</v>
      </c>
      <c r="O14493" t="s">
        <v>42713</v>
      </c>
      <c r="P14493" t="s">
        <v>1598</v>
      </c>
      <c r="Q14493" t="s">
        <v>59</v>
      </c>
    </row>
    <row r="14494" spans="1:17" x14ac:dyDescent="0.25">
      <c r="A14494" t="s">
        <v>56503</v>
      </c>
      <c r="B14494" t="s">
        <v>56504</v>
      </c>
      <c r="C14494" s="1" t="str">
        <f t="shared" si="2119"/>
        <v>21:0763</v>
      </c>
      <c r="D14494" s="1" t="str">
        <f t="shared" si="2120"/>
        <v>21:0219</v>
      </c>
      <c r="E14494" t="s">
        <v>56505</v>
      </c>
      <c r="F14494" t="s">
        <v>56506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 t="s">
        <v>56507</v>
      </c>
      <c r="P14494" t="s">
        <v>631</v>
      </c>
      <c r="Q14494" t="s">
        <v>59</v>
      </c>
    </row>
    <row r="14495" spans="1:17" x14ac:dyDescent="0.25">
      <c r="A14495" t="s">
        <v>56508</v>
      </c>
      <c r="B14495" t="s">
        <v>56509</v>
      </c>
      <c r="C14495" s="1" t="str">
        <f t="shared" si="2119"/>
        <v>21:0763</v>
      </c>
      <c r="D14495" s="1" t="str">
        <f t="shared" si="2120"/>
        <v>21:0219</v>
      </c>
      <c r="E14495" t="s">
        <v>56510</v>
      </c>
      <c r="F14495" t="s">
        <v>56511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 t="s">
        <v>56512</v>
      </c>
      <c r="P14495" t="s">
        <v>3107</v>
      </c>
      <c r="Q14495" t="s">
        <v>35</v>
      </c>
    </row>
    <row r="14496" spans="1:17" x14ac:dyDescent="0.25">
      <c r="A14496" t="s">
        <v>56513</v>
      </c>
      <c r="B14496" t="s">
        <v>56514</v>
      </c>
      <c r="C14496" s="1" t="str">
        <f t="shared" si="2119"/>
        <v>21:0763</v>
      </c>
      <c r="D14496" s="1" t="str">
        <f t="shared" si="2120"/>
        <v>21:0219</v>
      </c>
      <c r="E14496" t="s">
        <v>56515</v>
      </c>
      <c r="F14496" t="s">
        <v>56516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 t="s">
        <v>101</v>
      </c>
      <c r="P14496" t="s">
        <v>636</v>
      </c>
      <c r="Q14496" t="s">
        <v>189</v>
      </c>
    </row>
    <row r="14497" spans="1:17" x14ac:dyDescent="0.25">
      <c r="A14497" t="s">
        <v>56517</v>
      </c>
      <c r="B14497" t="s">
        <v>56518</v>
      </c>
      <c r="C14497" s="1" t="str">
        <f t="shared" si="2119"/>
        <v>21:0763</v>
      </c>
      <c r="D14497" s="1" t="str">
        <f t="shared" si="2120"/>
        <v>21:0219</v>
      </c>
      <c r="E14497" t="s">
        <v>56519</v>
      </c>
      <c r="F14497" t="s">
        <v>56520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 t="s">
        <v>46646</v>
      </c>
      <c r="P14497" t="s">
        <v>3569</v>
      </c>
      <c r="Q14497" t="s">
        <v>29</v>
      </c>
    </row>
    <row r="14498" spans="1:17" x14ac:dyDescent="0.25">
      <c r="A14498" t="s">
        <v>56521</v>
      </c>
      <c r="B14498" t="s">
        <v>56522</v>
      </c>
      <c r="C14498" s="1" t="str">
        <f t="shared" si="2119"/>
        <v>21:0763</v>
      </c>
      <c r="D14498" s="1" t="str">
        <f t="shared" si="2120"/>
        <v>21:0219</v>
      </c>
      <c r="E14498" t="s">
        <v>56523</v>
      </c>
      <c r="F14498" t="s">
        <v>56524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 t="s">
        <v>551</v>
      </c>
      <c r="P14498" t="s">
        <v>636</v>
      </c>
      <c r="Q14498" t="s">
        <v>52</v>
      </c>
    </row>
    <row r="14499" spans="1:17" x14ac:dyDescent="0.25">
      <c r="A14499" t="s">
        <v>56525</v>
      </c>
      <c r="B14499" t="s">
        <v>56526</v>
      </c>
      <c r="C14499" s="1" t="str">
        <f t="shared" si="2119"/>
        <v>21:0763</v>
      </c>
      <c r="D14499" s="1" t="str">
        <f t="shared" si="2120"/>
        <v>21:0219</v>
      </c>
      <c r="E14499" t="s">
        <v>56527</v>
      </c>
      <c r="F14499" t="s">
        <v>56528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 t="s">
        <v>21</v>
      </c>
      <c r="P14499" t="s">
        <v>658</v>
      </c>
      <c r="Q14499" t="s">
        <v>52</v>
      </c>
    </row>
    <row r="14500" spans="1:17" x14ac:dyDescent="0.25">
      <c r="A14500" t="s">
        <v>56529</v>
      </c>
      <c r="B14500" t="s">
        <v>56530</v>
      </c>
      <c r="C14500" s="1" t="str">
        <f t="shared" si="2119"/>
        <v>21:0763</v>
      </c>
      <c r="D14500" s="1" t="str">
        <f t="shared" si="2120"/>
        <v>21:0219</v>
      </c>
      <c r="E14500" t="s">
        <v>56531</v>
      </c>
      <c r="F14500" t="s">
        <v>56532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 t="s">
        <v>225</v>
      </c>
      <c r="P14500" t="s">
        <v>880</v>
      </c>
      <c r="Q14500" t="s">
        <v>171</v>
      </c>
    </row>
    <row r="14501" spans="1:17" x14ac:dyDescent="0.25">
      <c r="A14501" t="s">
        <v>56533</v>
      </c>
      <c r="B14501" t="s">
        <v>56534</v>
      </c>
      <c r="C14501" s="1" t="str">
        <f t="shared" si="2119"/>
        <v>21:0763</v>
      </c>
      <c r="D14501" s="1" t="str">
        <f t="shared" si="2120"/>
        <v>21:0219</v>
      </c>
      <c r="E14501" t="s">
        <v>56535</v>
      </c>
      <c r="F14501" t="s">
        <v>56536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 t="s">
        <v>21</v>
      </c>
      <c r="P14501" t="s">
        <v>583</v>
      </c>
      <c r="Q14501" t="s">
        <v>7328</v>
      </c>
    </row>
    <row r="14502" spans="1:17" x14ac:dyDescent="0.25">
      <c r="A14502" t="s">
        <v>56537</v>
      </c>
      <c r="B14502" t="s">
        <v>56538</v>
      </c>
      <c r="C14502" s="1" t="str">
        <f t="shared" si="2119"/>
        <v>21:0763</v>
      </c>
      <c r="D14502" s="1" t="str">
        <f t="shared" si="2120"/>
        <v>21:0219</v>
      </c>
      <c r="E14502" t="s">
        <v>56539</v>
      </c>
      <c r="F14502" t="s">
        <v>56540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 t="s">
        <v>21</v>
      </c>
      <c r="P14502" t="s">
        <v>22</v>
      </c>
      <c r="Q14502" t="s">
        <v>189</v>
      </c>
    </row>
    <row r="14503" spans="1:17" x14ac:dyDescent="0.25">
      <c r="A14503" t="s">
        <v>56541</v>
      </c>
      <c r="B14503" t="s">
        <v>56542</v>
      </c>
      <c r="C14503" s="1" t="str">
        <f t="shared" si="2119"/>
        <v>21:0763</v>
      </c>
      <c r="D14503" s="1" t="str">
        <f t="shared" si="2120"/>
        <v>21:0219</v>
      </c>
      <c r="E14503" t="s">
        <v>56543</v>
      </c>
      <c r="F14503" t="s">
        <v>56544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 t="s">
        <v>64</v>
      </c>
      <c r="P14503" t="s">
        <v>4464</v>
      </c>
      <c r="Q14503" t="s">
        <v>215</v>
      </c>
    </row>
    <row r="14504" spans="1:17" x14ac:dyDescent="0.25">
      <c r="A14504" t="s">
        <v>56545</v>
      </c>
      <c r="B14504" t="s">
        <v>56546</v>
      </c>
      <c r="C14504" s="1" t="str">
        <f t="shared" si="2119"/>
        <v>21:0763</v>
      </c>
      <c r="D14504" s="1" t="str">
        <f t="shared" si="2120"/>
        <v>21:0219</v>
      </c>
      <c r="E14504" t="s">
        <v>56547</v>
      </c>
      <c r="F14504" t="s">
        <v>56548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 t="s">
        <v>21</v>
      </c>
      <c r="P14504" t="s">
        <v>397</v>
      </c>
      <c r="Q14504" t="s">
        <v>171</v>
      </c>
    </row>
    <row r="14505" spans="1:17" x14ac:dyDescent="0.25">
      <c r="A14505" t="s">
        <v>56549</v>
      </c>
      <c r="B14505" t="s">
        <v>56550</v>
      </c>
      <c r="C14505" s="1" t="str">
        <f t="shared" si="2119"/>
        <v>21:0763</v>
      </c>
      <c r="D14505" s="1" t="str">
        <f t="shared" si="2120"/>
        <v>21:0219</v>
      </c>
      <c r="E14505" t="s">
        <v>56551</v>
      </c>
      <c r="F14505" t="s">
        <v>56552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 t="s">
        <v>21</v>
      </c>
      <c r="P14505" t="s">
        <v>880</v>
      </c>
      <c r="Q14505" t="s">
        <v>88</v>
      </c>
    </row>
    <row r="14506" spans="1:17" x14ac:dyDescent="0.25">
      <c r="A14506" t="s">
        <v>56553</v>
      </c>
      <c r="B14506" t="s">
        <v>56554</v>
      </c>
      <c r="C14506" s="1" t="str">
        <f t="shared" si="2119"/>
        <v>21:0763</v>
      </c>
      <c r="D14506" s="1" t="str">
        <f t="shared" si="2120"/>
        <v>21:0219</v>
      </c>
      <c r="E14506" t="s">
        <v>56555</v>
      </c>
      <c r="F14506" t="s">
        <v>56556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 t="s">
        <v>21</v>
      </c>
      <c r="P14506" t="s">
        <v>4464</v>
      </c>
      <c r="Q14506" t="s">
        <v>71</v>
      </c>
    </row>
    <row r="14507" spans="1:17" x14ac:dyDescent="0.25">
      <c r="A14507" t="s">
        <v>56557</v>
      </c>
      <c r="B14507" t="s">
        <v>56558</v>
      </c>
      <c r="C14507" s="1" t="str">
        <f t="shared" si="2119"/>
        <v>21:0763</v>
      </c>
      <c r="D14507" s="1" t="str">
        <f t="shared" si="2120"/>
        <v>21:0219</v>
      </c>
      <c r="E14507" t="s">
        <v>56559</v>
      </c>
      <c r="F14507" t="s">
        <v>56560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 t="s">
        <v>21</v>
      </c>
      <c r="P14507" t="s">
        <v>1598</v>
      </c>
      <c r="Q14507" t="s">
        <v>88</v>
      </c>
    </row>
    <row r="14508" spans="1:17" x14ac:dyDescent="0.25">
      <c r="A14508" t="s">
        <v>56561</v>
      </c>
      <c r="B14508" t="s">
        <v>56562</v>
      </c>
      <c r="C14508" s="1" t="str">
        <f t="shared" si="2119"/>
        <v>21:0763</v>
      </c>
      <c r="D14508" s="1" t="str">
        <f t="shared" si="2120"/>
        <v>21:0219</v>
      </c>
      <c r="E14508" t="s">
        <v>56563</v>
      </c>
      <c r="F14508" t="s">
        <v>56564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 t="s">
        <v>21</v>
      </c>
      <c r="P14508" t="s">
        <v>2943</v>
      </c>
      <c r="Q14508" t="s">
        <v>71</v>
      </c>
    </row>
    <row r="14509" spans="1:17" x14ac:dyDescent="0.25">
      <c r="A14509" t="s">
        <v>56565</v>
      </c>
      <c r="B14509" t="s">
        <v>56566</v>
      </c>
      <c r="C14509" s="1" t="str">
        <f t="shared" si="2119"/>
        <v>21:0763</v>
      </c>
      <c r="D14509" s="1" t="str">
        <f t="shared" si="2120"/>
        <v>21:0219</v>
      </c>
      <c r="E14509" t="s">
        <v>56567</v>
      </c>
      <c r="F14509" t="s">
        <v>56568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 t="s">
        <v>21</v>
      </c>
      <c r="P14509" t="s">
        <v>1515</v>
      </c>
      <c r="Q14509" t="s">
        <v>88</v>
      </c>
    </row>
    <row r="14510" spans="1:17" x14ac:dyDescent="0.25">
      <c r="A14510" t="s">
        <v>56569</v>
      </c>
      <c r="B14510" t="s">
        <v>56570</v>
      </c>
      <c r="C14510" s="1" t="str">
        <f t="shared" si="2119"/>
        <v>21:0763</v>
      </c>
      <c r="D14510" s="1" t="str">
        <f t="shared" si="2120"/>
        <v>21:0219</v>
      </c>
      <c r="E14510" t="s">
        <v>56571</v>
      </c>
      <c r="F14510" t="s">
        <v>56572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 t="s">
        <v>21</v>
      </c>
      <c r="P14510" t="s">
        <v>2943</v>
      </c>
      <c r="Q14510" t="s">
        <v>215</v>
      </c>
    </row>
    <row r="14511" spans="1:17" x14ac:dyDescent="0.25">
      <c r="A14511" t="s">
        <v>56573</v>
      </c>
      <c r="B14511" t="s">
        <v>56574</v>
      </c>
      <c r="C14511" s="1" t="str">
        <f t="shared" si="2119"/>
        <v>21:0763</v>
      </c>
      <c r="D14511" s="1" t="str">
        <f t="shared" si="2120"/>
        <v>21:0219</v>
      </c>
      <c r="E14511" t="s">
        <v>56571</v>
      </c>
      <c r="F14511" t="s">
        <v>56575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 t="s">
        <v>21</v>
      </c>
      <c r="P14511" t="s">
        <v>397</v>
      </c>
      <c r="Q14511" t="s">
        <v>52</v>
      </c>
    </row>
    <row r="14512" spans="1:17" x14ac:dyDescent="0.25">
      <c r="A14512" t="s">
        <v>56576</v>
      </c>
      <c r="B14512" t="s">
        <v>56577</v>
      </c>
      <c r="C14512" s="1" t="str">
        <f t="shared" si="2119"/>
        <v>21:0763</v>
      </c>
      <c r="D14512" s="1" t="str">
        <f t="shared" si="2120"/>
        <v>21:0219</v>
      </c>
      <c r="E14512" t="s">
        <v>56578</v>
      </c>
      <c r="F14512" t="s">
        <v>56579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 t="s">
        <v>21</v>
      </c>
      <c r="P14512" t="s">
        <v>583</v>
      </c>
      <c r="Q14512" t="s">
        <v>215</v>
      </c>
    </row>
    <row r="14513" spans="1:17" x14ac:dyDescent="0.25">
      <c r="A14513" t="s">
        <v>56580</v>
      </c>
      <c r="B14513" t="s">
        <v>56581</v>
      </c>
      <c r="C14513" s="1" t="str">
        <f t="shared" si="2119"/>
        <v>21:0763</v>
      </c>
      <c r="D14513" s="1" t="str">
        <f t="shared" si="2120"/>
        <v>21:0219</v>
      </c>
      <c r="E14513" t="s">
        <v>56582</v>
      </c>
      <c r="F14513" t="s">
        <v>56583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 t="s">
        <v>225</v>
      </c>
      <c r="P14513" t="s">
        <v>2212</v>
      </c>
      <c r="Q14513" t="s">
        <v>3827</v>
      </c>
    </row>
    <row r="14514" spans="1:17" x14ac:dyDescent="0.25">
      <c r="A14514" t="s">
        <v>56584</v>
      </c>
      <c r="B14514" t="s">
        <v>56585</v>
      </c>
      <c r="C14514" s="1" t="str">
        <f t="shared" si="2119"/>
        <v>21:0763</v>
      </c>
      <c r="D14514" s="1" t="str">
        <f t="shared" si="2120"/>
        <v>21:0219</v>
      </c>
      <c r="E14514" t="s">
        <v>56586</v>
      </c>
      <c r="F14514" t="s">
        <v>56587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 t="s">
        <v>588</v>
      </c>
      <c r="P14514" t="s">
        <v>2212</v>
      </c>
      <c r="Q14514" t="s">
        <v>88</v>
      </c>
    </row>
    <row r="14515" spans="1:17" x14ac:dyDescent="0.25">
      <c r="A14515" t="s">
        <v>56588</v>
      </c>
      <c r="B14515" t="s">
        <v>56589</v>
      </c>
      <c r="C14515" s="1" t="str">
        <f t="shared" si="2119"/>
        <v>21:0763</v>
      </c>
      <c r="D14515" s="1" t="str">
        <f t="shared" si="2120"/>
        <v>21:0219</v>
      </c>
      <c r="E14515" t="s">
        <v>56590</v>
      </c>
      <c r="F14515" t="s">
        <v>56591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 t="s">
        <v>21</v>
      </c>
      <c r="P14515" t="s">
        <v>22</v>
      </c>
      <c r="Q14515" t="s">
        <v>2392</v>
      </c>
    </row>
    <row r="14516" spans="1:17" x14ac:dyDescent="0.25">
      <c r="A14516" t="s">
        <v>56592</v>
      </c>
      <c r="B14516" t="s">
        <v>56593</v>
      </c>
      <c r="C14516" s="1" t="str">
        <f t="shared" si="2119"/>
        <v>21:0763</v>
      </c>
      <c r="D14516" s="1" t="str">
        <f t="shared" si="2120"/>
        <v>21:0219</v>
      </c>
      <c r="E14516" t="s">
        <v>56594</v>
      </c>
      <c r="F14516" t="s">
        <v>56595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 t="s">
        <v>10345</v>
      </c>
      <c r="P14516" t="s">
        <v>22</v>
      </c>
      <c r="Q14516" t="s">
        <v>215</v>
      </c>
    </row>
    <row r="14517" spans="1:17" x14ac:dyDescent="0.25">
      <c r="A14517" t="s">
        <v>56596</v>
      </c>
      <c r="B14517" t="s">
        <v>56597</v>
      </c>
      <c r="C14517" s="1" t="str">
        <f t="shared" si="2119"/>
        <v>21:0763</v>
      </c>
      <c r="D14517" s="1" t="str">
        <f t="shared" si="2120"/>
        <v>21:0219</v>
      </c>
      <c r="E14517" t="s">
        <v>56598</v>
      </c>
      <c r="F14517" t="s">
        <v>56599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 t="s">
        <v>2120</v>
      </c>
      <c r="P14517" t="s">
        <v>356</v>
      </c>
      <c r="Q14517" t="s">
        <v>215</v>
      </c>
    </row>
    <row r="14518" spans="1:17" x14ac:dyDescent="0.25">
      <c r="A14518" t="s">
        <v>56600</v>
      </c>
      <c r="B14518" t="s">
        <v>56601</v>
      </c>
      <c r="C14518" s="1" t="str">
        <f t="shared" si="2119"/>
        <v>21:0763</v>
      </c>
      <c r="D14518" s="1" t="str">
        <f t="shared" si="2120"/>
        <v>21:0219</v>
      </c>
      <c r="E14518" t="s">
        <v>56602</v>
      </c>
      <c r="F14518" t="s">
        <v>56603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 t="s">
        <v>154</v>
      </c>
      <c r="P14518" t="s">
        <v>356</v>
      </c>
      <c r="Q14518" t="s">
        <v>215</v>
      </c>
    </row>
    <row r="14519" spans="1:17" hidden="1" x14ac:dyDescent="0.25">
      <c r="A14519" t="s">
        <v>56604</v>
      </c>
      <c r="B14519" t="s">
        <v>56605</v>
      </c>
      <c r="C14519" s="1" t="str">
        <f t="shared" si="2119"/>
        <v>21:0763</v>
      </c>
      <c r="D14519" s="1" t="str">
        <f>HYPERLINK("http://geochem.nrcan.gc.ca/cdogs/content/svy/svy_e.htm", "")</f>
        <v/>
      </c>
      <c r="G14519" s="1" t="str">
        <f>HYPERLINK("http://geochem.nrcan.gc.ca/cdogs/content/cr_/cr_00088_e.htm", "88")</f>
        <v>88</v>
      </c>
      <c r="J14519" t="s">
        <v>11703</v>
      </c>
      <c r="K14519" t="s">
        <v>11704</v>
      </c>
      <c r="O14519" t="s">
        <v>220</v>
      </c>
      <c r="P14519" t="s">
        <v>631</v>
      </c>
      <c r="Q14519" t="s">
        <v>46</v>
      </c>
    </row>
    <row r="14520" spans="1:17" x14ac:dyDescent="0.25">
      <c r="A14520" t="s">
        <v>56606</v>
      </c>
      <c r="B14520" t="s">
        <v>56607</v>
      </c>
      <c r="C14520" s="1" t="str">
        <f t="shared" si="2119"/>
        <v>21:0763</v>
      </c>
      <c r="D14520" s="1" t="str">
        <f t="shared" ref="D14520:D14538" si="2123">HYPERLINK("http://geochem.nrcan.gc.ca/cdogs/content/svy/svy210219_e.htm", "21:0219")</f>
        <v>21:0219</v>
      </c>
      <c r="E14520" t="s">
        <v>56608</v>
      </c>
      <c r="F14520" t="s">
        <v>56609</v>
      </c>
      <c r="H14520">
        <v>62.995498400000002</v>
      </c>
      <c r="I14520">
        <v>-130.10546790000001</v>
      </c>
      <c r="J14520" s="1" t="str">
        <f t="shared" ref="J14520:J14538" si="2124">HYPERLINK("http://geochem.nrcan.gc.ca/cdogs/content/kwd/kwd020018_e.htm", "Fluid (stream)")</f>
        <v>Fluid (stream)</v>
      </c>
      <c r="K14520" s="1" t="str">
        <f t="shared" ref="K14520:K14538" si="2125">HYPERLINK("http://geochem.nrcan.gc.ca/cdogs/content/kwd/kwd080007_e.htm", "Untreated Water")</f>
        <v>Untreated Water</v>
      </c>
      <c r="O14520" t="s">
        <v>21</v>
      </c>
      <c r="P14520" t="s">
        <v>2943</v>
      </c>
      <c r="Q14520" t="s">
        <v>71</v>
      </c>
    </row>
    <row r="14521" spans="1:17" x14ac:dyDescent="0.25">
      <c r="A14521" t="s">
        <v>56610</v>
      </c>
      <c r="B14521" t="s">
        <v>56611</v>
      </c>
      <c r="C14521" s="1" t="str">
        <f t="shared" si="2119"/>
        <v>21:0763</v>
      </c>
      <c r="D14521" s="1" t="str">
        <f t="shared" si="2123"/>
        <v>21:0219</v>
      </c>
      <c r="E14521" t="s">
        <v>56612</v>
      </c>
      <c r="F14521" t="s">
        <v>56613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 t="s">
        <v>21</v>
      </c>
      <c r="P14521" t="s">
        <v>2212</v>
      </c>
      <c r="Q14521" t="s">
        <v>52</v>
      </c>
    </row>
    <row r="14522" spans="1:17" x14ac:dyDescent="0.25">
      <c r="A14522" t="s">
        <v>56614</v>
      </c>
      <c r="B14522" t="s">
        <v>56615</v>
      </c>
      <c r="C14522" s="1" t="str">
        <f t="shared" si="2119"/>
        <v>21:0763</v>
      </c>
      <c r="D14522" s="1" t="str">
        <f t="shared" si="2123"/>
        <v>21:0219</v>
      </c>
      <c r="E14522" t="s">
        <v>56616</v>
      </c>
      <c r="F14522" t="s">
        <v>56617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 t="s">
        <v>17101</v>
      </c>
      <c r="P14522" t="s">
        <v>1588</v>
      </c>
      <c r="Q14522" t="s">
        <v>6243</v>
      </c>
    </row>
    <row r="14523" spans="1:17" x14ac:dyDescent="0.25">
      <c r="A14523" t="s">
        <v>56618</v>
      </c>
      <c r="B14523" t="s">
        <v>56619</v>
      </c>
      <c r="C14523" s="1" t="str">
        <f t="shared" si="2119"/>
        <v>21:0763</v>
      </c>
      <c r="D14523" s="1" t="str">
        <f t="shared" si="2123"/>
        <v>21:0219</v>
      </c>
      <c r="E14523" t="s">
        <v>56620</v>
      </c>
      <c r="F14523" t="s">
        <v>56621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 t="s">
        <v>220</v>
      </c>
      <c r="P14523" t="s">
        <v>3857</v>
      </c>
      <c r="Q14523" t="s">
        <v>71</v>
      </c>
    </row>
    <row r="14524" spans="1:17" x14ac:dyDescent="0.25">
      <c r="A14524" t="s">
        <v>56622</v>
      </c>
      <c r="B14524" t="s">
        <v>56623</v>
      </c>
      <c r="C14524" s="1" t="str">
        <f t="shared" si="2119"/>
        <v>21:0763</v>
      </c>
      <c r="D14524" s="1" t="str">
        <f t="shared" si="2123"/>
        <v>21:0219</v>
      </c>
      <c r="E14524" t="s">
        <v>56624</v>
      </c>
      <c r="F14524" t="s">
        <v>56625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 t="s">
        <v>101</v>
      </c>
      <c r="P14524" t="s">
        <v>2943</v>
      </c>
      <c r="Q14524" t="s">
        <v>52</v>
      </c>
    </row>
    <row r="14525" spans="1:17" x14ac:dyDescent="0.25">
      <c r="A14525" t="s">
        <v>56626</v>
      </c>
      <c r="B14525" t="s">
        <v>56627</v>
      </c>
      <c r="C14525" s="1" t="str">
        <f t="shared" si="2119"/>
        <v>21:0763</v>
      </c>
      <c r="D14525" s="1" t="str">
        <f t="shared" si="2123"/>
        <v>21:0219</v>
      </c>
      <c r="E14525" t="s">
        <v>56628</v>
      </c>
      <c r="F14525" t="s">
        <v>56629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 t="s">
        <v>101</v>
      </c>
      <c r="P14525" t="s">
        <v>2943</v>
      </c>
      <c r="Q14525" t="s">
        <v>189</v>
      </c>
    </row>
    <row r="14526" spans="1:17" x14ac:dyDescent="0.25">
      <c r="A14526" t="s">
        <v>56630</v>
      </c>
      <c r="B14526" t="s">
        <v>56631</v>
      </c>
      <c r="C14526" s="1" t="str">
        <f t="shared" si="2119"/>
        <v>21:0763</v>
      </c>
      <c r="D14526" s="1" t="str">
        <f t="shared" si="2123"/>
        <v>21:0219</v>
      </c>
      <c r="E14526" t="s">
        <v>56632</v>
      </c>
      <c r="F14526" t="s">
        <v>56633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 t="s">
        <v>21</v>
      </c>
      <c r="P14526" t="s">
        <v>1631</v>
      </c>
      <c r="Q14526" t="s">
        <v>198</v>
      </c>
    </row>
    <row r="14527" spans="1:17" x14ac:dyDescent="0.25">
      <c r="A14527" t="s">
        <v>56634</v>
      </c>
      <c r="B14527" t="s">
        <v>56635</v>
      </c>
      <c r="C14527" s="1" t="str">
        <f t="shared" si="2119"/>
        <v>21:0763</v>
      </c>
      <c r="D14527" s="1" t="str">
        <f t="shared" si="2123"/>
        <v>21:0219</v>
      </c>
      <c r="E14527" t="s">
        <v>56636</v>
      </c>
      <c r="F14527" t="s">
        <v>56637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 t="s">
        <v>21</v>
      </c>
      <c r="P14527" t="s">
        <v>2943</v>
      </c>
      <c r="Q14527" t="s">
        <v>52</v>
      </c>
    </row>
    <row r="14528" spans="1:17" x14ac:dyDescent="0.25">
      <c r="A14528" t="s">
        <v>56638</v>
      </c>
      <c r="B14528" t="s">
        <v>56639</v>
      </c>
      <c r="C14528" s="1" t="str">
        <f t="shared" si="2119"/>
        <v>21:0763</v>
      </c>
      <c r="D14528" s="1" t="str">
        <f t="shared" si="2123"/>
        <v>21:0219</v>
      </c>
      <c r="E14528" t="s">
        <v>56640</v>
      </c>
      <c r="F14528" t="s">
        <v>56641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 t="s">
        <v>21</v>
      </c>
      <c r="P14528" t="s">
        <v>880</v>
      </c>
      <c r="Q14528" t="s">
        <v>149</v>
      </c>
    </row>
    <row r="14529" spans="1:17" x14ac:dyDescent="0.25">
      <c r="A14529" t="s">
        <v>56642</v>
      </c>
      <c r="B14529" t="s">
        <v>56643</v>
      </c>
      <c r="C14529" s="1" t="str">
        <f t="shared" si="2119"/>
        <v>21:0763</v>
      </c>
      <c r="D14529" s="1" t="str">
        <f t="shared" si="2123"/>
        <v>21:0219</v>
      </c>
      <c r="E14529" t="s">
        <v>56644</v>
      </c>
      <c r="F14529" t="s">
        <v>56645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 t="s">
        <v>21</v>
      </c>
      <c r="P14529" t="s">
        <v>5755</v>
      </c>
      <c r="Q14529" t="s">
        <v>93</v>
      </c>
    </row>
    <row r="14530" spans="1:17" x14ac:dyDescent="0.25">
      <c r="A14530" t="s">
        <v>56646</v>
      </c>
      <c r="B14530" t="s">
        <v>56647</v>
      </c>
      <c r="C14530" s="1" t="str">
        <f t="shared" si="2119"/>
        <v>21:0763</v>
      </c>
      <c r="D14530" s="1" t="str">
        <f t="shared" si="2123"/>
        <v>21:0219</v>
      </c>
      <c r="E14530" t="s">
        <v>56644</v>
      </c>
      <c r="F14530" t="s">
        <v>56648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 t="s">
        <v>21</v>
      </c>
      <c r="P14530" t="s">
        <v>4455</v>
      </c>
      <c r="Q14530" t="s">
        <v>93</v>
      </c>
    </row>
    <row r="14531" spans="1:17" x14ac:dyDescent="0.25">
      <c r="A14531" t="s">
        <v>56649</v>
      </c>
      <c r="B14531" t="s">
        <v>56650</v>
      </c>
      <c r="C14531" s="1" t="str">
        <f t="shared" si="2119"/>
        <v>21:0763</v>
      </c>
      <c r="D14531" s="1" t="str">
        <f t="shared" si="2123"/>
        <v>21:0219</v>
      </c>
      <c r="E14531" t="s">
        <v>56651</v>
      </c>
      <c r="F14531" t="s">
        <v>56652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 t="s">
        <v>21</v>
      </c>
      <c r="P14531" t="s">
        <v>880</v>
      </c>
      <c r="Q14531" t="s">
        <v>215</v>
      </c>
    </row>
    <row r="14532" spans="1:17" x14ac:dyDescent="0.25">
      <c r="A14532" t="s">
        <v>56653</v>
      </c>
      <c r="B14532" t="s">
        <v>56654</v>
      </c>
      <c r="C14532" s="1" t="str">
        <f t="shared" si="2119"/>
        <v>21:0763</v>
      </c>
      <c r="D14532" s="1" t="str">
        <f t="shared" si="2123"/>
        <v>21:0219</v>
      </c>
      <c r="E14532" t="s">
        <v>56655</v>
      </c>
      <c r="F14532" t="s">
        <v>56656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 t="s">
        <v>220</v>
      </c>
      <c r="P14532" t="s">
        <v>6378</v>
      </c>
      <c r="Q14532" t="s">
        <v>198</v>
      </c>
    </row>
    <row r="14533" spans="1:17" x14ac:dyDescent="0.25">
      <c r="A14533" t="s">
        <v>56657</v>
      </c>
      <c r="B14533" t="s">
        <v>56658</v>
      </c>
      <c r="C14533" s="1" t="str">
        <f t="shared" si="2119"/>
        <v>21:0763</v>
      </c>
      <c r="D14533" s="1" t="str">
        <f t="shared" si="2123"/>
        <v>21:0219</v>
      </c>
      <c r="E14533" t="s">
        <v>56659</v>
      </c>
      <c r="F14533" t="s">
        <v>56660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 t="s">
        <v>21</v>
      </c>
      <c r="P14533" t="s">
        <v>830</v>
      </c>
      <c r="Q14533" t="s">
        <v>46</v>
      </c>
    </row>
    <row r="14534" spans="1:17" x14ac:dyDescent="0.25">
      <c r="A14534" t="s">
        <v>56661</v>
      </c>
      <c r="B14534" t="s">
        <v>56662</v>
      </c>
      <c r="C14534" s="1" t="str">
        <f t="shared" si="2119"/>
        <v>21:0763</v>
      </c>
      <c r="D14534" s="1" t="str">
        <f t="shared" si="2123"/>
        <v>21:0219</v>
      </c>
      <c r="E14534" t="s">
        <v>56663</v>
      </c>
      <c r="F14534" t="s">
        <v>56664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 t="s">
        <v>21</v>
      </c>
      <c r="P14534" t="s">
        <v>3107</v>
      </c>
      <c r="Q14534" t="s">
        <v>29</v>
      </c>
    </row>
    <row r="14535" spans="1:17" x14ac:dyDescent="0.25">
      <c r="A14535" t="s">
        <v>56665</v>
      </c>
      <c r="B14535" t="s">
        <v>56666</v>
      </c>
      <c r="C14535" s="1" t="str">
        <f t="shared" si="2119"/>
        <v>21:0763</v>
      </c>
      <c r="D14535" s="1" t="str">
        <f t="shared" si="2123"/>
        <v>21:0219</v>
      </c>
      <c r="E14535" t="s">
        <v>56667</v>
      </c>
      <c r="F14535" t="s">
        <v>56668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 t="s">
        <v>1818</v>
      </c>
      <c r="P14535" t="s">
        <v>5755</v>
      </c>
      <c r="Q14535" t="s">
        <v>23</v>
      </c>
    </row>
    <row r="14536" spans="1:17" x14ac:dyDescent="0.25">
      <c r="A14536" t="s">
        <v>56669</v>
      </c>
      <c r="B14536" t="s">
        <v>56670</v>
      </c>
      <c r="C14536" s="1" t="str">
        <f t="shared" si="2119"/>
        <v>21:0763</v>
      </c>
      <c r="D14536" s="1" t="str">
        <f t="shared" si="2123"/>
        <v>21:0219</v>
      </c>
      <c r="E14536" t="s">
        <v>56671</v>
      </c>
      <c r="F14536" t="s">
        <v>56672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 t="s">
        <v>57</v>
      </c>
      <c r="P14536" t="s">
        <v>3569</v>
      </c>
      <c r="Q14536" t="s">
        <v>392</v>
      </c>
    </row>
    <row r="14537" spans="1:17" x14ac:dyDescent="0.25">
      <c r="A14537" t="s">
        <v>56673</v>
      </c>
      <c r="B14537" t="s">
        <v>56674</v>
      </c>
      <c r="C14537" s="1" t="str">
        <f t="shared" si="2119"/>
        <v>21:0763</v>
      </c>
      <c r="D14537" s="1" t="str">
        <f t="shared" si="2123"/>
        <v>21:0219</v>
      </c>
      <c r="E14537" t="s">
        <v>56675</v>
      </c>
      <c r="F14537" t="s">
        <v>56676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 t="s">
        <v>21</v>
      </c>
      <c r="P14537" t="s">
        <v>1598</v>
      </c>
      <c r="Q14537" t="s">
        <v>52</v>
      </c>
    </row>
    <row r="14538" spans="1:17" x14ac:dyDescent="0.25">
      <c r="A14538" t="s">
        <v>56677</v>
      </c>
      <c r="B14538" t="s">
        <v>56678</v>
      </c>
      <c r="C14538" s="1" t="str">
        <f t="shared" si="2119"/>
        <v>21:0763</v>
      </c>
      <c r="D14538" s="1" t="str">
        <f t="shared" si="2123"/>
        <v>21:0219</v>
      </c>
      <c r="E14538" t="s">
        <v>56679</v>
      </c>
      <c r="F14538" t="s">
        <v>56680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 t="s">
        <v>21</v>
      </c>
      <c r="P14538" t="s">
        <v>631</v>
      </c>
      <c r="Q14538" t="s">
        <v>198</v>
      </c>
    </row>
    <row r="14539" spans="1:17" hidden="1" x14ac:dyDescent="0.25">
      <c r="A14539" t="s">
        <v>56681</v>
      </c>
      <c r="B14539" t="s">
        <v>56682</v>
      </c>
      <c r="C14539" s="1" t="str">
        <f t="shared" si="2119"/>
        <v>21:0763</v>
      </c>
      <c r="D14539" s="1" t="str">
        <f>HYPERLINK("http://geochem.nrcan.gc.ca/cdogs/content/svy/svy_e.htm", "")</f>
        <v/>
      </c>
      <c r="G14539" s="1" t="str">
        <f>HYPERLINK("http://geochem.nrcan.gc.ca/cdogs/content/cr_/cr_00088_e.htm", "88")</f>
        <v>88</v>
      </c>
      <c r="J14539" t="s">
        <v>11703</v>
      </c>
      <c r="K14539" t="s">
        <v>11704</v>
      </c>
      <c r="O14539" t="s">
        <v>220</v>
      </c>
      <c r="P14539" t="s">
        <v>658</v>
      </c>
      <c r="Q14539" t="s">
        <v>29</v>
      </c>
    </row>
    <row r="14540" spans="1:17" x14ac:dyDescent="0.25">
      <c r="A14540" t="s">
        <v>56683</v>
      </c>
      <c r="B14540" t="s">
        <v>56684</v>
      </c>
      <c r="C14540" s="1" t="str">
        <f t="shared" si="2119"/>
        <v>21:0763</v>
      </c>
      <c r="D14540" s="1" t="str">
        <f t="shared" ref="D14540:D14554" si="2126">HYPERLINK("http://geochem.nrcan.gc.ca/cdogs/content/svy/svy210219_e.htm", "21:0219")</f>
        <v>21:0219</v>
      </c>
      <c r="E14540" t="s">
        <v>56685</v>
      </c>
      <c r="F14540" t="s">
        <v>56686</v>
      </c>
      <c r="H14540">
        <v>62.837028799999999</v>
      </c>
      <c r="I14540">
        <v>-130.77151749999999</v>
      </c>
      <c r="J14540" s="1" t="str">
        <f t="shared" ref="J14540:J14554" si="2127">HYPERLINK("http://geochem.nrcan.gc.ca/cdogs/content/kwd/kwd020018_e.htm", "Fluid (stream)")</f>
        <v>Fluid (stream)</v>
      </c>
      <c r="K14540" s="1" t="str">
        <f t="shared" ref="K14540:K14554" si="2128">HYPERLINK("http://geochem.nrcan.gc.ca/cdogs/content/kwd/kwd080007_e.htm", "Untreated Water")</f>
        <v>Untreated Water</v>
      </c>
      <c r="O14540" t="s">
        <v>101</v>
      </c>
      <c r="P14540" t="s">
        <v>4455</v>
      </c>
      <c r="Q14540" t="s">
        <v>103</v>
      </c>
    </row>
    <row r="14541" spans="1:17" x14ac:dyDescent="0.25">
      <c r="A14541" t="s">
        <v>56687</v>
      </c>
      <c r="B14541" t="s">
        <v>56688</v>
      </c>
      <c r="C14541" s="1" t="str">
        <f t="shared" si="2119"/>
        <v>21:0763</v>
      </c>
      <c r="D14541" s="1" t="str">
        <f t="shared" si="2126"/>
        <v>21:0219</v>
      </c>
      <c r="E14541" t="s">
        <v>56689</v>
      </c>
      <c r="F14541" t="s">
        <v>56690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 t="s">
        <v>21</v>
      </c>
      <c r="P14541" t="s">
        <v>5755</v>
      </c>
      <c r="Q14541" t="s">
        <v>93</v>
      </c>
    </row>
    <row r="14542" spans="1:17" x14ac:dyDescent="0.25">
      <c r="A14542" t="s">
        <v>56691</v>
      </c>
      <c r="B14542" t="s">
        <v>56692</v>
      </c>
      <c r="C14542" s="1" t="str">
        <f t="shared" si="2119"/>
        <v>21:0763</v>
      </c>
      <c r="D14542" s="1" t="str">
        <f t="shared" si="2126"/>
        <v>21:0219</v>
      </c>
      <c r="E14542" t="s">
        <v>56693</v>
      </c>
      <c r="F14542" t="s">
        <v>56694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 t="s">
        <v>244</v>
      </c>
      <c r="P14542" t="s">
        <v>631</v>
      </c>
      <c r="Q14542" t="s">
        <v>46</v>
      </c>
    </row>
    <row r="14543" spans="1:17" x14ac:dyDescent="0.25">
      <c r="A14543" t="s">
        <v>56695</v>
      </c>
      <c r="B14543" t="s">
        <v>56696</v>
      </c>
      <c r="C14543" s="1" t="str">
        <f t="shared" si="2119"/>
        <v>21:0763</v>
      </c>
      <c r="D14543" s="1" t="str">
        <f t="shared" si="2126"/>
        <v>21:0219</v>
      </c>
      <c r="E14543" t="s">
        <v>56697</v>
      </c>
      <c r="F14543" t="s">
        <v>56698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 t="s">
        <v>101</v>
      </c>
      <c r="P14543" t="s">
        <v>8038</v>
      </c>
      <c r="Q14543" t="s">
        <v>171</v>
      </c>
    </row>
    <row r="14544" spans="1:17" x14ac:dyDescent="0.25">
      <c r="A14544" t="s">
        <v>56699</v>
      </c>
      <c r="B14544" t="s">
        <v>56700</v>
      </c>
      <c r="C14544" s="1" t="str">
        <f t="shared" si="2119"/>
        <v>21:0763</v>
      </c>
      <c r="D14544" s="1" t="str">
        <f t="shared" si="2126"/>
        <v>21:0219</v>
      </c>
      <c r="E14544" t="s">
        <v>56701</v>
      </c>
      <c r="F14544" t="s">
        <v>56702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 t="s">
        <v>2099</v>
      </c>
      <c r="P14544" t="s">
        <v>4578</v>
      </c>
      <c r="Q14544" t="s">
        <v>71</v>
      </c>
    </row>
    <row r="14545" spans="1:17" x14ac:dyDescent="0.25">
      <c r="A14545" t="s">
        <v>56703</v>
      </c>
      <c r="B14545" t="s">
        <v>56704</v>
      </c>
      <c r="C14545" s="1" t="str">
        <f t="shared" si="2119"/>
        <v>21:0763</v>
      </c>
      <c r="D14545" s="1" t="str">
        <f t="shared" si="2126"/>
        <v>21:0219</v>
      </c>
      <c r="E14545" t="s">
        <v>56705</v>
      </c>
      <c r="F14545" t="s">
        <v>56706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 t="s">
        <v>3116</v>
      </c>
      <c r="P14545" t="s">
        <v>5755</v>
      </c>
      <c r="Q14545" t="s">
        <v>59</v>
      </c>
    </row>
    <row r="14546" spans="1:17" x14ac:dyDescent="0.25">
      <c r="A14546" t="s">
        <v>56707</v>
      </c>
      <c r="B14546" t="s">
        <v>56708</v>
      </c>
      <c r="C14546" s="1" t="str">
        <f t="shared" si="2119"/>
        <v>21:0763</v>
      </c>
      <c r="D14546" s="1" t="str">
        <f t="shared" si="2126"/>
        <v>21:0219</v>
      </c>
      <c r="E14546" t="s">
        <v>56709</v>
      </c>
      <c r="F14546" t="s">
        <v>56710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 t="s">
        <v>21</v>
      </c>
      <c r="P14546" t="s">
        <v>4464</v>
      </c>
      <c r="Q14546" t="s">
        <v>189</v>
      </c>
    </row>
    <row r="14547" spans="1:17" x14ac:dyDescent="0.25">
      <c r="A14547" t="s">
        <v>56711</v>
      </c>
      <c r="B14547" t="s">
        <v>56712</v>
      </c>
      <c r="C14547" s="1" t="str">
        <f t="shared" si="2119"/>
        <v>21:0763</v>
      </c>
      <c r="D14547" s="1" t="str">
        <f t="shared" si="2126"/>
        <v>21:0219</v>
      </c>
      <c r="E14547" t="s">
        <v>56713</v>
      </c>
      <c r="F14547" t="s">
        <v>56714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 t="s">
        <v>3065</v>
      </c>
      <c r="P14547" t="s">
        <v>4455</v>
      </c>
      <c r="Q14547" t="s">
        <v>392</v>
      </c>
    </row>
    <row r="14548" spans="1:17" x14ac:dyDescent="0.25">
      <c r="A14548" t="s">
        <v>56715</v>
      </c>
      <c r="B14548" t="s">
        <v>56716</v>
      </c>
      <c r="C14548" s="1" t="str">
        <f t="shared" si="2119"/>
        <v>21:0763</v>
      </c>
      <c r="D14548" s="1" t="str">
        <f t="shared" si="2126"/>
        <v>21:0219</v>
      </c>
      <c r="E14548" t="s">
        <v>56717</v>
      </c>
      <c r="F14548" t="s">
        <v>56718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 t="s">
        <v>21</v>
      </c>
      <c r="P14548" t="s">
        <v>1631</v>
      </c>
      <c r="Q14548" t="s">
        <v>71</v>
      </c>
    </row>
    <row r="14549" spans="1:17" x14ac:dyDescent="0.25">
      <c r="A14549" t="s">
        <v>56719</v>
      </c>
      <c r="B14549" t="s">
        <v>56720</v>
      </c>
      <c r="C14549" s="1" t="str">
        <f t="shared" si="2119"/>
        <v>21:0763</v>
      </c>
      <c r="D14549" s="1" t="str">
        <f t="shared" si="2126"/>
        <v>21:0219</v>
      </c>
      <c r="E14549" t="s">
        <v>56717</v>
      </c>
      <c r="F14549" t="s">
        <v>56721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 t="s">
        <v>21</v>
      </c>
      <c r="P14549" t="s">
        <v>2943</v>
      </c>
      <c r="Q14549" t="s">
        <v>189</v>
      </c>
    </row>
    <row r="14550" spans="1:17" x14ac:dyDescent="0.25">
      <c r="A14550" t="s">
        <v>56722</v>
      </c>
      <c r="B14550" t="s">
        <v>56723</v>
      </c>
      <c r="C14550" s="1" t="str">
        <f t="shared" si="2119"/>
        <v>21:0763</v>
      </c>
      <c r="D14550" s="1" t="str">
        <f t="shared" si="2126"/>
        <v>21:0219</v>
      </c>
      <c r="E14550" t="s">
        <v>56724</v>
      </c>
      <c r="F14550" t="s">
        <v>56725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 t="s">
        <v>21</v>
      </c>
      <c r="P14550" t="s">
        <v>880</v>
      </c>
      <c r="Q14550" t="s">
        <v>215</v>
      </c>
    </row>
    <row r="14551" spans="1:17" x14ac:dyDescent="0.25">
      <c r="A14551" t="s">
        <v>56726</v>
      </c>
      <c r="B14551" t="s">
        <v>56727</v>
      </c>
      <c r="C14551" s="1" t="str">
        <f t="shared" si="2119"/>
        <v>21:0763</v>
      </c>
      <c r="D14551" s="1" t="str">
        <f t="shared" si="2126"/>
        <v>21:0219</v>
      </c>
      <c r="E14551" t="s">
        <v>56728</v>
      </c>
      <c r="F14551" t="s">
        <v>56729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 t="s">
        <v>21</v>
      </c>
      <c r="P14551" t="s">
        <v>636</v>
      </c>
      <c r="Q14551" t="s">
        <v>215</v>
      </c>
    </row>
    <row r="14552" spans="1:17" x14ac:dyDescent="0.25">
      <c r="A14552" t="s">
        <v>56730</v>
      </c>
      <c r="B14552" t="s">
        <v>56731</v>
      </c>
      <c r="C14552" s="1" t="str">
        <f t="shared" si="2119"/>
        <v>21:0763</v>
      </c>
      <c r="D14552" s="1" t="str">
        <f t="shared" si="2126"/>
        <v>21:0219</v>
      </c>
      <c r="E14552" t="s">
        <v>56732</v>
      </c>
      <c r="F14552" t="s">
        <v>56733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 t="s">
        <v>21</v>
      </c>
      <c r="P14552" t="s">
        <v>7960</v>
      </c>
      <c r="Q14552" t="s">
        <v>23</v>
      </c>
    </row>
    <row r="14553" spans="1:17" x14ac:dyDescent="0.25">
      <c r="A14553" t="s">
        <v>56734</v>
      </c>
      <c r="B14553" t="s">
        <v>56735</v>
      </c>
      <c r="C14553" s="1" t="str">
        <f t="shared" si="2119"/>
        <v>21:0763</v>
      </c>
      <c r="D14553" s="1" t="str">
        <f t="shared" si="2126"/>
        <v>21:0219</v>
      </c>
      <c r="E14553" t="s">
        <v>56736</v>
      </c>
      <c r="F14553" t="s">
        <v>56737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 t="s">
        <v>21</v>
      </c>
      <c r="P14553" t="s">
        <v>2943</v>
      </c>
      <c r="Q14553" t="s">
        <v>46</v>
      </c>
    </row>
    <row r="14554" spans="1:17" x14ac:dyDescent="0.25">
      <c r="A14554" t="s">
        <v>56738</v>
      </c>
      <c r="B14554" t="s">
        <v>56739</v>
      </c>
      <c r="C14554" s="1" t="str">
        <f t="shared" ref="C14554:C14617" si="2129">HYPERLINK("http://geochem.nrcan.gc.ca/cdogs/content/bdl/bdl210763_e.htm", "21:0763")</f>
        <v>21:0763</v>
      </c>
      <c r="D14554" s="1" t="str">
        <f t="shared" si="2126"/>
        <v>21:0219</v>
      </c>
      <c r="E14554" t="s">
        <v>56740</v>
      </c>
      <c r="F14554" t="s">
        <v>56741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 t="s">
        <v>576</v>
      </c>
      <c r="P14554" t="s">
        <v>391</v>
      </c>
      <c r="Q14554" t="s">
        <v>29</v>
      </c>
    </row>
    <row r="14555" spans="1:17" hidden="1" x14ac:dyDescent="0.25">
      <c r="A14555" t="s">
        <v>56742</v>
      </c>
      <c r="B14555" t="s">
        <v>56743</v>
      </c>
      <c r="C14555" s="1" t="str">
        <f t="shared" si="2129"/>
        <v>21:0763</v>
      </c>
      <c r="D14555" s="1" t="str">
        <f>HYPERLINK("http://geochem.nrcan.gc.ca/cdogs/content/svy/svy_e.htm", "")</f>
        <v/>
      </c>
      <c r="G14555" s="1" t="str">
        <f>HYPERLINK("http://geochem.nrcan.gc.ca/cdogs/content/cr_/cr_00087_e.htm", "87")</f>
        <v>87</v>
      </c>
      <c r="J14555" t="s">
        <v>11703</v>
      </c>
      <c r="K14555" t="s">
        <v>11704</v>
      </c>
      <c r="O14555" t="s">
        <v>2099</v>
      </c>
      <c r="P14555" t="s">
        <v>1631</v>
      </c>
      <c r="Q14555" t="s">
        <v>5130</v>
      </c>
    </row>
    <row r="14556" spans="1:17" x14ac:dyDescent="0.25">
      <c r="A14556" t="s">
        <v>56744</v>
      </c>
      <c r="B14556" t="s">
        <v>56745</v>
      </c>
      <c r="C14556" s="1" t="str">
        <f t="shared" si="2129"/>
        <v>21:0763</v>
      </c>
      <c r="D14556" s="1" t="str">
        <f t="shared" ref="D14556:D14574" si="2130">HYPERLINK("http://geochem.nrcan.gc.ca/cdogs/content/svy/svy210219_e.htm", "21:0219")</f>
        <v>21:0219</v>
      </c>
      <c r="E14556" t="s">
        <v>56746</v>
      </c>
      <c r="F14556" t="s">
        <v>56747</v>
      </c>
      <c r="H14556">
        <v>62.5149136</v>
      </c>
      <c r="I14556">
        <v>-130.92477479999999</v>
      </c>
      <c r="J14556" s="1" t="str">
        <f t="shared" ref="J14556:J14574" si="2131">HYPERLINK("http://geochem.nrcan.gc.ca/cdogs/content/kwd/kwd020018_e.htm", "Fluid (stream)")</f>
        <v>Fluid (stream)</v>
      </c>
      <c r="K14556" s="1" t="str">
        <f t="shared" ref="K14556:K14574" si="2132">HYPERLINK("http://geochem.nrcan.gc.ca/cdogs/content/kwd/kwd080007_e.htm", "Untreated Water")</f>
        <v>Untreated Water</v>
      </c>
      <c r="O14556" t="s">
        <v>9744</v>
      </c>
      <c r="P14556" t="s">
        <v>631</v>
      </c>
      <c r="Q14556" t="s">
        <v>29</v>
      </c>
    </row>
    <row r="14557" spans="1:17" x14ac:dyDescent="0.25">
      <c r="A14557" t="s">
        <v>56748</v>
      </c>
      <c r="B14557" t="s">
        <v>56749</v>
      </c>
      <c r="C14557" s="1" t="str">
        <f t="shared" si="2129"/>
        <v>21:0763</v>
      </c>
      <c r="D14557" s="1" t="str">
        <f t="shared" si="2130"/>
        <v>21:0219</v>
      </c>
      <c r="E14557" t="s">
        <v>56750</v>
      </c>
      <c r="F14557" t="s">
        <v>56751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 t="s">
        <v>588</v>
      </c>
      <c r="P14557" t="s">
        <v>391</v>
      </c>
      <c r="Q14557" t="s">
        <v>365</v>
      </c>
    </row>
    <row r="14558" spans="1:17" x14ac:dyDescent="0.25">
      <c r="A14558" t="s">
        <v>56752</v>
      </c>
      <c r="B14558" t="s">
        <v>56753</v>
      </c>
      <c r="C14558" s="1" t="str">
        <f t="shared" si="2129"/>
        <v>21:0763</v>
      </c>
      <c r="D14558" s="1" t="str">
        <f t="shared" si="2130"/>
        <v>21:0219</v>
      </c>
      <c r="E14558" t="s">
        <v>56754</v>
      </c>
      <c r="F14558" t="s">
        <v>56755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 t="s">
        <v>2129</v>
      </c>
      <c r="P14558" t="s">
        <v>397</v>
      </c>
      <c r="Q14558" t="s">
        <v>46</v>
      </c>
    </row>
    <row r="14559" spans="1:17" x14ac:dyDescent="0.25">
      <c r="A14559" t="s">
        <v>56756</v>
      </c>
      <c r="B14559" t="s">
        <v>56757</v>
      </c>
      <c r="C14559" s="1" t="str">
        <f t="shared" si="2129"/>
        <v>21:0763</v>
      </c>
      <c r="D14559" s="1" t="str">
        <f t="shared" si="2130"/>
        <v>21:0219</v>
      </c>
      <c r="E14559" t="s">
        <v>56758</v>
      </c>
      <c r="F14559" t="s">
        <v>56759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 t="s">
        <v>21</v>
      </c>
      <c r="P14559" t="s">
        <v>2212</v>
      </c>
      <c r="Q14559" t="s">
        <v>29</v>
      </c>
    </row>
    <row r="14560" spans="1:17" x14ac:dyDescent="0.25">
      <c r="A14560" t="s">
        <v>56760</v>
      </c>
      <c r="B14560" t="s">
        <v>56761</v>
      </c>
      <c r="C14560" s="1" t="str">
        <f t="shared" si="2129"/>
        <v>21:0763</v>
      </c>
      <c r="D14560" s="1" t="str">
        <f t="shared" si="2130"/>
        <v>21:0219</v>
      </c>
      <c r="E14560" t="s">
        <v>56762</v>
      </c>
      <c r="F14560" t="s">
        <v>56763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 t="s">
        <v>311</v>
      </c>
      <c r="P14560" t="s">
        <v>583</v>
      </c>
      <c r="Q14560" t="s">
        <v>52</v>
      </c>
    </row>
    <row r="14561" spans="1:17" x14ac:dyDescent="0.25">
      <c r="A14561" t="s">
        <v>56764</v>
      </c>
      <c r="B14561" t="s">
        <v>56765</v>
      </c>
      <c r="C14561" s="1" t="str">
        <f t="shared" si="2129"/>
        <v>21:0763</v>
      </c>
      <c r="D14561" s="1" t="str">
        <f t="shared" si="2130"/>
        <v>21:0219</v>
      </c>
      <c r="E14561" t="s">
        <v>56766</v>
      </c>
      <c r="F14561" t="s">
        <v>56767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 t="s">
        <v>3419</v>
      </c>
      <c r="P14561" t="s">
        <v>2212</v>
      </c>
      <c r="Q14561" t="s">
        <v>29</v>
      </c>
    </row>
    <row r="14562" spans="1:17" x14ac:dyDescent="0.25">
      <c r="A14562" t="s">
        <v>56768</v>
      </c>
      <c r="B14562" t="s">
        <v>56769</v>
      </c>
      <c r="C14562" s="1" t="str">
        <f t="shared" si="2129"/>
        <v>21:0763</v>
      </c>
      <c r="D14562" s="1" t="str">
        <f t="shared" si="2130"/>
        <v>21:0219</v>
      </c>
      <c r="E14562" t="s">
        <v>56770</v>
      </c>
      <c r="F14562" t="s">
        <v>56771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 t="s">
        <v>21</v>
      </c>
      <c r="P14562" t="s">
        <v>391</v>
      </c>
      <c r="Q14562" t="s">
        <v>149</v>
      </c>
    </row>
    <row r="14563" spans="1:17" x14ac:dyDescent="0.25">
      <c r="A14563" t="s">
        <v>56772</v>
      </c>
      <c r="B14563" t="s">
        <v>56773</v>
      </c>
      <c r="C14563" s="1" t="str">
        <f t="shared" si="2129"/>
        <v>21:0763</v>
      </c>
      <c r="D14563" s="1" t="str">
        <f t="shared" si="2130"/>
        <v>21:0219</v>
      </c>
      <c r="E14563" t="s">
        <v>56774</v>
      </c>
      <c r="F14563" t="s">
        <v>56775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 t="s">
        <v>21</v>
      </c>
      <c r="P14563" t="s">
        <v>631</v>
      </c>
      <c r="Q14563" t="s">
        <v>215</v>
      </c>
    </row>
    <row r="14564" spans="1:17" x14ac:dyDescent="0.25">
      <c r="A14564" t="s">
        <v>56776</v>
      </c>
      <c r="B14564" t="s">
        <v>56777</v>
      </c>
      <c r="C14564" s="1" t="str">
        <f t="shared" si="2129"/>
        <v>21:0763</v>
      </c>
      <c r="D14564" s="1" t="str">
        <f t="shared" si="2130"/>
        <v>21:0219</v>
      </c>
      <c r="E14564" t="s">
        <v>56778</v>
      </c>
      <c r="F14564" t="s">
        <v>56779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 t="s">
        <v>21</v>
      </c>
      <c r="P14564" t="s">
        <v>2943</v>
      </c>
      <c r="Q14564" t="s">
        <v>29</v>
      </c>
    </row>
    <row r="14565" spans="1:17" x14ac:dyDescent="0.25">
      <c r="A14565" t="s">
        <v>56780</v>
      </c>
      <c r="B14565" t="s">
        <v>56781</v>
      </c>
      <c r="C14565" s="1" t="str">
        <f t="shared" si="2129"/>
        <v>21:0763</v>
      </c>
      <c r="D14565" s="1" t="str">
        <f t="shared" si="2130"/>
        <v>21:0219</v>
      </c>
      <c r="E14565" t="s">
        <v>56782</v>
      </c>
      <c r="F14565" t="s">
        <v>56783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 t="s">
        <v>3651</v>
      </c>
      <c r="P14565" t="s">
        <v>1588</v>
      </c>
      <c r="Q14565" t="s">
        <v>52</v>
      </c>
    </row>
    <row r="14566" spans="1:17" x14ac:dyDescent="0.25">
      <c r="A14566" t="s">
        <v>56784</v>
      </c>
      <c r="B14566" t="s">
        <v>56785</v>
      </c>
      <c r="C14566" s="1" t="str">
        <f t="shared" si="2129"/>
        <v>21:0763</v>
      </c>
      <c r="D14566" s="1" t="str">
        <f t="shared" si="2130"/>
        <v>21:0219</v>
      </c>
      <c r="E14566" t="s">
        <v>56786</v>
      </c>
      <c r="F14566" t="s">
        <v>56787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 t="s">
        <v>56788</v>
      </c>
      <c r="P14566" t="s">
        <v>6370</v>
      </c>
      <c r="Q14566" t="s">
        <v>215</v>
      </c>
    </row>
    <row r="14567" spans="1:17" x14ac:dyDescent="0.25">
      <c r="A14567" t="s">
        <v>56789</v>
      </c>
      <c r="B14567" t="s">
        <v>56790</v>
      </c>
      <c r="C14567" s="1" t="str">
        <f t="shared" si="2129"/>
        <v>21:0763</v>
      </c>
      <c r="D14567" s="1" t="str">
        <f t="shared" si="2130"/>
        <v>21:0219</v>
      </c>
      <c r="E14567" t="s">
        <v>56791</v>
      </c>
      <c r="F14567" t="s">
        <v>56792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 t="s">
        <v>15971</v>
      </c>
      <c r="P14567" t="s">
        <v>3569</v>
      </c>
      <c r="Q14567" t="s">
        <v>103</v>
      </c>
    </row>
    <row r="14568" spans="1:17" x14ac:dyDescent="0.25">
      <c r="A14568" t="s">
        <v>56793</v>
      </c>
      <c r="B14568" t="s">
        <v>56794</v>
      </c>
      <c r="C14568" s="1" t="str">
        <f t="shared" si="2129"/>
        <v>21:0763</v>
      </c>
      <c r="D14568" s="1" t="str">
        <f t="shared" si="2130"/>
        <v>21:0219</v>
      </c>
      <c r="E14568" t="s">
        <v>56791</v>
      </c>
      <c r="F14568" t="s">
        <v>56795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 t="s">
        <v>2725</v>
      </c>
      <c r="P14568" t="s">
        <v>556</v>
      </c>
      <c r="Q14568" t="s">
        <v>71</v>
      </c>
    </row>
    <row r="14569" spans="1:17" x14ac:dyDescent="0.25">
      <c r="A14569" t="s">
        <v>56796</v>
      </c>
      <c r="B14569" t="s">
        <v>56797</v>
      </c>
      <c r="C14569" s="1" t="str">
        <f t="shared" si="2129"/>
        <v>21:0763</v>
      </c>
      <c r="D14569" s="1" t="str">
        <f t="shared" si="2130"/>
        <v>21:0219</v>
      </c>
      <c r="E14569" t="s">
        <v>56798</v>
      </c>
      <c r="F14569" t="s">
        <v>56799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  <c r="O14569" t="s">
        <v>108</v>
      </c>
      <c r="P14569" t="s">
        <v>108</v>
      </c>
      <c r="Q14569" t="s">
        <v>108</v>
      </c>
    </row>
    <row r="14570" spans="1:17" x14ac:dyDescent="0.25">
      <c r="A14570" t="s">
        <v>56800</v>
      </c>
      <c r="B14570" t="s">
        <v>56801</v>
      </c>
      <c r="C14570" s="1" t="str">
        <f t="shared" si="2129"/>
        <v>21:0763</v>
      </c>
      <c r="D14570" s="1" t="str">
        <f t="shared" si="2130"/>
        <v>21:0219</v>
      </c>
      <c r="E14570" t="s">
        <v>56802</v>
      </c>
      <c r="F14570" t="s">
        <v>56803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  <c r="O14570" t="s">
        <v>108</v>
      </c>
      <c r="P14570" t="s">
        <v>108</v>
      </c>
      <c r="Q14570" t="s">
        <v>108</v>
      </c>
    </row>
    <row r="14571" spans="1:17" x14ac:dyDescent="0.25">
      <c r="A14571" t="s">
        <v>56804</v>
      </c>
      <c r="B14571" t="s">
        <v>56805</v>
      </c>
      <c r="C14571" s="1" t="str">
        <f t="shared" si="2129"/>
        <v>21:0763</v>
      </c>
      <c r="D14571" s="1" t="str">
        <f t="shared" si="2130"/>
        <v>21:0219</v>
      </c>
      <c r="E14571" t="s">
        <v>56806</v>
      </c>
      <c r="F14571" t="s">
        <v>56807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  <c r="O14571" t="s">
        <v>108</v>
      </c>
      <c r="P14571" t="s">
        <v>108</v>
      </c>
      <c r="Q14571" t="s">
        <v>108</v>
      </c>
    </row>
    <row r="14572" spans="1:17" x14ac:dyDescent="0.25">
      <c r="A14572" t="s">
        <v>56808</v>
      </c>
      <c r="B14572" t="s">
        <v>56809</v>
      </c>
      <c r="C14572" s="1" t="str">
        <f t="shared" si="2129"/>
        <v>21:0763</v>
      </c>
      <c r="D14572" s="1" t="str">
        <f t="shared" si="2130"/>
        <v>21:0219</v>
      </c>
      <c r="E14572" t="s">
        <v>56810</v>
      </c>
      <c r="F14572" t="s">
        <v>56811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 t="s">
        <v>21</v>
      </c>
      <c r="P14572" t="s">
        <v>1515</v>
      </c>
      <c r="Q14572" t="s">
        <v>215</v>
      </c>
    </row>
    <row r="14573" spans="1:17" x14ac:dyDescent="0.25">
      <c r="A14573" t="s">
        <v>56812</v>
      </c>
      <c r="B14573" t="s">
        <v>56813</v>
      </c>
      <c r="C14573" s="1" t="str">
        <f t="shared" si="2129"/>
        <v>21:0763</v>
      </c>
      <c r="D14573" s="1" t="str">
        <f t="shared" si="2130"/>
        <v>21:0219</v>
      </c>
      <c r="E14573" t="s">
        <v>56814</v>
      </c>
      <c r="F14573" t="s">
        <v>56815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 t="s">
        <v>2099</v>
      </c>
      <c r="P14573" t="s">
        <v>2212</v>
      </c>
      <c r="Q14573" t="s">
        <v>522</v>
      </c>
    </row>
    <row r="14574" spans="1:17" x14ac:dyDescent="0.25">
      <c r="A14574" t="s">
        <v>56816</v>
      </c>
      <c r="B14574" t="s">
        <v>56817</v>
      </c>
      <c r="C14574" s="1" t="str">
        <f t="shared" si="2129"/>
        <v>21:0763</v>
      </c>
      <c r="D14574" s="1" t="str">
        <f t="shared" si="2130"/>
        <v>21:0219</v>
      </c>
      <c r="E14574" t="s">
        <v>56818</v>
      </c>
      <c r="F14574" t="s">
        <v>56819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 t="s">
        <v>3532</v>
      </c>
      <c r="P14574" t="s">
        <v>397</v>
      </c>
      <c r="Q14574" t="s">
        <v>522</v>
      </c>
    </row>
    <row r="14575" spans="1:17" hidden="1" x14ac:dyDescent="0.25">
      <c r="A14575" t="s">
        <v>56820</v>
      </c>
      <c r="B14575" t="s">
        <v>56821</v>
      </c>
      <c r="C14575" s="1" t="str">
        <f t="shared" si="2129"/>
        <v>21:0763</v>
      </c>
      <c r="D14575" s="1" t="str">
        <f>HYPERLINK("http://geochem.nrcan.gc.ca/cdogs/content/svy/svy_e.htm", "")</f>
        <v/>
      </c>
      <c r="G14575" s="1" t="str">
        <f>HYPERLINK("http://geochem.nrcan.gc.ca/cdogs/content/cr_/cr_00088_e.htm", "88")</f>
        <v>88</v>
      </c>
      <c r="J14575" t="s">
        <v>11703</v>
      </c>
      <c r="K14575" t="s">
        <v>11704</v>
      </c>
      <c r="O14575" t="s">
        <v>220</v>
      </c>
      <c r="P14575" t="s">
        <v>2943</v>
      </c>
      <c r="Q14575" t="s">
        <v>29</v>
      </c>
    </row>
    <row r="14576" spans="1:17" x14ac:dyDescent="0.25">
      <c r="A14576" t="s">
        <v>56822</v>
      </c>
      <c r="B14576" t="s">
        <v>56823</v>
      </c>
      <c r="C14576" s="1" t="str">
        <f t="shared" si="2129"/>
        <v>21:0763</v>
      </c>
      <c r="D14576" s="1" t="str">
        <f t="shared" ref="D14576:D14592" si="2133">HYPERLINK("http://geochem.nrcan.gc.ca/cdogs/content/svy/svy210219_e.htm", "21:0219")</f>
        <v>21:0219</v>
      </c>
      <c r="E14576" t="s">
        <v>56824</v>
      </c>
      <c r="F14576" t="s">
        <v>56825</v>
      </c>
      <c r="H14576">
        <v>62.2722719</v>
      </c>
      <c r="I14576">
        <v>-130.8383819</v>
      </c>
      <c r="J14576" s="1" t="str">
        <f t="shared" ref="J14576:J14592" si="2134">HYPERLINK("http://geochem.nrcan.gc.ca/cdogs/content/kwd/kwd020018_e.htm", "Fluid (stream)")</f>
        <v>Fluid (stream)</v>
      </c>
      <c r="K14576" s="1" t="str">
        <f t="shared" ref="K14576:K14592" si="2135">HYPERLINK("http://geochem.nrcan.gc.ca/cdogs/content/kwd/kwd080007_e.htm", "Untreated Water")</f>
        <v>Untreated Water</v>
      </c>
      <c r="O14576" t="s">
        <v>3116</v>
      </c>
      <c r="P14576" t="s">
        <v>2212</v>
      </c>
      <c r="Q14576" t="s">
        <v>392</v>
      </c>
    </row>
    <row r="14577" spans="1:17" x14ac:dyDescent="0.25">
      <c r="A14577" t="s">
        <v>56826</v>
      </c>
      <c r="B14577" t="s">
        <v>56827</v>
      </c>
      <c r="C14577" s="1" t="str">
        <f t="shared" si="2129"/>
        <v>21:0763</v>
      </c>
      <c r="D14577" s="1" t="str">
        <f t="shared" si="2133"/>
        <v>21:0219</v>
      </c>
      <c r="E14577" t="s">
        <v>56828</v>
      </c>
      <c r="F14577" t="s">
        <v>56829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 t="s">
        <v>6341</v>
      </c>
      <c r="P14577" t="s">
        <v>583</v>
      </c>
      <c r="Q14577" t="s">
        <v>365</v>
      </c>
    </row>
    <row r="14578" spans="1:17" x14ac:dyDescent="0.25">
      <c r="A14578" t="s">
        <v>56830</v>
      </c>
      <c r="B14578" t="s">
        <v>56831</v>
      </c>
      <c r="C14578" s="1" t="str">
        <f t="shared" si="2129"/>
        <v>21:0763</v>
      </c>
      <c r="D14578" s="1" t="str">
        <f t="shared" si="2133"/>
        <v>21:0219</v>
      </c>
      <c r="E14578" t="s">
        <v>56832</v>
      </c>
      <c r="F14578" t="s">
        <v>56833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 t="s">
        <v>3532</v>
      </c>
      <c r="P14578" t="s">
        <v>583</v>
      </c>
      <c r="Q14578" t="s">
        <v>365</v>
      </c>
    </row>
    <row r="14579" spans="1:17" x14ac:dyDescent="0.25">
      <c r="A14579" t="s">
        <v>56834</v>
      </c>
      <c r="B14579" t="s">
        <v>56835</v>
      </c>
      <c r="C14579" s="1" t="str">
        <f t="shared" si="2129"/>
        <v>21:0763</v>
      </c>
      <c r="D14579" s="1" t="str">
        <f t="shared" si="2133"/>
        <v>21:0219</v>
      </c>
      <c r="E14579" t="s">
        <v>56836</v>
      </c>
      <c r="F14579" t="s">
        <v>56837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 t="s">
        <v>3655</v>
      </c>
      <c r="P14579" t="s">
        <v>636</v>
      </c>
      <c r="Q14579" t="s">
        <v>392</v>
      </c>
    </row>
    <row r="14580" spans="1:17" x14ac:dyDescent="0.25">
      <c r="A14580" t="s">
        <v>56838</v>
      </c>
      <c r="B14580" t="s">
        <v>56839</v>
      </c>
      <c r="C14580" s="1" t="str">
        <f t="shared" si="2129"/>
        <v>21:0763</v>
      </c>
      <c r="D14580" s="1" t="str">
        <f t="shared" si="2133"/>
        <v>21:0219</v>
      </c>
      <c r="E14580" t="s">
        <v>56840</v>
      </c>
      <c r="F14580" t="s">
        <v>56841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 t="s">
        <v>576</v>
      </c>
      <c r="P14580" t="s">
        <v>397</v>
      </c>
      <c r="Q14580" t="s">
        <v>365</v>
      </c>
    </row>
    <row r="14581" spans="1:17" x14ac:dyDescent="0.25">
      <c r="A14581" t="s">
        <v>56842</v>
      </c>
      <c r="B14581" t="s">
        <v>56843</v>
      </c>
      <c r="C14581" s="1" t="str">
        <f t="shared" si="2129"/>
        <v>21:0763</v>
      </c>
      <c r="D14581" s="1" t="str">
        <f t="shared" si="2133"/>
        <v>21:0219</v>
      </c>
      <c r="E14581" t="s">
        <v>56844</v>
      </c>
      <c r="F14581" t="s">
        <v>56845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 t="s">
        <v>3022</v>
      </c>
      <c r="P14581" t="s">
        <v>658</v>
      </c>
      <c r="Q14581" t="s">
        <v>35</v>
      </c>
    </row>
    <row r="14582" spans="1:17" x14ac:dyDescent="0.25">
      <c r="A14582" t="s">
        <v>56846</v>
      </c>
      <c r="B14582" t="s">
        <v>56847</v>
      </c>
      <c r="C14582" s="1" t="str">
        <f t="shared" si="2129"/>
        <v>21:0763</v>
      </c>
      <c r="D14582" s="1" t="str">
        <f t="shared" si="2133"/>
        <v>21:0219</v>
      </c>
      <c r="E14582" t="s">
        <v>56848</v>
      </c>
      <c r="F14582" t="s">
        <v>56849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 t="s">
        <v>236</v>
      </c>
      <c r="P14582" t="s">
        <v>1631</v>
      </c>
      <c r="Q14582" t="s">
        <v>365</v>
      </c>
    </row>
    <row r="14583" spans="1:17" x14ac:dyDescent="0.25">
      <c r="A14583" t="s">
        <v>56850</v>
      </c>
      <c r="B14583" t="s">
        <v>56851</v>
      </c>
      <c r="C14583" s="1" t="str">
        <f t="shared" si="2129"/>
        <v>21:0763</v>
      </c>
      <c r="D14583" s="1" t="str">
        <f t="shared" si="2133"/>
        <v>21:0219</v>
      </c>
      <c r="E14583" t="s">
        <v>56852</v>
      </c>
      <c r="F14583" t="s">
        <v>56853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 t="s">
        <v>7165</v>
      </c>
      <c r="P14583" t="s">
        <v>2943</v>
      </c>
      <c r="Q14583" t="s">
        <v>392</v>
      </c>
    </row>
    <row r="14584" spans="1:17" x14ac:dyDescent="0.25">
      <c r="A14584" t="s">
        <v>56854</v>
      </c>
      <c r="B14584" t="s">
        <v>56855</v>
      </c>
      <c r="C14584" s="1" t="str">
        <f t="shared" si="2129"/>
        <v>21:0763</v>
      </c>
      <c r="D14584" s="1" t="str">
        <f t="shared" si="2133"/>
        <v>21:0219</v>
      </c>
      <c r="E14584" t="s">
        <v>56856</v>
      </c>
      <c r="F14584" t="s">
        <v>56857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 t="s">
        <v>14250</v>
      </c>
      <c r="P14584" t="s">
        <v>391</v>
      </c>
      <c r="Q14584" t="s">
        <v>35</v>
      </c>
    </row>
    <row r="14585" spans="1:17" x14ac:dyDescent="0.25">
      <c r="A14585" t="s">
        <v>56858</v>
      </c>
      <c r="B14585" t="s">
        <v>56859</v>
      </c>
      <c r="C14585" s="1" t="str">
        <f t="shared" si="2129"/>
        <v>21:0763</v>
      </c>
      <c r="D14585" s="1" t="str">
        <f t="shared" si="2133"/>
        <v>21:0219</v>
      </c>
      <c r="E14585" t="s">
        <v>56860</v>
      </c>
      <c r="F14585" t="s">
        <v>56861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 t="s">
        <v>7333</v>
      </c>
      <c r="P14585" t="s">
        <v>636</v>
      </c>
      <c r="Q14585" t="s">
        <v>365</v>
      </c>
    </row>
    <row r="14586" spans="1:17" x14ac:dyDescent="0.25">
      <c r="A14586" t="s">
        <v>56862</v>
      </c>
      <c r="B14586" t="s">
        <v>56863</v>
      </c>
      <c r="C14586" s="1" t="str">
        <f t="shared" si="2129"/>
        <v>21:0763</v>
      </c>
      <c r="D14586" s="1" t="str">
        <f t="shared" si="2133"/>
        <v>21:0219</v>
      </c>
      <c r="E14586" t="s">
        <v>56864</v>
      </c>
      <c r="F14586" t="s">
        <v>56865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 t="s">
        <v>56788</v>
      </c>
      <c r="P14586" t="s">
        <v>1631</v>
      </c>
      <c r="Q14586" t="s">
        <v>522</v>
      </c>
    </row>
    <row r="14587" spans="1:17" x14ac:dyDescent="0.25">
      <c r="A14587" t="s">
        <v>56866</v>
      </c>
      <c r="B14587" t="s">
        <v>56867</v>
      </c>
      <c r="C14587" s="1" t="str">
        <f t="shared" si="2129"/>
        <v>21:0763</v>
      </c>
      <c r="D14587" s="1" t="str">
        <f t="shared" si="2133"/>
        <v>21:0219</v>
      </c>
      <c r="E14587" t="s">
        <v>56864</v>
      </c>
      <c r="F14587" t="s">
        <v>56868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 t="s">
        <v>11795</v>
      </c>
      <c r="P14587" t="s">
        <v>1631</v>
      </c>
      <c r="Q14587" t="s">
        <v>365</v>
      </c>
    </row>
    <row r="14588" spans="1:17" x14ac:dyDescent="0.25">
      <c r="A14588" t="s">
        <v>56869</v>
      </c>
      <c r="B14588" t="s">
        <v>56870</v>
      </c>
      <c r="C14588" s="1" t="str">
        <f t="shared" si="2129"/>
        <v>21:0763</v>
      </c>
      <c r="D14588" s="1" t="str">
        <f t="shared" si="2133"/>
        <v>21:0219</v>
      </c>
      <c r="E14588" t="s">
        <v>56871</v>
      </c>
      <c r="F14588" t="s">
        <v>56872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 t="s">
        <v>2120</v>
      </c>
      <c r="P14588" t="s">
        <v>2943</v>
      </c>
      <c r="Q14588" t="s">
        <v>59</v>
      </c>
    </row>
    <row r="14589" spans="1:17" x14ac:dyDescent="0.25">
      <c r="A14589" t="s">
        <v>56873</v>
      </c>
      <c r="B14589" t="s">
        <v>56874</v>
      </c>
      <c r="C14589" s="1" t="str">
        <f t="shared" si="2129"/>
        <v>21:0763</v>
      </c>
      <c r="D14589" s="1" t="str">
        <f t="shared" si="2133"/>
        <v>21:0219</v>
      </c>
      <c r="E14589" t="s">
        <v>56875</v>
      </c>
      <c r="F14589" t="s">
        <v>56876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 t="s">
        <v>2418</v>
      </c>
      <c r="P14589" t="s">
        <v>391</v>
      </c>
      <c r="Q14589" t="s">
        <v>35</v>
      </c>
    </row>
    <row r="14590" spans="1:17" x14ac:dyDescent="0.25">
      <c r="A14590" t="s">
        <v>56877</v>
      </c>
      <c r="B14590" t="s">
        <v>56878</v>
      </c>
      <c r="C14590" s="1" t="str">
        <f t="shared" si="2129"/>
        <v>21:0763</v>
      </c>
      <c r="D14590" s="1" t="str">
        <f t="shared" si="2133"/>
        <v>21:0219</v>
      </c>
      <c r="E14590" t="s">
        <v>56879</v>
      </c>
      <c r="F14590" t="s">
        <v>56880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 t="s">
        <v>2418</v>
      </c>
      <c r="P14590" t="s">
        <v>391</v>
      </c>
      <c r="Q14590" t="s">
        <v>35</v>
      </c>
    </row>
    <row r="14591" spans="1:17" x14ac:dyDescent="0.25">
      <c r="A14591" t="s">
        <v>56881</v>
      </c>
      <c r="B14591" t="s">
        <v>56882</v>
      </c>
      <c r="C14591" s="1" t="str">
        <f t="shared" si="2129"/>
        <v>21:0763</v>
      </c>
      <c r="D14591" s="1" t="str">
        <f t="shared" si="2133"/>
        <v>21:0219</v>
      </c>
      <c r="E14591" t="s">
        <v>56883</v>
      </c>
      <c r="F14591" t="s">
        <v>56884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  <c r="O14591" t="s">
        <v>108</v>
      </c>
      <c r="P14591" t="s">
        <v>108</v>
      </c>
      <c r="Q14591" t="s">
        <v>108</v>
      </c>
    </row>
    <row r="14592" spans="1:17" x14ac:dyDescent="0.25">
      <c r="A14592" t="s">
        <v>56885</v>
      </c>
      <c r="B14592" t="s">
        <v>56886</v>
      </c>
      <c r="C14592" s="1" t="str">
        <f t="shared" si="2129"/>
        <v>21:0763</v>
      </c>
      <c r="D14592" s="1" t="str">
        <f t="shared" si="2133"/>
        <v>21:0219</v>
      </c>
      <c r="E14592" t="s">
        <v>56887</v>
      </c>
      <c r="F14592" t="s">
        <v>56888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 t="s">
        <v>2720</v>
      </c>
      <c r="P14592" t="s">
        <v>2943</v>
      </c>
      <c r="Q14592" t="s">
        <v>365</v>
      </c>
    </row>
    <row r="14593" spans="1:17" hidden="1" x14ac:dyDescent="0.25">
      <c r="A14593" t="s">
        <v>56889</v>
      </c>
      <c r="B14593" t="s">
        <v>56890</v>
      </c>
      <c r="C14593" s="1" t="str">
        <f t="shared" si="2129"/>
        <v>21:0763</v>
      </c>
      <c r="D14593" s="1" t="str">
        <f>HYPERLINK("http://geochem.nrcan.gc.ca/cdogs/content/svy/svy_e.htm", "")</f>
        <v/>
      </c>
      <c r="G14593" s="1" t="str">
        <f>HYPERLINK("http://geochem.nrcan.gc.ca/cdogs/content/cr_/cr_00087_e.htm", "87")</f>
        <v>87</v>
      </c>
      <c r="J14593" t="s">
        <v>11703</v>
      </c>
      <c r="K14593" t="s">
        <v>11704</v>
      </c>
      <c r="O14593" t="s">
        <v>2927</v>
      </c>
      <c r="P14593" t="s">
        <v>397</v>
      </c>
      <c r="Q14593" t="s">
        <v>29</v>
      </c>
    </row>
    <row r="14594" spans="1:17" x14ac:dyDescent="0.25">
      <c r="A14594" t="s">
        <v>56891</v>
      </c>
      <c r="B14594" t="s">
        <v>56892</v>
      </c>
      <c r="C14594" s="1" t="str">
        <f t="shared" si="2129"/>
        <v>21:0763</v>
      </c>
      <c r="D14594" s="1" t="str">
        <f>HYPERLINK("http://geochem.nrcan.gc.ca/cdogs/content/svy/svy210219_e.htm", "21:0219")</f>
        <v>21:0219</v>
      </c>
      <c r="E14594" t="s">
        <v>56893</v>
      </c>
      <c r="F14594" t="s">
        <v>56894</v>
      </c>
      <c r="H14594">
        <v>62.098751</v>
      </c>
      <c r="I14594">
        <v>-131.43802650000001</v>
      </c>
      <c r="J14594" s="1" t="str">
        <f>HYPERLINK("http://geochem.nrcan.gc.ca/cdogs/content/kwd/kwd020018_e.htm", "Fluid (stream)")</f>
        <v>Fluid (stream)</v>
      </c>
      <c r="K14594" s="1" t="str">
        <f>HYPERLINK("http://geochem.nrcan.gc.ca/cdogs/content/kwd/kwd080007_e.htm", "Untreated Water")</f>
        <v>Untreated Water</v>
      </c>
      <c r="O14594" t="s">
        <v>21</v>
      </c>
      <c r="P14594" t="s">
        <v>583</v>
      </c>
      <c r="Q14594" t="s">
        <v>52</v>
      </c>
    </row>
    <row r="14595" spans="1:17" x14ac:dyDescent="0.25">
      <c r="A14595" t="s">
        <v>56895</v>
      </c>
      <c r="B14595" t="s">
        <v>56896</v>
      </c>
      <c r="C14595" s="1" t="str">
        <f t="shared" si="2129"/>
        <v>21:0763</v>
      </c>
      <c r="D14595" s="1" t="str">
        <f>HYPERLINK("http://geochem.nrcan.gc.ca/cdogs/content/svy/svy210219_e.htm", "21:0219")</f>
        <v>21:0219</v>
      </c>
      <c r="E14595" t="s">
        <v>56897</v>
      </c>
      <c r="F14595" t="s">
        <v>56898</v>
      </c>
      <c r="H14595">
        <v>62.109273700000003</v>
      </c>
      <c r="I14595">
        <v>-131.49807060000001</v>
      </c>
      <c r="J14595" s="1" t="str">
        <f>HYPERLINK("http://geochem.nrcan.gc.ca/cdogs/content/kwd/kwd020018_e.htm", "Fluid (stream)")</f>
        <v>Fluid (stream)</v>
      </c>
      <c r="K14595" s="1" t="str">
        <f>HYPERLINK("http://geochem.nrcan.gc.ca/cdogs/content/kwd/kwd080007_e.htm", "Untreated Water")</f>
        <v>Untreated Water</v>
      </c>
      <c r="O14595" t="s">
        <v>4378</v>
      </c>
      <c r="P14595" t="s">
        <v>2212</v>
      </c>
      <c r="Q14595" t="s">
        <v>35</v>
      </c>
    </row>
    <row r="14596" spans="1:17" x14ac:dyDescent="0.25">
      <c r="A14596" t="s">
        <v>56899</v>
      </c>
      <c r="B14596" t="s">
        <v>56900</v>
      </c>
      <c r="C14596" s="1" t="str">
        <f t="shared" si="2129"/>
        <v>21:0763</v>
      </c>
      <c r="D14596" s="1" t="str">
        <f>HYPERLINK("http://geochem.nrcan.gc.ca/cdogs/content/svy/svy210219_e.htm", "21:0219")</f>
        <v>21:0219</v>
      </c>
      <c r="E14596" t="s">
        <v>56901</v>
      </c>
      <c r="F14596" t="s">
        <v>56902</v>
      </c>
      <c r="H14596">
        <v>62.116764400000001</v>
      </c>
      <c r="I14596">
        <v>-131.99873890000001</v>
      </c>
      <c r="J14596" s="1" t="str">
        <f>HYPERLINK("http://geochem.nrcan.gc.ca/cdogs/content/kwd/kwd020018_e.htm", "Fluid (stream)")</f>
        <v>Fluid (stream)</v>
      </c>
      <c r="K14596" s="1" t="str">
        <f>HYPERLINK("http://geochem.nrcan.gc.ca/cdogs/content/kwd/kwd080007_e.htm", "Untreated Water")</f>
        <v>Untreated Water</v>
      </c>
      <c r="O14596" t="s">
        <v>10345</v>
      </c>
      <c r="P14596" t="s">
        <v>391</v>
      </c>
      <c r="Q14596" t="s">
        <v>103</v>
      </c>
    </row>
    <row r="14597" spans="1:17" x14ac:dyDescent="0.25">
      <c r="A14597" t="s">
        <v>56903</v>
      </c>
      <c r="B14597" t="s">
        <v>56904</v>
      </c>
      <c r="C14597" s="1" t="str">
        <f t="shared" si="2129"/>
        <v>21:0763</v>
      </c>
      <c r="D14597" s="1" t="str">
        <f>HYPERLINK("http://geochem.nrcan.gc.ca/cdogs/content/svy/svy210219_e.htm", "21:0219")</f>
        <v>21:0219</v>
      </c>
      <c r="E14597" t="s">
        <v>56905</v>
      </c>
      <c r="F14597" t="s">
        <v>56906</v>
      </c>
      <c r="H14597">
        <v>62.138458200000002</v>
      </c>
      <c r="I14597">
        <v>-131.9143401</v>
      </c>
      <c r="J14597" s="1" t="str">
        <f>HYPERLINK("http://geochem.nrcan.gc.ca/cdogs/content/kwd/kwd020018_e.htm", "Fluid (stream)")</f>
        <v>Fluid (stream)</v>
      </c>
      <c r="K14597" s="1" t="str">
        <f>HYPERLINK("http://geochem.nrcan.gc.ca/cdogs/content/kwd/kwd080007_e.htm", "Untreated Water")</f>
        <v>Untreated Water</v>
      </c>
      <c r="O14597" t="s">
        <v>3022</v>
      </c>
      <c r="P14597" t="s">
        <v>2943</v>
      </c>
      <c r="Q14597" t="s">
        <v>23</v>
      </c>
    </row>
    <row r="14598" spans="1:17" hidden="1" x14ac:dyDescent="0.25">
      <c r="A14598" t="s">
        <v>56907</v>
      </c>
      <c r="B14598" t="s">
        <v>56908</v>
      </c>
      <c r="C14598" s="1" t="str">
        <f t="shared" si="2129"/>
        <v>21:0763</v>
      </c>
      <c r="D14598" s="1" t="str">
        <f>HYPERLINK("http://geochem.nrcan.gc.ca/cdogs/content/svy/svy_e.htm", "")</f>
        <v/>
      </c>
      <c r="G14598" s="1" t="str">
        <f>HYPERLINK("http://geochem.nrcan.gc.ca/cdogs/content/cr_/cr_00088_e.htm", "88")</f>
        <v>88</v>
      </c>
      <c r="J14598" t="s">
        <v>11703</v>
      </c>
      <c r="K14598" t="s">
        <v>11704</v>
      </c>
      <c r="O14598" t="s">
        <v>220</v>
      </c>
      <c r="P14598" t="s">
        <v>1631</v>
      </c>
      <c r="Q14598" t="s">
        <v>59</v>
      </c>
    </row>
    <row r="14599" spans="1:17" x14ac:dyDescent="0.25">
      <c r="A14599" t="s">
        <v>56909</v>
      </c>
      <c r="B14599" t="s">
        <v>56910</v>
      </c>
      <c r="C14599" s="1" t="str">
        <f t="shared" si="2129"/>
        <v>21:0763</v>
      </c>
      <c r="D14599" s="1" t="str">
        <f t="shared" ref="D14599:D14629" si="2136">HYPERLINK("http://geochem.nrcan.gc.ca/cdogs/content/svy/svy210219_e.htm", "21:0219")</f>
        <v>21:0219</v>
      </c>
      <c r="E14599" t="s">
        <v>56911</v>
      </c>
      <c r="F14599" t="s">
        <v>56912</v>
      </c>
      <c r="H14599">
        <v>62.164840699999999</v>
      </c>
      <c r="I14599">
        <v>-131.933515</v>
      </c>
      <c r="J14599" s="1" t="str">
        <f t="shared" ref="J14599:J14629" si="2137">HYPERLINK("http://geochem.nrcan.gc.ca/cdogs/content/kwd/kwd020018_e.htm", "Fluid (stream)")</f>
        <v>Fluid (stream)</v>
      </c>
      <c r="K14599" s="1" t="str">
        <f t="shared" ref="K14599:K14629" si="2138">HYPERLINK("http://geochem.nrcan.gc.ca/cdogs/content/kwd/kwd080007_e.htm", "Untreated Water")</f>
        <v>Untreated Water</v>
      </c>
      <c r="O14599" t="s">
        <v>108</v>
      </c>
      <c r="P14599" t="s">
        <v>108</v>
      </c>
      <c r="Q14599" t="s">
        <v>108</v>
      </c>
    </row>
    <row r="14600" spans="1:17" x14ac:dyDescent="0.25">
      <c r="A14600" t="s">
        <v>56913</v>
      </c>
      <c r="B14600" t="s">
        <v>56914</v>
      </c>
      <c r="C14600" s="1" t="str">
        <f t="shared" si="2129"/>
        <v>21:0763</v>
      </c>
      <c r="D14600" s="1" t="str">
        <f t="shared" si="2136"/>
        <v>21:0219</v>
      </c>
      <c r="E14600" t="s">
        <v>56915</v>
      </c>
      <c r="F14600" t="s">
        <v>56916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 t="s">
        <v>56917</v>
      </c>
      <c r="P14600" t="s">
        <v>1631</v>
      </c>
      <c r="Q14600" t="s">
        <v>392</v>
      </c>
    </row>
    <row r="14601" spans="1:17" x14ac:dyDescent="0.25">
      <c r="A14601" t="s">
        <v>56918</v>
      </c>
      <c r="B14601" t="s">
        <v>56919</v>
      </c>
      <c r="C14601" s="1" t="str">
        <f t="shared" si="2129"/>
        <v>21:0763</v>
      </c>
      <c r="D14601" s="1" t="str">
        <f t="shared" si="2136"/>
        <v>21:0219</v>
      </c>
      <c r="E14601" t="s">
        <v>56920</v>
      </c>
      <c r="F14601" t="s">
        <v>56921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 t="s">
        <v>10345</v>
      </c>
      <c r="P14601" t="s">
        <v>636</v>
      </c>
      <c r="Q14601" t="s">
        <v>198</v>
      </c>
    </row>
    <row r="14602" spans="1:17" x14ac:dyDescent="0.25">
      <c r="A14602" t="s">
        <v>56922</v>
      </c>
      <c r="B14602" t="s">
        <v>56923</v>
      </c>
      <c r="C14602" s="1" t="str">
        <f t="shared" si="2129"/>
        <v>21:0763</v>
      </c>
      <c r="D14602" s="1" t="str">
        <f t="shared" si="2136"/>
        <v>21:0219</v>
      </c>
      <c r="E14602" t="s">
        <v>56924</v>
      </c>
      <c r="F14602" t="s">
        <v>56925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 t="s">
        <v>3065</v>
      </c>
      <c r="P14602" t="s">
        <v>1515</v>
      </c>
      <c r="Q14602" t="s">
        <v>23</v>
      </c>
    </row>
    <row r="14603" spans="1:17" x14ac:dyDescent="0.25">
      <c r="A14603" t="s">
        <v>56926</v>
      </c>
      <c r="B14603" t="s">
        <v>56927</v>
      </c>
      <c r="C14603" s="1" t="str">
        <f t="shared" si="2129"/>
        <v>21:0763</v>
      </c>
      <c r="D14603" s="1" t="str">
        <f t="shared" si="2136"/>
        <v>21:0219</v>
      </c>
      <c r="E14603" t="s">
        <v>56928</v>
      </c>
      <c r="F14603" t="s">
        <v>56929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 t="s">
        <v>7860</v>
      </c>
      <c r="P14603" t="s">
        <v>2943</v>
      </c>
      <c r="Q14603" t="s">
        <v>23</v>
      </c>
    </row>
    <row r="14604" spans="1:17" x14ac:dyDescent="0.25">
      <c r="A14604" t="s">
        <v>56930</v>
      </c>
      <c r="B14604" t="s">
        <v>56931</v>
      </c>
      <c r="C14604" s="1" t="str">
        <f t="shared" si="2129"/>
        <v>21:0763</v>
      </c>
      <c r="D14604" s="1" t="str">
        <f t="shared" si="2136"/>
        <v>21:0219</v>
      </c>
      <c r="E14604" t="s">
        <v>56928</v>
      </c>
      <c r="F14604" t="s">
        <v>56932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 t="s">
        <v>10345</v>
      </c>
      <c r="P14604" t="s">
        <v>2943</v>
      </c>
      <c r="Q14604" t="s">
        <v>59</v>
      </c>
    </row>
    <row r="14605" spans="1:17" x14ac:dyDescent="0.25">
      <c r="A14605" t="s">
        <v>56933</v>
      </c>
      <c r="B14605" t="s">
        <v>56934</v>
      </c>
      <c r="C14605" s="1" t="str">
        <f t="shared" si="2129"/>
        <v>21:0763</v>
      </c>
      <c r="D14605" s="1" t="str">
        <f t="shared" si="2136"/>
        <v>21:0219</v>
      </c>
      <c r="E14605" t="s">
        <v>56935</v>
      </c>
      <c r="F14605" t="s">
        <v>56936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 t="s">
        <v>17914</v>
      </c>
      <c r="P14605" t="s">
        <v>391</v>
      </c>
      <c r="Q14605" t="s">
        <v>522</v>
      </c>
    </row>
    <row r="14606" spans="1:17" x14ac:dyDescent="0.25">
      <c r="A14606" t="s">
        <v>56937</v>
      </c>
      <c r="B14606" t="s">
        <v>56938</v>
      </c>
      <c r="C14606" s="1" t="str">
        <f t="shared" si="2129"/>
        <v>21:0763</v>
      </c>
      <c r="D14606" s="1" t="str">
        <f t="shared" si="2136"/>
        <v>21:0219</v>
      </c>
      <c r="E14606" t="s">
        <v>56939</v>
      </c>
      <c r="F14606" t="s">
        <v>56940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 t="s">
        <v>1818</v>
      </c>
      <c r="P14606" t="s">
        <v>397</v>
      </c>
      <c r="Q14606" t="s">
        <v>198</v>
      </c>
    </row>
    <row r="14607" spans="1:17" x14ac:dyDescent="0.25">
      <c r="A14607" t="s">
        <v>56941</v>
      </c>
      <c r="B14607" t="s">
        <v>56942</v>
      </c>
      <c r="C14607" s="1" t="str">
        <f t="shared" si="2129"/>
        <v>21:0763</v>
      </c>
      <c r="D14607" s="1" t="str">
        <f t="shared" si="2136"/>
        <v>21:0219</v>
      </c>
      <c r="E14607" t="s">
        <v>56943</v>
      </c>
      <c r="F14607" t="s">
        <v>56944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 t="s">
        <v>57</v>
      </c>
      <c r="P14607" t="s">
        <v>2212</v>
      </c>
      <c r="Q14607" t="s">
        <v>35</v>
      </c>
    </row>
    <row r="14608" spans="1:17" x14ac:dyDescent="0.25">
      <c r="A14608" t="s">
        <v>56945</v>
      </c>
      <c r="B14608" t="s">
        <v>56946</v>
      </c>
      <c r="C14608" s="1" t="str">
        <f t="shared" si="2129"/>
        <v>21:0763</v>
      </c>
      <c r="D14608" s="1" t="str">
        <f t="shared" si="2136"/>
        <v>21:0219</v>
      </c>
      <c r="E14608" t="s">
        <v>56947</v>
      </c>
      <c r="F14608" t="s">
        <v>56948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 t="s">
        <v>220</v>
      </c>
      <c r="P14608" t="s">
        <v>2212</v>
      </c>
      <c r="Q14608" t="s">
        <v>71</v>
      </c>
    </row>
    <row r="14609" spans="1:17" x14ac:dyDescent="0.25">
      <c r="A14609" t="s">
        <v>56949</v>
      </c>
      <c r="B14609" t="s">
        <v>56950</v>
      </c>
      <c r="C14609" s="1" t="str">
        <f t="shared" si="2129"/>
        <v>21:0763</v>
      </c>
      <c r="D14609" s="1" t="str">
        <f t="shared" si="2136"/>
        <v>21:0219</v>
      </c>
      <c r="E14609" t="s">
        <v>56951</v>
      </c>
      <c r="F14609" t="s">
        <v>56952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 t="s">
        <v>3419</v>
      </c>
      <c r="P14609" t="s">
        <v>583</v>
      </c>
      <c r="Q14609" t="s">
        <v>365</v>
      </c>
    </row>
    <row r="14610" spans="1:17" x14ac:dyDescent="0.25">
      <c r="A14610" t="s">
        <v>56953</v>
      </c>
      <c r="B14610" t="s">
        <v>56954</v>
      </c>
      <c r="C14610" s="1" t="str">
        <f t="shared" si="2129"/>
        <v>21:0763</v>
      </c>
      <c r="D14610" s="1" t="str">
        <f t="shared" si="2136"/>
        <v>21:0219</v>
      </c>
      <c r="E14610" t="s">
        <v>56955</v>
      </c>
      <c r="F14610" t="s">
        <v>56956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 t="s">
        <v>3532</v>
      </c>
      <c r="P14610" t="s">
        <v>2943</v>
      </c>
      <c r="Q14610" t="s">
        <v>23</v>
      </c>
    </row>
    <row r="14611" spans="1:17" x14ac:dyDescent="0.25">
      <c r="A14611" t="s">
        <v>56957</v>
      </c>
      <c r="B14611" t="s">
        <v>56958</v>
      </c>
      <c r="C14611" s="1" t="str">
        <f t="shared" si="2129"/>
        <v>21:0763</v>
      </c>
      <c r="D14611" s="1" t="str">
        <f t="shared" si="2136"/>
        <v>21:0219</v>
      </c>
      <c r="E14611" t="s">
        <v>56959</v>
      </c>
      <c r="F14611" t="s">
        <v>56960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 t="s">
        <v>7165</v>
      </c>
      <c r="P14611" t="s">
        <v>1515</v>
      </c>
      <c r="Q14611" t="s">
        <v>392</v>
      </c>
    </row>
    <row r="14612" spans="1:17" x14ac:dyDescent="0.25">
      <c r="A14612" t="s">
        <v>56961</v>
      </c>
      <c r="B14612" t="s">
        <v>56962</v>
      </c>
      <c r="C14612" s="1" t="str">
        <f t="shared" si="2129"/>
        <v>21:0763</v>
      </c>
      <c r="D14612" s="1" t="str">
        <f t="shared" si="2136"/>
        <v>21:0219</v>
      </c>
      <c r="E14612" t="s">
        <v>56963</v>
      </c>
      <c r="F14612" t="s">
        <v>56964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 t="s">
        <v>3419</v>
      </c>
      <c r="P14612" t="s">
        <v>4464</v>
      </c>
      <c r="Q14612" t="s">
        <v>46</v>
      </c>
    </row>
    <row r="14613" spans="1:17" x14ac:dyDescent="0.25">
      <c r="A14613" t="s">
        <v>56965</v>
      </c>
      <c r="B14613" t="s">
        <v>56966</v>
      </c>
      <c r="C14613" s="1" t="str">
        <f t="shared" si="2129"/>
        <v>21:0763</v>
      </c>
      <c r="D14613" s="1" t="str">
        <f t="shared" si="2136"/>
        <v>21:0219</v>
      </c>
      <c r="E14613" t="s">
        <v>56967</v>
      </c>
      <c r="F14613" t="s">
        <v>56968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 t="s">
        <v>76</v>
      </c>
      <c r="P14613" t="s">
        <v>1631</v>
      </c>
      <c r="Q14613" t="s">
        <v>29</v>
      </c>
    </row>
    <row r="14614" spans="1:17" x14ac:dyDescent="0.25">
      <c r="A14614" t="s">
        <v>56969</v>
      </c>
      <c r="B14614" t="s">
        <v>56970</v>
      </c>
      <c r="C14614" s="1" t="str">
        <f t="shared" si="2129"/>
        <v>21:0763</v>
      </c>
      <c r="D14614" s="1" t="str">
        <f t="shared" si="2136"/>
        <v>21:0219</v>
      </c>
      <c r="E14614" t="s">
        <v>56971</v>
      </c>
      <c r="F14614" t="s">
        <v>56972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 t="s">
        <v>4378</v>
      </c>
      <c r="P14614" t="s">
        <v>631</v>
      </c>
      <c r="Q14614" t="s">
        <v>59</v>
      </c>
    </row>
    <row r="14615" spans="1:17" x14ac:dyDescent="0.25">
      <c r="A14615" t="s">
        <v>56973</v>
      </c>
      <c r="B14615" t="s">
        <v>56974</v>
      </c>
      <c r="C14615" s="1" t="str">
        <f t="shared" si="2129"/>
        <v>21:0763</v>
      </c>
      <c r="D14615" s="1" t="str">
        <f t="shared" si="2136"/>
        <v>21:0219</v>
      </c>
      <c r="E14615" t="s">
        <v>56975</v>
      </c>
      <c r="F14615" t="s">
        <v>56976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 t="s">
        <v>21</v>
      </c>
      <c r="P14615" t="s">
        <v>4464</v>
      </c>
      <c r="Q14615" t="s">
        <v>46</v>
      </c>
    </row>
    <row r="14616" spans="1:17" x14ac:dyDescent="0.25">
      <c r="A14616" t="s">
        <v>56977</v>
      </c>
      <c r="B14616" t="s">
        <v>56978</v>
      </c>
      <c r="C14616" s="1" t="str">
        <f t="shared" si="2129"/>
        <v>21:0763</v>
      </c>
      <c r="D14616" s="1" t="str">
        <f t="shared" si="2136"/>
        <v>21:0219</v>
      </c>
      <c r="E14616" t="s">
        <v>56979</v>
      </c>
      <c r="F14616" t="s">
        <v>56980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 t="s">
        <v>21</v>
      </c>
      <c r="P14616" t="s">
        <v>636</v>
      </c>
      <c r="Q14616" t="s">
        <v>46</v>
      </c>
    </row>
    <row r="14617" spans="1:17" x14ac:dyDescent="0.25">
      <c r="A14617" t="s">
        <v>56981</v>
      </c>
      <c r="B14617" t="s">
        <v>56982</v>
      </c>
      <c r="C14617" s="1" t="str">
        <f t="shared" si="2129"/>
        <v>21:0763</v>
      </c>
      <c r="D14617" s="1" t="str">
        <f t="shared" si="2136"/>
        <v>21:0219</v>
      </c>
      <c r="E14617" t="s">
        <v>56983</v>
      </c>
      <c r="F14617" t="s">
        <v>56984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 t="s">
        <v>21</v>
      </c>
      <c r="P14617" t="s">
        <v>631</v>
      </c>
      <c r="Q14617" t="s">
        <v>46</v>
      </c>
    </row>
    <row r="14618" spans="1:17" x14ac:dyDescent="0.25">
      <c r="A14618" t="s">
        <v>56985</v>
      </c>
      <c r="B14618" t="s">
        <v>56986</v>
      </c>
      <c r="C14618" s="1" t="str">
        <f t="shared" ref="C14618:C14681" si="2139">HYPERLINK("http://geochem.nrcan.gc.ca/cdogs/content/bdl/bdl210763_e.htm", "21:0763")</f>
        <v>21:0763</v>
      </c>
      <c r="D14618" s="1" t="str">
        <f t="shared" si="2136"/>
        <v>21:0219</v>
      </c>
      <c r="E14618" t="s">
        <v>56987</v>
      </c>
      <c r="F14618" t="s">
        <v>56988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 t="s">
        <v>21</v>
      </c>
      <c r="P14618" t="s">
        <v>1631</v>
      </c>
      <c r="Q14618" t="s">
        <v>198</v>
      </c>
    </row>
    <row r="14619" spans="1:17" x14ac:dyDescent="0.25">
      <c r="A14619" t="s">
        <v>56989</v>
      </c>
      <c r="B14619" t="s">
        <v>56990</v>
      </c>
      <c r="C14619" s="1" t="str">
        <f t="shared" si="2139"/>
        <v>21:0763</v>
      </c>
      <c r="D14619" s="1" t="str">
        <f t="shared" si="2136"/>
        <v>21:0219</v>
      </c>
      <c r="E14619" t="s">
        <v>56991</v>
      </c>
      <c r="F14619" t="s">
        <v>56992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 t="s">
        <v>21</v>
      </c>
      <c r="P14619" t="s">
        <v>3107</v>
      </c>
      <c r="Q14619" t="s">
        <v>215</v>
      </c>
    </row>
    <row r="14620" spans="1:17" x14ac:dyDescent="0.25">
      <c r="A14620" t="s">
        <v>56993</v>
      </c>
      <c r="B14620" t="s">
        <v>56994</v>
      </c>
      <c r="C14620" s="1" t="str">
        <f t="shared" si="2139"/>
        <v>21:0763</v>
      </c>
      <c r="D14620" s="1" t="str">
        <f t="shared" si="2136"/>
        <v>21:0219</v>
      </c>
      <c r="E14620" t="s">
        <v>56995</v>
      </c>
      <c r="F14620" t="s">
        <v>56996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 t="s">
        <v>311</v>
      </c>
      <c r="P14620" t="s">
        <v>1598</v>
      </c>
      <c r="Q14620" t="s">
        <v>35</v>
      </c>
    </row>
    <row r="14621" spans="1:17" x14ac:dyDescent="0.25">
      <c r="A14621" t="s">
        <v>56997</v>
      </c>
      <c r="B14621" t="s">
        <v>56998</v>
      </c>
      <c r="C14621" s="1" t="str">
        <f t="shared" si="2139"/>
        <v>21:0763</v>
      </c>
      <c r="D14621" s="1" t="str">
        <f t="shared" si="2136"/>
        <v>21:0219</v>
      </c>
      <c r="E14621" t="s">
        <v>56999</v>
      </c>
      <c r="F14621" t="s">
        <v>57000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 t="s">
        <v>2120</v>
      </c>
      <c r="P14621" t="s">
        <v>556</v>
      </c>
      <c r="Q14621" t="s">
        <v>392</v>
      </c>
    </row>
    <row r="14622" spans="1:17" x14ac:dyDescent="0.25">
      <c r="A14622" t="s">
        <v>57001</v>
      </c>
      <c r="B14622" t="s">
        <v>57002</v>
      </c>
      <c r="C14622" s="1" t="str">
        <f t="shared" si="2139"/>
        <v>21:0763</v>
      </c>
      <c r="D14622" s="1" t="str">
        <f t="shared" si="2136"/>
        <v>21:0219</v>
      </c>
      <c r="E14622" t="s">
        <v>57003</v>
      </c>
      <c r="F14622" t="s">
        <v>57004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 t="s">
        <v>1818</v>
      </c>
      <c r="P14622" t="s">
        <v>636</v>
      </c>
      <c r="Q14622" t="s">
        <v>522</v>
      </c>
    </row>
    <row r="14623" spans="1:17" x14ac:dyDescent="0.25">
      <c r="A14623" t="s">
        <v>57005</v>
      </c>
      <c r="B14623" t="s">
        <v>57006</v>
      </c>
      <c r="C14623" s="1" t="str">
        <f t="shared" si="2139"/>
        <v>21:0763</v>
      </c>
      <c r="D14623" s="1" t="str">
        <f t="shared" si="2136"/>
        <v>21:0219</v>
      </c>
      <c r="E14623" t="s">
        <v>57007</v>
      </c>
      <c r="F14623" t="s">
        <v>57008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 t="s">
        <v>327</v>
      </c>
      <c r="P14623" t="s">
        <v>4464</v>
      </c>
      <c r="Q14623" t="s">
        <v>365</v>
      </c>
    </row>
    <row r="14624" spans="1:17" x14ac:dyDescent="0.25">
      <c r="A14624" t="s">
        <v>57009</v>
      </c>
      <c r="B14624" t="s">
        <v>57010</v>
      </c>
      <c r="C14624" s="1" t="str">
        <f t="shared" si="2139"/>
        <v>21:0763</v>
      </c>
      <c r="D14624" s="1" t="str">
        <f t="shared" si="2136"/>
        <v>21:0219</v>
      </c>
      <c r="E14624" t="s">
        <v>57007</v>
      </c>
      <c r="F14624" t="s">
        <v>57011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 t="s">
        <v>2120</v>
      </c>
      <c r="P14624" t="s">
        <v>4455</v>
      </c>
      <c r="Q14624" t="s">
        <v>59</v>
      </c>
    </row>
    <row r="14625" spans="1:17" x14ac:dyDescent="0.25">
      <c r="A14625" t="s">
        <v>57012</v>
      </c>
      <c r="B14625" t="s">
        <v>57013</v>
      </c>
      <c r="C14625" s="1" t="str">
        <f t="shared" si="2139"/>
        <v>21:0763</v>
      </c>
      <c r="D14625" s="1" t="str">
        <f t="shared" si="2136"/>
        <v>21:0219</v>
      </c>
      <c r="E14625" t="s">
        <v>57014</v>
      </c>
      <c r="F14625" t="s">
        <v>57015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 t="s">
        <v>2418</v>
      </c>
      <c r="P14625" t="s">
        <v>880</v>
      </c>
      <c r="Q14625" t="s">
        <v>29</v>
      </c>
    </row>
    <row r="14626" spans="1:17" x14ac:dyDescent="0.25">
      <c r="A14626" t="s">
        <v>57016</v>
      </c>
      <c r="B14626" t="s">
        <v>57017</v>
      </c>
      <c r="C14626" s="1" t="str">
        <f t="shared" si="2139"/>
        <v>21:0763</v>
      </c>
      <c r="D14626" s="1" t="str">
        <f t="shared" si="2136"/>
        <v>21:0219</v>
      </c>
      <c r="E14626" t="s">
        <v>57018</v>
      </c>
      <c r="F14626" t="s">
        <v>57019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 t="s">
        <v>21</v>
      </c>
      <c r="P14626" t="s">
        <v>45877</v>
      </c>
      <c r="Q14626" t="s">
        <v>215</v>
      </c>
    </row>
    <row r="14627" spans="1:17" x14ac:dyDescent="0.25">
      <c r="A14627" t="s">
        <v>57020</v>
      </c>
      <c r="B14627" t="s">
        <v>57021</v>
      </c>
      <c r="C14627" s="1" t="str">
        <f t="shared" si="2139"/>
        <v>21:0763</v>
      </c>
      <c r="D14627" s="1" t="str">
        <f t="shared" si="2136"/>
        <v>21:0219</v>
      </c>
      <c r="E14627" t="s">
        <v>57022</v>
      </c>
      <c r="F14627" t="s">
        <v>57023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 t="s">
        <v>244</v>
      </c>
      <c r="P14627" t="s">
        <v>631</v>
      </c>
      <c r="Q14627" t="s">
        <v>46</v>
      </c>
    </row>
    <row r="14628" spans="1:17" x14ac:dyDescent="0.25">
      <c r="A14628" t="s">
        <v>57024</v>
      </c>
      <c r="B14628" t="s">
        <v>57025</v>
      </c>
      <c r="C14628" s="1" t="str">
        <f t="shared" si="2139"/>
        <v>21:0763</v>
      </c>
      <c r="D14628" s="1" t="str">
        <f t="shared" si="2136"/>
        <v>21:0219</v>
      </c>
      <c r="E14628" t="s">
        <v>57026</v>
      </c>
      <c r="F14628" t="s">
        <v>57027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 t="s">
        <v>551</v>
      </c>
      <c r="P14628" t="s">
        <v>631</v>
      </c>
      <c r="Q14628" t="s">
        <v>23</v>
      </c>
    </row>
    <row r="14629" spans="1:17" x14ac:dyDescent="0.25">
      <c r="A14629" t="s">
        <v>57028</v>
      </c>
      <c r="B14629" t="s">
        <v>57029</v>
      </c>
      <c r="C14629" s="1" t="str">
        <f t="shared" si="2139"/>
        <v>21:0763</v>
      </c>
      <c r="D14629" s="1" t="str">
        <f t="shared" si="2136"/>
        <v>21:0219</v>
      </c>
      <c r="E14629" t="s">
        <v>57030</v>
      </c>
      <c r="F14629" t="s">
        <v>57031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 t="s">
        <v>113</v>
      </c>
      <c r="P14629" t="s">
        <v>2943</v>
      </c>
      <c r="Q14629" t="s">
        <v>46</v>
      </c>
    </row>
    <row r="14630" spans="1:17" hidden="1" x14ac:dyDescent="0.25">
      <c r="A14630" t="s">
        <v>57032</v>
      </c>
      <c r="B14630" t="s">
        <v>57033</v>
      </c>
      <c r="C14630" s="1" t="str">
        <f t="shared" si="2139"/>
        <v>21:0763</v>
      </c>
      <c r="D14630" s="1" t="str">
        <f>HYPERLINK("http://geochem.nrcan.gc.ca/cdogs/content/svy/svy_e.htm", "")</f>
        <v/>
      </c>
      <c r="G14630" s="1" t="str">
        <f>HYPERLINK("http://geochem.nrcan.gc.ca/cdogs/content/cr_/cr_00088_e.htm", "88")</f>
        <v>88</v>
      </c>
      <c r="J14630" t="s">
        <v>11703</v>
      </c>
      <c r="K14630" t="s">
        <v>11704</v>
      </c>
      <c r="O14630" t="s">
        <v>64</v>
      </c>
      <c r="P14630" t="s">
        <v>391</v>
      </c>
      <c r="Q14630" t="s">
        <v>46</v>
      </c>
    </row>
    <row r="14631" spans="1:17" x14ac:dyDescent="0.25">
      <c r="A14631" t="s">
        <v>57034</v>
      </c>
      <c r="B14631" t="s">
        <v>57035</v>
      </c>
      <c r="C14631" s="1" t="str">
        <f t="shared" si="2139"/>
        <v>21:0763</v>
      </c>
      <c r="D14631" s="1" t="str">
        <f>HYPERLINK("http://geochem.nrcan.gc.ca/cdogs/content/svy/svy210219_e.htm", "21:0219")</f>
        <v>21:0219</v>
      </c>
      <c r="E14631" t="s">
        <v>57036</v>
      </c>
      <c r="F14631" t="s">
        <v>57037</v>
      </c>
      <c r="H14631">
        <v>62.4978737</v>
      </c>
      <c r="I14631">
        <v>-131.80402789999999</v>
      </c>
      <c r="J14631" s="1" t="str">
        <f>HYPERLINK("http://geochem.nrcan.gc.ca/cdogs/content/kwd/kwd020018_e.htm", "Fluid (stream)")</f>
        <v>Fluid (stream)</v>
      </c>
      <c r="K14631" s="1" t="str">
        <f>HYPERLINK("http://geochem.nrcan.gc.ca/cdogs/content/kwd/kwd080007_e.htm", "Untreated Water")</f>
        <v>Untreated Water</v>
      </c>
      <c r="O14631" t="s">
        <v>21</v>
      </c>
      <c r="P14631" t="s">
        <v>397</v>
      </c>
      <c r="Q14631" t="s">
        <v>189</v>
      </c>
    </row>
    <row r="14632" spans="1:17" x14ac:dyDescent="0.25">
      <c r="A14632" t="s">
        <v>57038</v>
      </c>
      <c r="B14632" t="s">
        <v>57039</v>
      </c>
      <c r="C14632" s="1" t="str">
        <f t="shared" si="2139"/>
        <v>21:0763</v>
      </c>
      <c r="D14632" s="1" t="str">
        <f>HYPERLINK("http://geochem.nrcan.gc.ca/cdogs/content/svy/svy210219_e.htm", "21:0219")</f>
        <v>21:0219</v>
      </c>
      <c r="E14632" t="s">
        <v>57040</v>
      </c>
      <c r="F14632" t="s">
        <v>57041</v>
      </c>
      <c r="H14632">
        <v>62.533350200000001</v>
      </c>
      <c r="I14632">
        <v>-131.8524998</v>
      </c>
      <c r="J14632" s="1" t="str">
        <f>HYPERLINK("http://geochem.nrcan.gc.ca/cdogs/content/kwd/kwd020018_e.htm", "Fluid (stream)")</f>
        <v>Fluid (stream)</v>
      </c>
      <c r="K14632" s="1" t="str">
        <f>HYPERLINK("http://geochem.nrcan.gc.ca/cdogs/content/kwd/kwd080007_e.htm", "Untreated Water")</f>
        <v>Untreated Water</v>
      </c>
      <c r="O14632" t="s">
        <v>225</v>
      </c>
      <c r="P14632" t="s">
        <v>2212</v>
      </c>
      <c r="Q14632" t="s">
        <v>103</v>
      </c>
    </row>
    <row r="14633" spans="1:17" x14ac:dyDescent="0.25">
      <c r="A14633" t="s">
        <v>57042</v>
      </c>
      <c r="B14633" t="s">
        <v>57043</v>
      </c>
      <c r="C14633" s="1" t="str">
        <f t="shared" si="2139"/>
        <v>21:0763</v>
      </c>
      <c r="D14633" s="1" t="str">
        <f>HYPERLINK("http://geochem.nrcan.gc.ca/cdogs/content/svy/svy210219_e.htm", "21:0219")</f>
        <v>21:0219</v>
      </c>
      <c r="E14633" t="s">
        <v>57044</v>
      </c>
      <c r="F14633" t="s">
        <v>57045</v>
      </c>
      <c r="H14633">
        <v>62.573788299999997</v>
      </c>
      <c r="I14633">
        <v>-131.81928009999999</v>
      </c>
      <c r="J14633" s="1" t="str">
        <f>HYPERLINK("http://geochem.nrcan.gc.ca/cdogs/content/kwd/kwd020018_e.htm", "Fluid (stream)")</f>
        <v>Fluid (stream)</v>
      </c>
      <c r="K14633" s="1" t="str">
        <f>HYPERLINK("http://geochem.nrcan.gc.ca/cdogs/content/kwd/kwd080007_e.htm", "Untreated Water")</f>
        <v>Untreated Water</v>
      </c>
      <c r="O14633" t="s">
        <v>113</v>
      </c>
      <c r="P14633" t="s">
        <v>5755</v>
      </c>
      <c r="Q14633" t="s">
        <v>59</v>
      </c>
    </row>
    <row r="14634" spans="1:17" x14ac:dyDescent="0.25">
      <c r="A14634" t="s">
        <v>57046</v>
      </c>
      <c r="B14634" t="s">
        <v>57047</v>
      </c>
      <c r="C14634" s="1" t="str">
        <f t="shared" si="2139"/>
        <v>21:0763</v>
      </c>
      <c r="D14634" s="1" t="str">
        <f>HYPERLINK("http://geochem.nrcan.gc.ca/cdogs/content/svy/svy210219_e.htm", "21:0219")</f>
        <v>21:0219</v>
      </c>
      <c r="E14634" t="s">
        <v>57048</v>
      </c>
      <c r="F14634" t="s">
        <v>57049</v>
      </c>
      <c r="H14634">
        <v>62.585582799999997</v>
      </c>
      <c r="I14634">
        <v>-131.8524438</v>
      </c>
      <c r="J14634" s="1" t="str">
        <f>HYPERLINK("http://geochem.nrcan.gc.ca/cdogs/content/kwd/kwd020018_e.htm", "Fluid (stream)")</f>
        <v>Fluid (stream)</v>
      </c>
      <c r="K14634" s="1" t="str">
        <f>HYPERLINK("http://geochem.nrcan.gc.ca/cdogs/content/kwd/kwd080007_e.htm", "Untreated Water")</f>
        <v>Untreated Water</v>
      </c>
      <c r="O14634" t="s">
        <v>64</v>
      </c>
      <c r="P14634" t="s">
        <v>1631</v>
      </c>
      <c r="Q14634" t="s">
        <v>29</v>
      </c>
    </row>
    <row r="14635" spans="1:17" x14ac:dyDescent="0.25">
      <c r="A14635" t="s">
        <v>57050</v>
      </c>
      <c r="B14635" t="s">
        <v>57051</v>
      </c>
      <c r="C14635" s="1" t="str">
        <f t="shared" si="2139"/>
        <v>21:0763</v>
      </c>
      <c r="D14635" s="1" t="str">
        <f>HYPERLINK("http://geochem.nrcan.gc.ca/cdogs/content/svy/svy210219_e.htm", "21:0219")</f>
        <v>21:0219</v>
      </c>
      <c r="E14635" t="s">
        <v>57048</v>
      </c>
      <c r="F14635" t="s">
        <v>57052</v>
      </c>
      <c r="H14635">
        <v>62.585582799999997</v>
      </c>
      <c r="I14635">
        <v>-131.8524438</v>
      </c>
      <c r="J14635" s="1" t="str">
        <f>HYPERLINK("http://geochem.nrcan.gc.ca/cdogs/content/kwd/kwd020018_e.htm", "Fluid (stream)")</f>
        <v>Fluid (stream)</v>
      </c>
      <c r="K14635" s="1" t="str">
        <f>HYPERLINK("http://geochem.nrcan.gc.ca/cdogs/content/kwd/kwd080007_e.htm", "Untreated Water")</f>
        <v>Untreated Water</v>
      </c>
      <c r="O14635" t="s">
        <v>21</v>
      </c>
      <c r="P14635" t="s">
        <v>391</v>
      </c>
      <c r="Q14635" t="s">
        <v>46</v>
      </c>
    </row>
    <row r="14636" spans="1:17" hidden="1" x14ac:dyDescent="0.25">
      <c r="A14636" t="s">
        <v>57053</v>
      </c>
      <c r="B14636" t="s">
        <v>57054</v>
      </c>
      <c r="C14636" s="1" t="str">
        <f t="shared" si="2139"/>
        <v>21:0763</v>
      </c>
      <c r="D14636" s="1" t="str">
        <f>HYPERLINK("http://geochem.nrcan.gc.ca/cdogs/content/svy/svy_e.htm", "")</f>
        <v/>
      </c>
      <c r="G14636" s="1" t="str">
        <f>HYPERLINK("http://geochem.nrcan.gc.ca/cdogs/content/cr_/cr_00089_e.htm", "89")</f>
        <v>89</v>
      </c>
      <c r="J14636" t="s">
        <v>11703</v>
      </c>
      <c r="K14636" t="s">
        <v>11704</v>
      </c>
      <c r="O14636" t="s">
        <v>42713</v>
      </c>
      <c r="P14636" t="s">
        <v>1598</v>
      </c>
      <c r="Q14636" t="s">
        <v>522</v>
      </c>
    </row>
    <row r="14637" spans="1:17" x14ac:dyDescent="0.25">
      <c r="A14637" t="s">
        <v>57055</v>
      </c>
      <c r="B14637" t="s">
        <v>57056</v>
      </c>
      <c r="C14637" s="1" t="str">
        <f t="shared" si="2139"/>
        <v>21:0763</v>
      </c>
      <c r="D14637" s="1" t="str">
        <f t="shared" ref="D14637:D14656" si="2140">HYPERLINK("http://geochem.nrcan.gc.ca/cdogs/content/svy/svy210219_e.htm", "21:0219")</f>
        <v>21:0219</v>
      </c>
      <c r="E14637" t="s">
        <v>57057</v>
      </c>
      <c r="F14637" t="s">
        <v>57058</v>
      </c>
      <c r="H14637">
        <v>62.559515599999997</v>
      </c>
      <c r="I14637">
        <v>-131.8603981</v>
      </c>
      <c r="J14637" s="1" t="str">
        <f t="shared" ref="J14637:J14656" si="2141">HYPERLINK("http://geochem.nrcan.gc.ca/cdogs/content/kwd/kwd020018_e.htm", "Fluid (stream)")</f>
        <v>Fluid (stream)</v>
      </c>
      <c r="K14637" s="1" t="str">
        <f t="shared" ref="K14637:K14656" si="2142">HYPERLINK("http://geochem.nrcan.gc.ca/cdogs/content/kwd/kwd080007_e.htm", "Untreated Water")</f>
        <v>Untreated Water</v>
      </c>
      <c r="O14637" t="s">
        <v>64</v>
      </c>
      <c r="P14637" t="s">
        <v>583</v>
      </c>
      <c r="Q14637" t="s">
        <v>46</v>
      </c>
    </row>
    <row r="14638" spans="1:17" x14ac:dyDescent="0.25">
      <c r="A14638" t="s">
        <v>57059</v>
      </c>
      <c r="B14638" t="s">
        <v>57060</v>
      </c>
      <c r="C14638" s="1" t="str">
        <f t="shared" si="2139"/>
        <v>21:0763</v>
      </c>
      <c r="D14638" s="1" t="str">
        <f t="shared" si="2140"/>
        <v>21:0219</v>
      </c>
      <c r="E14638" t="s">
        <v>57061</v>
      </c>
      <c r="F14638" t="s">
        <v>57062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 t="s">
        <v>64</v>
      </c>
      <c r="P14638" t="s">
        <v>4578</v>
      </c>
      <c r="Q14638" t="s">
        <v>215</v>
      </c>
    </row>
    <row r="14639" spans="1:17" x14ac:dyDescent="0.25">
      <c r="A14639" t="s">
        <v>57063</v>
      </c>
      <c r="B14639" t="s">
        <v>57064</v>
      </c>
      <c r="C14639" s="1" t="str">
        <f t="shared" si="2139"/>
        <v>21:0763</v>
      </c>
      <c r="D14639" s="1" t="str">
        <f t="shared" si="2140"/>
        <v>21:0219</v>
      </c>
      <c r="E14639" t="s">
        <v>57065</v>
      </c>
      <c r="F14639" t="s">
        <v>57066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 t="s">
        <v>2418</v>
      </c>
      <c r="P14639" t="s">
        <v>397</v>
      </c>
      <c r="Q14639" t="s">
        <v>23</v>
      </c>
    </row>
    <row r="14640" spans="1:17" x14ac:dyDescent="0.25">
      <c r="A14640" t="s">
        <v>57067</v>
      </c>
      <c r="B14640" t="s">
        <v>57068</v>
      </c>
      <c r="C14640" s="1" t="str">
        <f t="shared" si="2139"/>
        <v>21:0763</v>
      </c>
      <c r="D14640" s="1" t="str">
        <f t="shared" si="2140"/>
        <v>21:0219</v>
      </c>
      <c r="E14640" t="s">
        <v>57069</v>
      </c>
      <c r="F14640" t="s">
        <v>57070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 t="s">
        <v>551</v>
      </c>
      <c r="P14640" t="s">
        <v>583</v>
      </c>
      <c r="Q14640" t="s">
        <v>29</v>
      </c>
    </row>
    <row r="14641" spans="1:17" x14ac:dyDescent="0.25">
      <c r="A14641" t="s">
        <v>57071</v>
      </c>
      <c r="B14641" t="s">
        <v>57072</v>
      </c>
      <c r="C14641" s="1" t="str">
        <f t="shared" si="2139"/>
        <v>21:0763</v>
      </c>
      <c r="D14641" s="1" t="str">
        <f t="shared" si="2140"/>
        <v>21:0219</v>
      </c>
      <c r="E14641" t="s">
        <v>57073</v>
      </c>
      <c r="F14641" t="s">
        <v>57074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 t="s">
        <v>113</v>
      </c>
      <c r="P14641" t="s">
        <v>356</v>
      </c>
      <c r="Q14641" t="s">
        <v>46</v>
      </c>
    </row>
    <row r="14642" spans="1:17" x14ac:dyDescent="0.25">
      <c r="A14642" t="s">
        <v>57075</v>
      </c>
      <c r="B14642" t="s">
        <v>57076</v>
      </c>
      <c r="C14642" s="1" t="str">
        <f t="shared" si="2139"/>
        <v>21:0763</v>
      </c>
      <c r="D14642" s="1" t="str">
        <f t="shared" si="2140"/>
        <v>21:0219</v>
      </c>
      <c r="E14642" t="s">
        <v>57077</v>
      </c>
      <c r="F14642" t="s">
        <v>57078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 t="s">
        <v>21</v>
      </c>
      <c r="P14642" t="s">
        <v>45</v>
      </c>
      <c r="Q14642" t="s">
        <v>71</v>
      </c>
    </row>
    <row r="14643" spans="1:17" x14ac:dyDescent="0.25">
      <c r="A14643" t="s">
        <v>57079</v>
      </c>
      <c r="B14643" t="s">
        <v>57080</v>
      </c>
      <c r="C14643" s="1" t="str">
        <f t="shared" si="2139"/>
        <v>21:0763</v>
      </c>
      <c r="D14643" s="1" t="str">
        <f t="shared" si="2140"/>
        <v>21:0219</v>
      </c>
      <c r="E14643" t="s">
        <v>57081</v>
      </c>
      <c r="F14643" t="s">
        <v>57082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 t="s">
        <v>551</v>
      </c>
      <c r="P14643" t="s">
        <v>87</v>
      </c>
      <c r="Q14643" t="s">
        <v>23</v>
      </c>
    </row>
    <row r="14644" spans="1:17" x14ac:dyDescent="0.25">
      <c r="A14644" t="s">
        <v>57083</v>
      </c>
      <c r="B14644" t="s">
        <v>57084</v>
      </c>
      <c r="C14644" s="1" t="str">
        <f t="shared" si="2139"/>
        <v>21:0763</v>
      </c>
      <c r="D14644" s="1" t="str">
        <f t="shared" si="2140"/>
        <v>21:0219</v>
      </c>
      <c r="E14644" t="s">
        <v>57085</v>
      </c>
      <c r="F14644" t="s">
        <v>57086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 t="s">
        <v>244</v>
      </c>
      <c r="P14644" t="s">
        <v>87</v>
      </c>
      <c r="Q14644" t="s">
        <v>23</v>
      </c>
    </row>
    <row r="14645" spans="1:17" x14ac:dyDescent="0.25">
      <c r="A14645" t="s">
        <v>57087</v>
      </c>
      <c r="B14645" t="s">
        <v>57088</v>
      </c>
      <c r="C14645" s="1" t="str">
        <f t="shared" si="2139"/>
        <v>21:0763</v>
      </c>
      <c r="D14645" s="1" t="str">
        <f t="shared" si="2140"/>
        <v>21:0219</v>
      </c>
      <c r="E14645" t="s">
        <v>57089</v>
      </c>
      <c r="F14645" t="s">
        <v>57090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 t="s">
        <v>244</v>
      </c>
      <c r="P14645" t="s">
        <v>87</v>
      </c>
      <c r="Q14645" t="s">
        <v>59</v>
      </c>
    </row>
    <row r="14646" spans="1:17" x14ac:dyDescent="0.25">
      <c r="A14646" t="s">
        <v>57091</v>
      </c>
      <c r="B14646" t="s">
        <v>57092</v>
      </c>
      <c r="C14646" s="1" t="str">
        <f t="shared" si="2139"/>
        <v>21:0763</v>
      </c>
      <c r="D14646" s="1" t="str">
        <f t="shared" si="2140"/>
        <v>21:0219</v>
      </c>
      <c r="E14646" t="s">
        <v>57093</v>
      </c>
      <c r="F14646" t="s">
        <v>57094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 t="s">
        <v>113</v>
      </c>
      <c r="P14646" t="s">
        <v>87</v>
      </c>
      <c r="Q14646" t="s">
        <v>35</v>
      </c>
    </row>
    <row r="14647" spans="1:17" x14ac:dyDescent="0.25">
      <c r="A14647" t="s">
        <v>57095</v>
      </c>
      <c r="B14647" t="s">
        <v>57096</v>
      </c>
      <c r="C14647" s="1" t="str">
        <f t="shared" si="2139"/>
        <v>21:0763</v>
      </c>
      <c r="D14647" s="1" t="str">
        <f t="shared" si="2140"/>
        <v>21:0219</v>
      </c>
      <c r="E14647" t="s">
        <v>57097</v>
      </c>
      <c r="F14647" t="s">
        <v>57098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 t="s">
        <v>64</v>
      </c>
      <c r="P14647" t="s">
        <v>45</v>
      </c>
      <c r="Q14647" t="s">
        <v>23</v>
      </c>
    </row>
    <row r="14648" spans="1:17" x14ac:dyDescent="0.25">
      <c r="A14648" t="s">
        <v>57099</v>
      </c>
      <c r="B14648" t="s">
        <v>57100</v>
      </c>
      <c r="C14648" s="1" t="str">
        <f t="shared" si="2139"/>
        <v>21:0763</v>
      </c>
      <c r="D14648" s="1" t="str">
        <f t="shared" si="2140"/>
        <v>21:0219</v>
      </c>
      <c r="E14648" t="s">
        <v>57101</v>
      </c>
      <c r="F14648" t="s">
        <v>57102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 t="s">
        <v>64</v>
      </c>
      <c r="P14648" t="s">
        <v>2943</v>
      </c>
      <c r="Q14648" t="s">
        <v>29</v>
      </c>
    </row>
    <row r="14649" spans="1:17" x14ac:dyDescent="0.25">
      <c r="A14649" t="s">
        <v>57103</v>
      </c>
      <c r="B14649" t="s">
        <v>57104</v>
      </c>
      <c r="C14649" s="1" t="str">
        <f t="shared" si="2139"/>
        <v>21:0763</v>
      </c>
      <c r="D14649" s="1" t="str">
        <f t="shared" si="2140"/>
        <v>21:0219</v>
      </c>
      <c r="E14649" t="s">
        <v>57105</v>
      </c>
      <c r="F14649" t="s">
        <v>57106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 t="s">
        <v>220</v>
      </c>
      <c r="P14649" t="s">
        <v>391</v>
      </c>
      <c r="Q14649" t="s">
        <v>46</v>
      </c>
    </row>
    <row r="14650" spans="1:17" x14ac:dyDescent="0.25">
      <c r="A14650" t="s">
        <v>57107</v>
      </c>
      <c r="B14650" t="s">
        <v>57108</v>
      </c>
      <c r="C14650" s="1" t="str">
        <f t="shared" si="2139"/>
        <v>21:0763</v>
      </c>
      <c r="D14650" s="1" t="str">
        <f t="shared" si="2140"/>
        <v>21:0219</v>
      </c>
      <c r="E14650" t="s">
        <v>57109</v>
      </c>
      <c r="F14650" t="s">
        <v>57110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 t="s">
        <v>21</v>
      </c>
      <c r="P14650" t="s">
        <v>397</v>
      </c>
      <c r="Q14650" t="s">
        <v>71</v>
      </c>
    </row>
    <row r="14651" spans="1:17" x14ac:dyDescent="0.25">
      <c r="A14651" t="s">
        <v>57111</v>
      </c>
      <c r="B14651" t="s">
        <v>57112</v>
      </c>
      <c r="C14651" s="1" t="str">
        <f t="shared" si="2139"/>
        <v>21:0763</v>
      </c>
      <c r="D14651" s="1" t="str">
        <f t="shared" si="2140"/>
        <v>21:0219</v>
      </c>
      <c r="E14651" t="s">
        <v>57113</v>
      </c>
      <c r="F14651" t="s">
        <v>57114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 t="s">
        <v>21</v>
      </c>
      <c r="P14651" t="s">
        <v>397</v>
      </c>
      <c r="Q14651" t="s">
        <v>23</v>
      </c>
    </row>
    <row r="14652" spans="1:17" x14ac:dyDescent="0.25">
      <c r="A14652" t="s">
        <v>57115</v>
      </c>
      <c r="B14652" t="s">
        <v>57116</v>
      </c>
      <c r="C14652" s="1" t="str">
        <f t="shared" si="2139"/>
        <v>21:0763</v>
      </c>
      <c r="D14652" s="1" t="str">
        <f t="shared" si="2140"/>
        <v>21:0219</v>
      </c>
      <c r="E14652" t="s">
        <v>57117</v>
      </c>
      <c r="F14652" t="s">
        <v>57118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 t="s">
        <v>158</v>
      </c>
      <c r="P14652" t="s">
        <v>2212</v>
      </c>
      <c r="Q14652" t="s">
        <v>23</v>
      </c>
    </row>
    <row r="14653" spans="1:17" x14ac:dyDescent="0.25">
      <c r="A14653" t="s">
        <v>57119</v>
      </c>
      <c r="B14653" t="s">
        <v>57120</v>
      </c>
      <c r="C14653" s="1" t="str">
        <f t="shared" si="2139"/>
        <v>21:0763</v>
      </c>
      <c r="D14653" s="1" t="str">
        <f t="shared" si="2140"/>
        <v>21:0219</v>
      </c>
      <c r="E14653" t="s">
        <v>57121</v>
      </c>
      <c r="F14653" t="s">
        <v>57122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 t="s">
        <v>64</v>
      </c>
      <c r="P14653" t="s">
        <v>1598</v>
      </c>
      <c r="Q14653" t="s">
        <v>23</v>
      </c>
    </row>
    <row r="14654" spans="1:17" x14ac:dyDescent="0.25">
      <c r="A14654" t="s">
        <v>57123</v>
      </c>
      <c r="B14654" t="s">
        <v>57124</v>
      </c>
      <c r="C14654" s="1" t="str">
        <f t="shared" si="2139"/>
        <v>21:0763</v>
      </c>
      <c r="D14654" s="1" t="str">
        <f t="shared" si="2140"/>
        <v>21:0219</v>
      </c>
      <c r="E14654" t="s">
        <v>57125</v>
      </c>
      <c r="F14654" t="s">
        <v>57126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 t="s">
        <v>21</v>
      </c>
      <c r="P14654" t="s">
        <v>1631</v>
      </c>
      <c r="Q14654" t="s">
        <v>71</v>
      </c>
    </row>
    <row r="14655" spans="1:17" x14ac:dyDescent="0.25">
      <c r="A14655" t="s">
        <v>57127</v>
      </c>
      <c r="B14655" t="s">
        <v>57128</v>
      </c>
      <c r="C14655" s="1" t="str">
        <f t="shared" si="2139"/>
        <v>21:0763</v>
      </c>
      <c r="D14655" s="1" t="str">
        <f t="shared" si="2140"/>
        <v>21:0219</v>
      </c>
      <c r="E14655" t="s">
        <v>57125</v>
      </c>
      <c r="F14655" t="s">
        <v>57129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 t="s">
        <v>21</v>
      </c>
      <c r="P14655" t="s">
        <v>636</v>
      </c>
      <c r="Q14655" t="s">
        <v>198</v>
      </c>
    </row>
    <row r="14656" spans="1:17" x14ac:dyDescent="0.25">
      <c r="A14656" t="s">
        <v>57130</v>
      </c>
      <c r="B14656" t="s">
        <v>57131</v>
      </c>
      <c r="C14656" s="1" t="str">
        <f t="shared" si="2139"/>
        <v>21:0763</v>
      </c>
      <c r="D14656" s="1" t="str">
        <f t="shared" si="2140"/>
        <v>21:0219</v>
      </c>
      <c r="E14656" t="s">
        <v>57132</v>
      </c>
      <c r="F14656" t="s">
        <v>57133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 t="s">
        <v>21</v>
      </c>
      <c r="P14656" t="s">
        <v>22</v>
      </c>
      <c r="Q14656" t="s">
        <v>103</v>
      </c>
    </row>
    <row r="14657" spans="1:17" hidden="1" x14ac:dyDescent="0.25">
      <c r="A14657" t="s">
        <v>57134</v>
      </c>
      <c r="B14657" t="s">
        <v>57135</v>
      </c>
      <c r="C14657" s="1" t="str">
        <f t="shared" si="2139"/>
        <v>21:0763</v>
      </c>
      <c r="D14657" s="1" t="str">
        <f>HYPERLINK("http://geochem.nrcan.gc.ca/cdogs/content/svy/svy_e.htm", "")</f>
        <v/>
      </c>
      <c r="G14657" s="1" t="str">
        <f>HYPERLINK("http://geochem.nrcan.gc.ca/cdogs/content/cr_/cr_00089_e.htm", "89")</f>
        <v>89</v>
      </c>
      <c r="J14657" t="s">
        <v>11703</v>
      </c>
      <c r="K14657" t="s">
        <v>11704</v>
      </c>
      <c r="O14657" t="s">
        <v>8982</v>
      </c>
      <c r="P14657" t="s">
        <v>631</v>
      </c>
      <c r="Q14657" t="s">
        <v>392</v>
      </c>
    </row>
    <row r="14658" spans="1:17" x14ac:dyDescent="0.25">
      <c r="A14658" t="s">
        <v>57136</v>
      </c>
      <c r="B14658" t="s">
        <v>57137</v>
      </c>
      <c r="C14658" s="1" t="str">
        <f t="shared" si="2139"/>
        <v>21:0763</v>
      </c>
      <c r="D14658" s="1" t="str">
        <f t="shared" ref="D14658:D14675" si="2143">HYPERLINK("http://geochem.nrcan.gc.ca/cdogs/content/svy/svy210219_e.htm", "21:0219")</f>
        <v>21:0219</v>
      </c>
      <c r="E14658" t="s">
        <v>57138</v>
      </c>
      <c r="F14658" t="s">
        <v>57139</v>
      </c>
      <c r="H14658">
        <v>62.388222800000001</v>
      </c>
      <c r="I14658">
        <v>-131.8743327</v>
      </c>
      <c r="J14658" s="1" t="str">
        <f t="shared" ref="J14658:J14675" si="2144">HYPERLINK("http://geochem.nrcan.gc.ca/cdogs/content/kwd/kwd020018_e.htm", "Fluid (stream)")</f>
        <v>Fluid (stream)</v>
      </c>
      <c r="K14658" s="1" t="str">
        <f t="shared" ref="K14658:K14675" si="2145">HYPERLINK("http://geochem.nrcan.gc.ca/cdogs/content/kwd/kwd080007_e.htm", "Untreated Water")</f>
        <v>Untreated Water</v>
      </c>
      <c r="O14658" t="s">
        <v>21</v>
      </c>
      <c r="P14658" t="s">
        <v>3569</v>
      </c>
      <c r="Q14658" t="s">
        <v>46</v>
      </c>
    </row>
    <row r="14659" spans="1:17" x14ac:dyDescent="0.25">
      <c r="A14659" t="s">
        <v>57140</v>
      </c>
      <c r="B14659" t="s">
        <v>57141</v>
      </c>
      <c r="C14659" s="1" t="str">
        <f t="shared" si="2139"/>
        <v>21:0763</v>
      </c>
      <c r="D14659" s="1" t="str">
        <f t="shared" si="2143"/>
        <v>21:0219</v>
      </c>
      <c r="E14659" t="s">
        <v>57142</v>
      </c>
      <c r="F14659" t="s">
        <v>57143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 t="s">
        <v>101</v>
      </c>
      <c r="P14659" t="s">
        <v>22</v>
      </c>
      <c r="Q14659" t="s">
        <v>29</v>
      </c>
    </row>
    <row r="14660" spans="1:17" x14ac:dyDescent="0.25">
      <c r="A14660" t="s">
        <v>57144</v>
      </c>
      <c r="B14660" t="s">
        <v>57145</v>
      </c>
      <c r="C14660" s="1" t="str">
        <f t="shared" si="2139"/>
        <v>21:0763</v>
      </c>
      <c r="D14660" s="1" t="str">
        <f t="shared" si="2143"/>
        <v>21:0219</v>
      </c>
      <c r="E14660" t="s">
        <v>57146</v>
      </c>
      <c r="F14660" t="s">
        <v>57147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 t="s">
        <v>21</v>
      </c>
      <c r="P14660" t="s">
        <v>22</v>
      </c>
      <c r="Q14660" t="s">
        <v>46</v>
      </c>
    </row>
    <row r="14661" spans="1:17" x14ac:dyDescent="0.25">
      <c r="A14661" t="s">
        <v>57148</v>
      </c>
      <c r="B14661" t="s">
        <v>57149</v>
      </c>
      <c r="C14661" s="1" t="str">
        <f t="shared" si="2139"/>
        <v>21:0763</v>
      </c>
      <c r="D14661" s="1" t="str">
        <f t="shared" si="2143"/>
        <v>21:0219</v>
      </c>
      <c r="E14661" t="s">
        <v>57150</v>
      </c>
      <c r="F14661" t="s">
        <v>57151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 t="s">
        <v>225</v>
      </c>
      <c r="P14661" t="s">
        <v>356</v>
      </c>
      <c r="Q14661" t="s">
        <v>29</v>
      </c>
    </row>
    <row r="14662" spans="1:17" x14ac:dyDescent="0.25">
      <c r="A14662" t="s">
        <v>57152</v>
      </c>
      <c r="B14662" t="s">
        <v>57153</v>
      </c>
      <c r="C14662" s="1" t="str">
        <f t="shared" si="2139"/>
        <v>21:0763</v>
      </c>
      <c r="D14662" s="1" t="str">
        <f t="shared" si="2143"/>
        <v>21:0219</v>
      </c>
      <c r="E14662" t="s">
        <v>57154</v>
      </c>
      <c r="F14662" t="s">
        <v>57155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 t="s">
        <v>220</v>
      </c>
      <c r="P14662" t="s">
        <v>356</v>
      </c>
      <c r="Q14662" t="s">
        <v>59</v>
      </c>
    </row>
    <row r="14663" spans="1:17" x14ac:dyDescent="0.25">
      <c r="A14663" t="s">
        <v>57156</v>
      </c>
      <c r="B14663" t="s">
        <v>57157</v>
      </c>
      <c r="C14663" s="1" t="str">
        <f t="shared" si="2139"/>
        <v>21:0763</v>
      </c>
      <c r="D14663" s="1" t="str">
        <f t="shared" si="2143"/>
        <v>21:0219</v>
      </c>
      <c r="E14663" t="s">
        <v>57158</v>
      </c>
      <c r="F14663" t="s">
        <v>57159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 t="s">
        <v>588</v>
      </c>
      <c r="P14663" t="s">
        <v>45</v>
      </c>
      <c r="Q14663" t="s">
        <v>71</v>
      </c>
    </row>
    <row r="14664" spans="1:17" x14ac:dyDescent="0.25">
      <c r="A14664" t="s">
        <v>57160</v>
      </c>
      <c r="B14664" t="s">
        <v>57161</v>
      </c>
      <c r="C14664" s="1" t="str">
        <f t="shared" si="2139"/>
        <v>21:0763</v>
      </c>
      <c r="D14664" s="1" t="str">
        <f t="shared" si="2143"/>
        <v>21:0219</v>
      </c>
      <c r="E14664" t="s">
        <v>57162</v>
      </c>
      <c r="F14664" t="s">
        <v>57163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 t="s">
        <v>1247</v>
      </c>
      <c r="P14664" t="s">
        <v>22</v>
      </c>
      <c r="Q14664" t="s">
        <v>23</v>
      </c>
    </row>
    <row r="14665" spans="1:17" x14ac:dyDescent="0.25">
      <c r="A14665" t="s">
        <v>57164</v>
      </c>
      <c r="B14665" t="s">
        <v>57165</v>
      </c>
      <c r="C14665" s="1" t="str">
        <f t="shared" si="2139"/>
        <v>21:0763</v>
      </c>
      <c r="D14665" s="1" t="str">
        <f t="shared" si="2143"/>
        <v>21:0219</v>
      </c>
      <c r="E14665" t="s">
        <v>57166</v>
      </c>
      <c r="F14665" t="s">
        <v>57167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 t="s">
        <v>113</v>
      </c>
      <c r="P14665" t="s">
        <v>1515</v>
      </c>
      <c r="Q14665" t="s">
        <v>198</v>
      </c>
    </row>
    <row r="14666" spans="1:17" x14ac:dyDescent="0.25">
      <c r="A14666" t="s">
        <v>57168</v>
      </c>
      <c r="B14666" t="s">
        <v>57169</v>
      </c>
      <c r="C14666" s="1" t="str">
        <f t="shared" si="2139"/>
        <v>21:0763</v>
      </c>
      <c r="D14666" s="1" t="str">
        <f t="shared" si="2143"/>
        <v>21:0219</v>
      </c>
      <c r="E14666" t="s">
        <v>57170</v>
      </c>
      <c r="F14666" t="s">
        <v>57171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 t="s">
        <v>101</v>
      </c>
      <c r="P14666" t="s">
        <v>636</v>
      </c>
      <c r="Q14666" t="s">
        <v>52</v>
      </c>
    </row>
    <row r="14667" spans="1:17" x14ac:dyDescent="0.25">
      <c r="A14667" t="s">
        <v>57172</v>
      </c>
      <c r="B14667" t="s">
        <v>57173</v>
      </c>
      <c r="C14667" s="1" t="str">
        <f t="shared" si="2139"/>
        <v>21:0763</v>
      </c>
      <c r="D14667" s="1" t="str">
        <f t="shared" si="2143"/>
        <v>21:0219</v>
      </c>
      <c r="E14667" t="s">
        <v>57174</v>
      </c>
      <c r="F14667" t="s">
        <v>57175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 t="s">
        <v>21</v>
      </c>
      <c r="P14667" t="s">
        <v>1515</v>
      </c>
      <c r="Q14667" t="s">
        <v>29</v>
      </c>
    </row>
    <row r="14668" spans="1:17" x14ac:dyDescent="0.25">
      <c r="A14668" t="s">
        <v>57176</v>
      </c>
      <c r="B14668" t="s">
        <v>57177</v>
      </c>
      <c r="C14668" s="1" t="str">
        <f t="shared" si="2139"/>
        <v>21:0763</v>
      </c>
      <c r="D14668" s="1" t="str">
        <f t="shared" si="2143"/>
        <v>21:0219</v>
      </c>
      <c r="E14668" t="s">
        <v>57178</v>
      </c>
      <c r="F14668" t="s">
        <v>57179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  <c r="O14668" t="s">
        <v>108</v>
      </c>
      <c r="P14668" t="s">
        <v>108</v>
      </c>
      <c r="Q14668" t="s">
        <v>108</v>
      </c>
    </row>
    <row r="14669" spans="1:17" x14ac:dyDescent="0.25">
      <c r="A14669" t="s">
        <v>57180</v>
      </c>
      <c r="B14669" t="s">
        <v>57181</v>
      </c>
      <c r="C14669" s="1" t="str">
        <f t="shared" si="2139"/>
        <v>21:0763</v>
      </c>
      <c r="D14669" s="1" t="str">
        <f t="shared" si="2143"/>
        <v>21:0219</v>
      </c>
      <c r="E14669" t="s">
        <v>57182</v>
      </c>
      <c r="F14669" t="s">
        <v>57183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 t="s">
        <v>20976</v>
      </c>
      <c r="P14669" t="s">
        <v>4464</v>
      </c>
      <c r="Q14669" t="s">
        <v>35</v>
      </c>
    </row>
    <row r="14670" spans="1:17" x14ac:dyDescent="0.25">
      <c r="A14670" t="s">
        <v>57184</v>
      </c>
      <c r="B14670" t="s">
        <v>57185</v>
      </c>
      <c r="C14670" s="1" t="str">
        <f t="shared" si="2139"/>
        <v>21:0763</v>
      </c>
      <c r="D14670" s="1" t="str">
        <f t="shared" si="2143"/>
        <v>21:0219</v>
      </c>
      <c r="E14670" t="s">
        <v>57186</v>
      </c>
      <c r="F14670" t="s">
        <v>57187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 t="s">
        <v>43248</v>
      </c>
      <c r="P14670" t="s">
        <v>880</v>
      </c>
      <c r="Q14670" t="s">
        <v>653</v>
      </c>
    </row>
    <row r="14671" spans="1:17" x14ac:dyDescent="0.25">
      <c r="A14671" t="s">
        <v>57188</v>
      </c>
      <c r="B14671" t="s">
        <v>57189</v>
      </c>
      <c r="C14671" s="1" t="str">
        <f t="shared" si="2139"/>
        <v>21:0763</v>
      </c>
      <c r="D14671" s="1" t="str">
        <f t="shared" si="2143"/>
        <v>21:0219</v>
      </c>
      <c r="E14671" t="s">
        <v>57190</v>
      </c>
      <c r="F14671" t="s">
        <v>57191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 t="s">
        <v>21219</v>
      </c>
      <c r="P14671" t="s">
        <v>391</v>
      </c>
      <c r="Q14671" t="s">
        <v>522</v>
      </c>
    </row>
    <row r="14672" spans="1:17" x14ac:dyDescent="0.25">
      <c r="A14672" t="s">
        <v>57192</v>
      </c>
      <c r="B14672" t="s">
        <v>57193</v>
      </c>
      <c r="C14672" s="1" t="str">
        <f t="shared" si="2139"/>
        <v>21:0763</v>
      </c>
      <c r="D14672" s="1" t="str">
        <f t="shared" si="2143"/>
        <v>21:0219</v>
      </c>
      <c r="E14672" t="s">
        <v>57194</v>
      </c>
      <c r="F14672" t="s">
        <v>57195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 t="s">
        <v>21098</v>
      </c>
      <c r="P14672" t="s">
        <v>2943</v>
      </c>
      <c r="Q14672" t="s">
        <v>522</v>
      </c>
    </row>
    <row r="14673" spans="1:17" x14ac:dyDescent="0.25">
      <c r="A14673" t="s">
        <v>57196</v>
      </c>
      <c r="B14673" t="s">
        <v>57197</v>
      </c>
      <c r="C14673" s="1" t="str">
        <f t="shared" si="2139"/>
        <v>21:0763</v>
      </c>
      <c r="D14673" s="1" t="str">
        <f t="shared" si="2143"/>
        <v>21:0219</v>
      </c>
      <c r="E14673" t="s">
        <v>57198</v>
      </c>
      <c r="F14673" t="s">
        <v>57199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 t="s">
        <v>16725</v>
      </c>
      <c r="P14673" t="s">
        <v>2212</v>
      </c>
      <c r="Q14673" t="s">
        <v>59</v>
      </c>
    </row>
    <row r="14674" spans="1:17" x14ac:dyDescent="0.25">
      <c r="A14674" t="s">
        <v>57200</v>
      </c>
      <c r="B14674" t="s">
        <v>57201</v>
      </c>
      <c r="C14674" s="1" t="str">
        <f t="shared" si="2139"/>
        <v>21:0763</v>
      </c>
      <c r="D14674" s="1" t="str">
        <f t="shared" si="2143"/>
        <v>21:0219</v>
      </c>
      <c r="E14674" t="s">
        <v>57202</v>
      </c>
      <c r="F14674" t="s">
        <v>57203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 t="s">
        <v>370</v>
      </c>
      <c r="P14674" t="s">
        <v>583</v>
      </c>
      <c r="Q14674" t="s">
        <v>522</v>
      </c>
    </row>
    <row r="14675" spans="1:17" x14ac:dyDescent="0.25">
      <c r="A14675" t="s">
        <v>57204</v>
      </c>
      <c r="B14675" t="s">
        <v>57205</v>
      </c>
      <c r="C14675" s="1" t="str">
        <f t="shared" si="2139"/>
        <v>21:0763</v>
      </c>
      <c r="D14675" s="1" t="str">
        <f t="shared" si="2143"/>
        <v>21:0219</v>
      </c>
      <c r="E14675" t="s">
        <v>57202</v>
      </c>
      <c r="F14675" t="s">
        <v>57206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 t="s">
        <v>1597</v>
      </c>
      <c r="P14675" t="s">
        <v>583</v>
      </c>
      <c r="Q14675" t="s">
        <v>23</v>
      </c>
    </row>
    <row r="14676" spans="1:17" hidden="1" x14ac:dyDescent="0.25">
      <c r="A14676" t="s">
        <v>57207</v>
      </c>
      <c r="B14676" t="s">
        <v>57208</v>
      </c>
      <c r="C14676" s="1" t="str">
        <f t="shared" si="2139"/>
        <v>21:0763</v>
      </c>
      <c r="D14676" s="1" t="str">
        <f>HYPERLINK("http://geochem.nrcan.gc.ca/cdogs/content/svy/svy_e.htm", "")</f>
        <v/>
      </c>
      <c r="G14676" s="1" t="str">
        <f>HYPERLINK("http://geochem.nrcan.gc.ca/cdogs/content/cr_/cr_00088_e.htm", "88")</f>
        <v>88</v>
      </c>
      <c r="J14676" t="s">
        <v>11703</v>
      </c>
      <c r="K14676" t="s">
        <v>11704</v>
      </c>
      <c r="O14676" t="s">
        <v>113</v>
      </c>
      <c r="P14676" t="s">
        <v>391</v>
      </c>
      <c r="Q14676" t="s">
        <v>29</v>
      </c>
    </row>
    <row r="14677" spans="1:17" x14ac:dyDescent="0.25">
      <c r="A14677" t="s">
        <v>57209</v>
      </c>
      <c r="B14677" t="s">
        <v>57210</v>
      </c>
      <c r="C14677" s="1" t="str">
        <f t="shared" si="2139"/>
        <v>21:0763</v>
      </c>
      <c r="D14677" s="1" t="str">
        <f t="shared" ref="D14677:D14707" si="2146">HYPERLINK("http://geochem.nrcan.gc.ca/cdogs/content/svy/svy210219_e.htm", "21:0219")</f>
        <v>21:0219</v>
      </c>
      <c r="E14677" t="s">
        <v>57211</v>
      </c>
      <c r="F14677" t="s">
        <v>57212</v>
      </c>
      <c r="H14677">
        <v>62.306818999999997</v>
      </c>
      <c r="I14677">
        <v>-130.06506690000001</v>
      </c>
      <c r="J14677" s="1" t="str">
        <f t="shared" ref="J14677:J14707" si="2147">HYPERLINK("http://geochem.nrcan.gc.ca/cdogs/content/kwd/kwd020018_e.htm", "Fluid (stream)")</f>
        <v>Fluid (stream)</v>
      </c>
      <c r="K14677" s="1" t="str">
        <f t="shared" ref="K14677:K14707" si="2148">HYPERLINK("http://geochem.nrcan.gc.ca/cdogs/content/kwd/kwd080007_e.htm", "Untreated Water")</f>
        <v>Untreated Water</v>
      </c>
      <c r="O14677" t="s">
        <v>21</v>
      </c>
      <c r="P14677" t="s">
        <v>397</v>
      </c>
      <c r="Q14677" t="s">
        <v>29</v>
      </c>
    </row>
    <row r="14678" spans="1:17" x14ac:dyDescent="0.25">
      <c r="A14678" t="s">
        <v>57213</v>
      </c>
      <c r="B14678" t="s">
        <v>57214</v>
      </c>
      <c r="C14678" s="1" t="str">
        <f t="shared" si="2139"/>
        <v>21:0763</v>
      </c>
      <c r="D14678" s="1" t="str">
        <f t="shared" si="2146"/>
        <v>21:0219</v>
      </c>
      <c r="E14678" t="s">
        <v>57215</v>
      </c>
      <c r="F14678" t="s">
        <v>57216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 t="s">
        <v>689</v>
      </c>
      <c r="P14678" t="s">
        <v>2212</v>
      </c>
      <c r="Q14678" t="s">
        <v>59</v>
      </c>
    </row>
    <row r="14679" spans="1:17" x14ac:dyDescent="0.25">
      <c r="A14679" t="s">
        <v>57217</v>
      </c>
      <c r="B14679" t="s">
        <v>57218</v>
      </c>
      <c r="C14679" s="1" t="str">
        <f t="shared" si="2139"/>
        <v>21:0763</v>
      </c>
      <c r="D14679" s="1" t="str">
        <f t="shared" si="2146"/>
        <v>21:0219</v>
      </c>
      <c r="E14679" t="s">
        <v>57219</v>
      </c>
      <c r="F14679" t="s">
        <v>57220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 t="s">
        <v>21</v>
      </c>
      <c r="P14679" t="s">
        <v>2943</v>
      </c>
      <c r="Q14679" t="s">
        <v>71</v>
      </c>
    </row>
    <row r="14680" spans="1:17" x14ac:dyDescent="0.25">
      <c r="A14680" t="s">
        <v>57221</v>
      </c>
      <c r="B14680" t="s">
        <v>57222</v>
      </c>
      <c r="C14680" s="1" t="str">
        <f t="shared" si="2139"/>
        <v>21:0763</v>
      </c>
      <c r="D14680" s="1" t="str">
        <f t="shared" si="2146"/>
        <v>21:0219</v>
      </c>
      <c r="E14680" t="s">
        <v>57223</v>
      </c>
      <c r="F14680" t="s">
        <v>57224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 t="s">
        <v>21</v>
      </c>
      <c r="P14680" t="s">
        <v>1588</v>
      </c>
      <c r="Q14680" t="s">
        <v>52</v>
      </c>
    </row>
    <row r="14681" spans="1:17" x14ac:dyDescent="0.25">
      <c r="A14681" t="s">
        <v>57225</v>
      </c>
      <c r="B14681" t="s">
        <v>57226</v>
      </c>
      <c r="C14681" s="1" t="str">
        <f t="shared" si="2139"/>
        <v>21:0763</v>
      </c>
      <c r="D14681" s="1" t="str">
        <f t="shared" si="2146"/>
        <v>21:0219</v>
      </c>
      <c r="E14681" t="s">
        <v>57227</v>
      </c>
      <c r="F14681" t="s">
        <v>57228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 t="s">
        <v>28226</v>
      </c>
      <c r="P14681" t="s">
        <v>3569</v>
      </c>
      <c r="Q14681" t="s">
        <v>392</v>
      </c>
    </row>
    <row r="14682" spans="1:17" x14ac:dyDescent="0.25">
      <c r="A14682" t="s">
        <v>57229</v>
      </c>
      <c r="B14682" t="s">
        <v>57230</v>
      </c>
      <c r="C14682" s="1" t="str">
        <f t="shared" ref="C14682:C14745" si="2149">HYPERLINK("http://geochem.nrcan.gc.ca/cdogs/content/bdl/bdl210763_e.htm", "21:0763")</f>
        <v>21:0763</v>
      </c>
      <c r="D14682" s="1" t="str">
        <f t="shared" si="2146"/>
        <v>21:0219</v>
      </c>
      <c r="E14682" t="s">
        <v>57231</v>
      </c>
      <c r="F14682" t="s">
        <v>57232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 t="s">
        <v>2927</v>
      </c>
      <c r="P14682" t="s">
        <v>880</v>
      </c>
      <c r="Q14682" t="s">
        <v>59</v>
      </c>
    </row>
    <row r="14683" spans="1:17" x14ac:dyDescent="0.25">
      <c r="A14683" t="s">
        <v>57233</v>
      </c>
      <c r="B14683" t="s">
        <v>57234</v>
      </c>
      <c r="C14683" s="1" t="str">
        <f t="shared" si="2149"/>
        <v>21:0763</v>
      </c>
      <c r="D14683" s="1" t="str">
        <f t="shared" si="2146"/>
        <v>21:0219</v>
      </c>
      <c r="E14683" t="s">
        <v>57235</v>
      </c>
      <c r="F14683" t="s">
        <v>57236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 t="s">
        <v>9521</v>
      </c>
      <c r="P14683" t="s">
        <v>631</v>
      </c>
      <c r="Q14683" t="s">
        <v>35</v>
      </c>
    </row>
    <row r="14684" spans="1:17" x14ac:dyDescent="0.25">
      <c r="A14684" t="s">
        <v>57237</v>
      </c>
      <c r="B14684" t="s">
        <v>57238</v>
      </c>
      <c r="C14684" s="1" t="str">
        <f t="shared" si="2149"/>
        <v>21:0763</v>
      </c>
      <c r="D14684" s="1" t="str">
        <f t="shared" si="2146"/>
        <v>21:0219</v>
      </c>
      <c r="E14684" t="s">
        <v>57239</v>
      </c>
      <c r="F14684" t="s">
        <v>57240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 t="s">
        <v>244</v>
      </c>
      <c r="P14684" t="s">
        <v>1598</v>
      </c>
      <c r="Q14684" t="s">
        <v>29</v>
      </c>
    </row>
    <row r="14685" spans="1:17" x14ac:dyDescent="0.25">
      <c r="A14685" t="s">
        <v>57241</v>
      </c>
      <c r="B14685" t="s">
        <v>57242</v>
      </c>
      <c r="C14685" s="1" t="str">
        <f t="shared" si="2149"/>
        <v>21:0763</v>
      </c>
      <c r="D14685" s="1" t="str">
        <f t="shared" si="2146"/>
        <v>21:0219</v>
      </c>
      <c r="E14685" t="s">
        <v>57243</v>
      </c>
      <c r="F14685" t="s">
        <v>57244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 t="s">
        <v>225</v>
      </c>
      <c r="P14685" t="s">
        <v>631</v>
      </c>
      <c r="Q14685" t="s">
        <v>46</v>
      </c>
    </row>
    <row r="14686" spans="1:17" x14ac:dyDescent="0.25">
      <c r="A14686" t="s">
        <v>57245</v>
      </c>
      <c r="B14686" t="s">
        <v>57246</v>
      </c>
      <c r="C14686" s="1" t="str">
        <f t="shared" si="2149"/>
        <v>21:0763</v>
      </c>
      <c r="D14686" s="1" t="str">
        <f t="shared" si="2146"/>
        <v>21:0219</v>
      </c>
      <c r="E14686" t="s">
        <v>57247</v>
      </c>
      <c r="F14686" t="s">
        <v>57248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 t="s">
        <v>5780</v>
      </c>
      <c r="P14686" t="s">
        <v>2943</v>
      </c>
      <c r="Q14686" t="s">
        <v>59</v>
      </c>
    </row>
    <row r="14687" spans="1:17" x14ac:dyDescent="0.25">
      <c r="A14687" t="s">
        <v>57249</v>
      </c>
      <c r="B14687" t="s">
        <v>57250</v>
      </c>
      <c r="C14687" s="1" t="str">
        <f t="shared" si="2149"/>
        <v>21:0763</v>
      </c>
      <c r="D14687" s="1" t="str">
        <f t="shared" si="2146"/>
        <v>21:0219</v>
      </c>
      <c r="E14687" t="s">
        <v>57251</v>
      </c>
      <c r="F14687" t="s">
        <v>57252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 t="s">
        <v>54817</v>
      </c>
      <c r="P14687" t="s">
        <v>4464</v>
      </c>
      <c r="Q14687" t="s">
        <v>23</v>
      </c>
    </row>
    <row r="14688" spans="1:17" x14ac:dyDescent="0.25">
      <c r="A14688" t="s">
        <v>57253</v>
      </c>
      <c r="B14688" t="s">
        <v>57254</v>
      </c>
      <c r="C14688" s="1" t="str">
        <f t="shared" si="2149"/>
        <v>21:0763</v>
      </c>
      <c r="D14688" s="1" t="str">
        <f t="shared" si="2146"/>
        <v>21:0219</v>
      </c>
      <c r="E14688" t="s">
        <v>57255</v>
      </c>
      <c r="F14688" t="s">
        <v>57256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 t="s">
        <v>55636</v>
      </c>
      <c r="P14688" t="s">
        <v>3107</v>
      </c>
      <c r="Q14688" t="s">
        <v>35</v>
      </c>
    </row>
    <row r="14689" spans="1:17" x14ac:dyDescent="0.25">
      <c r="A14689" t="s">
        <v>57257</v>
      </c>
      <c r="B14689" t="s">
        <v>57258</v>
      </c>
      <c r="C14689" s="1" t="str">
        <f t="shared" si="2149"/>
        <v>21:0763</v>
      </c>
      <c r="D14689" s="1" t="str">
        <f t="shared" si="2146"/>
        <v>21:0219</v>
      </c>
      <c r="E14689" t="s">
        <v>57259</v>
      </c>
      <c r="F14689" t="s">
        <v>57260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 t="s">
        <v>29632</v>
      </c>
      <c r="P14689" t="s">
        <v>3569</v>
      </c>
      <c r="Q14689" t="s">
        <v>392</v>
      </c>
    </row>
    <row r="14690" spans="1:17" x14ac:dyDescent="0.25">
      <c r="A14690" t="s">
        <v>57261</v>
      </c>
      <c r="B14690" t="s">
        <v>57262</v>
      </c>
      <c r="C14690" s="1" t="str">
        <f t="shared" si="2149"/>
        <v>21:0763</v>
      </c>
      <c r="D14690" s="1" t="str">
        <f t="shared" si="2146"/>
        <v>21:0219</v>
      </c>
      <c r="E14690" t="s">
        <v>57263</v>
      </c>
      <c r="F14690" t="s">
        <v>57264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 t="s">
        <v>689</v>
      </c>
      <c r="P14690" t="s">
        <v>17680</v>
      </c>
      <c r="Q14690" t="s">
        <v>215</v>
      </c>
    </row>
    <row r="14691" spans="1:17" x14ac:dyDescent="0.25">
      <c r="A14691" t="s">
        <v>57265</v>
      </c>
      <c r="B14691" t="s">
        <v>57266</v>
      </c>
      <c r="C14691" s="1" t="str">
        <f t="shared" si="2149"/>
        <v>21:0763</v>
      </c>
      <c r="D14691" s="1" t="str">
        <f t="shared" si="2146"/>
        <v>21:0219</v>
      </c>
      <c r="E14691" t="s">
        <v>57267</v>
      </c>
      <c r="F14691" t="s">
        <v>57268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 t="s">
        <v>48052</v>
      </c>
      <c r="P14691" t="s">
        <v>4464</v>
      </c>
      <c r="Q14691" t="s">
        <v>29</v>
      </c>
    </row>
    <row r="14692" spans="1:17" x14ac:dyDescent="0.25">
      <c r="A14692" t="s">
        <v>57269</v>
      </c>
      <c r="B14692" t="s">
        <v>57270</v>
      </c>
      <c r="C14692" s="1" t="str">
        <f t="shared" si="2149"/>
        <v>21:0763</v>
      </c>
      <c r="D14692" s="1" t="str">
        <f t="shared" si="2146"/>
        <v>21:0219</v>
      </c>
      <c r="E14692" t="s">
        <v>57271</v>
      </c>
      <c r="F14692" t="s">
        <v>57272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 t="s">
        <v>2725</v>
      </c>
      <c r="P14692" t="s">
        <v>830</v>
      </c>
      <c r="Q14692" t="s">
        <v>35</v>
      </c>
    </row>
    <row r="14693" spans="1:17" x14ac:dyDescent="0.25">
      <c r="A14693" t="s">
        <v>57273</v>
      </c>
      <c r="B14693" t="s">
        <v>57274</v>
      </c>
      <c r="C14693" s="1" t="str">
        <f t="shared" si="2149"/>
        <v>21:0763</v>
      </c>
      <c r="D14693" s="1" t="str">
        <f t="shared" si="2146"/>
        <v>21:0219</v>
      </c>
      <c r="E14693" t="s">
        <v>57271</v>
      </c>
      <c r="F14693" t="s">
        <v>57275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 t="s">
        <v>21</v>
      </c>
      <c r="P14693" t="s">
        <v>3107</v>
      </c>
      <c r="Q14693" t="s">
        <v>215</v>
      </c>
    </row>
    <row r="14694" spans="1:17" x14ac:dyDescent="0.25">
      <c r="A14694" t="s">
        <v>57276</v>
      </c>
      <c r="B14694" t="s">
        <v>57277</v>
      </c>
      <c r="C14694" s="1" t="str">
        <f t="shared" si="2149"/>
        <v>21:0763</v>
      </c>
      <c r="D14694" s="1" t="str">
        <f t="shared" si="2146"/>
        <v>21:0219</v>
      </c>
      <c r="E14694" t="s">
        <v>57278</v>
      </c>
      <c r="F14694" t="s">
        <v>57279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 t="s">
        <v>236</v>
      </c>
      <c r="P14694" t="s">
        <v>1598</v>
      </c>
      <c r="Q14694" t="s">
        <v>392</v>
      </c>
    </row>
    <row r="14695" spans="1:17" x14ac:dyDescent="0.25">
      <c r="A14695" t="s">
        <v>57280</v>
      </c>
      <c r="B14695" t="s">
        <v>57281</v>
      </c>
      <c r="C14695" s="1" t="str">
        <f t="shared" si="2149"/>
        <v>21:0763</v>
      </c>
      <c r="D14695" s="1" t="str">
        <f t="shared" si="2146"/>
        <v>21:0219</v>
      </c>
      <c r="E14695" t="s">
        <v>57282</v>
      </c>
      <c r="F14695" t="s">
        <v>57283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 t="s">
        <v>113</v>
      </c>
      <c r="P14695" t="s">
        <v>880</v>
      </c>
      <c r="Q14695" t="s">
        <v>59</v>
      </c>
    </row>
    <row r="14696" spans="1:17" x14ac:dyDescent="0.25">
      <c r="A14696" t="s">
        <v>57284</v>
      </c>
      <c r="B14696" t="s">
        <v>57285</v>
      </c>
      <c r="C14696" s="1" t="str">
        <f t="shared" si="2149"/>
        <v>21:0763</v>
      </c>
      <c r="D14696" s="1" t="str">
        <f t="shared" si="2146"/>
        <v>21:0219</v>
      </c>
      <c r="E14696" t="s">
        <v>57286</v>
      </c>
      <c r="F14696" t="s">
        <v>57287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  <c r="O14696" t="s">
        <v>108</v>
      </c>
      <c r="P14696" t="s">
        <v>108</v>
      </c>
      <c r="Q14696" t="s">
        <v>108</v>
      </c>
    </row>
    <row r="14697" spans="1:17" x14ac:dyDescent="0.25">
      <c r="A14697" t="s">
        <v>57288</v>
      </c>
      <c r="B14697" t="s">
        <v>57289</v>
      </c>
      <c r="C14697" s="1" t="str">
        <f t="shared" si="2149"/>
        <v>21:0763</v>
      </c>
      <c r="D14697" s="1" t="str">
        <f t="shared" si="2146"/>
        <v>21:0219</v>
      </c>
      <c r="E14697" t="s">
        <v>57290</v>
      </c>
      <c r="F14697" t="s">
        <v>57291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 t="s">
        <v>3419</v>
      </c>
      <c r="P14697" t="s">
        <v>583</v>
      </c>
      <c r="Q14697" t="s">
        <v>23</v>
      </c>
    </row>
    <row r="14698" spans="1:17" x14ac:dyDescent="0.25">
      <c r="A14698" t="s">
        <v>57292</v>
      </c>
      <c r="B14698" t="s">
        <v>57293</v>
      </c>
      <c r="C14698" s="1" t="str">
        <f t="shared" si="2149"/>
        <v>21:0763</v>
      </c>
      <c r="D14698" s="1" t="str">
        <f t="shared" si="2146"/>
        <v>21:0219</v>
      </c>
      <c r="E14698" t="s">
        <v>57294</v>
      </c>
      <c r="F14698" t="s">
        <v>57295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 t="s">
        <v>64</v>
      </c>
      <c r="P14698" t="s">
        <v>3857</v>
      </c>
      <c r="Q14698" t="s">
        <v>198</v>
      </c>
    </row>
    <row r="14699" spans="1:17" x14ac:dyDescent="0.25">
      <c r="A14699" t="s">
        <v>57296</v>
      </c>
      <c r="B14699" t="s">
        <v>57297</v>
      </c>
      <c r="C14699" s="1" t="str">
        <f t="shared" si="2149"/>
        <v>21:0763</v>
      </c>
      <c r="D14699" s="1" t="str">
        <f t="shared" si="2146"/>
        <v>21:0219</v>
      </c>
      <c r="E14699" t="s">
        <v>57298</v>
      </c>
      <c r="F14699" t="s">
        <v>57299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 t="s">
        <v>244</v>
      </c>
      <c r="P14699" t="s">
        <v>5755</v>
      </c>
      <c r="Q14699" t="s">
        <v>198</v>
      </c>
    </row>
    <row r="14700" spans="1:17" x14ac:dyDescent="0.25">
      <c r="A14700" t="s">
        <v>57300</v>
      </c>
      <c r="B14700" t="s">
        <v>57301</v>
      </c>
      <c r="C14700" s="1" t="str">
        <f t="shared" si="2149"/>
        <v>21:0763</v>
      </c>
      <c r="D14700" s="1" t="str">
        <f t="shared" si="2146"/>
        <v>21:0219</v>
      </c>
      <c r="E14700" t="s">
        <v>57302</v>
      </c>
      <c r="F14700" t="s">
        <v>57303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 t="s">
        <v>3060</v>
      </c>
      <c r="P14700" t="s">
        <v>3857</v>
      </c>
      <c r="Q14700" t="s">
        <v>35</v>
      </c>
    </row>
    <row r="14701" spans="1:17" x14ac:dyDescent="0.25">
      <c r="A14701" t="s">
        <v>57304</v>
      </c>
      <c r="B14701" t="s">
        <v>57305</v>
      </c>
      <c r="C14701" s="1" t="str">
        <f t="shared" si="2149"/>
        <v>21:0763</v>
      </c>
      <c r="D14701" s="1" t="str">
        <f t="shared" si="2146"/>
        <v>21:0219</v>
      </c>
      <c r="E14701" t="s">
        <v>57306</v>
      </c>
      <c r="F14701" t="s">
        <v>57307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 t="s">
        <v>17342</v>
      </c>
      <c r="P14701" t="s">
        <v>880</v>
      </c>
      <c r="Q14701" t="s">
        <v>522</v>
      </c>
    </row>
    <row r="14702" spans="1:17" x14ac:dyDescent="0.25">
      <c r="A14702" t="s">
        <v>57308</v>
      </c>
      <c r="B14702" t="s">
        <v>57309</v>
      </c>
      <c r="C14702" s="1" t="str">
        <f t="shared" si="2149"/>
        <v>21:0763</v>
      </c>
      <c r="D14702" s="1" t="str">
        <f t="shared" si="2146"/>
        <v>21:0219</v>
      </c>
      <c r="E14702" t="s">
        <v>57310</v>
      </c>
      <c r="F14702" t="s">
        <v>57311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 t="s">
        <v>16917</v>
      </c>
      <c r="P14702" t="s">
        <v>631</v>
      </c>
      <c r="Q14702" t="s">
        <v>23</v>
      </c>
    </row>
    <row r="14703" spans="1:17" x14ac:dyDescent="0.25">
      <c r="A14703" t="s">
        <v>57312</v>
      </c>
      <c r="B14703" t="s">
        <v>57313</v>
      </c>
      <c r="C14703" s="1" t="str">
        <f t="shared" si="2149"/>
        <v>21:0763</v>
      </c>
      <c r="D14703" s="1" t="str">
        <f t="shared" si="2146"/>
        <v>21:0219</v>
      </c>
      <c r="E14703" t="s">
        <v>57314</v>
      </c>
      <c r="F14703" t="s">
        <v>57315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  <c r="O14703" t="s">
        <v>108</v>
      </c>
      <c r="P14703" t="s">
        <v>108</v>
      </c>
      <c r="Q14703" t="s">
        <v>108</v>
      </c>
    </row>
    <row r="14704" spans="1:17" x14ac:dyDescent="0.25">
      <c r="A14704" t="s">
        <v>57316</v>
      </c>
      <c r="B14704" t="s">
        <v>57317</v>
      </c>
      <c r="C14704" s="1" t="str">
        <f t="shared" si="2149"/>
        <v>21:0763</v>
      </c>
      <c r="D14704" s="1" t="str">
        <f t="shared" si="2146"/>
        <v>21:0219</v>
      </c>
      <c r="E14704" t="s">
        <v>57318</v>
      </c>
      <c r="F14704" t="s">
        <v>57319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 t="s">
        <v>57320</v>
      </c>
      <c r="P14704" t="s">
        <v>6370</v>
      </c>
      <c r="Q14704" t="s">
        <v>365</v>
      </c>
    </row>
    <row r="14705" spans="1:17" x14ac:dyDescent="0.25">
      <c r="A14705" t="s">
        <v>57321</v>
      </c>
      <c r="B14705" t="s">
        <v>57322</v>
      </c>
      <c r="C14705" s="1" t="str">
        <f t="shared" si="2149"/>
        <v>21:0763</v>
      </c>
      <c r="D14705" s="1" t="str">
        <f t="shared" si="2146"/>
        <v>21:0219</v>
      </c>
      <c r="E14705" t="s">
        <v>57323</v>
      </c>
      <c r="F14705" t="s">
        <v>57324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 t="s">
        <v>43248</v>
      </c>
      <c r="P14705" t="s">
        <v>631</v>
      </c>
      <c r="Q14705" t="s">
        <v>35</v>
      </c>
    </row>
    <row r="14706" spans="1:17" x14ac:dyDescent="0.25">
      <c r="A14706" t="s">
        <v>57325</v>
      </c>
      <c r="B14706" t="s">
        <v>57326</v>
      </c>
      <c r="C14706" s="1" t="str">
        <f t="shared" si="2149"/>
        <v>21:0763</v>
      </c>
      <c r="D14706" s="1" t="str">
        <f t="shared" si="2146"/>
        <v>21:0219</v>
      </c>
      <c r="E14706" t="s">
        <v>57327</v>
      </c>
      <c r="F14706" t="s">
        <v>57328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 t="s">
        <v>8423</v>
      </c>
      <c r="P14706" t="s">
        <v>1598</v>
      </c>
      <c r="Q14706" t="s">
        <v>365</v>
      </c>
    </row>
    <row r="14707" spans="1:17" x14ac:dyDescent="0.25">
      <c r="A14707" t="s">
        <v>57329</v>
      </c>
      <c r="B14707" t="s">
        <v>57330</v>
      </c>
      <c r="C14707" s="1" t="str">
        <f t="shared" si="2149"/>
        <v>21:0763</v>
      </c>
      <c r="D14707" s="1" t="str">
        <f t="shared" si="2146"/>
        <v>21:0219</v>
      </c>
      <c r="E14707" t="s">
        <v>57331</v>
      </c>
      <c r="F14707" t="s">
        <v>57332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 t="s">
        <v>48028</v>
      </c>
      <c r="P14707" t="s">
        <v>3569</v>
      </c>
      <c r="Q14707" t="s">
        <v>398</v>
      </c>
    </row>
    <row r="14708" spans="1:17" hidden="1" x14ac:dyDescent="0.25">
      <c r="A14708" t="s">
        <v>57333</v>
      </c>
      <c r="B14708" t="s">
        <v>57334</v>
      </c>
      <c r="C14708" s="1" t="str">
        <f t="shared" si="2149"/>
        <v>21:0763</v>
      </c>
      <c r="D14708" s="1" t="str">
        <f>HYPERLINK("http://geochem.nrcan.gc.ca/cdogs/content/svy/svy_e.htm", "")</f>
        <v/>
      </c>
      <c r="G14708" s="1" t="str">
        <f>HYPERLINK("http://geochem.nrcan.gc.ca/cdogs/content/cr_/cr_00088_e.htm", "88")</f>
        <v>88</v>
      </c>
      <c r="J14708" t="s">
        <v>11703</v>
      </c>
      <c r="K14708" t="s">
        <v>11704</v>
      </c>
      <c r="O14708" t="s">
        <v>220</v>
      </c>
      <c r="P14708" t="s">
        <v>631</v>
      </c>
      <c r="Q14708" t="s">
        <v>29</v>
      </c>
    </row>
    <row r="14709" spans="1:17" x14ac:dyDescent="0.25">
      <c r="A14709" t="s">
        <v>57335</v>
      </c>
      <c r="B14709" t="s">
        <v>57336</v>
      </c>
      <c r="C14709" s="1" t="str">
        <f t="shared" si="2149"/>
        <v>21:0763</v>
      </c>
      <c r="D14709" s="1" t="str">
        <f t="shared" ref="D14709:D14719" si="2150">HYPERLINK("http://geochem.nrcan.gc.ca/cdogs/content/svy/svy210219_e.htm", "21:0219")</f>
        <v>21:0219</v>
      </c>
      <c r="E14709" t="s">
        <v>57337</v>
      </c>
      <c r="F14709" t="s">
        <v>57338</v>
      </c>
      <c r="H14709">
        <v>62.2185597</v>
      </c>
      <c r="I14709">
        <v>-130.2049059</v>
      </c>
      <c r="J14709" s="1" t="str">
        <f t="shared" ref="J14709:J14719" si="2151">HYPERLINK("http://geochem.nrcan.gc.ca/cdogs/content/kwd/kwd020018_e.htm", "Fluid (stream)")</f>
        <v>Fluid (stream)</v>
      </c>
      <c r="K14709" s="1" t="str">
        <f t="shared" ref="K14709:K14719" si="2152">HYPERLINK("http://geochem.nrcan.gc.ca/cdogs/content/kwd/kwd080007_e.htm", "Untreated Water")</f>
        <v>Untreated Water</v>
      </c>
      <c r="O14709" t="s">
        <v>9744</v>
      </c>
      <c r="P14709" t="s">
        <v>391</v>
      </c>
      <c r="Q14709" t="s">
        <v>522</v>
      </c>
    </row>
    <row r="14710" spans="1:17" x14ac:dyDescent="0.25">
      <c r="A14710" t="s">
        <v>57339</v>
      </c>
      <c r="B14710" t="s">
        <v>57340</v>
      </c>
      <c r="C14710" s="1" t="str">
        <f t="shared" si="2149"/>
        <v>21:0763</v>
      </c>
      <c r="D14710" s="1" t="str">
        <f t="shared" si="2150"/>
        <v>21:0219</v>
      </c>
      <c r="E14710" t="s">
        <v>57341</v>
      </c>
      <c r="F14710" t="s">
        <v>57342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 t="s">
        <v>4148</v>
      </c>
      <c r="P14710" t="s">
        <v>397</v>
      </c>
      <c r="Q14710" t="s">
        <v>522</v>
      </c>
    </row>
    <row r="14711" spans="1:17" x14ac:dyDescent="0.25">
      <c r="A14711" t="s">
        <v>57343</v>
      </c>
      <c r="B14711" t="s">
        <v>57344</v>
      </c>
      <c r="C14711" s="1" t="str">
        <f t="shared" si="2149"/>
        <v>21:0763</v>
      </c>
      <c r="D14711" s="1" t="str">
        <f t="shared" si="2150"/>
        <v>21:0219</v>
      </c>
      <c r="E14711" t="s">
        <v>57341</v>
      </c>
      <c r="F14711" t="s">
        <v>57345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 t="s">
        <v>4148</v>
      </c>
      <c r="P14711" t="s">
        <v>2212</v>
      </c>
      <c r="Q14711" t="s">
        <v>392</v>
      </c>
    </row>
    <row r="14712" spans="1:17" x14ac:dyDescent="0.25">
      <c r="A14712" t="s">
        <v>57346</v>
      </c>
      <c r="B14712" t="s">
        <v>57347</v>
      </c>
      <c r="C14712" s="1" t="str">
        <f t="shared" si="2149"/>
        <v>21:0763</v>
      </c>
      <c r="D14712" s="1" t="str">
        <f t="shared" si="2150"/>
        <v>21:0219</v>
      </c>
      <c r="E14712" t="s">
        <v>57348</v>
      </c>
      <c r="F14712" t="s">
        <v>57349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 t="s">
        <v>2418</v>
      </c>
      <c r="P14712" t="s">
        <v>583</v>
      </c>
      <c r="Q14712" t="s">
        <v>59</v>
      </c>
    </row>
    <row r="14713" spans="1:17" x14ac:dyDescent="0.25">
      <c r="A14713" t="s">
        <v>57350</v>
      </c>
      <c r="B14713" t="s">
        <v>57351</v>
      </c>
      <c r="C14713" s="1" t="str">
        <f t="shared" si="2149"/>
        <v>21:0763</v>
      </c>
      <c r="D14713" s="1" t="str">
        <f t="shared" si="2150"/>
        <v>21:0219</v>
      </c>
      <c r="E14713" t="s">
        <v>57352</v>
      </c>
      <c r="F14713" t="s">
        <v>57353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 t="s">
        <v>6341</v>
      </c>
      <c r="P14713" t="s">
        <v>356</v>
      </c>
      <c r="Q14713" t="s">
        <v>392</v>
      </c>
    </row>
    <row r="14714" spans="1:17" x14ac:dyDescent="0.25">
      <c r="A14714" t="s">
        <v>57354</v>
      </c>
      <c r="B14714" t="s">
        <v>57355</v>
      </c>
      <c r="C14714" s="1" t="str">
        <f t="shared" si="2149"/>
        <v>21:0763</v>
      </c>
      <c r="D14714" s="1" t="str">
        <f t="shared" si="2150"/>
        <v>21:0219</v>
      </c>
      <c r="E14714" t="s">
        <v>57356</v>
      </c>
      <c r="F14714" t="s">
        <v>57357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 t="s">
        <v>630</v>
      </c>
      <c r="P14714" t="s">
        <v>45</v>
      </c>
      <c r="Q14714" t="s">
        <v>59</v>
      </c>
    </row>
    <row r="14715" spans="1:17" x14ac:dyDescent="0.25">
      <c r="A14715" t="s">
        <v>57358</v>
      </c>
      <c r="B14715" t="s">
        <v>57359</v>
      </c>
      <c r="C14715" s="1" t="str">
        <f t="shared" si="2149"/>
        <v>21:0763</v>
      </c>
      <c r="D14715" s="1" t="str">
        <f t="shared" si="2150"/>
        <v>21:0219</v>
      </c>
      <c r="E14715" t="s">
        <v>57360</v>
      </c>
      <c r="F14715" t="s">
        <v>57361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 t="s">
        <v>630</v>
      </c>
      <c r="P14715" t="s">
        <v>356</v>
      </c>
      <c r="Q14715" t="s">
        <v>522</v>
      </c>
    </row>
    <row r="14716" spans="1:17" x14ac:dyDescent="0.25">
      <c r="A14716" t="s">
        <v>57362</v>
      </c>
      <c r="B14716" t="s">
        <v>57363</v>
      </c>
      <c r="C14716" s="1" t="str">
        <f t="shared" si="2149"/>
        <v>21:0763</v>
      </c>
      <c r="D14716" s="1" t="str">
        <f t="shared" si="2150"/>
        <v>21:0219</v>
      </c>
      <c r="E14716" t="s">
        <v>57364</v>
      </c>
      <c r="F14716" t="s">
        <v>57365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 t="s">
        <v>630</v>
      </c>
      <c r="P14716" t="s">
        <v>45</v>
      </c>
      <c r="Q14716" t="s">
        <v>59</v>
      </c>
    </row>
    <row r="14717" spans="1:17" x14ac:dyDescent="0.25">
      <c r="A14717" t="s">
        <v>57366</v>
      </c>
      <c r="B14717" t="s">
        <v>57367</v>
      </c>
      <c r="C14717" s="1" t="str">
        <f t="shared" si="2149"/>
        <v>21:0763</v>
      </c>
      <c r="D14717" s="1" t="str">
        <f t="shared" si="2150"/>
        <v>21:0219</v>
      </c>
      <c r="E14717" t="s">
        <v>57368</v>
      </c>
      <c r="F14717" t="s">
        <v>57369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 t="s">
        <v>21</v>
      </c>
      <c r="P14717" t="s">
        <v>87</v>
      </c>
      <c r="Q14717" t="s">
        <v>71</v>
      </c>
    </row>
    <row r="14718" spans="1:17" x14ac:dyDescent="0.25">
      <c r="A14718" t="s">
        <v>57370</v>
      </c>
      <c r="B14718" t="s">
        <v>57371</v>
      </c>
      <c r="C14718" s="1" t="str">
        <f t="shared" si="2149"/>
        <v>21:0763</v>
      </c>
      <c r="D14718" s="1" t="str">
        <f t="shared" si="2150"/>
        <v>21:0219</v>
      </c>
      <c r="E14718" t="s">
        <v>57372</v>
      </c>
      <c r="F14718" t="s">
        <v>57373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 t="s">
        <v>21</v>
      </c>
      <c r="P14718" t="s">
        <v>22</v>
      </c>
      <c r="Q14718" t="s">
        <v>23</v>
      </c>
    </row>
    <row r="14719" spans="1:17" x14ac:dyDescent="0.25">
      <c r="A14719" t="s">
        <v>57374</v>
      </c>
      <c r="B14719" t="s">
        <v>57375</v>
      </c>
      <c r="C14719" s="1" t="str">
        <f t="shared" si="2149"/>
        <v>21:0763</v>
      </c>
      <c r="D14719" s="1" t="str">
        <f t="shared" si="2150"/>
        <v>21:0219</v>
      </c>
      <c r="E14719" t="s">
        <v>57376</v>
      </c>
      <c r="F14719" t="s">
        <v>57377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 t="s">
        <v>588</v>
      </c>
      <c r="P14719" t="s">
        <v>391</v>
      </c>
      <c r="Q14719" t="s">
        <v>392</v>
      </c>
    </row>
    <row r="14720" spans="1:17" hidden="1" x14ac:dyDescent="0.25">
      <c r="A14720" t="s">
        <v>57378</v>
      </c>
      <c r="B14720" t="s">
        <v>57379</v>
      </c>
      <c r="C14720" s="1" t="str">
        <f t="shared" si="2149"/>
        <v>21:0763</v>
      </c>
      <c r="D14720" s="1" t="str">
        <f>HYPERLINK("http://geochem.nrcan.gc.ca/cdogs/content/svy/svy_e.htm", "")</f>
        <v/>
      </c>
      <c r="G14720" s="1" t="str">
        <f>HYPERLINK("http://geochem.nrcan.gc.ca/cdogs/content/cr_/cr_00087_e.htm", "87")</f>
        <v>87</v>
      </c>
      <c r="J14720" t="s">
        <v>11703</v>
      </c>
      <c r="K14720" t="s">
        <v>11704</v>
      </c>
      <c r="O14720" t="s">
        <v>630</v>
      </c>
      <c r="P14720" t="s">
        <v>583</v>
      </c>
      <c r="Q14720" t="s">
        <v>46</v>
      </c>
    </row>
    <row r="14721" spans="1:17" x14ac:dyDescent="0.25">
      <c r="A14721" t="s">
        <v>57380</v>
      </c>
      <c r="B14721" t="s">
        <v>57381</v>
      </c>
      <c r="C14721" s="1" t="str">
        <f t="shared" si="2149"/>
        <v>21:0763</v>
      </c>
      <c r="D14721" s="1" t="str">
        <f t="shared" ref="D14721:D14728" si="2153">HYPERLINK("http://geochem.nrcan.gc.ca/cdogs/content/svy/svy210219_e.htm", "21:0219")</f>
        <v>21:0219</v>
      </c>
      <c r="E14721" t="s">
        <v>57382</v>
      </c>
      <c r="F14721" t="s">
        <v>57383</v>
      </c>
      <c r="H14721">
        <v>62.372220599999999</v>
      </c>
      <c r="I14721">
        <v>-130.3723062</v>
      </c>
      <c r="J14721" s="1" t="str">
        <f t="shared" ref="J14721:J14728" si="2154">HYPERLINK("http://geochem.nrcan.gc.ca/cdogs/content/kwd/kwd020018_e.htm", "Fluid (stream)")</f>
        <v>Fluid (stream)</v>
      </c>
      <c r="K14721" s="1" t="str">
        <f t="shared" ref="K14721:K14728" si="2155">HYPERLINK("http://geochem.nrcan.gc.ca/cdogs/content/kwd/kwd080007_e.htm", "Untreated Water")</f>
        <v>Untreated Water</v>
      </c>
      <c r="O14721" t="s">
        <v>21</v>
      </c>
      <c r="P14721" t="s">
        <v>2943</v>
      </c>
      <c r="Q14721" t="s">
        <v>29</v>
      </c>
    </row>
    <row r="14722" spans="1:17" x14ac:dyDescent="0.25">
      <c r="A14722" t="s">
        <v>57384</v>
      </c>
      <c r="B14722" t="s">
        <v>57385</v>
      </c>
      <c r="C14722" s="1" t="str">
        <f t="shared" si="2149"/>
        <v>21:0763</v>
      </c>
      <c r="D14722" s="1" t="str">
        <f t="shared" si="2153"/>
        <v>21:0219</v>
      </c>
      <c r="E14722" t="s">
        <v>57386</v>
      </c>
      <c r="F14722" t="s">
        <v>57387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 t="s">
        <v>1247</v>
      </c>
      <c r="P14722" t="s">
        <v>4455</v>
      </c>
      <c r="Q14722" t="s">
        <v>29</v>
      </c>
    </row>
    <row r="14723" spans="1:17" x14ac:dyDescent="0.25">
      <c r="A14723" t="s">
        <v>57388</v>
      </c>
      <c r="B14723" t="s">
        <v>57389</v>
      </c>
      <c r="C14723" s="1" t="str">
        <f t="shared" si="2149"/>
        <v>21:0763</v>
      </c>
      <c r="D14723" s="1" t="str">
        <f t="shared" si="2153"/>
        <v>21:0219</v>
      </c>
      <c r="E14723" t="s">
        <v>57390</v>
      </c>
      <c r="F14723" t="s">
        <v>57391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 t="s">
        <v>327</v>
      </c>
      <c r="P14723" t="s">
        <v>1598</v>
      </c>
      <c r="Q14723" t="s">
        <v>35</v>
      </c>
    </row>
    <row r="14724" spans="1:17" x14ac:dyDescent="0.25">
      <c r="A14724" t="s">
        <v>57392</v>
      </c>
      <c r="B14724" t="s">
        <v>57393</v>
      </c>
      <c r="C14724" s="1" t="str">
        <f t="shared" si="2149"/>
        <v>21:0763</v>
      </c>
      <c r="D14724" s="1" t="str">
        <f t="shared" si="2153"/>
        <v>21:0219</v>
      </c>
      <c r="E14724" t="s">
        <v>57394</v>
      </c>
      <c r="F14724" t="s">
        <v>57395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 t="s">
        <v>21</v>
      </c>
      <c r="P14724" t="s">
        <v>2212</v>
      </c>
      <c r="Q14724" t="s">
        <v>23</v>
      </c>
    </row>
    <row r="14725" spans="1:17" x14ac:dyDescent="0.25">
      <c r="A14725" t="s">
        <v>57396</v>
      </c>
      <c r="B14725" t="s">
        <v>57397</v>
      </c>
      <c r="C14725" s="1" t="str">
        <f t="shared" si="2149"/>
        <v>21:0763</v>
      </c>
      <c r="D14725" s="1" t="str">
        <f t="shared" si="2153"/>
        <v>21:0219</v>
      </c>
      <c r="E14725" t="s">
        <v>57398</v>
      </c>
      <c r="F14725" t="s">
        <v>57399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 t="s">
        <v>7174</v>
      </c>
      <c r="P14725" t="s">
        <v>583</v>
      </c>
      <c r="Q14725" t="s">
        <v>392</v>
      </c>
    </row>
    <row r="14726" spans="1:17" x14ac:dyDescent="0.25">
      <c r="A14726" t="s">
        <v>57400</v>
      </c>
      <c r="B14726" t="s">
        <v>57401</v>
      </c>
      <c r="C14726" s="1" t="str">
        <f t="shared" si="2149"/>
        <v>21:0763</v>
      </c>
      <c r="D14726" s="1" t="str">
        <f t="shared" si="2153"/>
        <v>21:0219</v>
      </c>
      <c r="E14726" t="s">
        <v>57402</v>
      </c>
      <c r="F14726" t="s">
        <v>57403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 t="s">
        <v>2418</v>
      </c>
      <c r="P14726" t="s">
        <v>22</v>
      </c>
      <c r="Q14726" t="s">
        <v>522</v>
      </c>
    </row>
    <row r="14727" spans="1:17" x14ac:dyDescent="0.25">
      <c r="A14727" t="s">
        <v>57404</v>
      </c>
      <c r="B14727" t="s">
        <v>57405</v>
      </c>
      <c r="C14727" s="1" t="str">
        <f t="shared" si="2149"/>
        <v>21:0763</v>
      </c>
      <c r="D14727" s="1" t="str">
        <f t="shared" si="2153"/>
        <v>21:0219</v>
      </c>
      <c r="E14727" t="s">
        <v>57406</v>
      </c>
      <c r="F14727" t="s">
        <v>57407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 t="s">
        <v>21</v>
      </c>
      <c r="P14727" t="s">
        <v>356</v>
      </c>
      <c r="Q14727" t="s">
        <v>189</v>
      </c>
    </row>
    <row r="14728" spans="1:17" x14ac:dyDescent="0.25">
      <c r="A14728" t="s">
        <v>57408</v>
      </c>
      <c r="B14728" t="s">
        <v>57409</v>
      </c>
      <c r="C14728" s="1" t="str">
        <f t="shared" si="2149"/>
        <v>21:0763</v>
      </c>
      <c r="D14728" s="1" t="str">
        <f t="shared" si="2153"/>
        <v>21:0219</v>
      </c>
      <c r="E14728" t="s">
        <v>57410</v>
      </c>
      <c r="F14728" t="s">
        <v>57411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 t="s">
        <v>588</v>
      </c>
      <c r="P14728" t="s">
        <v>356</v>
      </c>
      <c r="Q14728" t="s">
        <v>392</v>
      </c>
    </row>
    <row r="14729" spans="1:17" hidden="1" x14ac:dyDescent="0.25">
      <c r="A14729" t="s">
        <v>57412</v>
      </c>
      <c r="B14729" t="s">
        <v>57413</v>
      </c>
      <c r="C14729" s="1" t="str">
        <f t="shared" si="2149"/>
        <v>21:0763</v>
      </c>
      <c r="D14729" s="1" t="str">
        <f>HYPERLINK("http://geochem.nrcan.gc.ca/cdogs/content/svy/svy_e.htm", "")</f>
        <v/>
      </c>
      <c r="G14729" s="1" t="str">
        <f>HYPERLINK("http://geochem.nrcan.gc.ca/cdogs/content/cr_/cr_00089_e.htm", "89")</f>
        <v>89</v>
      </c>
      <c r="J14729" t="s">
        <v>11703</v>
      </c>
      <c r="K14729" t="s">
        <v>11704</v>
      </c>
      <c r="O14729" t="s">
        <v>55411</v>
      </c>
      <c r="P14729" t="s">
        <v>4455</v>
      </c>
      <c r="Q14729" t="s">
        <v>398</v>
      </c>
    </row>
    <row r="14730" spans="1:17" x14ac:dyDescent="0.25">
      <c r="A14730" t="s">
        <v>57414</v>
      </c>
      <c r="B14730" t="s">
        <v>57415</v>
      </c>
      <c r="C14730" s="1" t="str">
        <f t="shared" si="2149"/>
        <v>21:0763</v>
      </c>
      <c r="D14730" s="1" t="str">
        <f t="shared" ref="D14730:D14763" si="2156">HYPERLINK("http://geochem.nrcan.gc.ca/cdogs/content/svy/svy210219_e.htm", "21:0219")</f>
        <v>21:0219</v>
      </c>
      <c r="E14730" t="s">
        <v>57416</v>
      </c>
      <c r="F14730" t="s">
        <v>57417</v>
      </c>
      <c r="H14730">
        <v>62.303653799999999</v>
      </c>
      <c r="I14730">
        <v>-130.42264660000001</v>
      </c>
      <c r="J14730" s="1" t="str">
        <f t="shared" ref="J14730:J14763" si="2157">HYPERLINK("http://geochem.nrcan.gc.ca/cdogs/content/kwd/kwd020018_e.htm", "Fluid (stream)")</f>
        <v>Fluid (stream)</v>
      </c>
      <c r="K14730" s="1" t="str">
        <f t="shared" ref="K14730:K14763" si="2158">HYPERLINK("http://geochem.nrcan.gc.ca/cdogs/content/kwd/kwd080007_e.htm", "Untreated Water")</f>
        <v>Untreated Water</v>
      </c>
      <c r="O14730" t="s">
        <v>2418</v>
      </c>
      <c r="P14730" t="s">
        <v>22</v>
      </c>
      <c r="Q14730" t="s">
        <v>522</v>
      </c>
    </row>
    <row r="14731" spans="1:17" x14ac:dyDescent="0.25">
      <c r="A14731" t="s">
        <v>57418</v>
      </c>
      <c r="B14731" t="s">
        <v>57419</v>
      </c>
      <c r="C14731" s="1" t="str">
        <f t="shared" si="2149"/>
        <v>21:0763</v>
      </c>
      <c r="D14731" s="1" t="str">
        <f t="shared" si="2156"/>
        <v>21:0219</v>
      </c>
      <c r="E14731" t="s">
        <v>57416</v>
      </c>
      <c r="F14731" t="s">
        <v>57420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 t="s">
        <v>680</v>
      </c>
      <c r="P14731" t="s">
        <v>356</v>
      </c>
      <c r="Q14731" t="s">
        <v>392</v>
      </c>
    </row>
    <row r="14732" spans="1:17" x14ac:dyDescent="0.25">
      <c r="A14732" t="s">
        <v>57421</v>
      </c>
      <c r="B14732" t="s">
        <v>57422</v>
      </c>
      <c r="C14732" s="1" t="str">
        <f t="shared" si="2149"/>
        <v>21:0763</v>
      </c>
      <c r="D14732" s="1" t="str">
        <f t="shared" si="2156"/>
        <v>21:0219</v>
      </c>
      <c r="E14732" t="s">
        <v>57423</v>
      </c>
      <c r="F14732" t="s">
        <v>57424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 t="s">
        <v>21</v>
      </c>
      <c r="P14732" t="s">
        <v>45</v>
      </c>
      <c r="Q14732" t="s">
        <v>59</v>
      </c>
    </row>
    <row r="14733" spans="1:17" x14ac:dyDescent="0.25">
      <c r="A14733" t="s">
        <v>57425</v>
      </c>
      <c r="B14733" t="s">
        <v>57426</v>
      </c>
      <c r="C14733" s="1" t="str">
        <f t="shared" si="2149"/>
        <v>21:0763</v>
      </c>
      <c r="D14733" s="1" t="str">
        <f t="shared" si="2156"/>
        <v>21:0219</v>
      </c>
      <c r="E14733" t="s">
        <v>57427</v>
      </c>
      <c r="F14733" t="s">
        <v>57428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 t="s">
        <v>2129</v>
      </c>
      <c r="P14733" t="s">
        <v>636</v>
      </c>
      <c r="Q14733" t="s">
        <v>35</v>
      </c>
    </row>
    <row r="14734" spans="1:17" x14ac:dyDescent="0.25">
      <c r="A14734" t="s">
        <v>57429</v>
      </c>
      <c r="B14734" t="s">
        <v>57430</v>
      </c>
      <c r="C14734" s="1" t="str">
        <f t="shared" si="2149"/>
        <v>21:0763</v>
      </c>
      <c r="D14734" s="1" t="str">
        <f t="shared" si="2156"/>
        <v>21:0219</v>
      </c>
      <c r="E14734" t="s">
        <v>57431</v>
      </c>
      <c r="F14734" t="s">
        <v>57432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 t="s">
        <v>76</v>
      </c>
      <c r="P14734" t="s">
        <v>22</v>
      </c>
      <c r="Q14734" t="s">
        <v>392</v>
      </c>
    </row>
    <row r="14735" spans="1:17" x14ac:dyDescent="0.25">
      <c r="A14735" t="s">
        <v>57433</v>
      </c>
      <c r="B14735" t="s">
        <v>57434</v>
      </c>
      <c r="C14735" s="1" t="str">
        <f t="shared" si="2149"/>
        <v>21:0763</v>
      </c>
      <c r="D14735" s="1" t="str">
        <f t="shared" si="2156"/>
        <v>21:0219</v>
      </c>
      <c r="E14735" t="s">
        <v>57435</v>
      </c>
      <c r="F14735" t="s">
        <v>57436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 t="s">
        <v>5802</v>
      </c>
      <c r="P14735" t="s">
        <v>22</v>
      </c>
      <c r="Q14735" t="s">
        <v>522</v>
      </c>
    </row>
    <row r="14736" spans="1:17" x14ac:dyDescent="0.25">
      <c r="A14736" t="s">
        <v>57437</v>
      </c>
      <c r="B14736" t="s">
        <v>57438</v>
      </c>
      <c r="C14736" s="1" t="str">
        <f t="shared" si="2149"/>
        <v>21:0763</v>
      </c>
      <c r="D14736" s="1" t="str">
        <f t="shared" si="2156"/>
        <v>21:0219</v>
      </c>
      <c r="E14736" t="s">
        <v>57439</v>
      </c>
      <c r="F14736" t="s">
        <v>57440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 t="s">
        <v>43349</v>
      </c>
      <c r="P14736" t="s">
        <v>583</v>
      </c>
      <c r="Q14736" t="s">
        <v>365</v>
      </c>
    </row>
    <row r="14737" spans="1:17" x14ac:dyDescent="0.25">
      <c r="A14737" t="s">
        <v>57441</v>
      </c>
      <c r="B14737" t="s">
        <v>57442</v>
      </c>
      <c r="C14737" s="1" t="str">
        <f t="shared" si="2149"/>
        <v>21:0763</v>
      </c>
      <c r="D14737" s="1" t="str">
        <f t="shared" si="2156"/>
        <v>21:0219</v>
      </c>
      <c r="E14737" t="s">
        <v>57443</v>
      </c>
      <c r="F14737" t="s">
        <v>57444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 t="s">
        <v>27796</v>
      </c>
      <c r="P14737" t="s">
        <v>2212</v>
      </c>
      <c r="Q14737" t="s">
        <v>59</v>
      </c>
    </row>
    <row r="14738" spans="1:17" x14ac:dyDescent="0.25">
      <c r="A14738" t="s">
        <v>57445</v>
      </c>
      <c r="B14738" t="s">
        <v>57446</v>
      </c>
      <c r="C14738" s="1" t="str">
        <f t="shared" si="2149"/>
        <v>21:0763</v>
      </c>
      <c r="D14738" s="1" t="str">
        <f t="shared" si="2156"/>
        <v>21:0219</v>
      </c>
      <c r="E14738" t="s">
        <v>57447</v>
      </c>
      <c r="F14738" t="s">
        <v>57448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 t="s">
        <v>10345</v>
      </c>
      <c r="P14738" t="s">
        <v>6370</v>
      </c>
      <c r="Q14738" t="s">
        <v>35</v>
      </c>
    </row>
    <row r="14739" spans="1:17" x14ac:dyDescent="0.25">
      <c r="A14739" t="s">
        <v>57449</v>
      </c>
      <c r="B14739" t="s">
        <v>57450</v>
      </c>
      <c r="C14739" s="1" t="str">
        <f t="shared" si="2149"/>
        <v>21:0763</v>
      </c>
      <c r="D14739" s="1" t="str">
        <f t="shared" si="2156"/>
        <v>21:0219</v>
      </c>
      <c r="E14739" t="s">
        <v>57451</v>
      </c>
      <c r="F14739" t="s">
        <v>57452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 t="s">
        <v>15720</v>
      </c>
      <c r="P14739" t="s">
        <v>583</v>
      </c>
      <c r="Q14739" t="s">
        <v>365</v>
      </c>
    </row>
    <row r="14740" spans="1:17" x14ac:dyDescent="0.25">
      <c r="A14740" t="s">
        <v>57453</v>
      </c>
      <c r="B14740" t="s">
        <v>57454</v>
      </c>
      <c r="C14740" s="1" t="str">
        <f t="shared" si="2149"/>
        <v>21:0763</v>
      </c>
      <c r="D14740" s="1" t="str">
        <f t="shared" si="2156"/>
        <v>21:0219</v>
      </c>
      <c r="E14740" t="s">
        <v>57455</v>
      </c>
      <c r="F14740" t="s">
        <v>57456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 t="s">
        <v>8423</v>
      </c>
      <c r="P14740" t="s">
        <v>2212</v>
      </c>
      <c r="Q14740" t="s">
        <v>59</v>
      </c>
    </row>
    <row r="14741" spans="1:17" x14ac:dyDescent="0.25">
      <c r="A14741" t="s">
        <v>57457</v>
      </c>
      <c r="B14741" t="s">
        <v>57458</v>
      </c>
      <c r="C14741" s="1" t="str">
        <f t="shared" si="2149"/>
        <v>21:0763</v>
      </c>
      <c r="D14741" s="1" t="str">
        <f t="shared" si="2156"/>
        <v>21:0219</v>
      </c>
      <c r="E14741" t="s">
        <v>57459</v>
      </c>
      <c r="F14741" t="s">
        <v>57460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 t="s">
        <v>57461</v>
      </c>
      <c r="P14741" t="s">
        <v>2212</v>
      </c>
      <c r="Q14741" t="s">
        <v>365</v>
      </c>
    </row>
    <row r="14742" spans="1:17" x14ac:dyDescent="0.25">
      <c r="A14742" t="s">
        <v>57462</v>
      </c>
      <c r="B14742" t="s">
        <v>57463</v>
      </c>
      <c r="C14742" s="1" t="str">
        <f t="shared" si="2149"/>
        <v>21:0763</v>
      </c>
      <c r="D14742" s="1" t="str">
        <f t="shared" si="2156"/>
        <v>21:0219</v>
      </c>
      <c r="E14742" t="s">
        <v>57464</v>
      </c>
      <c r="F14742" t="s">
        <v>57465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 t="s">
        <v>16712</v>
      </c>
      <c r="P14742" t="s">
        <v>397</v>
      </c>
      <c r="Q14742" t="s">
        <v>365</v>
      </c>
    </row>
    <row r="14743" spans="1:17" x14ac:dyDescent="0.25">
      <c r="A14743" t="s">
        <v>57466</v>
      </c>
      <c r="B14743" t="s">
        <v>57467</v>
      </c>
      <c r="C14743" s="1" t="str">
        <f t="shared" si="2149"/>
        <v>21:0763</v>
      </c>
      <c r="D14743" s="1" t="str">
        <f t="shared" si="2156"/>
        <v>21:0219</v>
      </c>
      <c r="E14743" t="s">
        <v>57468</v>
      </c>
      <c r="F14743" t="s">
        <v>57469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 t="s">
        <v>2120</v>
      </c>
      <c r="P14743" t="s">
        <v>583</v>
      </c>
      <c r="Q14743" t="s">
        <v>398</v>
      </c>
    </row>
    <row r="14744" spans="1:17" x14ac:dyDescent="0.25">
      <c r="A14744" t="s">
        <v>57470</v>
      </c>
      <c r="B14744" t="s">
        <v>57471</v>
      </c>
      <c r="C14744" s="1" t="str">
        <f t="shared" si="2149"/>
        <v>21:0763</v>
      </c>
      <c r="D14744" s="1" t="str">
        <f t="shared" si="2156"/>
        <v>21:0219</v>
      </c>
      <c r="E14744" t="s">
        <v>57472</v>
      </c>
      <c r="F14744" t="s">
        <v>57473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 t="s">
        <v>21</v>
      </c>
      <c r="P14744" t="s">
        <v>356</v>
      </c>
      <c r="Q14744" t="s">
        <v>59</v>
      </c>
    </row>
    <row r="14745" spans="1:17" x14ac:dyDescent="0.25">
      <c r="A14745" t="s">
        <v>57474</v>
      </c>
      <c r="B14745" t="s">
        <v>57475</v>
      </c>
      <c r="C14745" s="1" t="str">
        <f t="shared" si="2149"/>
        <v>21:0763</v>
      </c>
      <c r="D14745" s="1" t="str">
        <f t="shared" si="2156"/>
        <v>21:0219</v>
      </c>
      <c r="E14745" t="s">
        <v>57476</v>
      </c>
      <c r="F14745" t="s">
        <v>57477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 t="s">
        <v>311</v>
      </c>
      <c r="P14745" t="s">
        <v>22</v>
      </c>
      <c r="Q14745" t="s">
        <v>392</v>
      </c>
    </row>
    <row r="14746" spans="1:17" x14ac:dyDescent="0.25">
      <c r="A14746" t="s">
        <v>57478</v>
      </c>
      <c r="B14746" t="s">
        <v>57479</v>
      </c>
      <c r="C14746" s="1" t="str">
        <f t="shared" ref="C14746:C14809" si="2159">HYPERLINK("http://geochem.nrcan.gc.ca/cdogs/content/bdl/bdl210763_e.htm", "21:0763")</f>
        <v>21:0763</v>
      </c>
      <c r="D14746" s="1" t="str">
        <f t="shared" si="2156"/>
        <v>21:0219</v>
      </c>
      <c r="E14746" t="s">
        <v>57480</v>
      </c>
      <c r="F14746" t="s">
        <v>57481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 t="s">
        <v>21</v>
      </c>
      <c r="P14746" t="s">
        <v>583</v>
      </c>
      <c r="Q14746" t="s">
        <v>93</v>
      </c>
    </row>
    <row r="14747" spans="1:17" x14ac:dyDescent="0.25">
      <c r="A14747" t="s">
        <v>57482</v>
      </c>
      <c r="B14747" t="s">
        <v>57483</v>
      </c>
      <c r="C14747" s="1" t="str">
        <f t="shared" si="2159"/>
        <v>21:0763</v>
      </c>
      <c r="D14747" s="1" t="str">
        <f t="shared" si="2156"/>
        <v>21:0219</v>
      </c>
      <c r="E14747" t="s">
        <v>57484</v>
      </c>
      <c r="F14747" t="s">
        <v>57485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 t="s">
        <v>21</v>
      </c>
      <c r="P14747" t="s">
        <v>583</v>
      </c>
      <c r="Q14747" t="s">
        <v>46</v>
      </c>
    </row>
    <row r="14748" spans="1:17" x14ac:dyDescent="0.25">
      <c r="A14748" t="s">
        <v>57486</v>
      </c>
      <c r="B14748" t="s">
        <v>57487</v>
      </c>
      <c r="C14748" s="1" t="str">
        <f t="shared" si="2159"/>
        <v>21:0763</v>
      </c>
      <c r="D14748" s="1" t="str">
        <f t="shared" si="2156"/>
        <v>21:0219</v>
      </c>
      <c r="E14748" t="s">
        <v>57488</v>
      </c>
      <c r="F14748" t="s">
        <v>57489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 t="s">
        <v>1818</v>
      </c>
      <c r="P14748" t="s">
        <v>1515</v>
      </c>
      <c r="Q14748" t="s">
        <v>59</v>
      </c>
    </row>
    <row r="14749" spans="1:17" x14ac:dyDescent="0.25">
      <c r="A14749" t="s">
        <v>57490</v>
      </c>
      <c r="B14749" t="s">
        <v>57491</v>
      </c>
      <c r="C14749" s="1" t="str">
        <f t="shared" si="2159"/>
        <v>21:0763</v>
      </c>
      <c r="D14749" s="1" t="str">
        <f t="shared" si="2156"/>
        <v>21:0219</v>
      </c>
      <c r="E14749" t="s">
        <v>57492</v>
      </c>
      <c r="F14749" t="s">
        <v>57493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 t="s">
        <v>6091</v>
      </c>
      <c r="P14749" t="s">
        <v>397</v>
      </c>
      <c r="Q14749" t="s">
        <v>398</v>
      </c>
    </row>
    <row r="14750" spans="1:17" x14ac:dyDescent="0.25">
      <c r="A14750" t="s">
        <v>57494</v>
      </c>
      <c r="B14750" t="s">
        <v>57495</v>
      </c>
      <c r="C14750" s="1" t="str">
        <f t="shared" si="2159"/>
        <v>21:0763</v>
      </c>
      <c r="D14750" s="1" t="str">
        <f t="shared" si="2156"/>
        <v>21:0219</v>
      </c>
      <c r="E14750" t="s">
        <v>57492</v>
      </c>
      <c r="F14750" t="s">
        <v>57496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 t="s">
        <v>5641</v>
      </c>
      <c r="P14750" t="s">
        <v>583</v>
      </c>
      <c r="Q14750" t="s">
        <v>392</v>
      </c>
    </row>
    <row r="14751" spans="1:17" x14ac:dyDescent="0.25">
      <c r="A14751" t="s">
        <v>57497</v>
      </c>
      <c r="B14751" t="s">
        <v>57498</v>
      </c>
      <c r="C14751" s="1" t="str">
        <f t="shared" si="2159"/>
        <v>21:0763</v>
      </c>
      <c r="D14751" s="1" t="str">
        <f t="shared" si="2156"/>
        <v>21:0219</v>
      </c>
      <c r="E14751" t="s">
        <v>57499</v>
      </c>
      <c r="F14751" t="s">
        <v>57500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 t="s">
        <v>21</v>
      </c>
      <c r="P14751" t="s">
        <v>583</v>
      </c>
      <c r="Q14751" t="s">
        <v>103</v>
      </c>
    </row>
    <row r="14752" spans="1:17" x14ac:dyDescent="0.25">
      <c r="A14752" t="s">
        <v>57501</v>
      </c>
      <c r="B14752" t="s">
        <v>57502</v>
      </c>
      <c r="C14752" s="1" t="str">
        <f t="shared" si="2159"/>
        <v>21:0763</v>
      </c>
      <c r="D14752" s="1" t="str">
        <f t="shared" si="2156"/>
        <v>21:0219</v>
      </c>
      <c r="E14752" t="s">
        <v>57503</v>
      </c>
      <c r="F14752" t="s">
        <v>57504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 t="s">
        <v>327</v>
      </c>
      <c r="P14752" t="s">
        <v>397</v>
      </c>
      <c r="Q14752" t="s">
        <v>59</v>
      </c>
    </row>
    <row r="14753" spans="1:17" x14ac:dyDescent="0.25">
      <c r="A14753" t="s">
        <v>57505</v>
      </c>
      <c r="B14753" t="s">
        <v>57506</v>
      </c>
      <c r="C14753" s="1" t="str">
        <f t="shared" si="2159"/>
        <v>21:0763</v>
      </c>
      <c r="D14753" s="1" t="str">
        <f t="shared" si="2156"/>
        <v>21:0219</v>
      </c>
      <c r="E14753" t="s">
        <v>57507</v>
      </c>
      <c r="F14753" t="s">
        <v>57508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 t="s">
        <v>8284</v>
      </c>
      <c r="P14753" t="s">
        <v>2212</v>
      </c>
      <c r="Q14753" t="s">
        <v>522</v>
      </c>
    </row>
    <row r="14754" spans="1:17" x14ac:dyDescent="0.25">
      <c r="A14754" t="s">
        <v>57509</v>
      </c>
      <c r="B14754" t="s">
        <v>57510</v>
      </c>
      <c r="C14754" s="1" t="str">
        <f t="shared" si="2159"/>
        <v>21:0763</v>
      </c>
      <c r="D14754" s="1" t="str">
        <f t="shared" si="2156"/>
        <v>21:0219</v>
      </c>
      <c r="E14754" t="s">
        <v>57511</v>
      </c>
      <c r="F14754" t="s">
        <v>57512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 t="s">
        <v>3655</v>
      </c>
      <c r="P14754" t="s">
        <v>397</v>
      </c>
      <c r="Q14754" t="s">
        <v>392</v>
      </c>
    </row>
    <row r="14755" spans="1:17" x14ac:dyDescent="0.25">
      <c r="A14755" t="s">
        <v>57513</v>
      </c>
      <c r="B14755" t="s">
        <v>57514</v>
      </c>
      <c r="C14755" s="1" t="str">
        <f t="shared" si="2159"/>
        <v>21:0763</v>
      </c>
      <c r="D14755" s="1" t="str">
        <f t="shared" si="2156"/>
        <v>21:0219</v>
      </c>
      <c r="E14755" t="s">
        <v>57515</v>
      </c>
      <c r="F14755" t="s">
        <v>57516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 t="s">
        <v>3419</v>
      </c>
      <c r="P14755" t="s">
        <v>1631</v>
      </c>
      <c r="Q14755" t="s">
        <v>29</v>
      </c>
    </row>
    <row r="14756" spans="1:17" x14ac:dyDescent="0.25">
      <c r="A14756" t="s">
        <v>57517</v>
      </c>
      <c r="B14756" t="s">
        <v>57518</v>
      </c>
      <c r="C14756" s="1" t="str">
        <f t="shared" si="2159"/>
        <v>21:0763</v>
      </c>
      <c r="D14756" s="1" t="str">
        <f t="shared" si="2156"/>
        <v>21:0219</v>
      </c>
      <c r="E14756" t="s">
        <v>57519</v>
      </c>
      <c r="F14756" t="s">
        <v>57520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 t="s">
        <v>244</v>
      </c>
      <c r="P14756" t="s">
        <v>583</v>
      </c>
      <c r="Q14756" t="s">
        <v>653</v>
      </c>
    </row>
    <row r="14757" spans="1:17" x14ac:dyDescent="0.25">
      <c r="A14757" t="s">
        <v>57521</v>
      </c>
      <c r="B14757" t="s">
        <v>57522</v>
      </c>
      <c r="C14757" s="1" t="str">
        <f t="shared" si="2159"/>
        <v>21:0763</v>
      </c>
      <c r="D14757" s="1" t="str">
        <f t="shared" si="2156"/>
        <v>21:0219</v>
      </c>
      <c r="E14757" t="s">
        <v>57523</v>
      </c>
      <c r="F14757" t="s">
        <v>57524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 t="s">
        <v>9517</v>
      </c>
      <c r="P14757" t="s">
        <v>631</v>
      </c>
      <c r="Q14757" t="s">
        <v>23</v>
      </c>
    </row>
    <row r="14758" spans="1:17" x14ac:dyDescent="0.25">
      <c r="A14758" t="s">
        <v>57525</v>
      </c>
      <c r="B14758" t="s">
        <v>57526</v>
      </c>
      <c r="C14758" s="1" t="str">
        <f t="shared" si="2159"/>
        <v>21:0763</v>
      </c>
      <c r="D14758" s="1" t="str">
        <f t="shared" si="2156"/>
        <v>21:0219</v>
      </c>
      <c r="E14758" t="s">
        <v>57527</v>
      </c>
      <c r="F14758" t="s">
        <v>57528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 t="s">
        <v>10120</v>
      </c>
      <c r="P14758" t="s">
        <v>397</v>
      </c>
      <c r="Q14758" t="s">
        <v>392</v>
      </c>
    </row>
    <row r="14759" spans="1:17" x14ac:dyDescent="0.25">
      <c r="A14759" t="s">
        <v>57529</v>
      </c>
      <c r="B14759" t="s">
        <v>57530</v>
      </c>
      <c r="C14759" s="1" t="str">
        <f t="shared" si="2159"/>
        <v>21:0763</v>
      </c>
      <c r="D14759" s="1" t="str">
        <f t="shared" si="2156"/>
        <v>21:0219</v>
      </c>
      <c r="E14759" t="s">
        <v>57531</v>
      </c>
      <c r="F14759" t="s">
        <v>57532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 t="s">
        <v>6091</v>
      </c>
      <c r="P14759" t="s">
        <v>583</v>
      </c>
      <c r="Q14759" t="s">
        <v>198</v>
      </c>
    </row>
    <row r="14760" spans="1:17" x14ac:dyDescent="0.25">
      <c r="A14760" t="s">
        <v>57533</v>
      </c>
      <c r="B14760" t="s">
        <v>57534</v>
      </c>
      <c r="C14760" s="1" t="str">
        <f t="shared" si="2159"/>
        <v>21:0763</v>
      </c>
      <c r="D14760" s="1" t="str">
        <f t="shared" si="2156"/>
        <v>21:0219</v>
      </c>
      <c r="E14760" t="s">
        <v>57535</v>
      </c>
      <c r="F14760" t="s">
        <v>57536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 t="s">
        <v>3419</v>
      </c>
      <c r="P14760" t="s">
        <v>1515</v>
      </c>
      <c r="Q14760" t="s">
        <v>59</v>
      </c>
    </row>
    <row r="14761" spans="1:17" x14ac:dyDescent="0.25">
      <c r="A14761" t="s">
        <v>57537</v>
      </c>
      <c r="B14761" t="s">
        <v>57538</v>
      </c>
      <c r="C14761" s="1" t="str">
        <f t="shared" si="2159"/>
        <v>21:0763</v>
      </c>
      <c r="D14761" s="1" t="str">
        <f t="shared" si="2156"/>
        <v>21:0219</v>
      </c>
      <c r="E14761" t="s">
        <v>57539</v>
      </c>
      <c r="F14761" t="s">
        <v>57540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 t="s">
        <v>370</v>
      </c>
      <c r="P14761" t="s">
        <v>391</v>
      </c>
      <c r="Q14761" t="s">
        <v>59</v>
      </c>
    </row>
    <row r="14762" spans="1:17" x14ac:dyDescent="0.25">
      <c r="A14762" t="s">
        <v>57541</v>
      </c>
      <c r="B14762" t="s">
        <v>57542</v>
      </c>
      <c r="C14762" s="1" t="str">
        <f t="shared" si="2159"/>
        <v>21:0763</v>
      </c>
      <c r="D14762" s="1" t="str">
        <f t="shared" si="2156"/>
        <v>21:0219</v>
      </c>
      <c r="E14762" t="s">
        <v>57543</v>
      </c>
      <c r="F14762" t="s">
        <v>57544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 t="s">
        <v>5641</v>
      </c>
      <c r="P14762" t="s">
        <v>7960</v>
      </c>
      <c r="Q14762" t="s">
        <v>59</v>
      </c>
    </row>
    <row r="14763" spans="1:17" x14ac:dyDescent="0.25">
      <c r="A14763" t="s">
        <v>57545</v>
      </c>
      <c r="B14763" t="s">
        <v>57546</v>
      </c>
      <c r="C14763" s="1" t="str">
        <f t="shared" si="2159"/>
        <v>21:0763</v>
      </c>
      <c r="D14763" s="1" t="str">
        <f t="shared" si="2156"/>
        <v>21:0219</v>
      </c>
      <c r="E14763" t="s">
        <v>57547</v>
      </c>
      <c r="F14763" t="s">
        <v>57548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 t="s">
        <v>101</v>
      </c>
      <c r="P14763" t="s">
        <v>3107</v>
      </c>
      <c r="Q14763" t="s">
        <v>46</v>
      </c>
    </row>
    <row r="14764" spans="1:17" hidden="1" x14ac:dyDescent="0.25">
      <c r="A14764" t="s">
        <v>57549</v>
      </c>
      <c r="B14764" t="s">
        <v>57550</v>
      </c>
      <c r="C14764" s="1" t="str">
        <f t="shared" si="2159"/>
        <v>21:0763</v>
      </c>
      <c r="D14764" s="1" t="str">
        <f>HYPERLINK("http://geochem.nrcan.gc.ca/cdogs/content/svy/svy_e.htm", "")</f>
        <v/>
      </c>
      <c r="G14764" s="1" t="str">
        <f>HYPERLINK("http://geochem.nrcan.gc.ca/cdogs/content/cr_/cr_00089_e.htm", "89")</f>
        <v>89</v>
      </c>
      <c r="J14764" t="s">
        <v>11703</v>
      </c>
      <c r="K14764" t="s">
        <v>11704</v>
      </c>
      <c r="O14764" t="s">
        <v>57551</v>
      </c>
      <c r="P14764" t="s">
        <v>3569</v>
      </c>
      <c r="Q14764" t="s">
        <v>35</v>
      </c>
    </row>
    <row r="14765" spans="1:17" x14ac:dyDescent="0.25">
      <c r="A14765" t="s">
        <v>57552</v>
      </c>
      <c r="B14765" t="s">
        <v>57553</v>
      </c>
      <c r="C14765" s="1" t="str">
        <f t="shared" si="2159"/>
        <v>21:0763</v>
      </c>
      <c r="D14765" s="1" t="str">
        <f>HYPERLINK("http://geochem.nrcan.gc.ca/cdogs/content/svy/svy210219_e.htm", "21:0219")</f>
        <v>21:0219</v>
      </c>
      <c r="E14765" t="s">
        <v>57554</v>
      </c>
      <c r="F14765" t="s">
        <v>57555</v>
      </c>
      <c r="H14765">
        <v>62.266156299999999</v>
      </c>
      <c r="I14765">
        <v>-130.61417789999999</v>
      </c>
      <c r="J14765" s="1" t="str">
        <f>HYPERLINK("http://geochem.nrcan.gc.ca/cdogs/content/kwd/kwd020018_e.htm", "Fluid (stream)")</f>
        <v>Fluid (stream)</v>
      </c>
      <c r="K14765" s="1" t="str">
        <f>HYPERLINK("http://geochem.nrcan.gc.ca/cdogs/content/kwd/kwd080007_e.htm", "Untreated Water")</f>
        <v>Untreated Water</v>
      </c>
      <c r="O14765" t="s">
        <v>551</v>
      </c>
      <c r="P14765" t="s">
        <v>3107</v>
      </c>
      <c r="Q14765" t="s">
        <v>71</v>
      </c>
    </row>
    <row r="14766" spans="1:17" x14ac:dyDescent="0.25">
      <c r="A14766" t="s">
        <v>57556</v>
      </c>
      <c r="B14766" t="s">
        <v>57557</v>
      </c>
      <c r="C14766" s="1" t="str">
        <f t="shared" si="2159"/>
        <v>21:0763</v>
      </c>
      <c r="D14766" s="1" t="str">
        <f>HYPERLINK("http://geochem.nrcan.gc.ca/cdogs/content/svy/svy210219_e.htm", "21:0219")</f>
        <v>21:0219</v>
      </c>
      <c r="E14766" t="s">
        <v>57558</v>
      </c>
      <c r="F14766" t="s">
        <v>57559</v>
      </c>
      <c r="H14766">
        <v>62.294642600000003</v>
      </c>
      <c r="I14766">
        <v>-130.568209</v>
      </c>
      <c r="J14766" s="1" t="str">
        <f>HYPERLINK("http://geochem.nrcan.gc.ca/cdogs/content/kwd/kwd020018_e.htm", "Fluid (stream)")</f>
        <v>Fluid (stream)</v>
      </c>
      <c r="K14766" s="1" t="str">
        <f>HYPERLINK("http://geochem.nrcan.gc.ca/cdogs/content/kwd/kwd080007_e.htm", "Untreated Water")</f>
        <v>Untreated Water</v>
      </c>
      <c r="O14766" t="s">
        <v>21</v>
      </c>
      <c r="P14766" t="s">
        <v>636</v>
      </c>
      <c r="Q14766" t="s">
        <v>46</v>
      </c>
    </row>
    <row r="14767" spans="1:17" x14ac:dyDescent="0.25">
      <c r="A14767" t="s">
        <v>57560</v>
      </c>
      <c r="B14767" t="s">
        <v>57561</v>
      </c>
      <c r="C14767" s="1" t="str">
        <f t="shared" si="2159"/>
        <v>21:0763</v>
      </c>
      <c r="D14767" s="1" t="str">
        <f>HYPERLINK("http://geochem.nrcan.gc.ca/cdogs/content/svy/svy210219_e.htm", "21:0219")</f>
        <v>21:0219</v>
      </c>
      <c r="E14767" t="s">
        <v>57562</v>
      </c>
      <c r="F14767" t="s">
        <v>57563</v>
      </c>
      <c r="H14767">
        <v>62.306350700000003</v>
      </c>
      <c r="I14767">
        <v>-130.56260689999999</v>
      </c>
      <c r="J14767" s="1" t="str">
        <f>HYPERLINK("http://geochem.nrcan.gc.ca/cdogs/content/kwd/kwd020018_e.htm", "Fluid (stream)")</f>
        <v>Fluid (stream)</v>
      </c>
      <c r="K14767" s="1" t="str">
        <f>HYPERLINK("http://geochem.nrcan.gc.ca/cdogs/content/kwd/kwd080007_e.htm", "Untreated Water")</f>
        <v>Untreated Water</v>
      </c>
      <c r="O14767" t="s">
        <v>21</v>
      </c>
      <c r="P14767" t="s">
        <v>583</v>
      </c>
      <c r="Q14767" t="s">
        <v>23</v>
      </c>
    </row>
    <row r="14768" spans="1:17" x14ac:dyDescent="0.25">
      <c r="A14768" t="s">
        <v>57564</v>
      </c>
      <c r="B14768" t="s">
        <v>57565</v>
      </c>
      <c r="C14768" s="1" t="str">
        <f t="shared" si="2159"/>
        <v>21:0763</v>
      </c>
      <c r="D14768" s="1" t="str">
        <f>HYPERLINK("http://geochem.nrcan.gc.ca/cdogs/content/svy/svy210219_e.htm", "21:0219")</f>
        <v>21:0219</v>
      </c>
      <c r="E14768" t="s">
        <v>57566</v>
      </c>
      <c r="F14768" t="s">
        <v>57567</v>
      </c>
      <c r="H14768">
        <v>62.307699700000001</v>
      </c>
      <c r="I14768">
        <v>-130.54959740000001</v>
      </c>
      <c r="J14768" s="1" t="str">
        <f>HYPERLINK("http://geochem.nrcan.gc.ca/cdogs/content/kwd/kwd020018_e.htm", "Fluid (stream)")</f>
        <v>Fluid (stream)</v>
      </c>
      <c r="K14768" s="1" t="str">
        <f>HYPERLINK("http://geochem.nrcan.gc.ca/cdogs/content/kwd/kwd080007_e.htm", "Untreated Water")</f>
        <v>Untreated Water</v>
      </c>
      <c r="O14768" t="s">
        <v>108</v>
      </c>
      <c r="P14768" t="s">
        <v>108</v>
      </c>
      <c r="Q14768" t="s">
        <v>108</v>
      </c>
    </row>
    <row r="14769" spans="1:17" hidden="1" x14ac:dyDescent="0.25">
      <c r="A14769" t="s">
        <v>57568</v>
      </c>
      <c r="B14769" t="s">
        <v>57569</v>
      </c>
      <c r="C14769" s="1" t="str">
        <f t="shared" si="2159"/>
        <v>21:0763</v>
      </c>
      <c r="D14769" s="1" t="str">
        <f>HYPERLINK("http://geochem.nrcan.gc.ca/cdogs/content/svy/svy_e.htm", "")</f>
        <v/>
      </c>
      <c r="G14769" s="1" t="str">
        <f>HYPERLINK("http://geochem.nrcan.gc.ca/cdogs/content/cr_/cr_00087_e.htm", "87")</f>
        <v>87</v>
      </c>
      <c r="J14769" t="s">
        <v>11703</v>
      </c>
      <c r="K14769" t="s">
        <v>11704</v>
      </c>
      <c r="O14769" t="s">
        <v>2927</v>
      </c>
      <c r="P14769" t="s">
        <v>2943</v>
      </c>
      <c r="Q14769" t="s">
        <v>46</v>
      </c>
    </row>
    <row r="14770" spans="1:17" x14ac:dyDescent="0.25">
      <c r="A14770" t="s">
        <v>57570</v>
      </c>
      <c r="B14770" t="s">
        <v>57571</v>
      </c>
      <c r="C14770" s="1" t="str">
        <f t="shared" si="2159"/>
        <v>21:0763</v>
      </c>
      <c r="D14770" s="1" t="str">
        <f t="shared" ref="D14770:D14789" si="2160">HYPERLINK("http://geochem.nrcan.gc.ca/cdogs/content/svy/svy210219_e.htm", "21:0219")</f>
        <v>21:0219</v>
      </c>
      <c r="E14770" t="s">
        <v>57572</v>
      </c>
      <c r="F14770" t="s">
        <v>57573</v>
      </c>
      <c r="H14770">
        <v>62.321800000000003</v>
      </c>
      <c r="I14770">
        <v>-130.5660144</v>
      </c>
      <c r="J14770" s="1" t="str">
        <f t="shared" ref="J14770:J14789" si="2161">HYPERLINK("http://geochem.nrcan.gc.ca/cdogs/content/kwd/kwd020018_e.htm", "Fluid (stream)")</f>
        <v>Fluid (stream)</v>
      </c>
      <c r="K14770" s="1" t="str">
        <f t="shared" ref="K14770:K14789" si="2162">HYPERLINK("http://geochem.nrcan.gc.ca/cdogs/content/kwd/kwd080007_e.htm", "Untreated Water")</f>
        <v>Untreated Water</v>
      </c>
      <c r="O14770" t="s">
        <v>21</v>
      </c>
      <c r="P14770" t="s">
        <v>583</v>
      </c>
      <c r="Q14770" t="s">
        <v>71</v>
      </c>
    </row>
    <row r="14771" spans="1:17" x14ac:dyDescent="0.25">
      <c r="A14771" t="s">
        <v>57574</v>
      </c>
      <c r="B14771" t="s">
        <v>57575</v>
      </c>
      <c r="C14771" s="1" t="str">
        <f t="shared" si="2159"/>
        <v>21:0763</v>
      </c>
      <c r="D14771" s="1" t="str">
        <f t="shared" si="2160"/>
        <v>21:0219</v>
      </c>
      <c r="E14771" t="s">
        <v>57572</v>
      </c>
      <c r="F14771" t="s">
        <v>57576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 t="s">
        <v>21</v>
      </c>
      <c r="P14771" t="s">
        <v>22</v>
      </c>
      <c r="Q14771" t="s">
        <v>29</v>
      </c>
    </row>
    <row r="14772" spans="1:17" x14ac:dyDescent="0.25">
      <c r="A14772" t="s">
        <v>57577</v>
      </c>
      <c r="B14772" t="s">
        <v>57578</v>
      </c>
      <c r="C14772" s="1" t="str">
        <f t="shared" si="2159"/>
        <v>21:0763</v>
      </c>
      <c r="D14772" s="1" t="str">
        <f t="shared" si="2160"/>
        <v>21:0219</v>
      </c>
      <c r="E14772" t="s">
        <v>57579</v>
      </c>
      <c r="F14772" t="s">
        <v>57580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 t="s">
        <v>1818</v>
      </c>
      <c r="P14772" t="s">
        <v>22</v>
      </c>
      <c r="Q14772" t="s">
        <v>522</v>
      </c>
    </row>
    <row r="14773" spans="1:17" x14ac:dyDescent="0.25">
      <c r="A14773" t="s">
        <v>57581</v>
      </c>
      <c r="B14773" t="s">
        <v>57582</v>
      </c>
      <c r="C14773" s="1" t="str">
        <f t="shared" si="2159"/>
        <v>21:0763</v>
      </c>
      <c r="D14773" s="1" t="str">
        <f t="shared" si="2160"/>
        <v>21:0219</v>
      </c>
      <c r="E14773" t="s">
        <v>57583</v>
      </c>
      <c r="F14773" t="s">
        <v>57584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 t="s">
        <v>21</v>
      </c>
      <c r="P14773" t="s">
        <v>2943</v>
      </c>
      <c r="Q14773" t="s">
        <v>52</v>
      </c>
    </row>
    <row r="14774" spans="1:17" x14ac:dyDescent="0.25">
      <c r="A14774" t="s">
        <v>57585</v>
      </c>
      <c r="B14774" t="s">
        <v>57586</v>
      </c>
      <c r="C14774" s="1" t="str">
        <f t="shared" si="2159"/>
        <v>21:0763</v>
      </c>
      <c r="D14774" s="1" t="str">
        <f t="shared" si="2160"/>
        <v>21:0219</v>
      </c>
      <c r="E14774" t="s">
        <v>57587</v>
      </c>
      <c r="F14774" t="s">
        <v>57588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 t="s">
        <v>21</v>
      </c>
      <c r="P14774" t="s">
        <v>391</v>
      </c>
      <c r="Q14774" t="s">
        <v>59</v>
      </c>
    </row>
    <row r="14775" spans="1:17" x14ac:dyDescent="0.25">
      <c r="A14775" t="s">
        <v>57589</v>
      </c>
      <c r="B14775" t="s">
        <v>57590</v>
      </c>
      <c r="C14775" s="1" t="str">
        <f t="shared" si="2159"/>
        <v>21:0763</v>
      </c>
      <c r="D14775" s="1" t="str">
        <f t="shared" si="2160"/>
        <v>21:0219</v>
      </c>
      <c r="E14775" t="s">
        <v>57591</v>
      </c>
      <c r="F14775" t="s">
        <v>57592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 t="s">
        <v>21</v>
      </c>
      <c r="P14775" t="s">
        <v>4464</v>
      </c>
      <c r="Q14775" t="s">
        <v>71</v>
      </c>
    </row>
    <row r="14776" spans="1:17" x14ac:dyDescent="0.25">
      <c r="A14776" t="s">
        <v>57593</v>
      </c>
      <c r="B14776" t="s">
        <v>57594</v>
      </c>
      <c r="C14776" s="1" t="str">
        <f t="shared" si="2159"/>
        <v>21:0763</v>
      </c>
      <c r="D14776" s="1" t="str">
        <f t="shared" si="2160"/>
        <v>21:0219</v>
      </c>
      <c r="E14776" t="s">
        <v>57595</v>
      </c>
      <c r="F14776" t="s">
        <v>57596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 t="s">
        <v>21</v>
      </c>
      <c r="P14776" t="s">
        <v>1515</v>
      </c>
      <c r="Q14776" t="s">
        <v>52</v>
      </c>
    </row>
    <row r="14777" spans="1:17" x14ac:dyDescent="0.25">
      <c r="A14777" t="s">
        <v>57597</v>
      </c>
      <c r="B14777" t="s">
        <v>57598</v>
      </c>
      <c r="C14777" s="1" t="str">
        <f t="shared" si="2159"/>
        <v>21:0763</v>
      </c>
      <c r="D14777" s="1" t="str">
        <f t="shared" si="2160"/>
        <v>21:0219</v>
      </c>
      <c r="E14777" t="s">
        <v>57599</v>
      </c>
      <c r="F14777" t="s">
        <v>57600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 t="s">
        <v>588</v>
      </c>
      <c r="P14777" t="s">
        <v>1598</v>
      </c>
      <c r="Q14777" t="s">
        <v>35</v>
      </c>
    </row>
    <row r="14778" spans="1:17" x14ac:dyDescent="0.25">
      <c r="A14778" t="s">
        <v>57601</v>
      </c>
      <c r="B14778" t="s">
        <v>57602</v>
      </c>
      <c r="C14778" s="1" t="str">
        <f t="shared" si="2159"/>
        <v>21:0763</v>
      </c>
      <c r="D14778" s="1" t="str">
        <f t="shared" si="2160"/>
        <v>21:0219</v>
      </c>
      <c r="E14778" t="s">
        <v>57603</v>
      </c>
      <c r="F14778" t="s">
        <v>57604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 t="s">
        <v>652</v>
      </c>
      <c r="P14778" t="s">
        <v>3107</v>
      </c>
      <c r="Q14778" t="s">
        <v>23</v>
      </c>
    </row>
    <row r="14779" spans="1:17" x14ac:dyDescent="0.25">
      <c r="A14779" t="s">
        <v>57605</v>
      </c>
      <c r="B14779" t="s">
        <v>57606</v>
      </c>
      <c r="C14779" s="1" t="str">
        <f t="shared" si="2159"/>
        <v>21:0763</v>
      </c>
      <c r="D14779" s="1" t="str">
        <f t="shared" si="2160"/>
        <v>21:0219</v>
      </c>
      <c r="E14779" t="s">
        <v>57607</v>
      </c>
      <c r="F14779" t="s">
        <v>57608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 t="s">
        <v>56507</v>
      </c>
      <c r="P14779" t="s">
        <v>4550</v>
      </c>
      <c r="Q14779" t="s">
        <v>35</v>
      </c>
    </row>
    <row r="14780" spans="1:17" x14ac:dyDescent="0.25">
      <c r="A14780" t="s">
        <v>57609</v>
      </c>
      <c r="B14780" t="s">
        <v>57610</v>
      </c>
      <c r="C14780" s="1" t="str">
        <f t="shared" si="2159"/>
        <v>21:0763</v>
      </c>
      <c r="D14780" s="1" t="str">
        <f t="shared" si="2160"/>
        <v>21:0219</v>
      </c>
      <c r="E14780" t="s">
        <v>57611</v>
      </c>
      <c r="F14780" t="s">
        <v>57612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 t="s">
        <v>28226</v>
      </c>
      <c r="P14780" t="s">
        <v>3569</v>
      </c>
      <c r="Q14780" t="s">
        <v>522</v>
      </c>
    </row>
    <row r="14781" spans="1:17" x14ac:dyDescent="0.25">
      <c r="A14781" t="s">
        <v>57613</v>
      </c>
      <c r="B14781" t="s">
        <v>57614</v>
      </c>
      <c r="C14781" s="1" t="str">
        <f t="shared" si="2159"/>
        <v>21:0763</v>
      </c>
      <c r="D14781" s="1" t="str">
        <f t="shared" si="2160"/>
        <v>21:0219</v>
      </c>
      <c r="E14781" t="s">
        <v>57615</v>
      </c>
      <c r="F14781" t="s">
        <v>57616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 t="s">
        <v>701</v>
      </c>
      <c r="P14781" t="s">
        <v>4464</v>
      </c>
      <c r="Q14781" t="s">
        <v>46</v>
      </c>
    </row>
    <row r="14782" spans="1:17" x14ac:dyDescent="0.25">
      <c r="A14782" t="s">
        <v>57617</v>
      </c>
      <c r="B14782" t="s">
        <v>57618</v>
      </c>
      <c r="C14782" s="1" t="str">
        <f t="shared" si="2159"/>
        <v>21:0763</v>
      </c>
      <c r="D14782" s="1" t="str">
        <f t="shared" si="2160"/>
        <v>21:0219</v>
      </c>
      <c r="E14782" t="s">
        <v>57619</v>
      </c>
      <c r="F14782" t="s">
        <v>57620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 t="s">
        <v>2418</v>
      </c>
      <c r="P14782" t="s">
        <v>880</v>
      </c>
      <c r="Q14782" t="s">
        <v>29</v>
      </c>
    </row>
    <row r="14783" spans="1:17" x14ac:dyDescent="0.25">
      <c r="A14783" t="s">
        <v>57621</v>
      </c>
      <c r="B14783" t="s">
        <v>57622</v>
      </c>
      <c r="C14783" s="1" t="str">
        <f t="shared" si="2159"/>
        <v>21:0763</v>
      </c>
      <c r="D14783" s="1" t="str">
        <f t="shared" si="2160"/>
        <v>21:0219</v>
      </c>
      <c r="E14783" t="s">
        <v>57623</v>
      </c>
      <c r="F14783" t="s">
        <v>57624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 t="s">
        <v>21</v>
      </c>
      <c r="P14783" t="s">
        <v>631</v>
      </c>
      <c r="Q14783" t="s">
        <v>52</v>
      </c>
    </row>
    <row r="14784" spans="1:17" x14ac:dyDescent="0.25">
      <c r="A14784" t="s">
        <v>57625</v>
      </c>
      <c r="B14784" t="s">
        <v>57626</v>
      </c>
      <c r="C14784" s="1" t="str">
        <f t="shared" si="2159"/>
        <v>21:0763</v>
      </c>
      <c r="D14784" s="1" t="str">
        <f t="shared" si="2160"/>
        <v>21:0219</v>
      </c>
      <c r="E14784" t="s">
        <v>57627</v>
      </c>
      <c r="F14784" t="s">
        <v>57628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 t="s">
        <v>21</v>
      </c>
      <c r="P14784" t="s">
        <v>5755</v>
      </c>
      <c r="Q14784" t="s">
        <v>215</v>
      </c>
    </row>
    <row r="14785" spans="1:17" x14ac:dyDescent="0.25">
      <c r="A14785" t="s">
        <v>57629</v>
      </c>
      <c r="B14785" t="s">
        <v>57630</v>
      </c>
      <c r="C14785" s="1" t="str">
        <f t="shared" si="2159"/>
        <v>21:0763</v>
      </c>
      <c r="D14785" s="1" t="str">
        <f t="shared" si="2160"/>
        <v>21:0219</v>
      </c>
      <c r="E14785" t="s">
        <v>57631</v>
      </c>
      <c r="F14785" t="s">
        <v>57632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 t="s">
        <v>3419</v>
      </c>
      <c r="P14785" t="s">
        <v>880</v>
      </c>
      <c r="Q14785" t="s">
        <v>35</v>
      </c>
    </row>
    <row r="14786" spans="1:17" x14ac:dyDescent="0.25">
      <c r="A14786" t="s">
        <v>57633</v>
      </c>
      <c r="B14786" t="s">
        <v>57634</v>
      </c>
      <c r="C14786" s="1" t="str">
        <f t="shared" si="2159"/>
        <v>21:0763</v>
      </c>
      <c r="D14786" s="1" t="str">
        <f t="shared" si="2160"/>
        <v>21:0219</v>
      </c>
      <c r="E14786" t="s">
        <v>57635</v>
      </c>
      <c r="F14786" t="s">
        <v>57636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 t="s">
        <v>101</v>
      </c>
      <c r="P14786" t="s">
        <v>391</v>
      </c>
      <c r="Q14786" t="s">
        <v>29</v>
      </c>
    </row>
    <row r="14787" spans="1:17" x14ac:dyDescent="0.25">
      <c r="A14787" t="s">
        <v>57637</v>
      </c>
      <c r="B14787" t="s">
        <v>57638</v>
      </c>
      <c r="C14787" s="1" t="str">
        <f t="shared" si="2159"/>
        <v>21:0763</v>
      </c>
      <c r="D14787" s="1" t="str">
        <f t="shared" si="2160"/>
        <v>21:0219</v>
      </c>
      <c r="E14787" t="s">
        <v>57639</v>
      </c>
      <c r="F14787" t="s">
        <v>57640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 t="s">
        <v>6016</v>
      </c>
      <c r="P14787" t="s">
        <v>6370</v>
      </c>
      <c r="Q14787" t="s">
        <v>522</v>
      </c>
    </row>
    <row r="14788" spans="1:17" x14ac:dyDescent="0.25">
      <c r="A14788" t="s">
        <v>57641</v>
      </c>
      <c r="B14788" t="s">
        <v>57642</v>
      </c>
      <c r="C14788" s="1" t="str">
        <f t="shared" si="2159"/>
        <v>21:0763</v>
      </c>
      <c r="D14788" s="1" t="str">
        <f t="shared" si="2160"/>
        <v>21:0219</v>
      </c>
      <c r="E14788" t="s">
        <v>57643</v>
      </c>
      <c r="F14788" t="s">
        <v>57644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 t="s">
        <v>21</v>
      </c>
      <c r="P14788" t="s">
        <v>1515</v>
      </c>
      <c r="Q14788" t="s">
        <v>52</v>
      </c>
    </row>
    <row r="14789" spans="1:17" x14ac:dyDescent="0.25">
      <c r="A14789" t="s">
        <v>57645</v>
      </c>
      <c r="B14789" t="s">
        <v>57646</v>
      </c>
      <c r="C14789" s="1" t="str">
        <f t="shared" si="2159"/>
        <v>21:0763</v>
      </c>
      <c r="D14789" s="1" t="str">
        <f t="shared" si="2160"/>
        <v>21:0219</v>
      </c>
      <c r="E14789" t="s">
        <v>57643</v>
      </c>
      <c r="F14789" t="s">
        <v>57647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 t="s">
        <v>225</v>
      </c>
      <c r="P14789" t="s">
        <v>1515</v>
      </c>
      <c r="Q14789" t="s">
        <v>29</v>
      </c>
    </row>
    <row r="14790" spans="1:17" hidden="1" x14ac:dyDescent="0.25">
      <c r="A14790" t="s">
        <v>57648</v>
      </c>
      <c r="B14790" t="s">
        <v>57649</v>
      </c>
      <c r="C14790" s="1" t="str">
        <f t="shared" si="2159"/>
        <v>21:0763</v>
      </c>
      <c r="D14790" s="1" t="str">
        <f>HYPERLINK("http://geochem.nrcan.gc.ca/cdogs/content/svy/svy_e.htm", "")</f>
        <v/>
      </c>
      <c r="G14790" s="1" t="str">
        <f>HYPERLINK("http://geochem.nrcan.gc.ca/cdogs/content/cr_/cr_00089_e.htm", "89")</f>
        <v>89</v>
      </c>
      <c r="J14790" t="s">
        <v>11703</v>
      </c>
      <c r="K14790" t="s">
        <v>11704</v>
      </c>
      <c r="O14790" t="s">
        <v>27904</v>
      </c>
      <c r="P14790" t="s">
        <v>4464</v>
      </c>
      <c r="Q14790" t="s">
        <v>35</v>
      </c>
    </row>
    <row r="14791" spans="1:17" x14ac:dyDescent="0.25">
      <c r="A14791" t="s">
        <v>57650</v>
      </c>
      <c r="B14791" t="s">
        <v>57651</v>
      </c>
      <c r="C14791" s="1" t="str">
        <f t="shared" si="2159"/>
        <v>21:0763</v>
      </c>
      <c r="D14791" s="1" t="str">
        <f t="shared" ref="D14791:D14819" si="2163">HYPERLINK("http://geochem.nrcan.gc.ca/cdogs/content/svy/svy210219_e.htm", "21:0219")</f>
        <v>21:0219</v>
      </c>
      <c r="E14791" t="s">
        <v>57652</v>
      </c>
      <c r="F14791" t="s">
        <v>57653</v>
      </c>
      <c r="H14791">
        <v>62.508052499999998</v>
      </c>
      <c r="I14791">
        <v>-130.0061824</v>
      </c>
      <c r="J14791" s="1" t="str">
        <f t="shared" ref="J14791:J14819" si="2164">HYPERLINK("http://geochem.nrcan.gc.ca/cdogs/content/kwd/kwd020018_e.htm", "Fluid (stream)")</f>
        <v>Fluid (stream)</v>
      </c>
      <c r="K14791" s="1" t="str">
        <f t="shared" ref="K14791:K14819" si="2165">HYPERLINK("http://geochem.nrcan.gc.ca/cdogs/content/kwd/kwd080007_e.htm", "Untreated Water")</f>
        <v>Untreated Water</v>
      </c>
      <c r="O14791" t="s">
        <v>689</v>
      </c>
      <c r="P14791" t="s">
        <v>397</v>
      </c>
      <c r="Q14791" t="s">
        <v>365</v>
      </c>
    </row>
    <row r="14792" spans="1:17" x14ac:dyDescent="0.25">
      <c r="A14792" t="s">
        <v>57654</v>
      </c>
      <c r="B14792" t="s">
        <v>57655</v>
      </c>
      <c r="C14792" s="1" t="str">
        <f t="shared" si="2159"/>
        <v>21:0763</v>
      </c>
      <c r="D14792" s="1" t="str">
        <f t="shared" si="2163"/>
        <v>21:0219</v>
      </c>
      <c r="E14792" t="s">
        <v>57656</v>
      </c>
      <c r="F14792" t="s">
        <v>57657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 t="s">
        <v>582</v>
      </c>
      <c r="P14792" t="s">
        <v>397</v>
      </c>
      <c r="Q14792" t="s">
        <v>365</v>
      </c>
    </row>
    <row r="14793" spans="1:17" x14ac:dyDescent="0.25">
      <c r="A14793" t="s">
        <v>57658</v>
      </c>
      <c r="B14793" t="s">
        <v>57659</v>
      </c>
      <c r="C14793" s="1" t="str">
        <f t="shared" si="2159"/>
        <v>21:0763</v>
      </c>
      <c r="D14793" s="1" t="str">
        <f t="shared" si="2163"/>
        <v>21:0219</v>
      </c>
      <c r="E14793" t="s">
        <v>57660</v>
      </c>
      <c r="F14793" t="s">
        <v>57661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 t="s">
        <v>42677</v>
      </c>
      <c r="P14793" t="s">
        <v>4455</v>
      </c>
      <c r="Q14793" t="s">
        <v>35</v>
      </c>
    </row>
    <row r="14794" spans="1:17" x14ac:dyDescent="0.25">
      <c r="A14794" t="s">
        <v>57662</v>
      </c>
      <c r="B14794" t="s">
        <v>57663</v>
      </c>
      <c r="C14794" s="1" t="str">
        <f t="shared" si="2159"/>
        <v>21:0763</v>
      </c>
      <c r="D14794" s="1" t="str">
        <f t="shared" si="2163"/>
        <v>21:0219</v>
      </c>
      <c r="E14794" t="s">
        <v>57664</v>
      </c>
      <c r="F14794" t="s">
        <v>57665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 t="s">
        <v>57666</v>
      </c>
      <c r="P14794" t="s">
        <v>3857</v>
      </c>
      <c r="Q14794" t="s">
        <v>522</v>
      </c>
    </row>
    <row r="14795" spans="1:17" x14ac:dyDescent="0.25">
      <c r="A14795" t="s">
        <v>57667</v>
      </c>
      <c r="B14795" t="s">
        <v>57668</v>
      </c>
      <c r="C14795" s="1" t="str">
        <f t="shared" si="2159"/>
        <v>21:0763</v>
      </c>
      <c r="D14795" s="1" t="str">
        <f t="shared" si="2163"/>
        <v>21:0219</v>
      </c>
      <c r="E14795" t="s">
        <v>57669</v>
      </c>
      <c r="F14795" t="s">
        <v>57670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 t="s">
        <v>8423</v>
      </c>
      <c r="P14795" t="s">
        <v>3569</v>
      </c>
      <c r="Q14795" t="s">
        <v>35</v>
      </c>
    </row>
    <row r="14796" spans="1:17" x14ac:dyDescent="0.25">
      <c r="A14796" t="s">
        <v>57671</v>
      </c>
      <c r="B14796" t="s">
        <v>57672</v>
      </c>
      <c r="C14796" s="1" t="str">
        <f t="shared" si="2159"/>
        <v>21:0763</v>
      </c>
      <c r="D14796" s="1" t="str">
        <f t="shared" si="2163"/>
        <v>21:0219</v>
      </c>
      <c r="E14796" t="s">
        <v>57673</v>
      </c>
      <c r="F14796" t="s">
        <v>57674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 t="s">
        <v>46297</v>
      </c>
      <c r="P14796" t="s">
        <v>4464</v>
      </c>
      <c r="Q14796" t="s">
        <v>103</v>
      </c>
    </row>
    <row r="14797" spans="1:17" x14ac:dyDescent="0.25">
      <c r="A14797" t="s">
        <v>57675</v>
      </c>
      <c r="B14797" t="s">
        <v>57676</v>
      </c>
      <c r="C14797" s="1" t="str">
        <f t="shared" si="2159"/>
        <v>21:0763</v>
      </c>
      <c r="D14797" s="1" t="str">
        <f t="shared" si="2163"/>
        <v>21:0219</v>
      </c>
      <c r="E14797" t="s">
        <v>57677</v>
      </c>
      <c r="F14797" t="s">
        <v>57678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 t="s">
        <v>48006</v>
      </c>
      <c r="P14797" t="s">
        <v>3857</v>
      </c>
      <c r="Q14797" t="s">
        <v>392</v>
      </c>
    </row>
    <row r="14798" spans="1:17" x14ac:dyDescent="0.25">
      <c r="A14798" t="s">
        <v>57679</v>
      </c>
      <c r="B14798" t="s">
        <v>57680</v>
      </c>
      <c r="C14798" s="1" t="str">
        <f t="shared" si="2159"/>
        <v>21:0763</v>
      </c>
      <c r="D14798" s="1" t="str">
        <f t="shared" si="2163"/>
        <v>21:0219</v>
      </c>
      <c r="E14798" t="s">
        <v>57681</v>
      </c>
      <c r="F14798" t="s">
        <v>57682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 t="s">
        <v>2120</v>
      </c>
      <c r="P14798" t="s">
        <v>631</v>
      </c>
      <c r="Q14798" t="s">
        <v>23</v>
      </c>
    </row>
    <row r="14799" spans="1:17" x14ac:dyDescent="0.25">
      <c r="A14799" t="s">
        <v>57683</v>
      </c>
      <c r="B14799" t="s">
        <v>57684</v>
      </c>
      <c r="C14799" s="1" t="str">
        <f t="shared" si="2159"/>
        <v>21:0763</v>
      </c>
      <c r="D14799" s="1" t="str">
        <f t="shared" si="2163"/>
        <v>21:0219</v>
      </c>
      <c r="E14799" t="s">
        <v>57685</v>
      </c>
      <c r="F14799" t="s">
        <v>57686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 t="s">
        <v>2120</v>
      </c>
      <c r="P14799" t="s">
        <v>1631</v>
      </c>
      <c r="Q14799" t="s">
        <v>392</v>
      </c>
    </row>
    <row r="14800" spans="1:17" x14ac:dyDescent="0.25">
      <c r="A14800" t="s">
        <v>57687</v>
      </c>
      <c r="B14800" t="s">
        <v>57688</v>
      </c>
      <c r="C14800" s="1" t="str">
        <f t="shared" si="2159"/>
        <v>21:0763</v>
      </c>
      <c r="D14800" s="1" t="str">
        <f t="shared" si="2163"/>
        <v>21:0219</v>
      </c>
      <c r="E14800" t="s">
        <v>57689</v>
      </c>
      <c r="F14800" t="s">
        <v>57690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 t="s">
        <v>64</v>
      </c>
      <c r="P14800" t="s">
        <v>1598</v>
      </c>
      <c r="Q14800" t="s">
        <v>46</v>
      </c>
    </row>
    <row r="14801" spans="1:17" x14ac:dyDescent="0.25">
      <c r="A14801" t="s">
        <v>57691</v>
      </c>
      <c r="B14801" t="s">
        <v>57692</v>
      </c>
      <c r="C14801" s="1" t="str">
        <f t="shared" si="2159"/>
        <v>21:0763</v>
      </c>
      <c r="D14801" s="1" t="str">
        <f t="shared" si="2163"/>
        <v>21:0219</v>
      </c>
      <c r="E14801" t="s">
        <v>57693</v>
      </c>
      <c r="F14801" t="s">
        <v>57694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 t="s">
        <v>680</v>
      </c>
      <c r="P14801" t="s">
        <v>391</v>
      </c>
      <c r="Q14801" t="s">
        <v>59</v>
      </c>
    </row>
    <row r="14802" spans="1:17" x14ac:dyDescent="0.25">
      <c r="A14802" t="s">
        <v>57695</v>
      </c>
      <c r="B14802" t="s">
        <v>57696</v>
      </c>
      <c r="C14802" s="1" t="str">
        <f t="shared" si="2159"/>
        <v>21:0763</v>
      </c>
      <c r="D14802" s="1" t="str">
        <f t="shared" si="2163"/>
        <v>21:0219</v>
      </c>
      <c r="E14802" t="s">
        <v>57697</v>
      </c>
      <c r="F14802" t="s">
        <v>57698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 t="s">
        <v>21</v>
      </c>
      <c r="P14802" t="s">
        <v>1631</v>
      </c>
      <c r="Q14802" t="s">
        <v>215</v>
      </c>
    </row>
    <row r="14803" spans="1:17" x14ac:dyDescent="0.25">
      <c r="A14803" t="s">
        <v>57699</v>
      </c>
      <c r="B14803" t="s">
        <v>57700</v>
      </c>
      <c r="C14803" s="1" t="str">
        <f t="shared" si="2159"/>
        <v>21:0763</v>
      </c>
      <c r="D14803" s="1" t="str">
        <f t="shared" si="2163"/>
        <v>21:0219</v>
      </c>
      <c r="E14803" t="s">
        <v>57701</v>
      </c>
      <c r="F14803" t="s">
        <v>57702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 t="s">
        <v>3419</v>
      </c>
      <c r="P14803" t="s">
        <v>631</v>
      </c>
      <c r="Q14803" t="s">
        <v>46</v>
      </c>
    </row>
    <row r="14804" spans="1:17" x14ac:dyDescent="0.25">
      <c r="A14804" t="s">
        <v>57703</v>
      </c>
      <c r="B14804" t="s">
        <v>57704</v>
      </c>
      <c r="C14804" s="1" t="str">
        <f t="shared" si="2159"/>
        <v>21:0763</v>
      </c>
      <c r="D14804" s="1" t="str">
        <f t="shared" si="2163"/>
        <v>21:0219</v>
      </c>
      <c r="E14804" t="s">
        <v>57705</v>
      </c>
      <c r="F14804" t="s">
        <v>57706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 t="s">
        <v>311</v>
      </c>
      <c r="P14804" t="s">
        <v>1598</v>
      </c>
      <c r="Q14804" t="s">
        <v>46</v>
      </c>
    </row>
    <row r="14805" spans="1:17" x14ac:dyDescent="0.25">
      <c r="A14805" t="s">
        <v>57707</v>
      </c>
      <c r="B14805" t="s">
        <v>57708</v>
      </c>
      <c r="C14805" s="1" t="str">
        <f t="shared" si="2159"/>
        <v>21:0763</v>
      </c>
      <c r="D14805" s="1" t="str">
        <f t="shared" si="2163"/>
        <v>21:0219</v>
      </c>
      <c r="E14805" t="s">
        <v>57709</v>
      </c>
      <c r="F14805" t="s">
        <v>57710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 t="s">
        <v>244</v>
      </c>
      <c r="P14805" t="s">
        <v>8038</v>
      </c>
      <c r="Q14805" t="s">
        <v>16492</v>
      </c>
    </row>
    <row r="14806" spans="1:17" x14ac:dyDescent="0.25">
      <c r="A14806" t="s">
        <v>57711</v>
      </c>
      <c r="B14806" t="s">
        <v>57712</v>
      </c>
      <c r="C14806" s="1" t="str">
        <f t="shared" si="2159"/>
        <v>21:0763</v>
      </c>
      <c r="D14806" s="1" t="str">
        <f t="shared" si="2163"/>
        <v>21:0219</v>
      </c>
      <c r="E14806" t="s">
        <v>57713</v>
      </c>
      <c r="F14806" t="s">
        <v>57714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 t="s">
        <v>64</v>
      </c>
      <c r="P14806" t="s">
        <v>830</v>
      </c>
      <c r="Q14806" t="s">
        <v>93</v>
      </c>
    </row>
    <row r="14807" spans="1:17" x14ac:dyDescent="0.25">
      <c r="A14807" t="s">
        <v>57715</v>
      </c>
      <c r="B14807" t="s">
        <v>57716</v>
      </c>
      <c r="C14807" s="1" t="str">
        <f t="shared" si="2159"/>
        <v>21:0763</v>
      </c>
      <c r="D14807" s="1" t="str">
        <f t="shared" si="2163"/>
        <v>21:0219</v>
      </c>
      <c r="E14807" t="s">
        <v>57717</v>
      </c>
      <c r="F14807" t="s">
        <v>57718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 t="s">
        <v>220</v>
      </c>
      <c r="P14807" t="s">
        <v>631</v>
      </c>
      <c r="Q14807" t="s">
        <v>71</v>
      </c>
    </row>
    <row r="14808" spans="1:17" x14ac:dyDescent="0.25">
      <c r="A14808" t="s">
        <v>57719</v>
      </c>
      <c r="B14808" t="s">
        <v>57720</v>
      </c>
      <c r="C14808" s="1" t="str">
        <f t="shared" si="2159"/>
        <v>21:0763</v>
      </c>
      <c r="D14808" s="1" t="str">
        <f t="shared" si="2163"/>
        <v>21:0219</v>
      </c>
      <c r="E14808" t="s">
        <v>57717</v>
      </c>
      <c r="F14808" t="s">
        <v>57721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 t="s">
        <v>64</v>
      </c>
      <c r="P14808" t="s">
        <v>636</v>
      </c>
      <c r="Q14808" t="s">
        <v>103</v>
      </c>
    </row>
    <row r="14809" spans="1:17" x14ac:dyDescent="0.25">
      <c r="A14809" t="s">
        <v>57722</v>
      </c>
      <c r="B14809" t="s">
        <v>57723</v>
      </c>
      <c r="C14809" s="1" t="str">
        <f t="shared" si="2159"/>
        <v>21:0763</v>
      </c>
      <c r="D14809" s="1" t="str">
        <f t="shared" si="2163"/>
        <v>21:0219</v>
      </c>
      <c r="E14809" t="s">
        <v>57724</v>
      </c>
      <c r="F14809" t="s">
        <v>57725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 t="s">
        <v>158</v>
      </c>
      <c r="P14809" t="s">
        <v>631</v>
      </c>
      <c r="Q14809" t="s">
        <v>103</v>
      </c>
    </row>
    <row r="14810" spans="1:17" x14ac:dyDescent="0.25">
      <c r="A14810" t="s">
        <v>57726</v>
      </c>
      <c r="B14810" t="s">
        <v>57727</v>
      </c>
      <c r="C14810" s="1" t="str">
        <f t="shared" ref="C14810:C14873" si="2166">HYPERLINK("http://geochem.nrcan.gc.ca/cdogs/content/bdl/bdl210763_e.htm", "21:0763")</f>
        <v>21:0763</v>
      </c>
      <c r="D14810" s="1" t="str">
        <f t="shared" si="2163"/>
        <v>21:0219</v>
      </c>
      <c r="E14810" t="s">
        <v>57728</v>
      </c>
      <c r="F14810" t="s">
        <v>57729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 t="s">
        <v>48052</v>
      </c>
      <c r="P14810" t="s">
        <v>658</v>
      </c>
      <c r="Q14810" t="s">
        <v>392</v>
      </c>
    </row>
    <row r="14811" spans="1:17" x14ac:dyDescent="0.25">
      <c r="A14811" t="s">
        <v>57730</v>
      </c>
      <c r="B14811" t="s">
        <v>57731</v>
      </c>
      <c r="C14811" s="1" t="str">
        <f t="shared" si="2166"/>
        <v>21:0763</v>
      </c>
      <c r="D14811" s="1" t="str">
        <f t="shared" si="2163"/>
        <v>21:0219</v>
      </c>
      <c r="E14811" t="s">
        <v>57732</v>
      </c>
      <c r="F14811" t="s">
        <v>57733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 t="s">
        <v>57734</v>
      </c>
      <c r="P14811" t="s">
        <v>4464</v>
      </c>
      <c r="Q14811" t="s">
        <v>522</v>
      </c>
    </row>
    <row r="14812" spans="1:17" x14ac:dyDescent="0.25">
      <c r="A14812" t="s">
        <v>57735</v>
      </c>
      <c r="B14812" t="s">
        <v>57736</v>
      </c>
      <c r="C14812" s="1" t="str">
        <f t="shared" si="2166"/>
        <v>21:0763</v>
      </c>
      <c r="D14812" s="1" t="str">
        <f t="shared" si="2163"/>
        <v>21:0219</v>
      </c>
      <c r="E14812" t="s">
        <v>57737</v>
      </c>
      <c r="F14812" t="s">
        <v>57738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 t="s">
        <v>3655</v>
      </c>
      <c r="P14812" t="s">
        <v>1515</v>
      </c>
      <c r="Q14812" t="s">
        <v>3475</v>
      </c>
    </row>
    <row r="14813" spans="1:17" x14ac:dyDescent="0.25">
      <c r="A14813" t="s">
        <v>57739</v>
      </c>
      <c r="B14813" t="s">
        <v>57740</v>
      </c>
      <c r="C14813" s="1" t="str">
        <f t="shared" si="2166"/>
        <v>21:0763</v>
      </c>
      <c r="D14813" s="1" t="str">
        <f t="shared" si="2163"/>
        <v>21:0219</v>
      </c>
      <c r="E14813" t="s">
        <v>57741</v>
      </c>
      <c r="F14813" t="s">
        <v>57742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 t="s">
        <v>21</v>
      </c>
      <c r="P14813" t="s">
        <v>631</v>
      </c>
      <c r="Q14813" t="s">
        <v>365</v>
      </c>
    </row>
    <row r="14814" spans="1:17" x14ac:dyDescent="0.25">
      <c r="A14814" t="s">
        <v>57743</v>
      </c>
      <c r="B14814" t="s">
        <v>57744</v>
      </c>
      <c r="C14814" s="1" t="str">
        <f t="shared" si="2166"/>
        <v>21:0763</v>
      </c>
      <c r="D14814" s="1" t="str">
        <f t="shared" si="2163"/>
        <v>21:0219</v>
      </c>
      <c r="E14814" t="s">
        <v>57745</v>
      </c>
      <c r="F14814" t="s">
        <v>57746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 t="s">
        <v>576</v>
      </c>
      <c r="P14814" t="s">
        <v>391</v>
      </c>
      <c r="Q14814" t="s">
        <v>522</v>
      </c>
    </row>
    <row r="14815" spans="1:17" x14ac:dyDescent="0.25">
      <c r="A14815" t="s">
        <v>57747</v>
      </c>
      <c r="B14815" t="s">
        <v>57748</v>
      </c>
      <c r="C14815" s="1" t="str">
        <f t="shared" si="2166"/>
        <v>21:0763</v>
      </c>
      <c r="D14815" s="1" t="str">
        <f t="shared" si="2163"/>
        <v>21:0219</v>
      </c>
      <c r="E14815" t="s">
        <v>57749</v>
      </c>
      <c r="F14815" t="s">
        <v>57750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 t="s">
        <v>43165</v>
      </c>
      <c r="P14815" t="s">
        <v>5755</v>
      </c>
      <c r="Q14815" t="s">
        <v>392</v>
      </c>
    </row>
    <row r="14816" spans="1:17" x14ac:dyDescent="0.25">
      <c r="A14816" t="s">
        <v>57751</v>
      </c>
      <c r="B14816" t="s">
        <v>57752</v>
      </c>
      <c r="C14816" s="1" t="str">
        <f t="shared" si="2166"/>
        <v>21:0763</v>
      </c>
      <c r="D14816" s="1" t="str">
        <f t="shared" si="2163"/>
        <v>21:0219</v>
      </c>
      <c r="E14816" t="s">
        <v>57753</v>
      </c>
      <c r="F14816" t="s">
        <v>57754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 t="s">
        <v>154</v>
      </c>
      <c r="P14816" t="s">
        <v>636</v>
      </c>
      <c r="Q14816" t="s">
        <v>46</v>
      </c>
    </row>
    <row r="14817" spans="1:17" x14ac:dyDescent="0.25">
      <c r="A14817" t="s">
        <v>57755</v>
      </c>
      <c r="B14817" t="s">
        <v>57756</v>
      </c>
      <c r="C14817" s="1" t="str">
        <f t="shared" si="2166"/>
        <v>21:0763</v>
      </c>
      <c r="D14817" s="1" t="str">
        <f t="shared" si="2163"/>
        <v>21:0219</v>
      </c>
      <c r="E14817" t="s">
        <v>57757</v>
      </c>
      <c r="F14817" t="s">
        <v>57758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 t="s">
        <v>14508</v>
      </c>
      <c r="P14817" t="s">
        <v>397</v>
      </c>
      <c r="Q14817" t="s">
        <v>29</v>
      </c>
    </row>
    <row r="14818" spans="1:17" x14ac:dyDescent="0.25">
      <c r="A14818" t="s">
        <v>57759</v>
      </c>
      <c r="B14818" t="s">
        <v>57760</v>
      </c>
      <c r="C14818" s="1" t="str">
        <f t="shared" si="2166"/>
        <v>21:0763</v>
      </c>
      <c r="D14818" s="1" t="str">
        <f t="shared" si="2163"/>
        <v>21:0219</v>
      </c>
      <c r="E14818" t="s">
        <v>57761</v>
      </c>
      <c r="F14818" t="s">
        <v>57762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 t="s">
        <v>21</v>
      </c>
      <c r="P14818" t="s">
        <v>2212</v>
      </c>
      <c r="Q14818" t="s">
        <v>23</v>
      </c>
    </row>
    <row r="14819" spans="1:17" x14ac:dyDescent="0.25">
      <c r="A14819" t="s">
        <v>57763</v>
      </c>
      <c r="B14819" t="s">
        <v>57764</v>
      </c>
      <c r="C14819" s="1" t="str">
        <f t="shared" si="2166"/>
        <v>21:0763</v>
      </c>
      <c r="D14819" s="1" t="str">
        <f t="shared" si="2163"/>
        <v>21:0219</v>
      </c>
      <c r="E14819" t="s">
        <v>57765</v>
      </c>
      <c r="F14819" t="s">
        <v>57766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 t="s">
        <v>64</v>
      </c>
      <c r="P14819" t="s">
        <v>397</v>
      </c>
      <c r="Q14819" t="s">
        <v>23</v>
      </c>
    </row>
    <row r="14820" spans="1:17" hidden="1" x14ac:dyDescent="0.25">
      <c r="A14820" t="s">
        <v>57767</v>
      </c>
      <c r="B14820" t="s">
        <v>57768</v>
      </c>
      <c r="C14820" s="1" t="str">
        <f t="shared" si="2166"/>
        <v>21:0763</v>
      </c>
      <c r="D14820" s="1" t="str">
        <f>HYPERLINK("http://geochem.nrcan.gc.ca/cdogs/content/svy/svy_e.htm", "")</f>
        <v/>
      </c>
      <c r="G14820" s="1" t="str">
        <f>HYPERLINK("http://geochem.nrcan.gc.ca/cdogs/content/cr_/cr_00089_e.htm", "89")</f>
        <v>89</v>
      </c>
      <c r="J14820" t="s">
        <v>11703</v>
      </c>
      <c r="K14820" t="s">
        <v>11704</v>
      </c>
      <c r="O14820" t="s">
        <v>55904</v>
      </c>
      <c r="P14820" t="s">
        <v>3569</v>
      </c>
      <c r="Q14820" t="s">
        <v>392</v>
      </c>
    </row>
    <row r="14821" spans="1:17" x14ac:dyDescent="0.25">
      <c r="A14821" t="s">
        <v>57769</v>
      </c>
      <c r="B14821" t="s">
        <v>57770</v>
      </c>
      <c r="C14821" s="1" t="str">
        <f t="shared" si="2166"/>
        <v>21:0763</v>
      </c>
      <c r="D14821" s="1" t="str">
        <f t="shared" ref="D14821:D14831" si="2167">HYPERLINK("http://geochem.nrcan.gc.ca/cdogs/content/svy/svy210219_e.htm", "21:0219")</f>
        <v>21:0219</v>
      </c>
      <c r="E14821" t="s">
        <v>57771</v>
      </c>
      <c r="F14821" t="s">
        <v>57772</v>
      </c>
      <c r="H14821">
        <v>62.496898700000003</v>
      </c>
      <c r="I14821">
        <v>-131.2123847</v>
      </c>
      <c r="J14821" s="1" t="str">
        <f t="shared" ref="J14821:J14831" si="2168">HYPERLINK("http://geochem.nrcan.gc.ca/cdogs/content/kwd/kwd020018_e.htm", "Fluid (stream)")</f>
        <v>Fluid (stream)</v>
      </c>
      <c r="K14821" s="1" t="str">
        <f t="shared" ref="K14821:K14831" si="2169">HYPERLINK("http://geochem.nrcan.gc.ca/cdogs/content/kwd/kwd080007_e.htm", "Untreated Water")</f>
        <v>Untreated Water</v>
      </c>
      <c r="O14821" t="s">
        <v>4378</v>
      </c>
      <c r="P14821" t="s">
        <v>1631</v>
      </c>
      <c r="Q14821" t="s">
        <v>46</v>
      </c>
    </row>
    <row r="14822" spans="1:17" x14ac:dyDescent="0.25">
      <c r="A14822" t="s">
        <v>57773</v>
      </c>
      <c r="B14822" t="s">
        <v>57774</v>
      </c>
      <c r="C14822" s="1" t="str">
        <f t="shared" si="2166"/>
        <v>21:0763</v>
      </c>
      <c r="D14822" s="1" t="str">
        <f t="shared" si="2167"/>
        <v>21:0219</v>
      </c>
      <c r="E14822" t="s">
        <v>57775</v>
      </c>
      <c r="F14822" t="s">
        <v>57776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 t="s">
        <v>21</v>
      </c>
      <c r="P14822" t="s">
        <v>2943</v>
      </c>
      <c r="Q14822" t="s">
        <v>215</v>
      </c>
    </row>
    <row r="14823" spans="1:17" x14ac:dyDescent="0.25">
      <c r="A14823" t="s">
        <v>57777</v>
      </c>
      <c r="B14823" t="s">
        <v>57778</v>
      </c>
      <c r="C14823" s="1" t="str">
        <f t="shared" si="2166"/>
        <v>21:0763</v>
      </c>
      <c r="D14823" s="1" t="str">
        <f t="shared" si="2167"/>
        <v>21:0219</v>
      </c>
      <c r="E14823" t="s">
        <v>57779</v>
      </c>
      <c r="F14823" t="s">
        <v>57780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 t="s">
        <v>3406</v>
      </c>
      <c r="P14823" t="s">
        <v>1515</v>
      </c>
      <c r="Q14823" t="s">
        <v>398</v>
      </c>
    </row>
    <row r="14824" spans="1:17" x14ac:dyDescent="0.25">
      <c r="A14824" t="s">
        <v>57781</v>
      </c>
      <c r="B14824" t="s">
        <v>57782</v>
      </c>
      <c r="C14824" s="1" t="str">
        <f t="shared" si="2166"/>
        <v>21:0763</v>
      </c>
      <c r="D14824" s="1" t="str">
        <f t="shared" si="2167"/>
        <v>21:0219</v>
      </c>
      <c r="E14824" t="s">
        <v>57783</v>
      </c>
      <c r="F14824" t="s">
        <v>57784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 t="s">
        <v>57</v>
      </c>
      <c r="P14824" t="s">
        <v>631</v>
      </c>
      <c r="Q14824" t="s">
        <v>392</v>
      </c>
    </row>
    <row r="14825" spans="1:17" x14ac:dyDescent="0.25">
      <c r="A14825" t="s">
        <v>57785</v>
      </c>
      <c r="B14825" t="s">
        <v>57786</v>
      </c>
      <c r="C14825" s="1" t="str">
        <f t="shared" si="2166"/>
        <v>21:0763</v>
      </c>
      <c r="D14825" s="1" t="str">
        <f t="shared" si="2167"/>
        <v>21:0219</v>
      </c>
      <c r="E14825" t="s">
        <v>57787</v>
      </c>
      <c r="F14825" t="s">
        <v>57788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 t="s">
        <v>588</v>
      </c>
      <c r="P14825" t="s">
        <v>1631</v>
      </c>
      <c r="Q14825" t="s">
        <v>35</v>
      </c>
    </row>
    <row r="14826" spans="1:17" x14ac:dyDescent="0.25">
      <c r="A14826" t="s">
        <v>57789</v>
      </c>
      <c r="B14826" t="s">
        <v>57790</v>
      </c>
      <c r="C14826" s="1" t="str">
        <f t="shared" si="2166"/>
        <v>21:0763</v>
      </c>
      <c r="D14826" s="1" t="str">
        <f t="shared" si="2167"/>
        <v>21:0219</v>
      </c>
      <c r="E14826" t="s">
        <v>57787</v>
      </c>
      <c r="F14826" t="s">
        <v>57791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 t="s">
        <v>588</v>
      </c>
      <c r="P14826" t="s">
        <v>391</v>
      </c>
      <c r="Q14826" t="s">
        <v>392</v>
      </c>
    </row>
    <row r="14827" spans="1:17" x14ac:dyDescent="0.25">
      <c r="A14827" t="s">
        <v>57792</v>
      </c>
      <c r="B14827" t="s">
        <v>57793</v>
      </c>
      <c r="C14827" s="1" t="str">
        <f t="shared" si="2166"/>
        <v>21:0763</v>
      </c>
      <c r="D14827" s="1" t="str">
        <f t="shared" si="2167"/>
        <v>21:0219</v>
      </c>
      <c r="E14827" t="s">
        <v>57794</v>
      </c>
      <c r="F14827" t="s">
        <v>57795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 t="s">
        <v>3532</v>
      </c>
      <c r="P14827" t="s">
        <v>636</v>
      </c>
      <c r="Q14827" t="s">
        <v>365</v>
      </c>
    </row>
    <row r="14828" spans="1:17" x14ac:dyDescent="0.25">
      <c r="A14828" t="s">
        <v>57796</v>
      </c>
      <c r="B14828" t="s">
        <v>57797</v>
      </c>
      <c r="C14828" s="1" t="str">
        <f t="shared" si="2166"/>
        <v>21:0763</v>
      </c>
      <c r="D14828" s="1" t="str">
        <f t="shared" si="2167"/>
        <v>21:0219</v>
      </c>
      <c r="E14828" t="s">
        <v>57798</v>
      </c>
      <c r="F14828" t="s">
        <v>57799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 t="s">
        <v>154</v>
      </c>
      <c r="P14828" t="s">
        <v>631</v>
      </c>
      <c r="Q14828" t="s">
        <v>392</v>
      </c>
    </row>
    <row r="14829" spans="1:17" x14ac:dyDescent="0.25">
      <c r="A14829" t="s">
        <v>57800</v>
      </c>
      <c r="B14829" t="s">
        <v>57801</v>
      </c>
      <c r="C14829" s="1" t="str">
        <f t="shared" si="2166"/>
        <v>21:0763</v>
      </c>
      <c r="D14829" s="1" t="str">
        <f t="shared" si="2167"/>
        <v>21:0219</v>
      </c>
      <c r="E14829" t="s">
        <v>57802</v>
      </c>
      <c r="F14829" t="s">
        <v>57803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 t="s">
        <v>10345</v>
      </c>
      <c r="P14829" t="s">
        <v>4464</v>
      </c>
      <c r="Q14829" t="s">
        <v>35</v>
      </c>
    </row>
    <row r="14830" spans="1:17" x14ac:dyDescent="0.25">
      <c r="A14830" t="s">
        <v>57804</v>
      </c>
      <c r="B14830" t="s">
        <v>57805</v>
      </c>
      <c r="C14830" s="1" t="str">
        <f t="shared" si="2166"/>
        <v>21:0763</v>
      </c>
      <c r="D14830" s="1" t="str">
        <f t="shared" si="2167"/>
        <v>21:0219</v>
      </c>
      <c r="E14830" t="s">
        <v>57806</v>
      </c>
      <c r="F14830" t="s">
        <v>57807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 t="s">
        <v>21</v>
      </c>
      <c r="P14830" t="s">
        <v>19641</v>
      </c>
      <c r="Q14830" t="s">
        <v>2366</v>
      </c>
    </row>
    <row r="14831" spans="1:17" x14ac:dyDescent="0.25">
      <c r="A14831" t="s">
        <v>57808</v>
      </c>
      <c r="B14831" t="s">
        <v>57809</v>
      </c>
      <c r="C14831" s="1" t="str">
        <f t="shared" si="2166"/>
        <v>21:0763</v>
      </c>
      <c r="D14831" s="1" t="str">
        <f t="shared" si="2167"/>
        <v>21:0219</v>
      </c>
      <c r="E14831" t="s">
        <v>57810</v>
      </c>
      <c r="F14831" t="s">
        <v>57811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 t="s">
        <v>21</v>
      </c>
      <c r="P14831" t="s">
        <v>3857</v>
      </c>
      <c r="Q14831" t="s">
        <v>93</v>
      </c>
    </row>
    <row r="14832" spans="1:17" hidden="1" x14ac:dyDescent="0.25">
      <c r="A14832" t="s">
        <v>57812</v>
      </c>
      <c r="B14832" t="s">
        <v>57813</v>
      </c>
      <c r="C14832" s="1" t="str">
        <f t="shared" si="2166"/>
        <v>21:0763</v>
      </c>
      <c r="D14832" s="1" t="str">
        <f>HYPERLINK("http://geochem.nrcan.gc.ca/cdogs/content/svy/svy_e.htm", "")</f>
        <v/>
      </c>
      <c r="G14832" s="1" t="str">
        <f>HYPERLINK("http://geochem.nrcan.gc.ca/cdogs/content/cr_/cr_00088_e.htm", "88")</f>
        <v>88</v>
      </c>
      <c r="J14832" t="s">
        <v>11703</v>
      </c>
      <c r="K14832" t="s">
        <v>11704</v>
      </c>
      <c r="O14832" t="s">
        <v>244</v>
      </c>
      <c r="P14832" t="s">
        <v>631</v>
      </c>
      <c r="Q14832" t="s">
        <v>198</v>
      </c>
    </row>
    <row r="14833" spans="1:17" x14ac:dyDescent="0.25">
      <c r="A14833" t="s">
        <v>57814</v>
      </c>
      <c r="B14833" t="s">
        <v>57815</v>
      </c>
      <c r="C14833" s="1" t="str">
        <f t="shared" si="2166"/>
        <v>21:0763</v>
      </c>
      <c r="D14833" s="1" t="str">
        <f t="shared" ref="D14833:D14860" si="2170">HYPERLINK("http://geochem.nrcan.gc.ca/cdogs/content/svy/svy210219_e.htm", "21:0219")</f>
        <v>21:0219</v>
      </c>
      <c r="E14833" t="s">
        <v>57816</v>
      </c>
      <c r="F14833" t="s">
        <v>57817</v>
      </c>
      <c r="H14833">
        <v>62.658017200000003</v>
      </c>
      <c r="I14833">
        <v>-131.9534591</v>
      </c>
      <c r="J14833" s="1" t="str">
        <f t="shared" ref="J14833:J14860" si="2171">HYPERLINK("http://geochem.nrcan.gc.ca/cdogs/content/kwd/kwd020018_e.htm", "Fluid (stream)")</f>
        <v>Fluid (stream)</v>
      </c>
      <c r="K14833" s="1" t="str">
        <f t="shared" ref="K14833:K14860" si="2172">HYPERLINK("http://geochem.nrcan.gc.ca/cdogs/content/kwd/kwd080007_e.htm", "Untreated Water")</f>
        <v>Untreated Water</v>
      </c>
      <c r="O14833" t="s">
        <v>108</v>
      </c>
      <c r="P14833" t="s">
        <v>108</v>
      </c>
      <c r="Q14833" t="s">
        <v>108</v>
      </c>
    </row>
    <row r="14834" spans="1:17" x14ac:dyDescent="0.25">
      <c r="A14834" t="s">
        <v>57818</v>
      </c>
      <c r="B14834" t="s">
        <v>57819</v>
      </c>
      <c r="C14834" s="1" t="str">
        <f t="shared" si="2166"/>
        <v>21:0763</v>
      </c>
      <c r="D14834" s="1" t="str">
        <f t="shared" si="2170"/>
        <v>21:0219</v>
      </c>
      <c r="E14834" t="s">
        <v>57820</v>
      </c>
      <c r="F14834" t="s">
        <v>57821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 t="s">
        <v>2129</v>
      </c>
      <c r="P14834" t="s">
        <v>1588</v>
      </c>
      <c r="Q14834" t="s">
        <v>392</v>
      </c>
    </row>
    <row r="14835" spans="1:17" x14ac:dyDescent="0.25">
      <c r="A14835" t="s">
        <v>57822</v>
      </c>
      <c r="B14835" t="s">
        <v>57823</v>
      </c>
      <c r="C14835" s="1" t="str">
        <f t="shared" si="2166"/>
        <v>21:0763</v>
      </c>
      <c r="D14835" s="1" t="str">
        <f t="shared" si="2170"/>
        <v>21:0219</v>
      </c>
      <c r="E14835" t="s">
        <v>57824</v>
      </c>
      <c r="F14835" t="s">
        <v>57825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 t="s">
        <v>2129</v>
      </c>
      <c r="P14835" t="s">
        <v>631</v>
      </c>
      <c r="Q14835" t="s">
        <v>653</v>
      </c>
    </row>
    <row r="14836" spans="1:17" x14ac:dyDescent="0.25">
      <c r="A14836" t="s">
        <v>57826</v>
      </c>
      <c r="B14836" t="s">
        <v>57827</v>
      </c>
      <c r="C14836" s="1" t="str">
        <f t="shared" si="2166"/>
        <v>21:0763</v>
      </c>
      <c r="D14836" s="1" t="str">
        <f t="shared" si="2170"/>
        <v>21:0219</v>
      </c>
      <c r="E14836" t="s">
        <v>57828</v>
      </c>
      <c r="F14836" t="s">
        <v>57829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 t="s">
        <v>311</v>
      </c>
      <c r="P14836" t="s">
        <v>1631</v>
      </c>
      <c r="Q14836" t="s">
        <v>522</v>
      </c>
    </row>
    <row r="14837" spans="1:17" x14ac:dyDescent="0.25">
      <c r="A14837" t="s">
        <v>57830</v>
      </c>
      <c r="B14837" t="s">
        <v>57831</v>
      </c>
      <c r="C14837" s="1" t="str">
        <f t="shared" si="2166"/>
        <v>21:0763</v>
      </c>
      <c r="D14837" s="1" t="str">
        <f t="shared" si="2170"/>
        <v>21:0219</v>
      </c>
      <c r="E14837" t="s">
        <v>57832</v>
      </c>
      <c r="F14837" t="s">
        <v>57833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 t="s">
        <v>57</v>
      </c>
      <c r="P14837" t="s">
        <v>397</v>
      </c>
      <c r="Q14837" t="s">
        <v>522</v>
      </c>
    </row>
    <row r="14838" spans="1:17" x14ac:dyDescent="0.25">
      <c r="A14838" t="s">
        <v>57834</v>
      </c>
      <c r="B14838" t="s">
        <v>57835</v>
      </c>
      <c r="C14838" s="1" t="str">
        <f t="shared" si="2166"/>
        <v>21:0763</v>
      </c>
      <c r="D14838" s="1" t="str">
        <f t="shared" si="2170"/>
        <v>21:0219</v>
      </c>
      <c r="E14838" t="s">
        <v>57836</v>
      </c>
      <c r="F14838" t="s">
        <v>57837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 t="s">
        <v>21</v>
      </c>
      <c r="P14838" t="s">
        <v>636</v>
      </c>
      <c r="Q14838" t="s">
        <v>149</v>
      </c>
    </row>
    <row r="14839" spans="1:17" x14ac:dyDescent="0.25">
      <c r="A14839" t="s">
        <v>57838</v>
      </c>
      <c r="B14839" t="s">
        <v>57839</v>
      </c>
      <c r="C14839" s="1" t="str">
        <f t="shared" si="2166"/>
        <v>21:0763</v>
      </c>
      <c r="D14839" s="1" t="str">
        <f t="shared" si="2170"/>
        <v>21:0219</v>
      </c>
      <c r="E14839" t="s">
        <v>57840</v>
      </c>
      <c r="F14839" t="s">
        <v>57841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 t="s">
        <v>1597</v>
      </c>
      <c r="P14839" t="s">
        <v>636</v>
      </c>
      <c r="Q14839" t="s">
        <v>59</v>
      </c>
    </row>
    <row r="14840" spans="1:17" x14ac:dyDescent="0.25">
      <c r="A14840" t="s">
        <v>57842</v>
      </c>
      <c r="B14840" t="s">
        <v>57843</v>
      </c>
      <c r="C14840" s="1" t="str">
        <f t="shared" si="2166"/>
        <v>21:0763</v>
      </c>
      <c r="D14840" s="1" t="str">
        <f t="shared" si="2170"/>
        <v>21:0219</v>
      </c>
      <c r="E14840" t="s">
        <v>57844</v>
      </c>
      <c r="F14840" t="s">
        <v>57845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  <c r="O14840" t="s">
        <v>108</v>
      </c>
      <c r="P14840" t="s">
        <v>108</v>
      </c>
      <c r="Q14840" t="s">
        <v>108</v>
      </c>
    </row>
    <row r="14841" spans="1:17" x14ac:dyDescent="0.25">
      <c r="A14841" t="s">
        <v>57846</v>
      </c>
      <c r="B14841" t="s">
        <v>57847</v>
      </c>
      <c r="C14841" s="1" t="str">
        <f t="shared" si="2166"/>
        <v>21:0763</v>
      </c>
      <c r="D14841" s="1" t="str">
        <f t="shared" si="2170"/>
        <v>21:0219</v>
      </c>
      <c r="E14841" t="s">
        <v>57848</v>
      </c>
      <c r="F14841" t="s">
        <v>57849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 t="s">
        <v>5563</v>
      </c>
      <c r="P14841" t="s">
        <v>1515</v>
      </c>
      <c r="Q14841" t="s">
        <v>23</v>
      </c>
    </row>
    <row r="14842" spans="1:17" x14ac:dyDescent="0.25">
      <c r="A14842" t="s">
        <v>57850</v>
      </c>
      <c r="B14842" t="s">
        <v>57851</v>
      </c>
      <c r="C14842" s="1" t="str">
        <f t="shared" si="2166"/>
        <v>21:0763</v>
      </c>
      <c r="D14842" s="1" t="str">
        <f t="shared" si="2170"/>
        <v>21:0219</v>
      </c>
      <c r="E14842" t="s">
        <v>57852</v>
      </c>
      <c r="F14842" t="s">
        <v>57853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 t="s">
        <v>9744</v>
      </c>
      <c r="P14842" t="s">
        <v>2943</v>
      </c>
      <c r="Q14842" t="s">
        <v>522</v>
      </c>
    </row>
    <row r="14843" spans="1:17" x14ac:dyDescent="0.25">
      <c r="A14843" t="s">
        <v>57854</v>
      </c>
      <c r="B14843" t="s">
        <v>57855</v>
      </c>
      <c r="C14843" s="1" t="str">
        <f t="shared" si="2166"/>
        <v>21:0763</v>
      </c>
      <c r="D14843" s="1" t="str">
        <f t="shared" si="2170"/>
        <v>21:0219</v>
      </c>
      <c r="E14843" t="s">
        <v>57856</v>
      </c>
      <c r="F14843" t="s">
        <v>57857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 t="s">
        <v>3406</v>
      </c>
      <c r="P14843" t="s">
        <v>583</v>
      </c>
      <c r="Q14843" t="s">
        <v>5130</v>
      </c>
    </row>
    <row r="14844" spans="1:17" x14ac:dyDescent="0.25">
      <c r="A14844" t="s">
        <v>57858</v>
      </c>
      <c r="B14844" t="s">
        <v>57859</v>
      </c>
      <c r="C14844" s="1" t="str">
        <f t="shared" si="2166"/>
        <v>21:0763</v>
      </c>
      <c r="D14844" s="1" t="str">
        <f t="shared" si="2170"/>
        <v>21:0219</v>
      </c>
      <c r="E14844" t="s">
        <v>57860</v>
      </c>
      <c r="F14844" t="s">
        <v>57861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 t="s">
        <v>370</v>
      </c>
      <c r="P14844" t="s">
        <v>397</v>
      </c>
      <c r="Q14844" t="s">
        <v>35</v>
      </c>
    </row>
    <row r="14845" spans="1:17" x14ac:dyDescent="0.25">
      <c r="A14845" t="s">
        <v>57862</v>
      </c>
      <c r="B14845" t="s">
        <v>57863</v>
      </c>
      <c r="C14845" s="1" t="str">
        <f t="shared" si="2166"/>
        <v>21:0763</v>
      </c>
      <c r="D14845" s="1" t="str">
        <f t="shared" si="2170"/>
        <v>21:0219</v>
      </c>
      <c r="E14845" t="s">
        <v>57864</v>
      </c>
      <c r="F14845" t="s">
        <v>57865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 t="s">
        <v>5563</v>
      </c>
      <c r="P14845" t="s">
        <v>631</v>
      </c>
      <c r="Q14845" t="s">
        <v>35</v>
      </c>
    </row>
    <row r="14846" spans="1:17" x14ac:dyDescent="0.25">
      <c r="A14846" t="s">
        <v>57866</v>
      </c>
      <c r="B14846" t="s">
        <v>57867</v>
      </c>
      <c r="C14846" s="1" t="str">
        <f t="shared" si="2166"/>
        <v>21:0763</v>
      </c>
      <c r="D14846" s="1" t="str">
        <f t="shared" si="2170"/>
        <v>21:0219</v>
      </c>
      <c r="E14846" t="s">
        <v>57868</v>
      </c>
      <c r="F14846" t="s">
        <v>57869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 t="s">
        <v>3022</v>
      </c>
      <c r="P14846" t="s">
        <v>1515</v>
      </c>
      <c r="Q14846" t="s">
        <v>522</v>
      </c>
    </row>
    <row r="14847" spans="1:17" x14ac:dyDescent="0.25">
      <c r="A14847" t="s">
        <v>57870</v>
      </c>
      <c r="B14847" t="s">
        <v>57871</v>
      </c>
      <c r="C14847" s="1" t="str">
        <f t="shared" si="2166"/>
        <v>21:0763</v>
      </c>
      <c r="D14847" s="1" t="str">
        <f t="shared" si="2170"/>
        <v>21:0219</v>
      </c>
      <c r="E14847" t="s">
        <v>57872</v>
      </c>
      <c r="F14847" t="s">
        <v>57873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 t="s">
        <v>9744</v>
      </c>
      <c r="P14847" t="s">
        <v>2943</v>
      </c>
      <c r="Q14847" t="s">
        <v>46</v>
      </c>
    </row>
    <row r="14848" spans="1:17" x14ac:dyDescent="0.25">
      <c r="A14848" t="s">
        <v>57874</v>
      </c>
      <c r="B14848" t="s">
        <v>57875</v>
      </c>
      <c r="C14848" s="1" t="str">
        <f t="shared" si="2166"/>
        <v>21:0763</v>
      </c>
      <c r="D14848" s="1" t="str">
        <f t="shared" si="2170"/>
        <v>21:0219</v>
      </c>
      <c r="E14848" t="s">
        <v>57876</v>
      </c>
      <c r="F14848" t="s">
        <v>57877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 t="s">
        <v>689</v>
      </c>
      <c r="P14848" t="s">
        <v>5702</v>
      </c>
      <c r="Q14848" t="s">
        <v>35</v>
      </c>
    </row>
    <row r="14849" spans="1:17" x14ac:dyDescent="0.25">
      <c r="A14849" t="s">
        <v>57878</v>
      </c>
      <c r="B14849" t="s">
        <v>57879</v>
      </c>
      <c r="C14849" s="1" t="str">
        <f t="shared" si="2166"/>
        <v>21:0763</v>
      </c>
      <c r="D14849" s="1" t="str">
        <f t="shared" si="2170"/>
        <v>21:0219</v>
      </c>
      <c r="E14849" t="s">
        <v>57880</v>
      </c>
      <c r="F14849" t="s">
        <v>57881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 t="s">
        <v>225</v>
      </c>
      <c r="P14849" t="s">
        <v>636</v>
      </c>
      <c r="Q14849" t="s">
        <v>103</v>
      </c>
    </row>
    <row r="14850" spans="1:17" x14ac:dyDescent="0.25">
      <c r="A14850" t="s">
        <v>57882</v>
      </c>
      <c r="B14850" t="s">
        <v>57883</v>
      </c>
      <c r="C14850" s="1" t="str">
        <f t="shared" si="2166"/>
        <v>21:0763</v>
      </c>
      <c r="D14850" s="1" t="str">
        <f t="shared" si="2170"/>
        <v>21:0219</v>
      </c>
      <c r="E14850" t="s">
        <v>57880</v>
      </c>
      <c r="F14850" t="s">
        <v>57884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 t="s">
        <v>3060</v>
      </c>
      <c r="P14850" t="s">
        <v>1631</v>
      </c>
      <c r="Q14850" t="s">
        <v>46</v>
      </c>
    </row>
    <row r="14851" spans="1:17" x14ac:dyDescent="0.25">
      <c r="A14851" t="s">
        <v>57885</v>
      </c>
      <c r="B14851" t="s">
        <v>57886</v>
      </c>
      <c r="C14851" s="1" t="str">
        <f t="shared" si="2166"/>
        <v>21:0763</v>
      </c>
      <c r="D14851" s="1" t="str">
        <f t="shared" si="2170"/>
        <v>21:0219</v>
      </c>
      <c r="E14851" t="s">
        <v>57887</v>
      </c>
      <c r="F14851" t="s">
        <v>57888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 t="s">
        <v>21098</v>
      </c>
      <c r="P14851" t="s">
        <v>4464</v>
      </c>
      <c r="Q14851" t="s">
        <v>46</v>
      </c>
    </row>
    <row r="14852" spans="1:17" x14ac:dyDescent="0.25">
      <c r="A14852" t="s">
        <v>57889</v>
      </c>
      <c r="B14852" t="s">
        <v>57890</v>
      </c>
      <c r="C14852" s="1" t="str">
        <f t="shared" si="2166"/>
        <v>21:0763</v>
      </c>
      <c r="D14852" s="1" t="str">
        <f t="shared" si="2170"/>
        <v>21:0219</v>
      </c>
      <c r="E14852" t="s">
        <v>57891</v>
      </c>
      <c r="F14852" t="s">
        <v>57892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 t="s">
        <v>21</v>
      </c>
      <c r="P14852" t="s">
        <v>830</v>
      </c>
      <c r="Q14852" t="s">
        <v>52</v>
      </c>
    </row>
    <row r="14853" spans="1:17" x14ac:dyDescent="0.25">
      <c r="A14853" t="s">
        <v>57893</v>
      </c>
      <c r="B14853" t="s">
        <v>57894</v>
      </c>
      <c r="C14853" s="1" t="str">
        <f t="shared" si="2166"/>
        <v>21:0763</v>
      </c>
      <c r="D14853" s="1" t="str">
        <f t="shared" si="2170"/>
        <v>21:0219</v>
      </c>
      <c r="E14853" t="s">
        <v>57895</v>
      </c>
      <c r="F14853" t="s">
        <v>57896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 t="s">
        <v>57897</v>
      </c>
      <c r="P14853" t="s">
        <v>4608</v>
      </c>
      <c r="Q14853" t="s">
        <v>35</v>
      </c>
    </row>
    <row r="14854" spans="1:17" x14ac:dyDescent="0.25">
      <c r="A14854" t="s">
        <v>57898</v>
      </c>
      <c r="B14854" t="s">
        <v>57899</v>
      </c>
      <c r="C14854" s="1" t="str">
        <f t="shared" si="2166"/>
        <v>21:0763</v>
      </c>
      <c r="D14854" s="1" t="str">
        <f t="shared" si="2170"/>
        <v>21:0219</v>
      </c>
      <c r="E14854" t="s">
        <v>57900</v>
      </c>
      <c r="F14854" t="s">
        <v>57901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 t="s">
        <v>225</v>
      </c>
      <c r="P14854" t="s">
        <v>3569</v>
      </c>
      <c r="Q14854" t="s">
        <v>198</v>
      </c>
    </row>
    <row r="14855" spans="1:17" x14ac:dyDescent="0.25">
      <c r="A14855" t="s">
        <v>57902</v>
      </c>
      <c r="B14855" t="s">
        <v>57903</v>
      </c>
      <c r="C14855" s="1" t="str">
        <f t="shared" si="2166"/>
        <v>21:0763</v>
      </c>
      <c r="D14855" s="1" t="str">
        <f t="shared" si="2170"/>
        <v>21:0219</v>
      </c>
      <c r="E14855" t="s">
        <v>57904</v>
      </c>
      <c r="F14855" t="s">
        <v>57905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 t="s">
        <v>21</v>
      </c>
      <c r="P14855" t="s">
        <v>658</v>
      </c>
      <c r="Q14855" t="s">
        <v>29</v>
      </c>
    </row>
    <row r="14856" spans="1:17" x14ac:dyDescent="0.25">
      <c r="A14856" t="s">
        <v>57906</v>
      </c>
      <c r="B14856" t="s">
        <v>57907</v>
      </c>
      <c r="C14856" s="1" t="str">
        <f t="shared" si="2166"/>
        <v>21:0763</v>
      </c>
      <c r="D14856" s="1" t="str">
        <f t="shared" si="2170"/>
        <v>21:0219</v>
      </c>
      <c r="E14856" t="s">
        <v>57908</v>
      </c>
      <c r="F14856" t="s">
        <v>57909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 t="s">
        <v>48052</v>
      </c>
      <c r="P14856" t="s">
        <v>636</v>
      </c>
      <c r="Q14856" t="s">
        <v>365</v>
      </c>
    </row>
    <row r="14857" spans="1:17" x14ac:dyDescent="0.25">
      <c r="A14857" t="s">
        <v>57910</v>
      </c>
      <c r="B14857" t="s">
        <v>57911</v>
      </c>
      <c r="C14857" s="1" t="str">
        <f t="shared" si="2166"/>
        <v>21:0763</v>
      </c>
      <c r="D14857" s="1" t="str">
        <f t="shared" si="2170"/>
        <v>21:0219</v>
      </c>
      <c r="E14857" t="s">
        <v>57912</v>
      </c>
      <c r="F14857" t="s">
        <v>57913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 t="s">
        <v>57914</v>
      </c>
      <c r="P14857" t="s">
        <v>1631</v>
      </c>
      <c r="Q14857" t="s">
        <v>398</v>
      </c>
    </row>
    <row r="14858" spans="1:17" x14ac:dyDescent="0.25">
      <c r="A14858" t="s">
        <v>57915</v>
      </c>
      <c r="B14858" t="s">
        <v>57916</v>
      </c>
      <c r="C14858" s="1" t="str">
        <f t="shared" si="2166"/>
        <v>21:0763</v>
      </c>
      <c r="D14858" s="1" t="str">
        <f t="shared" si="2170"/>
        <v>21:0219</v>
      </c>
      <c r="E14858" t="s">
        <v>57917</v>
      </c>
      <c r="F14858" t="s">
        <v>57918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 t="s">
        <v>55520</v>
      </c>
      <c r="P14858" t="s">
        <v>658</v>
      </c>
      <c r="Q14858" t="s">
        <v>365</v>
      </c>
    </row>
    <row r="14859" spans="1:17" x14ac:dyDescent="0.25">
      <c r="A14859" t="s">
        <v>57919</v>
      </c>
      <c r="B14859" t="s">
        <v>57920</v>
      </c>
      <c r="C14859" s="1" t="str">
        <f t="shared" si="2166"/>
        <v>21:0763</v>
      </c>
      <c r="D14859" s="1" t="str">
        <f t="shared" si="2170"/>
        <v>21:0219</v>
      </c>
      <c r="E14859" t="s">
        <v>57921</v>
      </c>
      <c r="F14859" t="s">
        <v>57922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 t="s">
        <v>689</v>
      </c>
      <c r="P14859" t="s">
        <v>1598</v>
      </c>
      <c r="Q14859" t="s">
        <v>23</v>
      </c>
    </row>
    <row r="14860" spans="1:17" x14ac:dyDescent="0.25">
      <c r="A14860" t="s">
        <v>57923</v>
      </c>
      <c r="B14860" t="s">
        <v>57924</v>
      </c>
      <c r="C14860" s="1" t="str">
        <f t="shared" si="2166"/>
        <v>21:0763</v>
      </c>
      <c r="D14860" s="1" t="str">
        <f t="shared" si="2170"/>
        <v>21:0219</v>
      </c>
      <c r="E14860" t="s">
        <v>57925</v>
      </c>
      <c r="F14860" t="s">
        <v>57926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 t="s">
        <v>21</v>
      </c>
      <c r="P14860" t="s">
        <v>880</v>
      </c>
      <c r="Q14860" t="s">
        <v>23</v>
      </c>
    </row>
    <row r="14861" spans="1:17" hidden="1" x14ac:dyDescent="0.25">
      <c r="A14861" t="s">
        <v>57927</v>
      </c>
      <c r="B14861" t="s">
        <v>57928</v>
      </c>
      <c r="C14861" s="1" t="str">
        <f t="shared" si="2166"/>
        <v>21:0763</v>
      </c>
      <c r="D14861" s="1" t="str">
        <f>HYPERLINK("http://geochem.nrcan.gc.ca/cdogs/content/svy/svy_e.htm", "")</f>
        <v/>
      </c>
      <c r="G14861" s="1" t="str">
        <f>HYPERLINK("http://geochem.nrcan.gc.ca/cdogs/content/cr_/cr_00089_e.htm", "89")</f>
        <v>89</v>
      </c>
      <c r="J14861" t="s">
        <v>11703</v>
      </c>
      <c r="K14861" t="s">
        <v>11704</v>
      </c>
      <c r="O14861" t="s">
        <v>28226</v>
      </c>
      <c r="P14861" t="s">
        <v>1588</v>
      </c>
      <c r="Q14861" t="s">
        <v>392</v>
      </c>
    </row>
    <row r="14862" spans="1:17" x14ac:dyDescent="0.25">
      <c r="A14862" t="s">
        <v>57929</v>
      </c>
      <c r="B14862" t="s">
        <v>57930</v>
      </c>
      <c r="C14862" s="1" t="str">
        <f t="shared" si="2166"/>
        <v>21:0763</v>
      </c>
      <c r="D14862" s="1" t="str">
        <f>HYPERLINK("http://geochem.nrcan.gc.ca/cdogs/content/svy/svy210219_e.htm", "21:0219")</f>
        <v>21:0219</v>
      </c>
      <c r="E14862" t="s">
        <v>57931</v>
      </c>
      <c r="F14862" t="s">
        <v>57932</v>
      </c>
      <c r="H14862">
        <v>62.278764500000001</v>
      </c>
      <c r="I14862">
        <v>-131.27123309999999</v>
      </c>
      <c r="J14862" s="1" t="str">
        <f>HYPERLINK("http://geochem.nrcan.gc.ca/cdogs/content/kwd/kwd020018_e.htm", "Fluid (stream)")</f>
        <v>Fluid (stream)</v>
      </c>
      <c r="K14862" s="1" t="str">
        <f>HYPERLINK("http://geochem.nrcan.gc.ca/cdogs/content/kwd/kwd080007_e.htm", "Untreated Water")</f>
        <v>Untreated Water</v>
      </c>
      <c r="O14862" t="s">
        <v>21</v>
      </c>
      <c r="P14862" t="s">
        <v>3569</v>
      </c>
      <c r="Q14862" t="s">
        <v>88</v>
      </c>
    </row>
    <row r="14863" spans="1:17" x14ac:dyDescent="0.25">
      <c r="A14863" t="s">
        <v>57933</v>
      </c>
      <c r="B14863" t="s">
        <v>57934</v>
      </c>
      <c r="C14863" s="1" t="str">
        <f t="shared" si="2166"/>
        <v>21:0763</v>
      </c>
      <c r="D14863" s="1" t="str">
        <f>HYPERLINK("http://geochem.nrcan.gc.ca/cdogs/content/svy/svy210219_e.htm", "21:0219")</f>
        <v>21:0219</v>
      </c>
      <c r="E14863" t="s">
        <v>57935</v>
      </c>
      <c r="F14863" t="s">
        <v>57936</v>
      </c>
      <c r="H14863">
        <v>62.302348100000003</v>
      </c>
      <c r="I14863">
        <v>-131.25792559999999</v>
      </c>
      <c r="J14863" s="1" t="str">
        <f>HYPERLINK("http://geochem.nrcan.gc.ca/cdogs/content/kwd/kwd020018_e.htm", "Fluid (stream)")</f>
        <v>Fluid (stream)</v>
      </c>
      <c r="K14863" s="1" t="str">
        <f>HYPERLINK("http://geochem.nrcan.gc.ca/cdogs/content/kwd/kwd080007_e.htm", "Untreated Water")</f>
        <v>Untreated Water</v>
      </c>
      <c r="O14863" t="s">
        <v>21</v>
      </c>
      <c r="P14863" t="s">
        <v>391</v>
      </c>
      <c r="Q14863" t="s">
        <v>103</v>
      </c>
    </row>
    <row r="14864" spans="1:17" x14ac:dyDescent="0.25">
      <c r="A14864" t="s">
        <v>57937</v>
      </c>
      <c r="B14864" t="s">
        <v>57938</v>
      </c>
      <c r="C14864" s="1" t="str">
        <f t="shared" si="2166"/>
        <v>21:0763</v>
      </c>
      <c r="D14864" s="1" t="str">
        <f>HYPERLINK("http://geochem.nrcan.gc.ca/cdogs/content/svy/svy210219_e.htm", "21:0219")</f>
        <v>21:0219</v>
      </c>
      <c r="E14864" t="s">
        <v>57935</v>
      </c>
      <c r="F14864" t="s">
        <v>57939</v>
      </c>
      <c r="H14864">
        <v>62.302348100000003</v>
      </c>
      <c r="I14864">
        <v>-131.25792559999999</v>
      </c>
      <c r="J14864" s="1" t="str">
        <f>HYPERLINK("http://geochem.nrcan.gc.ca/cdogs/content/kwd/kwd020018_e.htm", "Fluid (stream)")</f>
        <v>Fluid (stream)</v>
      </c>
      <c r="K14864" s="1" t="str">
        <f>HYPERLINK("http://geochem.nrcan.gc.ca/cdogs/content/kwd/kwd080007_e.htm", "Untreated Water")</f>
        <v>Untreated Water</v>
      </c>
      <c r="O14864" t="s">
        <v>21</v>
      </c>
      <c r="P14864" t="s">
        <v>1515</v>
      </c>
      <c r="Q14864" t="s">
        <v>71</v>
      </c>
    </row>
    <row r="14865" spans="1:17" x14ac:dyDescent="0.25">
      <c r="A14865" t="s">
        <v>57940</v>
      </c>
      <c r="B14865" t="s">
        <v>57941</v>
      </c>
      <c r="C14865" s="1" t="str">
        <f t="shared" si="2166"/>
        <v>21:0763</v>
      </c>
      <c r="D14865" s="1" t="str">
        <f>HYPERLINK("http://geochem.nrcan.gc.ca/cdogs/content/svy/svy210219_e.htm", "21:0219")</f>
        <v>21:0219</v>
      </c>
      <c r="E14865" t="s">
        <v>57942</v>
      </c>
      <c r="F14865" t="s">
        <v>57943</v>
      </c>
      <c r="H14865">
        <v>62.310920600000003</v>
      </c>
      <c r="I14865">
        <v>-131.177134</v>
      </c>
      <c r="J14865" s="1" t="str">
        <f>HYPERLINK("http://geochem.nrcan.gc.ca/cdogs/content/kwd/kwd020018_e.htm", "Fluid (stream)")</f>
        <v>Fluid (stream)</v>
      </c>
      <c r="K14865" s="1" t="str">
        <f>HYPERLINK("http://geochem.nrcan.gc.ca/cdogs/content/kwd/kwd080007_e.htm", "Untreated Water")</f>
        <v>Untreated Water</v>
      </c>
      <c r="O14865" t="s">
        <v>21</v>
      </c>
      <c r="P14865" t="s">
        <v>356</v>
      </c>
      <c r="Q14865" t="s">
        <v>52</v>
      </c>
    </row>
    <row r="14866" spans="1:17" x14ac:dyDescent="0.25">
      <c r="A14866" t="s">
        <v>57944</v>
      </c>
      <c r="B14866" t="s">
        <v>57945</v>
      </c>
      <c r="C14866" s="1" t="str">
        <f t="shared" si="2166"/>
        <v>21:0763</v>
      </c>
      <c r="D14866" s="1" t="str">
        <f>HYPERLINK("http://geochem.nrcan.gc.ca/cdogs/content/svy/svy210219_e.htm", "21:0219")</f>
        <v>21:0219</v>
      </c>
      <c r="E14866" t="s">
        <v>57946</v>
      </c>
      <c r="F14866" t="s">
        <v>57947</v>
      </c>
      <c r="H14866">
        <v>62.332574299999997</v>
      </c>
      <c r="I14866">
        <v>-131.2008902</v>
      </c>
      <c r="J14866" s="1" t="str">
        <f>HYPERLINK("http://geochem.nrcan.gc.ca/cdogs/content/kwd/kwd020018_e.htm", "Fluid (stream)")</f>
        <v>Fluid (stream)</v>
      </c>
      <c r="K14866" s="1" t="str">
        <f>HYPERLINK("http://geochem.nrcan.gc.ca/cdogs/content/kwd/kwd080007_e.htm", "Untreated Water")</f>
        <v>Untreated Water</v>
      </c>
      <c r="O14866" t="s">
        <v>50490</v>
      </c>
      <c r="P14866" t="s">
        <v>583</v>
      </c>
      <c r="Q14866" t="s">
        <v>59</v>
      </c>
    </row>
    <row r="14867" spans="1:17" hidden="1" x14ac:dyDescent="0.25">
      <c r="A14867" t="s">
        <v>57948</v>
      </c>
      <c r="B14867" t="s">
        <v>57949</v>
      </c>
      <c r="C14867" s="1" t="str">
        <f t="shared" si="2166"/>
        <v>21:0763</v>
      </c>
      <c r="D14867" s="1" t="str">
        <f>HYPERLINK("http://geochem.nrcan.gc.ca/cdogs/content/svy/svy_e.htm", "")</f>
        <v/>
      </c>
      <c r="G14867" s="1" t="str">
        <f>HYPERLINK("http://geochem.nrcan.gc.ca/cdogs/content/cr_/cr_00089_e.htm", "89")</f>
        <v>89</v>
      </c>
      <c r="J14867" t="s">
        <v>11703</v>
      </c>
      <c r="K14867" t="s">
        <v>11704</v>
      </c>
      <c r="O14867" t="s">
        <v>57950</v>
      </c>
      <c r="P14867" t="s">
        <v>1588</v>
      </c>
      <c r="Q14867" t="s">
        <v>392</v>
      </c>
    </row>
    <row r="14868" spans="1:17" x14ac:dyDescent="0.25">
      <c r="A14868" t="s">
        <v>57951</v>
      </c>
      <c r="B14868" t="s">
        <v>57952</v>
      </c>
      <c r="C14868" s="1" t="str">
        <f t="shared" si="2166"/>
        <v>21:0763</v>
      </c>
      <c r="D14868" s="1" t="str">
        <f t="shared" ref="D14868:D14888" si="2173">HYPERLINK("http://geochem.nrcan.gc.ca/cdogs/content/svy/svy210219_e.htm", "21:0219")</f>
        <v>21:0219</v>
      </c>
      <c r="E14868" t="s">
        <v>57953</v>
      </c>
      <c r="F14868" t="s">
        <v>57954</v>
      </c>
      <c r="H14868">
        <v>62.346829100000001</v>
      </c>
      <c r="I14868">
        <v>-131.1565693</v>
      </c>
      <c r="J14868" s="1" t="str">
        <f t="shared" ref="J14868:J14888" si="2174">HYPERLINK("http://geochem.nrcan.gc.ca/cdogs/content/kwd/kwd020018_e.htm", "Fluid (stream)")</f>
        <v>Fluid (stream)</v>
      </c>
      <c r="K14868" s="1" t="str">
        <f t="shared" ref="K14868:K14888" si="2175">HYPERLINK("http://geochem.nrcan.gc.ca/cdogs/content/kwd/kwd080007_e.htm", "Untreated Water")</f>
        <v>Untreated Water</v>
      </c>
      <c r="O14868" t="s">
        <v>7860</v>
      </c>
      <c r="P14868" t="s">
        <v>1515</v>
      </c>
      <c r="Q14868" t="s">
        <v>4049</v>
      </c>
    </row>
    <row r="14869" spans="1:17" x14ac:dyDescent="0.25">
      <c r="A14869" t="s">
        <v>57955</v>
      </c>
      <c r="B14869" t="s">
        <v>57956</v>
      </c>
      <c r="C14869" s="1" t="str">
        <f t="shared" si="2166"/>
        <v>21:0763</v>
      </c>
      <c r="D14869" s="1" t="str">
        <f t="shared" si="2173"/>
        <v>21:0219</v>
      </c>
      <c r="E14869" t="s">
        <v>57957</v>
      </c>
      <c r="F14869" t="s">
        <v>57958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 t="s">
        <v>27796</v>
      </c>
      <c r="P14869" t="s">
        <v>3857</v>
      </c>
      <c r="Q14869" t="s">
        <v>398</v>
      </c>
    </row>
    <row r="14870" spans="1:17" x14ac:dyDescent="0.25">
      <c r="A14870" t="s">
        <v>57959</v>
      </c>
      <c r="B14870" t="s">
        <v>57960</v>
      </c>
      <c r="C14870" s="1" t="str">
        <f t="shared" si="2166"/>
        <v>21:0763</v>
      </c>
      <c r="D14870" s="1" t="str">
        <f t="shared" si="2173"/>
        <v>21:0219</v>
      </c>
      <c r="E14870" t="s">
        <v>57961</v>
      </c>
      <c r="F14870" t="s">
        <v>57962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  <c r="O14870" t="s">
        <v>108</v>
      </c>
      <c r="P14870" t="s">
        <v>108</v>
      </c>
      <c r="Q14870" t="s">
        <v>108</v>
      </c>
    </row>
    <row r="14871" spans="1:17" x14ac:dyDescent="0.25">
      <c r="A14871" t="s">
        <v>57963</v>
      </c>
      <c r="B14871" t="s">
        <v>57964</v>
      </c>
      <c r="C14871" s="1" t="str">
        <f t="shared" si="2166"/>
        <v>21:0763</v>
      </c>
      <c r="D14871" s="1" t="str">
        <f t="shared" si="2173"/>
        <v>21:0219</v>
      </c>
      <c r="E14871" t="s">
        <v>57965</v>
      </c>
      <c r="F14871" t="s">
        <v>57966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 t="s">
        <v>3089</v>
      </c>
      <c r="P14871" t="s">
        <v>4550</v>
      </c>
      <c r="Q14871" t="s">
        <v>392</v>
      </c>
    </row>
    <row r="14872" spans="1:17" x14ac:dyDescent="0.25">
      <c r="A14872" t="s">
        <v>57967</v>
      </c>
      <c r="B14872" t="s">
        <v>57968</v>
      </c>
      <c r="C14872" s="1" t="str">
        <f t="shared" si="2166"/>
        <v>21:0763</v>
      </c>
      <c r="D14872" s="1" t="str">
        <f t="shared" si="2173"/>
        <v>21:0219</v>
      </c>
      <c r="E14872" t="s">
        <v>57969</v>
      </c>
      <c r="F14872" t="s">
        <v>57970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  <c r="O14872" t="s">
        <v>108</v>
      </c>
      <c r="P14872" t="s">
        <v>108</v>
      </c>
      <c r="Q14872" t="s">
        <v>108</v>
      </c>
    </row>
    <row r="14873" spans="1:17" x14ac:dyDescent="0.25">
      <c r="A14873" t="s">
        <v>57971</v>
      </c>
      <c r="B14873" t="s">
        <v>57972</v>
      </c>
      <c r="C14873" s="1" t="str">
        <f t="shared" si="2166"/>
        <v>21:0763</v>
      </c>
      <c r="D14873" s="1" t="str">
        <f t="shared" si="2173"/>
        <v>21:0219</v>
      </c>
      <c r="E14873" t="s">
        <v>57973</v>
      </c>
      <c r="F14873" t="s">
        <v>57974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 t="s">
        <v>21</v>
      </c>
      <c r="P14873" t="s">
        <v>1515</v>
      </c>
      <c r="Q14873" t="s">
        <v>198</v>
      </c>
    </row>
    <row r="14874" spans="1:17" x14ac:dyDescent="0.25">
      <c r="A14874" t="s">
        <v>57975</v>
      </c>
      <c r="B14874" t="s">
        <v>57976</v>
      </c>
      <c r="C14874" s="1" t="str">
        <f t="shared" ref="C14874:C14937" si="2176">HYPERLINK("http://geochem.nrcan.gc.ca/cdogs/content/bdl/bdl210763_e.htm", "21:0763")</f>
        <v>21:0763</v>
      </c>
      <c r="D14874" s="1" t="str">
        <f t="shared" si="2173"/>
        <v>21:0219</v>
      </c>
      <c r="E14874" t="s">
        <v>57977</v>
      </c>
      <c r="F14874" t="s">
        <v>57978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 t="s">
        <v>7165</v>
      </c>
      <c r="P14874" t="s">
        <v>2943</v>
      </c>
      <c r="Q14874" t="s">
        <v>35</v>
      </c>
    </row>
    <row r="14875" spans="1:17" x14ac:dyDescent="0.25">
      <c r="A14875" t="s">
        <v>57979</v>
      </c>
      <c r="B14875" t="s">
        <v>57980</v>
      </c>
      <c r="C14875" s="1" t="str">
        <f t="shared" si="2176"/>
        <v>21:0763</v>
      </c>
      <c r="D14875" s="1" t="str">
        <f t="shared" si="2173"/>
        <v>21:0219</v>
      </c>
      <c r="E14875" t="s">
        <v>57981</v>
      </c>
      <c r="F14875" t="s">
        <v>57982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 t="s">
        <v>21</v>
      </c>
      <c r="P14875" t="s">
        <v>397</v>
      </c>
      <c r="Q14875" t="s">
        <v>29</v>
      </c>
    </row>
    <row r="14876" spans="1:17" x14ac:dyDescent="0.25">
      <c r="A14876" t="s">
        <v>57983</v>
      </c>
      <c r="B14876" t="s">
        <v>57984</v>
      </c>
      <c r="C14876" s="1" t="str">
        <f t="shared" si="2176"/>
        <v>21:0763</v>
      </c>
      <c r="D14876" s="1" t="str">
        <f t="shared" si="2173"/>
        <v>21:0219</v>
      </c>
      <c r="E14876" t="s">
        <v>57985</v>
      </c>
      <c r="F14876" t="s">
        <v>57986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 t="s">
        <v>551</v>
      </c>
      <c r="P14876" t="s">
        <v>583</v>
      </c>
      <c r="Q14876" t="s">
        <v>365</v>
      </c>
    </row>
    <row r="14877" spans="1:17" x14ac:dyDescent="0.25">
      <c r="A14877" t="s">
        <v>57987</v>
      </c>
      <c r="B14877" t="s">
        <v>57988</v>
      </c>
      <c r="C14877" s="1" t="str">
        <f t="shared" si="2176"/>
        <v>21:0763</v>
      </c>
      <c r="D14877" s="1" t="str">
        <f t="shared" si="2173"/>
        <v>21:0219</v>
      </c>
      <c r="E14877" t="s">
        <v>57989</v>
      </c>
      <c r="F14877" t="s">
        <v>57990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 t="s">
        <v>220</v>
      </c>
      <c r="P14877" t="s">
        <v>22</v>
      </c>
      <c r="Q14877" t="s">
        <v>392</v>
      </c>
    </row>
    <row r="14878" spans="1:17" x14ac:dyDescent="0.25">
      <c r="A14878" t="s">
        <v>57991</v>
      </c>
      <c r="B14878" t="s">
        <v>57992</v>
      </c>
      <c r="C14878" s="1" t="str">
        <f t="shared" si="2176"/>
        <v>21:0763</v>
      </c>
      <c r="D14878" s="1" t="str">
        <f t="shared" si="2173"/>
        <v>21:0219</v>
      </c>
      <c r="E14878" t="s">
        <v>57993</v>
      </c>
      <c r="F14878" t="s">
        <v>57994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 t="s">
        <v>1771</v>
      </c>
      <c r="P14878" t="s">
        <v>22</v>
      </c>
      <c r="Q14878" t="s">
        <v>398</v>
      </c>
    </row>
    <row r="14879" spans="1:17" x14ac:dyDescent="0.25">
      <c r="A14879" t="s">
        <v>57995</v>
      </c>
      <c r="B14879" t="s">
        <v>57996</v>
      </c>
      <c r="C14879" s="1" t="str">
        <f t="shared" si="2176"/>
        <v>21:0763</v>
      </c>
      <c r="D14879" s="1" t="str">
        <f t="shared" si="2173"/>
        <v>21:0219</v>
      </c>
      <c r="E14879" t="s">
        <v>57997</v>
      </c>
      <c r="F14879" t="s">
        <v>57998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  <c r="O14879" t="s">
        <v>108</v>
      </c>
      <c r="P14879" t="s">
        <v>108</v>
      </c>
      <c r="Q14879" t="s">
        <v>108</v>
      </c>
    </row>
    <row r="14880" spans="1:17" x14ac:dyDescent="0.25">
      <c r="A14880" t="s">
        <v>57999</v>
      </c>
      <c r="B14880" t="s">
        <v>58000</v>
      </c>
      <c r="C14880" s="1" t="str">
        <f t="shared" si="2176"/>
        <v>21:0763</v>
      </c>
      <c r="D14880" s="1" t="str">
        <f t="shared" si="2173"/>
        <v>21:0219</v>
      </c>
      <c r="E14880" t="s">
        <v>58001</v>
      </c>
      <c r="F14880" t="s">
        <v>58002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 t="s">
        <v>652</v>
      </c>
      <c r="P14880" t="s">
        <v>2212</v>
      </c>
      <c r="Q14880" t="s">
        <v>653</v>
      </c>
    </row>
    <row r="14881" spans="1:17" x14ac:dyDescent="0.25">
      <c r="A14881" t="s">
        <v>58003</v>
      </c>
      <c r="B14881" t="s">
        <v>58004</v>
      </c>
      <c r="C14881" s="1" t="str">
        <f t="shared" si="2176"/>
        <v>21:0763</v>
      </c>
      <c r="D14881" s="1" t="str">
        <f t="shared" si="2173"/>
        <v>21:0219</v>
      </c>
      <c r="E14881" t="s">
        <v>58005</v>
      </c>
      <c r="F14881" t="s">
        <v>58006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 t="s">
        <v>512</v>
      </c>
      <c r="P14881" t="s">
        <v>391</v>
      </c>
      <c r="Q14881" t="s">
        <v>29</v>
      </c>
    </row>
    <row r="14882" spans="1:17" x14ac:dyDescent="0.25">
      <c r="A14882" t="s">
        <v>58007</v>
      </c>
      <c r="B14882" t="s">
        <v>58008</v>
      </c>
      <c r="C14882" s="1" t="str">
        <f t="shared" si="2176"/>
        <v>21:0763</v>
      </c>
      <c r="D14882" s="1" t="str">
        <f t="shared" si="2173"/>
        <v>21:0219</v>
      </c>
      <c r="E14882" t="s">
        <v>58009</v>
      </c>
      <c r="F14882" t="s">
        <v>58010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 t="s">
        <v>45450</v>
      </c>
      <c r="P14882" t="s">
        <v>2943</v>
      </c>
      <c r="Q14882" t="s">
        <v>653</v>
      </c>
    </row>
    <row r="14883" spans="1:17" x14ac:dyDescent="0.25">
      <c r="A14883" t="s">
        <v>58011</v>
      </c>
      <c r="B14883" t="s">
        <v>58012</v>
      </c>
      <c r="C14883" s="1" t="str">
        <f t="shared" si="2176"/>
        <v>21:0763</v>
      </c>
      <c r="D14883" s="1" t="str">
        <f t="shared" si="2173"/>
        <v>21:0219</v>
      </c>
      <c r="E14883" t="s">
        <v>58013</v>
      </c>
      <c r="F14883" t="s">
        <v>58014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 t="s">
        <v>607</v>
      </c>
      <c r="P14883" t="s">
        <v>830</v>
      </c>
      <c r="Q14883" t="s">
        <v>653</v>
      </c>
    </row>
    <row r="14884" spans="1:17" x14ac:dyDescent="0.25">
      <c r="A14884" t="s">
        <v>58015</v>
      </c>
      <c r="B14884" t="s">
        <v>58016</v>
      </c>
      <c r="C14884" s="1" t="str">
        <f t="shared" si="2176"/>
        <v>21:0763</v>
      </c>
      <c r="D14884" s="1" t="str">
        <f t="shared" si="2173"/>
        <v>21:0219</v>
      </c>
      <c r="E14884" t="s">
        <v>58013</v>
      </c>
      <c r="F14884" t="s">
        <v>58017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 t="s">
        <v>14508</v>
      </c>
      <c r="P14884" t="s">
        <v>4464</v>
      </c>
      <c r="Q14884" t="s">
        <v>653</v>
      </c>
    </row>
    <row r="14885" spans="1:17" x14ac:dyDescent="0.25">
      <c r="A14885" t="s">
        <v>58018</v>
      </c>
      <c r="B14885" t="s">
        <v>58019</v>
      </c>
      <c r="C14885" s="1" t="str">
        <f t="shared" si="2176"/>
        <v>21:0763</v>
      </c>
      <c r="D14885" s="1" t="str">
        <f t="shared" si="2173"/>
        <v>21:0219</v>
      </c>
      <c r="E14885" t="s">
        <v>58020</v>
      </c>
      <c r="F14885" t="s">
        <v>58021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 t="s">
        <v>50584</v>
      </c>
      <c r="P14885" t="s">
        <v>391</v>
      </c>
      <c r="Q14885" t="s">
        <v>653</v>
      </c>
    </row>
    <row r="14886" spans="1:17" x14ac:dyDescent="0.25">
      <c r="A14886" t="s">
        <v>58022</v>
      </c>
      <c r="B14886" t="s">
        <v>58023</v>
      </c>
      <c r="C14886" s="1" t="str">
        <f t="shared" si="2176"/>
        <v>21:0763</v>
      </c>
      <c r="D14886" s="1" t="str">
        <f t="shared" si="2173"/>
        <v>21:0219</v>
      </c>
      <c r="E14886" t="s">
        <v>58024</v>
      </c>
      <c r="F14886" t="s">
        <v>58025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 t="s">
        <v>58026</v>
      </c>
      <c r="P14886" t="s">
        <v>4464</v>
      </c>
      <c r="Q14886" t="s">
        <v>522</v>
      </c>
    </row>
    <row r="14887" spans="1:17" x14ac:dyDescent="0.25">
      <c r="A14887" t="s">
        <v>58027</v>
      </c>
      <c r="B14887" t="s">
        <v>58028</v>
      </c>
      <c r="C14887" s="1" t="str">
        <f t="shared" si="2176"/>
        <v>21:0763</v>
      </c>
      <c r="D14887" s="1" t="str">
        <f t="shared" si="2173"/>
        <v>21:0219</v>
      </c>
      <c r="E14887" t="s">
        <v>58029</v>
      </c>
      <c r="F14887" t="s">
        <v>58030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  <c r="O14887" t="s">
        <v>108</v>
      </c>
      <c r="P14887" t="s">
        <v>108</v>
      </c>
      <c r="Q14887" t="s">
        <v>108</v>
      </c>
    </row>
    <row r="14888" spans="1:17" x14ac:dyDescent="0.25">
      <c r="A14888" t="s">
        <v>58031</v>
      </c>
      <c r="B14888" t="s">
        <v>58032</v>
      </c>
      <c r="C14888" s="1" t="str">
        <f t="shared" si="2176"/>
        <v>21:0763</v>
      </c>
      <c r="D14888" s="1" t="str">
        <f t="shared" si="2173"/>
        <v>21:0219</v>
      </c>
      <c r="E14888" t="s">
        <v>58033</v>
      </c>
      <c r="F14888" t="s">
        <v>58034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 t="s">
        <v>680</v>
      </c>
      <c r="P14888" t="s">
        <v>391</v>
      </c>
      <c r="Q14888" t="s">
        <v>398</v>
      </c>
    </row>
    <row r="14889" spans="1:17" hidden="1" x14ac:dyDescent="0.25">
      <c r="A14889" t="s">
        <v>58035</v>
      </c>
      <c r="B14889" t="s">
        <v>58036</v>
      </c>
      <c r="C14889" s="1" t="str">
        <f t="shared" si="2176"/>
        <v>21:0763</v>
      </c>
      <c r="D14889" s="1" t="str">
        <f>HYPERLINK("http://geochem.nrcan.gc.ca/cdogs/content/svy/svy_e.htm", "")</f>
        <v/>
      </c>
      <c r="G14889" s="1" t="str">
        <f>HYPERLINK("http://geochem.nrcan.gc.ca/cdogs/content/cr_/cr_00089_e.htm", "89")</f>
        <v>89</v>
      </c>
      <c r="J14889" t="s">
        <v>11703</v>
      </c>
      <c r="K14889" t="s">
        <v>11704</v>
      </c>
      <c r="O14889" t="s">
        <v>28226</v>
      </c>
      <c r="P14889" t="s">
        <v>1588</v>
      </c>
      <c r="Q14889" t="s">
        <v>392</v>
      </c>
    </row>
    <row r="14890" spans="1:17" x14ac:dyDescent="0.25">
      <c r="A14890" t="s">
        <v>58037</v>
      </c>
      <c r="B14890" t="s">
        <v>58038</v>
      </c>
      <c r="C14890" s="1" t="str">
        <f t="shared" si="2176"/>
        <v>21:0763</v>
      </c>
      <c r="D14890" s="1" t="str">
        <f t="shared" ref="D14890:D14907" si="2177">HYPERLINK("http://geochem.nrcan.gc.ca/cdogs/content/svy/svy210219_e.htm", "21:0219")</f>
        <v>21:0219</v>
      </c>
      <c r="E14890" t="s">
        <v>58039</v>
      </c>
      <c r="F14890" t="s">
        <v>58040</v>
      </c>
      <c r="H14890">
        <v>62.608898000000003</v>
      </c>
      <c r="I14890">
        <v>-131.44054420000001</v>
      </c>
      <c r="J14890" s="1" t="str">
        <f t="shared" ref="J14890:J14907" si="2178">HYPERLINK("http://geochem.nrcan.gc.ca/cdogs/content/kwd/kwd020018_e.htm", "Fluid (stream)")</f>
        <v>Fluid (stream)</v>
      </c>
      <c r="K14890" s="1" t="str">
        <f t="shared" ref="K14890:K14907" si="2179">HYPERLINK("http://geochem.nrcan.gc.ca/cdogs/content/kwd/kwd080007_e.htm", "Untreated Water")</f>
        <v>Untreated Water</v>
      </c>
      <c r="O14890" t="s">
        <v>5641</v>
      </c>
      <c r="P14890" t="s">
        <v>1631</v>
      </c>
      <c r="Q14890" t="s">
        <v>522</v>
      </c>
    </row>
    <row r="14891" spans="1:17" x14ac:dyDescent="0.25">
      <c r="A14891" t="s">
        <v>58041</v>
      </c>
      <c r="B14891" t="s">
        <v>58042</v>
      </c>
      <c r="C14891" s="1" t="str">
        <f t="shared" si="2176"/>
        <v>21:0763</v>
      </c>
      <c r="D14891" s="1" t="str">
        <f t="shared" si="2177"/>
        <v>21:0219</v>
      </c>
      <c r="E14891" t="s">
        <v>58043</v>
      </c>
      <c r="F14891" t="s">
        <v>58044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 t="s">
        <v>2129</v>
      </c>
      <c r="P14891" t="s">
        <v>397</v>
      </c>
      <c r="Q14891" t="s">
        <v>59</v>
      </c>
    </row>
    <row r="14892" spans="1:17" x14ac:dyDescent="0.25">
      <c r="A14892" t="s">
        <v>58045</v>
      </c>
      <c r="B14892" t="s">
        <v>58046</v>
      </c>
      <c r="C14892" s="1" t="str">
        <f t="shared" si="2176"/>
        <v>21:0763</v>
      </c>
      <c r="D14892" s="1" t="str">
        <f t="shared" si="2177"/>
        <v>21:0219</v>
      </c>
      <c r="E14892" t="s">
        <v>58047</v>
      </c>
      <c r="F14892" t="s">
        <v>58048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 t="s">
        <v>3022</v>
      </c>
      <c r="P14892" t="s">
        <v>2212</v>
      </c>
      <c r="Q14892" t="s">
        <v>35</v>
      </c>
    </row>
    <row r="14893" spans="1:17" x14ac:dyDescent="0.25">
      <c r="A14893" t="s">
        <v>58049</v>
      </c>
      <c r="B14893" t="s">
        <v>58050</v>
      </c>
      <c r="C14893" s="1" t="str">
        <f t="shared" si="2176"/>
        <v>21:0763</v>
      </c>
      <c r="D14893" s="1" t="str">
        <f t="shared" si="2177"/>
        <v>21:0219</v>
      </c>
      <c r="E14893" t="s">
        <v>58051</v>
      </c>
      <c r="F14893" t="s">
        <v>58052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 t="s">
        <v>652</v>
      </c>
      <c r="P14893" t="s">
        <v>583</v>
      </c>
      <c r="Q14893" t="s">
        <v>398</v>
      </c>
    </row>
    <row r="14894" spans="1:17" x14ac:dyDescent="0.25">
      <c r="A14894" t="s">
        <v>58053</v>
      </c>
      <c r="B14894" t="s">
        <v>58054</v>
      </c>
      <c r="C14894" s="1" t="str">
        <f t="shared" si="2176"/>
        <v>21:0763</v>
      </c>
      <c r="D14894" s="1" t="str">
        <f t="shared" si="2177"/>
        <v>21:0219</v>
      </c>
      <c r="E14894" t="s">
        <v>58055</v>
      </c>
      <c r="F14894" t="s">
        <v>58056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 t="s">
        <v>3065</v>
      </c>
      <c r="P14894" t="s">
        <v>22</v>
      </c>
      <c r="Q14894" t="s">
        <v>5130</v>
      </c>
    </row>
    <row r="14895" spans="1:17" x14ac:dyDescent="0.25">
      <c r="A14895" t="s">
        <v>58057</v>
      </c>
      <c r="B14895" t="s">
        <v>58058</v>
      </c>
      <c r="C14895" s="1" t="str">
        <f t="shared" si="2176"/>
        <v>21:0763</v>
      </c>
      <c r="D14895" s="1" t="str">
        <f t="shared" si="2177"/>
        <v>21:0219</v>
      </c>
      <c r="E14895" t="s">
        <v>58059</v>
      </c>
      <c r="F14895" t="s">
        <v>58060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 t="s">
        <v>588</v>
      </c>
      <c r="P14895" t="s">
        <v>2212</v>
      </c>
      <c r="Q14895" t="s">
        <v>35</v>
      </c>
    </row>
    <row r="14896" spans="1:17" x14ac:dyDescent="0.25">
      <c r="A14896" t="s">
        <v>58061</v>
      </c>
      <c r="B14896" t="s">
        <v>58062</v>
      </c>
      <c r="C14896" s="1" t="str">
        <f t="shared" si="2176"/>
        <v>21:0763</v>
      </c>
      <c r="D14896" s="1" t="str">
        <f t="shared" si="2177"/>
        <v>21:0219</v>
      </c>
      <c r="E14896" t="s">
        <v>58063</v>
      </c>
      <c r="F14896" t="s">
        <v>58064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 t="s">
        <v>101</v>
      </c>
      <c r="P14896" t="s">
        <v>391</v>
      </c>
      <c r="Q14896" t="s">
        <v>59</v>
      </c>
    </row>
    <row r="14897" spans="1:17" x14ac:dyDescent="0.25">
      <c r="A14897" t="s">
        <v>58065</v>
      </c>
      <c r="B14897" t="s">
        <v>58066</v>
      </c>
      <c r="C14897" s="1" t="str">
        <f t="shared" si="2176"/>
        <v>21:0763</v>
      </c>
      <c r="D14897" s="1" t="str">
        <f t="shared" si="2177"/>
        <v>21:0219</v>
      </c>
      <c r="E14897" t="s">
        <v>58067</v>
      </c>
      <c r="F14897" t="s">
        <v>58068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 t="s">
        <v>220</v>
      </c>
      <c r="P14897" t="s">
        <v>2212</v>
      </c>
      <c r="Q14897" t="s">
        <v>522</v>
      </c>
    </row>
    <row r="14898" spans="1:17" x14ac:dyDescent="0.25">
      <c r="A14898" t="s">
        <v>58069</v>
      </c>
      <c r="B14898" t="s">
        <v>58070</v>
      </c>
      <c r="C14898" s="1" t="str">
        <f t="shared" si="2176"/>
        <v>21:0763</v>
      </c>
      <c r="D14898" s="1" t="str">
        <f t="shared" si="2177"/>
        <v>21:0219</v>
      </c>
      <c r="E14898" t="s">
        <v>58071</v>
      </c>
      <c r="F14898" t="s">
        <v>58072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 t="s">
        <v>225</v>
      </c>
      <c r="P14898" t="s">
        <v>583</v>
      </c>
      <c r="Q14898" t="s">
        <v>392</v>
      </c>
    </row>
    <row r="14899" spans="1:17" x14ac:dyDescent="0.25">
      <c r="A14899" t="s">
        <v>58073</v>
      </c>
      <c r="B14899" t="s">
        <v>58074</v>
      </c>
      <c r="C14899" s="1" t="str">
        <f t="shared" si="2176"/>
        <v>21:0763</v>
      </c>
      <c r="D14899" s="1" t="str">
        <f t="shared" si="2177"/>
        <v>21:0219</v>
      </c>
      <c r="E14899" t="s">
        <v>58075</v>
      </c>
      <c r="F14899" t="s">
        <v>58076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 t="s">
        <v>21</v>
      </c>
      <c r="P14899" t="s">
        <v>356</v>
      </c>
      <c r="Q14899" t="s">
        <v>103</v>
      </c>
    </row>
    <row r="14900" spans="1:17" x14ac:dyDescent="0.25">
      <c r="A14900" t="s">
        <v>58077</v>
      </c>
      <c r="B14900" t="s">
        <v>58078</v>
      </c>
      <c r="C14900" s="1" t="str">
        <f t="shared" si="2176"/>
        <v>21:0763</v>
      </c>
      <c r="D14900" s="1" t="str">
        <f t="shared" si="2177"/>
        <v>21:0219</v>
      </c>
      <c r="E14900" t="s">
        <v>58079</v>
      </c>
      <c r="F14900" t="s">
        <v>58080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 t="s">
        <v>21</v>
      </c>
      <c r="P14900" t="s">
        <v>1515</v>
      </c>
      <c r="Q14900" t="s">
        <v>149</v>
      </c>
    </row>
    <row r="14901" spans="1:17" x14ac:dyDescent="0.25">
      <c r="A14901" t="s">
        <v>58081</v>
      </c>
      <c r="B14901" t="s">
        <v>58082</v>
      </c>
      <c r="C14901" s="1" t="str">
        <f t="shared" si="2176"/>
        <v>21:0763</v>
      </c>
      <c r="D14901" s="1" t="str">
        <f t="shared" si="2177"/>
        <v>21:0219</v>
      </c>
      <c r="E14901" t="s">
        <v>58079</v>
      </c>
      <c r="F14901" t="s">
        <v>58083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 t="s">
        <v>21</v>
      </c>
      <c r="P14901" t="s">
        <v>2212</v>
      </c>
      <c r="Q14901" t="s">
        <v>149</v>
      </c>
    </row>
    <row r="14902" spans="1:17" x14ac:dyDescent="0.25">
      <c r="A14902" t="s">
        <v>58084</v>
      </c>
      <c r="B14902" t="s">
        <v>58085</v>
      </c>
      <c r="C14902" s="1" t="str">
        <f t="shared" si="2176"/>
        <v>21:0763</v>
      </c>
      <c r="D14902" s="1" t="str">
        <f t="shared" si="2177"/>
        <v>21:0219</v>
      </c>
      <c r="E14902" t="s">
        <v>58086</v>
      </c>
      <c r="F14902" t="s">
        <v>58087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 t="s">
        <v>21</v>
      </c>
      <c r="P14902" t="s">
        <v>583</v>
      </c>
      <c r="Q14902" t="s">
        <v>16574</v>
      </c>
    </row>
    <row r="14903" spans="1:17" x14ac:dyDescent="0.25">
      <c r="A14903" t="s">
        <v>58088</v>
      </c>
      <c r="B14903" t="s">
        <v>58089</v>
      </c>
      <c r="C14903" s="1" t="str">
        <f t="shared" si="2176"/>
        <v>21:0763</v>
      </c>
      <c r="D14903" s="1" t="str">
        <f t="shared" si="2177"/>
        <v>21:0219</v>
      </c>
      <c r="E14903" t="s">
        <v>58090</v>
      </c>
      <c r="F14903" t="s">
        <v>58091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 t="s">
        <v>21</v>
      </c>
      <c r="P14903" t="s">
        <v>2212</v>
      </c>
      <c r="Q14903" t="s">
        <v>392</v>
      </c>
    </row>
    <row r="14904" spans="1:17" x14ac:dyDescent="0.25">
      <c r="A14904" t="s">
        <v>58092</v>
      </c>
      <c r="B14904" t="s">
        <v>58093</v>
      </c>
      <c r="C14904" s="1" t="str">
        <f t="shared" si="2176"/>
        <v>21:0763</v>
      </c>
      <c r="D14904" s="1" t="str">
        <f t="shared" si="2177"/>
        <v>21:0219</v>
      </c>
      <c r="E14904" t="s">
        <v>58094</v>
      </c>
      <c r="F14904" t="s">
        <v>58095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 t="s">
        <v>21</v>
      </c>
      <c r="P14904" t="s">
        <v>631</v>
      </c>
      <c r="Q14904" t="s">
        <v>198</v>
      </c>
    </row>
    <row r="14905" spans="1:17" x14ac:dyDescent="0.25">
      <c r="A14905" t="s">
        <v>58096</v>
      </c>
      <c r="B14905" t="s">
        <v>58097</v>
      </c>
      <c r="C14905" s="1" t="str">
        <f t="shared" si="2176"/>
        <v>21:0763</v>
      </c>
      <c r="D14905" s="1" t="str">
        <f t="shared" si="2177"/>
        <v>21:0219</v>
      </c>
      <c r="E14905" t="s">
        <v>58098</v>
      </c>
      <c r="F14905" t="s">
        <v>58099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 t="s">
        <v>21</v>
      </c>
      <c r="P14905" t="s">
        <v>636</v>
      </c>
      <c r="Q14905" t="s">
        <v>215</v>
      </c>
    </row>
    <row r="14906" spans="1:17" x14ac:dyDescent="0.25">
      <c r="A14906" t="s">
        <v>58100</v>
      </c>
      <c r="B14906" t="s">
        <v>58101</v>
      </c>
      <c r="C14906" s="1" t="str">
        <f t="shared" si="2176"/>
        <v>21:0763</v>
      </c>
      <c r="D14906" s="1" t="str">
        <f t="shared" si="2177"/>
        <v>21:0219</v>
      </c>
      <c r="E14906" t="s">
        <v>58102</v>
      </c>
      <c r="F14906" t="s">
        <v>58103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 t="s">
        <v>1771</v>
      </c>
      <c r="P14906" t="s">
        <v>2943</v>
      </c>
      <c r="Q14906" t="s">
        <v>392</v>
      </c>
    </row>
    <row r="14907" spans="1:17" x14ac:dyDescent="0.25">
      <c r="A14907" t="s">
        <v>58104</v>
      </c>
      <c r="B14907" t="s">
        <v>58105</v>
      </c>
      <c r="C14907" s="1" t="str">
        <f t="shared" si="2176"/>
        <v>21:0763</v>
      </c>
      <c r="D14907" s="1" t="str">
        <f t="shared" si="2177"/>
        <v>21:0219</v>
      </c>
      <c r="E14907" t="s">
        <v>58106</v>
      </c>
      <c r="F14907" t="s">
        <v>58107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 t="s">
        <v>64</v>
      </c>
      <c r="P14907" t="s">
        <v>391</v>
      </c>
      <c r="Q14907" t="s">
        <v>46</v>
      </c>
    </row>
    <row r="14908" spans="1:17" hidden="1" x14ac:dyDescent="0.25">
      <c r="A14908" t="s">
        <v>58108</v>
      </c>
      <c r="B14908" t="s">
        <v>58109</v>
      </c>
      <c r="C14908" s="1" t="str">
        <f t="shared" si="2176"/>
        <v>21:0763</v>
      </c>
      <c r="D14908" s="1" t="str">
        <f>HYPERLINK("http://geochem.nrcan.gc.ca/cdogs/content/svy/svy_e.htm", "")</f>
        <v/>
      </c>
      <c r="G14908" s="1" t="str">
        <f>HYPERLINK("http://geochem.nrcan.gc.ca/cdogs/content/cr_/cr_00087_e.htm", "87")</f>
        <v>87</v>
      </c>
      <c r="J14908" t="s">
        <v>11703</v>
      </c>
      <c r="K14908" t="s">
        <v>11704</v>
      </c>
      <c r="O14908" t="s">
        <v>630</v>
      </c>
      <c r="P14908" t="s">
        <v>397</v>
      </c>
      <c r="Q14908" t="s">
        <v>23</v>
      </c>
    </row>
    <row r="14909" spans="1:17" x14ac:dyDescent="0.25">
      <c r="A14909" t="s">
        <v>58110</v>
      </c>
      <c r="B14909" t="s">
        <v>58111</v>
      </c>
      <c r="C14909" s="1" t="str">
        <f t="shared" si="2176"/>
        <v>21:0763</v>
      </c>
      <c r="D14909" s="1" t="str">
        <f t="shared" ref="D14909:D14920" si="2180">HYPERLINK("http://geochem.nrcan.gc.ca/cdogs/content/svy/svy210219_e.htm", "21:0219")</f>
        <v>21:0219</v>
      </c>
      <c r="E14909" t="s">
        <v>58112</v>
      </c>
      <c r="F14909" t="s">
        <v>58113</v>
      </c>
      <c r="H14909">
        <v>62.455123700000001</v>
      </c>
      <c r="I14909">
        <v>-131.455725</v>
      </c>
      <c r="J14909" s="1" t="str">
        <f t="shared" ref="J14909:J14920" si="2181">HYPERLINK("http://geochem.nrcan.gc.ca/cdogs/content/kwd/kwd020018_e.htm", "Fluid (stream)")</f>
        <v>Fluid (stream)</v>
      </c>
      <c r="K14909" s="1" t="str">
        <f t="shared" ref="K14909:K14920" si="2182">HYPERLINK("http://geochem.nrcan.gc.ca/cdogs/content/kwd/kwd080007_e.htm", "Untreated Water")</f>
        <v>Untreated Water</v>
      </c>
      <c r="O14909" t="s">
        <v>113</v>
      </c>
      <c r="P14909" t="s">
        <v>8038</v>
      </c>
      <c r="Q14909" t="s">
        <v>198</v>
      </c>
    </row>
    <row r="14910" spans="1:17" x14ac:dyDescent="0.25">
      <c r="A14910" t="s">
        <v>58114</v>
      </c>
      <c r="B14910" t="s">
        <v>58115</v>
      </c>
      <c r="C14910" s="1" t="str">
        <f t="shared" si="2176"/>
        <v>21:0763</v>
      </c>
      <c r="D14910" s="1" t="str">
        <f t="shared" si="2180"/>
        <v>21:0219</v>
      </c>
      <c r="E14910" t="s">
        <v>58116</v>
      </c>
      <c r="F14910" t="s">
        <v>58117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 t="s">
        <v>21</v>
      </c>
      <c r="P14910" t="s">
        <v>54993</v>
      </c>
      <c r="Q14910" t="s">
        <v>29</v>
      </c>
    </row>
    <row r="14911" spans="1:17" x14ac:dyDescent="0.25">
      <c r="A14911" t="s">
        <v>58118</v>
      </c>
      <c r="B14911" t="s">
        <v>58119</v>
      </c>
      <c r="C14911" s="1" t="str">
        <f t="shared" si="2176"/>
        <v>21:0763</v>
      </c>
      <c r="D14911" s="1" t="str">
        <f t="shared" si="2180"/>
        <v>21:0219</v>
      </c>
      <c r="E14911" t="s">
        <v>58120</v>
      </c>
      <c r="F14911" t="s">
        <v>58121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 t="s">
        <v>21</v>
      </c>
      <c r="P14911" t="s">
        <v>36644</v>
      </c>
      <c r="Q14911" t="s">
        <v>103</v>
      </c>
    </row>
    <row r="14912" spans="1:17" x14ac:dyDescent="0.25">
      <c r="A14912" t="s">
        <v>58122</v>
      </c>
      <c r="B14912" t="s">
        <v>58123</v>
      </c>
      <c r="C14912" s="1" t="str">
        <f t="shared" si="2176"/>
        <v>21:0763</v>
      </c>
      <c r="D14912" s="1" t="str">
        <f t="shared" si="2180"/>
        <v>21:0219</v>
      </c>
      <c r="E14912" t="s">
        <v>58124</v>
      </c>
      <c r="F14912" t="s">
        <v>58125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 t="s">
        <v>64</v>
      </c>
      <c r="P14912" t="s">
        <v>631</v>
      </c>
      <c r="Q14912" t="s">
        <v>59</v>
      </c>
    </row>
    <row r="14913" spans="1:17" x14ac:dyDescent="0.25">
      <c r="A14913" t="s">
        <v>58126</v>
      </c>
      <c r="B14913" t="s">
        <v>58127</v>
      </c>
      <c r="C14913" s="1" t="str">
        <f t="shared" si="2176"/>
        <v>21:0763</v>
      </c>
      <c r="D14913" s="1" t="str">
        <f t="shared" si="2180"/>
        <v>21:0219</v>
      </c>
      <c r="E14913" t="s">
        <v>58128</v>
      </c>
      <c r="F14913" t="s">
        <v>58129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 t="s">
        <v>220</v>
      </c>
      <c r="P14913" t="s">
        <v>1631</v>
      </c>
      <c r="Q14913" t="s">
        <v>23</v>
      </c>
    </row>
    <row r="14914" spans="1:17" x14ac:dyDescent="0.25">
      <c r="A14914" t="s">
        <v>58130</v>
      </c>
      <c r="B14914" t="s">
        <v>58131</v>
      </c>
      <c r="C14914" s="1" t="str">
        <f t="shared" si="2176"/>
        <v>21:0763</v>
      </c>
      <c r="D14914" s="1" t="str">
        <f t="shared" si="2180"/>
        <v>21:0219</v>
      </c>
      <c r="E14914" t="s">
        <v>58132</v>
      </c>
      <c r="F14914" t="s">
        <v>58133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 t="s">
        <v>21</v>
      </c>
      <c r="P14914" t="s">
        <v>1515</v>
      </c>
      <c r="Q14914" t="s">
        <v>46</v>
      </c>
    </row>
    <row r="14915" spans="1:17" x14ac:dyDescent="0.25">
      <c r="A14915" t="s">
        <v>58134</v>
      </c>
      <c r="B14915" t="s">
        <v>58135</v>
      </c>
      <c r="C14915" s="1" t="str">
        <f t="shared" si="2176"/>
        <v>21:0763</v>
      </c>
      <c r="D14915" s="1" t="str">
        <f t="shared" si="2180"/>
        <v>21:0219</v>
      </c>
      <c r="E14915" t="s">
        <v>58136</v>
      </c>
      <c r="F14915" t="s">
        <v>58137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 t="s">
        <v>21</v>
      </c>
      <c r="P14915" t="s">
        <v>391</v>
      </c>
      <c r="Q14915" t="s">
        <v>103</v>
      </c>
    </row>
    <row r="14916" spans="1:17" x14ac:dyDescent="0.25">
      <c r="A14916" t="s">
        <v>58138</v>
      </c>
      <c r="B14916" t="s">
        <v>58139</v>
      </c>
      <c r="C14916" s="1" t="str">
        <f t="shared" si="2176"/>
        <v>21:0763</v>
      </c>
      <c r="D14916" s="1" t="str">
        <f t="shared" si="2180"/>
        <v>21:0219</v>
      </c>
      <c r="E14916" t="s">
        <v>58140</v>
      </c>
      <c r="F14916" t="s">
        <v>58141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 t="s">
        <v>21</v>
      </c>
      <c r="P14916" t="s">
        <v>2943</v>
      </c>
      <c r="Q14916" t="s">
        <v>29</v>
      </c>
    </row>
    <row r="14917" spans="1:17" x14ac:dyDescent="0.25">
      <c r="A14917" t="s">
        <v>58142</v>
      </c>
      <c r="B14917" t="s">
        <v>58143</v>
      </c>
      <c r="C14917" s="1" t="str">
        <f t="shared" si="2176"/>
        <v>21:0763</v>
      </c>
      <c r="D14917" s="1" t="str">
        <f t="shared" si="2180"/>
        <v>21:0219</v>
      </c>
      <c r="E14917" t="s">
        <v>58144</v>
      </c>
      <c r="F14917" t="s">
        <v>58145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 t="s">
        <v>21</v>
      </c>
      <c r="P14917" t="s">
        <v>556</v>
      </c>
      <c r="Q14917" t="s">
        <v>1528</v>
      </c>
    </row>
    <row r="14918" spans="1:17" x14ac:dyDescent="0.25">
      <c r="A14918" t="s">
        <v>58146</v>
      </c>
      <c r="B14918" t="s">
        <v>58147</v>
      </c>
      <c r="C14918" s="1" t="str">
        <f t="shared" si="2176"/>
        <v>21:0763</v>
      </c>
      <c r="D14918" s="1" t="str">
        <f t="shared" si="2180"/>
        <v>21:0219</v>
      </c>
      <c r="E14918" t="s">
        <v>58148</v>
      </c>
      <c r="F14918" t="s">
        <v>58149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 t="s">
        <v>21</v>
      </c>
      <c r="P14918" t="s">
        <v>631</v>
      </c>
      <c r="Q14918" t="s">
        <v>23</v>
      </c>
    </row>
    <row r="14919" spans="1:17" x14ac:dyDescent="0.25">
      <c r="A14919" t="s">
        <v>58150</v>
      </c>
      <c r="B14919" t="s">
        <v>58151</v>
      </c>
      <c r="C14919" s="1" t="str">
        <f t="shared" si="2176"/>
        <v>21:0763</v>
      </c>
      <c r="D14919" s="1" t="str">
        <f t="shared" si="2180"/>
        <v>21:0219</v>
      </c>
      <c r="E14919" t="s">
        <v>58152</v>
      </c>
      <c r="F14919" t="s">
        <v>58153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 t="s">
        <v>21</v>
      </c>
      <c r="P14919" t="s">
        <v>2943</v>
      </c>
      <c r="Q14919" t="s">
        <v>189</v>
      </c>
    </row>
    <row r="14920" spans="1:17" x14ac:dyDescent="0.25">
      <c r="A14920" t="s">
        <v>58154</v>
      </c>
      <c r="B14920" t="s">
        <v>58155</v>
      </c>
      <c r="C14920" s="1" t="str">
        <f t="shared" si="2176"/>
        <v>21:0763</v>
      </c>
      <c r="D14920" s="1" t="str">
        <f t="shared" si="2180"/>
        <v>21:0219</v>
      </c>
      <c r="E14920" t="s">
        <v>58156</v>
      </c>
      <c r="F14920" t="s">
        <v>58157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 t="s">
        <v>220</v>
      </c>
      <c r="P14920" t="s">
        <v>391</v>
      </c>
      <c r="Q14920" t="s">
        <v>16492</v>
      </c>
    </row>
    <row r="14921" spans="1:17" hidden="1" x14ac:dyDescent="0.25">
      <c r="A14921" t="s">
        <v>58158</v>
      </c>
      <c r="B14921" t="s">
        <v>58159</v>
      </c>
      <c r="C14921" s="1" t="str">
        <f t="shared" si="2176"/>
        <v>21:0763</v>
      </c>
      <c r="D14921" s="1" t="str">
        <f>HYPERLINK("http://geochem.nrcan.gc.ca/cdogs/content/svy/svy_e.htm", "")</f>
        <v/>
      </c>
      <c r="G14921" s="1" t="str">
        <f>HYPERLINK("http://geochem.nrcan.gc.ca/cdogs/content/cr_/cr_00088_e.htm", "88")</f>
        <v>88</v>
      </c>
      <c r="J14921" t="s">
        <v>11703</v>
      </c>
      <c r="K14921" t="s">
        <v>11704</v>
      </c>
      <c r="O14921" t="s">
        <v>220</v>
      </c>
      <c r="P14921" t="s">
        <v>2943</v>
      </c>
      <c r="Q14921" t="s">
        <v>71</v>
      </c>
    </row>
    <row r="14922" spans="1:17" x14ac:dyDescent="0.25">
      <c r="A14922" t="s">
        <v>58160</v>
      </c>
      <c r="B14922" t="s">
        <v>58161</v>
      </c>
      <c r="C14922" s="1" t="str">
        <f t="shared" si="2176"/>
        <v>21:0763</v>
      </c>
      <c r="D14922" s="1" t="str">
        <f t="shared" ref="D14922:D14946" si="2183">HYPERLINK("http://geochem.nrcan.gc.ca/cdogs/content/svy/svy210219_e.htm", "21:0219")</f>
        <v>21:0219</v>
      </c>
      <c r="E14922" t="s">
        <v>58162</v>
      </c>
      <c r="F14922" t="s">
        <v>58163</v>
      </c>
      <c r="H14922">
        <v>62.697068700000003</v>
      </c>
      <c r="I14922">
        <v>-130.66300330000001</v>
      </c>
      <c r="J14922" s="1" t="str">
        <f t="shared" ref="J14922:J14946" si="2184">HYPERLINK("http://geochem.nrcan.gc.ca/cdogs/content/kwd/kwd020018_e.htm", "Fluid (stream)")</f>
        <v>Fluid (stream)</v>
      </c>
      <c r="K14922" s="1" t="str">
        <f t="shared" ref="K14922:K14946" si="2185">HYPERLINK("http://geochem.nrcan.gc.ca/cdogs/content/kwd/kwd080007_e.htm", "Untreated Water")</f>
        <v>Untreated Water</v>
      </c>
      <c r="O14922" t="s">
        <v>21</v>
      </c>
      <c r="P14922" t="s">
        <v>397</v>
      </c>
      <c r="Q14922" t="s">
        <v>189</v>
      </c>
    </row>
    <row r="14923" spans="1:17" x14ac:dyDescent="0.25">
      <c r="A14923" t="s">
        <v>58164</v>
      </c>
      <c r="B14923" t="s">
        <v>58165</v>
      </c>
      <c r="C14923" s="1" t="str">
        <f t="shared" si="2176"/>
        <v>21:0763</v>
      </c>
      <c r="D14923" s="1" t="str">
        <f t="shared" si="2183"/>
        <v>21:0219</v>
      </c>
      <c r="E14923" t="s">
        <v>58166</v>
      </c>
      <c r="F14923" t="s">
        <v>58167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 t="s">
        <v>101</v>
      </c>
      <c r="P14923" t="s">
        <v>1631</v>
      </c>
      <c r="Q14923" t="s">
        <v>46</v>
      </c>
    </row>
    <row r="14924" spans="1:17" x14ac:dyDescent="0.25">
      <c r="A14924" t="s">
        <v>58168</v>
      </c>
      <c r="B14924" t="s">
        <v>58169</v>
      </c>
      <c r="C14924" s="1" t="str">
        <f t="shared" si="2176"/>
        <v>21:0763</v>
      </c>
      <c r="D14924" s="1" t="str">
        <f t="shared" si="2183"/>
        <v>21:0219</v>
      </c>
      <c r="E14924" t="s">
        <v>58166</v>
      </c>
      <c r="F14924" t="s">
        <v>58170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 t="s">
        <v>220</v>
      </c>
      <c r="P14924" t="s">
        <v>636</v>
      </c>
      <c r="Q14924" t="s">
        <v>29</v>
      </c>
    </row>
    <row r="14925" spans="1:17" x14ac:dyDescent="0.25">
      <c r="A14925" t="s">
        <v>58171</v>
      </c>
      <c r="B14925" t="s">
        <v>58172</v>
      </c>
      <c r="C14925" s="1" t="str">
        <f t="shared" si="2176"/>
        <v>21:0763</v>
      </c>
      <c r="D14925" s="1" t="str">
        <f t="shared" si="2183"/>
        <v>21:0219</v>
      </c>
      <c r="E14925" t="s">
        <v>58173</v>
      </c>
      <c r="F14925" t="s">
        <v>58174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 t="s">
        <v>576</v>
      </c>
      <c r="P14925" t="s">
        <v>3107</v>
      </c>
      <c r="Q14925" t="s">
        <v>29</v>
      </c>
    </row>
    <row r="14926" spans="1:17" x14ac:dyDescent="0.25">
      <c r="A14926" t="s">
        <v>58175</v>
      </c>
      <c r="B14926" t="s">
        <v>58176</v>
      </c>
      <c r="C14926" s="1" t="str">
        <f t="shared" si="2176"/>
        <v>21:0763</v>
      </c>
      <c r="D14926" s="1" t="str">
        <f t="shared" si="2183"/>
        <v>21:0219</v>
      </c>
      <c r="E14926" t="s">
        <v>58177</v>
      </c>
      <c r="F14926" t="s">
        <v>58178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 t="s">
        <v>2927</v>
      </c>
      <c r="P14926" t="s">
        <v>880</v>
      </c>
      <c r="Q14926" t="s">
        <v>35</v>
      </c>
    </row>
    <row r="14927" spans="1:17" x14ac:dyDescent="0.25">
      <c r="A14927" t="s">
        <v>58179</v>
      </c>
      <c r="B14927" t="s">
        <v>58180</v>
      </c>
      <c r="C14927" s="1" t="str">
        <f t="shared" si="2176"/>
        <v>21:0763</v>
      </c>
      <c r="D14927" s="1" t="str">
        <f t="shared" si="2183"/>
        <v>21:0219</v>
      </c>
      <c r="E14927" t="s">
        <v>58181</v>
      </c>
      <c r="F14927" t="s">
        <v>58182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 t="s">
        <v>3085</v>
      </c>
      <c r="P14927" t="s">
        <v>631</v>
      </c>
      <c r="Q14927" t="s">
        <v>392</v>
      </c>
    </row>
    <row r="14928" spans="1:17" x14ac:dyDescent="0.25">
      <c r="A14928" t="s">
        <v>58183</v>
      </c>
      <c r="B14928" t="s">
        <v>58184</v>
      </c>
      <c r="C14928" s="1" t="str">
        <f t="shared" si="2176"/>
        <v>21:0763</v>
      </c>
      <c r="D14928" s="1" t="str">
        <f t="shared" si="2183"/>
        <v>21:0219</v>
      </c>
      <c r="E14928" t="s">
        <v>58185</v>
      </c>
      <c r="F14928" t="s">
        <v>58186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  <c r="O14928" t="s">
        <v>108</v>
      </c>
      <c r="P14928" t="s">
        <v>108</v>
      </c>
      <c r="Q14928" t="s">
        <v>108</v>
      </c>
    </row>
    <row r="14929" spans="1:17" x14ac:dyDescent="0.25">
      <c r="A14929" t="s">
        <v>58187</v>
      </c>
      <c r="B14929" t="s">
        <v>58188</v>
      </c>
      <c r="C14929" s="1" t="str">
        <f t="shared" si="2176"/>
        <v>21:0763</v>
      </c>
      <c r="D14929" s="1" t="str">
        <f t="shared" si="2183"/>
        <v>21:0219</v>
      </c>
      <c r="E14929" t="s">
        <v>58189</v>
      </c>
      <c r="F14929" t="s">
        <v>58190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 t="s">
        <v>14276</v>
      </c>
      <c r="P14929" t="s">
        <v>4464</v>
      </c>
      <c r="Q14929" t="s">
        <v>392</v>
      </c>
    </row>
    <row r="14930" spans="1:17" x14ac:dyDescent="0.25">
      <c r="A14930" t="s">
        <v>58191</v>
      </c>
      <c r="B14930" t="s">
        <v>58192</v>
      </c>
      <c r="C14930" s="1" t="str">
        <f t="shared" si="2176"/>
        <v>21:0763</v>
      </c>
      <c r="D14930" s="1" t="str">
        <f t="shared" si="2183"/>
        <v>21:0219</v>
      </c>
      <c r="E14930" t="s">
        <v>58193</v>
      </c>
      <c r="F14930" t="s">
        <v>58194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 t="s">
        <v>21</v>
      </c>
      <c r="P14930" t="s">
        <v>1631</v>
      </c>
      <c r="Q14930" t="s">
        <v>215</v>
      </c>
    </row>
    <row r="14931" spans="1:17" x14ac:dyDescent="0.25">
      <c r="A14931" t="s">
        <v>58195</v>
      </c>
      <c r="B14931" t="s">
        <v>58196</v>
      </c>
      <c r="C14931" s="1" t="str">
        <f t="shared" si="2176"/>
        <v>21:0763</v>
      </c>
      <c r="D14931" s="1" t="str">
        <f t="shared" si="2183"/>
        <v>21:0219</v>
      </c>
      <c r="E14931" t="s">
        <v>58197</v>
      </c>
      <c r="F14931" t="s">
        <v>58198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 t="s">
        <v>21</v>
      </c>
      <c r="P14931" t="s">
        <v>19430</v>
      </c>
      <c r="Q14931" t="s">
        <v>35</v>
      </c>
    </row>
    <row r="14932" spans="1:17" x14ac:dyDescent="0.25">
      <c r="A14932" t="s">
        <v>58199</v>
      </c>
      <c r="B14932" t="s">
        <v>58200</v>
      </c>
      <c r="C14932" s="1" t="str">
        <f t="shared" si="2176"/>
        <v>21:0763</v>
      </c>
      <c r="D14932" s="1" t="str">
        <f t="shared" si="2183"/>
        <v>21:0219</v>
      </c>
      <c r="E14932" t="s">
        <v>58201</v>
      </c>
      <c r="F14932" t="s">
        <v>58202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 t="s">
        <v>21</v>
      </c>
      <c r="P14932" t="s">
        <v>397</v>
      </c>
      <c r="Q14932" t="s">
        <v>88</v>
      </c>
    </row>
    <row r="14933" spans="1:17" x14ac:dyDescent="0.25">
      <c r="A14933" t="s">
        <v>58203</v>
      </c>
      <c r="B14933" t="s">
        <v>58204</v>
      </c>
      <c r="C14933" s="1" t="str">
        <f t="shared" si="2176"/>
        <v>21:0763</v>
      </c>
      <c r="D14933" s="1" t="str">
        <f t="shared" si="2183"/>
        <v>21:0219</v>
      </c>
      <c r="E14933" t="s">
        <v>58205</v>
      </c>
      <c r="F14933" t="s">
        <v>58206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 t="s">
        <v>21</v>
      </c>
      <c r="P14933" t="s">
        <v>1515</v>
      </c>
      <c r="Q14933" t="s">
        <v>171</v>
      </c>
    </row>
    <row r="14934" spans="1:17" x14ac:dyDescent="0.25">
      <c r="A14934" t="s">
        <v>58207</v>
      </c>
      <c r="B14934" t="s">
        <v>58208</v>
      </c>
      <c r="C14934" s="1" t="str">
        <f t="shared" si="2176"/>
        <v>21:0763</v>
      </c>
      <c r="D14934" s="1" t="str">
        <f t="shared" si="2183"/>
        <v>21:0219</v>
      </c>
      <c r="E14934" t="s">
        <v>58209</v>
      </c>
      <c r="F14934" t="s">
        <v>58210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 t="s">
        <v>21</v>
      </c>
      <c r="P14934" t="s">
        <v>1631</v>
      </c>
      <c r="Q14934" t="s">
        <v>189</v>
      </c>
    </row>
    <row r="14935" spans="1:17" x14ac:dyDescent="0.25">
      <c r="A14935" t="s">
        <v>58211</v>
      </c>
      <c r="B14935" t="s">
        <v>58212</v>
      </c>
      <c r="C14935" s="1" t="str">
        <f t="shared" si="2176"/>
        <v>21:0763</v>
      </c>
      <c r="D14935" s="1" t="str">
        <f t="shared" si="2183"/>
        <v>21:0219</v>
      </c>
      <c r="E14935" t="s">
        <v>58213</v>
      </c>
      <c r="F14935" t="s">
        <v>58214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 t="s">
        <v>21</v>
      </c>
      <c r="P14935" t="s">
        <v>3857</v>
      </c>
      <c r="Q14935" t="s">
        <v>103</v>
      </c>
    </row>
    <row r="14936" spans="1:17" x14ac:dyDescent="0.25">
      <c r="A14936" t="s">
        <v>58215</v>
      </c>
      <c r="B14936" t="s">
        <v>58216</v>
      </c>
      <c r="C14936" s="1" t="str">
        <f t="shared" si="2176"/>
        <v>21:0763</v>
      </c>
      <c r="D14936" s="1" t="str">
        <f t="shared" si="2183"/>
        <v>21:0219</v>
      </c>
      <c r="E14936" t="s">
        <v>58217</v>
      </c>
      <c r="F14936" t="s">
        <v>58218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 t="s">
        <v>225</v>
      </c>
      <c r="P14936" t="s">
        <v>1598</v>
      </c>
      <c r="Q14936" t="s">
        <v>29</v>
      </c>
    </row>
    <row r="14937" spans="1:17" x14ac:dyDescent="0.25">
      <c r="A14937" t="s">
        <v>58219</v>
      </c>
      <c r="B14937" t="s">
        <v>58220</v>
      </c>
      <c r="C14937" s="1" t="str">
        <f t="shared" si="2176"/>
        <v>21:0763</v>
      </c>
      <c r="D14937" s="1" t="str">
        <f t="shared" si="2183"/>
        <v>21:0219</v>
      </c>
      <c r="E14937" t="s">
        <v>58221</v>
      </c>
      <c r="F14937" t="s">
        <v>58222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 t="s">
        <v>21</v>
      </c>
      <c r="P14937" t="s">
        <v>631</v>
      </c>
      <c r="Q14937" t="s">
        <v>198</v>
      </c>
    </row>
    <row r="14938" spans="1:17" x14ac:dyDescent="0.25">
      <c r="A14938" t="s">
        <v>58223</v>
      </c>
      <c r="B14938" t="s">
        <v>58224</v>
      </c>
      <c r="C14938" s="1" t="str">
        <f t="shared" ref="C14938:C14969" si="2186">HYPERLINK("http://geochem.nrcan.gc.ca/cdogs/content/bdl/bdl210763_e.htm", "21:0763")</f>
        <v>21:0763</v>
      </c>
      <c r="D14938" s="1" t="str">
        <f t="shared" si="2183"/>
        <v>21:0219</v>
      </c>
      <c r="E14938" t="s">
        <v>58225</v>
      </c>
      <c r="F14938" t="s">
        <v>58226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 t="s">
        <v>21</v>
      </c>
      <c r="P14938" t="s">
        <v>2212</v>
      </c>
      <c r="Q14938" t="s">
        <v>198</v>
      </c>
    </row>
    <row r="14939" spans="1:17" x14ac:dyDescent="0.25">
      <c r="A14939" t="s">
        <v>58227</v>
      </c>
      <c r="B14939" t="s">
        <v>58228</v>
      </c>
      <c r="C14939" s="1" t="str">
        <f t="shared" si="2186"/>
        <v>21:0763</v>
      </c>
      <c r="D14939" s="1" t="str">
        <f t="shared" si="2183"/>
        <v>21:0219</v>
      </c>
      <c r="E14939" t="s">
        <v>58229</v>
      </c>
      <c r="F14939" t="s">
        <v>58230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 t="s">
        <v>64</v>
      </c>
      <c r="P14939" t="s">
        <v>583</v>
      </c>
      <c r="Q14939" t="s">
        <v>103</v>
      </c>
    </row>
    <row r="14940" spans="1:17" x14ac:dyDescent="0.25">
      <c r="A14940" t="s">
        <v>58231</v>
      </c>
      <c r="B14940" t="s">
        <v>58232</v>
      </c>
      <c r="C14940" s="1" t="str">
        <f t="shared" si="2186"/>
        <v>21:0763</v>
      </c>
      <c r="D14940" s="1" t="str">
        <f t="shared" si="2183"/>
        <v>21:0219</v>
      </c>
      <c r="E14940" t="s">
        <v>58229</v>
      </c>
      <c r="F14940" t="s">
        <v>58233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 t="s">
        <v>588</v>
      </c>
      <c r="P14940" t="s">
        <v>583</v>
      </c>
      <c r="Q14940" t="s">
        <v>71</v>
      </c>
    </row>
    <row r="14941" spans="1:17" x14ac:dyDescent="0.25">
      <c r="A14941" t="s">
        <v>58234</v>
      </c>
      <c r="B14941" t="s">
        <v>58235</v>
      </c>
      <c r="C14941" s="1" t="str">
        <f t="shared" si="2186"/>
        <v>21:0763</v>
      </c>
      <c r="D14941" s="1" t="str">
        <f t="shared" si="2183"/>
        <v>21:0219</v>
      </c>
      <c r="E14941" t="s">
        <v>58236</v>
      </c>
      <c r="F14941" t="s">
        <v>58237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 t="s">
        <v>64</v>
      </c>
      <c r="P14941" t="s">
        <v>3569</v>
      </c>
      <c r="Q14941" t="s">
        <v>23</v>
      </c>
    </row>
    <row r="14942" spans="1:17" x14ac:dyDescent="0.25">
      <c r="A14942" t="s">
        <v>58238</v>
      </c>
      <c r="B14942" t="s">
        <v>58239</v>
      </c>
      <c r="C14942" s="1" t="str">
        <f t="shared" si="2186"/>
        <v>21:0763</v>
      </c>
      <c r="D14942" s="1" t="str">
        <f t="shared" si="2183"/>
        <v>21:0219</v>
      </c>
      <c r="E14942" t="s">
        <v>58240</v>
      </c>
      <c r="F14942" t="s">
        <v>58241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 t="s">
        <v>21</v>
      </c>
      <c r="P14942" t="s">
        <v>631</v>
      </c>
      <c r="Q14942" t="s">
        <v>23</v>
      </c>
    </row>
    <row r="14943" spans="1:17" x14ac:dyDescent="0.25">
      <c r="A14943" t="s">
        <v>58242</v>
      </c>
      <c r="B14943" t="s">
        <v>58243</v>
      </c>
      <c r="C14943" s="1" t="str">
        <f t="shared" si="2186"/>
        <v>21:0763</v>
      </c>
      <c r="D14943" s="1" t="str">
        <f t="shared" si="2183"/>
        <v>21:0219</v>
      </c>
      <c r="E14943" t="s">
        <v>58244</v>
      </c>
      <c r="F14943" t="s">
        <v>58245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 t="s">
        <v>21</v>
      </c>
      <c r="P14943" t="s">
        <v>658</v>
      </c>
      <c r="Q14943" t="s">
        <v>29</v>
      </c>
    </row>
    <row r="14944" spans="1:17" x14ac:dyDescent="0.25">
      <c r="A14944" t="s">
        <v>58246</v>
      </c>
      <c r="B14944" t="s">
        <v>58247</v>
      </c>
      <c r="C14944" s="1" t="str">
        <f t="shared" si="2186"/>
        <v>21:0763</v>
      </c>
      <c r="D14944" s="1" t="str">
        <f t="shared" si="2183"/>
        <v>21:0219</v>
      </c>
      <c r="E14944" t="s">
        <v>58248</v>
      </c>
      <c r="F14944" t="s">
        <v>58249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 t="s">
        <v>21</v>
      </c>
      <c r="P14944" t="s">
        <v>636</v>
      </c>
      <c r="Q14944" t="s">
        <v>46</v>
      </c>
    </row>
    <row r="14945" spans="1:17" x14ac:dyDescent="0.25">
      <c r="A14945" t="s">
        <v>58250</v>
      </c>
      <c r="B14945" t="s">
        <v>58251</v>
      </c>
      <c r="C14945" s="1" t="str">
        <f t="shared" si="2186"/>
        <v>21:0763</v>
      </c>
      <c r="D14945" s="1" t="str">
        <f t="shared" si="2183"/>
        <v>21:0219</v>
      </c>
      <c r="E14945" t="s">
        <v>58252</v>
      </c>
      <c r="F14945" t="s">
        <v>58253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 t="s">
        <v>21</v>
      </c>
      <c r="P14945" t="s">
        <v>391</v>
      </c>
      <c r="Q14945" t="s">
        <v>29</v>
      </c>
    </row>
    <row r="14946" spans="1:17" x14ac:dyDescent="0.25">
      <c r="A14946" t="s">
        <v>58254</v>
      </c>
      <c r="B14946" t="s">
        <v>58255</v>
      </c>
      <c r="C14946" s="1" t="str">
        <f t="shared" si="2186"/>
        <v>21:0763</v>
      </c>
      <c r="D14946" s="1" t="str">
        <f t="shared" si="2183"/>
        <v>21:0219</v>
      </c>
      <c r="E14946" t="s">
        <v>58256</v>
      </c>
      <c r="F14946" t="s">
        <v>58257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 t="s">
        <v>21</v>
      </c>
      <c r="P14946" t="s">
        <v>1631</v>
      </c>
      <c r="Q14946" t="s">
        <v>23</v>
      </c>
    </row>
    <row r="14947" spans="1:17" hidden="1" x14ac:dyDescent="0.25">
      <c r="A14947" t="s">
        <v>58258</v>
      </c>
      <c r="B14947" t="s">
        <v>58259</v>
      </c>
      <c r="C14947" s="1" t="str">
        <f t="shared" si="2186"/>
        <v>21:0763</v>
      </c>
      <c r="D14947" s="1" t="str">
        <f>HYPERLINK("http://geochem.nrcan.gc.ca/cdogs/content/svy/svy_e.htm", "")</f>
        <v/>
      </c>
      <c r="G14947" s="1" t="str">
        <f>HYPERLINK("http://geochem.nrcan.gc.ca/cdogs/content/cr_/cr_00088_e.htm", "88")</f>
        <v>88</v>
      </c>
      <c r="J14947" t="s">
        <v>11703</v>
      </c>
      <c r="K14947" t="s">
        <v>11704</v>
      </c>
      <c r="O14947" t="s">
        <v>244</v>
      </c>
      <c r="P14947" t="s">
        <v>2943</v>
      </c>
      <c r="Q14947" t="s">
        <v>46</v>
      </c>
    </row>
    <row r="14948" spans="1:17" x14ac:dyDescent="0.25">
      <c r="A14948" t="s">
        <v>58260</v>
      </c>
      <c r="B14948" t="s">
        <v>58261</v>
      </c>
      <c r="C14948" s="1" t="str">
        <f t="shared" si="2186"/>
        <v>21:0763</v>
      </c>
      <c r="D14948" s="1" t="str">
        <f t="shared" ref="D14948:D14968" si="2187">HYPERLINK("http://geochem.nrcan.gc.ca/cdogs/content/svy/svy210219_e.htm", "21:0219")</f>
        <v>21:0219</v>
      </c>
      <c r="E14948" t="s">
        <v>58262</v>
      </c>
      <c r="F14948" t="s">
        <v>58263</v>
      </c>
      <c r="H14948">
        <v>62.622720299999997</v>
      </c>
      <c r="I14948">
        <v>-130.8504508</v>
      </c>
      <c r="J14948" s="1" t="str">
        <f t="shared" ref="J14948:J14968" si="2188">HYPERLINK("http://geochem.nrcan.gc.ca/cdogs/content/kwd/kwd020018_e.htm", "Fluid (stream)")</f>
        <v>Fluid (stream)</v>
      </c>
      <c r="K14948" s="1" t="str">
        <f t="shared" ref="K14948:K14968" si="2189">HYPERLINK("http://geochem.nrcan.gc.ca/cdogs/content/kwd/kwd080007_e.htm", "Untreated Water")</f>
        <v>Untreated Water</v>
      </c>
      <c r="O14948" t="s">
        <v>21</v>
      </c>
      <c r="P14948" t="s">
        <v>1515</v>
      </c>
      <c r="Q14948" t="s">
        <v>93</v>
      </c>
    </row>
    <row r="14949" spans="1:17" x14ac:dyDescent="0.25">
      <c r="A14949" t="s">
        <v>58264</v>
      </c>
      <c r="B14949" t="s">
        <v>58265</v>
      </c>
      <c r="C14949" s="1" t="str">
        <f t="shared" si="2186"/>
        <v>21:0763</v>
      </c>
      <c r="D14949" s="1" t="str">
        <f t="shared" si="2187"/>
        <v>21:0219</v>
      </c>
      <c r="E14949" t="s">
        <v>58266</v>
      </c>
      <c r="F14949" t="s">
        <v>58267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 t="s">
        <v>21</v>
      </c>
      <c r="P14949" t="s">
        <v>631</v>
      </c>
      <c r="Q14949" t="s">
        <v>103</v>
      </c>
    </row>
    <row r="14950" spans="1:17" x14ac:dyDescent="0.25">
      <c r="A14950" t="s">
        <v>58268</v>
      </c>
      <c r="B14950" t="s">
        <v>58269</v>
      </c>
      <c r="C14950" s="1" t="str">
        <f t="shared" si="2186"/>
        <v>21:0763</v>
      </c>
      <c r="D14950" s="1" t="str">
        <f t="shared" si="2187"/>
        <v>21:0219</v>
      </c>
      <c r="E14950" t="s">
        <v>58270</v>
      </c>
      <c r="F14950" t="s">
        <v>58271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 t="s">
        <v>220</v>
      </c>
      <c r="P14950" t="s">
        <v>1631</v>
      </c>
      <c r="Q14950" t="s">
        <v>103</v>
      </c>
    </row>
    <row r="14951" spans="1:17" x14ac:dyDescent="0.25">
      <c r="A14951" t="s">
        <v>58272</v>
      </c>
      <c r="B14951" t="s">
        <v>58273</v>
      </c>
      <c r="C14951" s="1" t="str">
        <f t="shared" si="2186"/>
        <v>21:0763</v>
      </c>
      <c r="D14951" s="1" t="str">
        <f t="shared" si="2187"/>
        <v>21:0219</v>
      </c>
      <c r="E14951" t="s">
        <v>58274</v>
      </c>
      <c r="F14951" t="s">
        <v>58275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 t="s">
        <v>21</v>
      </c>
      <c r="P14951" t="s">
        <v>636</v>
      </c>
      <c r="Q14951" t="s">
        <v>46</v>
      </c>
    </row>
    <row r="14952" spans="1:17" x14ac:dyDescent="0.25">
      <c r="A14952" t="s">
        <v>58276</v>
      </c>
      <c r="B14952" t="s">
        <v>58277</v>
      </c>
      <c r="C14952" s="1" t="str">
        <f t="shared" si="2186"/>
        <v>21:0763</v>
      </c>
      <c r="D14952" s="1" t="str">
        <f t="shared" si="2187"/>
        <v>21:0219</v>
      </c>
      <c r="E14952" t="s">
        <v>58278</v>
      </c>
      <c r="F14952" t="s">
        <v>58279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 t="s">
        <v>220</v>
      </c>
      <c r="P14952" t="s">
        <v>636</v>
      </c>
      <c r="Q14952" t="s">
        <v>392</v>
      </c>
    </row>
    <row r="14953" spans="1:17" x14ac:dyDescent="0.25">
      <c r="A14953" t="s">
        <v>58280</v>
      </c>
      <c r="B14953" t="s">
        <v>58281</v>
      </c>
      <c r="C14953" s="1" t="str">
        <f t="shared" si="2186"/>
        <v>21:0763</v>
      </c>
      <c r="D14953" s="1" t="str">
        <f t="shared" si="2187"/>
        <v>21:0219</v>
      </c>
      <c r="E14953" t="s">
        <v>58282</v>
      </c>
      <c r="F14953" t="s">
        <v>58283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 t="s">
        <v>64</v>
      </c>
      <c r="P14953" t="s">
        <v>1515</v>
      </c>
      <c r="Q14953" t="s">
        <v>392</v>
      </c>
    </row>
    <row r="14954" spans="1:17" x14ac:dyDescent="0.25">
      <c r="A14954" t="s">
        <v>58284</v>
      </c>
      <c r="B14954" t="s">
        <v>58285</v>
      </c>
      <c r="C14954" s="1" t="str">
        <f t="shared" si="2186"/>
        <v>21:0763</v>
      </c>
      <c r="D14954" s="1" t="str">
        <f t="shared" si="2187"/>
        <v>21:0219</v>
      </c>
      <c r="E14954" t="s">
        <v>58286</v>
      </c>
      <c r="F14954" t="s">
        <v>58287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 t="s">
        <v>21</v>
      </c>
      <c r="P14954" t="s">
        <v>3107</v>
      </c>
      <c r="Q14954" t="s">
        <v>71</v>
      </c>
    </row>
    <row r="14955" spans="1:17" x14ac:dyDescent="0.25">
      <c r="A14955" t="s">
        <v>58288</v>
      </c>
      <c r="B14955" t="s">
        <v>58289</v>
      </c>
      <c r="C14955" s="1" t="str">
        <f t="shared" si="2186"/>
        <v>21:0763</v>
      </c>
      <c r="D14955" s="1" t="str">
        <f t="shared" si="2187"/>
        <v>21:0219</v>
      </c>
      <c r="E14955" t="s">
        <v>58290</v>
      </c>
      <c r="F14955" t="s">
        <v>58291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 t="s">
        <v>101</v>
      </c>
      <c r="P14955" t="s">
        <v>2212</v>
      </c>
      <c r="Q14955" t="s">
        <v>52</v>
      </c>
    </row>
    <row r="14956" spans="1:17" x14ac:dyDescent="0.25">
      <c r="A14956" t="s">
        <v>58292</v>
      </c>
      <c r="B14956" t="s">
        <v>58293</v>
      </c>
      <c r="C14956" s="1" t="str">
        <f t="shared" si="2186"/>
        <v>21:0763</v>
      </c>
      <c r="D14956" s="1" t="str">
        <f t="shared" si="2187"/>
        <v>21:0219</v>
      </c>
      <c r="E14956" t="s">
        <v>58294</v>
      </c>
      <c r="F14956" t="s">
        <v>58295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 t="s">
        <v>2257</v>
      </c>
      <c r="P14956" t="s">
        <v>556</v>
      </c>
      <c r="Q14956" t="s">
        <v>29</v>
      </c>
    </row>
    <row r="14957" spans="1:17" x14ac:dyDescent="0.25">
      <c r="A14957" t="s">
        <v>58296</v>
      </c>
      <c r="B14957" t="s">
        <v>58297</v>
      </c>
      <c r="C14957" s="1" t="str">
        <f t="shared" si="2186"/>
        <v>21:0763</v>
      </c>
      <c r="D14957" s="1" t="str">
        <f t="shared" si="2187"/>
        <v>21:0219</v>
      </c>
      <c r="E14957" t="s">
        <v>58298</v>
      </c>
      <c r="F14957" t="s">
        <v>58299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 t="s">
        <v>3089</v>
      </c>
      <c r="P14957" t="s">
        <v>3857</v>
      </c>
      <c r="Q14957" t="s">
        <v>103</v>
      </c>
    </row>
    <row r="14958" spans="1:17" x14ac:dyDescent="0.25">
      <c r="A14958" t="s">
        <v>58300</v>
      </c>
      <c r="B14958" t="s">
        <v>58301</v>
      </c>
      <c r="C14958" s="1" t="str">
        <f t="shared" si="2186"/>
        <v>21:0763</v>
      </c>
      <c r="D14958" s="1" t="str">
        <f t="shared" si="2187"/>
        <v>21:0219</v>
      </c>
      <c r="E14958" t="s">
        <v>58298</v>
      </c>
      <c r="F14958" t="s">
        <v>58302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 t="s">
        <v>3655</v>
      </c>
      <c r="P14958" t="s">
        <v>4550</v>
      </c>
      <c r="Q14958" t="s">
        <v>71</v>
      </c>
    </row>
    <row r="14959" spans="1:17" x14ac:dyDescent="0.25">
      <c r="A14959" t="s">
        <v>58303</v>
      </c>
      <c r="B14959" t="s">
        <v>58304</v>
      </c>
      <c r="C14959" s="1" t="str">
        <f t="shared" si="2186"/>
        <v>21:0763</v>
      </c>
      <c r="D14959" s="1" t="str">
        <f t="shared" si="2187"/>
        <v>21:0219</v>
      </c>
      <c r="E14959" t="s">
        <v>58305</v>
      </c>
      <c r="F14959" t="s">
        <v>58306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 t="s">
        <v>58307</v>
      </c>
      <c r="P14959" t="s">
        <v>3066</v>
      </c>
      <c r="Q14959" t="s">
        <v>398</v>
      </c>
    </row>
    <row r="14960" spans="1:17" x14ac:dyDescent="0.25">
      <c r="A14960" t="s">
        <v>58308</v>
      </c>
      <c r="B14960" t="s">
        <v>58309</v>
      </c>
      <c r="C14960" s="1" t="str">
        <f t="shared" si="2186"/>
        <v>21:0763</v>
      </c>
      <c r="D14960" s="1" t="str">
        <f t="shared" si="2187"/>
        <v>21:0219</v>
      </c>
      <c r="E14960" t="s">
        <v>58310</v>
      </c>
      <c r="F14960" t="s">
        <v>58311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 t="s">
        <v>551</v>
      </c>
      <c r="P14960" t="s">
        <v>1515</v>
      </c>
      <c r="Q14960" t="s">
        <v>93</v>
      </c>
    </row>
    <row r="14961" spans="1:17" x14ac:dyDescent="0.25">
      <c r="A14961" t="s">
        <v>58312</v>
      </c>
      <c r="B14961" t="s">
        <v>58313</v>
      </c>
      <c r="C14961" s="1" t="str">
        <f t="shared" si="2186"/>
        <v>21:0763</v>
      </c>
      <c r="D14961" s="1" t="str">
        <f t="shared" si="2187"/>
        <v>21:0219</v>
      </c>
      <c r="E14961" t="s">
        <v>58314</v>
      </c>
      <c r="F14961" t="s">
        <v>58315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 t="s">
        <v>59</v>
      </c>
      <c r="P14961" t="s">
        <v>5724</v>
      </c>
      <c r="Q14961" t="s">
        <v>398</v>
      </c>
    </row>
    <row r="14962" spans="1:17" x14ac:dyDescent="0.25">
      <c r="A14962" t="s">
        <v>58316</v>
      </c>
      <c r="B14962" t="s">
        <v>58317</v>
      </c>
      <c r="C14962" s="1" t="str">
        <f t="shared" si="2186"/>
        <v>21:0763</v>
      </c>
      <c r="D14962" s="1" t="str">
        <f t="shared" si="2187"/>
        <v>21:0219</v>
      </c>
      <c r="E14962" t="s">
        <v>58318</v>
      </c>
      <c r="F14962" t="s">
        <v>58319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 t="s">
        <v>4378</v>
      </c>
      <c r="P14962" t="s">
        <v>4464</v>
      </c>
      <c r="Q14962" t="s">
        <v>59</v>
      </c>
    </row>
    <row r="14963" spans="1:17" x14ac:dyDescent="0.25">
      <c r="A14963" t="s">
        <v>58320</v>
      </c>
      <c r="B14963" t="s">
        <v>58321</v>
      </c>
      <c r="C14963" s="1" t="str">
        <f t="shared" si="2186"/>
        <v>21:0763</v>
      </c>
      <c r="D14963" s="1" t="str">
        <f t="shared" si="2187"/>
        <v>21:0219</v>
      </c>
      <c r="E14963" t="s">
        <v>58322</v>
      </c>
      <c r="F14963" t="s">
        <v>58323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 t="s">
        <v>3590</v>
      </c>
      <c r="P14963" t="s">
        <v>6370</v>
      </c>
      <c r="Q14963" t="s">
        <v>71</v>
      </c>
    </row>
    <row r="14964" spans="1:17" x14ac:dyDescent="0.25">
      <c r="A14964" t="s">
        <v>58324</v>
      </c>
      <c r="B14964" t="s">
        <v>58325</v>
      </c>
      <c r="C14964" s="1" t="str">
        <f t="shared" si="2186"/>
        <v>21:0763</v>
      </c>
      <c r="D14964" s="1" t="str">
        <f t="shared" si="2187"/>
        <v>21:0219</v>
      </c>
      <c r="E14964" t="s">
        <v>58326</v>
      </c>
      <c r="F14964" t="s">
        <v>58327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 t="s">
        <v>551</v>
      </c>
      <c r="P14964" t="s">
        <v>631</v>
      </c>
      <c r="Q14964" t="s">
        <v>59</v>
      </c>
    </row>
    <row r="14965" spans="1:17" x14ac:dyDescent="0.25">
      <c r="A14965" t="s">
        <v>58328</v>
      </c>
      <c r="B14965" t="s">
        <v>58329</v>
      </c>
      <c r="C14965" s="1" t="str">
        <f t="shared" si="2186"/>
        <v>21:0763</v>
      </c>
      <c r="D14965" s="1" t="str">
        <f t="shared" si="2187"/>
        <v>21:0219</v>
      </c>
      <c r="E14965" t="s">
        <v>58330</v>
      </c>
      <c r="F14965" t="s">
        <v>58331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  <c r="O14965" t="s">
        <v>108</v>
      </c>
      <c r="P14965" t="s">
        <v>108</v>
      </c>
      <c r="Q14965" t="s">
        <v>108</v>
      </c>
    </row>
    <row r="14966" spans="1:17" x14ac:dyDescent="0.25">
      <c r="A14966" t="s">
        <v>58332</v>
      </c>
      <c r="B14966" t="s">
        <v>58333</v>
      </c>
      <c r="C14966" s="1" t="str">
        <f t="shared" si="2186"/>
        <v>21:0763</v>
      </c>
      <c r="D14966" s="1" t="str">
        <f t="shared" si="2187"/>
        <v>21:0219</v>
      </c>
      <c r="E14966" t="s">
        <v>58334</v>
      </c>
      <c r="F14966" t="s">
        <v>58335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 t="s">
        <v>327</v>
      </c>
      <c r="P14966" t="s">
        <v>8038</v>
      </c>
      <c r="Q14966" t="s">
        <v>198</v>
      </c>
    </row>
    <row r="14967" spans="1:17" x14ac:dyDescent="0.25">
      <c r="A14967" t="s">
        <v>58336</v>
      </c>
      <c r="B14967" t="s">
        <v>58337</v>
      </c>
      <c r="C14967" s="1" t="str">
        <f t="shared" si="2186"/>
        <v>21:0763</v>
      </c>
      <c r="D14967" s="1" t="str">
        <f t="shared" si="2187"/>
        <v>21:0219</v>
      </c>
      <c r="E14967" t="s">
        <v>58338</v>
      </c>
      <c r="F14967" t="s">
        <v>58339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 t="s">
        <v>21</v>
      </c>
      <c r="P14967" t="s">
        <v>4464</v>
      </c>
      <c r="Q14967" t="s">
        <v>16574</v>
      </c>
    </row>
    <row r="14968" spans="1:17" x14ac:dyDescent="0.25">
      <c r="A14968" t="s">
        <v>58340</v>
      </c>
      <c r="B14968" t="s">
        <v>58341</v>
      </c>
      <c r="C14968" s="1" t="str">
        <f t="shared" si="2186"/>
        <v>21:0763</v>
      </c>
      <c r="D14968" s="1" t="str">
        <f t="shared" si="2187"/>
        <v>21:0219</v>
      </c>
      <c r="E14968" t="s">
        <v>58342</v>
      </c>
      <c r="F14968" t="s">
        <v>58343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 t="s">
        <v>3406</v>
      </c>
      <c r="P14968" t="s">
        <v>3857</v>
      </c>
      <c r="Q14968" t="s">
        <v>8982</v>
      </c>
    </row>
    <row r="14969" spans="1:17" hidden="1" x14ac:dyDescent="0.25">
      <c r="A14969" t="s">
        <v>58344</v>
      </c>
      <c r="B14969" t="s">
        <v>58345</v>
      </c>
      <c r="C14969" s="1" t="str">
        <f t="shared" si="2186"/>
        <v>21:0763</v>
      </c>
      <c r="D14969" s="1" t="str">
        <f>HYPERLINK("http://geochem.nrcan.gc.ca/cdogs/content/svy/svy_e.htm", "")</f>
        <v/>
      </c>
      <c r="G14969" s="1" t="str">
        <f>HYPERLINK("http://geochem.nrcan.gc.ca/cdogs/content/cr_/cr_00088_e.htm", "88")</f>
        <v>88</v>
      </c>
      <c r="J14969" t="s">
        <v>11703</v>
      </c>
      <c r="K14969" t="s">
        <v>11704</v>
      </c>
      <c r="O14969" t="s">
        <v>244</v>
      </c>
      <c r="P14969" t="s">
        <v>631</v>
      </c>
      <c r="Q14969" t="s">
        <v>103</v>
      </c>
    </row>
    <row r="14970" spans="1:17" hidden="1" x14ac:dyDescent="0.25">
      <c r="A14970" t="s">
        <v>58346</v>
      </c>
      <c r="B14970" t="s">
        <v>58347</v>
      </c>
      <c r="C14970" s="1" t="str">
        <f t="shared" ref="C14970:C15033" si="2190">HYPERLINK("http://geochem.nrcan.gc.ca/cdogs/content/bdl/bdl210767_e.htm", "21:0767")</f>
        <v>21:0767</v>
      </c>
      <c r="D14970" s="1" t="str">
        <f>HYPERLINK("http://geochem.nrcan.gc.ca/cdogs/content/svy/svy210220_e.htm", "21:0220")</f>
        <v>21:0220</v>
      </c>
      <c r="E14970" t="s">
        <v>58348</v>
      </c>
      <c r="F14970" t="s">
        <v>58349</v>
      </c>
      <c r="H14970">
        <v>62.000893699999999</v>
      </c>
      <c r="I14970">
        <v>-132.2817747</v>
      </c>
      <c r="J14970" s="1" t="str">
        <f>HYPERLINK("http://geochem.nrcan.gc.ca/cdogs/content/kwd/kwd020018_e.htm", "Fluid (stream)")</f>
        <v>Fluid (stream)</v>
      </c>
      <c r="K14970" s="1" t="str">
        <f>HYPERLINK("http://geochem.nrcan.gc.ca/cdogs/content/kwd/kwd080007_e.htm", "Untreated Water")</f>
        <v>Untreated Water</v>
      </c>
      <c r="O14970" t="s">
        <v>21</v>
      </c>
      <c r="P14970" t="s">
        <v>2212</v>
      </c>
      <c r="Q14970" t="s">
        <v>103</v>
      </c>
    </row>
    <row r="14971" spans="1:17" hidden="1" x14ac:dyDescent="0.25">
      <c r="A14971" t="s">
        <v>58350</v>
      </c>
      <c r="B14971" t="s">
        <v>58351</v>
      </c>
      <c r="C14971" s="1" t="str">
        <f t="shared" si="2190"/>
        <v>21:0767</v>
      </c>
      <c r="D14971" s="1" t="str">
        <f>HYPERLINK("http://geochem.nrcan.gc.ca/cdogs/content/svy/svy_e.htm", "")</f>
        <v/>
      </c>
      <c r="G14971" s="1" t="str">
        <f>HYPERLINK("http://geochem.nrcan.gc.ca/cdogs/content/cr_/cr_00087_e.htm", "87")</f>
        <v>87</v>
      </c>
      <c r="J14971" t="s">
        <v>11703</v>
      </c>
      <c r="K14971" t="s">
        <v>11704</v>
      </c>
      <c r="O14971" t="s">
        <v>2099</v>
      </c>
      <c r="P14971" t="s">
        <v>583</v>
      </c>
      <c r="Q14971" t="s">
        <v>29</v>
      </c>
    </row>
    <row r="14972" spans="1:17" hidden="1" x14ac:dyDescent="0.25">
      <c r="A14972" t="s">
        <v>58352</v>
      </c>
      <c r="B14972" t="s">
        <v>58353</v>
      </c>
      <c r="C14972" s="1" t="str">
        <f t="shared" si="2190"/>
        <v>21:0767</v>
      </c>
      <c r="D14972" s="1" t="str">
        <f t="shared" ref="D14972:D14988" si="2191">HYPERLINK("http://geochem.nrcan.gc.ca/cdogs/content/svy/svy210220_e.htm", "21:0220")</f>
        <v>21:0220</v>
      </c>
      <c r="E14972" t="s">
        <v>58354</v>
      </c>
      <c r="F14972" t="s">
        <v>58355</v>
      </c>
      <c r="H14972">
        <v>62.012855999999999</v>
      </c>
      <c r="I14972">
        <v>-132.43994520000001</v>
      </c>
      <c r="J14972" s="1" t="str">
        <f t="shared" ref="J14972:J14988" si="2192">HYPERLINK("http://geochem.nrcan.gc.ca/cdogs/content/kwd/kwd020018_e.htm", "Fluid (stream)")</f>
        <v>Fluid (stream)</v>
      </c>
      <c r="K14972" s="1" t="str">
        <f t="shared" ref="K14972:K14988" si="2193">HYPERLINK("http://geochem.nrcan.gc.ca/cdogs/content/kwd/kwd080007_e.htm", "Untreated Water")</f>
        <v>Untreated Water</v>
      </c>
      <c r="O14972" t="s">
        <v>108</v>
      </c>
      <c r="P14972" t="s">
        <v>108</v>
      </c>
      <c r="Q14972" t="s">
        <v>108</v>
      </c>
    </row>
    <row r="14973" spans="1:17" hidden="1" x14ac:dyDescent="0.25">
      <c r="A14973" t="s">
        <v>58356</v>
      </c>
      <c r="B14973" t="s">
        <v>58357</v>
      </c>
      <c r="C14973" s="1" t="str">
        <f t="shared" si="2190"/>
        <v>21:0767</v>
      </c>
      <c r="D14973" s="1" t="str">
        <f t="shared" si="2191"/>
        <v>21:0220</v>
      </c>
      <c r="E14973" t="s">
        <v>58358</v>
      </c>
      <c r="F14973" t="s">
        <v>58359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 t="s">
        <v>58360</v>
      </c>
      <c r="P14973" t="s">
        <v>636</v>
      </c>
      <c r="Q14973" t="s">
        <v>392</v>
      </c>
    </row>
    <row r="14974" spans="1:17" hidden="1" x14ac:dyDescent="0.25">
      <c r="A14974" t="s">
        <v>58361</v>
      </c>
      <c r="B14974" t="s">
        <v>58362</v>
      </c>
      <c r="C14974" s="1" t="str">
        <f t="shared" si="2190"/>
        <v>21:0767</v>
      </c>
      <c r="D14974" s="1" t="str">
        <f t="shared" si="2191"/>
        <v>21:0220</v>
      </c>
      <c r="E14974" t="s">
        <v>58363</v>
      </c>
      <c r="F14974" t="s">
        <v>58364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 t="s">
        <v>58365</v>
      </c>
      <c r="P14974" t="s">
        <v>2943</v>
      </c>
      <c r="Q14974" t="s">
        <v>365</v>
      </c>
    </row>
    <row r="14975" spans="1:17" hidden="1" x14ac:dyDescent="0.25">
      <c r="A14975" t="s">
        <v>58366</v>
      </c>
      <c r="B14975" t="s">
        <v>58367</v>
      </c>
      <c r="C14975" s="1" t="str">
        <f t="shared" si="2190"/>
        <v>21:0767</v>
      </c>
      <c r="D14975" s="1" t="str">
        <f t="shared" si="2191"/>
        <v>21:0220</v>
      </c>
      <c r="E14975" t="s">
        <v>58368</v>
      </c>
      <c r="F14975" t="s">
        <v>58369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 t="s">
        <v>58370</v>
      </c>
      <c r="P14975" t="s">
        <v>631</v>
      </c>
      <c r="Q14975" t="s">
        <v>398</v>
      </c>
    </row>
    <row r="14976" spans="1:17" hidden="1" x14ac:dyDescent="0.25">
      <c r="A14976" t="s">
        <v>58371</v>
      </c>
      <c r="B14976" t="s">
        <v>58372</v>
      </c>
      <c r="C14976" s="1" t="str">
        <f t="shared" si="2190"/>
        <v>21:0767</v>
      </c>
      <c r="D14976" s="1" t="str">
        <f t="shared" si="2191"/>
        <v>21:0220</v>
      </c>
      <c r="E14976" t="s">
        <v>58368</v>
      </c>
      <c r="F14976" t="s">
        <v>58373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 t="s">
        <v>87</v>
      </c>
      <c r="P14976" t="s">
        <v>880</v>
      </c>
      <c r="Q14976" t="s">
        <v>653</v>
      </c>
    </row>
    <row r="14977" spans="1:17" hidden="1" x14ac:dyDescent="0.25">
      <c r="A14977" t="s">
        <v>58374</v>
      </c>
      <c r="B14977" t="s">
        <v>58375</v>
      </c>
      <c r="C14977" s="1" t="str">
        <f t="shared" si="2190"/>
        <v>21:0767</v>
      </c>
      <c r="D14977" s="1" t="str">
        <f t="shared" si="2191"/>
        <v>21:0220</v>
      </c>
      <c r="E14977" t="s">
        <v>58376</v>
      </c>
      <c r="F14977" t="s">
        <v>58377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 t="s">
        <v>58378</v>
      </c>
      <c r="P14977" t="s">
        <v>1631</v>
      </c>
      <c r="Q14977" t="s">
        <v>398</v>
      </c>
    </row>
    <row r="14978" spans="1:17" hidden="1" x14ac:dyDescent="0.25">
      <c r="A14978" t="s">
        <v>58379</v>
      </c>
      <c r="B14978" t="s">
        <v>58380</v>
      </c>
      <c r="C14978" s="1" t="str">
        <f t="shared" si="2190"/>
        <v>21:0767</v>
      </c>
      <c r="D14978" s="1" t="str">
        <f t="shared" si="2191"/>
        <v>21:0220</v>
      </c>
      <c r="E14978" t="s">
        <v>58381</v>
      </c>
      <c r="F14978" t="s">
        <v>58382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 t="s">
        <v>689</v>
      </c>
      <c r="P14978" t="s">
        <v>1515</v>
      </c>
      <c r="Q14978" t="s">
        <v>392</v>
      </c>
    </row>
    <row r="14979" spans="1:17" hidden="1" x14ac:dyDescent="0.25">
      <c r="A14979" t="s">
        <v>58383</v>
      </c>
      <c r="B14979" t="s">
        <v>58384</v>
      </c>
      <c r="C14979" s="1" t="str">
        <f t="shared" si="2190"/>
        <v>21:0767</v>
      </c>
      <c r="D14979" s="1" t="str">
        <f t="shared" si="2191"/>
        <v>21:0220</v>
      </c>
      <c r="E14979" t="s">
        <v>58385</v>
      </c>
      <c r="F14979" t="s">
        <v>58386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 t="s">
        <v>2418</v>
      </c>
      <c r="P14979" t="s">
        <v>5750</v>
      </c>
      <c r="Q14979" t="s">
        <v>365</v>
      </c>
    </row>
    <row r="14980" spans="1:17" hidden="1" x14ac:dyDescent="0.25">
      <c r="A14980" t="s">
        <v>58387</v>
      </c>
      <c r="B14980" t="s">
        <v>58388</v>
      </c>
      <c r="C14980" s="1" t="str">
        <f t="shared" si="2190"/>
        <v>21:0767</v>
      </c>
      <c r="D14980" s="1" t="str">
        <f t="shared" si="2191"/>
        <v>21:0220</v>
      </c>
      <c r="E14980" t="s">
        <v>58389</v>
      </c>
      <c r="F14980" t="s">
        <v>58390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 t="s">
        <v>21</v>
      </c>
      <c r="P14980" t="s">
        <v>391</v>
      </c>
      <c r="Q14980" t="s">
        <v>215</v>
      </c>
    </row>
    <row r="14981" spans="1:17" hidden="1" x14ac:dyDescent="0.25">
      <c r="A14981" t="s">
        <v>58391</v>
      </c>
      <c r="B14981" t="s">
        <v>58392</v>
      </c>
      <c r="C14981" s="1" t="str">
        <f t="shared" si="2190"/>
        <v>21:0767</v>
      </c>
      <c r="D14981" s="1" t="str">
        <f t="shared" si="2191"/>
        <v>21:0220</v>
      </c>
      <c r="E14981" t="s">
        <v>58393</v>
      </c>
      <c r="F14981" t="s">
        <v>58394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 t="s">
        <v>58395</v>
      </c>
      <c r="P14981" t="s">
        <v>631</v>
      </c>
      <c r="Q14981" t="s">
        <v>398</v>
      </c>
    </row>
    <row r="14982" spans="1:17" hidden="1" x14ac:dyDescent="0.25">
      <c r="A14982" t="s">
        <v>58396</v>
      </c>
      <c r="B14982" t="s">
        <v>58397</v>
      </c>
      <c r="C14982" s="1" t="str">
        <f t="shared" si="2190"/>
        <v>21:0767</v>
      </c>
      <c r="D14982" s="1" t="str">
        <f t="shared" si="2191"/>
        <v>21:0220</v>
      </c>
      <c r="E14982" t="s">
        <v>58398</v>
      </c>
      <c r="F14982" t="s">
        <v>58399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 t="s">
        <v>58400</v>
      </c>
      <c r="P14982" t="s">
        <v>1631</v>
      </c>
      <c r="Q14982" t="s">
        <v>653</v>
      </c>
    </row>
    <row r="14983" spans="1:17" hidden="1" x14ac:dyDescent="0.25">
      <c r="A14983" t="s">
        <v>58401</v>
      </c>
      <c r="B14983" t="s">
        <v>58402</v>
      </c>
      <c r="C14983" s="1" t="str">
        <f t="shared" si="2190"/>
        <v>21:0767</v>
      </c>
      <c r="D14983" s="1" t="str">
        <f t="shared" si="2191"/>
        <v>21:0220</v>
      </c>
      <c r="E14983" t="s">
        <v>58403</v>
      </c>
      <c r="F14983" t="s">
        <v>58404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 t="s">
        <v>21</v>
      </c>
      <c r="P14983" t="s">
        <v>391</v>
      </c>
      <c r="Q14983" t="s">
        <v>149</v>
      </c>
    </row>
    <row r="14984" spans="1:17" hidden="1" x14ac:dyDescent="0.25">
      <c r="A14984" t="s">
        <v>58405</v>
      </c>
      <c r="B14984" t="s">
        <v>58406</v>
      </c>
      <c r="C14984" s="1" t="str">
        <f t="shared" si="2190"/>
        <v>21:0767</v>
      </c>
      <c r="D14984" s="1" t="str">
        <f t="shared" si="2191"/>
        <v>21:0220</v>
      </c>
      <c r="E14984" t="s">
        <v>58407</v>
      </c>
      <c r="F14984" t="s">
        <v>58408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  <c r="O14984" t="s">
        <v>108</v>
      </c>
      <c r="P14984" t="s">
        <v>108</v>
      </c>
      <c r="Q14984" t="s">
        <v>108</v>
      </c>
    </row>
    <row r="14985" spans="1:17" hidden="1" x14ac:dyDescent="0.25">
      <c r="A14985" t="s">
        <v>58409</v>
      </c>
      <c r="B14985" t="s">
        <v>58410</v>
      </c>
      <c r="C14985" s="1" t="str">
        <f t="shared" si="2190"/>
        <v>21:0767</v>
      </c>
      <c r="D14985" s="1" t="str">
        <f t="shared" si="2191"/>
        <v>21:0220</v>
      </c>
      <c r="E14985" t="s">
        <v>58411</v>
      </c>
      <c r="F14985" t="s">
        <v>58412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  <c r="O14985" t="s">
        <v>108</v>
      </c>
      <c r="P14985" t="s">
        <v>108</v>
      </c>
      <c r="Q14985" t="s">
        <v>108</v>
      </c>
    </row>
    <row r="14986" spans="1:17" hidden="1" x14ac:dyDescent="0.25">
      <c r="A14986" t="s">
        <v>58413</v>
      </c>
      <c r="B14986" t="s">
        <v>58414</v>
      </c>
      <c r="C14986" s="1" t="str">
        <f t="shared" si="2190"/>
        <v>21:0767</v>
      </c>
      <c r="D14986" s="1" t="str">
        <f t="shared" si="2191"/>
        <v>21:0220</v>
      </c>
      <c r="E14986" t="s">
        <v>58415</v>
      </c>
      <c r="F14986" t="s">
        <v>58416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  <c r="O14986" t="s">
        <v>108</v>
      </c>
      <c r="P14986" t="s">
        <v>108</v>
      </c>
      <c r="Q14986" t="s">
        <v>108</v>
      </c>
    </row>
    <row r="14987" spans="1:17" hidden="1" x14ac:dyDescent="0.25">
      <c r="A14987" t="s">
        <v>58417</v>
      </c>
      <c r="B14987" t="s">
        <v>58418</v>
      </c>
      <c r="C14987" s="1" t="str">
        <f t="shared" si="2190"/>
        <v>21:0767</v>
      </c>
      <c r="D14987" s="1" t="str">
        <f t="shared" si="2191"/>
        <v>21:0220</v>
      </c>
      <c r="E14987" t="s">
        <v>58419</v>
      </c>
      <c r="F14987" t="s">
        <v>58420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 t="s">
        <v>46612</v>
      </c>
      <c r="P14987" t="s">
        <v>4455</v>
      </c>
      <c r="Q14987" t="s">
        <v>392</v>
      </c>
    </row>
    <row r="14988" spans="1:17" hidden="1" x14ac:dyDescent="0.25">
      <c r="A14988" t="s">
        <v>58421</v>
      </c>
      <c r="B14988" t="s">
        <v>58422</v>
      </c>
      <c r="C14988" s="1" t="str">
        <f t="shared" si="2190"/>
        <v>21:0767</v>
      </c>
      <c r="D14988" s="1" t="str">
        <f t="shared" si="2191"/>
        <v>21:0220</v>
      </c>
      <c r="E14988" t="s">
        <v>58423</v>
      </c>
      <c r="F14988" t="s">
        <v>58424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 t="s">
        <v>3060</v>
      </c>
      <c r="P14988" t="s">
        <v>1631</v>
      </c>
      <c r="Q14988" t="s">
        <v>29</v>
      </c>
    </row>
    <row r="14989" spans="1:17" hidden="1" x14ac:dyDescent="0.25">
      <c r="A14989" t="s">
        <v>58425</v>
      </c>
      <c r="B14989" t="s">
        <v>58426</v>
      </c>
      <c r="C14989" s="1" t="str">
        <f t="shared" si="2190"/>
        <v>21:0767</v>
      </c>
      <c r="D14989" s="1" t="str">
        <f>HYPERLINK("http://geochem.nrcan.gc.ca/cdogs/content/svy/svy_e.htm", "")</f>
        <v/>
      </c>
      <c r="G14989" s="1" t="str">
        <f>HYPERLINK("http://geochem.nrcan.gc.ca/cdogs/content/cr_/cr_00087_e.htm", "87")</f>
        <v>87</v>
      </c>
      <c r="J14989" t="s">
        <v>11703</v>
      </c>
      <c r="K14989" t="s">
        <v>11704</v>
      </c>
      <c r="O14989" t="s">
        <v>5563</v>
      </c>
      <c r="P14989" t="s">
        <v>583</v>
      </c>
      <c r="Q14989" t="s">
        <v>46</v>
      </c>
    </row>
    <row r="14990" spans="1:17" hidden="1" x14ac:dyDescent="0.25">
      <c r="A14990" t="s">
        <v>58427</v>
      </c>
      <c r="B14990" t="s">
        <v>58428</v>
      </c>
      <c r="C14990" s="1" t="str">
        <f t="shared" si="2190"/>
        <v>21:0767</v>
      </c>
      <c r="D14990" s="1" t="str">
        <f t="shared" ref="D14990:D15007" si="2194">HYPERLINK("http://geochem.nrcan.gc.ca/cdogs/content/svy/svy210220_e.htm", "21:0220")</f>
        <v>21:0220</v>
      </c>
      <c r="E14990" t="s">
        <v>58429</v>
      </c>
      <c r="F14990" t="s">
        <v>58430</v>
      </c>
      <c r="H14990">
        <v>62.1723438</v>
      </c>
      <c r="I14990">
        <v>-132.77655150000001</v>
      </c>
      <c r="J14990" s="1" t="str">
        <f t="shared" ref="J14990:J15007" si="2195">HYPERLINK("http://geochem.nrcan.gc.ca/cdogs/content/kwd/kwd020018_e.htm", "Fluid (stream)")</f>
        <v>Fluid (stream)</v>
      </c>
      <c r="K14990" s="1" t="str">
        <f t="shared" ref="K14990:K15007" si="2196">HYPERLINK("http://geochem.nrcan.gc.ca/cdogs/content/kwd/kwd080007_e.htm", "Untreated Water")</f>
        <v>Untreated Water</v>
      </c>
      <c r="O14990" t="s">
        <v>21</v>
      </c>
      <c r="P14990" t="s">
        <v>2212</v>
      </c>
      <c r="Q14990" t="s">
        <v>189</v>
      </c>
    </row>
    <row r="14991" spans="1:17" hidden="1" x14ac:dyDescent="0.25">
      <c r="A14991" t="s">
        <v>58431</v>
      </c>
      <c r="B14991" t="s">
        <v>58432</v>
      </c>
      <c r="C14991" s="1" t="str">
        <f t="shared" si="2190"/>
        <v>21:0767</v>
      </c>
      <c r="D14991" s="1" t="str">
        <f t="shared" si="2194"/>
        <v>21:0220</v>
      </c>
      <c r="E14991" t="s">
        <v>58433</v>
      </c>
      <c r="F14991" t="s">
        <v>58434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 t="s">
        <v>64</v>
      </c>
      <c r="P14991" t="s">
        <v>1515</v>
      </c>
      <c r="Q14991" t="s">
        <v>35</v>
      </c>
    </row>
    <row r="14992" spans="1:17" hidden="1" x14ac:dyDescent="0.25">
      <c r="A14992" t="s">
        <v>58435</v>
      </c>
      <c r="B14992" t="s">
        <v>58436</v>
      </c>
      <c r="C14992" s="1" t="str">
        <f t="shared" si="2190"/>
        <v>21:0767</v>
      </c>
      <c r="D14992" s="1" t="str">
        <f t="shared" si="2194"/>
        <v>21:0220</v>
      </c>
      <c r="E14992" t="s">
        <v>58437</v>
      </c>
      <c r="F14992" t="s">
        <v>58438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 t="s">
        <v>58439</v>
      </c>
      <c r="P14992" t="s">
        <v>17680</v>
      </c>
      <c r="Q14992" t="s">
        <v>392</v>
      </c>
    </row>
    <row r="14993" spans="1:17" hidden="1" x14ac:dyDescent="0.25">
      <c r="A14993" t="s">
        <v>58440</v>
      </c>
      <c r="B14993" t="s">
        <v>58441</v>
      </c>
      <c r="C14993" s="1" t="str">
        <f t="shared" si="2190"/>
        <v>21:0767</v>
      </c>
      <c r="D14993" s="1" t="str">
        <f t="shared" si="2194"/>
        <v>21:0220</v>
      </c>
      <c r="E14993" t="s">
        <v>58442</v>
      </c>
      <c r="F14993" t="s">
        <v>58443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 t="s">
        <v>576</v>
      </c>
      <c r="P14993" t="s">
        <v>4464</v>
      </c>
      <c r="Q14993" t="s">
        <v>23</v>
      </c>
    </row>
    <row r="14994" spans="1:17" hidden="1" x14ac:dyDescent="0.25">
      <c r="A14994" t="s">
        <v>58444</v>
      </c>
      <c r="B14994" t="s">
        <v>58445</v>
      </c>
      <c r="C14994" s="1" t="str">
        <f t="shared" si="2190"/>
        <v>21:0767</v>
      </c>
      <c r="D14994" s="1" t="str">
        <f t="shared" si="2194"/>
        <v>21:0220</v>
      </c>
      <c r="E14994" t="s">
        <v>58446</v>
      </c>
      <c r="F14994" t="s">
        <v>58447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 t="s">
        <v>10273</v>
      </c>
      <c r="P14994" t="s">
        <v>4613</v>
      </c>
      <c r="Q14994" t="s">
        <v>23</v>
      </c>
    </row>
    <row r="14995" spans="1:17" hidden="1" x14ac:dyDescent="0.25">
      <c r="A14995" t="s">
        <v>58448</v>
      </c>
      <c r="B14995" t="s">
        <v>58449</v>
      </c>
      <c r="C14995" s="1" t="str">
        <f t="shared" si="2190"/>
        <v>21:0767</v>
      </c>
      <c r="D14995" s="1" t="str">
        <f t="shared" si="2194"/>
        <v>21:0220</v>
      </c>
      <c r="E14995" t="s">
        <v>58446</v>
      </c>
      <c r="F14995" t="s">
        <v>58450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 t="s">
        <v>26041</v>
      </c>
      <c r="P14995" t="s">
        <v>8038</v>
      </c>
      <c r="Q14995" t="s">
        <v>392</v>
      </c>
    </row>
    <row r="14996" spans="1:17" hidden="1" x14ac:dyDescent="0.25">
      <c r="A14996" t="s">
        <v>58451</v>
      </c>
      <c r="B14996" t="s">
        <v>58452</v>
      </c>
      <c r="C14996" s="1" t="str">
        <f t="shared" si="2190"/>
        <v>21:0767</v>
      </c>
      <c r="D14996" s="1" t="str">
        <f t="shared" si="2194"/>
        <v>21:0220</v>
      </c>
      <c r="E14996" t="s">
        <v>58453</v>
      </c>
      <c r="F14996" t="s">
        <v>58454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  <c r="O14996" t="s">
        <v>108</v>
      </c>
      <c r="P14996" t="s">
        <v>108</v>
      </c>
      <c r="Q14996" t="s">
        <v>108</v>
      </c>
    </row>
    <row r="14997" spans="1:17" hidden="1" x14ac:dyDescent="0.25">
      <c r="A14997" t="s">
        <v>58455</v>
      </c>
      <c r="B14997" t="s">
        <v>58456</v>
      </c>
      <c r="C14997" s="1" t="str">
        <f t="shared" si="2190"/>
        <v>21:0767</v>
      </c>
      <c r="D14997" s="1" t="str">
        <f t="shared" si="2194"/>
        <v>21:0220</v>
      </c>
      <c r="E14997" t="s">
        <v>58457</v>
      </c>
      <c r="F14997" t="s">
        <v>58458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  <c r="O14997" t="s">
        <v>108</v>
      </c>
      <c r="P14997" t="s">
        <v>108</v>
      </c>
      <c r="Q14997" t="s">
        <v>108</v>
      </c>
    </row>
    <row r="14998" spans="1:17" hidden="1" x14ac:dyDescent="0.25">
      <c r="A14998" t="s">
        <v>58459</v>
      </c>
      <c r="B14998" t="s">
        <v>58460</v>
      </c>
      <c r="C14998" s="1" t="str">
        <f t="shared" si="2190"/>
        <v>21:0767</v>
      </c>
      <c r="D14998" s="1" t="str">
        <f t="shared" si="2194"/>
        <v>21:0220</v>
      </c>
      <c r="E14998" t="s">
        <v>58461</v>
      </c>
      <c r="F14998" t="s">
        <v>58462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 t="s">
        <v>1771</v>
      </c>
      <c r="P14998" t="s">
        <v>2943</v>
      </c>
      <c r="Q14998" t="s">
        <v>59</v>
      </c>
    </row>
    <row r="14999" spans="1:17" hidden="1" x14ac:dyDescent="0.25">
      <c r="A14999" t="s">
        <v>58463</v>
      </c>
      <c r="B14999" t="s">
        <v>58464</v>
      </c>
      <c r="C14999" s="1" t="str">
        <f t="shared" si="2190"/>
        <v>21:0767</v>
      </c>
      <c r="D14999" s="1" t="str">
        <f t="shared" si="2194"/>
        <v>21:0220</v>
      </c>
      <c r="E14999" t="s">
        <v>58465</v>
      </c>
      <c r="F14999" t="s">
        <v>58466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 t="s">
        <v>11795</v>
      </c>
      <c r="P14999" t="s">
        <v>397</v>
      </c>
      <c r="Q14999" t="s">
        <v>46</v>
      </c>
    </row>
    <row r="15000" spans="1:17" hidden="1" x14ac:dyDescent="0.25">
      <c r="A15000" t="s">
        <v>58467</v>
      </c>
      <c r="B15000" t="s">
        <v>58468</v>
      </c>
      <c r="C15000" s="1" t="str">
        <f t="shared" si="2190"/>
        <v>21:0767</v>
      </c>
      <c r="D15000" s="1" t="str">
        <f t="shared" si="2194"/>
        <v>21:0220</v>
      </c>
      <c r="E15000" t="s">
        <v>58469</v>
      </c>
      <c r="F15000" t="s">
        <v>58470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 t="s">
        <v>21</v>
      </c>
      <c r="P15000" t="s">
        <v>2212</v>
      </c>
      <c r="Q15000" t="s">
        <v>143</v>
      </c>
    </row>
    <row r="15001" spans="1:17" hidden="1" x14ac:dyDescent="0.25">
      <c r="A15001" t="s">
        <v>58471</v>
      </c>
      <c r="B15001" t="s">
        <v>58472</v>
      </c>
      <c r="C15001" s="1" t="str">
        <f t="shared" si="2190"/>
        <v>21:0767</v>
      </c>
      <c r="D15001" s="1" t="str">
        <f t="shared" si="2194"/>
        <v>21:0220</v>
      </c>
      <c r="E15001" t="s">
        <v>58473</v>
      </c>
      <c r="F15001" t="s">
        <v>58474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  <c r="O15001" t="s">
        <v>108</v>
      </c>
      <c r="P15001" t="s">
        <v>108</v>
      </c>
      <c r="Q15001" t="s">
        <v>108</v>
      </c>
    </row>
    <row r="15002" spans="1:17" hidden="1" x14ac:dyDescent="0.25">
      <c r="A15002" t="s">
        <v>58475</v>
      </c>
      <c r="B15002" t="s">
        <v>58476</v>
      </c>
      <c r="C15002" s="1" t="str">
        <f t="shared" si="2190"/>
        <v>21:0767</v>
      </c>
      <c r="D15002" s="1" t="str">
        <f t="shared" si="2194"/>
        <v>21:0220</v>
      </c>
      <c r="E15002" t="s">
        <v>58477</v>
      </c>
      <c r="F15002" t="s">
        <v>58478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 t="s">
        <v>2822</v>
      </c>
      <c r="P15002" t="s">
        <v>631</v>
      </c>
      <c r="Q15002" t="s">
        <v>392</v>
      </c>
    </row>
    <row r="15003" spans="1:17" hidden="1" x14ac:dyDescent="0.25">
      <c r="A15003" t="s">
        <v>58479</v>
      </c>
      <c r="B15003" t="s">
        <v>58480</v>
      </c>
      <c r="C15003" s="1" t="str">
        <f t="shared" si="2190"/>
        <v>21:0767</v>
      </c>
      <c r="D15003" s="1" t="str">
        <f t="shared" si="2194"/>
        <v>21:0220</v>
      </c>
      <c r="E15003" t="s">
        <v>58481</v>
      </c>
      <c r="F15003" t="s">
        <v>58482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 t="s">
        <v>58483</v>
      </c>
      <c r="P15003" t="s">
        <v>397</v>
      </c>
      <c r="Q15003" t="s">
        <v>59</v>
      </c>
    </row>
    <row r="15004" spans="1:17" hidden="1" x14ac:dyDescent="0.25">
      <c r="A15004" t="s">
        <v>58484</v>
      </c>
      <c r="B15004" t="s">
        <v>58485</v>
      </c>
      <c r="C15004" s="1" t="str">
        <f t="shared" si="2190"/>
        <v>21:0767</v>
      </c>
      <c r="D15004" s="1" t="str">
        <f t="shared" si="2194"/>
        <v>21:0220</v>
      </c>
      <c r="E15004" t="s">
        <v>58486</v>
      </c>
      <c r="F15004" t="s">
        <v>58487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 t="s">
        <v>225</v>
      </c>
      <c r="P15004" t="s">
        <v>1515</v>
      </c>
      <c r="Q15004" t="s">
        <v>71</v>
      </c>
    </row>
    <row r="15005" spans="1:17" hidden="1" x14ac:dyDescent="0.25">
      <c r="A15005" t="s">
        <v>58488</v>
      </c>
      <c r="B15005" t="s">
        <v>58489</v>
      </c>
      <c r="C15005" s="1" t="str">
        <f t="shared" si="2190"/>
        <v>21:0767</v>
      </c>
      <c r="D15005" s="1" t="str">
        <f t="shared" si="2194"/>
        <v>21:0220</v>
      </c>
      <c r="E15005" t="s">
        <v>58490</v>
      </c>
      <c r="F15005" t="s">
        <v>58491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 t="s">
        <v>16522</v>
      </c>
      <c r="P15005" t="s">
        <v>5755</v>
      </c>
      <c r="Q15005" t="s">
        <v>23</v>
      </c>
    </row>
    <row r="15006" spans="1:17" hidden="1" x14ac:dyDescent="0.25">
      <c r="A15006" t="s">
        <v>58492</v>
      </c>
      <c r="B15006" t="s">
        <v>58493</v>
      </c>
      <c r="C15006" s="1" t="str">
        <f t="shared" si="2190"/>
        <v>21:0767</v>
      </c>
      <c r="D15006" s="1" t="str">
        <f t="shared" si="2194"/>
        <v>21:0220</v>
      </c>
      <c r="E15006" t="s">
        <v>58494</v>
      </c>
      <c r="F15006" t="s">
        <v>58495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 t="s">
        <v>2927</v>
      </c>
      <c r="P15006" t="s">
        <v>631</v>
      </c>
      <c r="Q15006" t="s">
        <v>522</v>
      </c>
    </row>
    <row r="15007" spans="1:17" hidden="1" x14ac:dyDescent="0.25">
      <c r="A15007" t="s">
        <v>58496</v>
      </c>
      <c r="B15007" t="s">
        <v>58497</v>
      </c>
      <c r="C15007" s="1" t="str">
        <f t="shared" si="2190"/>
        <v>21:0767</v>
      </c>
      <c r="D15007" s="1" t="str">
        <f t="shared" si="2194"/>
        <v>21:0220</v>
      </c>
      <c r="E15007" t="s">
        <v>58498</v>
      </c>
      <c r="F15007" t="s">
        <v>58499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 t="s">
        <v>21</v>
      </c>
      <c r="P15007" t="s">
        <v>1515</v>
      </c>
      <c r="Q15007" t="s">
        <v>103</v>
      </c>
    </row>
    <row r="15008" spans="1:17" hidden="1" x14ac:dyDescent="0.25">
      <c r="A15008" t="s">
        <v>58500</v>
      </c>
      <c r="B15008" t="s">
        <v>58501</v>
      </c>
      <c r="C15008" s="1" t="str">
        <f t="shared" si="2190"/>
        <v>21:0767</v>
      </c>
      <c r="D15008" s="1" t="str">
        <f>HYPERLINK("http://geochem.nrcan.gc.ca/cdogs/content/svy/svy_e.htm", "")</f>
        <v/>
      </c>
      <c r="G15008" s="1" t="str">
        <f>HYPERLINK("http://geochem.nrcan.gc.ca/cdogs/content/cr_/cr_00088_e.htm", "88")</f>
        <v>88</v>
      </c>
      <c r="J15008" t="s">
        <v>11703</v>
      </c>
      <c r="K15008" t="s">
        <v>11704</v>
      </c>
      <c r="O15008" t="s">
        <v>244</v>
      </c>
      <c r="P15008" t="s">
        <v>397</v>
      </c>
      <c r="Q15008" t="s">
        <v>198</v>
      </c>
    </row>
    <row r="15009" spans="1:17" hidden="1" x14ac:dyDescent="0.25">
      <c r="A15009" t="s">
        <v>58502</v>
      </c>
      <c r="B15009" t="s">
        <v>58503</v>
      </c>
      <c r="C15009" s="1" t="str">
        <f t="shared" si="2190"/>
        <v>21:0767</v>
      </c>
      <c r="D15009" s="1" t="str">
        <f t="shared" ref="D15009:D15042" si="2197">HYPERLINK("http://geochem.nrcan.gc.ca/cdogs/content/svy/svy210220_e.htm", "21:0220")</f>
        <v>21:0220</v>
      </c>
      <c r="E15009" t="s">
        <v>58504</v>
      </c>
      <c r="F15009" t="s">
        <v>58505</v>
      </c>
      <c r="H15009">
        <v>62.294634600000002</v>
      </c>
      <c r="I15009">
        <v>-132.73209700000001</v>
      </c>
      <c r="J15009" s="1" t="str">
        <f t="shared" ref="J15009:J15042" si="2198">HYPERLINK("http://geochem.nrcan.gc.ca/cdogs/content/kwd/kwd020018_e.htm", "Fluid (stream)")</f>
        <v>Fluid (stream)</v>
      </c>
      <c r="K15009" s="1" t="str">
        <f t="shared" ref="K15009:K15042" si="2199">HYPERLINK("http://geochem.nrcan.gc.ca/cdogs/content/kwd/kwd080007_e.htm", "Untreated Water")</f>
        <v>Untreated Water</v>
      </c>
      <c r="O15009" t="s">
        <v>21</v>
      </c>
      <c r="P15009" t="s">
        <v>1515</v>
      </c>
      <c r="Q15009" t="s">
        <v>29</v>
      </c>
    </row>
    <row r="15010" spans="1:17" hidden="1" x14ac:dyDescent="0.25">
      <c r="A15010" t="s">
        <v>58506</v>
      </c>
      <c r="B15010" t="s">
        <v>58507</v>
      </c>
      <c r="C15010" s="1" t="str">
        <f t="shared" si="2190"/>
        <v>21:0767</v>
      </c>
      <c r="D15010" s="1" t="str">
        <f t="shared" si="2197"/>
        <v>21:0220</v>
      </c>
      <c r="E15010" t="s">
        <v>58508</v>
      </c>
      <c r="F15010" t="s">
        <v>58509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 t="s">
        <v>21</v>
      </c>
      <c r="P15010" t="s">
        <v>22</v>
      </c>
      <c r="Q15010" t="s">
        <v>88</v>
      </c>
    </row>
    <row r="15011" spans="1:17" hidden="1" x14ac:dyDescent="0.25">
      <c r="A15011" t="s">
        <v>58510</v>
      </c>
      <c r="B15011" t="s">
        <v>58511</v>
      </c>
      <c r="C15011" s="1" t="str">
        <f t="shared" si="2190"/>
        <v>21:0767</v>
      </c>
      <c r="D15011" s="1" t="str">
        <f t="shared" si="2197"/>
        <v>21:0220</v>
      </c>
      <c r="E15011" t="s">
        <v>58512</v>
      </c>
      <c r="F15011" t="s">
        <v>58513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 t="s">
        <v>21</v>
      </c>
      <c r="P15011" t="s">
        <v>583</v>
      </c>
      <c r="Q15011" t="s">
        <v>189</v>
      </c>
    </row>
    <row r="15012" spans="1:17" hidden="1" x14ac:dyDescent="0.25">
      <c r="A15012" t="s">
        <v>58514</v>
      </c>
      <c r="B15012" t="s">
        <v>58515</v>
      </c>
      <c r="C15012" s="1" t="str">
        <f t="shared" si="2190"/>
        <v>21:0767</v>
      </c>
      <c r="D15012" s="1" t="str">
        <f t="shared" si="2197"/>
        <v>21:0220</v>
      </c>
      <c r="E15012" t="s">
        <v>58512</v>
      </c>
      <c r="F15012" t="s">
        <v>58516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 t="s">
        <v>21</v>
      </c>
      <c r="P15012" t="s">
        <v>356</v>
      </c>
      <c r="Q15012" t="s">
        <v>189</v>
      </c>
    </row>
    <row r="15013" spans="1:17" hidden="1" x14ac:dyDescent="0.25">
      <c r="A15013" t="s">
        <v>58517</v>
      </c>
      <c r="B15013" t="s">
        <v>58518</v>
      </c>
      <c r="C15013" s="1" t="str">
        <f t="shared" si="2190"/>
        <v>21:0767</v>
      </c>
      <c r="D15013" s="1" t="str">
        <f t="shared" si="2197"/>
        <v>21:0220</v>
      </c>
      <c r="E15013" t="s">
        <v>58519</v>
      </c>
      <c r="F15013" t="s">
        <v>58520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 t="s">
        <v>21</v>
      </c>
      <c r="P15013" t="s">
        <v>45</v>
      </c>
      <c r="Q15013" t="s">
        <v>149</v>
      </c>
    </row>
    <row r="15014" spans="1:17" hidden="1" x14ac:dyDescent="0.25">
      <c r="A15014" t="s">
        <v>58521</v>
      </c>
      <c r="B15014" t="s">
        <v>58522</v>
      </c>
      <c r="C15014" s="1" t="str">
        <f t="shared" si="2190"/>
        <v>21:0767</v>
      </c>
      <c r="D15014" s="1" t="str">
        <f t="shared" si="2197"/>
        <v>21:0220</v>
      </c>
      <c r="E15014" t="s">
        <v>58523</v>
      </c>
      <c r="F15014" t="s">
        <v>58524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 t="s">
        <v>21</v>
      </c>
      <c r="P15014" t="s">
        <v>22</v>
      </c>
      <c r="Q15014" t="s">
        <v>93</v>
      </c>
    </row>
    <row r="15015" spans="1:17" hidden="1" x14ac:dyDescent="0.25">
      <c r="A15015" t="s">
        <v>58525</v>
      </c>
      <c r="B15015" t="s">
        <v>58526</v>
      </c>
      <c r="C15015" s="1" t="str">
        <f t="shared" si="2190"/>
        <v>21:0767</v>
      </c>
      <c r="D15015" s="1" t="str">
        <f t="shared" si="2197"/>
        <v>21:0220</v>
      </c>
      <c r="E15015" t="s">
        <v>58527</v>
      </c>
      <c r="F15015" t="s">
        <v>58528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 t="s">
        <v>158</v>
      </c>
      <c r="P15015" t="s">
        <v>356</v>
      </c>
      <c r="Q15015" t="s">
        <v>71</v>
      </c>
    </row>
    <row r="15016" spans="1:17" hidden="1" x14ac:dyDescent="0.25">
      <c r="A15016" t="s">
        <v>58529</v>
      </c>
      <c r="B15016" t="s">
        <v>58530</v>
      </c>
      <c r="C15016" s="1" t="str">
        <f t="shared" si="2190"/>
        <v>21:0767</v>
      </c>
      <c r="D15016" s="1" t="str">
        <f t="shared" si="2197"/>
        <v>21:0220</v>
      </c>
      <c r="E15016" t="s">
        <v>58531</v>
      </c>
      <c r="F15016" t="s">
        <v>58532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 t="s">
        <v>220</v>
      </c>
      <c r="P15016" t="s">
        <v>356</v>
      </c>
      <c r="Q15016" t="s">
        <v>149</v>
      </c>
    </row>
    <row r="15017" spans="1:17" hidden="1" x14ac:dyDescent="0.25">
      <c r="A15017" t="s">
        <v>58533</v>
      </c>
      <c r="B15017" t="s">
        <v>58534</v>
      </c>
      <c r="C15017" s="1" t="str">
        <f t="shared" si="2190"/>
        <v>21:0767</v>
      </c>
      <c r="D15017" s="1" t="str">
        <f t="shared" si="2197"/>
        <v>21:0220</v>
      </c>
      <c r="E15017" t="s">
        <v>58535</v>
      </c>
      <c r="F15017" t="s">
        <v>58536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 t="s">
        <v>10166</v>
      </c>
      <c r="P15017" t="s">
        <v>22</v>
      </c>
      <c r="Q15017" t="s">
        <v>392</v>
      </c>
    </row>
    <row r="15018" spans="1:17" hidden="1" x14ac:dyDescent="0.25">
      <c r="A15018" t="s">
        <v>58537</v>
      </c>
      <c r="B15018" t="s">
        <v>58538</v>
      </c>
      <c r="C15018" s="1" t="str">
        <f t="shared" si="2190"/>
        <v>21:0767</v>
      </c>
      <c r="D15018" s="1" t="str">
        <f t="shared" si="2197"/>
        <v>21:0220</v>
      </c>
      <c r="E15018" t="s">
        <v>58539</v>
      </c>
      <c r="F15018" t="s">
        <v>58540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 t="s">
        <v>3376</v>
      </c>
      <c r="P15018" t="s">
        <v>356</v>
      </c>
      <c r="Q15018" t="s">
        <v>35</v>
      </c>
    </row>
    <row r="15019" spans="1:17" hidden="1" x14ac:dyDescent="0.25">
      <c r="A15019" t="s">
        <v>58541</v>
      </c>
      <c r="B15019" t="s">
        <v>58542</v>
      </c>
      <c r="C15019" s="1" t="str">
        <f t="shared" si="2190"/>
        <v>21:0767</v>
      </c>
      <c r="D15019" s="1" t="str">
        <f t="shared" si="2197"/>
        <v>21:0220</v>
      </c>
      <c r="E15019" t="s">
        <v>58543</v>
      </c>
      <c r="F15019" t="s">
        <v>58544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 t="s">
        <v>244</v>
      </c>
      <c r="P15019" t="s">
        <v>45</v>
      </c>
      <c r="Q15019" t="s">
        <v>46</v>
      </c>
    </row>
    <row r="15020" spans="1:17" hidden="1" x14ac:dyDescent="0.25">
      <c r="A15020" t="s">
        <v>58545</v>
      </c>
      <c r="B15020" t="s">
        <v>58546</v>
      </c>
      <c r="C15020" s="1" t="str">
        <f t="shared" si="2190"/>
        <v>21:0767</v>
      </c>
      <c r="D15020" s="1" t="str">
        <f t="shared" si="2197"/>
        <v>21:0220</v>
      </c>
      <c r="E15020" t="s">
        <v>58547</v>
      </c>
      <c r="F15020" t="s">
        <v>58548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 t="s">
        <v>64</v>
      </c>
      <c r="P15020" t="s">
        <v>45</v>
      </c>
      <c r="Q15020" t="s">
        <v>143</v>
      </c>
    </row>
    <row r="15021" spans="1:17" hidden="1" x14ac:dyDescent="0.25">
      <c r="A15021" t="s">
        <v>58549</v>
      </c>
      <c r="B15021" t="s">
        <v>58550</v>
      </c>
      <c r="C15021" s="1" t="str">
        <f t="shared" si="2190"/>
        <v>21:0767</v>
      </c>
      <c r="D15021" s="1" t="str">
        <f t="shared" si="2197"/>
        <v>21:0220</v>
      </c>
      <c r="E15021" t="s">
        <v>58551</v>
      </c>
      <c r="F15021" t="s">
        <v>58552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 t="s">
        <v>21</v>
      </c>
      <c r="P15021" t="s">
        <v>87</v>
      </c>
      <c r="Q15021" t="s">
        <v>1528</v>
      </c>
    </row>
    <row r="15022" spans="1:17" hidden="1" x14ac:dyDescent="0.25">
      <c r="A15022" t="s">
        <v>58553</v>
      </c>
      <c r="B15022" t="s">
        <v>58554</v>
      </c>
      <c r="C15022" s="1" t="str">
        <f t="shared" si="2190"/>
        <v>21:0767</v>
      </c>
      <c r="D15022" s="1" t="str">
        <f t="shared" si="2197"/>
        <v>21:0220</v>
      </c>
      <c r="E15022" t="s">
        <v>58555</v>
      </c>
      <c r="F15022" t="s">
        <v>58556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 t="s">
        <v>244</v>
      </c>
      <c r="P15022" t="s">
        <v>87</v>
      </c>
      <c r="Q15022" t="s">
        <v>138</v>
      </c>
    </row>
    <row r="15023" spans="1:17" hidden="1" x14ac:dyDescent="0.25">
      <c r="A15023" t="s">
        <v>58557</v>
      </c>
      <c r="B15023" t="s">
        <v>58558</v>
      </c>
      <c r="C15023" s="1" t="str">
        <f t="shared" si="2190"/>
        <v>21:0767</v>
      </c>
      <c r="D15023" s="1" t="str">
        <f t="shared" si="2197"/>
        <v>21:0220</v>
      </c>
      <c r="E15023" t="s">
        <v>58559</v>
      </c>
      <c r="F15023" t="s">
        <v>58560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 t="s">
        <v>220</v>
      </c>
      <c r="P15023" t="s">
        <v>45</v>
      </c>
      <c r="Q15023" t="s">
        <v>149</v>
      </c>
    </row>
    <row r="15024" spans="1:17" hidden="1" x14ac:dyDescent="0.25">
      <c r="A15024" t="s">
        <v>58561</v>
      </c>
      <c r="B15024" t="s">
        <v>58562</v>
      </c>
      <c r="C15024" s="1" t="str">
        <f t="shared" si="2190"/>
        <v>21:0767</v>
      </c>
      <c r="D15024" s="1" t="str">
        <f t="shared" si="2197"/>
        <v>21:0220</v>
      </c>
      <c r="E15024" t="s">
        <v>58563</v>
      </c>
      <c r="F15024" t="s">
        <v>58564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 t="s">
        <v>220</v>
      </c>
      <c r="P15024" t="s">
        <v>45</v>
      </c>
      <c r="Q15024" t="s">
        <v>138</v>
      </c>
    </row>
    <row r="15025" spans="1:17" hidden="1" x14ac:dyDescent="0.25">
      <c r="A15025" t="s">
        <v>58565</v>
      </c>
      <c r="B15025" t="s">
        <v>58566</v>
      </c>
      <c r="C15025" s="1" t="str">
        <f t="shared" si="2190"/>
        <v>21:0767</v>
      </c>
      <c r="D15025" s="1" t="str">
        <f t="shared" si="2197"/>
        <v>21:0220</v>
      </c>
      <c r="E15025" t="s">
        <v>58567</v>
      </c>
      <c r="F15025" t="s">
        <v>58568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 t="s">
        <v>64</v>
      </c>
      <c r="P15025" t="s">
        <v>583</v>
      </c>
      <c r="Q15025" t="s">
        <v>93</v>
      </c>
    </row>
    <row r="15026" spans="1:17" hidden="1" x14ac:dyDescent="0.25">
      <c r="A15026" t="s">
        <v>58569</v>
      </c>
      <c r="B15026" t="s">
        <v>58570</v>
      </c>
      <c r="C15026" s="1" t="str">
        <f t="shared" si="2190"/>
        <v>21:0767</v>
      </c>
      <c r="D15026" s="1" t="str">
        <f t="shared" si="2197"/>
        <v>21:0220</v>
      </c>
      <c r="E15026" t="s">
        <v>58571</v>
      </c>
      <c r="F15026" t="s">
        <v>58572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 t="s">
        <v>220</v>
      </c>
      <c r="P15026" t="s">
        <v>2212</v>
      </c>
      <c r="Q15026" t="s">
        <v>103</v>
      </c>
    </row>
    <row r="15027" spans="1:17" hidden="1" x14ac:dyDescent="0.25">
      <c r="A15027" t="s">
        <v>58573</v>
      </c>
      <c r="B15027" t="s">
        <v>58574</v>
      </c>
      <c r="C15027" s="1" t="str">
        <f t="shared" si="2190"/>
        <v>21:0767</v>
      </c>
      <c r="D15027" s="1" t="str">
        <f t="shared" si="2197"/>
        <v>21:0220</v>
      </c>
      <c r="E15027" t="s">
        <v>58575</v>
      </c>
      <c r="F15027" t="s">
        <v>58576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 t="s">
        <v>588</v>
      </c>
      <c r="P15027" t="s">
        <v>2212</v>
      </c>
      <c r="Q15027" t="s">
        <v>189</v>
      </c>
    </row>
    <row r="15028" spans="1:17" hidden="1" x14ac:dyDescent="0.25">
      <c r="A15028" t="s">
        <v>58577</v>
      </c>
      <c r="B15028" t="s">
        <v>58578</v>
      </c>
      <c r="C15028" s="1" t="str">
        <f t="shared" si="2190"/>
        <v>21:0767</v>
      </c>
      <c r="D15028" s="1" t="str">
        <f t="shared" si="2197"/>
        <v>21:0220</v>
      </c>
      <c r="E15028" t="s">
        <v>58579</v>
      </c>
      <c r="F15028" t="s">
        <v>58580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 t="s">
        <v>58581</v>
      </c>
      <c r="P15028" t="s">
        <v>5368</v>
      </c>
      <c r="Q15028" t="s">
        <v>198</v>
      </c>
    </row>
    <row r="15029" spans="1:17" hidden="1" x14ac:dyDescent="0.25">
      <c r="A15029" t="s">
        <v>58582</v>
      </c>
      <c r="B15029" t="s">
        <v>58583</v>
      </c>
      <c r="C15029" s="1" t="str">
        <f t="shared" si="2190"/>
        <v>21:0767</v>
      </c>
      <c r="D15029" s="1" t="str">
        <f t="shared" si="2197"/>
        <v>21:0220</v>
      </c>
      <c r="E15029" t="s">
        <v>58584</v>
      </c>
      <c r="F15029" t="s">
        <v>58585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 t="s">
        <v>58586</v>
      </c>
      <c r="P15029" t="s">
        <v>3857</v>
      </c>
      <c r="Q15029" t="s">
        <v>59</v>
      </c>
    </row>
    <row r="15030" spans="1:17" hidden="1" x14ac:dyDescent="0.25">
      <c r="A15030" t="s">
        <v>58587</v>
      </c>
      <c r="B15030" t="s">
        <v>58588</v>
      </c>
      <c r="C15030" s="1" t="str">
        <f t="shared" si="2190"/>
        <v>21:0767</v>
      </c>
      <c r="D15030" s="1" t="str">
        <f t="shared" si="2197"/>
        <v>21:0220</v>
      </c>
      <c r="E15030" t="s">
        <v>58589</v>
      </c>
      <c r="F15030" t="s">
        <v>58590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 t="s">
        <v>58591</v>
      </c>
      <c r="P15030" t="s">
        <v>631</v>
      </c>
      <c r="Q15030" t="s">
        <v>653</v>
      </c>
    </row>
    <row r="15031" spans="1:17" hidden="1" x14ac:dyDescent="0.25">
      <c r="A15031" t="s">
        <v>58592</v>
      </c>
      <c r="B15031" t="s">
        <v>58593</v>
      </c>
      <c r="C15031" s="1" t="str">
        <f t="shared" si="2190"/>
        <v>21:0767</v>
      </c>
      <c r="D15031" s="1" t="str">
        <f t="shared" si="2197"/>
        <v>21:0220</v>
      </c>
      <c r="E15031" t="s">
        <v>58594</v>
      </c>
      <c r="F15031" t="s">
        <v>58595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 t="s">
        <v>8284</v>
      </c>
      <c r="P15031" t="s">
        <v>880</v>
      </c>
      <c r="Q15031" t="s">
        <v>35</v>
      </c>
    </row>
    <row r="15032" spans="1:17" hidden="1" x14ac:dyDescent="0.25">
      <c r="A15032" t="s">
        <v>58596</v>
      </c>
      <c r="B15032" t="s">
        <v>58597</v>
      </c>
      <c r="C15032" s="1" t="str">
        <f t="shared" si="2190"/>
        <v>21:0767</v>
      </c>
      <c r="D15032" s="1" t="str">
        <f t="shared" si="2197"/>
        <v>21:0220</v>
      </c>
      <c r="E15032" t="s">
        <v>58598</v>
      </c>
      <c r="F15032" t="s">
        <v>58599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 t="s">
        <v>21</v>
      </c>
      <c r="P15032" t="s">
        <v>2943</v>
      </c>
      <c r="Q15032" t="s">
        <v>71</v>
      </c>
    </row>
    <row r="15033" spans="1:17" hidden="1" x14ac:dyDescent="0.25">
      <c r="A15033" t="s">
        <v>58600</v>
      </c>
      <c r="B15033" t="s">
        <v>58601</v>
      </c>
      <c r="C15033" s="1" t="str">
        <f t="shared" si="2190"/>
        <v>21:0767</v>
      </c>
      <c r="D15033" s="1" t="str">
        <f t="shared" si="2197"/>
        <v>21:0220</v>
      </c>
      <c r="E15033" t="s">
        <v>58602</v>
      </c>
      <c r="F15033" t="s">
        <v>58603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 t="s">
        <v>21</v>
      </c>
      <c r="P15033" t="s">
        <v>2212</v>
      </c>
      <c r="Q15033" t="s">
        <v>215</v>
      </c>
    </row>
    <row r="15034" spans="1:17" hidden="1" x14ac:dyDescent="0.25">
      <c r="A15034" t="s">
        <v>58604</v>
      </c>
      <c r="B15034" t="s">
        <v>58605</v>
      </c>
      <c r="C15034" s="1" t="str">
        <f t="shared" ref="C15034:C15097" si="2200">HYPERLINK("http://geochem.nrcan.gc.ca/cdogs/content/bdl/bdl210767_e.htm", "21:0767")</f>
        <v>21:0767</v>
      </c>
      <c r="D15034" s="1" t="str">
        <f t="shared" si="2197"/>
        <v>21:0220</v>
      </c>
      <c r="E15034" t="s">
        <v>58606</v>
      </c>
      <c r="F15034" t="s">
        <v>58607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 t="s">
        <v>21</v>
      </c>
      <c r="P15034" t="s">
        <v>583</v>
      </c>
      <c r="Q15034" t="s">
        <v>138</v>
      </c>
    </row>
    <row r="15035" spans="1:17" hidden="1" x14ac:dyDescent="0.25">
      <c r="A15035" t="s">
        <v>58608</v>
      </c>
      <c r="B15035" t="s">
        <v>58609</v>
      </c>
      <c r="C15035" s="1" t="str">
        <f t="shared" si="2200"/>
        <v>21:0767</v>
      </c>
      <c r="D15035" s="1" t="str">
        <f t="shared" si="2197"/>
        <v>21:0220</v>
      </c>
      <c r="E15035" t="s">
        <v>58610</v>
      </c>
      <c r="F15035" t="s">
        <v>58611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 t="s">
        <v>64</v>
      </c>
      <c r="P15035" t="s">
        <v>2212</v>
      </c>
      <c r="Q15035" t="s">
        <v>103</v>
      </c>
    </row>
    <row r="15036" spans="1:17" hidden="1" x14ac:dyDescent="0.25">
      <c r="A15036" t="s">
        <v>58612</v>
      </c>
      <c r="B15036" t="s">
        <v>58613</v>
      </c>
      <c r="C15036" s="1" t="str">
        <f t="shared" si="2200"/>
        <v>21:0767</v>
      </c>
      <c r="D15036" s="1" t="str">
        <f t="shared" si="2197"/>
        <v>21:0220</v>
      </c>
      <c r="E15036" t="s">
        <v>58610</v>
      </c>
      <c r="F15036" t="s">
        <v>58614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 t="s">
        <v>551</v>
      </c>
      <c r="P15036" t="s">
        <v>583</v>
      </c>
      <c r="Q15036" t="s">
        <v>103</v>
      </c>
    </row>
    <row r="15037" spans="1:17" hidden="1" x14ac:dyDescent="0.25">
      <c r="A15037" t="s">
        <v>58615</v>
      </c>
      <c r="B15037" t="s">
        <v>58616</v>
      </c>
      <c r="C15037" s="1" t="str">
        <f t="shared" si="2200"/>
        <v>21:0767</v>
      </c>
      <c r="D15037" s="1" t="str">
        <f t="shared" si="2197"/>
        <v>21:0220</v>
      </c>
      <c r="E15037" t="s">
        <v>58617</v>
      </c>
      <c r="F15037" t="s">
        <v>58618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 t="s">
        <v>21</v>
      </c>
      <c r="P15037" t="s">
        <v>356</v>
      </c>
      <c r="Q15037" t="s">
        <v>93</v>
      </c>
    </row>
    <row r="15038" spans="1:17" hidden="1" x14ac:dyDescent="0.25">
      <c r="A15038" t="s">
        <v>58619</v>
      </c>
      <c r="B15038" t="s">
        <v>58620</v>
      </c>
      <c r="C15038" s="1" t="str">
        <f t="shared" si="2200"/>
        <v>21:0767</v>
      </c>
      <c r="D15038" s="1" t="str">
        <f t="shared" si="2197"/>
        <v>21:0220</v>
      </c>
      <c r="E15038" t="s">
        <v>58621</v>
      </c>
      <c r="F15038" t="s">
        <v>58622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 t="s">
        <v>101</v>
      </c>
      <c r="P15038" t="s">
        <v>22</v>
      </c>
      <c r="Q15038" t="s">
        <v>103</v>
      </c>
    </row>
    <row r="15039" spans="1:17" hidden="1" x14ac:dyDescent="0.25">
      <c r="A15039" t="s">
        <v>58623</v>
      </c>
      <c r="B15039" t="s">
        <v>58624</v>
      </c>
      <c r="C15039" s="1" t="str">
        <f t="shared" si="2200"/>
        <v>21:0767</v>
      </c>
      <c r="D15039" s="1" t="str">
        <f t="shared" si="2197"/>
        <v>21:0220</v>
      </c>
      <c r="E15039" t="s">
        <v>58625</v>
      </c>
      <c r="F15039" t="s">
        <v>58626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 t="s">
        <v>244</v>
      </c>
      <c r="P15039" t="s">
        <v>356</v>
      </c>
      <c r="Q15039" t="s">
        <v>71</v>
      </c>
    </row>
    <row r="15040" spans="1:17" hidden="1" x14ac:dyDescent="0.25">
      <c r="A15040" t="s">
        <v>58627</v>
      </c>
      <c r="B15040" t="s">
        <v>58628</v>
      </c>
      <c r="C15040" s="1" t="str">
        <f t="shared" si="2200"/>
        <v>21:0767</v>
      </c>
      <c r="D15040" s="1" t="str">
        <f t="shared" si="2197"/>
        <v>21:0220</v>
      </c>
      <c r="E15040" t="s">
        <v>58629</v>
      </c>
      <c r="F15040" t="s">
        <v>58630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 t="s">
        <v>4378</v>
      </c>
      <c r="P15040" t="s">
        <v>583</v>
      </c>
      <c r="Q15040" t="s">
        <v>392</v>
      </c>
    </row>
    <row r="15041" spans="1:17" hidden="1" x14ac:dyDescent="0.25">
      <c r="A15041" t="s">
        <v>58631</v>
      </c>
      <c r="B15041" t="s">
        <v>58632</v>
      </c>
      <c r="C15041" s="1" t="str">
        <f t="shared" si="2200"/>
        <v>21:0767</v>
      </c>
      <c r="D15041" s="1" t="str">
        <f t="shared" si="2197"/>
        <v>21:0220</v>
      </c>
      <c r="E15041" t="s">
        <v>58633</v>
      </c>
      <c r="F15041" t="s">
        <v>58634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 t="s">
        <v>701</v>
      </c>
      <c r="P15041" t="s">
        <v>583</v>
      </c>
      <c r="Q15041" t="s">
        <v>59</v>
      </c>
    </row>
    <row r="15042" spans="1:17" hidden="1" x14ac:dyDescent="0.25">
      <c r="A15042" t="s">
        <v>58635</v>
      </c>
      <c r="B15042" t="s">
        <v>58636</v>
      </c>
      <c r="C15042" s="1" t="str">
        <f t="shared" si="2200"/>
        <v>21:0767</v>
      </c>
      <c r="D15042" s="1" t="str">
        <f t="shared" si="2197"/>
        <v>21:0220</v>
      </c>
      <c r="E15042" t="s">
        <v>58637</v>
      </c>
      <c r="F15042" t="s">
        <v>58638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 t="s">
        <v>2120</v>
      </c>
      <c r="P15042" t="s">
        <v>1515</v>
      </c>
      <c r="Q15042" t="s">
        <v>392</v>
      </c>
    </row>
    <row r="15043" spans="1:17" hidden="1" x14ac:dyDescent="0.25">
      <c r="A15043" t="s">
        <v>58639</v>
      </c>
      <c r="B15043" t="s">
        <v>58640</v>
      </c>
      <c r="C15043" s="1" t="str">
        <f t="shared" si="2200"/>
        <v>21:0767</v>
      </c>
      <c r="D15043" s="1" t="str">
        <f>HYPERLINK("http://geochem.nrcan.gc.ca/cdogs/content/svy/svy_e.htm", "")</f>
        <v/>
      </c>
      <c r="G15043" s="1" t="str">
        <f>HYPERLINK("http://geochem.nrcan.gc.ca/cdogs/content/cr_/cr_00089_e.htm", "89")</f>
        <v>89</v>
      </c>
      <c r="J15043" t="s">
        <v>11703</v>
      </c>
      <c r="K15043" t="s">
        <v>11704</v>
      </c>
      <c r="O15043" t="s">
        <v>8982</v>
      </c>
      <c r="P15043" t="s">
        <v>4464</v>
      </c>
      <c r="Q15043" t="s">
        <v>365</v>
      </c>
    </row>
    <row r="15044" spans="1:17" hidden="1" x14ac:dyDescent="0.25">
      <c r="A15044" t="s">
        <v>58641</v>
      </c>
      <c r="B15044" t="s">
        <v>58642</v>
      </c>
      <c r="C15044" s="1" t="str">
        <f t="shared" si="2200"/>
        <v>21:0767</v>
      </c>
      <c r="D15044" s="1" t="str">
        <f t="shared" ref="D15044:D15061" si="2201">HYPERLINK("http://geochem.nrcan.gc.ca/cdogs/content/svy/svy210220_e.htm", "21:0220")</f>
        <v>21:0220</v>
      </c>
      <c r="E15044" t="s">
        <v>58643</v>
      </c>
      <c r="F15044" t="s">
        <v>58644</v>
      </c>
      <c r="H15044">
        <v>62.441938899999997</v>
      </c>
      <c r="I15044">
        <v>-132.5778554</v>
      </c>
      <c r="J15044" s="1" t="str">
        <f t="shared" ref="J15044:J15061" si="2202">HYPERLINK("http://geochem.nrcan.gc.ca/cdogs/content/kwd/kwd020018_e.htm", "Fluid (stream)")</f>
        <v>Fluid (stream)</v>
      </c>
      <c r="K15044" s="1" t="str">
        <f t="shared" ref="K15044:K15061" si="2203">HYPERLINK("http://geochem.nrcan.gc.ca/cdogs/content/kwd/kwd080007_e.htm", "Untreated Water")</f>
        <v>Untreated Water</v>
      </c>
      <c r="O15044" t="s">
        <v>21</v>
      </c>
      <c r="P15044" t="s">
        <v>2943</v>
      </c>
      <c r="Q15044" t="s">
        <v>71</v>
      </c>
    </row>
    <row r="15045" spans="1:17" hidden="1" x14ac:dyDescent="0.25">
      <c r="A15045" t="s">
        <v>58645</v>
      </c>
      <c r="B15045" t="s">
        <v>58646</v>
      </c>
      <c r="C15045" s="1" t="str">
        <f t="shared" si="2200"/>
        <v>21:0767</v>
      </c>
      <c r="D15045" s="1" t="str">
        <f t="shared" si="2201"/>
        <v>21:0220</v>
      </c>
      <c r="E15045" t="s">
        <v>58647</v>
      </c>
      <c r="F15045" t="s">
        <v>58648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 t="s">
        <v>21</v>
      </c>
      <c r="P15045" t="s">
        <v>583</v>
      </c>
      <c r="Q15045" t="s">
        <v>16574</v>
      </c>
    </row>
    <row r="15046" spans="1:17" hidden="1" x14ac:dyDescent="0.25">
      <c r="A15046" t="s">
        <v>58649</v>
      </c>
      <c r="B15046" t="s">
        <v>58650</v>
      </c>
      <c r="C15046" s="1" t="str">
        <f t="shared" si="2200"/>
        <v>21:0767</v>
      </c>
      <c r="D15046" s="1" t="str">
        <f t="shared" si="2201"/>
        <v>21:0220</v>
      </c>
      <c r="E15046" t="s">
        <v>58651</v>
      </c>
      <c r="F15046" t="s">
        <v>58652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 t="s">
        <v>158</v>
      </c>
      <c r="P15046" t="s">
        <v>356</v>
      </c>
      <c r="Q15046" t="s">
        <v>46</v>
      </c>
    </row>
    <row r="15047" spans="1:17" hidden="1" x14ac:dyDescent="0.25">
      <c r="A15047" t="s">
        <v>58653</v>
      </c>
      <c r="B15047" t="s">
        <v>58654</v>
      </c>
      <c r="C15047" s="1" t="str">
        <f t="shared" si="2200"/>
        <v>21:0767</v>
      </c>
      <c r="D15047" s="1" t="str">
        <f t="shared" si="2201"/>
        <v>21:0220</v>
      </c>
      <c r="E15047" t="s">
        <v>58655</v>
      </c>
      <c r="F15047" t="s">
        <v>58656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 t="s">
        <v>3406</v>
      </c>
      <c r="P15047" t="s">
        <v>2212</v>
      </c>
      <c r="Q15047" t="s">
        <v>59</v>
      </c>
    </row>
    <row r="15048" spans="1:17" hidden="1" x14ac:dyDescent="0.25">
      <c r="A15048" t="s">
        <v>58657</v>
      </c>
      <c r="B15048" t="s">
        <v>58658</v>
      </c>
      <c r="C15048" s="1" t="str">
        <f t="shared" si="2200"/>
        <v>21:0767</v>
      </c>
      <c r="D15048" s="1" t="str">
        <f t="shared" si="2201"/>
        <v>21:0220</v>
      </c>
      <c r="E15048" t="s">
        <v>58659</v>
      </c>
      <c r="F15048" t="s">
        <v>58660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 t="s">
        <v>21</v>
      </c>
      <c r="P15048" t="s">
        <v>356</v>
      </c>
      <c r="Q15048" t="s">
        <v>8961</v>
      </c>
    </row>
    <row r="15049" spans="1:17" hidden="1" x14ac:dyDescent="0.25">
      <c r="A15049" t="s">
        <v>58661</v>
      </c>
      <c r="B15049" t="s">
        <v>58662</v>
      </c>
      <c r="C15049" s="1" t="str">
        <f t="shared" si="2200"/>
        <v>21:0767</v>
      </c>
      <c r="D15049" s="1" t="str">
        <f t="shared" si="2201"/>
        <v>21:0220</v>
      </c>
      <c r="E15049" t="s">
        <v>58663</v>
      </c>
      <c r="F15049" t="s">
        <v>58664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 t="s">
        <v>3376</v>
      </c>
      <c r="P15049" t="s">
        <v>631</v>
      </c>
      <c r="Q15049" t="s">
        <v>46</v>
      </c>
    </row>
    <row r="15050" spans="1:17" hidden="1" x14ac:dyDescent="0.25">
      <c r="A15050" t="s">
        <v>58665</v>
      </c>
      <c r="B15050" t="s">
        <v>58666</v>
      </c>
      <c r="C15050" s="1" t="str">
        <f t="shared" si="2200"/>
        <v>21:0767</v>
      </c>
      <c r="D15050" s="1" t="str">
        <f t="shared" si="2201"/>
        <v>21:0220</v>
      </c>
      <c r="E15050" t="s">
        <v>58663</v>
      </c>
      <c r="F15050" t="s">
        <v>58667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 t="s">
        <v>701</v>
      </c>
      <c r="P15050" t="s">
        <v>1598</v>
      </c>
      <c r="Q15050" t="s">
        <v>35</v>
      </c>
    </row>
    <row r="15051" spans="1:17" hidden="1" x14ac:dyDescent="0.25">
      <c r="A15051" t="s">
        <v>58668</v>
      </c>
      <c r="B15051" t="s">
        <v>58669</v>
      </c>
      <c r="C15051" s="1" t="str">
        <f t="shared" si="2200"/>
        <v>21:0767</v>
      </c>
      <c r="D15051" s="1" t="str">
        <f t="shared" si="2201"/>
        <v>21:0220</v>
      </c>
      <c r="E15051" t="s">
        <v>58670</v>
      </c>
      <c r="F15051" t="s">
        <v>58671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 t="s">
        <v>21</v>
      </c>
      <c r="P15051" t="s">
        <v>397</v>
      </c>
      <c r="Q15051" t="s">
        <v>52</v>
      </c>
    </row>
    <row r="15052" spans="1:17" hidden="1" x14ac:dyDescent="0.25">
      <c r="A15052" t="s">
        <v>58672</v>
      </c>
      <c r="B15052" t="s">
        <v>58673</v>
      </c>
      <c r="C15052" s="1" t="str">
        <f t="shared" si="2200"/>
        <v>21:0767</v>
      </c>
      <c r="D15052" s="1" t="str">
        <f t="shared" si="2201"/>
        <v>21:0220</v>
      </c>
      <c r="E15052" t="s">
        <v>58674</v>
      </c>
      <c r="F15052" t="s">
        <v>58675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 t="s">
        <v>21</v>
      </c>
      <c r="P15052" t="s">
        <v>22</v>
      </c>
      <c r="Q15052" t="s">
        <v>71</v>
      </c>
    </row>
    <row r="15053" spans="1:17" hidden="1" x14ac:dyDescent="0.25">
      <c r="A15053" t="s">
        <v>58676</v>
      </c>
      <c r="B15053" t="s">
        <v>58677</v>
      </c>
      <c r="C15053" s="1" t="str">
        <f t="shared" si="2200"/>
        <v>21:0767</v>
      </c>
      <c r="D15053" s="1" t="str">
        <f t="shared" si="2201"/>
        <v>21:0220</v>
      </c>
      <c r="E15053" t="s">
        <v>58678</v>
      </c>
      <c r="F15053" t="s">
        <v>58679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 t="s">
        <v>64</v>
      </c>
      <c r="P15053" t="s">
        <v>356</v>
      </c>
      <c r="Q15053" t="s">
        <v>29</v>
      </c>
    </row>
    <row r="15054" spans="1:17" hidden="1" x14ac:dyDescent="0.25">
      <c r="A15054" t="s">
        <v>58680</v>
      </c>
      <c r="B15054" t="s">
        <v>58681</v>
      </c>
      <c r="C15054" s="1" t="str">
        <f t="shared" si="2200"/>
        <v>21:0767</v>
      </c>
      <c r="D15054" s="1" t="str">
        <f t="shared" si="2201"/>
        <v>21:0220</v>
      </c>
      <c r="E15054" t="s">
        <v>58682</v>
      </c>
      <c r="F15054" t="s">
        <v>58683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 t="s">
        <v>21</v>
      </c>
      <c r="P15054" t="s">
        <v>45</v>
      </c>
      <c r="Q15054" t="s">
        <v>46</v>
      </c>
    </row>
    <row r="15055" spans="1:17" hidden="1" x14ac:dyDescent="0.25">
      <c r="A15055" t="s">
        <v>58684</v>
      </c>
      <c r="B15055" t="s">
        <v>58685</v>
      </c>
      <c r="C15055" s="1" t="str">
        <f t="shared" si="2200"/>
        <v>21:0767</v>
      </c>
      <c r="D15055" s="1" t="str">
        <f t="shared" si="2201"/>
        <v>21:0220</v>
      </c>
      <c r="E15055" t="s">
        <v>58686</v>
      </c>
      <c r="F15055" t="s">
        <v>58687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 t="s">
        <v>21</v>
      </c>
      <c r="P15055" t="s">
        <v>45</v>
      </c>
      <c r="Q15055" t="s">
        <v>198</v>
      </c>
    </row>
    <row r="15056" spans="1:17" hidden="1" x14ac:dyDescent="0.25">
      <c r="A15056" t="s">
        <v>58688</v>
      </c>
      <c r="B15056" t="s">
        <v>58689</v>
      </c>
      <c r="C15056" s="1" t="str">
        <f t="shared" si="2200"/>
        <v>21:0767</v>
      </c>
      <c r="D15056" s="1" t="str">
        <f t="shared" si="2201"/>
        <v>21:0220</v>
      </c>
      <c r="E15056" t="s">
        <v>58690</v>
      </c>
      <c r="F15056" t="s">
        <v>58691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 t="s">
        <v>21</v>
      </c>
      <c r="P15056" t="s">
        <v>87</v>
      </c>
      <c r="Q15056" t="s">
        <v>23</v>
      </c>
    </row>
    <row r="15057" spans="1:17" hidden="1" x14ac:dyDescent="0.25">
      <c r="A15057" t="s">
        <v>58692</v>
      </c>
      <c r="B15057" t="s">
        <v>58693</v>
      </c>
      <c r="C15057" s="1" t="str">
        <f t="shared" si="2200"/>
        <v>21:0767</v>
      </c>
      <c r="D15057" s="1" t="str">
        <f t="shared" si="2201"/>
        <v>21:0220</v>
      </c>
      <c r="E15057" t="s">
        <v>58694</v>
      </c>
      <c r="F15057" t="s">
        <v>58695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 t="s">
        <v>158</v>
      </c>
      <c r="P15057" t="s">
        <v>45</v>
      </c>
      <c r="Q15057" t="s">
        <v>59</v>
      </c>
    </row>
    <row r="15058" spans="1:17" hidden="1" x14ac:dyDescent="0.25">
      <c r="A15058" t="s">
        <v>58696</v>
      </c>
      <c r="B15058" t="s">
        <v>58697</v>
      </c>
      <c r="C15058" s="1" t="str">
        <f t="shared" si="2200"/>
        <v>21:0767</v>
      </c>
      <c r="D15058" s="1" t="str">
        <f t="shared" si="2201"/>
        <v>21:0220</v>
      </c>
      <c r="E15058" t="s">
        <v>58698</v>
      </c>
      <c r="F15058" t="s">
        <v>58699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  <c r="O15058" t="s">
        <v>108</v>
      </c>
      <c r="P15058" t="s">
        <v>108</v>
      </c>
      <c r="Q15058" t="s">
        <v>108</v>
      </c>
    </row>
    <row r="15059" spans="1:17" hidden="1" x14ac:dyDescent="0.25">
      <c r="A15059" t="s">
        <v>58700</v>
      </c>
      <c r="B15059" t="s">
        <v>58701</v>
      </c>
      <c r="C15059" s="1" t="str">
        <f t="shared" si="2200"/>
        <v>21:0767</v>
      </c>
      <c r="D15059" s="1" t="str">
        <f t="shared" si="2201"/>
        <v>21:0220</v>
      </c>
      <c r="E15059" t="s">
        <v>58702</v>
      </c>
      <c r="F15059" t="s">
        <v>58703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 t="s">
        <v>220</v>
      </c>
      <c r="P15059" t="s">
        <v>356</v>
      </c>
      <c r="Q15059" t="s">
        <v>46</v>
      </c>
    </row>
    <row r="15060" spans="1:17" hidden="1" x14ac:dyDescent="0.25">
      <c r="A15060" t="s">
        <v>58704</v>
      </c>
      <c r="B15060" t="s">
        <v>58705</v>
      </c>
      <c r="C15060" s="1" t="str">
        <f t="shared" si="2200"/>
        <v>21:0767</v>
      </c>
      <c r="D15060" s="1" t="str">
        <f t="shared" si="2201"/>
        <v>21:0220</v>
      </c>
      <c r="E15060" t="s">
        <v>58706</v>
      </c>
      <c r="F15060" t="s">
        <v>58707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 t="s">
        <v>3590</v>
      </c>
      <c r="P15060" t="s">
        <v>4578</v>
      </c>
      <c r="Q15060" t="s">
        <v>46</v>
      </c>
    </row>
    <row r="15061" spans="1:17" hidden="1" x14ac:dyDescent="0.25">
      <c r="A15061" t="s">
        <v>58708</v>
      </c>
      <c r="B15061" t="s">
        <v>58709</v>
      </c>
      <c r="C15061" s="1" t="str">
        <f t="shared" si="2200"/>
        <v>21:0767</v>
      </c>
      <c r="D15061" s="1" t="str">
        <f t="shared" si="2201"/>
        <v>21:0220</v>
      </c>
      <c r="E15061" t="s">
        <v>58710</v>
      </c>
      <c r="F15061" t="s">
        <v>58711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 t="s">
        <v>64</v>
      </c>
      <c r="P15061" t="s">
        <v>87</v>
      </c>
      <c r="Q15061" t="s">
        <v>59</v>
      </c>
    </row>
    <row r="15062" spans="1:17" hidden="1" x14ac:dyDescent="0.25">
      <c r="A15062" t="s">
        <v>58712</v>
      </c>
      <c r="B15062" t="s">
        <v>58713</v>
      </c>
      <c r="C15062" s="1" t="str">
        <f t="shared" si="2200"/>
        <v>21:0767</v>
      </c>
      <c r="D15062" s="1" t="str">
        <f>HYPERLINK("http://geochem.nrcan.gc.ca/cdogs/content/svy/svy_e.htm", "")</f>
        <v/>
      </c>
      <c r="G15062" s="1" t="str">
        <f>HYPERLINK("http://geochem.nrcan.gc.ca/cdogs/content/cr_/cr_00087_e.htm", "87")</f>
        <v>87</v>
      </c>
      <c r="J15062" t="s">
        <v>11703</v>
      </c>
      <c r="K15062" t="s">
        <v>11704</v>
      </c>
      <c r="O15062" t="s">
        <v>6091</v>
      </c>
      <c r="P15062" t="s">
        <v>391</v>
      </c>
      <c r="Q15062" t="s">
        <v>23</v>
      </c>
    </row>
    <row r="15063" spans="1:17" hidden="1" x14ac:dyDescent="0.25">
      <c r="A15063" t="s">
        <v>58714</v>
      </c>
      <c r="B15063" t="s">
        <v>58715</v>
      </c>
      <c r="C15063" s="1" t="str">
        <f t="shared" si="2200"/>
        <v>21:0767</v>
      </c>
      <c r="D15063" s="1" t="str">
        <f t="shared" ref="D15063:D15082" si="2204">HYPERLINK("http://geochem.nrcan.gc.ca/cdogs/content/svy/svy210220_e.htm", "21:0220")</f>
        <v>21:0220</v>
      </c>
      <c r="E15063" t="s">
        <v>58716</v>
      </c>
      <c r="F15063" t="s">
        <v>58717</v>
      </c>
      <c r="H15063">
        <v>62.570344400000003</v>
      </c>
      <c r="I15063">
        <v>-132.07830809999999</v>
      </c>
      <c r="J15063" s="1" t="str">
        <f t="shared" ref="J15063:J15082" si="2205">HYPERLINK("http://geochem.nrcan.gc.ca/cdogs/content/kwd/kwd020018_e.htm", "Fluid (stream)")</f>
        <v>Fluid (stream)</v>
      </c>
      <c r="K15063" s="1" t="str">
        <f t="shared" ref="K15063:K15082" si="2206">HYPERLINK("http://geochem.nrcan.gc.ca/cdogs/content/kwd/kwd080007_e.htm", "Untreated Water")</f>
        <v>Untreated Water</v>
      </c>
      <c r="O15063" t="s">
        <v>21</v>
      </c>
      <c r="P15063" t="s">
        <v>1515</v>
      </c>
      <c r="Q15063" t="s">
        <v>2366</v>
      </c>
    </row>
    <row r="15064" spans="1:17" hidden="1" x14ac:dyDescent="0.25">
      <c r="A15064" t="s">
        <v>58718</v>
      </c>
      <c r="B15064" t="s">
        <v>58719</v>
      </c>
      <c r="C15064" s="1" t="str">
        <f t="shared" si="2200"/>
        <v>21:0767</v>
      </c>
      <c r="D15064" s="1" t="str">
        <f t="shared" si="2204"/>
        <v>21:0220</v>
      </c>
      <c r="E15064" t="s">
        <v>58720</v>
      </c>
      <c r="F15064" t="s">
        <v>58721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 t="s">
        <v>1599</v>
      </c>
      <c r="P15064" t="s">
        <v>631</v>
      </c>
      <c r="Q15064" t="s">
        <v>392</v>
      </c>
    </row>
    <row r="15065" spans="1:17" hidden="1" x14ac:dyDescent="0.25">
      <c r="A15065" t="s">
        <v>58722</v>
      </c>
      <c r="B15065" t="s">
        <v>58723</v>
      </c>
      <c r="C15065" s="1" t="str">
        <f t="shared" si="2200"/>
        <v>21:0767</v>
      </c>
      <c r="D15065" s="1" t="str">
        <f t="shared" si="2204"/>
        <v>21:0220</v>
      </c>
      <c r="E15065" t="s">
        <v>58724</v>
      </c>
      <c r="F15065" t="s">
        <v>58725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 t="s">
        <v>311</v>
      </c>
      <c r="P15065" t="s">
        <v>658</v>
      </c>
      <c r="Q15065" t="s">
        <v>46</v>
      </c>
    </row>
    <row r="15066" spans="1:17" hidden="1" x14ac:dyDescent="0.25">
      <c r="A15066" t="s">
        <v>58726</v>
      </c>
      <c r="B15066" t="s">
        <v>58727</v>
      </c>
      <c r="C15066" s="1" t="str">
        <f t="shared" si="2200"/>
        <v>21:0767</v>
      </c>
      <c r="D15066" s="1" t="str">
        <f t="shared" si="2204"/>
        <v>21:0220</v>
      </c>
      <c r="E15066" t="s">
        <v>58728</v>
      </c>
      <c r="F15066" t="s">
        <v>58729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 t="s">
        <v>64</v>
      </c>
      <c r="P15066" t="s">
        <v>1515</v>
      </c>
      <c r="Q15066" t="s">
        <v>46</v>
      </c>
    </row>
    <row r="15067" spans="1:17" hidden="1" x14ac:dyDescent="0.25">
      <c r="A15067" t="s">
        <v>58730</v>
      </c>
      <c r="B15067" t="s">
        <v>58731</v>
      </c>
      <c r="C15067" s="1" t="str">
        <f t="shared" si="2200"/>
        <v>21:0767</v>
      </c>
      <c r="D15067" s="1" t="str">
        <f t="shared" si="2204"/>
        <v>21:0220</v>
      </c>
      <c r="E15067" t="s">
        <v>58732</v>
      </c>
      <c r="F15067" t="s">
        <v>58733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 t="s">
        <v>2120</v>
      </c>
      <c r="P15067" t="s">
        <v>1515</v>
      </c>
      <c r="Q15067" t="s">
        <v>392</v>
      </c>
    </row>
    <row r="15068" spans="1:17" hidden="1" x14ac:dyDescent="0.25">
      <c r="A15068" t="s">
        <v>58734</v>
      </c>
      <c r="B15068" t="s">
        <v>58735</v>
      </c>
      <c r="C15068" s="1" t="str">
        <f t="shared" si="2200"/>
        <v>21:0767</v>
      </c>
      <c r="D15068" s="1" t="str">
        <f t="shared" si="2204"/>
        <v>21:0220</v>
      </c>
      <c r="E15068" t="s">
        <v>58736</v>
      </c>
      <c r="F15068" t="s">
        <v>58737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 t="s">
        <v>4148</v>
      </c>
      <c r="P15068" t="s">
        <v>636</v>
      </c>
      <c r="Q15068" t="s">
        <v>23</v>
      </c>
    </row>
    <row r="15069" spans="1:17" hidden="1" x14ac:dyDescent="0.25">
      <c r="A15069" t="s">
        <v>58738</v>
      </c>
      <c r="B15069" t="s">
        <v>58739</v>
      </c>
      <c r="C15069" s="1" t="str">
        <f t="shared" si="2200"/>
        <v>21:0767</v>
      </c>
      <c r="D15069" s="1" t="str">
        <f t="shared" si="2204"/>
        <v>21:0220</v>
      </c>
      <c r="E15069" t="s">
        <v>58740</v>
      </c>
      <c r="F15069" t="s">
        <v>58741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 t="s">
        <v>17371</v>
      </c>
      <c r="P15069" t="s">
        <v>1631</v>
      </c>
      <c r="Q15069" t="s">
        <v>23</v>
      </c>
    </row>
    <row r="15070" spans="1:17" hidden="1" x14ac:dyDescent="0.25">
      <c r="A15070" t="s">
        <v>58742</v>
      </c>
      <c r="B15070" t="s">
        <v>58743</v>
      </c>
      <c r="C15070" s="1" t="str">
        <f t="shared" si="2200"/>
        <v>21:0767</v>
      </c>
      <c r="D15070" s="1" t="str">
        <f t="shared" si="2204"/>
        <v>21:0220</v>
      </c>
      <c r="E15070" t="s">
        <v>58744</v>
      </c>
      <c r="F15070" t="s">
        <v>58745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 t="s">
        <v>21</v>
      </c>
      <c r="P15070" t="s">
        <v>1515</v>
      </c>
      <c r="Q15070" t="s">
        <v>103</v>
      </c>
    </row>
    <row r="15071" spans="1:17" hidden="1" x14ac:dyDescent="0.25">
      <c r="A15071" t="s">
        <v>58746</v>
      </c>
      <c r="B15071" t="s">
        <v>58747</v>
      </c>
      <c r="C15071" s="1" t="str">
        <f t="shared" si="2200"/>
        <v>21:0767</v>
      </c>
      <c r="D15071" s="1" t="str">
        <f t="shared" si="2204"/>
        <v>21:0220</v>
      </c>
      <c r="E15071" t="s">
        <v>58748</v>
      </c>
      <c r="F15071" t="s">
        <v>58749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 t="s">
        <v>64</v>
      </c>
      <c r="P15071" t="s">
        <v>22</v>
      </c>
      <c r="Q15071" t="s">
        <v>35</v>
      </c>
    </row>
    <row r="15072" spans="1:17" hidden="1" x14ac:dyDescent="0.25">
      <c r="A15072" t="s">
        <v>58750</v>
      </c>
      <c r="B15072" t="s">
        <v>58751</v>
      </c>
      <c r="C15072" s="1" t="str">
        <f t="shared" si="2200"/>
        <v>21:0767</v>
      </c>
      <c r="D15072" s="1" t="str">
        <f t="shared" si="2204"/>
        <v>21:0220</v>
      </c>
      <c r="E15072" t="s">
        <v>58752</v>
      </c>
      <c r="F15072" t="s">
        <v>58753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 t="s">
        <v>21</v>
      </c>
      <c r="P15072" t="s">
        <v>356</v>
      </c>
      <c r="Q15072" t="s">
        <v>23</v>
      </c>
    </row>
    <row r="15073" spans="1:17" hidden="1" x14ac:dyDescent="0.25">
      <c r="A15073" t="s">
        <v>58754</v>
      </c>
      <c r="B15073" t="s">
        <v>58755</v>
      </c>
      <c r="C15073" s="1" t="str">
        <f t="shared" si="2200"/>
        <v>21:0767</v>
      </c>
      <c r="D15073" s="1" t="str">
        <f t="shared" si="2204"/>
        <v>21:0220</v>
      </c>
      <c r="E15073" t="s">
        <v>58752</v>
      </c>
      <c r="F15073" t="s">
        <v>58756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 t="s">
        <v>21</v>
      </c>
      <c r="P15073" t="s">
        <v>45</v>
      </c>
      <c r="Q15073" t="s">
        <v>46</v>
      </c>
    </row>
    <row r="15074" spans="1:17" hidden="1" x14ac:dyDescent="0.25">
      <c r="A15074" t="s">
        <v>58757</v>
      </c>
      <c r="B15074" t="s">
        <v>58758</v>
      </c>
      <c r="C15074" s="1" t="str">
        <f t="shared" si="2200"/>
        <v>21:0767</v>
      </c>
      <c r="D15074" s="1" t="str">
        <f t="shared" si="2204"/>
        <v>21:0220</v>
      </c>
      <c r="E15074" t="s">
        <v>58759</v>
      </c>
      <c r="F15074" t="s">
        <v>58760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 t="s">
        <v>21</v>
      </c>
      <c r="P15074" t="s">
        <v>87</v>
      </c>
      <c r="Q15074" t="s">
        <v>215</v>
      </c>
    </row>
    <row r="15075" spans="1:17" hidden="1" x14ac:dyDescent="0.25">
      <c r="A15075" t="s">
        <v>58761</v>
      </c>
      <c r="B15075" t="s">
        <v>58762</v>
      </c>
      <c r="C15075" s="1" t="str">
        <f t="shared" si="2200"/>
        <v>21:0767</v>
      </c>
      <c r="D15075" s="1" t="str">
        <f t="shared" si="2204"/>
        <v>21:0220</v>
      </c>
      <c r="E15075" t="s">
        <v>58763</v>
      </c>
      <c r="F15075" t="s">
        <v>58764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 t="s">
        <v>21</v>
      </c>
      <c r="P15075" t="s">
        <v>87</v>
      </c>
      <c r="Q15075" t="s">
        <v>215</v>
      </c>
    </row>
    <row r="15076" spans="1:17" hidden="1" x14ac:dyDescent="0.25">
      <c r="A15076" t="s">
        <v>58765</v>
      </c>
      <c r="B15076" t="s">
        <v>58766</v>
      </c>
      <c r="C15076" s="1" t="str">
        <f t="shared" si="2200"/>
        <v>21:0767</v>
      </c>
      <c r="D15076" s="1" t="str">
        <f t="shared" si="2204"/>
        <v>21:0220</v>
      </c>
      <c r="E15076" t="s">
        <v>58767</v>
      </c>
      <c r="F15076" t="s">
        <v>58768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 t="s">
        <v>21</v>
      </c>
      <c r="P15076" t="s">
        <v>87</v>
      </c>
      <c r="Q15076" t="s">
        <v>46</v>
      </c>
    </row>
    <row r="15077" spans="1:17" hidden="1" x14ac:dyDescent="0.25">
      <c r="A15077" t="s">
        <v>58769</v>
      </c>
      <c r="B15077" t="s">
        <v>58770</v>
      </c>
      <c r="C15077" s="1" t="str">
        <f t="shared" si="2200"/>
        <v>21:0767</v>
      </c>
      <c r="D15077" s="1" t="str">
        <f t="shared" si="2204"/>
        <v>21:0220</v>
      </c>
      <c r="E15077" t="s">
        <v>58771</v>
      </c>
      <c r="F15077" t="s">
        <v>58772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 t="s">
        <v>244</v>
      </c>
      <c r="P15077" t="s">
        <v>356</v>
      </c>
      <c r="Q15077" t="s">
        <v>59</v>
      </c>
    </row>
    <row r="15078" spans="1:17" hidden="1" x14ac:dyDescent="0.25">
      <c r="A15078" t="s">
        <v>58773</v>
      </c>
      <c r="B15078" t="s">
        <v>58774</v>
      </c>
      <c r="C15078" s="1" t="str">
        <f t="shared" si="2200"/>
        <v>21:0767</v>
      </c>
      <c r="D15078" s="1" t="str">
        <f t="shared" si="2204"/>
        <v>21:0220</v>
      </c>
      <c r="E15078" t="s">
        <v>58775</v>
      </c>
      <c r="F15078" t="s">
        <v>58776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 t="s">
        <v>21</v>
      </c>
      <c r="P15078" t="s">
        <v>45</v>
      </c>
      <c r="Q15078" t="s">
        <v>198</v>
      </c>
    </row>
    <row r="15079" spans="1:17" hidden="1" x14ac:dyDescent="0.25">
      <c r="A15079" t="s">
        <v>58777</v>
      </c>
      <c r="B15079" t="s">
        <v>58778</v>
      </c>
      <c r="C15079" s="1" t="str">
        <f t="shared" si="2200"/>
        <v>21:0767</v>
      </c>
      <c r="D15079" s="1" t="str">
        <f t="shared" si="2204"/>
        <v>21:0220</v>
      </c>
      <c r="E15079" t="s">
        <v>58779</v>
      </c>
      <c r="F15079" t="s">
        <v>58780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 t="s">
        <v>21</v>
      </c>
      <c r="P15079" t="s">
        <v>45</v>
      </c>
      <c r="Q15079" t="s">
        <v>71</v>
      </c>
    </row>
    <row r="15080" spans="1:17" hidden="1" x14ac:dyDescent="0.25">
      <c r="A15080" t="s">
        <v>58781</v>
      </c>
      <c r="B15080" t="s">
        <v>58782</v>
      </c>
      <c r="C15080" s="1" t="str">
        <f t="shared" si="2200"/>
        <v>21:0767</v>
      </c>
      <c r="D15080" s="1" t="str">
        <f t="shared" si="2204"/>
        <v>21:0220</v>
      </c>
      <c r="E15080" t="s">
        <v>58783</v>
      </c>
      <c r="F15080" t="s">
        <v>58784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 t="s">
        <v>8423</v>
      </c>
      <c r="P15080" t="s">
        <v>356</v>
      </c>
      <c r="Q15080" t="s">
        <v>59</v>
      </c>
    </row>
    <row r="15081" spans="1:17" hidden="1" x14ac:dyDescent="0.25">
      <c r="A15081" t="s">
        <v>58785</v>
      </c>
      <c r="B15081" t="s">
        <v>58786</v>
      </c>
      <c r="C15081" s="1" t="str">
        <f t="shared" si="2200"/>
        <v>21:0767</v>
      </c>
      <c r="D15081" s="1" t="str">
        <f t="shared" si="2204"/>
        <v>21:0220</v>
      </c>
      <c r="E15081" t="s">
        <v>58787</v>
      </c>
      <c r="F15081" t="s">
        <v>58788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 t="s">
        <v>16712</v>
      </c>
      <c r="P15081" t="s">
        <v>45</v>
      </c>
      <c r="Q15081" t="s">
        <v>365</v>
      </c>
    </row>
    <row r="15082" spans="1:17" hidden="1" x14ac:dyDescent="0.25">
      <c r="A15082" t="s">
        <v>58789</v>
      </c>
      <c r="B15082" t="s">
        <v>58790</v>
      </c>
      <c r="C15082" s="1" t="str">
        <f t="shared" si="2200"/>
        <v>21:0767</v>
      </c>
      <c r="D15082" s="1" t="str">
        <f t="shared" si="2204"/>
        <v>21:0220</v>
      </c>
      <c r="E15082" t="s">
        <v>58791</v>
      </c>
      <c r="F15082" t="s">
        <v>58792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 t="s">
        <v>21</v>
      </c>
      <c r="P15082" t="s">
        <v>22</v>
      </c>
      <c r="Q15082" t="s">
        <v>93</v>
      </c>
    </row>
    <row r="15083" spans="1:17" hidden="1" x14ac:dyDescent="0.25">
      <c r="A15083" t="s">
        <v>58793</v>
      </c>
      <c r="B15083" t="s">
        <v>58794</v>
      </c>
      <c r="C15083" s="1" t="str">
        <f t="shared" si="2200"/>
        <v>21:0767</v>
      </c>
      <c r="D15083" s="1" t="str">
        <f>HYPERLINK("http://geochem.nrcan.gc.ca/cdogs/content/svy/svy_e.htm", "")</f>
        <v/>
      </c>
      <c r="G15083" s="1" t="str">
        <f>HYPERLINK("http://geochem.nrcan.gc.ca/cdogs/content/cr_/cr_00087_e.htm", "87")</f>
        <v>87</v>
      </c>
      <c r="J15083" t="s">
        <v>11703</v>
      </c>
      <c r="K15083" t="s">
        <v>11704</v>
      </c>
      <c r="O15083" t="s">
        <v>689</v>
      </c>
      <c r="P15083" t="s">
        <v>356</v>
      </c>
      <c r="Q15083" t="s">
        <v>23</v>
      </c>
    </row>
    <row r="15084" spans="1:17" hidden="1" x14ac:dyDescent="0.25">
      <c r="A15084" t="s">
        <v>58795</v>
      </c>
      <c r="B15084" t="s">
        <v>58796</v>
      </c>
      <c r="C15084" s="1" t="str">
        <f t="shared" si="2200"/>
        <v>21:0767</v>
      </c>
      <c r="D15084" s="1" t="str">
        <f>HYPERLINK("http://geochem.nrcan.gc.ca/cdogs/content/svy/svy210220_e.htm", "21:0220")</f>
        <v>21:0220</v>
      </c>
      <c r="E15084" t="s">
        <v>58797</v>
      </c>
      <c r="F15084" t="s">
        <v>58798</v>
      </c>
      <c r="H15084">
        <v>62.101545100000003</v>
      </c>
      <c r="I15084">
        <v>-132.02835640000001</v>
      </c>
      <c r="J15084" s="1" t="str">
        <f>HYPERLINK("http://geochem.nrcan.gc.ca/cdogs/content/kwd/kwd020018_e.htm", "Fluid (stream)")</f>
        <v>Fluid (stream)</v>
      </c>
      <c r="K15084" s="1" t="str">
        <f>HYPERLINK("http://geochem.nrcan.gc.ca/cdogs/content/kwd/kwd080007_e.htm", "Untreated Water")</f>
        <v>Untreated Water</v>
      </c>
      <c r="O15084" t="s">
        <v>21</v>
      </c>
      <c r="P15084" t="s">
        <v>397</v>
      </c>
      <c r="Q15084" t="s">
        <v>1528</v>
      </c>
    </row>
    <row r="15085" spans="1:17" hidden="1" x14ac:dyDescent="0.25">
      <c r="A15085" t="s">
        <v>58799</v>
      </c>
      <c r="B15085" t="s">
        <v>58800</v>
      </c>
      <c r="C15085" s="1" t="str">
        <f t="shared" si="2200"/>
        <v>21:0767</v>
      </c>
      <c r="D15085" s="1" t="str">
        <f>HYPERLINK("http://geochem.nrcan.gc.ca/cdogs/content/svy/svy210220_e.htm", "21:0220")</f>
        <v>21:0220</v>
      </c>
      <c r="E15085" t="s">
        <v>58801</v>
      </c>
      <c r="F15085" t="s">
        <v>58802</v>
      </c>
      <c r="H15085">
        <v>62.138723200000001</v>
      </c>
      <c r="I15085">
        <v>-132.00854860000001</v>
      </c>
      <c r="J15085" s="1" t="str">
        <f>HYPERLINK("http://geochem.nrcan.gc.ca/cdogs/content/kwd/kwd020018_e.htm", "Fluid (stream)")</f>
        <v>Fluid (stream)</v>
      </c>
      <c r="K15085" s="1" t="str">
        <f>HYPERLINK("http://geochem.nrcan.gc.ca/cdogs/content/kwd/kwd080007_e.htm", "Untreated Water")</f>
        <v>Untreated Water</v>
      </c>
      <c r="O15085" t="s">
        <v>2129</v>
      </c>
      <c r="P15085" t="s">
        <v>391</v>
      </c>
      <c r="Q15085" t="s">
        <v>46</v>
      </c>
    </row>
    <row r="15086" spans="1:17" hidden="1" x14ac:dyDescent="0.25">
      <c r="A15086" t="s">
        <v>58803</v>
      </c>
      <c r="B15086" t="s">
        <v>58804</v>
      </c>
      <c r="C15086" s="1" t="str">
        <f t="shared" si="2200"/>
        <v>21:0767</v>
      </c>
      <c r="D15086" s="1" t="str">
        <f>HYPERLINK("http://geochem.nrcan.gc.ca/cdogs/content/svy/svy210220_e.htm", "21:0220")</f>
        <v>21:0220</v>
      </c>
      <c r="E15086" t="s">
        <v>58805</v>
      </c>
      <c r="F15086" t="s">
        <v>58806</v>
      </c>
      <c r="H15086">
        <v>62.1602374</v>
      </c>
      <c r="I15086">
        <v>-132.02349810000001</v>
      </c>
      <c r="J15086" s="1" t="str">
        <f>HYPERLINK("http://geochem.nrcan.gc.ca/cdogs/content/kwd/kwd020018_e.htm", "Fluid (stream)")</f>
        <v>Fluid (stream)</v>
      </c>
      <c r="K15086" s="1" t="str">
        <f>HYPERLINK("http://geochem.nrcan.gc.ca/cdogs/content/kwd/kwd080007_e.htm", "Untreated Water")</f>
        <v>Untreated Water</v>
      </c>
      <c r="O15086" t="s">
        <v>64</v>
      </c>
      <c r="P15086" t="s">
        <v>583</v>
      </c>
      <c r="Q15086" t="s">
        <v>198</v>
      </c>
    </row>
    <row r="15087" spans="1:17" hidden="1" x14ac:dyDescent="0.25">
      <c r="A15087" t="s">
        <v>58807</v>
      </c>
      <c r="B15087" t="s">
        <v>58808</v>
      </c>
      <c r="C15087" s="1" t="str">
        <f t="shared" si="2200"/>
        <v>21:0767</v>
      </c>
      <c r="D15087" s="1" t="str">
        <f>HYPERLINK("http://geochem.nrcan.gc.ca/cdogs/content/svy/svy210220_e.htm", "21:0220")</f>
        <v>21:0220</v>
      </c>
      <c r="E15087" t="s">
        <v>58809</v>
      </c>
      <c r="F15087" t="s">
        <v>58810</v>
      </c>
      <c r="H15087">
        <v>62.264670199999998</v>
      </c>
      <c r="I15087">
        <v>-132.0412714</v>
      </c>
      <c r="J15087" s="1" t="str">
        <f>HYPERLINK("http://geochem.nrcan.gc.ca/cdogs/content/kwd/kwd020018_e.htm", "Fluid (stream)")</f>
        <v>Fluid (stream)</v>
      </c>
      <c r="K15087" s="1" t="str">
        <f>HYPERLINK("http://geochem.nrcan.gc.ca/cdogs/content/kwd/kwd080007_e.htm", "Untreated Water")</f>
        <v>Untreated Water</v>
      </c>
      <c r="O15087" t="s">
        <v>101</v>
      </c>
      <c r="P15087" t="s">
        <v>356</v>
      </c>
      <c r="Q15087" t="s">
        <v>215</v>
      </c>
    </row>
    <row r="15088" spans="1:17" hidden="1" x14ac:dyDescent="0.25">
      <c r="A15088" t="s">
        <v>58811</v>
      </c>
      <c r="B15088" t="s">
        <v>58812</v>
      </c>
      <c r="C15088" s="1" t="str">
        <f t="shared" si="2200"/>
        <v>21:0767</v>
      </c>
      <c r="D15088" s="1" t="str">
        <f>HYPERLINK("http://geochem.nrcan.gc.ca/cdogs/content/svy/svy_e.htm", "")</f>
        <v/>
      </c>
      <c r="G15088" s="1" t="str">
        <f>HYPERLINK("http://geochem.nrcan.gc.ca/cdogs/content/cr_/cr_00087_e.htm", "87")</f>
        <v>87</v>
      </c>
      <c r="J15088" t="s">
        <v>11703</v>
      </c>
      <c r="K15088" t="s">
        <v>11704</v>
      </c>
      <c r="O15088" t="s">
        <v>4378</v>
      </c>
      <c r="P15088" t="s">
        <v>22</v>
      </c>
      <c r="Q15088" t="s">
        <v>59</v>
      </c>
    </row>
    <row r="15089" spans="1:17" hidden="1" x14ac:dyDescent="0.25">
      <c r="A15089" t="s">
        <v>58813</v>
      </c>
      <c r="B15089" t="s">
        <v>58814</v>
      </c>
      <c r="C15089" s="1" t="str">
        <f t="shared" si="2200"/>
        <v>21:0767</v>
      </c>
      <c r="D15089" s="1" t="str">
        <f t="shared" ref="D15089:D15113" si="2207">HYPERLINK("http://geochem.nrcan.gc.ca/cdogs/content/svy/svy210220_e.htm", "21:0220")</f>
        <v>21:0220</v>
      </c>
      <c r="E15089" t="s">
        <v>58809</v>
      </c>
      <c r="F15089" t="s">
        <v>58815</v>
      </c>
      <c r="H15089">
        <v>62.264670199999998</v>
      </c>
      <c r="I15089">
        <v>-132.0412714</v>
      </c>
      <c r="J15089" s="1" t="str">
        <f t="shared" ref="J15089:J15113" si="2208">HYPERLINK("http://geochem.nrcan.gc.ca/cdogs/content/kwd/kwd020018_e.htm", "Fluid (stream)")</f>
        <v>Fluid (stream)</v>
      </c>
      <c r="K15089" s="1" t="str">
        <f t="shared" ref="K15089:K15113" si="2209">HYPERLINK("http://geochem.nrcan.gc.ca/cdogs/content/kwd/kwd080007_e.htm", "Untreated Water")</f>
        <v>Untreated Water</v>
      </c>
      <c r="O15089" t="s">
        <v>220</v>
      </c>
      <c r="P15089" t="s">
        <v>45</v>
      </c>
      <c r="Q15089" t="s">
        <v>215</v>
      </c>
    </row>
    <row r="15090" spans="1:17" hidden="1" x14ac:dyDescent="0.25">
      <c r="A15090" t="s">
        <v>58816</v>
      </c>
      <c r="B15090" t="s">
        <v>58817</v>
      </c>
      <c r="C15090" s="1" t="str">
        <f t="shared" si="2200"/>
        <v>21:0767</v>
      </c>
      <c r="D15090" s="1" t="str">
        <f t="shared" si="2207"/>
        <v>21:0220</v>
      </c>
      <c r="E15090" t="s">
        <v>58818</v>
      </c>
      <c r="F15090" t="s">
        <v>58819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 t="s">
        <v>1818</v>
      </c>
      <c r="P15090" t="s">
        <v>2212</v>
      </c>
      <c r="Q15090" t="s">
        <v>23</v>
      </c>
    </row>
    <row r="15091" spans="1:17" hidden="1" x14ac:dyDescent="0.25">
      <c r="A15091" t="s">
        <v>58820</v>
      </c>
      <c r="B15091" t="s">
        <v>58821</v>
      </c>
      <c r="C15091" s="1" t="str">
        <f t="shared" si="2200"/>
        <v>21:0767</v>
      </c>
      <c r="D15091" s="1" t="str">
        <f t="shared" si="2207"/>
        <v>21:0220</v>
      </c>
      <c r="E15091" t="s">
        <v>58822</v>
      </c>
      <c r="F15091" t="s">
        <v>58823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 t="s">
        <v>21</v>
      </c>
      <c r="P15091" t="s">
        <v>356</v>
      </c>
      <c r="Q15091" t="s">
        <v>71</v>
      </c>
    </row>
    <row r="15092" spans="1:17" hidden="1" x14ac:dyDescent="0.25">
      <c r="A15092" t="s">
        <v>58824</v>
      </c>
      <c r="B15092" t="s">
        <v>58825</v>
      </c>
      <c r="C15092" s="1" t="str">
        <f t="shared" si="2200"/>
        <v>21:0767</v>
      </c>
      <c r="D15092" s="1" t="str">
        <f t="shared" si="2207"/>
        <v>21:0220</v>
      </c>
      <c r="E15092" t="s">
        <v>58826</v>
      </c>
      <c r="F15092" t="s">
        <v>58827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 t="s">
        <v>21</v>
      </c>
      <c r="P15092" t="s">
        <v>45</v>
      </c>
      <c r="Q15092" t="s">
        <v>93</v>
      </c>
    </row>
    <row r="15093" spans="1:17" hidden="1" x14ac:dyDescent="0.25">
      <c r="A15093" t="s">
        <v>58828</v>
      </c>
      <c r="B15093" t="s">
        <v>58829</v>
      </c>
      <c r="C15093" s="1" t="str">
        <f t="shared" si="2200"/>
        <v>21:0767</v>
      </c>
      <c r="D15093" s="1" t="str">
        <f t="shared" si="2207"/>
        <v>21:0220</v>
      </c>
      <c r="E15093" t="s">
        <v>58830</v>
      </c>
      <c r="F15093" t="s">
        <v>58831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 t="s">
        <v>244</v>
      </c>
      <c r="P15093" t="s">
        <v>583</v>
      </c>
      <c r="Q15093" t="s">
        <v>35</v>
      </c>
    </row>
    <row r="15094" spans="1:17" hidden="1" x14ac:dyDescent="0.25">
      <c r="A15094" t="s">
        <v>58832</v>
      </c>
      <c r="B15094" t="s">
        <v>58833</v>
      </c>
      <c r="C15094" s="1" t="str">
        <f t="shared" si="2200"/>
        <v>21:0767</v>
      </c>
      <c r="D15094" s="1" t="str">
        <f t="shared" si="2207"/>
        <v>21:0220</v>
      </c>
      <c r="E15094" t="s">
        <v>58834</v>
      </c>
      <c r="F15094" t="s">
        <v>58835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 t="s">
        <v>689</v>
      </c>
      <c r="P15094" t="s">
        <v>583</v>
      </c>
      <c r="Q15094" t="s">
        <v>59</v>
      </c>
    </row>
    <row r="15095" spans="1:17" hidden="1" x14ac:dyDescent="0.25">
      <c r="A15095" t="s">
        <v>58836</v>
      </c>
      <c r="B15095" t="s">
        <v>58837</v>
      </c>
      <c r="C15095" s="1" t="str">
        <f t="shared" si="2200"/>
        <v>21:0767</v>
      </c>
      <c r="D15095" s="1" t="str">
        <f t="shared" si="2207"/>
        <v>21:0220</v>
      </c>
      <c r="E15095" t="s">
        <v>58838</v>
      </c>
      <c r="F15095" t="s">
        <v>58839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 t="s">
        <v>588</v>
      </c>
      <c r="P15095" t="s">
        <v>583</v>
      </c>
      <c r="Q15095" t="s">
        <v>35</v>
      </c>
    </row>
    <row r="15096" spans="1:17" hidden="1" x14ac:dyDescent="0.25">
      <c r="A15096" t="s">
        <v>58840</v>
      </c>
      <c r="B15096" t="s">
        <v>58841</v>
      </c>
      <c r="C15096" s="1" t="str">
        <f t="shared" si="2200"/>
        <v>21:0767</v>
      </c>
      <c r="D15096" s="1" t="str">
        <f t="shared" si="2207"/>
        <v>21:0220</v>
      </c>
      <c r="E15096" t="s">
        <v>58842</v>
      </c>
      <c r="F15096" t="s">
        <v>58843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 t="s">
        <v>1771</v>
      </c>
      <c r="P15096" t="s">
        <v>22</v>
      </c>
      <c r="Q15096" t="s">
        <v>29</v>
      </c>
    </row>
    <row r="15097" spans="1:17" hidden="1" x14ac:dyDescent="0.25">
      <c r="A15097" t="s">
        <v>58844</v>
      </c>
      <c r="B15097" t="s">
        <v>58845</v>
      </c>
      <c r="C15097" s="1" t="str">
        <f t="shared" si="2200"/>
        <v>21:0767</v>
      </c>
      <c r="D15097" s="1" t="str">
        <f t="shared" si="2207"/>
        <v>21:0220</v>
      </c>
      <c r="E15097" t="s">
        <v>58846</v>
      </c>
      <c r="F15097" t="s">
        <v>58847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 t="s">
        <v>76</v>
      </c>
      <c r="P15097" t="s">
        <v>2212</v>
      </c>
      <c r="Q15097" t="s">
        <v>198</v>
      </c>
    </row>
    <row r="15098" spans="1:17" hidden="1" x14ac:dyDescent="0.25">
      <c r="A15098" t="s">
        <v>58848</v>
      </c>
      <c r="B15098" t="s">
        <v>58849</v>
      </c>
      <c r="C15098" s="1" t="str">
        <f t="shared" ref="C15098:C15161" si="2210">HYPERLINK("http://geochem.nrcan.gc.ca/cdogs/content/bdl/bdl210767_e.htm", "21:0767")</f>
        <v>21:0767</v>
      </c>
      <c r="D15098" s="1" t="str">
        <f t="shared" si="2207"/>
        <v>21:0220</v>
      </c>
      <c r="E15098" t="s">
        <v>58850</v>
      </c>
      <c r="F15098" t="s">
        <v>58851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 t="s">
        <v>21</v>
      </c>
      <c r="P15098" t="s">
        <v>22</v>
      </c>
      <c r="Q15098" t="s">
        <v>93</v>
      </c>
    </row>
    <row r="15099" spans="1:17" hidden="1" x14ac:dyDescent="0.25">
      <c r="A15099" t="s">
        <v>58852</v>
      </c>
      <c r="B15099" t="s">
        <v>58853</v>
      </c>
      <c r="C15099" s="1" t="str">
        <f t="shared" si="2210"/>
        <v>21:0767</v>
      </c>
      <c r="D15099" s="1" t="str">
        <f t="shared" si="2207"/>
        <v>21:0220</v>
      </c>
      <c r="E15099" t="s">
        <v>58854</v>
      </c>
      <c r="F15099" t="s">
        <v>58855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 t="s">
        <v>101</v>
      </c>
      <c r="P15099" t="s">
        <v>356</v>
      </c>
      <c r="Q15099" t="s">
        <v>103</v>
      </c>
    </row>
    <row r="15100" spans="1:17" hidden="1" x14ac:dyDescent="0.25">
      <c r="A15100" t="s">
        <v>58856</v>
      </c>
      <c r="B15100" t="s">
        <v>58857</v>
      </c>
      <c r="C15100" s="1" t="str">
        <f t="shared" si="2210"/>
        <v>21:0767</v>
      </c>
      <c r="D15100" s="1" t="str">
        <f t="shared" si="2207"/>
        <v>21:0220</v>
      </c>
      <c r="E15100" t="s">
        <v>58854</v>
      </c>
      <c r="F15100" t="s">
        <v>58858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 t="s">
        <v>101</v>
      </c>
      <c r="P15100" t="s">
        <v>356</v>
      </c>
      <c r="Q15100" t="s">
        <v>198</v>
      </c>
    </row>
    <row r="15101" spans="1:17" hidden="1" x14ac:dyDescent="0.25">
      <c r="A15101" t="s">
        <v>58859</v>
      </c>
      <c r="B15101" t="s">
        <v>58860</v>
      </c>
      <c r="C15101" s="1" t="str">
        <f t="shared" si="2210"/>
        <v>21:0767</v>
      </c>
      <c r="D15101" s="1" t="str">
        <f t="shared" si="2207"/>
        <v>21:0220</v>
      </c>
      <c r="E15101" t="s">
        <v>58861</v>
      </c>
      <c r="F15101" t="s">
        <v>58862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 t="s">
        <v>21</v>
      </c>
      <c r="P15101" t="s">
        <v>22</v>
      </c>
      <c r="Q15101" t="s">
        <v>103</v>
      </c>
    </row>
    <row r="15102" spans="1:17" hidden="1" x14ac:dyDescent="0.25">
      <c r="A15102" t="s">
        <v>58863</v>
      </c>
      <c r="B15102" t="s">
        <v>58864</v>
      </c>
      <c r="C15102" s="1" t="str">
        <f t="shared" si="2210"/>
        <v>21:0767</v>
      </c>
      <c r="D15102" s="1" t="str">
        <f t="shared" si="2207"/>
        <v>21:0220</v>
      </c>
      <c r="E15102" t="s">
        <v>58865</v>
      </c>
      <c r="F15102" t="s">
        <v>58866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 t="s">
        <v>21</v>
      </c>
      <c r="P15102" t="s">
        <v>356</v>
      </c>
      <c r="Q15102" t="s">
        <v>198</v>
      </c>
    </row>
    <row r="15103" spans="1:17" hidden="1" x14ac:dyDescent="0.25">
      <c r="A15103" t="s">
        <v>58867</v>
      </c>
      <c r="B15103" t="s">
        <v>58868</v>
      </c>
      <c r="C15103" s="1" t="str">
        <f t="shared" si="2210"/>
        <v>21:0767</v>
      </c>
      <c r="D15103" s="1" t="str">
        <f t="shared" si="2207"/>
        <v>21:0220</v>
      </c>
      <c r="E15103" t="s">
        <v>58869</v>
      </c>
      <c r="F15103" t="s">
        <v>58870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 t="s">
        <v>21</v>
      </c>
      <c r="P15103" t="s">
        <v>87</v>
      </c>
      <c r="Q15103" t="s">
        <v>149</v>
      </c>
    </row>
    <row r="15104" spans="1:17" hidden="1" x14ac:dyDescent="0.25">
      <c r="A15104" t="s">
        <v>58871</v>
      </c>
      <c r="B15104" t="s">
        <v>58872</v>
      </c>
      <c r="C15104" s="1" t="str">
        <f t="shared" si="2210"/>
        <v>21:0767</v>
      </c>
      <c r="D15104" s="1" t="str">
        <f t="shared" si="2207"/>
        <v>21:0220</v>
      </c>
      <c r="E15104" t="s">
        <v>58873</v>
      </c>
      <c r="F15104" t="s">
        <v>58874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 t="s">
        <v>21</v>
      </c>
      <c r="P15104" t="s">
        <v>45</v>
      </c>
      <c r="Q15104" t="s">
        <v>149</v>
      </c>
    </row>
    <row r="15105" spans="1:17" hidden="1" x14ac:dyDescent="0.25">
      <c r="A15105" t="s">
        <v>58875</v>
      </c>
      <c r="B15105" t="s">
        <v>58876</v>
      </c>
      <c r="C15105" s="1" t="str">
        <f t="shared" si="2210"/>
        <v>21:0767</v>
      </c>
      <c r="D15105" s="1" t="str">
        <f t="shared" si="2207"/>
        <v>21:0220</v>
      </c>
      <c r="E15105" t="s">
        <v>58877</v>
      </c>
      <c r="F15105" t="s">
        <v>58878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 t="s">
        <v>21</v>
      </c>
      <c r="P15105" t="s">
        <v>45</v>
      </c>
      <c r="Q15105" t="s">
        <v>171</v>
      </c>
    </row>
    <row r="15106" spans="1:17" hidden="1" x14ac:dyDescent="0.25">
      <c r="A15106" t="s">
        <v>58879</v>
      </c>
      <c r="B15106" t="s">
        <v>58880</v>
      </c>
      <c r="C15106" s="1" t="str">
        <f t="shared" si="2210"/>
        <v>21:0767</v>
      </c>
      <c r="D15106" s="1" t="str">
        <f t="shared" si="2207"/>
        <v>21:0220</v>
      </c>
      <c r="E15106" t="s">
        <v>58881</v>
      </c>
      <c r="F15106" t="s">
        <v>58882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 t="s">
        <v>2120</v>
      </c>
      <c r="P15106" t="s">
        <v>583</v>
      </c>
      <c r="Q15106" t="s">
        <v>93</v>
      </c>
    </row>
    <row r="15107" spans="1:17" hidden="1" x14ac:dyDescent="0.25">
      <c r="A15107" t="s">
        <v>58883</v>
      </c>
      <c r="B15107" t="s">
        <v>58884</v>
      </c>
      <c r="C15107" s="1" t="str">
        <f t="shared" si="2210"/>
        <v>21:0767</v>
      </c>
      <c r="D15107" s="1" t="str">
        <f t="shared" si="2207"/>
        <v>21:0220</v>
      </c>
      <c r="E15107" t="s">
        <v>58885</v>
      </c>
      <c r="F15107" t="s">
        <v>58886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 t="s">
        <v>582</v>
      </c>
      <c r="P15107" t="s">
        <v>2212</v>
      </c>
      <c r="Q15107" t="s">
        <v>23</v>
      </c>
    </row>
    <row r="15108" spans="1:17" hidden="1" x14ac:dyDescent="0.25">
      <c r="A15108" t="s">
        <v>58887</v>
      </c>
      <c r="B15108" t="s">
        <v>58888</v>
      </c>
      <c r="C15108" s="1" t="str">
        <f t="shared" si="2210"/>
        <v>21:0767</v>
      </c>
      <c r="D15108" s="1" t="str">
        <f t="shared" si="2207"/>
        <v>21:0220</v>
      </c>
      <c r="E15108" t="s">
        <v>58885</v>
      </c>
      <c r="F15108" t="s">
        <v>58889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 t="s">
        <v>3651</v>
      </c>
      <c r="P15108" t="s">
        <v>583</v>
      </c>
      <c r="Q15108" t="s">
        <v>29</v>
      </c>
    </row>
    <row r="15109" spans="1:17" hidden="1" x14ac:dyDescent="0.25">
      <c r="A15109" t="s">
        <v>58890</v>
      </c>
      <c r="B15109" t="s">
        <v>58891</v>
      </c>
      <c r="C15109" s="1" t="str">
        <f t="shared" si="2210"/>
        <v>21:0767</v>
      </c>
      <c r="D15109" s="1" t="str">
        <f t="shared" si="2207"/>
        <v>21:0220</v>
      </c>
      <c r="E15109" t="s">
        <v>58892</v>
      </c>
      <c r="F15109" t="s">
        <v>58893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 t="s">
        <v>76</v>
      </c>
      <c r="P15109" t="s">
        <v>583</v>
      </c>
      <c r="Q15109" t="s">
        <v>23</v>
      </c>
    </row>
    <row r="15110" spans="1:17" hidden="1" x14ac:dyDescent="0.25">
      <c r="A15110" t="s">
        <v>58894</v>
      </c>
      <c r="B15110" t="s">
        <v>58895</v>
      </c>
      <c r="C15110" s="1" t="str">
        <f t="shared" si="2210"/>
        <v>21:0767</v>
      </c>
      <c r="D15110" s="1" t="str">
        <f t="shared" si="2207"/>
        <v>21:0220</v>
      </c>
      <c r="E15110" t="s">
        <v>58896</v>
      </c>
      <c r="F15110" t="s">
        <v>58897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 t="s">
        <v>21</v>
      </c>
      <c r="P15110" t="s">
        <v>1588</v>
      </c>
      <c r="Q15110" t="s">
        <v>52</v>
      </c>
    </row>
    <row r="15111" spans="1:17" hidden="1" x14ac:dyDescent="0.25">
      <c r="A15111" t="s">
        <v>58898</v>
      </c>
      <c r="B15111" t="s">
        <v>58899</v>
      </c>
      <c r="C15111" s="1" t="str">
        <f t="shared" si="2210"/>
        <v>21:0767</v>
      </c>
      <c r="D15111" s="1" t="str">
        <f t="shared" si="2207"/>
        <v>21:0220</v>
      </c>
      <c r="E15111" t="s">
        <v>58900</v>
      </c>
      <c r="F15111" t="s">
        <v>58901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 t="s">
        <v>58902</v>
      </c>
      <c r="P15111" t="s">
        <v>391</v>
      </c>
      <c r="Q15111" t="s">
        <v>198</v>
      </c>
    </row>
    <row r="15112" spans="1:17" hidden="1" x14ac:dyDescent="0.25">
      <c r="A15112" t="s">
        <v>58903</v>
      </c>
      <c r="B15112" t="s">
        <v>58904</v>
      </c>
      <c r="C15112" s="1" t="str">
        <f t="shared" si="2210"/>
        <v>21:0767</v>
      </c>
      <c r="D15112" s="1" t="str">
        <f t="shared" si="2207"/>
        <v>21:0220</v>
      </c>
      <c r="E15112" t="s">
        <v>58905</v>
      </c>
      <c r="F15112" t="s">
        <v>58906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 t="s">
        <v>3032</v>
      </c>
      <c r="P15112" t="s">
        <v>1631</v>
      </c>
      <c r="Q15112" t="s">
        <v>198</v>
      </c>
    </row>
    <row r="15113" spans="1:17" hidden="1" x14ac:dyDescent="0.25">
      <c r="A15113" t="s">
        <v>58907</v>
      </c>
      <c r="B15113" t="s">
        <v>58908</v>
      </c>
      <c r="C15113" s="1" t="str">
        <f t="shared" si="2210"/>
        <v>21:0767</v>
      </c>
      <c r="D15113" s="1" t="str">
        <f t="shared" si="2207"/>
        <v>21:0220</v>
      </c>
      <c r="E15113" t="s">
        <v>58909</v>
      </c>
      <c r="F15113" t="s">
        <v>58910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 t="s">
        <v>58911</v>
      </c>
      <c r="P15113" t="s">
        <v>2943</v>
      </c>
      <c r="Q15113" t="s">
        <v>103</v>
      </c>
    </row>
    <row r="15114" spans="1:17" hidden="1" x14ac:dyDescent="0.25">
      <c r="A15114" t="s">
        <v>58912</v>
      </c>
      <c r="B15114" t="s">
        <v>58913</v>
      </c>
      <c r="C15114" s="1" t="str">
        <f t="shared" si="2210"/>
        <v>21:0767</v>
      </c>
      <c r="D15114" s="1" t="str">
        <f>HYPERLINK("http://geochem.nrcan.gc.ca/cdogs/content/svy/svy_e.htm", "")</f>
        <v/>
      </c>
      <c r="G15114" s="1" t="str">
        <f>HYPERLINK("http://geochem.nrcan.gc.ca/cdogs/content/cr_/cr_00089_e.htm", "89")</f>
        <v>89</v>
      </c>
      <c r="J15114" t="s">
        <v>11703</v>
      </c>
      <c r="K15114" t="s">
        <v>11704</v>
      </c>
      <c r="O15114" t="s">
        <v>11695</v>
      </c>
      <c r="P15114" t="s">
        <v>1598</v>
      </c>
      <c r="Q15114" t="s">
        <v>522</v>
      </c>
    </row>
    <row r="15115" spans="1:17" hidden="1" x14ac:dyDescent="0.25">
      <c r="A15115" t="s">
        <v>58914</v>
      </c>
      <c r="B15115" t="s">
        <v>58915</v>
      </c>
      <c r="C15115" s="1" t="str">
        <f t="shared" si="2210"/>
        <v>21:0767</v>
      </c>
      <c r="D15115" s="1" t="str">
        <f t="shared" ref="D15115:D15126" si="2211">HYPERLINK("http://geochem.nrcan.gc.ca/cdogs/content/svy/svy210220_e.htm", "21:0220")</f>
        <v>21:0220</v>
      </c>
      <c r="E15115" t="s">
        <v>58916</v>
      </c>
      <c r="F15115" t="s">
        <v>58917</v>
      </c>
      <c r="H15115">
        <v>62.142786600000001</v>
      </c>
      <c r="I15115">
        <v>-132.10933080000001</v>
      </c>
      <c r="J15115" s="1" t="str">
        <f t="shared" ref="J15115:J15126" si="2212">HYPERLINK("http://geochem.nrcan.gc.ca/cdogs/content/kwd/kwd020018_e.htm", "Fluid (stream)")</f>
        <v>Fluid (stream)</v>
      </c>
      <c r="K15115" s="1" t="str">
        <f t="shared" ref="K15115:K15126" si="2213">HYPERLINK("http://geochem.nrcan.gc.ca/cdogs/content/kwd/kwd080007_e.htm", "Untreated Water")</f>
        <v>Untreated Water</v>
      </c>
      <c r="O15115" t="s">
        <v>21</v>
      </c>
      <c r="P15115" t="s">
        <v>2212</v>
      </c>
      <c r="Q15115" t="s">
        <v>215</v>
      </c>
    </row>
    <row r="15116" spans="1:17" hidden="1" x14ac:dyDescent="0.25">
      <c r="A15116" t="s">
        <v>58918</v>
      </c>
      <c r="B15116" t="s">
        <v>58919</v>
      </c>
      <c r="C15116" s="1" t="str">
        <f t="shared" si="2210"/>
        <v>21:0767</v>
      </c>
      <c r="D15116" s="1" t="str">
        <f t="shared" si="2211"/>
        <v>21:0220</v>
      </c>
      <c r="E15116" t="s">
        <v>58920</v>
      </c>
      <c r="F15116" t="s">
        <v>58921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 t="s">
        <v>21</v>
      </c>
      <c r="P15116" t="s">
        <v>583</v>
      </c>
      <c r="Q15116" t="s">
        <v>93</v>
      </c>
    </row>
    <row r="15117" spans="1:17" hidden="1" x14ac:dyDescent="0.25">
      <c r="A15117" t="s">
        <v>58922</v>
      </c>
      <c r="B15117" t="s">
        <v>58923</v>
      </c>
      <c r="C15117" s="1" t="str">
        <f t="shared" si="2210"/>
        <v>21:0767</v>
      </c>
      <c r="D15117" s="1" t="str">
        <f t="shared" si="2211"/>
        <v>21:0220</v>
      </c>
      <c r="E15117" t="s">
        <v>58924</v>
      </c>
      <c r="F15117" t="s">
        <v>58925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 t="s">
        <v>101</v>
      </c>
      <c r="P15117" t="s">
        <v>2212</v>
      </c>
      <c r="Q15117" t="s">
        <v>29</v>
      </c>
    </row>
    <row r="15118" spans="1:17" hidden="1" x14ac:dyDescent="0.25">
      <c r="A15118" t="s">
        <v>58926</v>
      </c>
      <c r="B15118" t="s">
        <v>58927</v>
      </c>
      <c r="C15118" s="1" t="str">
        <f t="shared" si="2210"/>
        <v>21:0767</v>
      </c>
      <c r="D15118" s="1" t="str">
        <f t="shared" si="2211"/>
        <v>21:0220</v>
      </c>
      <c r="E15118" t="s">
        <v>58928</v>
      </c>
      <c r="F15118" t="s">
        <v>58929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 t="s">
        <v>9521</v>
      </c>
      <c r="P15118" t="s">
        <v>2943</v>
      </c>
      <c r="Q15118" t="s">
        <v>59</v>
      </c>
    </row>
    <row r="15119" spans="1:17" hidden="1" x14ac:dyDescent="0.25">
      <c r="A15119" t="s">
        <v>58930</v>
      </c>
      <c r="B15119" t="s">
        <v>58931</v>
      </c>
      <c r="C15119" s="1" t="str">
        <f t="shared" si="2210"/>
        <v>21:0767</v>
      </c>
      <c r="D15119" s="1" t="str">
        <f t="shared" si="2211"/>
        <v>21:0220</v>
      </c>
      <c r="E15119" t="s">
        <v>58932</v>
      </c>
      <c r="F15119" t="s">
        <v>58933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 t="s">
        <v>21</v>
      </c>
      <c r="P15119" t="s">
        <v>583</v>
      </c>
      <c r="Q15119" t="s">
        <v>103</v>
      </c>
    </row>
    <row r="15120" spans="1:17" hidden="1" x14ac:dyDescent="0.25">
      <c r="A15120" t="s">
        <v>58934</v>
      </c>
      <c r="B15120" t="s">
        <v>58935</v>
      </c>
      <c r="C15120" s="1" t="str">
        <f t="shared" si="2210"/>
        <v>21:0767</v>
      </c>
      <c r="D15120" s="1" t="str">
        <f t="shared" si="2211"/>
        <v>21:0220</v>
      </c>
      <c r="E15120" t="s">
        <v>58936</v>
      </c>
      <c r="F15120" t="s">
        <v>58937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 t="s">
        <v>64</v>
      </c>
      <c r="P15120" t="s">
        <v>397</v>
      </c>
      <c r="Q15120" t="s">
        <v>198</v>
      </c>
    </row>
    <row r="15121" spans="1:17" hidden="1" x14ac:dyDescent="0.25">
      <c r="A15121" t="s">
        <v>58938</v>
      </c>
      <c r="B15121" t="s">
        <v>58939</v>
      </c>
      <c r="C15121" s="1" t="str">
        <f t="shared" si="2210"/>
        <v>21:0767</v>
      </c>
      <c r="D15121" s="1" t="str">
        <f t="shared" si="2211"/>
        <v>21:0220</v>
      </c>
      <c r="E15121" t="s">
        <v>58940</v>
      </c>
      <c r="F15121" t="s">
        <v>58941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 t="s">
        <v>3590</v>
      </c>
      <c r="P15121" t="s">
        <v>1515</v>
      </c>
      <c r="Q15121" t="s">
        <v>392</v>
      </c>
    </row>
    <row r="15122" spans="1:17" hidden="1" x14ac:dyDescent="0.25">
      <c r="A15122" t="s">
        <v>58942</v>
      </c>
      <c r="B15122" t="s">
        <v>58943</v>
      </c>
      <c r="C15122" s="1" t="str">
        <f t="shared" si="2210"/>
        <v>21:0767</v>
      </c>
      <c r="D15122" s="1" t="str">
        <f t="shared" si="2211"/>
        <v>21:0220</v>
      </c>
      <c r="E15122" t="s">
        <v>58944</v>
      </c>
      <c r="F15122" t="s">
        <v>58945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 t="s">
        <v>18054</v>
      </c>
      <c r="P15122" t="s">
        <v>2943</v>
      </c>
      <c r="Q15122" t="s">
        <v>198</v>
      </c>
    </row>
    <row r="15123" spans="1:17" hidden="1" x14ac:dyDescent="0.25">
      <c r="A15123" t="s">
        <v>58946</v>
      </c>
      <c r="B15123" t="s">
        <v>58947</v>
      </c>
      <c r="C15123" s="1" t="str">
        <f t="shared" si="2210"/>
        <v>21:0767</v>
      </c>
      <c r="D15123" s="1" t="str">
        <f t="shared" si="2211"/>
        <v>21:0220</v>
      </c>
      <c r="E15123" t="s">
        <v>58944</v>
      </c>
      <c r="F15123" t="s">
        <v>58948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 t="s">
        <v>576</v>
      </c>
      <c r="P15123" t="s">
        <v>391</v>
      </c>
      <c r="Q15123" t="s">
        <v>103</v>
      </c>
    </row>
    <row r="15124" spans="1:17" hidden="1" x14ac:dyDescent="0.25">
      <c r="A15124" t="s">
        <v>58949</v>
      </c>
      <c r="B15124" t="s">
        <v>58950</v>
      </c>
      <c r="C15124" s="1" t="str">
        <f t="shared" si="2210"/>
        <v>21:0767</v>
      </c>
      <c r="D15124" s="1" t="str">
        <f t="shared" si="2211"/>
        <v>21:0220</v>
      </c>
      <c r="E15124" t="s">
        <v>58951</v>
      </c>
      <c r="F15124" t="s">
        <v>58952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 t="s">
        <v>113</v>
      </c>
      <c r="P15124" t="s">
        <v>22</v>
      </c>
      <c r="Q15124" t="s">
        <v>46</v>
      </c>
    </row>
    <row r="15125" spans="1:17" hidden="1" x14ac:dyDescent="0.25">
      <c r="A15125" t="s">
        <v>58953</v>
      </c>
      <c r="B15125" t="s">
        <v>58954</v>
      </c>
      <c r="C15125" s="1" t="str">
        <f t="shared" si="2210"/>
        <v>21:0767</v>
      </c>
      <c r="D15125" s="1" t="str">
        <f t="shared" si="2211"/>
        <v>21:0220</v>
      </c>
      <c r="E15125" t="s">
        <v>58955</v>
      </c>
      <c r="F15125" t="s">
        <v>58956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 t="s">
        <v>51528</v>
      </c>
      <c r="P15125" t="s">
        <v>583</v>
      </c>
      <c r="Q15125" t="s">
        <v>35</v>
      </c>
    </row>
    <row r="15126" spans="1:17" hidden="1" x14ac:dyDescent="0.25">
      <c r="A15126" t="s">
        <v>58957</v>
      </c>
      <c r="B15126" t="s">
        <v>58958</v>
      </c>
      <c r="C15126" s="1" t="str">
        <f t="shared" si="2210"/>
        <v>21:0767</v>
      </c>
      <c r="D15126" s="1" t="str">
        <f t="shared" si="2211"/>
        <v>21:0220</v>
      </c>
      <c r="E15126" t="s">
        <v>58959</v>
      </c>
      <c r="F15126" t="s">
        <v>58960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 t="s">
        <v>113</v>
      </c>
      <c r="P15126" t="s">
        <v>22</v>
      </c>
      <c r="Q15126" t="s">
        <v>71</v>
      </c>
    </row>
    <row r="15127" spans="1:17" hidden="1" x14ac:dyDescent="0.25">
      <c r="A15127" t="s">
        <v>58961</v>
      </c>
      <c r="B15127" t="s">
        <v>58962</v>
      </c>
      <c r="C15127" s="1" t="str">
        <f t="shared" si="2210"/>
        <v>21:0767</v>
      </c>
      <c r="D15127" s="1" t="str">
        <f>HYPERLINK("http://geochem.nrcan.gc.ca/cdogs/content/svy/svy_e.htm", "")</f>
        <v/>
      </c>
      <c r="G15127" s="1" t="str">
        <f>HYPERLINK("http://geochem.nrcan.gc.ca/cdogs/content/cr_/cr_00088_e.htm", "88")</f>
        <v>88</v>
      </c>
      <c r="J15127" t="s">
        <v>11703</v>
      </c>
      <c r="K15127" t="s">
        <v>11704</v>
      </c>
      <c r="O15127" t="s">
        <v>220</v>
      </c>
      <c r="P15127" t="s">
        <v>22</v>
      </c>
      <c r="Q15127" t="s">
        <v>46</v>
      </c>
    </row>
    <row r="15128" spans="1:17" hidden="1" x14ac:dyDescent="0.25">
      <c r="A15128" t="s">
        <v>58963</v>
      </c>
      <c r="B15128" t="s">
        <v>58964</v>
      </c>
      <c r="C15128" s="1" t="str">
        <f t="shared" si="2210"/>
        <v>21:0767</v>
      </c>
      <c r="D15128" s="1" t="str">
        <f t="shared" ref="D15128:D15148" si="2214">HYPERLINK("http://geochem.nrcan.gc.ca/cdogs/content/svy/svy210220_e.htm", "21:0220")</f>
        <v>21:0220</v>
      </c>
      <c r="E15128" t="s">
        <v>58965</v>
      </c>
      <c r="F15128" t="s">
        <v>58966</v>
      </c>
      <c r="H15128">
        <v>62.146750300000001</v>
      </c>
      <c r="I15128">
        <v>-132.31002649999999</v>
      </c>
      <c r="J15128" s="1" t="str">
        <f t="shared" ref="J15128:J15148" si="2215">HYPERLINK("http://geochem.nrcan.gc.ca/cdogs/content/kwd/kwd020018_e.htm", "Fluid (stream)")</f>
        <v>Fluid (stream)</v>
      </c>
      <c r="K15128" s="1" t="str">
        <f t="shared" ref="K15128:K15148" si="2216">HYPERLINK("http://geochem.nrcan.gc.ca/cdogs/content/kwd/kwd080007_e.htm", "Untreated Water")</f>
        <v>Untreated Water</v>
      </c>
      <c r="O15128" t="s">
        <v>2129</v>
      </c>
      <c r="P15128" t="s">
        <v>391</v>
      </c>
      <c r="Q15128" t="s">
        <v>46</v>
      </c>
    </row>
    <row r="15129" spans="1:17" hidden="1" x14ac:dyDescent="0.25">
      <c r="A15129" t="s">
        <v>58967</v>
      </c>
      <c r="B15129" t="s">
        <v>58968</v>
      </c>
      <c r="C15129" s="1" t="str">
        <f t="shared" si="2210"/>
        <v>21:0767</v>
      </c>
      <c r="D15129" s="1" t="str">
        <f t="shared" si="2214"/>
        <v>21:0220</v>
      </c>
      <c r="E15129" t="s">
        <v>58969</v>
      </c>
      <c r="F15129" t="s">
        <v>58970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 t="s">
        <v>58971</v>
      </c>
      <c r="P15129" t="s">
        <v>2212</v>
      </c>
      <c r="Q15129" t="s">
        <v>23</v>
      </c>
    </row>
    <row r="15130" spans="1:17" hidden="1" x14ac:dyDescent="0.25">
      <c r="A15130" t="s">
        <v>58972</v>
      </c>
      <c r="B15130" t="s">
        <v>58973</v>
      </c>
      <c r="C15130" s="1" t="str">
        <f t="shared" si="2210"/>
        <v>21:0767</v>
      </c>
      <c r="D15130" s="1" t="str">
        <f t="shared" si="2214"/>
        <v>21:0220</v>
      </c>
      <c r="E15130" t="s">
        <v>58974</v>
      </c>
      <c r="F15130" t="s">
        <v>58975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 t="s">
        <v>9744</v>
      </c>
      <c r="P15130" t="s">
        <v>583</v>
      </c>
      <c r="Q15130" t="s">
        <v>23</v>
      </c>
    </row>
    <row r="15131" spans="1:17" hidden="1" x14ac:dyDescent="0.25">
      <c r="A15131" t="s">
        <v>58976</v>
      </c>
      <c r="B15131" t="s">
        <v>58977</v>
      </c>
      <c r="C15131" s="1" t="str">
        <f t="shared" si="2210"/>
        <v>21:0767</v>
      </c>
      <c r="D15131" s="1" t="str">
        <f t="shared" si="2214"/>
        <v>21:0220</v>
      </c>
      <c r="E15131" t="s">
        <v>58978</v>
      </c>
      <c r="F15131" t="s">
        <v>58979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 t="s">
        <v>588</v>
      </c>
      <c r="P15131" t="s">
        <v>397</v>
      </c>
      <c r="Q15131" t="s">
        <v>35</v>
      </c>
    </row>
    <row r="15132" spans="1:17" hidden="1" x14ac:dyDescent="0.25">
      <c r="A15132" t="s">
        <v>58980</v>
      </c>
      <c r="B15132" t="s">
        <v>58981</v>
      </c>
      <c r="C15132" s="1" t="str">
        <f t="shared" si="2210"/>
        <v>21:0767</v>
      </c>
      <c r="D15132" s="1" t="str">
        <f t="shared" si="2214"/>
        <v>21:0220</v>
      </c>
      <c r="E15132" t="s">
        <v>58982</v>
      </c>
      <c r="F15132" t="s">
        <v>58983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 t="s">
        <v>87</v>
      </c>
      <c r="P15132" t="s">
        <v>391</v>
      </c>
      <c r="Q15132" t="s">
        <v>23</v>
      </c>
    </row>
    <row r="15133" spans="1:17" hidden="1" x14ac:dyDescent="0.25">
      <c r="A15133" t="s">
        <v>58984</v>
      </c>
      <c r="B15133" t="s">
        <v>58985</v>
      </c>
      <c r="C15133" s="1" t="str">
        <f t="shared" si="2210"/>
        <v>21:0767</v>
      </c>
      <c r="D15133" s="1" t="str">
        <f t="shared" si="2214"/>
        <v>21:0220</v>
      </c>
      <c r="E15133" t="s">
        <v>58986</v>
      </c>
      <c r="F15133" t="s">
        <v>58987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 t="s">
        <v>8961</v>
      </c>
      <c r="P15133" t="s">
        <v>2943</v>
      </c>
      <c r="Q15133" t="s">
        <v>392</v>
      </c>
    </row>
    <row r="15134" spans="1:17" hidden="1" x14ac:dyDescent="0.25">
      <c r="A15134" t="s">
        <v>58988</v>
      </c>
      <c r="B15134" t="s">
        <v>58989</v>
      </c>
      <c r="C15134" s="1" t="str">
        <f t="shared" si="2210"/>
        <v>21:0767</v>
      </c>
      <c r="D15134" s="1" t="str">
        <f t="shared" si="2214"/>
        <v>21:0220</v>
      </c>
      <c r="E15134" t="s">
        <v>58990</v>
      </c>
      <c r="F15134" t="s">
        <v>58991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 t="s">
        <v>21</v>
      </c>
      <c r="P15134" t="s">
        <v>583</v>
      </c>
      <c r="Q15134" t="s">
        <v>522</v>
      </c>
    </row>
    <row r="15135" spans="1:17" hidden="1" x14ac:dyDescent="0.25">
      <c r="A15135" t="s">
        <v>58992</v>
      </c>
      <c r="B15135" t="s">
        <v>58993</v>
      </c>
      <c r="C15135" s="1" t="str">
        <f t="shared" si="2210"/>
        <v>21:0767</v>
      </c>
      <c r="D15135" s="1" t="str">
        <f t="shared" si="2214"/>
        <v>21:0220</v>
      </c>
      <c r="E15135" t="s">
        <v>58994</v>
      </c>
      <c r="F15135" t="s">
        <v>58995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 t="s">
        <v>51482</v>
      </c>
      <c r="P15135" t="s">
        <v>2212</v>
      </c>
      <c r="Q15135" t="s">
        <v>522</v>
      </c>
    </row>
    <row r="15136" spans="1:17" hidden="1" x14ac:dyDescent="0.25">
      <c r="A15136" t="s">
        <v>58996</v>
      </c>
      <c r="B15136" t="s">
        <v>58997</v>
      </c>
      <c r="C15136" s="1" t="str">
        <f t="shared" si="2210"/>
        <v>21:0767</v>
      </c>
      <c r="D15136" s="1" t="str">
        <f t="shared" si="2214"/>
        <v>21:0220</v>
      </c>
      <c r="E15136" t="s">
        <v>58998</v>
      </c>
      <c r="F15136" t="s">
        <v>58999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 t="s">
        <v>17701</v>
      </c>
      <c r="P15136" t="s">
        <v>2943</v>
      </c>
      <c r="Q15136" t="s">
        <v>522</v>
      </c>
    </row>
    <row r="15137" spans="1:17" hidden="1" x14ac:dyDescent="0.25">
      <c r="A15137" t="s">
        <v>59000</v>
      </c>
      <c r="B15137" t="s">
        <v>59001</v>
      </c>
      <c r="C15137" s="1" t="str">
        <f t="shared" si="2210"/>
        <v>21:0767</v>
      </c>
      <c r="D15137" s="1" t="str">
        <f t="shared" si="2214"/>
        <v>21:0220</v>
      </c>
      <c r="E15137" t="s">
        <v>59002</v>
      </c>
      <c r="F15137" t="s">
        <v>59003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 t="s">
        <v>59004</v>
      </c>
      <c r="P15137" t="s">
        <v>830</v>
      </c>
      <c r="Q15137" t="s">
        <v>653</v>
      </c>
    </row>
    <row r="15138" spans="1:17" hidden="1" x14ac:dyDescent="0.25">
      <c r="A15138" t="s">
        <v>59005</v>
      </c>
      <c r="B15138" t="s">
        <v>59006</v>
      </c>
      <c r="C15138" s="1" t="str">
        <f t="shared" si="2210"/>
        <v>21:0767</v>
      </c>
      <c r="D15138" s="1" t="str">
        <f t="shared" si="2214"/>
        <v>21:0220</v>
      </c>
      <c r="E15138" t="s">
        <v>59002</v>
      </c>
      <c r="F15138" t="s">
        <v>59007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 t="s">
        <v>22</v>
      </c>
      <c r="P15138" t="s">
        <v>4464</v>
      </c>
      <c r="Q15138" t="s">
        <v>398</v>
      </c>
    </row>
    <row r="15139" spans="1:17" hidden="1" x14ac:dyDescent="0.25">
      <c r="A15139" t="s">
        <v>59008</v>
      </c>
      <c r="B15139" t="s">
        <v>59009</v>
      </c>
      <c r="C15139" s="1" t="str">
        <f t="shared" si="2210"/>
        <v>21:0767</v>
      </c>
      <c r="D15139" s="1" t="str">
        <f t="shared" si="2214"/>
        <v>21:0220</v>
      </c>
      <c r="E15139" t="s">
        <v>59010</v>
      </c>
      <c r="F15139" t="s">
        <v>59011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 t="s">
        <v>59012</v>
      </c>
      <c r="P15139" t="s">
        <v>2212</v>
      </c>
      <c r="Q15139" t="s">
        <v>653</v>
      </c>
    </row>
    <row r="15140" spans="1:17" hidden="1" x14ac:dyDescent="0.25">
      <c r="A15140" t="s">
        <v>59013</v>
      </c>
      <c r="B15140" t="s">
        <v>59014</v>
      </c>
      <c r="C15140" s="1" t="str">
        <f t="shared" si="2210"/>
        <v>21:0767</v>
      </c>
      <c r="D15140" s="1" t="str">
        <f t="shared" si="2214"/>
        <v>21:0220</v>
      </c>
      <c r="E15140" t="s">
        <v>59015</v>
      </c>
      <c r="F15140" t="s">
        <v>59016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 t="s">
        <v>59017</v>
      </c>
      <c r="P15140" t="s">
        <v>1515</v>
      </c>
      <c r="Q15140" t="s">
        <v>365</v>
      </c>
    </row>
    <row r="15141" spans="1:17" hidden="1" x14ac:dyDescent="0.25">
      <c r="A15141" t="s">
        <v>59018</v>
      </c>
      <c r="B15141" t="s">
        <v>59019</v>
      </c>
      <c r="C15141" s="1" t="str">
        <f t="shared" si="2210"/>
        <v>21:0767</v>
      </c>
      <c r="D15141" s="1" t="str">
        <f t="shared" si="2214"/>
        <v>21:0220</v>
      </c>
      <c r="E15141" t="s">
        <v>59020</v>
      </c>
      <c r="F15141" t="s">
        <v>59021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 t="s">
        <v>48028</v>
      </c>
      <c r="P15141" t="s">
        <v>583</v>
      </c>
      <c r="Q15141" t="s">
        <v>398</v>
      </c>
    </row>
    <row r="15142" spans="1:17" hidden="1" x14ac:dyDescent="0.25">
      <c r="A15142" t="s">
        <v>59022</v>
      </c>
      <c r="B15142" t="s">
        <v>59023</v>
      </c>
      <c r="C15142" s="1" t="str">
        <f t="shared" si="2210"/>
        <v>21:0767</v>
      </c>
      <c r="D15142" s="1" t="str">
        <f t="shared" si="2214"/>
        <v>21:0220</v>
      </c>
      <c r="E15142" t="s">
        <v>59024</v>
      </c>
      <c r="F15142" t="s">
        <v>59025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 t="s">
        <v>56488</v>
      </c>
      <c r="P15142" t="s">
        <v>583</v>
      </c>
      <c r="Q15142" t="s">
        <v>653</v>
      </c>
    </row>
    <row r="15143" spans="1:17" hidden="1" x14ac:dyDescent="0.25">
      <c r="A15143" t="s">
        <v>59026</v>
      </c>
      <c r="B15143" t="s">
        <v>59027</v>
      </c>
      <c r="C15143" s="1" t="str">
        <f t="shared" si="2210"/>
        <v>21:0767</v>
      </c>
      <c r="D15143" s="1" t="str">
        <f t="shared" si="2214"/>
        <v>21:0220</v>
      </c>
      <c r="E15143" t="s">
        <v>59028</v>
      </c>
      <c r="F15143" t="s">
        <v>59029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 t="s">
        <v>59030</v>
      </c>
      <c r="P15143" t="s">
        <v>2212</v>
      </c>
      <c r="Q15143" t="s">
        <v>365</v>
      </c>
    </row>
    <row r="15144" spans="1:17" hidden="1" x14ac:dyDescent="0.25">
      <c r="A15144" t="s">
        <v>59031</v>
      </c>
      <c r="B15144" t="s">
        <v>59032</v>
      </c>
      <c r="C15144" s="1" t="str">
        <f t="shared" si="2210"/>
        <v>21:0767</v>
      </c>
      <c r="D15144" s="1" t="str">
        <f t="shared" si="2214"/>
        <v>21:0220</v>
      </c>
      <c r="E15144" t="s">
        <v>59033</v>
      </c>
      <c r="F15144" t="s">
        <v>59034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 t="s">
        <v>154</v>
      </c>
      <c r="P15144" t="s">
        <v>391</v>
      </c>
      <c r="Q15144" t="s">
        <v>522</v>
      </c>
    </row>
    <row r="15145" spans="1:17" hidden="1" x14ac:dyDescent="0.25">
      <c r="A15145" t="s">
        <v>59035</v>
      </c>
      <c r="B15145" t="s">
        <v>59036</v>
      </c>
      <c r="C15145" s="1" t="str">
        <f t="shared" si="2210"/>
        <v>21:0767</v>
      </c>
      <c r="D15145" s="1" t="str">
        <f t="shared" si="2214"/>
        <v>21:0220</v>
      </c>
      <c r="E15145" t="s">
        <v>59037</v>
      </c>
      <c r="F15145" t="s">
        <v>59038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 t="s">
        <v>52532</v>
      </c>
      <c r="P15145" t="s">
        <v>631</v>
      </c>
      <c r="Q15145" t="s">
        <v>398</v>
      </c>
    </row>
    <row r="15146" spans="1:17" hidden="1" x14ac:dyDescent="0.25">
      <c r="A15146" t="s">
        <v>59039</v>
      </c>
      <c r="B15146" t="s">
        <v>59040</v>
      </c>
      <c r="C15146" s="1" t="str">
        <f t="shared" si="2210"/>
        <v>21:0767</v>
      </c>
      <c r="D15146" s="1" t="str">
        <f t="shared" si="2214"/>
        <v>21:0220</v>
      </c>
      <c r="E15146" t="s">
        <v>59041</v>
      </c>
      <c r="F15146" t="s">
        <v>59042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 t="s">
        <v>57666</v>
      </c>
      <c r="P15146" t="s">
        <v>1631</v>
      </c>
      <c r="Q15146" t="s">
        <v>46</v>
      </c>
    </row>
    <row r="15147" spans="1:17" hidden="1" x14ac:dyDescent="0.25">
      <c r="A15147" t="s">
        <v>59043</v>
      </c>
      <c r="B15147" t="s">
        <v>59044</v>
      </c>
      <c r="C15147" s="1" t="str">
        <f t="shared" si="2210"/>
        <v>21:0767</v>
      </c>
      <c r="D15147" s="1" t="str">
        <f t="shared" si="2214"/>
        <v>21:0220</v>
      </c>
      <c r="E15147" t="s">
        <v>59045</v>
      </c>
      <c r="F15147" t="s">
        <v>59046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 t="s">
        <v>55403</v>
      </c>
      <c r="P15147" t="s">
        <v>1515</v>
      </c>
      <c r="Q15147" t="s">
        <v>392</v>
      </c>
    </row>
    <row r="15148" spans="1:17" hidden="1" x14ac:dyDescent="0.25">
      <c r="A15148" t="s">
        <v>59047</v>
      </c>
      <c r="B15148" t="s">
        <v>59048</v>
      </c>
      <c r="C15148" s="1" t="str">
        <f t="shared" si="2210"/>
        <v>21:0767</v>
      </c>
      <c r="D15148" s="1" t="str">
        <f t="shared" si="2214"/>
        <v>21:0220</v>
      </c>
      <c r="E15148" t="s">
        <v>59049</v>
      </c>
      <c r="F15148" t="s">
        <v>59050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 t="s">
        <v>2120</v>
      </c>
      <c r="P15148" t="s">
        <v>1515</v>
      </c>
      <c r="Q15148" t="s">
        <v>88</v>
      </c>
    </row>
    <row r="15149" spans="1:17" hidden="1" x14ac:dyDescent="0.25">
      <c r="A15149" t="s">
        <v>59051</v>
      </c>
      <c r="B15149" t="s">
        <v>59052</v>
      </c>
      <c r="C15149" s="1" t="str">
        <f t="shared" si="2210"/>
        <v>21:0767</v>
      </c>
      <c r="D15149" s="1" t="str">
        <f>HYPERLINK("http://geochem.nrcan.gc.ca/cdogs/content/svy/svy_e.htm", "")</f>
        <v/>
      </c>
      <c r="G15149" s="1" t="str">
        <f>HYPERLINK("http://geochem.nrcan.gc.ca/cdogs/content/cr_/cr_00088_e.htm", "88")</f>
        <v>88</v>
      </c>
      <c r="J15149" t="s">
        <v>11703</v>
      </c>
      <c r="K15149" t="s">
        <v>11704</v>
      </c>
      <c r="O15149" t="s">
        <v>101</v>
      </c>
      <c r="P15149" t="s">
        <v>2212</v>
      </c>
      <c r="Q15149" t="s">
        <v>198</v>
      </c>
    </row>
    <row r="15150" spans="1:17" hidden="1" x14ac:dyDescent="0.25">
      <c r="A15150" t="s">
        <v>59053</v>
      </c>
      <c r="B15150" t="s">
        <v>59054</v>
      </c>
      <c r="C15150" s="1" t="str">
        <f t="shared" si="2210"/>
        <v>21:0767</v>
      </c>
      <c r="D15150" s="1" t="str">
        <f t="shared" ref="D15150:D15161" si="2217">HYPERLINK("http://geochem.nrcan.gc.ca/cdogs/content/svy/svy210220_e.htm", "21:0220")</f>
        <v>21:0220</v>
      </c>
      <c r="E15150" t="s">
        <v>59055</v>
      </c>
      <c r="F15150" t="s">
        <v>59056</v>
      </c>
      <c r="H15150">
        <v>62.274454200000001</v>
      </c>
      <c r="I15150">
        <v>-132.95212029999999</v>
      </c>
      <c r="J15150" s="1" t="str">
        <f t="shared" ref="J15150:J15161" si="2218">HYPERLINK("http://geochem.nrcan.gc.ca/cdogs/content/kwd/kwd020018_e.htm", "Fluid (stream)")</f>
        <v>Fluid (stream)</v>
      </c>
      <c r="K15150" s="1" t="str">
        <f t="shared" ref="K15150:K15161" si="2219">HYPERLINK("http://geochem.nrcan.gc.ca/cdogs/content/kwd/kwd080007_e.htm", "Untreated Water")</f>
        <v>Untreated Water</v>
      </c>
      <c r="O15150" t="s">
        <v>588</v>
      </c>
      <c r="P15150" t="s">
        <v>583</v>
      </c>
      <c r="Q15150" t="s">
        <v>189</v>
      </c>
    </row>
    <row r="15151" spans="1:17" hidden="1" x14ac:dyDescent="0.25">
      <c r="A15151" t="s">
        <v>59057</v>
      </c>
      <c r="B15151" t="s">
        <v>59058</v>
      </c>
      <c r="C15151" s="1" t="str">
        <f t="shared" si="2210"/>
        <v>21:0767</v>
      </c>
      <c r="D15151" s="1" t="str">
        <f t="shared" si="2217"/>
        <v>21:0220</v>
      </c>
      <c r="E15151" t="s">
        <v>59059</v>
      </c>
      <c r="F15151" t="s">
        <v>59060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 t="s">
        <v>1597</v>
      </c>
      <c r="P15151" t="s">
        <v>583</v>
      </c>
      <c r="Q15151" t="s">
        <v>52</v>
      </c>
    </row>
    <row r="15152" spans="1:17" hidden="1" x14ac:dyDescent="0.25">
      <c r="A15152" t="s">
        <v>59061</v>
      </c>
      <c r="B15152" t="s">
        <v>59062</v>
      </c>
      <c r="C15152" s="1" t="str">
        <f t="shared" si="2210"/>
        <v>21:0767</v>
      </c>
      <c r="D15152" s="1" t="str">
        <f t="shared" si="2217"/>
        <v>21:0220</v>
      </c>
      <c r="E15152" t="s">
        <v>59063</v>
      </c>
      <c r="F15152" t="s">
        <v>59064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 t="s">
        <v>21</v>
      </c>
      <c r="P15152" t="s">
        <v>356</v>
      </c>
      <c r="Q15152" t="s">
        <v>103</v>
      </c>
    </row>
    <row r="15153" spans="1:17" hidden="1" x14ac:dyDescent="0.25">
      <c r="A15153" t="s">
        <v>59065</v>
      </c>
      <c r="B15153" t="s">
        <v>59066</v>
      </c>
      <c r="C15153" s="1" t="str">
        <f t="shared" si="2210"/>
        <v>21:0767</v>
      </c>
      <c r="D15153" s="1" t="str">
        <f t="shared" si="2217"/>
        <v>21:0220</v>
      </c>
      <c r="E15153" t="s">
        <v>59067</v>
      </c>
      <c r="F15153" t="s">
        <v>59068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 t="s">
        <v>21</v>
      </c>
      <c r="P15153" t="s">
        <v>45</v>
      </c>
      <c r="Q15153" t="s">
        <v>189</v>
      </c>
    </row>
    <row r="15154" spans="1:17" hidden="1" x14ac:dyDescent="0.25">
      <c r="A15154" t="s">
        <v>59069</v>
      </c>
      <c r="B15154" t="s">
        <v>59070</v>
      </c>
      <c r="C15154" s="1" t="str">
        <f t="shared" si="2210"/>
        <v>21:0767</v>
      </c>
      <c r="D15154" s="1" t="str">
        <f t="shared" si="2217"/>
        <v>21:0220</v>
      </c>
      <c r="E15154" t="s">
        <v>59071</v>
      </c>
      <c r="F15154" t="s">
        <v>59072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 t="s">
        <v>3419</v>
      </c>
      <c r="P15154" t="s">
        <v>583</v>
      </c>
      <c r="Q15154" t="s">
        <v>71</v>
      </c>
    </row>
    <row r="15155" spans="1:17" hidden="1" x14ac:dyDescent="0.25">
      <c r="A15155" t="s">
        <v>59073</v>
      </c>
      <c r="B15155" t="s">
        <v>59074</v>
      </c>
      <c r="C15155" s="1" t="str">
        <f t="shared" si="2210"/>
        <v>21:0767</v>
      </c>
      <c r="D15155" s="1" t="str">
        <f t="shared" si="2217"/>
        <v>21:0220</v>
      </c>
      <c r="E15155" t="s">
        <v>59075</v>
      </c>
      <c r="F15155" t="s">
        <v>59076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 t="s">
        <v>6091</v>
      </c>
      <c r="P15155" t="s">
        <v>22</v>
      </c>
      <c r="Q15155" t="s">
        <v>88</v>
      </c>
    </row>
    <row r="15156" spans="1:17" hidden="1" x14ac:dyDescent="0.25">
      <c r="A15156" t="s">
        <v>59077</v>
      </c>
      <c r="B15156" t="s">
        <v>59078</v>
      </c>
      <c r="C15156" s="1" t="str">
        <f t="shared" si="2210"/>
        <v>21:0767</v>
      </c>
      <c r="D15156" s="1" t="str">
        <f t="shared" si="2217"/>
        <v>21:0220</v>
      </c>
      <c r="E15156" t="s">
        <v>59079</v>
      </c>
      <c r="F15156" t="s">
        <v>59080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 t="s">
        <v>59081</v>
      </c>
      <c r="P15156" t="s">
        <v>583</v>
      </c>
      <c r="Q15156" t="s">
        <v>59</v>
      </c>
    </row>
    <row r="15157" spans="1:17" hidden="1" x14ac:dyDescent="0.25">
      <c r="A15157" t="s">
        <v>59082</v>
      </c>
      <c r="B15157" t="s">
        <v>59083</v>
      </c>
      <c r="C15157" s="1" t="str">
        <f t="shared" si="2210"/>
        <v>21:0767</v>
      </c>
      <c r="D15157" s="1" t="str">
        <f t="shared" si="2217"/>
        <v>21:0220</v>
      </c>
      <c r="E15157" t="s">
        <v>59084</v>
      </c>
      <c r="F15157" t="s">
        <v>59085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 t="s">
        <v>59086</v>
      </c>
      <c r="P15157" t="s">
        <v>1631</v>
      </c>
      <c r="Q15157" t="s">
        <v>29</v>
      </c>
    </row>
    <row r="15158" spans="1:17" hidden="1" x14ac:dyDescent="0.25">
      <c r="A15158" t="s">
        <v>59087</v>
      </c>
      <c r="B15158" t="s">
        <v>59088</v>
      </c>
      <c r="C15158" s="1" t="str">
        <f t="shared" si="2210"/>
        <v>21:0767</v>
      </c>
      <c r="D15158" s="1" t="str">
        <f t="shared" si="2217"/>
        <v>21:0220</v>
      </c>
      <c r="E15158" t="s">
        <v>59089</v>
      </c>
      <c r="F15158" t="s">
        <v>59090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 t="s">
        <v>58395</v>
      </c>
      <c r="P15158" t="s">
        <v>4578</v>
      </c>
      <c r="Q15158" t="s">
        <v>35</v>
      </c>
    </row>
    <row r="15159" spans="1:17" hidden="1" x14ac:dyDescent="0.25">
      <c r="A15159" t="s">
        <v>59091</v>
      </c>
      <c r="B15159" t="s">
        <v>59092</v>
      </c>
      <c r="C15159" s="1" t="str">
        <f t="shared" si="2210"/>
        <v>21:0767</v>
      </c>
      <c r="D15159" s="1" t="str">
        <f t="shared" si="2217"/>
        <v>21:0220</v>
      </c>
      <c r="E15159" t="s">
        <v>59093</v>
      </c>
      <c r="F15159" t="s">
        <v>59094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 t="s">
        <v>57666</v>
      </c>
      <c r="P15159" t="s">
        <v>631</v>
      </c>
      <c r="Q15159" t="s">
        <v>59</v>
      </c>
    </row>
    <row r="15160" spans="1:17" hidden="1" x14ac:dyDescent="0.25">
      <c r="A15160" t="s">
        <v>59095</v>
      </c>
      <c r="B15160" t="s">
        <v>59096</v>
      </c>
      <c r="C15160" s="1" t="str">
        <f t="shared" si="2210"/>
        <v>21:0767</v>
      </c>
      <c r="D15160" s="1" t="str">
        <f t="shared" si="2217"/>
        <v>21:0220</v>
      </c>
      <c r="E15160" t="s">
        <v>59097</v>
      </c>
      <c r="F15160" t="s">
        <v>59098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 t="s">
        <v>59099</v>
      </c>
      <c r="P15160" t="s">
        <v>6370</v>
      </c>
      <c r="Q15160" t="s">
        <v>365</v>
      </c>
    </row>
    <row r="15161" spans="1:17" hidden="1" x14ac:dyDescent="0.25">
      <c r="A15161" t="s">
        <v>59100</v>
      </c>
      <c r="B15161" t="s">
        <v>59101</v>
      </c>
      <c r="C15161" s="1" t="str">
        <f t="shared" si="2210"/>
        <v>21:0767</v>
      </c>
      <c r="D15161" s="1" t="str">
        <f t="shared" si="2217"/>
        <v>21:0220</v>
      </c>
      <c r="E15161" t="s">
        <v>59097</v>
      </c>
      <c r="F15161" t="s">
        <v>59102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 t="s">
        <v>59103</v>
      </c>
      <c r="P15161" t="s">
        <v>18312</v>
      </c>
      <c r="Q15161" t="s">
        <v>35</v>
      </c>
    </row>
    <row r="15162" spans="1:17" hidden="1" x14ac:dyDescent="0.25">
      <c r="A15162" t="s">
        <v>59104</v>
      </c>
      <c r="B15162" t="s">
        <v>59105</v>
      </c>
      <c r="C15162" s="1" t="str">
        <f t="shared" ref="C15162:C15225" si="2220">HYPERLINK("http://geochem.nrcan.gc.ca/cdogs/content/bdl/bdl210767_e.htm", "21:0767")</f>
        <v>21:0767</v>
      </c>
      <c r="D15162" s="1" t="str">
        <f>HYPERLINK("http://geochem.nrcan.gc.ca/cdogs/content/svy/svy_e.htm", "")</f>
        <v/>
      </c>
      <c r="G15162" s="1" t="str">
        <f>HYPERLINK("http://geochem.nrcan.gc.ca/cdogs/content/cr_/cr_00088_e.htm", "88")</f>
        <v>88</v>
      </c>
      <c r="J15162" t="s">
        <v>11703</v>
      </c>
      <c r="K15162" t="s">
        <v>11704</v>
      </c>
      <c r="O15162" t="s">
        <v>64</v>
      </c>
      <c r="P15162" t="s">
        <v>2943</v>
      </c>
      <c r="Q15162" t="s">
        <v>29</v>
      </c>
    </row>
    <row r="15163" spans="1:17" hidden="1" x14ac:dyDescent="0.25">
      <c r="A15163" t="s">
        <v>59106</v>
      </c>
      <c r="B15163" t="s">
        <v>59107</v>
      </c>
      <c r="C15163" s="1" t="str">
        <f t="shared" si="2220"/>
        <v>21:0767</v>
      </c>
      <c r="D15163" s="1" t="str">
        <f t="shared" ref="D15163:D15180" si="2221">HYPERLINK("http://geochem.nrcan.gc.ca/cdogs/content/svy/svy210220_e.htm", "21:0220")</f>
        <v>21:0220</v>
      </c>
      <c r="E15163" t="s">
        <v>59108</v>
      </c>
      <c r="F15163" t="s">
        <v>59109</v>
      </c>
      <c r="H15163">
        <v>62.170939300000001</v>
      </c>
      <c r="I15163">
        <v>-132.59734169999999</v>
      </c>
      <c r="J15163" s="1" t="str">
        <f t="shared" ref="J15163:J15180" si="2222">HYPERLINK("http://geochem.nrcan.gc.ca/cdogs/content/kwd/kwd020018_e.htm", "Fluid (stream)")</f>
        <v>Fluid (stream)</v>
      </c>
      <c r="K15163" s="1" t="str">
        <f t="shared" ref="K15163:K15180" si="2223">HYPERLINK("http://geochem.nrcan.gc.ca/cdogs/content/kwd/kwd080007_e.htm", "Untreated Water")</f>
        <v>Untreated Water</v>
      </c>
      <c r="O15163" t="s">
        <v>50301</v>
      </c>
      <c r="P15163" t="s">
        <v>658</v>
      </c>
      <c r="Q15163" t="s">
        <v>23</v>
      </c>
    </row>
    <row r="15164" spans="1:17" hidden="1" x14ac:dyDescent="0.25">
      <c r="A15164" t="s">
        <v>59110</v>
      </c>
      <c r="B15164" t="s">
        <v>59111</v>
      </c>
      <c r="C15164" s="1" t="str">
        <f t="shared" si="2220"/>
        <v>21:0767</v>
      </c>
      <c r="D15164" s="1" t="str">
        <f t="shared" si="2221"/>
        <v>21:0220</v>
      </c>
      <c r="E15164" t="s">
        <v>59112</v>
      </c>
      <c r="F15164" t="s">
        <v>59113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  <c r="O15164" t="s">
        <v>108</v>
      </c>
      <c r="P15164" t="s">
        <v>108</v>
      </c>
      <c r="Q15164" t="s">
        <v>108</v>
      </c>
    </row>
    <row r="15165" spans="1:17" hidden="1" x14ac:dyDescent="0.25">
      <c r="A15165" t="s">
        <v>59114</v>
      </c>
      <c r="B15165" t="s">
        <v>59115</v>
      </c>
      <c r="C15165" s="1" t="str">
        <f t="shared" si="2220"/>
        <v>21:0767</v>
      </c>
      <c r="D15165" s="1" t="str">
        <f t="shared" si="2221"/>
        <v>21:0220</v>
      </c>
      <c r="E15165" t="s">
        <v>59116</v>
      </c>
      <c r="F15165" t="s">
        <v>59117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 t="s">
        <v>2129</v>
      </c>
      <c r="P15165" t="s">
        <v>1515</v>
      </c>
      <c r="Q15165" t="s">
        <v>198</v>
      </c>
    </row>
    <row r="15166" spans="1:17" hidden="1" x14ac:dyDescent="0.25">
      <c r="A15166" t="s">
        <v>59118</v>
      </c>
      <c r="B15166" t="s">
        <v>59119</v>
      </c>
      <c r="C15166" s="1" t="str">
        <f t="shared" si="2220"/>
        <v>21:0767</v>
      </c>
      <c r="D15166" s="1" t="str">
        <f t="shared" si="2221"/>
        <v>21:0220</v>
      </c>
      <c r="E15166" t="s">
        <v>59120</v>
      </c>
      <c r="F15166" t="s">
        <v>59121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 t="s">
        <v>327</v>
      </c>
      <c r="P15166" t="s">
        <v>2212</v>
      </c>
      <c r="Q15166" t="s">
        <v>103</v>
      </c>
    </row>
    <row r="15167" spans="1:17" hidden="1" x14ac:dyDescent="0.25">
      <c r="A15167" t="s">
        <v>59122</v>
      </c>
      <c r="B15167" t="s">
        <v>59123</v>
      </c>
      <c r="C15167" s="1" t="str">
        <f t="shared" si="2220"/>
        <v>21:0767</v>
      </c>
      <c r="D15167" s="1" t="str">
        <f t="shared" si="2221"/>
        <v>21:0220</v>
      </c>
      <c r="E15167" t="s">
        <v>59124</v>
      </c>
      <c r="F15167" t="s">
        <v>59125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 t="s">
        <v>3655</v>
      </c>
      <c r="P15167" t="s">
        <v>391</v>
      </c>
      <c r="Q15167" t="s">
        <v>392</v>
      </c>
    </row>
    <row r="15168" spans="1:17" hidden="1" x14ac:dyDescent="0.25">
      <c r="A15168" t="s">
        <v>59126</v>
      </c>
      <c r="B15168" t="s">
        <v>59127</v>
      </c>
      <c r="C15168" s="1" t="str">
        <f t="shared" si="2220"/>
        <v>21:0767</v>
      </c>
      <c r="D15168" s="1" t="str">
        <f t="shared" si="2221"/>
        <v>21:0220</v>
      </c>
      <c r="E15168" t="s">
        <v>59128</v>
      </c>
      <c r="F15168" t="s">
        <v>59129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 t="s">
        <v>59130</v>
      </c>
      <c r="P15168" t="s">
        <v>631</v>
      </c>
      <c r="Q15168" t="s">
        <v>392</v>
      </c>
    </row>
    <row r="15169" spans="1:17" hidden="1" x14ac:dyDescent="0.25">
      <c r="A15169" t="s">
        <v>59131</v>
      </c>
      <c r="B15169" t="s">
        <v>59132</v>
      </c>
      <c r="C15169" s="1" t="str">
        <f t="shared" si="2220"/>
        <v>21:0767</v>
      </c>
      <c r="D15169" s="1" t="str">
        <f t="shared" si="2221"/>
        <v>21:0220</v>
      </c>
      <c r="E15169" t="s">
        <v>59133</v>
      </c>
      <c r="F15169" t="s">
        <v>59134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 t="s">
        <v>576</v>
      </c>
      <c r="P15169" t="s">
        <v>583</v>
      </c>
      <c r="Q15169" t="s">
        <v>93</v>
      </c>
    </row>
    <row r="15170" spans="1:17" hidden="1" x14ac:dyDescent="0.25">
      <c r="A15170" t="s">
        <v>59135</v>
      </c>
      <c r="B15170" t="s">
        <v>59136</v>
      </c>
      <c r="C15170" s="1" t="str">
        <f t="shared" si="2220"/>
        <v>21:0767</v>
      </c>
      <c r="D15170" s="1" t="str">
        <f t="shared" si="2221"/>
        <v>21:0220</v>
      </c>
      <c r="E15170" t="s">
        <v>59137</v>
      </c>
      <c r="F15170" t="s">
        <v>59138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 t="s">
        <v>3065</v>
      </c>
      <c r="P15170" t="s">
        <v>22</v>
      </c>
      <c r="Q15170" t="s">
        <v>522</v>
      </c>
    </row>
    <row r="15171" spans="1:17" hidden="1" x14ac:dyDescent="0.25">
      <c r="A15171" t="s">
        <v>59139</v>
      </c>
      <c r="B15171" t="s">
        <v>59140</v>
      </c>
      <c r="C15171" s="1" t="str">
        <f t="shared" si="2220"/>
        <v>21:0767</v>
      </c>
      <c r="D15171" s="1" t="str">
        <f t="shared" si="2221"/>
        <v>21:0220</v>
      </c>
      <c r="E15171" t="s">
        <v>59141</v>
      </c>
      <c r="F15171" t="s">
        <v>59142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 t="s">
        <v>2720</v>
      </c>
      <c r="P15171" t="s">
        <v>22</v>
      </c>
      <c r="Q15171" t="s">
        <v>35</v>
      </c>
    </row>
    <row r="15172" spans="1:17" hidden="1" x14ac:dyDescent="0.25">
      <c r="A15172" t="s">
        <v>59143</v>
      </c>
      <c r="B15172" t="s">
        <v>59144</v>
      </c>
      <c r="C15172" s="1" t="str">
        <f t="shared" si="2220"/>
        <v>21:0767</v>
      </c>
      <c r="D15172" s="1" t="str">
        <f t="shared" si="2221"/>
        <v>21:0220</v>
      </c>
      <c r="E15172" t="s">
        <v>59145</v>
      </c>
      <c r="F15172" t="s">
        <v>59146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 t="s">
        <v>46637</v>
      </c>
      <c r="P15172" t="s">
        <v>1631</v>
      </c>
      <c r="Q15172" t="s">
        <v>522</v>
      </c>
    </row>
    <row r="15173" spans="1:17" hidden="1" x14ac:dyDescent="0.25">
      <c r="A15173" t="s">
        <v>59147</v>
      </c>
      <c r="B15173" t="s">
        <v>59148</v>
      </c>
      <c r="C15173" s="1" t="str">
        <f t="shared" si="2220"/>
        <v>21:0767</v>
      </c>
      <c r="D15173" s="1" t="str">
        <f t="shared" si="2221"/>
        <v>21:0220</v>
      </c>
      <c r="E15173" t="s">
        <v>59149</v>
      </c>
      <c r="F15173" t="s">
        <v>59150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  <c r="O15173" t="s">
        <v>108</v>
      </c>
      <c r="P15173" t="s">
        <v>108</v>
      </c>
      <c r="Q15173" t="s">
        <v>108</v>
      </c>
    </row>
    <row r="15174" spans="1:17" hidden="1" x14ac:dyDescent="0.25">
      <c r="A15174" t="s">
        <v>59151</v>
      </c>
      <c r="B15174" t="s">
        <v>59152</v>
      </c>
      <c r="C15174" s="1" t="str">
        <f t="shared" si="2220"/>
        <v>21:0767</v>
      </c>
      <c r="D15174" s="1" t="str">
        <f t="shared" si="2221"/>
        <v>21:0220</v>
      </c>
      <c r="E15174" t="s">
        <v>59153</v>
      </c>
      <c r="F15174" t="s">
        <v>59154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 t="s">
        <v>21</v>
      </c>
      <c r="P15174" t="s">
        <v>1588</v>
      </c>
      <c r="Q15174" t="s">
        <v>149</v>
      </c>
    </row>
    <row r="15175" spans="1:17" hidden="1" x14ac:dyDescent="0.25">
      <c r="A15175" t="s">
        <v>59155</v>
      </c>
      <c r="B15175" t="s">
        <v>59156</v>
      </c>
      <c r="C15175" s="1" t="str">
        <f t="shared" si="2220"/>
        <v>21:0767</v>
      </c>
      <c r="D15175" s="1" t="str">
        <f t="shared" si="2221"/>
        <v>21:0220</v>
      </c>
      <c r="E15175" t="s">
        <v>59157</v>
      </c>
      <c r="F15175" t="s">
        <v>59158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 t="s">
        <v>2120</v>
      </c>
      <c r="P15175" t="s">
        <v>1515</v>
      </c>
      <c r="Q15175" t="s">
        <v>23</v>
      </c>
    </row>
    <row r="15176" spans="1:17" hidden="1" x14ac:dyDescent="0.25">
      <c r="A15176" t="s">
        <v>59159</v>
      </c>
      <c r="B15176" t="s">
        <v>59160</v>
      </c>
      <c r="C15176" s="1" t="str">
        <f t="shared" si="2220"/>
        <v>21:0767</v>
      </c>
      <c r="D15176" s="1" t="str">
        <f t="shared" si="2221"/>
        <v>21:0220</v>
      </c>
      <c r="E15176" t="s">
        <v>59157</v>
      </c>
      <c r="F15176" t="s">
        <v>59161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 t="s">
        <v>576</v>
      </c>
      <c r="P15176" t="s">
        <v>2212</v>
      </c>
      <c r="Q15176" t="s">
        <v>59</v>
      </c>
    </row>
    <row r="15177" spans="1:17" hidden="1" x14ac:dyDescent="0.25">
      <c r="A15177" t="s">
        <v>59162</v>
      </c>
      <c r="B15177" t="s">
        <v>59163</v>
      </c>
      <c r="C15177" s="1" t="str">
        <f t="shared" si="2220"/>
        <v>21:0767</v>
      </c>
      <c r="D15177" s="1" t="str">
        <f t="shared" si="2221"/>
        <v>21:0220</v>
      </c>
      <c r="E15177" t="s">
        <v>59164</v>
      </c>
      <c r="F15177" t="s">
        <v>59165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 t="s">
        <v>21</v>
      </c>
      <c r="P15177" t="s">
        <v>22</v>
      </c>
      <c r="Q15177" t="s">
        <v>138</v>
      </c>
    </row>
    <row r="15178" spans="1:17" hidden="1" x14ac:dyDescent="0.25">
      <c r="A15178" t="s">
        <v>59166</v>
      </c>
      <c r="B15178" t="s">
        <v>59167</v>
      </c>
      <c r="C15178" s="1" t="str">
        <f t="shared" si="2220"/>
        <v>21:0767</v>
      </c>
      <c r="D15178" s="1" t="str">
        <f t="shared" si="2221"/>
        <v>21:0220</v>
      </c>
      <c r="E15178" t="s">
        <v>59168</v>
      </c>
      <c r="F15178" t="s">
        <v>59169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 t="s">
        <v>21</v>
      </c>
      <c r="P15178" t="s">
        <v>356</v>
      </c>
      <c r="Q15178" t="s">
        <v>143</v>
      </c>
    </row>
    <row r="15179" spans="1:17" hidden="1" x14ac:dyDescent="0.25">
      <c r="A15179" t="s">
        <v>59170</v>
      </c>
      <c r="B15179" t="s">
        <v>59171</v>
      </c>
      <c r="C15179" s="1" t="str">
        <f t="shared" si="2220"/>
        <v>21:0767</v>
      </c>
      <c r="D15179" s="1" t="str">
        <f t="shared" si="2221"/>
        <v>21:0220</v>
      </c>
      <c r="E15179" t="s">
        <v>59172</v>
      </c>
      <c r="F15179" t="s">
        <v>59173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 t="s">
        <v>21</v>
      </c>
      <c r="P15179" t="s">
        <v>45</v>
      </c>
      <c r="Q15179" t="s">
        <v>149</v>
      </c>
    </row>
    <row r="15180" spans="1:17" hidden="1" x14ac:dyDescent="0.25">
      <c r="A15180" t="s">
        <v>59174</v>
      </c>
      <c r="B15180" t="s">
        <v>59175</v>
      </c>
      <c r="C15180" s="1" t="str">
        <f t="shared" si="2220"/>
        <v>21:0767</v>
      </c>
      <c r="D15180" s="1" t="str">
        <f t="shared" si="2221"/>
        <v>21:0220</v>
      </c>
      <c r="E15180" t="s">
        <v>59176</v>
      </c>
      <c r="F15180" t="s">
        <v>59177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 t="s">
        <v>21</v>
      </c>
      <c r="P15180" t="s">
        <v>2212</v>
      </c>
      <c r="Q15180" t="s">
        <v>71</v>
      </c>
    </row>
    <row r="15181" spans="1:17" hidden="1" x14ac:dyDescent="0.25">
      <c r="A15181" t="s">
        <v>59178</v>
      </c>
      <c r="B15181" t="s">
        <v>59179</v>
      </c>
      <c r="C15181" s="1" t="str">
        <f t="shared" si="2220"/>
        <v>21:0767</v>
      </c>
      <c r="D15181" s="1" t="str">
        <f>HYPERLINK("http://geochem.nrcan.gc.ca/cdogs/content/svy/svy_e.htm", "")</f>
        <v/>
      </c>
      <c r="G15181" s="1" t="str">
        <f>HYPERLINK("http://geochem.nrcan.gc.ca/cdogs/content/cr_/cr_00088_e.htm", "88")</f>
        <v>88</v>
      </c>
      <c r="J15181" t="s">
        <v>11703</v>
      </c>
      <c r="K15181" t="s">
        <v>11704</v>
      </c>
      <c r="O15181" t="s">
        <v>21</v>
      </c>
      <c r="P15181" t="s">
        <v>2212</v>
      </c>
      <c r="Q15181" t="s">
        <v>59</v>
      </c>
    </row>
    <row r="15182" spans="1:17" hidden="1" x14ac:dyDescent="0.25">
      <c r="A15182" t="s">
        <v>59180</v>
      </c>
      <c r="B15182" t="s">
        <v>59181</v>
      </c>
      <c r="C15182" s="1" t="str">
        <f t="shared" si="2220"/>
        <v>21:0767</v>
      </c>
      <c r="D15182" s="1" t="str">
        <f t="shared" ref="D15182:D15199" si="2224">HYPERLINK("http://geochem.nrcan.gc.ca/cdogs/content/svy/svy210220_e.htm", "21:0220")</f>
        <v>21:0220</v>
      </c>
      <c r="E15182" t="s">
        <v>59182</v>
      </c>
      <c r="F15182" t="s">
        <v>59183</v>
      </c>
      <c r="H15182">
        <v>62.384401400000002</v>
      </c>
      <c r="I15182">
        <v>-132.91600869999999</v>
      </c>
      <c r="J15182" s="1" t="str">
        <f t="shared" ref="J15182:J15199" si="2225">HYPERLINK("http://geochem.nrcan.gc.ca/cdogs/content/kwd/kwd020018_e.htm", "Fluid (stream)")</f>
        <v>Fluid (stream)</v>
      </c>
      <c r="K15182" s="1" t="str">
        <f t="shared" ref="K15182:K15199" si="2226">HYPERLINK("http://geochem.nrcan.gc.ca/cdogs/content/kwd/kwd080007_e.htm", "Untreated Water")</f>
        <v>Untreated Water</v>
      </c>
      <c r="O15182" t="s">
        <v>59</v>
      </c>
      <c r="P15182" t="s">
        <v>583</v>
      </c>
      <c r="Q15182" t="s">
        <v>392</v>
      </c>
    </row>
    <row r="15183" spans="1:17" hidden="1" x14ac:dyDescent="0.25">
      <c r="A15183" t="s">
        <v>59184</v>
      </c>
      <c r="B15183" t="s">
        <v>59185</v>
      </c>
      <c r="C15183" s="1" t="str">
        <f t="shared" si="2220"/>
        <v>21:0767</v>
      </c>
      <c r="D15183" s="1" t="str">
        <f t="shared" si="2224"/>
        <v>21:0220</v>
      </c>
      <c r="E15183" t="s">
        <v>59186</v>
      </c>
      <c r="F15183" t="s">
        <v>59187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 t="s">
        <v>46916</v>
      </c>
      <c r="P15183" t="s">
        <v>1515</v>
      </c>
      <c r="Q15183" t="s">
        <v>35</v>
      </c>
    </row>
    <row r="15184" spans="1:17" hidden="1" x14ac:dyDescent="0.25">
      <c r="A15184" t="s">
        <v>59188</v>
      </c>
      <c r="B15184" t="s">
        <v>59189</v>
      </c>
      <c r="C15184" s="1" t="str">
        <f t="shared" si="2220"/>
        <v>21:0767</v>
      </c>
      <c r="D15184" s="1" t="str">
        <f t="shared" si="2224"/>
        <v>21:0220</v>
      </c>
      <c r="E15184" t="s">
        <v>59190</v>
      </c>
      <c r="F15184" t="s">
        <v>59191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 t="s">
        <v>236</v>
      </c>
      <c r="P15184" t="s">
        <v>583</v>
      </c>
      <c r="Q15184" t="s">
        <v>398</v>
      </c>
    </row>
    <row r="15185" spans="1:17" hidden="1" x14ac:dyDescent="0.25">
      <c r="A15185" t="s">
        <v>59192</v>
      </c>
      <c r="B15185" t="s">
        <v>59193</v>
      </c>
      <c r="C15185" s="1" t="str">
        <f t="shared" si="2220"/>
        <v>21:0767</v>
      </c>
      <c r="D15185" s="1" t="str">
        <f t="shared" si="2224"/>
        <v>21:0220</v>
      </c>
      <c r="E15185" t="s">
        <v>59194</v>
      </c>
      <c r="F15185" t="s">
        <v>59195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 t="s">
        <v>17169</v>
      </c>
      <c r="P15185" t="s">
        <v>583</v>
      </c>
      <c r="Q15185" t="s">
        <v>3475</v>
      </c>
    </row>
    <row r="15186" spans="1:17" hidden="1" x14ac:dyDescent="0.25">
      <c r="A15186" t="s">
        <v>59196</v>
      </c>
      <c r="B15186" t="s">
        <v>59197</v>
      </c>
      <c r="C15186" s="1" t="str">
        <f t="shared" si="2220"/>
        <v>21:0767</v>
      </c>
      <c r="D15186" s="1" t="str">
        <f t="shared" si="2224"/>
        <v>21:0220</v>
      </c>
      <c r="E15186" t="s">
        <v>59198</v>
      </c>
      <c r="F15186" t="s">
        <v>59199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 t="s">
        <v>42667</v>
      </c>
      <c r="P15186" t="s">
        <v>22</v>
      </c>
      <c r="Q15186" t="s">
        <v>59</v>
      </c>
    </row>
    <row r="15187" spans="1:17" hidden="1" x14ac:dyDescent="0.25">
      <c r="A15187" t="s">
        <v>59200</v>
      </c>
      <c r="B15187" t="s">
        <v>59201</v>
      </c>
      <c r="C15187" s="1" t="str">
        <f t="shared" si="2220"/>
        <v>21:0767</v>
      </c>
      <c r="D15187" s="1" t="str">
        <f t="shared" si="2224"/>
        <v>21:0220</v>
      </c>
      <c r="E15187" t="s">
        <v>59202</v>
      </c>
      <c r="F15187" t="s">
        <v>59203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 t="s">
        <v>46916</v>
      </c>
      <c r="P15187" t="s">
        <v>583</v>
      </c>
      <c r="Q15187" t="s">
        <v>522</v>
      </c>
    </row>
    <row r="15188" spans="1:17" hidden="1" x14ac:dyDescent="0.25">
      <c r="A15188" t="s">
        <v>59204</v>
      </c>
      <c r="B15188" t="s">
        <v>59205</v>
      </c>
      <c r="C15188" s="1" t="str">
        <f t="shared" si="2220"/>
        <v>21:0767</v>
      </c>
      <c r="D15188" s="1" t="str">
        <f t="shared" si="2224"/>
        <v>21:0220</v>
      </c>
      <c r="E15188" t="s">
        <v>59206</v>
      </c>
      <c r="F15188" t="s">
        <v>59207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 t="s">
        <v>588</v>
      </c>
      <c r="P15188" t="s">
        <v>22</v>
      </c>
      <c r="Q15188" t="s">
        <v>35</v>
      </c>
    </row>
    <row r="15189" spans="1:17" hidden="1" x14ac:dyDescent="0.25">
      <c r="A15189" t="s">
        <v>59208</v>
      </c>
      <c r="B15189" t="s">
        <v>59209</v>
      </c>
      <c r="C15189" s="1" t="str">
        <f t="shared" si="2220"/>
        <v>21:0767</v>
      </c>
      <c r="D15189" s="1" t="str">
        <f t="shared" si="2224"/>
        <v>21:0220</v>
      </c>
      <c r="E15189" t="s">
        <v>59210</v>
      </c>
      <c r="F15189" t="s">
        <v>59211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 t="s">
        <v>3655</v>
      </c>
      <c r="P15189" t="s">
        <v>356</v>
      </c>
      <c r="Q15189" t="s">
        <v>29</v>
      </c>
    </row>
    <row r="15190" spans="1:17" hidden="1" x14ac:dyDescent="0.25">
      <c r="A15190" t="s">
        <v>59212</v>
      </c>
      <c r="B15190" t="s">
        <v>59213</v>
      </c>
      <c r="C15190" s="1" t="str">
        <f t="shared" si="2220"/>
        <v>21:0767</v>
      </c>
      <c r="D15190" s="1" t="str">
        <f t="shared" si="2224"/>
        <v>21:0220</v>
      </c>
      <c r="E15190" t="s">
        <v>59214</v>
      </c>
      <c r="F15190" t="s">
        <v>59215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 t="s">
        <v>3089</v>
      </c>
      <c r="P15190" t="s">
        <v>583</v>
      </c>
      <c r="Q15190" t="s">
        <v>398</v>
      </c>
    </row>
    <row r="15191" spans="1:17" hidden="1" x14ac:dyDescent="0.25">
      <c r="A15191" t="s">
        <v>59216</v>
      </c>
      <c r="B15191" t="s">
        <v>59217</v>
      </c>
      <c r="C15191" s="1" t="str">
        <f t="shared" si="2220"/>
        <v>21:0767</v>
      </c>
      <c r="D15191" s="1" t="str">
        <f t="shared" si="2224"/>
        <v>21:0220</v>
      </c>
      <c r="E15191" t="s">
        <v>59218</v>
      </c>
      <c r="F15191" t="s">
        <v>59219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 t="s">
        <v>3419</v>
      </c>
      <c r="P15191" t="s">
        <v>22</v>
      </c>
      <c r="Q15191" t="s">
        <v>59</v>
      </c>
    </row>
    <row r="15192" spans="1:17" hidden="1" x14ac:dyDescent="0.25">
      <c r="A15192" t="s">
        <v>59220</v>
      </c>
      <c r="B15192" t="s">
        <v>59221</v>
      </c>
      <c r="C15192" s="1" t="str">
        <f t="shared" si="2220"/>
        <v>21:0767</v>
      </c>
      <c r="D15192" s="1" t="str">
        <f t="shared" si="2224"/>
        <v>21:0220</v>
      </c>
      <c r="E15192" t="s">
        <v>59222</v>
      </c>
      <c r="F15192" t="s">
        <v>59223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 t="s">
        <v>21</v>
      </c>
      <c r="P15192" t="s">
        <v>583</v>
      </c>
      <c r="Q15192" t="s">
        <v>198</v>
      </c>
    </row>
    <row r="15193" spans="1:17" hidden="1" x14ac:dyDescent="0.25">
      <c r="A15193" t="s">
        <v>59224</v>
      </c>
      <c r="B15193" t="s">
        <v>59225</v>
      </c>
      <c r="C15193" s="1" t="str">
        <f t="shared" si="2220"/>
        <v>21:0767</v>
      </c>
      <c r="D15193" s="1" t="str">
        <f t="shared" si="2224"/>
        <v>21:0220</v>
      </c>
      <c r="E15193" t="s">
        <v>59226</v>
      </c>
      <c r="F15193" t="s">
        <v>59227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 t="s">
        <v>3085</v>
      </c>
      <c r="P15193" t="s">
        <v>22</v>
      </c>
      <c r="Q15193" t="s">
        <v>398</v>
      </c>
    </row>
    <row r="15194" spans="1:17" hidden="1" x14ac:dyDescent="0.25">
      <c r="A15194" t="s">
        <v>59228</v>
      </c>
      <c r="B15194" t="s">
        <v>59229</v>
      </c>
      <c r="C15194" s="1" t="str">
        <f t="shared" si="2220"/>
        <v>21:0767</v>
      </c>
      <c r="D15194" s="1" t="str">
        <f t="shared" si="2224"/>
        <v>21:0220</v>
      </c>
      <c r="E15194" t="s">
        <v>59230</v>
      </c>
      <c r="F15194" t="s">
        <v>59231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  <c r="O15194" t="s">
        <v>108</v>
      </c>
      <c r="P15194" t="s">
        <v>108</v>
      </c>
      <c r="Q15194" t="s">
        <v>108</v>
      </c>
    </row>
    <row r="15195" spans="1:17" hidden="1" x14ac:dyDescent="0.25">
      <c r="A15195" t="s">
        <v>59232</v>
      </c>
      <c r="B15195" t="s">
        <v>59233</v>
      </c>
      <c r="C15195" s="1" t="str">
        <f t="shared" si="2220"/>
        <v>21:0767</v>
      </c>
      <c r="D15195" s="1" t="str">
        <f t="shared" si="2224"/>
        <v>21:0220</v>
      </c>
      <c r="E15195" t="s">
        <v>59234</v>
      </c>
      <c r="F15195" t="s">
        <v>59235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 t="s">
        <v>101</v>
      </c>
      <c r="P15195" t="s">
        <v>22</v>
      </c>
      <c r="Q15195" t="s">
        <v>59</v>
      </c>
    </row>
    <row r="15196" spans="1:17" hidden="1" x14ac:dyDescent="0.25">
      <c r="A15196" t="s">
        <v>59236</v>
      </c>
      <c r="B15196" t="s">
        <v>59237</v>
      </c>
      <c r="C15196" s="1" t="str">
        <f t="shared" si="2220"/>
        <v>21:0767</v>
      </c>
      <c r="D15196" s="1" t="str">
        <f t="shared" si="2224"/>
        <v>21:0220</v>
      </c>
      <c r="E15196" t="s">
        <v>59238</v>
      </c>
      <c r="F15196" t="s">
        <v>59239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 t="s">
        <v>21</v>
      </c>
      <c r="P15196" t="s">
        <v>356</v>
      </c>
      <c r="Q15196" t="s">
        <v>215</v>
      </c>
    </row>
    <row r="15197" spans="1:17" hidden="1" x14ac:dyDescent="0.25">
      <c r="A15197" t="s">
        <v>59240</v>
      </c>
      <c r="B15197" t="s">
        <v>59241</v>
      </c>
      <c r="C15197" s="1" t="str">
        <f t="shared" si="2220"/>
        <v>21:0767</v>
      </c>
      <c r="D15197" s="1" t="str">
        <f t="shared" si="2224"/>
        <v>21:0220</v>
      </c>
      <c r="E15197" t="s">
        <v>59242</v>
      </c>
      <c r="F15197" t="s">
        <v>59243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 t="s">
        <v>576</v>
      </c>
      <c r="P15197" t="s">
        <v>356</v>
      </c>
      <c r="Q15197" t="s">
        <v>88</v>
      </c>
    </row>
    <row r="15198" spans="1:17" hidden="1" x14ac:dyDescent="0.25">
      <c r="A15198" t="s">
        <v>59244</v>
      </c>
      <c r="B15198" t="s">
        <v>59245</v>
      </c>
      <c r="C15198" s="1" t="str">
        <f t="shared" si="2220"/>
        <v>21:0767</v>
      </c>
      <c r="D15198" s="1" t="str">
        <f t="shared" si="2224"/>
        <v>21:0220</v>
      </c>
      <c r="E15198" t="s">
        <v>59246</v>
      </c>
      <c r="F15198" t="s">
        <v>59247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 t="s">
        <v>10120</v>
      </c>
      <c r="P15198" t="s">
        <v>1631</v>
      </c>
      <c r="Q15198" t="s">
        <v>392</v>
      </c>
    </row>
    <row r="15199" spans="1:17" hidden="1" x14ac:dyDescent="0.25">
      <c r="A15199" t="s">
        <v>59248</v>
      </c>
      <c r="B15199" t="s">
        <v>59249</v>
      </c>
      <c r="C15199" s="1" t="str">
        <f t="shared" si="2220"/>
        <v>21:0767</v>
      </c>
      <c r="D15199" s="1" t="str">
        <f t="shared" si="2224"/>
        <v>21:0220</v>
      </c>
      <c r="E15199" t="s">
        <v>59246</v>
      </c>
      <c r="F15199" t="s">
        <v>59250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 t="s">
        <v>3655</v>
      </c>
      <c r="P15199" t="s">
        <v>636</v>
      </c>
      <c r="Q15199" t="s">
        <v>35</v>
      </c>
    </row>
    <row r="15200" spans="1:17" hidden="1" x14ac:dyDescent="0.25">
      <c r="A15200" t="s">
        <v>59251</v>
      </c>
      <c r="B15200" t="s">
        <v>59252</v>
      </c>
      <c r="C15200" s="1" t="str">
        <f t="shared" si="2220"/>
        <v>21:0767</v>
      </c>
      <c r="D15200" s="1" t="str">
        <f>HYPERLINK("http://geochem.nrcan.gc.ca/cdogs/content/svy/svy_e.htm", "")</f>
        <v/>
      </c>
      <c r="G15200" s="1" t="str">
        <f>HYPERLINK("http://geochem.nrcan.gc.ca/cdogs/content/cr_/cr_00089_e.htm", "89")</f>
        <v>89</v>
      </c>
      <c r="J15200" t="s">
        <v>11703</v>
      </c>
      <c r="K15200" t="s">
        <v>11704</v>
      </c>
      <c r="O15200" t="s">
        <v>48690</v>
      </c>
      <c r="P15200" t="s">
        <v>3107</v>
      </c>
      <c r="Q15200" t="s">
        <v>522</v>
      </c>
    </row>
    <row r="15201" spans="1:17" hidden="1" x14ac:dyDescent="0.25">
      <c r="A15201" t="s">
        <v>59253</v>
      </c>
      <c r="B15201" t="s">
        <v>59254</v>
      </c>
      <c r="C15201" s="1" t="str">
        <f t="shared" si="2220"/>
        <v>21:0767</v>
      </c>
      <c r="D15201" s="1" t="str">
        <f t="shared" ref="D15201:D15215" si="2227">HYPERLINK("http://geochem.nrcan.gc.ca/cdogs/content/svy/svy210220_e.htm", "21:0220")</f>
        <v>21:0220</v>
      </c>
      <c r="E15201" t="s">
        <v>59255</v>
      </c>
      <c r="F15201" t="s">
        <v>59256</v>
      </c>
      <c r="H15201">
        <v>62.4712155</v>
      </c>
      <c r="I15201">
        <v>-132.79728040000001</v>
      </c>
      <c r="J15201" s="1" t="str">
        <f t="shared" ref="J15201:J15215" si="2228">HYPERLINK("http://geochem.nrcan.gc.ca/cdogs/content/kwd/kwd020018_e.htm", "Fluid (stream)")</f>
        <v>Fluid (stream)</v>
      </c>
      <c r="K15201" s="1" t="str">
        <f t="shared" ref="K15201:K15215" si="2229">HYPERLINK("http://geochem.nrcan.gc.ca/cdogs/content/kwd/kwd080007_e.htm", "Untreated Water")</f>
        <v>Untreated Water</v>
      </c>
      <c r="O15201" t="s">
        <v>630</v>
      </c>
      <c r="P15201" t="s">
        <v>2212</v>
      </c>
      <c r="Q15201" t="s">
        <v>392</v>
      </c>
    </row>
    <row r="15202" spans="1:17" hidden="1" x14ac:dyDescent="0.25">
      <c r="A15202" t="s">
        <v>59257</v>
      </c>
      <c r="B15202" t="s">
        <v>59258</v>
      </c>
      <c r="C15202" s="1" t="str">
        <f t="shared" si="2220"/>
        <v>21:0767</v>
      </c>
      <c r="D15202" s="1" t="str">
        <f t="shared" si="2227"/>
        <v>21:0220</v>
      </c>
      <c r="E15202" t="s">
        <v>59259</v>
      </c>
      <c r="F15202" t="s">
        <v>59260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 t="s">
        <v>2120</v>
      </c>
      <c r="P15202" t="s">
        <v>397</v>
      </c>
      <c r="Q15202" t="s">
        <v>198</v>
      </c>
    </row>
    <row r="15203" spans="1:17" hidden="1" x14ac:dyDescent="0.25">
      <c r="A15203" t="s">
        <v>59261</v>
      </c>
      <c r="B15203" t="s">
        <v>59262</v>
      </c>
      <c r="C15203" s="1" t="str">
        <f t="shared" si="2220"/>
        <v>21:0767</v>
      </c>
      <c r="D15203" s="1" t="str">
        <f t="shared" si="2227"/>
        <v>21:0220</v>
      </c>
      <c r="E15203" t="s">
        <v>59263</v>
      </c>
      <c r="F15203" t="s">
        <v>59264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 t="s">
        <v>76</v>
      </c>
      <c r="P15203" t="s">
        <v>583</v>
      </c>
      <c r="Q15203" t="s">
        <v>198</v>
      </c>
    </row>
    <row r="15204" spans="1:17" hidden="1" x14ac:dyDescent="0.25">
      <c r="A15204" t="s">
        <v>59265</v>
      </c>
      <c r="B15204" t="s">
        <v>59266</v>
      </c>
      <c r="C15204" s="1" t="str">
        <f t="shared" si="2220"/>
        <v>21:0767</v>
      </c>
      <c r="D15204" s="1" t="str">
        <f t="shared" si="2227"/>
        <v>21:0220</v>
      </c>
      <c r="E15204" t="s">
        <v>59267</v>
      </c>
      <c r="F15204" t="s">
        <v>59268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 t="s">
        <v>21</v>
      </c>
      <c r="P15204" t="s">
        <v>583</v>
      </c>
      <c r="Q15204" t="s">
        <v>198</v>
      </c>
    </row>
    <row r="15205" spans="1:17" hidden="1" x14ac:dyDescent="0.25">
      <c r="A15205" t="s">
        <v>59269</v>
      </c>
      <c r="B15205" t="s">
        <v>59270</v>
      </c>
      <c r="C15205" s="1" t="str">
        <f t="shared" si="2220"/>
        <v>21:0767</v>
      </c>
      <c r="D15205" s="1" t="str">
        <f t="shared" si="2227"/>
        <v>21:0220</v>
      </c>
      <c r="E15205" t="s">
        <v>59271</v>
      </c>
      <c r="F15205" t="s">
        <v>59272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 t="s">
        <v>21</v>
      </c>
      <c r="P15205" t="s">
        <v>356</v>
      </c>
      <c r="Q15205" t="s">
        <v>46</v>
      </c>
    </row>
    <row r="15206" spans="1:17" hidden="1" x14ac:dyDescent="0.25">
      <c r="A15206" t="s">
        <v>59273</v>
      </c>
      <c r="B15206" t="s">
        <v>59274</v>
      </c>
      <c r="C15206" s="1" t="str">
        <f t="shared" si="2220"/>
        <v>21:0767</v>
      </c>
      <c r="D15206" s="1" t="str">
        <f t="shared" si="2227"/>
        <v>21:0220</v>
      </c>
      <c r="E15206" t="s">
        <v>59275</v>
      </c>
      <c r="F15206" t="s">
        <v>59276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 t="s">
        <v>21</v>
      </c>
      <c r="P15206" t="s">
        <v>2212</v>
      </c>
      <c r="Q15206" t="s">
        <v>46</v>
      </c>
    </row>
    <row r="15207" spans="1:17" hidden="1" x14ac:dyDescent="0.25">
      <c r="A15207" t="s">
        <v>59277</v>
      </c>
      <c r="B15207" t="s">
        <v>59278</v>
      </c>
      <c r="C15207" s="1" t="str">
        <f t="shared" si="2220"/>
        <v>21:0767</v>
      </c>
      <c r="D15207" s="1" t="str">
        <f t="shared" si="2227"/>
        <v>21:0220</v>
      </c>
      <c r="E15207" t="s">
        <v>59279</v>
      </c>
      <c r="F15207" t="s">
        <v>59280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 t="s">
        <v>1818</v>
      </c>
      <c r="P15207" t="s">
        <v>397</v>
      </c>
      <c r="Q15207" t="s">
        <v>59</v>
      </c>
    </row>
    <row r="15208" spans="1:17" hidden="1" x14ac:dyDescent="0.25">
      <c r="A15208" t="s">
        <v>59281</v>
      </c>
      <c r="B15208" t="s">
        <v>59282</v>
      </c>
      <c r="C15208" s="1" t="str">
        <f t="shared" si="2220"/>
        <v>21:0767</v>
      </c>
      <c r="D15208" s="1" t="str">
        <f t="shared" si="2227"/>
        <v>21:0220</v>
      </c>
      <c r="E15208" t="s">
        <v>59283</v>
      </c>
      <c r="F15208" t="s">
        <v>59284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 t="s">
        <v>576</v>
      </c>
      <c r="P15208" t="s">
        <v>356</v>
      </c>
      <c r="Q15208" t="s">
        <v>35</v>
      </c>
    </row>
    <row r="15209" spans="1:17" hidden="1" x14ac:dyDescent="0.25">
      <c r="A15209" t="s">
        <v>59285</v>
      </c>
      <c r="B15209" t="s">
        <v>59286</v>
      </c>
      <c r="C15209" s="1" t="str">
        <f t="shared" si="2220"/>
        <v>21:0767</v>
      </c>
      <c r="D15209" s="1" t="str">
        <f t="shared" si="2227"/>
        <v>21:0220</v>
      </c>
      <c r="E15209" t="s">
        <v>59287</v>
      </c>
      <c r="F15209" t="s">
        <v>59288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 t="s">
        <v>576</v>
      </c>
      <c r="P15209" t="s">
        <v>356</v>
      </c>
      <c r="Q15209" t="s">
        <v>23</v>
      </c>
    </row>
    <row r="15210" spans="1:17" hidden="1" x14ac:dyDescent="0.25">
      <c r="A15210" t="s">
        <v>59289</v>
      </c>
      <c r="B15210" t="s">
        <v>59290</v>
      </c>
      <c r="C15210" s="1" t="str">
        <f t="shared" si="2220"/>
        <v>21:0767</v>
      </c>
      <c r="D15210" s="1" t="str">
        <f t="shared" si="2227"/>
        <v>21:0220</v>
      </c>
      <c r="E15210" t="s">
        <v>59291</v>
      </c>
      <c r="F15210" t="s">
        <v>59292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 t="s">
        <v>21</v>
      </c>
      <c r="P15210" t="s">
        <v>356</v>
      </c>
      <c r="Q15210" t="s">
        <v>23</v>
      </c>
    </row>
    <row r="15211" spans="1:17" hidden="1" x14ac:dyDescent="0.25">
      <c r="A15211" t="s">
        <v>59293</v>
      </c>
      <c r="B15211" t="s">
        <v>59294</v>
      </c>
      <c r="C15211" s="1" t="str">
        <f t="shared" si="2220"/>
        <v>21:0767</v>
      </c>
      <c r="D15211" s="1" t="str">
        <f t="shared" si="2227"/>
        <v>21:0220</v>
      </c>
      <c r="E15211" t="s">
        <v>59295</v>
      </c>
      <c r="F15211" t="s">
        <v>59296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 t="s">
        <v>21</v>
      </c>
      <c r="P15211" t="s">
        <v>22</v>
      </c>
      <c r="Q15211" t="s">
        <v>189</v>
      </c>
    </row>
    <row r="15212" spans="1:17" hidden="1" x14ac:dyDescent="0.25">
      <c r="A15212" t="s">
        <v>59297</v>
      </c>
      <c r="B15212" t="s">
        <v>59298</v>
      </c>
      <c r="C15212" s="1" t="str">
        <f t="shared" si="2220"/>
        <v>21:0767</v>
      </c>
      <c r="D15212" s="1" t="str">
        <f t="shared" si="2227"/>
        <v>21:0220</v>
      </c>
      <c r="E15212" t="s">
        <v>59299</v>
      </c>
      <c r="F15212" t="s">
        <v>59300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 t="s">
        <v>21</v>
      </c>
      <c r="P15212" t="s">
        <v>22</v>
      </c>
      <c r="Q15212" t="s">
        <v>143</v>
      </c>
    </row>
    <row r="15213" spans="1:17" hidden="1" x14ac:dyDescent="0.25">
      <c r="A15213" t="s">
        <v>59301</v>
      </c>
      <c r="B15213" t="s">
        <v>59302</v>
      </c>
      <c r="C15213" s="1" t="str">
        <f t="shared" si="2220"/>
        <v>21:0767</v>
      </c>
      <c r="D15213" s="1" t="str">
        <f t="shared" si="2227"/>
        <v>21:0220</v>
      </c>
      <c r="E15213" t="s">
        <v>59303</v>
      </c>
      <c r="F15213" t="s">
        <v>59304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 t="s">
        <v>21</v>
      </c>
      <c r="P15213" t="s">
        <v>1515</v>
      </c>
      <c r="Q15213" t="s">
        <v>215</v>
      </c>
    </row>
    <row r="15214" spans="1:17" hidden="1" x14ac:dyDescent="0.25">
      <c r="A15214" t="s">
        <v>59305</v>
      </c>
      <c r="B15214" t="s">
        <v>59306</v>
      </c>
      <c r="C15214" s="1" t="str">
        <f t="shared" si="2220"/>
        <v>21:0767</v>
      </c>
      <c r="D15214" s="1" t="str">
        <f t="shared" si="2227"/>
        <v>21:0220</v>
      </c>
      <c r="E15214" t="s">
        <v>59307</v>
      </c>
      <c r="F15214" t="s">
        <v>59308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 t="s">
        <v>21</v>
      </c>
      <c r="P15214" t="s">
        <v>2943</v>
      </c>
      <c r="Q15214" t="s">
        <v>46</v>
      </c>
    </row>
    <row r="15215" spans="1:17" hidden="1" x14ac:dyDescent="0.25">
      <c r="A15215" t="s">
        <v>59309</v>
      </c>
      <c r="B15215" t="s">
        <v>59310</v>
      </c>
      <c r="C15215" s="1" t="str">
        <f t="shared" si="2220"/>
        <v>21:0767</v>
      </c>
      <c r="D15215" s="1" t="str">
        <f t="shared" si="2227"/>
        <v>21:0220</v>
      </c>
      <c r="E15215" t="s">
        <v>59307</v>
      </c>
      <c r="F15215" t="s">
        <v>59311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 t="s">
        <v>21</v>
      </c>
      <c r="P15215" t="s">
        <v>1515</v>
      </c>
      <c r="Q15215" t="s">
        <v>29</v>
      </c>
    </row>
    <row r="15216" spans="1:17" hidden="1" x14ac:dyDescent="0.25">
      <c r="A15216" t="s">
        <v>59312</v>
      </c>
      <c r="B15216" t="s">
        <v>59313</v>
      </c>
      <c r="C15216" s="1" t="str">
        <f t="shared" si="2220"/>
        <v>21:0767</v>
      </c>
      <c r="D15216" s="1" t="str">
        <f>HYPERLINK("http://geochem.nrcan.gc.ca/cdogs/content/svy/svy_e.htm", "")</f>
        <v/>
      </c>
      <c r="G15216" s="1" t="str">
        <f>HYPERLINK("http://geochem.nrcan.gc.ca/cdogs/content/cr_/cr_00089_e.htm", "89")</f>
        <v>89</v>
      </c>
      <c r="J15216" t="s">
        <v>11703</v>
      </c>
      <c r="K15216" t="s">
        <v>11704</v>
      </c>
      <c r="O15216" t="s">
        <v>59314</v>
      </c>
      <c r="P15216" t="s">
        <v>631</v>
      </c>
      <c r="Q15216" t="s">
        <v>365</v>
      </c>
    </row>
    <row r="15217" spans="1:17" hidden="1" x14ac:dyDescent="0.25">
      <c r="A15217" t="s">
        <v>59315</v>
      </c>
      <c r="B15217" t="s">
        <v>59316</v>
      </c>
      <c r="C15217" s="1" t="str">
        <f t="shared" si="2220"/>
        <v>21:0767</v>
      </c>
      <c r="D15217" s="1" t="str">
        <f t="shared" ref="D15217:D15241" si="2230">HYPERLINK("http://geochem.nrcan.gc.ca/cdogs/content/svy/svy210220_e.htm", "21:0220")</f>
        <v>21:0220</v>
      </c>
      <c r="E15217" t="s">
        <v>59317</v>
      </c>
      <c r="F15217" t="s">
        <v>59318</v>
      </c>
      <c r="H15217">
        <v>62.581521000000002</v>
      </c>
      <c r="I15217">
        <v>-132.9281459</v>
      </c>
      <c r="J15217" s="1" t="str">
        <f t="shared" ref="J15217:J15241" si="2231">HYPERLINK("http://geochem.nrcan.gc.ca/cdogs/content/kwd/kwd020018_e.htm", "Fluid (stream)")</f>
        <v>Fluid (stream)</v>
      </c>
      <c r="K15217" s="1" t="str">
        <f t="shared" ref="K15217:K15241" si="2232">HYPERLINK("http://geochem.nrcan.gc.ca/cdogs/content/kwd/kwd080007_e.htm", "Untreated Water")</f>
        <v>Untreated Water</v>
      </c>
      <c r="O15217" t="s">
        <v>21</v>
      </c>
      <c r="P15217" t="s">
        <v>1631</v>
      </c>
      <c r="Q15217" t="s">
        <v>103</v>
      </c>
    </row>
    <row r="15218" spans="1:17" hidden="1" x14ac:dyDescent="0.25">
      <c r="A15218" t="s">
        <v>59319</v>
      </c>
      <c r="B15218" t="s">
        <v>59320</v>
      </c>
      <c r="C15218" s="1" t="str">
        <f t="shared" si="2220"/>
        <v>21:0767</v>
      </c>
      <c r="D15218" s="1" t="str">
        <f t="shared" si="2230"/>
        <v>21:0220</v>
      </c>
      <c r="E15218" t="s">
        <v>59321</v>
      </c>
      <c r="F15218" t="s">
        <v>59322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 t="s">
        <v>55636</v>
      </c>
      <c r="P15218" t="s">
        <v>1515</v>
      </c>
      <c r="Q15218" t="s">
        <v>365</v>
      </c>
    </row>
    <row r="15219" spans="1:17" hidden="1" x14ac:dyDescent="0.25">
      <c r="A15219" t="s">
        <v>59323</v>
      </c>
      <c r="B15219" t="s">
        <v>59324</v>
      </c>
      <c r="C15219" s="1" t="str">
        <f t="shared" si="2220"/>
        <v>21:0767</v>
      </c>
      <c r="D15219" s="1" t="str">
        <f t="shared" si="2230"/>
        <v>21:0220</v>
      </c>
      <c r="E15219" t="s">
        <v>59325</v>
      </c>
      <c r="F15219" t="s">
        <v>59326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 t="s">
        <v>21</v>
      </c>
      <c r="P15219" t="s">
        <v>583</v>
      </c>
      <c r="Q15219" t="s">
        <v>29</v>
      </c>
    </row>
    <row r="15220" spans="1:17" hidden="1" x14ac:dyDescent="0.25">
      <c r="A15220" t="s">
        <v>59327</v>
      </c>
      <c r="B15220" t="s">
        <v>59328</v>
      </c>
      <c r="C15220" s="1" t="str">
        <f t="shared" si="2220"/>
        <v>21:0767</v>
      </c>
      <c r="D15220" s="1" t="str">
        <f t="shared" si="2230"/>
        <v>21:0220</v>
      </c>
      <c r="E15220" t="s">
        <v>59329</v>
      </c>
      <c r="F15220" t="s">
        <v>59330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 t="s">
        <v>3027</v>
      </c>
      <c r="P15220" t="s">
        <v>631</v>
      </c>
      <c r="Q15220" t="s">
        <v>46</v>
      </c>
    </row>
    <row r="15221" spans="1:17" hidden="1" x14ac:dyDescent="0.25">
      <c r="A15221" t="s">
        <v>59331</v>
      </c>
      <c r="B15221" t="s">
        <v>59332</v>
      </c>
      <c r="C15221" s="1" t="str">
        <f t="shared" si="2220"/>
        <v>21:0767</v>
      </c>
      <c r="D15221" s="1" t="str">
        <f t="shared" si="2230"/>
        <v>21:0220</v>
      </c>
      <c r="E15221" t="s">
        <v>59333</v>
      </c>
      <c r="F15221" t="s">
        <v>59334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 t="s">
        <v>21</v>
      </c>
      <c r="P15221" t="s">
        <v>583</v>
      </c>
      <c r="Q15221" t="s">
        <v>522</v>
      </c>
    </row>
    <row r="15222" spans="1:17" hidden="1" x14ac:dyDescent="0.25">
      <c r="A15222" t="s">
        <v>59335</v>
      </c>
      <c r="B15222" t="s">
        <v>59336</v>
      </c>
      <c r="C15222" s="1" t="str">
        <f t="shared" si="2220"/>
        <v>21:0767</v>
      </c>
      <c r="D15222" s="1" t="str">
        <f t="shared" si="2230"/>
        <v>21:0220</v>
      </c>
      <c r="E15222" t="s">
        <v>59337</v>
      </c>
      <c r="F15222" t="s">
        <v>59338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 t="s">
        <v>21</v>
      </c>
      <c r="P15222" t="s">
        <v>22</v>
      </c>
      <c r="Q15222" t="s">
        <v>392</v>
      </c>
    </row>
    <row r="15223" spans="1:17" hidden="1" x14ac:dyDescent="0.25">
      <c r="A15223" t="s">
        <v>59339</v>
      </c>
      <c r="B15223" t="s">
        <v>59340</v>
      </c>
      <c r="C15223" s="1" t="str">
        <f t="shared" si="2220"/>
        <v>21:0767</v>
      </c>
      <c r="D15223" s="1" t="str">
        <f t="shared" si="2230"/>
        <v>21:0220</v>
      </c>
      <c r="E15223" t="s">
        <v>59341</v>
      </c>
      <c r="F15223" t="s">
        <v>59342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 t="s">
        <v>2418</v>
      </c>
      <c r="P15223" t="s">
        <v>22</v>
      </c>
      <c r="Q15223" t="s">
        <v>522</v>
      </c>
    </row>
    <row r="15224" spans="1:17" hidden="1" x14ac:dyDescent="0.25">
      <c r="A15224" t="s">
        <v>59343</v>
      </c>
      <c r="B15224" t="s">
        <v>59344</v>
      </c>
      <c r="C15224" s="1" t="str">
        <f t="shared" si="2220"/>
        <v>21:0767</v>
      </c>
      <c r="D15224" s="1" t="str">
        <f t="shared" si="2230"/>
        <v>21:0220</v>
      </c>
      <c r="E15224" t="s">
        <v>59345</v>
      </c>
      <c r="F15224" t="s">
        <v>59346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 t="s">
        <v>21</v>
      </c>
      <c r="P15224" t="s">
        <v>22</v>
      </c>
      <c r="Q15224" t="s">
        <v>29</v>
      </c>
    </row>
    <row r="15225" spans="1:17" hidden="1" x14ac:dyDescent="0.25">
      <c r="A15225" t="s">
        <v>59347</v>
      </c>
      <c r="B15225" t="s">
        <v>59348</v>
      </c>
      <c r="C15225" s="1" t="str">
        <f t="shared" si="2220"/>
        <v>21:0767</v>
      </c>
      <c r="D15225" s="1" t="str">
        <f t="shared" si="2230"/>
        <v>21:0220</v>
      </c>
      <c r="E15225" t="s">
        <v>59349</v>
      </c>
      <c r="F15225" t="s">
        <v>59350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 t="s">
        <v>21</v>
      </c>
      <c r="P15225" t="s">
        <v>2212</v>
      </c>
      <c r="Q15225" t="s">
        <v>46</v>
      </c>
    </row>
    <row r="15226" spans="1:17" hidden="1" x14ac:dyDescent="0.25">
      <c r="A15226" t="s">
        <v>59351</v>
      </c>
      <c r="B15226" t="s">
        <v>59352</v>
      </c>
      <c r="C15226" s="1" t="str">
        <f t="shared" ref="C15226:C15289" si="2233">HYPERLINK("http://geochem.nrcan.gc.ca/cdogs/content/bdl/bdl210767_e.htm", "21:0767")</f>
        <v>21:0767</v>
      </c>
      <c r="D15226" s="1" t="str">
        <f t="shared" si="2230"/>
        <v>21:0220</v>
      </c>
      <c r="E15226" t="s">
        <v>59353</v>
      </c>
      <c r="F15226" t="s">
        <v>59354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 t="s">
        <v>21</v>
      </c>
      <c r="P15226" t="s">
        <v>22</v>
      </c>
      <c r="Q15226" t="s">
        <v>23</v>
      </c>
    </row>
    <row r="15227" spans="1:17" hidden="1" x14ac:dyDescent="0.25">
      <c r="A15227" t="s">
        <v>59355</v>
      </c>
      <c r="B15227" t="s">
        <v>59356</v>
      </c>
      <c r="C15227" s="1" t="str">
        <f t="shared" si="2233"/>
        <v>21:0767</v>
      </c>
      <c r="D15227" s="1" t="str">
        <f t="shared" si="2230"/>
        <v>21:0220</v>
      </c>
      <c r="E15227" t="s">
        <v>59357</v>
      </c>
      <c r="F15227" t="s">
        <v>59358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 t="s">
        <v>9521</v>
      </c>
      <c r="P15227" t="s">
        <v>1515</v>
      </c>
      <c r="Q15227" t="s">
        <v>59</v>
      </c>
    </row>
    <row r="15228" spans="1:17" hidden="1" x14ac:dyDescent="0.25">
      <c r="A15228" t="s">
        <v>59359</v>
      </c>
      <c r="B15228" t="s">
        <v>59360</v>
      </c>
      <c r="C15228" s="1" t="str">
        <f t="shared" si="2233"/>
        <v>21:0767</v>
      </c>
      <c r="D15228" s="1" t="str">
        <f t="shared" si="2230"/>
        <v>21:0220</v>
      </c>
      <c r="E15228" t="s">
        <v>59361</v>
      </c>
      <c r="F15228" t="s">
        <v>59362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 t="s">
        <v>21</v>
      </c>
      <c r="P15228" t="s">
        <v>631</v>
      </c>
      <c r="Q15228" t="s">
        <v>46</v>
      </c>
    </row>
    <row r="15229" spans="1:17" hidden="1" x14ac:dyDescent="0.25">
      <c r="A15229" t="s">
        <v>59363</v>
      </c>
      <c r="B15229" t="s">
        <v>59364</v>
      </c>
      <c r="C15229" s="1" t="str">
        <f t="shared" si="2233"/>
        <v>21:0767</v>
      </c>
      <c r="D15229" s="1" t="str">
        <f t="shared" si="2230"/>
        <v>21:0220</v>
      </c>
      <c r="E15229" t="s">
        <v>59365</v>
      </c>
      <c r="F15229" t="s">
        <v>59366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 t="s">
        <v>21</v>
      </c>
      <c r="P15229" t="s">
        <v>1515</v>
      </c>
      <c r="Q15229" t="s">
        <v>46</v>
      </c>
    </row>
    <row r="15230" spans="1:17" hidden="1" x14ac:dyDescent="0.25">
      <c r="A15230" t="s">
        <v>59367</v>
      </c>
      <c r="B15230" t="s">
        <v>59368</v>
      </c>
      <c r="C15230" s="1" t="str">
        <f t="shared" si="2233"/>
        <v>21:0767</v>
      </c>
      <c r="D15230" s="1" t="str">
        <f t="shared" si="2230"/>
        <v>21:0220</v>
      </c>
      <c r="E15230" t="s">
        <v>59369</v>
      </c>
      <c r="F15230" t="s">
        <v>59370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 t="s">
        <v>15392</v>
      </c>
      <c r="P15230" t="s">
        <v>22</v>
      </c>
      <c r="Q15230" t="s">
        <v>398</v>
      </c>
    </row>
    <row r="15231" spans="1:17" hidden="1" x14ac:dyDescent="0.25">
      <c r="A15231" t="s">
        <v>59371</v>
      </c>
      <c r="B15231" t="s">
        <v>59372</v>
      </c>
      <c r="C15231" s="1" t="str">
        <f t="shared" si="2233"/>
        <v>21:0767</v>
      </c>
      <c r="D15231" s="1" t="str">
        <f t="shared" si="2230"/>
        <v>21:0220</v>
      </c>
      <c r="E15231" t="s">
        <v>59373</v>
      </c>
      <c r="F15231" t="s">
        <v>59374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 t="s">
        <v>17101</v>
      </c>
      <c r="P15231" t="s">
        <v>356</v>
      </c>
      <c r="Q15231" t="s">
        <v>35</v>
      </c>
    </row>
    <row r="15232" spans="1:17" hidden="1" x14ac:dyDescent="0.25">
      <c r="A15232" t="s">
        <v>59375</v>
      </c>
      <c r="B15232" t="s">
        <v>59376</v>
      </c>
      <c r="C15232" s="1" t="str">
        <f t="shared" si="2233"/>
        <v>21:0767</v>
      </c>
      <c r="D15232" s="1" t="str">
        <f t="shared" si="2230"/>
        <v>21:0220</v>
      </c>
      <c r="E15232" t="s">
        <v>59377</v>
      </c>
      <c r="F15232" t="s">
        <v>59378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 t="s">
        <v>56917</v>
      </c>
      <c r="P15232" t="s">
        <v>2212</v>
      </c>
      <c r="Q15232" t="s">
        <v>398</v>
      </c>
    </row>
    <row r="15233" spans="1:17" hidden="1" x14ac:dyDescent="0.25">
      <c r="A15233" t="s">
        <v>59379</v>
      </c>
      <c r="B15233" t="s">
        <v>59380</v>
      </c>
      <c r="C15233" s="1" t="str">
        <f t="shared" si="2233"/>
        <v>21:0767</v>
      </c>
      <c r="D15233" s="1" t="str">
        <f t="shared" si="2230"/>
        <v>21:0220</v>
      </c>
      <c r="E15233" t="s">
        <v>59381</v>
      </c>
      <c r="F15233" t="s">
        <v>59382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 t="s">
        <v>21</v>
      </c>
      <c r="P15233" t="s">
        <v>3107</v>
      </c>
      <c r="Q15233" t="s">
        <v>29</v>
      </c>
    </row>
    <row r="15234" spans="1:17" hidden="1" x14ac:dyDescent="0.25">
      <c r="A15234" t="s">
        <v>59383</v>
      </c>
      <c r="B15234" t="s">
        <v>59384</v>
      </c>
      <c r="C15234" s="1" t="str">
        <f t="shared" si="2233"/>
        <v>21:0767</v>
      </c>
      <c r="D15234" s="1" t="str">
        <f t="shared" si="2230"/>
        <v>21:0220</v>
      </c>
      <c r="E15234" t="s">
        <v>59381</v>
      </c>
      <c r="F15234" t="s">
        <v>59385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 t="s">
        <v>21</v>
      </c>
      <c r="P15234" t="s">
        <v>4464</v>
      </c>
      <c r="Q15234" t="s">
        <v>93</v>
      </c>
    </row>
    <row r="15235" spans="1:17" hidden="1" x14ac:dyDescent="0.25">
      <c r="A15235" t="s">
        <v>59386</v>
      </c>
      <c r="B15235" t="s">
        <v>59387</v>
      </c>
      <c r="C15235" s="1" t="str">
        <f t="shared" si="2233"/>
        <v>21:0767</v>
      </c>
      <c r="D15235" s="1" t="str">
        <f t="shared" si="2230"/>
        <v>21:0220</v>
      </c>
      <c r="E15235" t="s">
        <v>59388</v>
      </c>
      <c r="F15235" t="s">
        <v>59389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 t="s">
        <v>701</v>
      </c>
      <c r="P15235" t="s">
        <v>2212</v>
      </c>
      <c r="Q15235" t="s">
        <v>198</v>
      </c>
    </row>
    <row r="15236" spans="1:17" hidden="1" x14ac:dyDescent="0.25">
      <c r="A15236" t="s">
        <v>59390</v>
      </c>
      <c r="B15236" t="s">
        <v>59391</v>
      </c>
      <c r="C15236" s="1" t="str">
        <f t="shared" si="2233"/>
        <v>21:0767</v>
      </c>
      <c r="D15236" s="1" t="str">
        <f t="shared" si="2230"/>
        <v>21:0220</v>
      </c>
      <c r="E15236" t="s">
        <v>59392</v>
      </c>
      <c r="F15236" t="s">
        <v>59393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 t="s">
        <v>7174</v>
      </c>
      <c r="P15236" t="s">
        <v>583</v>
      </c>
      <c r="Q15236" t="s">
        <v>365</v>
      </c>
    </row>
    <row r="15237" spans="1:17" hidden="1" x14ac:dyDescent="0.25">
      <c r="A15237" t="s">
        <v>59394</v>
      </c>
      <c r="B15237" t="s">
        <v>59395</v>
      </c>
      <c r="C15237" s="1" t="str">
        <f t="shared" si="2233"/>
        <v>21:0767</v>
      </c>
      <c r="D15237" s="1" t="str">
        <f t="shared" si="2230"/>
        <v>21:0220</v>
      </c>
      <c r="E15237" t="s">
        <v>59396</v>
      </c>
      <c r="F15237" t="s">
        <v>59397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 t="s">
        <v>576</v>
      </c>
      <c r="P15237" t="s">
        <v>22</v>
      </c>
      <c r="Q15237" t="s">
        <v>365</v>
      </c>
    </row>
    <row r="15238" spans="1:17" hidden="1" x14ac:dyDescent="0.25">
      <c r="A15238" t="s">
        <v>59398</v>
      </c>
      <c r="B15238" t="s">
        <v>59399</v>
      </c>
      <c r="C15238" s="1" t="str">
        <f t="shared" si="2233"/>
        <v>21:0767</v>
      </c>
      <c r="D15238" s="1" t="str">
        <f t="shared" si="2230"/>
        <v>21:0220</v>
      </c>
      <c r="E15238" t="s">
        <v>59400</v>
      </c>
      <c r="F15238" t="s">
        <v>59401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 t="s">
        <v>21</v>
      </c>
      <c r="P15238" t="s">
        <v>356</v>
      </c>
      <c r="Q15238" t="s">
        <v>365</v>
      </c>
    </row>
    <row r="15239" spans="1:17" hidden="1" x14ac:dyDescent="0.25">
      <c r="A15239" t="s">
        <v>59402</v>
      </c>
      <c r="B15239" t="s">
        <v>59403</v>
      </c>
      <c r="C15239" s="1" t="str">
        <f t="shared" si="2233"/>
        <v>21:0767</v>
      </c>
      <c r="D15239" s="1" t="str">
        <f t="shared" si="2230"/>
        <v>21:0220</v>
      </c>
      <c r="E15239" t="s">
        <v>59404</v>
      </c>
      <c r="F15239" t="s">
        <v>59405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 t="s">
        <v>2418</v>
      </c>
      <c r="P15239" t="s">
        <v>45</v>
      </c>
      <c r="Q15239" t="s">
        <v>392</v>
      </c>
    </row>
    <row r="15240" spans="1:17" hidden="1" x14ac:dyDescent="0.25">
      <c r="A15240" t="s">
        <v>59406</v>
      </c>
      <c r="B15240" t="s">
        <v>59407</v>
      </c>
      <c r="C15240" s="1" t="str">
        <f t="shared" si="2233"/>
        <v>21:0767</v>
      </c>
      <c r="D15240" s="1" t="str">
        <f t="shared" si="2230"/>
        <v>21:0220</v>
      </c>
      <c r="E15240" t="s">
        <v>59408</v>
      </c>
      <c r="F15240" t="s">
        <v>59409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 t="s">
        <v>21</v>
      </c>
      <c r="P15240" t="s">
        <v>87</v>
      </c>
      <c r="Q15240" t="s">
        <v>59</v>
      </c>
    </row>
    <row r="15241" spans="1:17" hidden="1" x14ac:dyDescent="0.25">
      <c r="A15241" t="s">
        <v>59410</v>
      </c>
      <c r="B15241" t="s">
        <v>59411</v>
      </c>
      <c r="C15241" s="1" t="str">
        <f t="shared" si="2233"/>
        <v>21:0767</v>
      </c>
      <c r="D15241" s="1" t="str">
        <f t="shared" si="2230"/>
        <v>21:0220</v>
      </c>
      <c r="E15241" t="s">
        <v>59412</v>
      </c>
      <c r="F15241" t="s">
        <v>59413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 t="s">
        <v>21</v>
      </c>
      <c r="P15241" t="s">
        <v>87</v>
      </c>
      <c r="Q15241" t="s">
        <v>29</v>
      </c>
    </row>
    <row r="15242" spans="1:17" hidden="1" x14ac:dyDescent="0.25">
      <c r="A15242" t="s">
        <v>59414</v>
      </c>
      <c r="B15242" t="s">
        <v>59415</v>
      </c>
      <c r="C15242" s="1" t="str">
        <f t="shared" si="2233"/>
        <v>21:0767</v>
      </c>
      <c r="D15242" s="1" t="str">
        <f>HYPERLINK("http://geochem.nrcan.gc.ca/cdogs/content/svy/svy_e.htm", "")</f>
        <v/>
      </c>
      <c r="G15242" s="1" t="str">
        <f>HYPERLINK("http://geochem.nrcan.gc.ca/cdogs/content/cr_/cr_00088_e.htm", "88")</f>
        <v>88</v>
      </c>
      <c r="J15242" t="s">
        <v>11703</v>
      </c>
      <c r="K15242" t="s">
        <v>11704</v>
      </c>
      <c r="O15242" t="s">
        <v>21</v>
      </c>
      <c r="P15242" t="s">
        <v>356</v>
      </c>
      <c r="Q15242" t="s">
        <v>29</v>
      </c>
    </row>
    <row r="15243" spans="1:17" hidden="1" x14ac:dyDescent="0.25">
      <c r="A15243" t="s">
        <v>59416</v>
      </c>
      <c r="B15243" t="s">
        <v>59417</v>
      </c>
      <c r="C15243" s="1" t="str">
        <f t="shared" si="2233"/>
        <v>21:0767</v>
      </c>
      <c r="D15243" s="1" t="str">
        <f t="shared" ref="D15243:D15260" si="2234">HYPERLINK("http://geochem.nrcan.gc.ca/cdogs/content/svy/svy210220_e.htm", "21:0220")</f>
        <v>21:0220</v>
      </c>
      <c r="E15243" t="s">
        <v>59418</v>
      </c>
      <c r="F15243" t="s">
        <v>59419</v>
      </c>
      <c r="H15243">
        <v>62.717769599999997</v>
      </c>
      <c r="I15243">
        <v>-132.72179349999999</v>
      </c>
      <c r="J15243" s="1" t="str">
        <f t="shared" ref="J15243:J15260" si="2235">HYPERLINK("http://geochem.nrcan.gc.ca/cdogs/content/kwd/kwd020018_e.htm", "Fluid (stream)")</f>
        <v>Fluid (stream)</v>
      </c>
      <c r="K15243" s="1" t="str">
        <f t="shared" ref="K15243:K15260" si="2236">HYPERLINK("http://geochem.nrcan.gc.ca/cdogs/content/kwd/kwd080007_e.htm", "Untreated Water")</f>
        <v>Untreated Water</v>
      </c>
      <c r="O15243" t="s">
        <v>21</v>
      </c>
      <c r="P15243" t="s">
        <v>87</v>
      </c>
      <c r="Q15243" t="s">
        <v>392</v>
      </c>
    </row>
    <row r="15244" spans="1:17" hidden="1" x14ac:dyDescent="0.25">
      <c r="A15244" t="s">
        <v>59420</v>
      </c>
      <c r="B15244" t="s">
        <v>59421</v>
      </c>
      <c r="C15244" s="1" t="str">
        <f t="shared" si="2233"/>
        <v>21:0767</v>
      </c>
      <c r="D15244" s="1" t="str">
        <f t="shared" si="2234"/>
        <v>21:0220</v>
      </c>
      <c r="E15244" t="s">
        <v>59422</v>
      </c>
      <c r="F15244" t="s">
        <v>59423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 t="s">
        <v>21</v>
      </c>
      <c r="P15244" t="s">
        <v>87</v>
      </c>
      <c r="Q15244" t="s">
        <v>35</v>
      </c>
    </row>
    <row r="15245" spans="1:17" hidden="1" x14ac:dyDescent="0.25">
      <c r="A15245" t="s">
        <v>59424</v>
      </c>
      <c r="B15245" t="s">
        <v>59425</v>
      </c>
      <c r="C15245" s="1" t="str">
        <f t="shared" si="2233"/>
        <v>21:0767</v>
      </c>
      <c r="D15245" s="1" t="str">
        <f t="shared" si="2234"/>
        <v>21:0220</v>
      </c>
      <c r="E15245" t="s">
        <v>59426</v>
      </c>
      <c r="F15245" t="s">
        <v>59427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 t="s">
        <v>21</v>
      </c>
      <c r="P15245" t="s">
        <v>87</v>
      </c>
      <c r="Q15245" t="s">
        <v>59</v>
      </c>
    </row>
    <row r="15246" spans="1:17" hidden="1" x14ac:dyDescent="0.25">
      <c r="A15246" t="s">
        <v>59428</v>
      </c>
      <c r="B15246" t="s">
        <v>59429</v>
      </c>
      <c r="C15246" s="1" t="str">
        <f t="shared" si="2233"/>
        <v>21:0767</v>
      </c>
      <c r="D15246" s="1" t="str">
        <f t="shared" si="2234"/>
        <v>21:0220</v>
      </c>
      <c r="E15246" t="s">
        <v>59430</v>
      </c>
      <c r="F15246" t="s">
        <v>59431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 t="s">
        <v>21</v>
      </c>
      <c r="P15246" t="s">
        <v>45</v>
      </c>
      <c r="Q15246" t="s">
        <v>46</v>
      </c>
    </row>
    <row r="15247" spans="1:17" hidden="1" x14ac:dyDescent="0.25">
      <c r="A15247" t="s">
        <v>59432</v>
      </c>
      <c r="B15247" t="s">
        <v>59433</v>
      </c>
      <c r="C15247" s="1" t="str">
        <f t="shared" si="2233"/>
        <v>21:0767</v>
      </c>
      <c r="D15247" s="1" t="str">
        <f t="shared" si="2234"/>
        <v>21:0220</v>
      </c>
      <c r="E15247" t="s">
        <v>59434</v>
      </c>
      <c r="F15247" t="s">
        <v>59435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 t="s">
        <v>21</v>
      </c>
      <c r="P15247" t="s">
        <v>45</v>
      </c>
      <c r="Q15247" t="s">
        <v>392</v>
      </c>
    </row>
    <row r="15248" spans="1:17" hidden="1" x14ac:dyDescent="0.25">
      <c r="A15248" t="s">
        <v>59436</v>
      </c>
      <c r="B15248" t="s">
        <v>59437</v>
      </c>
      <c r="C15248" s="1" t="str">
        <f t="shared" si="2233"/>
        <v>21:0767</v>
      </c>
      <c r="D15248" s="1" t="str">
        <f t="shared" si="2234"/>
        <v>21:0220</v>
      </c>
      <c r="E15248" t="s">
        <v>59438</v>
      </c>
      <c r="F15248" t="s">
        <v>59439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 t="s">
        <v>701</v>
      </c>
      <c r="P15248" t="s">
        <v>45</v>
      </c>
      <c r="Q15248" t="s">
        <v>59</v>
      </c>
    </row>
    <row r="15249" spans="1:17" hidden="1" x14ac:dyDescent="0.25">
      <c r="A15249" t="s">
        <v>59440</v>
      </c>
      <c r="B15249" t="s">
        <v>59441</v>
      </c>
      <c r="C15249" s="1" t="str">
        <f t="shared" si="2233"/>
        <v>21:0767</v>
      </c>
      <c r="D15249" s="1" t="str">
        <f t="shared" si="2234"/>
        <v>21:0220</v>
      </c>
      <c r="E15249" t="s">
        <v>59442</v>
      </c>
      <c r="F15249" t="s">
        <v>59443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  <c r="O15249" t="s">
        <v>108</v>
      </c>
      <c r="P15249" t="s">
        <v>108</v>
      </c>
      <c r="Q15249" t="s">
        <v>108</v>
      </c>
    </row>
    <row r="15250" spans="1:17" hidden="1" x14ac:dyDescent="0.25">
      <c r="A15250" t="s">
        <v>59444</v>
      </c>
      <c r="B15250" t="s">
        <v>59445</v>
      </c>
      <c r="C15250" s="1" t="str">
        <f t="shared" si="2233"/>
        <v>21:0767</v>
      </c>
      <c r="D15250" s="1" t="str">
        <f t="shared" si="2234"/>
        <v>21:0220</v>
      </c>
      <c r="E15250" t="s">
        <v>59446</v>
      </c>
      <c r="F15250" t="s">
        <v>59447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 t="s">
        <v>17101</v>
      </c>
      <c r="P15250" t="s">
        <v>356</v>
      </c>
      <c r="Q15250" t="s">
        <v>398</v>
      </c>
    </row>
    <row r="15251" spans="1:17" hidden="1" x14ac:dyDescent="0.25">
      <c r="A15251" t="s">
        <v>59448</v>
      </c>
      <c r="B15251" t="s">
        <v>59449</v>
      </c>
      <c r="C15251" s="1" t="str">
        <f t="shared" si="2233"/>
        <v>21:0767</v>
      </c>
      <c r="D15251" s="1" t="str">
        <f t="shared" si="2234"/>
        <v>21:0220</v>
      </c>
      <c r="E15251" t="s">
        <v>59450</v>
      </c>
      <c r="F15251" t="s">
        <v>59451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 t="s">
        <v>21</v>
      </c>
      <c r="P15251" t="s">
        <v>631</v>
      </c>
      <c r="Q15251" t="s">
        <v>103</v>
      </c>
    </row>
    <row r="15252" spans="1:17" hidden="1" x14ac:dyDescent="0.25">
      <c r="A15252" t="s">
        <v>59452</v>
      </c>
      <c r="B15252" t="s">
        <v>59453</v>
      </c>
      <c r="C15252" s="1" t="str">
        <f t="shared" si="2233"/>
        <v>21:0767</v>
      </c>
      <c r="D15252" s="1" t="str">
        <f t="shared" si="2234"/>
        <v>21:0220</v>
      </c>
      <c r="E15252" t="s">
        <v>59454</v>
      </c>
      <c r="F15252" t="s">
        <v>59455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 t="s">
        <v>4378</v>
      </c>
      <c r="P15252" t="s">
        <v>1515</v>
      </c>
      <c r="Q15252" t="s">
        <v>392</v>
      </c>
    </row>
    <row r="15253" spans="1:17" hidden="1" x14ac:dyDescent="0.25">
      <c r="A15253" t="s">
        <v>59456</v>
      </c>
      <c r="B15253" t="s">
        <v>59457</v>
      </c>
      <c r="C15253" s="1" t="str">
        <f t="shared" si="2233"/>
        <v>21:0767</v>
      </c>
      <c r="D15253" s="1" t="str">
        <f t="shared" si="2234"/>
        <v>21:0220</v>
      </c>
      <c r="E15253" t="s">
        <v>59458</v>
      </c>
      <c r="F15253" t="s">
        <v>59459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 t="s">
        <v>3980</v>
      </c>
      <c r="P15253" t="s">
        <v>1515</v>
      </c>
      <c r="Q15253" t="s">
        <v>29</v>
      </c>
    </row>
    <row r="15254" spans="1:17" hidden="1" x14ac:dyDescent="0.25">
      <c r="A15254" t="s">
        <v>59460</v>
      </c>
      <c r="B15254" t="s">
        <v>59461</v>
      </c>
      <c r="C15254" s="1" t="str">
        <f t="shared" si="2233"/>
        <v>21:0767</v>
      </c>
      <c r="D15254" s="1" t="str">
        <f t="shared" si="2234"/>
        <v>21:0220</v>
      </c>
      <c r="E15254" t="s">
        <v>59458</v>
      </c>
      <c r="F15254" t="s">
        <v>59462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 t="s">
        <v>16725</v>
      </c>
      <c r="P15254" t="s">
        <v>2943</v>
      </c>
      <c r="Q15254" t="s">
        <v>35</v>
      </c>
    </row>
    <row r="15255" spans="1:17" hidden="1" x14ac:dyDescent="0.25">
      <c r="A15255" t="s">
        <v>59463</v>
      </c>
      <c r="B15255" t="s">
        <v>59464</v>
      </c>
      <c r="C15255" s="1" t="str">
        <f t="shared" si="2233"/>
        <v>21:0767</v>
      </c>
      <c r="D15255" s="1" t="str">
        <f t="shared" si="2234"/>
        <v>21:0220</v>
      </c>
      <c r="E15255" t="s">
        <v>59465</v>
      </c>
      <c r="F15255" t="s">
        <v>59466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 t="s">
        <v>59467</v>
      </c>
      <c r="P15255" t="s">
        <v>1515</v>
      </c>
      <c r="Q15255" t="s">
        <v>35</v>
      </c>
    </row>
    <row r="15256" spans="1:17" hidden="1" x14ac:dyDescent="0.25">
      <c r="A15256" t="s">
        <v>59468</v>
      </c>
      <c r="B15256" t="s">
        <v>59469</v>
      </c>
      <c r="C15256" s="1" t="str">
        <f t="shared" si="2233"/>
        <v>21:0767</v>
      </c>
      <c r="D15256" s="1" t="str">
        <f t="shared" si="2234"/>
        <v>21:0220</v>
      </c>
      <c r="E15256" t="s">
        <v>59470</v>
      </c>
      <c r="F15256" t="s">
        <v>59471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 t="s">
        <v>51625</v>
      </c>
      <c r="P15256" t="s">
        <v>583</v>
      </c>
      <c r="Q15256" t="s">
        <v>398</v>
      </c>
    </row>
    <row r="15257" spans="1:17" hidden="1" x14ac:dyDescent="0.25">
      <c r="A15257" t="s">
        <v>59472</v>
      </c>
      <c r="B15257" t="s">
        <v>59473</v>
      </c>
      <c r="C15257" s="1" t="str">
        <f t="shared" si="2233"/>
        <v>21:0767</v>
      </c>
      <c r="D15257" s="1" t="str">
        <f t="shared" si="2234"/>
        <v>21:0220</v>
      </c>
      <c r="E15257" t="s">
        <v>59474</v>
      </c>
      <c r="F15257" t="s">
        <v>59475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 t="s">
        <v>2129</v>
      </c>
      <c r="P15257" t="s">
        <v>22</v>
      </c>
      <c r="Q15257" t="s">
        <v>653</v>
      </c>
    </row>
    <row r="15258" spans="1:17" hidden="1" x14ac:dyDescent="0.25">
      <c r="A15258" t="s">
        <v>59476</v>
      </c>
      <c r="B15258" t="s">
        <v>59477</v>
      </c>
      <c r="C15258" s="1" t="str">
        <f t="shared" si="2233"/>
        <v>21:0767</v>
      </c>
      <c r="D15258" s="1" t="str">
        <f t="shared" si="2234"/>
        <v>21:0220</v>
      </c>
      <c r="E15258" t="s">
        <v>59478</v>
      </c>
      <c r="F15258" t="s">
        <v>59479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 t="s">
        <v>17101</v>
      </c>
      <c r="P15258" t="s">
        <v>356</v>
      </c>
      <c r="Q15258" t="s">
        <v>398</v>
      </c>
    </row>
    <row r="15259" spans="1:17" hidden="1" x14ac:dyDescent="0.25">
      <c r="A15259" t="s">
        <v>59480</v>
      </c>
      <c r="B15259" t="s">
        <v>59481</v>
      </c>
      <c r="C15259" s="1" t="str">
        <f t="shared" si="2233"/>
        <v>21:0767</v>
      </c>
      <c r="D15259" s="1" t="str">
        <f t="shared" si="2234"/>
        <v>21:0220</v>
      </c>
      <c r="E15259" t="s">
        <v>59482</v>
      </c>
      <c r="F15259" t="s">
        <v>59483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 t="s">
        <v>21</v>
      </c>
      <c r="P15259" t="s">
        <v>356</v>
      </c>
      <c r="Q15259" t="s">
        <v>215</v>
      </c>
    </row>
    <row r="15260" spans="1:17" hidden="1" x14ac:dyDescent="0.25">
      <c r="A15260" t="s">
        <v>59484</v>
      </c>
      <c r="B15260" t="s">
        <v>59485</v>
      </c>
      <c r="C15260" s="1" t="str">
        <f t="shared" si="2233"/>
        <v>21:0767</v>
      </c>
      <c r="D15260" s="1" t="str">
        <f t="shared" si="2234"/>
        <v>21:0220</v>
      </c>
      <c r="E15260" t="s">
        <v>59486</v>
      </c>
      <c r="F15260" t="s">
        <v>59487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 t="s">
        <v>21</v>
      </c>
      <c r="P15260" t="s">
        <v>2212</v>
      </c>
      <c r="Q15260" t="s">
        <v>71</v>
      </c>
    </row>
    <row r="15261" spans="1:17" hidden="1" x14ac:dyDescent="0.25">
      <c r="A15261" t="s">
        <v>59488</v>
      </c>
      <c r="B15261" t="s">
        <v>59489</v>
      </c>
      <c r="C15261" s="1" t="str">
        <f t="shared" si="2233"/>
        <v>21:0767</v>
      </c>
      <c r="D15261" s="1" t="str">
        <f>HYPERLINK("http://geochem.nrcan.gc.ca/cdogs/content/svy/svy_e.htm", "")</f>
        <v/>
      </c>
      <c r="G15261" s="1" t="str">
        <f>HYPERLINK("http://geochem.nrcan.gc.ca/cdogs/content/cr_/cr_00088_e.htm", "88")</f>
        <v>88</v>
      </c>
      <c r="J15261" t="s">
        <v>11703</v>
      </c>
      <c r="K15261" t="s">
        <v>11704</v>
      </c>
      <c r="O15261" t="s">
        <v>21</v>
      </c>
      <c r="P15261" t="s">
        <v>583</v>
      </c>
      <c r="Q15261" t="s">
        <v>29</v>
      </c>
    </row>
    <row r="15262" spans="1:17" hidden="1" x14ac:dyDescent="0.25">
      <c r="A15262" t="s">
        <v>59490</v>
      </c>
      <c r="B15262" t="s">
        <v>59491</v>
      </c>
      <c r="C15262" s="1" t="str">
        <f t="shared" si="2233"/>
        <v>21:0767</v>
      </c>
      <c r="D15262" s="1" t="str">
        <f t="shared" ref="D15262:D15283" si="2237">HYPERLINK("http://geochem.nrcan.gc.ca/cdogs/content/svy/svy210220_e.htm", "21:0220")</f>
        <v>21:0220</v>
      </c>
      <c r="E15262" t="s">
        <v>59492</v>
      </c>
      <c r="F15262" t="s">
        <v>59493</v>
      </c>
      <c r="H15262">
        <v>62.373288000000002</v>
      </c>
      <c r="I15262">
        <v>-132.30739579999999</v>
      </c>
      <c r="J15262" s="1" t="str">
        <f t="shared" ref="J15262:J15283" si="2238">HYPERLINK("http://geochem.nrcan.gc.ca/cdogs/content/kwd/kwd020018_e.htm", "Fluid (stream)")</f>
        <v>Fluid (stream)</v>
      </c>
      <c r="K15262" s="1" t="str">
        <f t="shared" ref="K15262:K15283" si="2239">HYPERLINK("http://geochem.nrcan.gc.ca/cdogs/content/kwd/kwd080007_e.htm", "Untreated Water")</f>
        <v>Untreated Water</v>
      </c>
      <c r="O15262" t="s">
        <v>19775</v>
      </c>
      <c r="P15262" t="s">
        <v>583</v>
      </c>
      <c r="Q15262" t="s">
        <v>392</v>
      </c>
    </row>
    <row r="15263" spans="1:17" hidden="1" x14ac:dyDescent="0.25">
      <c r="A15263" t="s">
        <v>59494</v>
      </c>
      <c r="B15263" t="s">
        <v>59495</v>
      </c>
      <c r="C15263" s="1" t="str">
        <f t="shared" si="2233"/>
        <v>21:0767</v>
      </c>
      <c r="D15263" s="1" t="str">
        <f t="shared" si="2237"/>
        <v>21:0220</v>
      </c>
      <c r="E15263" t="s">
        <v>59496</v>
      </c>
      <c r="F15263" t="s">
        <v>59497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 t="s">
        <v>3651</v>
      </c>
      <c r="P15263" t="s">
        <v>22</v>
      </c>
      <c r="Q15263" t="s">
        <v>46</v>
      </c>
    </row>
    <row r="15264" spans="1:17" hidden="1" x14ac:dyDescent="0.25">
      <c r="A15264" t="s">
        <v>59498</v>
      </c>
      <c r="B15264" t="s">
        <v>59499</v>
      </c>
      <c r="C15264" s="1" t="str">
        <f t="shared" si="2233"/>
        <v>21:0767</v>
      </c>
      <c r="D15264" s="1" t="str">
        <f t="shared" si="2237"/>
        <v>21:0220</v>
      </c>
      <c r="E15264" t="s">
        <v>59500</v>
      </c>
      <c r="F15264" t="s">
        <v>59501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 t="s">
        <v>2725</v>
      </c>
      <c r="P15264" t="s">
        <v>22</v>
      </c>
      <c r="Q15264" t="s">
        <v>653</v>
      </c>
    </row>
    <row r="15265" spans="1:17" hidden="1" x14ac:dyDescent="0.25">
      <c r="A15265" t="s">
        <v>59502</v>
      </c>
      <c r="B15265" t="s">
        <v>59503</v>
      </c>
      <c r="C15265" s="1" t="str">
        <f t="shared" si="2233"/>
        <v>21:0767</v>
      </c>
      <c r="D15265" s="1" t="str">
        <f t="shared" si="2237"/>
        <v>21:0220</v>
      </c>
      <c r="E15265" t="s">
        <v>59504</v>
      </c>
      <c r="F15265" t="s">
        <v>59505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 t="s">
        <v>3065</v>
      </c>
      <c r="P15265" t="s">
        <v>583</v>
      </c>
      <c r="Q15265" t="s">
        <v>398</v>
      </c>
    </row>
    <row r="15266" spans="1:17" hidden="1" x14ac:dyDescent="0.25">
      <c r="A15266" t="s">
        <v>59506</v>
      </c>
      <c r="B15266" t="s">
        <v>59507</v>
      </c>
      <c r="C15266" s="1" t="str">
        <f t="shared" si="2233"/>
        <v>21:0767</v>
      </c>
      <c r="D15266" s="1" t="str">
        <f t="shared" si="2237"/>
        <v>21:0220</v>
      </c>
      <c r="E15266" t="s">
        <v>59508</v>
      </c>
      <c r="F15266" t="s">
        <v>59509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 t="s">
        <v>576</v>
      </c>
      <c r="P15266" t="s">
        <v>356</v>
      </c>
      <c r="Q15266" t="s">
        <v>5130</v>
      </c>
    </row>
    <row r="15267" spans="1:17" hidden="1" x14ac:dyDescent="0.25">
      <c r="A15267" t="s">
        <v>59510</v>
      </c>
      <c r="B15267" t="s">
        <v>59511</v>
      </c>
      <c r="C15267" s="1" t="str">
        <f t="shared" si="2233"/>
        <v>21:0767</v>
      </c>
      <c r="D15267" s="1" t="str">
        <f t="shared" si="2237"/>
        <v>21:0220</v>
      </c>
      <c r="E15267" t="s">
        <v>59512</v>
      </c>
      <c r="F15267" t="s">
        <v>59513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 t="s">
        <v>21</v>
      </c>
      <c r="P15267" t="s">
        <v>356</v>
      </c>
      <c r="Q15267" t="s">
        <v>392</v>
      </c>
    </row>
    <row r="15268" spans="1:17" hidden="1" x14ac:dyDescent="0.25">
      <c r="A15268" t="s">
        <v>59514</v>
      </c>
      <c r="B15268" t="s">
        <v>59515</v>
      </c>
      <c r="C15268" s="1" t="str">
        <f t="shared" si="2233"/>
        <v>21:0767</v>
      </c>
      <c r="D15268" s="1" t="str">
        <f t="shared" si="2237"/>
        <v>21:0220</v>
      </c>
      <c r="E15268" t="s">
        <v>59516</v>
      </c>
      <c r="F15268" t="s">
        <v>59517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 t="s">
        <v>21</v>
      </c>
      <c r="P15268" t="s">
        <v>22</v>
      </c>
      <c r="Q15268" t="s">
        <v>23</v>
      </c>
    </row>
    <row r="15269" spans="1:17" hidden="1" x14ac:dyDescent="0.25">
      <c r="A15269" t="s">
        <v>59518</v>
      </c>
      <c r="B15269" t="s">
        <v>59519</v>
      </c>
      <c r="C15269" s="1" t="str">
        <f t="shared" si="2233"/>
        <v>21:0767</v>
      </c>
      <c r="D15269" s="1" t="str">
        <f t="shared" si="2237"/>
        <v>21:0220</v>
      </c>
      <c r="E15269" t="s">
        <v>59520</v>
      </c>
      <c r="F15269" t="s">
        <v>59521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  <c r="O15269" t="s">
        <v>108</v>
      </c>
      <c r="P15269" t="s">
        <v>108</v>
      </c>
      <c r="Q15269" t="s">
        <v>108</v>
      </c>
    </row>
    <row r="15270" spans="1:17" hidden="1" x14ac:dyDescent="0.25">
      <c r="A15270" t="s">
        <v>59522</v>
      </c>
      <c r="B15270" t="s">
        <v>59523</v>
      </c>
      <c r="C15270" s="1" t="str">
        <f t="shared" si="2233"/>
        <v>21:0767</v>
      </c>
      <c r="D15270" s="1" t="str">
        <f t="shared" si="2237"/>
        <v>21:0220</v>
      </c>
      <c r="E15270" t="s">
        <v>59524</v>
      </c>
      <c r="F15270" t="s">
        <v>59525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 t="s">
        <v>21</v>
      </c>
      <c r="P15270" t="s">
        <v>87</v>
      </c>
      <c r="Q15270" t="s">
        <v>149</v>
      </c>
    </row>
    <row r="15271" spans="1:17" hidden="1" x14ac:dyDescent="0.25">
      <c r="A15271" t="s">
        <v>59526</v>
      </c>
      <c r="B15271" t="s">
        <v>59527</v>
      </c>
      <c r="C15271" s="1" t="str">
        <f t="shared" si="2233"/>
        <v>21:0767</v>
      </c>
      <c r="D15271" s="1" t="str">
        <f t="shared" si="2237"/>
        <v>21:0220</v>
      </c>
      <c r="E15271" t="s">
        <v>59528</v>
      </c>
      <c r="F15271" t="s">
        <v>59529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 t="s">
        <v>21</v>
      </c>
      <c r="P15271" t="s">
        <v>1515</v>
      </c>
      <c r="Q15271" t="s">
        <v>198</v>
      </c>
    </row>
    <row r="15272" spans="1:17" hidden="1" x14ac:dyDescent="0.25">
      <c r="A15272" t="s">
        <v>59530</v>
      </c>
      <c r="B15272" t="s">
        <v>59531</v>
      </c>
      <c r="C15272" s="1" t="str">
        <f t="shared" si="2233"/>
        <v>21:0767</v>
      </c>
      <c r="D15272" s="1" t="str">
        <f t="shared" si="2237"/>
        <v>21:0220</v>
      </c>
      <c r="E15272" t="s">
        <v>59532</v>
      </c>
      <c r="F15272" t="s">
        <v>59533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 t="s">
        <v>5641</v>
      </c>
      <c r="P15272" t="s">
        <v>583</v>
      </c>
      <c r="Q15272" t="s">
        <v>46</v>
      </c>
    </row>
    <row r="15273" spans="1:17" hidden="1" x14ac:dyDescent="0.25">
      <c r="A15273" t="s">
        <v>59534</v>
      </c>
      <c r="B15273" t="s">
        <v>59535</v>
      </c>
      <c r="C15273" s="1" t="str">
        <f t="shared" si="2233"/>
        <v>21:0767</v>
      </c>
      <c r="D15273" s="1" t="str">
        <f t="shared" si="2237"/>
        <v>21:0220</v>
      </c>
      <c r="E15273" t="s">
        <v>59532</v>
      </c>
      <c r="F15273" t="s">
        <v>59536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 t="s">
        <v>21</v>
      </c>
      <c r="P15273" t="s">
        <v>22</v>
      </c>
      <c r="Q15273" t="s">
        <v>35</v>
      </c>
    </row>
    <row r="15274" spans="1:17" hidden="1" x14ac:dyDescent="0.25">
      <c r="A15274" t="s">
        <v>59537</v>
      </c>
      <c r="B15274" t="s">
        <v>59538</v>
      </c>
      <c r="C15274" s="1" t="str">
        <f t="shared" si="2233"/>
        <v>21:0767</v>
      </c>
      <c r="D15274" s="1" t="str">
        <f t="shared" si="2237"/>
        <v>21:0220</v>
      </c>
      <c r="E15274" t="s">
        <v>59539</v>
      </c>
      <c r="F15274" t="s">
        <v>59540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 t="s">
        <v>21</v>
      </c>
      <c r="P15274" t="s">
        <v>356</v>
      </c>
      <c r="Q15274" t="s">
        <v>398</v>
      </c>
    </row>
    <row r="15275" spans="1:17" hidden="1" x14ac:dyDescent="0.25">
      <c r="A15275" t="s">
        <v>59541</v>
      </c>
      <c r="B15275" t="s">
        <v>59542</v>
      </c>
      <c r="C15275" s="1" t="str">
        <f t="shared" si="2233"/>
        <v>21:0767</v>
      </c>
      <c r="D15275" s="1" t="str">
        <f t="shared" si="2237"/>
        <v>21:0220</v>
      </c>
      <c r="E15275" t="s">
        <v>59543</v>
      </c>
      <c r="F15275" t="s">
        <v>59544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 t="s">
        <v>21</v>
      </c>
      <c r="P15275" t="s">
        <v>2212</v>
      </c>
      <c r="Q15275" t="s">
        <v>365</v>
      </c>
    </row>
    <row r="15276" spans="1:17" hidden="1" x14ac:dyDescent="0.25">
      <c r="A15276" t="s">
        <v>59545</v>
      </c>
      <c r="B15276" t="s">
        <v>59546</v>
      </c>
      <c r="C15276" s="1" t="str">
        <f t="shared" si="2233"/>
        <v>21:0767</v>
      </c>
      <c r="D15276" s="1" t="str">
        <f t="shared" si="2237"/>
        <v>21:0220</v>
      </c>
      <c r="E15276" t="s">
        <v>59547</v>
      </c>
      <c r="F15276" t="s">
        <v>59548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 t="s">
        <v>21</v>
      </c>
      <c r="P15276" t="s">
        <v>22</v>
      </c>
      <c r="Q15276" t="s">
        <v>189</v>
      </c>
    </row>
    <row r="15277" spans="1:17" hidden="1" x14ac:dyDescent="0.25">
      <c r="A15277" t="s">
        <v>59549</v>
      </c>
      <c r="B15277" t="s">
        <v>59550</v>
      </c>
      <c r="C15277" s="1" t="str">
        <f t="shared" si="2233"/>
        <v>21:0767</v>
      </c>
      <c r="D15277" s="1" t="str">
        <f t="shared" si="2237"/>
        <v>21:0220</v>
      </c>
      <c r="E15277" t="s">
        <v>59551</v>
      </c>
      <c r="F15277" t="s">
        <v>59552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 t="s">
        <v>21</v>
      </c>
      <c r="P15277" t="s">
        <v>22</v>
      </c>
      <c r="Q15277" t="s">
        <v>392</v>
      </c>
    </row>
    <row r="15278" spans="1:17" hidden="1" x14ac:dyDescent="0.25">
      <c r="A15278" t="s">
        <v>59553</v>
      </c>
      <c r="B15278" t="s">
        <v>59554</v>
      </c>
      <c r="C15278" s="1" t="str">
        <f t="shared" si="2233"/>
        <v>21:0767</v>
      </c>
      <c r="D15278" s="1" t="str">
        <f t="shared" si="2237"/>
        <v>21:0220</v>
      </c>
      <c r="E15278" t="s">
        <v>59555</v>
      </c>
      <c r="F15278" t="s">
        <v>59556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  <c r="O15278" t="s">
        <v>108</v>
      </c>
      <c r="P15278" t="s">
        <v>108</v>
      </c>
      <c r="Q15278" t="s">
        <v>108</v>
      </c>
    </row>
    <row r="15279" spans="1:17" hidden="1" x14ac:dyDescent="0.25">
      <c r="A15279" t="s">
        <v>59557</v>
      </c>
      <c r="B15279" t="s">
        <v>59558</v>
      </c>
      <c r="C15279" s="1" t="str">
        <f t="shared" si="2233"/>
        <v>21:0767</v>
      </c>
      <c r="D15279" s="1" t="str">
        <f t="shared" si="2237"/>
        <v>21:0220</v>
      </c>
      <c r="E15279" t="s">
        <v>59559</v>
      </c>
      <c r="F15279" t="s">
        <v>59560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 t="s">
        <v>2418</v>
      </c>
      <c r="P15279" t="s">
        <v>356</v>
      </c>
      <c r="Q15279" t="s">
        <v>35</v>
      </c>
    </row>
    <row r="15280" spans="1:17" hidden="1" x14ac:dyDescent="0.25">
      <c r="A15280" t="s">
        <v>59561</v>
      </c>
      <c r="B15280" t="s">
        <v>59562</v>
      </c>
      <c r="C15280" s="1" t="str">
        <f t="shared" si="2233"/>
        <v>21:0767</v>
      </c>
      <c r="D15280" s="1" t="str">
        <f t="shared" si="2237"/>
        <v>21:0220</v>
      </c>
      <c r="E15280" t="s">
        <v>59563</v>
      </c>
      <c r="F15280" t="s">
        <v>59564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 t="s">
        <v>21</v>
      </c>
      <c r="P15280" t="s">
        <v>356</v>
      </c>
      <c r="Q15280" t="s">
        <v>23</v>
      </c>
    </row>
    <row r="15281" spans="1:17" hidden="1" x14ac:dyDescent="0.25">
      <c r="A15281" t="s">
        <v>59565</v>
      </c>
      <c r="B15281" t="s">
        <v>59566</v>
      </c>
      <c r="C15281" s="1" t="str">
        <f t="shared" si="2233"/>
        <v>21:0767</v>
      </c>
      <c r="D15281" s="1" t="str">
        <f t="shared" si="2237"/>
        <v>21:0220</v>
      </c>
      <c r="E15281" t="s">
        <v>59567</v>
      </c>
      <c r="F15281" t="s">
        <v>59568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 t="s">
        <v>59569</v>
      </c>
      <c r="P15281" t="s">
        <v>1631</v>
      </c>
      <c r="Q15281" t="s">
        <v>365</v>
      </c>
    </row>
    <row r="15282" spans="1:17" hidden="1" x14ac:dyDescent="0.25">
      <c r="A15282" t="s">
        <v>59570</v>
      </c>
      <c r="B15282" t="s">
        <v>59571</v>
      </c>
      <c r="C15282" s="1" t="str">
        <f t="shared" si="2233"/>
        <v>21:0767</v>
      </c>
      <c r="D15282" s="1" t="str">
        <f t="shared" si="2237"/>
        <v>21:0220</v>
      </c>
      <c r="E15282" t="s">
        <v>59572</v>
      </c>
      <c r="F15282" t="s">
        <v>59573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  <c r="O15282" t="s">
        <v>108</v>
      </c>
      <c r="P15282" t="s">
        <v>108</v>
      </c>
      <c r="Q15282" t="s">
        <v>108</v>
      </c>
    </row>
    <row r="15283" spans="1:17" hidden="1" x14ac:dyDescent="0.25">
      <c r="A15283" t="s">
        <v>59574</v>
      </c>
      <c r="B15283" t="s">
        <v>59575</v>
      </c>
      <c r="C15283" s="1" t="str">
        <f t="shared" si="2233"/>
        <v>21:0767</v>
      </c>
      <c r="D15283" s="1" t="str">
        <f t="shared" si="2237"/>
        <v>21:0220</v>
      </c>
      <c r="E15283" t="s">
        <v>59576</v>
      </c>
      <c r="F15283" t="s">
        <v>59577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 t="s">
        <v>3655</v>
      </c>
      <c r="P15283" t="s">
        <v>397</v>
      </c>
      <c r="Q15283" t="s">
        <v>392</v>
      </c>
    </row>
    <row r="15284" spans="1:17" hidden="1" x14ac:dyDescent="0.25">
      <c r="A15284" t="s">
        <v>59578</v>
      </c>
      <c r="B15284" t="s">
        <v>59579</v>
      </c>
      <c r="C15284" s="1" t="str">
        <f t="shared" si="2233"/>
        <v>21:0767</v>
      </c>
      <c r="D15284" s="1" t="str">
        <f>HYPERLINK("http://geochem.nrcan.gc.ca/cdogs/content/svy/svy_e.htm", "")</f>
        <v/>
      </c>
      <c r="G15284" s="1" t="str">
        <f>HYPERLINK("http://geochem.nrcan.gc.ca/cdogs/content/cr_/cr_00087_e.htm", "87")</f>
        <v>87</v>
      </c>
      <c r="J15284" t="s">
        <v>11703</v>
      </c>
      <c r="K15284" t="s">
        <v>11704</v>
      </c>
      <c r="O15284" t="s">
        <v>5641</v>
      </c>
      <c r="P15284" t="s">
        <v>583</v>
      </c>
      <c r="Q15284" t="s">
        <v>59</v>
      </c>
    </row>
    <row r="15285" spans="1:17" hidden="1" x14ac:dyDescent="0.25">
      <c r="A15285" t="s">
        <v>59580</v>
      </c>
      <c r="B15285" t="s">
        <v>59581</v>
      </c>
      <c r="C15285" s="1" t="str">
        <f t="shared" si="2233"/>
        <v>21:0767</v>
      </c>
      <c r="D15285" s="1" t="str">
        <f t="shared" ref="D15285:D15299" si="2240">HYPERLINK("http://geochem.nrcan.gc.ca/cdogs/content/svy/svy210220_e.htm", "21:0220")</f>
        <v>21:0220</v>
      </c>
      <c r="E15285" t="s">
        <v>59582</v>
      </c>
      <c r="F15285" t="s">
        <v>59583</v>
      </c>
      <c r="H15285">
        <v>62.438870700000003</v>
      </c>
      <c r="I15285">
        <v>-132.45995210000001</v>
      </c>
      <c r="J15285" s="1" t="str">
        <f t="shared" ref="J15285:J15299" si="2241">HYPERLINK("http://geochem.nrcan.gc.ca/cdogs/content/kwd/kwd020018_e.htm", "Fluid (stream)")</f>
        <v>Fluid (stream)</v>
      </c>
      <c r="K15285" s="1" t="str">
        <f t="shared" ref="K15285:K15299" si="2242">HYPERLINK("http://geochem.nrcan.gc.ca/cdogs/content/kwd/kwd080007_e.htm", "Untreated Water")</f>
        <v>Untreated Water</v>
      </c>
      <c r="O15285" t="s">
        <v>2379</v>
      </c>
      <c r="P15285" t="s">
        <v>22</v>
      </c>
      <c r="Q15285" t="s">
        <v>23</v>
      </c>
    </row>
    <row r="15286" spans="1:17" hidden="1" x14ac:dyDescent="0.25">
      <c r="A15286" t="s">
        <v>59584</v>
      </c>
      <c r="B15286" t="s">
        <v>59585</v>
      </c>
      <c r="C15286" s="1" t="str">
        <f t="shared" si="2233"/>
        <v>21:0767</v>
      </c>
      <c r="D15286" s="1" t="str">
        <f t="shared" si="2240"/>
        <v>21:0220</v>
      </c>
      <c r="E15286" t="s">
        <v>59586</v>
      </c>
      <c r="F15286" t="s">
        <v>59587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 t="s">
        <v>17101</v>
      </c>
      <c r="P15286" t="s">
        <v>397</v>
      </c>
      <c r="Q15286" t="s">
        <v>522</v>
      </c>
    </row>
    <row r="15287" spans="1:17" hidden="1" x14ac:dyDescent="0.25">
      <c r="A15287" t="s">
        <v>59588</v>
      </c>
      <c r="B15287" t="s">
        <v>59589</v>
      </c>
      <c r="C15287" s="1" t="str">
        <f t="shared" si="2233"/>
        <v>21:0767</v>
      </c>
      <c r="D15287" s="1" t="str">
        <f t="shared" si="2240"/>
        <v>21:0220</v>
      </c>
      <c r="E15287" t="s">
        <v>59590</v>
      </c>
      <c r="F15287" t="s">
        <v>59591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 t="s">
        <v>3397</v>
      </c>
      <c r="P15287" t="s">
        <v>22</v>
      </c>
      <c r="Q15287" t="s">
        <v>23</v>
      </c>
    </row>
    <row r="15288" spans="1:17" hidden="1" x14ac:dyDescent="0.25">
      <c r="A15288" t="s">
        <v>59592</v>
      </c>
      <c r="B15288" t="s">
        <v>59593</v>
      </c>
      <c r="C15288" s="1" t="str">
        <f t="shared" si="2233"/>
        <v>21:0767</v>
      </c>
      <c r="D15288" s="1" t="str">
        <f t="shared" si="2240"/>
        <v>21:0220</v>
      </c>
      <c r="E15288" t="s">
        <v>59594</v>
      </c>
      <c r="F15288" t="s">
        <v>59595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 t="s">
        <v>21</v>
      </c>
      <c r="P15288" t="s">
        <v>45</v>
      </c>
      <c r="Q15288" t="s">
        <v>2366</v>
      </c>
    </row>
    <row r="15289" spans="1:17" hidden="1" x14ac:dyDescent="0.25">
      <c r="A15289" t="s">
        <v>59596</v>
      </c>
      <c r="B15289" t="s">
        <v>59597</v>
      </c>
      <c r="C15289" s="1" t="str">
        <f t="shared" si="2233"/>
        <v>21:0767</v>
      </c>
      <c r="D15289" s="1" t="str">
        <f t="shared" si="2240"/>
        <v>21:0220</v>
      </c>
      <c r="E15289" t="s">
        <v>59598</v>
      </c>
      <c r="F15289" t="s">
        <v>59599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 t="s">
        <v>21</v>
      </c>
      <c r="P15289" t="s">
        <v>45</v>
      </c>
      <c r="Q15289" t="s">
        <v>198</v>
      </c>
    </row>
    <row r="15290" spans="1:17" hidden="1" x14ac:dyDescent="0.25">
      <c r="A15290" t="s">
        <v>59600</v>
      </c>
      <c r="B15290" t="s">
        <v>59601</v>
      </c>
      <c r="C15290" s="1" t="str">
        <f t="shared" ref="C15290:C15353" si="2243">HYPERLINK("http://geochem.nrcan.gc.ca/cdogs/content/bdl/bdl210767_e.htm", "21:0767")</f>
        <v>21:0767</v>
      </c>
      <c r="D15290" s="1" t="str">
        <f t="shared" si="2240"/>
        <v>21:0220</v>
      </c>
      <c r="E15290" t="s">
        <v>59602</v>
      </c>
      <c r="F15290" t="s">
        <v>59603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 t="s">
        <v>21</v>
      </c>
      <c r="P15290" t="s">
        <v>2212</v>
      </c>
      <c r="Q15290" t="s">
        <v>52</v>
      </c>
    </row>
    <row r="15291" spans="1:17" hidden="1" x14ac:dyDescent="0.25">
      <c r="A15291" t="s">
        <v>59604</v>
      </c>
      <c r="B15291" t="s">
        <v>59605</v>
      </c>
      <c r="C15291" s="1" t="str">
        <f t="shared" si="2243"/>
        <v>21:0767</v>
      </c>
      <c r="D15291" s="1" t="str">
        <f t="shared" si="2240"/>
        <v>21:0220</v>
      </c>
      <c r="E15291" t="s">
        <v>59606</v>
      </c>
      <c r="F15291" t="s">
        <v>59607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 t="s">
        <v>576</v>
      </c>
      <c r="P15291" t="s">
        <v>1515</v>
      </c>
      <c r="Q15291" t="s">
        <v>522</v>
      </c>
    </row>
    <row r="15292" spans="1:17" hidden="1" x14ac:dyDescent="0.25">
      <c r="A15292" t="s">
        <v>59608</v>
      </c>
      <c r="B15292" t="s">
        <v>59609</v>
      </c>
      <c r="C15292" s="1" t="str">
        <f t="shared" si="2243"/>
        <v>21:0767</v>
      </c>
      <c r="D15292" s="1" t="str">
        <f t="shared" si="2240"/>
        <v>21:0220</v>
      </c>
      <c r="E15292" t="s">
        <v>59610</v>
      </c>
      <c r="F15292" t="s">
        <v>59611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 t="s">
        <v>21</v>
      </c>
      <c r="P15292" t="s">
        <v>356</v>
      </c>
      <c r="Q15292" t="s">
        <v>35</v>
      </c>
    </row>
    <row r="15293" spans="1:17" hidden="1" x14ac:dyDescent="0.25">
      <c r="A15293" t="s">
        <v>59612</v>
      </c>
      <c r="B15293" t="s">
        <v>59613</v>
      </c>
      <c r="C15293" s="1" t="str">
        <f t="shared" si="2243"/>
        <v>21:0767</v>
      </c>
      <c r="D15293" s="1" t="str">
        <f t="shared" si="2240"/>
        <v>21:0220</v>
      </c>
      <c r="E15293" t="s">
        <v>59610</v>
      </c>
      <c r="F15293" t="s">
        <v>59614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 t="s">
        <v>1818</v>
      </c>
      <c r="P15293" t="s">
        <v>356</v>
      </c>
      <c r="Q15293" t="s">
        <v>35</v>
      </c>
    </row>
    <row r="15294" spans="1:17" hidden="1" x14ac:dyDescent="0.25">
      <c r="A15294" t="s">
        <v>59615</v>
      </c>
      <c r="B15294" t="s">
        <v>59616</v>
      </c>
      <c r="C15294" s="1" t="str">
        <f t="shared" si="2243"/>
        <v>21:0767</v>
      </c>
      <c r="D15294" s="1" t="str">
        <f t="shared" si="2240"/>
        <v>21:0220</v>
      </c>
      <c r="E15294" t="s">
        <v>59617</v>
      </c>
      <c r="F15294" t="s">
        <v>59618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 t="s">
        <v>220</v>
      </c>
      <c r="P15294" t="s">
        <v>45</v>
      </c>
      <c r="Q15294" t="s">
        <v>71</v>
      </c>
    </row>
    <row r="15295" spans="1:17" hidden="1" x14ac:dyDescent="0.25">
      <c r="A15295" t="s">
        <v>59619</v>
      </c>
      <c r="B15295" t="s">
        <v>59620</v>
      </c>
      <c r="C15295" s="1" t="str">
        <f t="shared" si="2243"/>
        <v>21:0767</v>
      </c>
      <c r="D15295" s="1" t="str">
        <f t="shared" si="2240"/>
        <v>21:0220</v>
      </c>
      <c r="E15295" t="s">
        <v>59621</v>
      </c>
      <c r="F15295" t="s">
        <v>59622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  <c r="O15295" t="s">
        <v>108</v>
      </c>
      <c r="P15295" t="s">
        <v>108</v>
      </c>
      <c r="Q15295" t="s">
        <v>108</v>
      </c>
    </row>
    <row r="15296" spans="1:17" hidden="1" x14ac:dyDescent="0.25">
      <c r="A15296" t="s">
        <v>59623</v>
      </c>
      <c r="B15296" t="s">
        <v>59624</v>
      </c>
      <c r="C15296" s="1" t="str">
        <f t="shared" si="2243"/>
        <v>21:0767</v>
      </c>
      <c r="D15296" s="1" t="str">
        <f t="shared" si="2240"/>
        <v>21:0220</v>
      </c>
      <c r="E15296" t="s">
        <v>59625</v>
      </c>
      <c r="F15296" t="s">
        <v>59626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 t="s">
        <v>21</v>
      </c>
      <c r="P15296" t="s">
        <v>87</v>
      </c>
      <c r="Q15296" t="s">
        <v>198</v>
      </c>
    </row>
    <row r="15297" spans="1:17" hidden="1" x14ac:dyDescent="0.25">
      <c r="A15297" t="s">
        <v>59627</v>
      </c>
      <c r="B15297" t="s">
        <v>59628</v>
      </c>
      <c r="C15297" s="1" t="str">
        <f t="shared" si="2243"/>
        <v>21:0767</v>
      </c>
      <c r="D15297" s="1" t="str">
        <f t="shared" si="2240"/>
        <v>21:0220</v>
      </c>
      <c r="E15297" t="s">
        <v>59629</v>
      </c>
      <c r="F15297" t="s">
        <v>59630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 t="s">
        <v>21</v>
      </c>
      <c r="P15297" t="s">
        <v>45</v>
      </c>
      <c r="Q15297" t="s">
        <v>215</v>
      </c>
    </row>
    <row r="15298" spans="1:17" hidden="1" x14ac:dyDescent="0.25">
      <c r="A15298" t="s">
        <v>59631</v>
      </c>
      <c r="B15298" t="s">
        <v>59632</v>
      </c>
      <c r="C15298" s="1" t="str">
        <f t="shared" si="2243"/>
        <v>21:0767</v>
      </c>
      <c r="D15298" s="1" t="str">
        <f t="shared" si="2240"/>
        <v>21:0220</v>
      </c>
      <c r="E15298" t="s">
        <v>59633</v>
      </c>
      <c r="F15298" t="s">
        <v>59634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 t="s">
        <v>21</v>
      </c>
      <c r="P15298" t="s">
        <v>87</v>
      </c>
      <c r="Q15298" t="s">
        <v>52</v>
      </c>
    </row>
    <row r="15299" spans="1:17" hidden="1" x14ac:dyDescent="0.25">
      <c r="A15299" t="s">
        <v>59635</v>
      </c>
      <c r="B15299" t="s">
        <v>59636</v>
      </c>
      <c r="C15299" s="1" t="str">
        <f t="shared" si="2243"/>
        <v>21:0767</v>
      </c>
      <c r="D15299" s="1" t="str">
        <f t="shared" si="2240"/>
        <v>21:0220</v>
      </c>
      <c r="E15299" t="s">
        <v>59637</v>
      </c>
      <c r="F15299" t="s">
        <v>59638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  <c r="O15299" t="s">
        <v>108</v>
      </c>
      <c r="P15299" t="s">
        <v>108</v>
      </c>
      <c r="Q15299" t="s">
        <v>108</v>
      </c>
    </row>
    <row r="15300" spans="1:17" hidden="1" x14ac:dyDescent="0.25">
      <c r="A15300" t="s">
        <v>59639</v>
      </c>
      <c r="B15300" t="s">
        <v>59640</v>
      </c>
      <c r="C15300" s="1" t="str">
        <f t="shared" si="2243"/>
        <v>21:0767</v>
      </c>
      <c r="D15300" s="1" t="str">
        <f>HYPERLINK("http://geochem.nrcan.gc.ca/cdogs/content/svy/svy_e.htm", "")</f>
        <v/>
      </c>
      <c r="G15300" s="1" t="str">
        <f>HYPERLINK("http://geochem.nrcan.gc.ca/cdogs/content/cr_/cr_00089_e.htm", "89")</f>
        <v>89</v>
      </c>
      <c r="J15300" t="s">
        <v>11703</v>
      </c>
      <c r="K15300" t="s">
        <v>11704</v>
      </c>
      <c r="O15300" t="s">
        <v>42677</v>
      </c>
      <c r="P15300" t="s">
        <v>1631</v>
      </c>
      <c r="Q15300" t="s">
        <v>365</v>
      </c>
    </row>
    <row r="15301" spans="1:17" hidden="1" x14ac:dyDescent="0.25">
      <c r="A15301" t="s">
        <v>59641</v>
      </c>
      <c r="B15301" t="s">
        <v>59642</v>
      </c>
      <c r="C15301" s="1" t="str">
        <f t="shared" si="2243"/>
        <v>21:0767</v>
      </c>
      <c r="D15301" s="1" t="str">
        <f t="shared" ref="D15301:D15309" si="2244">HYPERLINK("http://geochem.nrcan.gc.ca/cdogs/content/svy/svy210220_e.htm", "21:0220")</f>
        <v>21:0220</v>
      </c>
      <c r="E15301" t="s">
        <v>59643</v>
      </c>
      <c r="F15301" t="s">
        <v>59644</v>
      </c>
      <c r="H15301">
        <v>62.5760462</v>
      </c>
      <c r="I15301">
        <v>-132.2877761</v>
      </c>
      <c r="J15301" s="1" t="str">
        <f t="shared" ref="J15301:J15309" si="2245">HYPERLINK("http://geochem.nrcan.gc.ca/cdogs/content/kwd/kwd020018_e.htm", "Fluid (stream)")</f>
        <v>Fluid (stream)</v>
      </c>
      <c r="K15301" s="1" t="str">
        <f t="shared" ref="K15301:K15309" si="2246">HYPERLINK("http://geochem.nrcan.gc.ca/cdogs/content/kwd/kwd080007_e.htm", "Untreated Water")</f>
        <v>Untreated Water</v>
      </c>
      <c r="O15301" t="s">
        <v>54594</v>
      </c>
      <c r="P15301" t="s">
        <v>3107</v>
      </c>
      <c r="Q15301" t="s">
        <v>392</v>
      </c>
    </row>
    <row r="15302" spans="1:17" hidden="1" x14ac:dyDescent="0.25">
      <c r="A15302" t="s">
        <v>59645</v>
      </c>
      <c r="B15302" t="s">
        <v>59646</v>
      </c>
      <c r="C15302" s="1" t="str">
        <f t="shared" si="2243"/>
        <v>21:0767</v>
      </c>
      <c r="D15302" s="1" t="str">
        <f t="shared" si="2244"/>
        <v>21:0220</v>
      </c>
      <c r="E15302" t="s">
        <v>59647</v>
      </c>
      <c r="F15302" t="s">
        <v>59648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 t="s">
        <v>64</v>
      </c>
      <c r="P15302" t="s">
        <v>1515</v>
      </c>
      <c r="Q15302" t="s">
        <v>23</v>
      </c>
    </row>
    <row r="15303" spans="1:17" hidden="1" x14ac:dyDescent="0.25">
      <c r="A15303" t="s">
        <v>59649</v>
      </c>
      <c r="B15303" t="s">
        <v>59650</v>
      </c>
      <c r="C15303" s="1" t="str">
        <f t="shared" si="2243"/>
        <v>21:0767</v>
      </c>
      <c r="D15303" s="1" t="str">
        <f t="shared" si="2244"/>
        <v>21:0220</v>
      </c>
      <c r="E15303" t="s">
        <v>59651</v>
      </c>
      <c r="F15303" t="s">
        <v>59652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 t="s">
        <v>21</v>
      </c>
      <c r="P15303" t="s">
        <v>397</v>
      </c>
      <c r="Q15303" t="s">
        <v>71</v>
      </c>
    </row>
    <row r="15304" spans="1:17" hidden="1" x14ac:dyDescent="0.25">
      <c r="A15304" t="s">
        <v>59653</v>
      </c>
      <c r="B15304" t="s">
        <v>59654</v>
      </c>
      <c r="C15304" s="1" t="str">
        <f t="shared" si="2243"/>
        <v>21:0767</v>
      </c>
      <c r="D15304" s="1" t="str">
        <f t="shared" si="2244"/>
        <v>21:0220</v>
      </c>
      <c r="E15304" t="s">
        <v>59655</v>
      </c>
      <c r="F15304" t="s">
        <v>59656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 t="s">
        <v>101</v>
      </c>
      <c r="P15304" t="s">
        <v>22</v>
      </c>
      <c r="Q15304" t="s">
        <v>59</v>
      </c>
    </row>
    <row r="15305" spans="1:17" hidden="1" x14ac:dyDescent="0.25">
      <c r="A15305" t="s">
        <v>59657</v>
      </c>
      <c r="B15305" t="s">
        <v>59658</v>
      </c>
      <c r="C15305" s="1" t="str">
        <f t="shared" si="2243"/>
        <v>21:0767</v>
      </c>
      <c r="D15305" s="1" t="str">
        <f t="shared" si="2244"/>
        <v>21:0220</v>
      </c>
      <c r="E15305" t="s">
        <v>59659</v>
      </c>
      <c r="F15305" t="s">
        <v>59660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 t="s">
        <v>17169</v>
      </c>
      <c r="P15305" t="s">
        <v>4464</v>
      </c>
      <c r="Q15305" t="s">
        <v>522</v>
      </c>
    </row>
    <row r="15306" spans="1:17" hidden="1" x14ac:dyDescent="0.25">
      <c r="A15306" t="s">
        <v>59661</v>
      </c>
      <c r="B15306" t="s">
        <v>59662</v>
      </c>
      <c r="C15306" s="1" t="str">
        <f t="shared" si="2243"/>
        <v>21:0767</v>
      </c>
      <c r="D15306" s="1" t="str">
        <f t="shared" si="2244"/>
        <v>21:0220</v>
      </c>
      <c r="E15306" t="s">
        <v>59663</v>
      </c>
      <c r="F15306" t="s">
        <v>59664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 t="s">
        <v>680</v>
      </c>
      <c r="P15306" t="s">
        <v>2943</v>
      </c>
      <c r="Q15306" t="s">
        <v>29</v>
      </c>
    </row>
    <row r="15307" spans="1:17" hidden="1" x14ac:dyDescent="0.25">
      <c r="A15307" t="s">
        <v>59665</v>
      </c>
      <c r="B15307" t="s">
        <v>59666</v>
      </c>
      <c r="C15307" s="1" t="str">
        <f t="shared" si="2243"/>
        <v>21:0767</v>
      </c>
      <c r="D15307" s="1" t="str">
        <f t="shared" si="2244"/>
        <v>21:0220</v>
      </c>
      <c r="E15307" t="s">
        <v>59663</v>
      </c>
      <c r="F15307" t="s">
        <v>59667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 t="s">
        <v>588</v>
      </c>
      <c r="P15307" t="s">
        <v>1515</v>
      </c>
      <c r="Q15307" t="s">
        <v>29</v>
      </c>
    </row>
    <row r="15308" spans="1:17" hidden="1" x14ac:dyDescent="0.25">
      <c r="A15308" t="s">
        <v>59668</v>
      </c>
      <c r="B15308" t="s">
        <v>59669</v>
      </c>
      <c r="C15308" s="1" t="str">
        <f t="shared" si="2243"/>
        <v>21:0767</v>
      </c>
      <c r="D15308" s="1" t="str">
        <f t="shared" si="2244"/>
        <v>21:0220</v>
      </c>
      <c r="E15308" t="s">
        <v>59670</v>
      </c>
      <c r="F15308" t="s">
        <v>59671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 t="s">
        <v>21</v>
      </c>
      <c r="P15308" t="s">
        <v>22</v>
      </c>
      <c r="Q15308" t="s">
        <v>215</v>
      </c>
    </row>
    <row r="15309" spans="1:17" hidden="1" x14ac:dyDescent="0.25">
      <c r="A15309" t="s">
        <v>59672</v>
      </c>
      <c r="B15309" t="s">
        <v>59673</v>
      </c>
      <c r="C15309" s="1" t="str">
        <f t="shared" si="2243"/>
        <v>21:0767</v>
      </c>
      <c r="D15309" s="1" t="str">
        <f t="shared" si="2244"/>
        <v>21:0220</v>
      </c>
      <c r="E15309" t="s">
        <v>59674</v>
      </c>
      <c r="F15309" t="s">
        <v>59675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 t="s">
        <v>21</v>
      </c>
      <c r="P15309" t="s">
        <v>22</v>
      </c>
      <c r="Q15309" t="s">
        <v>71</v>
      </c>
    </row>
    <row r="15310" spans="1:17" hidden="1" x14ac:dyDescent="0.25">
      <c r="A15310" t="s">
        <v>59676</v>
      </c>
      <c r="B15310" t="s">
        <v>59677</v>
      </c>
      <c r="C15310" s="1" t="str">
        <f t="shared" si="2243"/>
        <v>21:0767</v>
      </c>
      <c r="D15310" s="1" t="str">
        <f>HYPERLINK("http://geochem.nrcan.gc.ca/cdogs/content/svy/svy_e.htm", "")</f>
        <v/>
      </c>
      <c r="G15310" s="1" t="str">
        <f>HYPERLINK("http://geochem.nrcan.gc.ca/cdogs/content/cr_/cr_00087_e.htm", "87")</f>
        <v>87</v>
      </c>
      <c r="J15310" t="s">
        <v>11703</v>
      </c>
      <c r="K15310" t="s">
        <v>11704</v>
      </c>
      <c r="O15310" t="s">
        <v>3532</v>
      </c>
      <c r="P15310" t="s">
        <v>583</v>
      </c>
      <c r="Q15310" t="s">
        <v>23</v>
      </c>
    </row>
    <row r="15311" spans="1:17" hidden="1" x14ac:dyDescent="0.25">
      <c r="A15311" t="s">
        <v>59678</v>
      </c>
      <c r="B15311" t="s">
        <v>59679</v>
      </c>
      <c r="C15311" s="1" t="str">
        <f t="shared" si="2243"/>
        <v>21:0767</v>
      </c>
      <c r="D15311" s="1" t="str">
        <f t="shared" ref="D15311:D15341" si="2247">HYPERLINK("http://geochem.nrcan.gc.ca/cdogs/content/svy/svy210220_e.htm", "21:0220")</f>
        <v>21:0220</v>
      </c>
      <c r="E15311" t="s">
        <v>59680</v>
      </c>
      <c r="F15311" t="s">
        <v>59681</v>
      </c>
      <c r="H15311">
        <v>62.5941416</v>
      </c>
      <c r="I15311">
        <v>-132.4411418</v>
      </c>
      <c r="J15311" s="1" t="str">
        <f t="shared" ref="J15311:J15341" si="2248">HYPERLINK("http://geochem.nrcan.gc.ca/cdogs/content/kwd/kwd020018_e.htm", "Fluid (stream)")</f>
        <v>Fluid (stream)</v>
      </c>
      <c r="K15311" s="1" t="str">
        <f t="shared" ref="K15311:K15341" si="2249">HYPERLINK("http://geochem.nrcan.gc.ca/cdogs/content/kwd/kwd080007_e.htm", "Untreated Water")</f>
        <v>Untreated Water</v>
      </c>
      <c r="O15311" t="s">
        <v>108</v>
      </c>
      <c r="P15311" t="s">
        <v>108</v>
      </c>
      <c r="Q15311" t="s">
        <v>108</v>
      </c>
    </row>
    <row r="15312" spans="1:17" hidden="1" x14ac:dyDescent="0.25">
      <c r="A15312" t="s">
        <v>59682</v>
      </c>
      <c r="B15312" t="s">
        <v>59683</v>
      </c>
      <c r="C15312" s="1" t="str">
        <f t="shared" si="2243"/>
        <v>21:0767</v>
      </c>
      <c r="D15312" s="1" t="str">
        <f t="shared" si="2247"/>
        <v>21:0220</v>
      </c>
      <c r="E15312" t="s">
        <v>59684</v>
      </c>
      <c r="F15312" t="s">
        <v>59685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 t="s">
        <v>21</v>
      </c>
      <c r="P15312" t="s">
        <v>1515</v>
      </c>
      <c r="Q15312" t="s">
        <v>29</v>
      </c>
    </row>
    <row r="15313" spans="1:17" hidden="1" x14ac:dyDescent="0.25">
      <c r="A15313" t="s">
        <v>59686</v>
      </c>
      <c r="B15313" t="s">
        <v>59687</v>
      </c>
      <c r="C15313" s="1" t="str">
        <f t="shared" si="2243"/>
        <v>21:0767</v>
      </c>
      <c r="D15313" s="1" t="str">
        <f t="shared" si="2247"/>
        <v>21:0220</v>
      </c>
      <c r="E15313" t="s">
        <v>59688</v>
      </c>
      <c r="F15313" t="s">
        <v>59689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 t="s">
        <v>46637</v>
      </c>
      <c r="P15313" t="s">
        <v>631</v>
      </c>
      <c r="Q15313" t="s">
        <v>365</v>
      </c>
    </row>
    <row r="15314" spans="1:17" hidden="1" x14ac:dyDescent="0.25">
      <c r="A15314" t="s">
        <v>59690</v>
      </c>
      <c r="B15314" t="s">
        <v>59691</v>
      </c>
      <c r="C15314" s="1" t="str">
        <f t="shared" si="2243"/>
        <v>21:0767</v>
      </c>
      <c r="D15314" s="1" t="str">
        <f t="shared" si="2247"/>
        <v>21:0220</v>
      </c>
      <c r="E15314" t="s">
        <v>59692</v>
      </c>
      <c r="F15314" t="s">
        <v>59693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 t="s">
        <v>21</v>
      </c>
      <c r="P15314" t="s">
        <v>397</v>
      </c>
      <c r="Q15314" t="s">
        <v>46</v>
      </c>
    </row>
    <row r="15315" spans="1:17" hidden="1" x14ac:dyDescent="0.25">
      <c r="A15315" t="s">
        <v>59694</v>
      </c>
      <c r="B15315" t="s">
        <v>59695</v>
      </c>
      <c r="C15315" s="1" t="str">
        <f t="shared" si="2243"/>
        <v>21:0767</v>
      </c>
      <c r="D15315" s="1" t="str">
        <f t="shared" si="2247"/>
        <v>21:0220</v>
      </c>
      <c r="E15315" t="s">
        <v>59696</v>
      </c>
      <c r="F15315" t="s">
        <v>59697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 t="s">
        <v>21</v>
      </c>
      <c r="P15315" t="s">
        <v>391</v>
      </c>
      <c r="Q15315" t="s">
        <v>93</v>
      </c>
    </row>
    <row r="15316" spans="1:17" hidden="1" x14ac:dyDescent="0.25">
      <c r="A15316" t="s">
        <v>59698</v>
      </c>
      <c r="B15316" t="s">
        <v>59699</v>
      </c>
      <c r="C15316" s="1" t="str">
        <f t="shared" si="2243"/>
        <v>21:0767</v>
      </c>
      <c r="D15316" s="1" t="str">
        <f t="shared" si="2247"/>
        <v>21:0220</v>
      </c>
      <c r="E15316" t="s">
        <v>59700</v>
      </c>
      <c r="F15316" t="s">
        <v>59701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 t="s">
        <v>3065</v>
      </c>
      <c r="P15316" t="s">
        <v>397</v>
      </c>
      <c r="Q15316" t="s">
        <v>59</v>
      </c>
    </row>
    <row r="15317" spans="1:17" hidden="1" x14ac:dyDescent="0.25">
      <c r="A15317" t="s">
        <v>59702</v>
      </c>
      <c r="B15317" t="s">
        <v>59703</v>
      </c>
      <c r="C15317" s="1" t="str">
        <f t="shared" si="2243"/>
        <v>21:0767</v>
      </c>
      <c r="D15317" s="1" t="str">
        <f t="shared" si="2247"/>
        <v>21:0220</v>
      </c>
      <c r="E15317" t="s">
        <v>59704</v>
      </c>
      <c r="F15317" t="s">
        <v>59705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 t="s">
        <v>21</v>
      </c>
      <c r="P15317" t="s">
        <v>391</v>
      </c>
      <c r="Q15317" t="s">
        <v>46</v>
      </c>
    </row>
    <row r="15318" spans="1:17" hidden="1" x14ac:dyDescent="0.25">
      <c r="A15318" t="s">
        <v>59706</v>
      </c>
      <c r="B15318" t="s">
        <v>59707</v>
      </c>
      <c r="C15318" s="1" t="str">
        <f t="shared" si="2243"/>
        <v>21:0767</v>
      </c>
      <c r="D15318" s="1" t="str">
        <f t="shared" si="2247"/>
        <v>21:0220</v>
      </c>
      <c r="E15318" t="s">
        <v>59708</v>
      </c>
      <c r="F15318" t="s">
        <v>59709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 t="s">
        <v>21</v>
      </c>
      <c r="P15318" t="s">
        <v>2943</v>
      </c>
      <c r="Q15318" t="s">
        <v>93</v>
      </c>
    </row>
    <row r="15319" spans="1:17" hidden="1" x14ac:dyDescent="0.25">
      <c r="A15319" t="s">
        <v>59710</v>
      </c>
      <c r="B15319" t="s">
        <v>59711</v>
      </c>
      <c r="C15319" s="1" t="str">
        <f t="shared" si="2243"/>
        <v>21:0767</v>
      </c>
      <c r="D15319" s="1" t="str">
        <f t="shared" si="2247"/>
        <v>21:0220</v>
      </c>
      <c r="E15319" t="s">
        <v>59712</v>
      </c>
      <c r="F15319" t="s">
        <v>59713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 t="s">
        <v>551</v>
      </c>
      <c r="P15319" t="s">
        <v>397</v>
      </c>
      <c r="Q15319" t="s">
        <v>52</v>
      </c>
    </row>
    <row r="15320" spans="1:17" hidden="1" x14ac:dyDescent="0.25">
      <c r="A15320" t="s">
        <v>59714</v>
      </c>
      <c r="B15320" t="s">
        <v>59715</v>
      </c>
      <c r="C15320" s="1" t="str">
        <f t="shared" si="2243"/>
        <v>21:0767</v>
      </c>
      <c r="D15320" s="1" t="str">
        <f t="shared" si="2247"/>
        <v>21:0220</v>
      </c>
      <c r="E15320" t="s">
        <v>59716</v>
      </c>
      <c r="F15320" t="s">
        <v>59717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 t="s">
        <v>1247</v>
      </c>
      <c r="P15320" t="s">
        <v>397</v>
      </c>
      <c r="Q15320" t="s">
        <v>46</v>
      </c>
    </row>
    <row r="15321" spans="1:17" hidden="1" x14ac:dyDescent="0.25">
      <c r="A15321" t="s">
        <v>59718</v>
      </c>
      <c r="B15321" t="s">
        <v>59719</v>
      </c>
      <c r="C15321" s="1" t="str">
        <f t="shared" si="2243"/>
        <v>21:0767</v>
      </c>
      <c r="D15321" s="1" t="str">
        <f t="shared" si="2247"/>
        <v>21:0220</v>
      </c>
      <c r="E15321" t="s">
        <v>59720</v>
      </c>
      <c r="F15321" t="s">
        <v>59721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 t="s">
        <v>21</v>
      </c>
      <c r="P15321" t="s">
        <v>22</v>
      </c>
      <c r="Q15321" t="s">
        <v>93</v>
      </c>
    </row>
    <row r="15322" spans="1:17" hidden="1" x14ac:dyDescent="0.25">
      <c r="A15322" t="s">
        <v>59722</v>
      </c>
      <c r="B15322" t="s">
        <v>59723</v>
      </c>
      <c r="C15322" s="1" t="str">
        <f t="shared" si="2243"/>
        <v>21:0767</v>
      </c>
      <c r="D15322" s="1" t="str">
        <f t="shared" si="2247"/>
        <v>21:0220</v>
      </c>
      <c r="E15322" t="s">
        <v>59724</v>
      </c>
      <c r="F15322" t="s">
        <v>59725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 t="s">
        <v>101</v>
      </c>
      <c r="P15322" t="s">
        <v>356</v>
      </c>
      <c r="Q15322" t="s">
        <v>59</v>
      </c>
    </row>
    <row r="15323" spans="1:17" hidden="1" x14ac:dyDescent="0.25">
      <c r="A15323" t="s">
        <v>59726</v>
      </c>
      <c r="B15323" t="s">
        <v>59727</v>
      </c>
      <c r="C15323" s="1" t="str">
        <f t="shared" si="2243"/>
        <v>21:0767</v>
      </c>
      <c r="D15323" s="1" t="str">
        <f t="shared" si="2247"/>
        <v>21:0220</v>
      </c>
      <c r="E15323" t="s">
        <v>59728</v>
      </c>
      <c r="F15323" t="s">
        <v>59729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 t="s">
        <v>21</v>
      </c>
      <c r="P15323" t="s">
        <v>45</v>
      </c>
      <c r="Q15323" t="s">
        <v>52</v>
      </c>
    </row>
    <row r="15324" spans="1:17" hidden="1" x14ac:dyDescent="0.25">
      <c r="A15324" t="s">
        <v>59730</v>
      </c>
      <c r="B15324" t="s">
        <v>59731</v>
      </c>
      <c r="C15324" s="1" t="str">
        <f t="shared" si="2243"/>
        <v>21:0767</v>
      </c>
      <c r="D15324" s="1" t="str">
        <f t="shared" si="2247"/>
        <v>21:0220</v>
      </c>
      <c r="E15324" t="s">
        <v>59732</v>
      </c>
      <c r="F15324" t="s">
        <v>59733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 t="s">
        <v>1812</v>
      </c>
      <c r="P15324" t="s">
        <v>397</v>
      </c>
      <c r="Q15324" t="s">
        <v>46</v>
      </c>
    </row>
    <row r="15325" spans="1:17" hidden="1" x14ac:dyDescent="0.25">
      <c r="A15325" t="s">
        <v>59734</v>
      </c>
      <c r="B15325" t="s">
        <v>59735</v>
      </c>
      <c r="C15325" s="1" t="str">
        <f t="shared" si="2243"/>
        <v>21:0767</v>
      </c>
      <c r="D15325" s="1" t="str">
        <f t="shared" si="2247"/>
        <v>21:0220</v>
      </c>
      <c r="E15325" t="s">
        <v>59736</v>
      </c>
      <c r="F15325" t="s">
        <v>59737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 t="s">
        <v>10345</v>
      </c>
      <c r="P15325" t="s">
        <v>22</v>
      </c>
      <c r="Q15325" t="s">
        <v>522</v>
      </c>
    </row>
    <row r="15326" spans="1:17" hidden="1" x14ac:dyDescent="0.25">
      <c r="A15326" t="s">
        <v>59738</v>
      </c>
      <c r="B15326" t="s">
        <v>59739</v>
      </c>
      <c r="C15326" s="1" t="str">
        <f t="shared" si="2243"/>
        <v>21:0767</v>
      </c>
      <c r="D15326" s="1" t="str">
        <f t="shared" si="2247"/>
        <v>21:0220</v>
      </c>
      <c r="E15326" t="s">
        <v>59736</v>
      </c>
      <c r="F15326" t="s">
        <v>59740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 t="s">
        <v>10345</v>
      </c>
      <c r="P15326" t="s">
        <v>22</v>
      </c>
      <c r="Q15326" t="s">
        <v>522</v>
      </c>
    </row>
    <row r="15327" spans="1:17" hidden="1" x14ac:dyDescent="0.25">
      <c r="A15327" t="s">
        <v>59741</v>
      </c>
      <c r="B15327" t="s">
        <v>59742</v>
      </c>
      <c r="C15327" s="1" t="str">
        <f t="shared" si="2243"/>
        <v>21:0767</v>
      </c>
      <c r="D15327" s="1" t="str">
        <f t="shared" si="2247"/>
        <v>21:0220</v>
      </c>
      <c r="E15327" t="s">
        <v>59743</v>
      </c>
      <c r="F15327" t="s">
        <v>59744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 t="s">
        <v>21</v>
      </c>
      <c r="P15327" t="s">
        <v>22</v>
      </c>
      <c r="Q15327" t="s">
        <v>29</v>
      </c>
    </row>
    <row r="15328" spans="1:17" hidden="1" x14ac:dyDescent="0.25">
      <c r="A15328" t="s">
        <v>59745</v>
      </c>
      <c r="B15328" t="s">
        <v>59746</v>
      </c>
      <c r="C15328" s="1" t="str">
        <f t="shared" si="2243"/>
        <v>21:0767</v>
      </c>
      <c r="D15328" s="1" t="str">
        <f t="shared" si="2247"/>
        <v>21:0220</v>
      </c>
      <c r="E15328" t="s">
        <v>59747</v>
      </c>
      <c r="F15328" t="s">
        <v>59748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 t="s">
        <v>21</v>
      </c>
      <c r="P15328" t="s">
        <v>583</v>
      </c>
      <c r="Q15328" t="s">
        <v>23</v>
      </c>
    </row>
    <row r="15329" spans="1:17" hidden="1" x14ac:dyDescent="0.25">
      <c r="A15329" t="s">
        <v>59749</v>
      </c>
      <c r="B15329" t="s">
        <v>59750</v>
      </c>
      <c r="C15329" s="1" t="str">
        <f t="shared" si="2243"/>
        <v>21:0767</v>
      </c>
      <c r="D15329" s="1" t="str">
        <f t="shared" si="2247"/>
        <v>21:0220</v>
      </c>
      <c r="E15329" t="s">
        <v>59751</v>
      </c>
      <c r="F15329" t="s">
        <v>59752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 t="s">
        <v>551</v>
      </c>
      <c r="P15329" t="s">
        <v>1631</v>
      </c>
      <c r="Q15329" t="s">
        <v>29</v>
      </c>
    </row>
    <row r="15330" spans="1:17" hidden="1" x14ac:dyDescent="0.25">
      <c r="A15330" t="s">
        <v>59753</v>
      </c>
      <c r="B15330" t="s">
        <v>59754</v>
      </c>
      <c r="C15330" s="1" t="str">
        <f t="shared" si="2243"/>
        <v>21:0767</v>
      </c>
      <c r="D15330" s="1" t="str">
        <f t="shared" si="2247"/>
        <v>21:0220</v>
      </c>
      <c r="E15330" t="s">
        <v>59755</v>
      </c>
      <c r="F15330" t="s">
        <v>59756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 t="s">
        <v>588</v>
      </c>
      <c r="P15330" t="s">
        <v>356</v>
      </c>
      <c r="Q15330" t="s">
        <v>35</v>
      </c>
    </row>
    <row r="15331" spans="1:17" hidden="1" x14ac:dyDescent="0.25">
      <c r="A15331" t="s">
        <v>59757</v>
      </c>
      <c r="B15331" t="s">
        <v>59758</v>
      </c>
      <c r="C15331" s="1" t="str">
        <f t="shared" si="2243"/>
        <v>21:0767</v>
      </c>
      <c r="D15331" s="1" t="str">
        <f t="shared" si="2247"/>
        <v>21:0220</v>
      </c>
      <c r="E15331" t="s">
        <v>59759</v>
      </c>
      <c r="F15331" t="s">
        <v>59760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 t="s">
        <v>327</v>
      </c>
      <c r="P15331" t="s">
        <v>22</v>
      </c>
      <c r="Q15331" t="s">
        <v>522</v>
      </c>
    </row>
    <row r="15332" spans="1:17" hidden="1" x14ac:dyDescent="0.25">
      <c r="A15332" t="s">
        <v>59761</v>
      </c>
      <c r="B15332" t="s">
        <v>59762</v>
      </c>
      <c r="C15332" s="1" t="str">
        <f t="shared" si="2243"/>
        <v>21:0767</v>
      </c>
      <c r="D15332" s="1" t="str">
        <f t="shared" si="2247"/>
        <v>21:0220</v>
      </c>
      <c r="E15332" t="s">
        <v>59763</v>
      </c>
      <c r="F15332" t="s">
        <v>59764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 t="s">
        <v>1597</v>
      </c>
      <c r="P15332" t="s">
        <v>22</v>
      </c>
      <c r="Q15332" t="s">
        <v>392</v>
      </c>
    </row>
    <row r="15333" spans="1:17" hidden="1" x14ac:dyDescent="0.25">
      <c r="A15333" t="s">
        <v>59765</v>
      </c>
      <c r="B15333" t="s">
        <v>59766</v>
      </c>
      <c r="C15333" s="1" t="str">
        <f t="shared" si="2243"/>
        <v>21:0767</v>
      </c>
      <c r="D15333" s="1" t="str">
        <f t="shared" si="2247"/>
        <v>21:0220</v>
      </c>
      <c r="E15333" t="s">
        <v>59767</v>
      </c>
      <c r="F15333" t="s">
        <v>59768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 t="s">
        <v>311</v>
      </c>
      <c r="P15333" t="s">
        <v>1631</v>
      </c>
      <c r="Q15333" t="s">
        <v>392</v>
      </c>
    </row>
    <row r="15334" spans="1:17" hidden="1" x14ac:dyDescent="0.25">
      <c r="A15334" t="s">
        <v>59769</v>
      </c>
      <c r="B15334" t="s">
        <v>59770</v>
      </c>
      <c r="C15334" s="1" t="str">
        <f t="shared" si="2243"/>
        <v>21:0767</v>
      </c>
      <c r="D15334" s="1" t="str">
        <f t="shared" si="2247"/>
        <v>21:0220</v>
      </c>
      <c r="E15334" t="s">
        <v>59771</v>
      </c>
      <c r="F15334" t="s">
        <v>59772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 t="s">
        <v>225</v>
      </c>
      <c r="P15334" t="s">
        <v>636</v>
      </c>
      <c r="Q15334" t="s">
        <v>59</v>
      </c>
    </row>
    <row r="15335" spans="1:17" hidden="1" x14ac:dyDescent="0.25">
      <c r="A15335" t="s">
        <v>59773</v>
      </c>
      <c r="B15335" t="s">
        <v>59774</v>
      </c>
      <c r="C15335" s="1" t="str">
        <f t="shared" si="2243"/>
        <v>21:0767</v>
      </c>
      <c r="D15335" s="1" t="str">
        <f t="shared" si="2247"/>
        <v>21:0220</v>
      </c>
      <c r="E15335" t="s">
        <v>59775</v>
      </c>
      <c r="F15335" t="s">
        <v>59776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 t="s">
        <v>5563</v>
      </c>
      <c r="P15335" t="s">
        <v>1515</v>
      </c>
      <c r="Q15335" t="s">
        <v>392</v>
      </c>
    </row>
    <row r="15336" spans="1:17" hidden="1" x14ac:dyDescent="0.25">
      <c r="A15336" t="s">
        <v>59777</v>
      </c>
      <c r="B15336" t="s">
        <v>59778</v>
      </c>
      <c r="C15336" s="1" t="str">
        <f t="shared" si="2243"/>
        <v>21:0767</v>
      </c>
      <c r="D15336" s="1" t="str">
        <f t="shared" si="2247"/>
        <v>21:0220</v>
      </c>
      <c r="E15336" t="s">
        <v>59779</v>
      </c>
      <c r="F15336" t="s">
        <v>59780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 t="s">
        <v>5641</v>
      </c>
      <c r="P15336" t="s">
        <v>636</v>
      </c>
      <c r="Q15336" t="s">
        <v>23</v>
      </c>
    </row>
    <row r="15337" spans="1:17" hidden="1" x14ac:dyDescent="0.25">
      <c r="A15337" t="s">
        <v>59781</v>
      </c>
      <c r="B15337" t="s">
        <v>59782</v>
      </c>
      <c r="C15337" s="1" t="str">
        <f t="shared" si="2243"/>
        <v>21:0767</v>
      </c>
      <c r="D15337" s="1" t="str">
        <f t="shared" si="2247"/>
        <v>21:0220</v>
      </c>
      <c r="E15337" t="s">
        <v>59783</v>
      </c>
      <c r="F15337" t="s">
        <v>59784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 t="s">
        <v>101</v>
      </c>
      <c r="P15337" t="s">
        <v>1631</v>
      </c>
      <c r="Q15337" t="s">
        <v>46</v>
      </c>
    </row>
    <row r="15338" spans="1:17" hidden="1" x14ac:dyDescent="0.25">
      <c r="A15338" t="s">
        <v>59785</v>
      </c>
      <c r="B15338" t="s">
        <v>59786</v>
      </c>
      <c r="C15338" s="1" t="str">
        <f t="shared" si="2243"/>
        <v>21:0767</v>
      </c>
      <c r="D15338" s="1" t="str">
        <f t="shared" si="2247"/>
        <v>21:0220</v>
      </c>
      <c r="E15338" t="s">
        <v>59787</v>
      </c>
      <c r="F15338" t="s">
        <v>59788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 t="s">
        <v>327</v>
      </c>
      <c r="P15338" t="s">
        <v>1631</v>
      </c>
      <c r="Q15338" t="s">
        <v>59</v>
      </c>
    </row>
    <row r="15339" spans="1:17" hidden="1" x14ac:dyDescent="0.25">
      <c r="A15339" t="s">
        <v>59789</v>
      </c>
      <c r="B15339" t="s">
        <v>59790</v>
      </c>
      <c r="C15339" s="1" t="str">
        <f t="shared" si="2243"/>
        <v>21:0767</v>
      </c>
      <c r="D15339" s="1" t="str">
        <f t="shared" si="2247"/>
        <v>21:0220</v>
      </c>
      <c r="E15339" t="s">
        <v>59791</v>
      </c>
      <c r="F15339" t="s">
        <v>59792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 t="s">
        <v>582</v>
      </c>
      <c r="P15339" t="s">
        <v>391</v>
      </c>
      <c r="Q15339" t="s">
        <v>653</v>
      </c>
    </row>
    <row r="15340" spans="1:17" hidden="1" x14ac:dyDescent="0.25">
      <c r="A15340" t="s">
        <v>59793</v>
      </c>
      <c r="B15340" t="s">
        <v>59794</v>
      </c>
      <c r="C15340" s="1" t="str">
        <f t="shared" si="2243"/>
        <v>21:0767</v>
      </c>
      <c r="D15340" s="1" t="str">
        <f t="shared" si="2247"/>
        <v>21:0220</v>
      </c>
      <c r="E15340" t="s">
        <v>59795</v>
      </c>
      <c r="F15340" t="s">
        <v>59796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 t="s">
        <v>21</v>
      </c>
      <c r="P15340" t="s">
        <v>583</v>
      </c>
      <c r="Q15340" t="s">
        <v>35</v>
      </c>
    </row>
    <row r="15341" spans="1:17" hidden="1" x14ac:dyDescent="0.25">
      <c r="A15341" t="s">
        <v>59797</v>
      </c>
      <c r="B15341" t="s">
        <v>59798</v>
      </c>
      <c r="C15341" s="1" t="str">
        <f t="shared" si="2243"/>
        <v>21:0767</v>
      </c>
      <c r="D15341" s="1" t="str">
        <f t="shared" si="2247"/>
        <v>21:0220</v>
      </c>
      <c r="E15341" t="s">
        <v>59799</v>
      </c>
      <c r="F15341" t="s">
        <v>59800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 t="s">
        <v>2120</v>
      </c>
      <c r="P15341" t="s">
        <v>22</v>
      </c>
      <c r="Q15341" t="s">
        <v>35</v>
      </c>
    </row>
    <row r="15342" spans="1:17" hidden="1" x14ac:dyDescent="0.25">
      <c r="A15342" t="s">
        <v>59801</v>
      </c>
      <c r="B15342" t="s">
        <v>59802</v>
      </c>
      <c r="C15342" s="1" t="str">
        <f t="shared" si="2243"/>
        <v>21:0767</v>
      </c>
      <c r="D15342" s="1" t="str">
        <f>HYPERLINK("http://geochem.nrcan.gc.ca/cdogs/content/svy/svy_e.htm", "")</f>
        <v/>
      </c>
      <c r="G15342" s="1" t="str">
        <f>HYPERLINK("http://geochem.nrcan.gc.ca/cdogs/content/cr_/cr_00089_e.htm", "89")</f>
        <v>89</v>
      </c>
      <c r="J15342" t="s">
        <v>11703</v>
      </c>
      <c r="K15342" t="s">
        <v>11704</v>
      </c>
      <c r="O15342" t="s">
        <v>59314</v>
      </c>
      <c r="P15342" t="s">
        <v>880</v>
      </c>
      <c r="Q15342" t="s">
        <v>398</v>
      </c>
    </row>
    <row r="15343" spans="1:17" hidden="1" x14ac:dyDescent="0.25">
      <c r="A15343" t="s">
        <v>59803</v>
      </c>
      <c r="B15343" t="s">
        <v>59804</v>
      </c>
      <c r="C15343" s="1" t="str">
        <f t="shared" si="2243"/>
        <v>21:0767</v>
      </c>
      <c r="D15343" s="1" t="str">
        <f t="shared" ref="D15343:D15356" si="2250">HYPERLINK("http://geochem.nrcan.gc.ca/cdogs/content/svy/svy210220_e.htm", "21:0220")</f>
        <v>21:0220</v>
      </c>
      <c r="E15343" t="s">
        <v>59805</v>
      </c>
      <c r="F15343" t="s">
        <v>59806</v>
      </c>
      <c r="H15343">
        <v>62.965373499999998</v>
      </c>
      <c r="I15343">
        <v>-132.24131840000001</v>
      </c>
      <c r="J15343" s="1" t="str">
        <f t="shared" ref="J15343:J15356" si="2251">HYPERLINK("http://geochem.nrcan.gc.ca/cdogs/content/kwd/kwd020018_e.htm", "Fluid (stream)")</f>
        <v>Fluid (stream)</v>
      </c>
      <c r="K15343" s="1" t="str">
        <f t="shared" ref="K15343:K15356" si="2252">HYPERLINK("http://geochem.nrcan.gc.ca/cdogs/content/kwd/kwd080007_e.htm", "Untreated Water")</f>
        <v>Untreated Water</v>
      </c>
      <c r="O15343" t="s">
        <v>2418</v>
      </c>
      <c r="P15343" t="s">
        <v>2212</v>
      </c>
      <c r="Q15343" t="s">
        <v>522</v>
      </c>
    </row>
    <row r="15344" spans="1:17" hidden="1" x14ac:dyDescent="0.25">
      <c r="A15344" t="s">
        <v>59807</v>
      </c>
      <c r="B15344" t="s">
        <v>59808</v>
      </c>
      <c r="C15344" s="1" t="str">
        <f t="shared" si="2243"/>
        <v>21:0767</v>
      </c>
      <c r="D15344" s="1" t="str">
        <f t="shared" si="2250"/>
        <v>21:0220</v>
      </c>
      <c r="E15344" t="s">
        <v>59809</v>
      </c>
      <c r="F15344" t="s">
        <v>59810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 t="s">
        <v>225</v>
      </c>
      <c r="P15344" t="s">
        <v>22</v>
      </c>
      <c r="Q15344" t="s">
        <v>392</v>
      </c>
    </row>
    <row r="15345" spans="1:17" hidden="1" x14ac:dyDescent="0.25">
      <c r="A15345" t="s">
        <v>59811</v>
      </c>
      <c r="B15345" t="s">
        <v>59812</v>
      </c>
      <c r="C15345" s="1" t="str">
        <f t="shared" si="2243"/>
        <v>21:0767</v>
      </c>
      <c r="D15345" s="1" t="str">
        <f t="shared" si="2250"/>
        <v>21:0220</v>
      </c>
      <c r="E15345" t="s">
        <v>59813</v>
      </c>
      <c r="F15345" t="s">
        <v>59814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 t="s">
        <v>652</v>
      </c>
      <c r="P15345" t="s">
        <v>22</v>
      </c>
      <c r="Q15345" t="s">
        <v>365</v>
      </c>
    </row>
    <row r="15346" spans="1:17" hidden="1" x14ac:dyDescent="0.25">
      <c r="A15346" t="s">
        <v>59815</v>
      </c>
      <c r="B15346" t="s">
        <v>59816</v>
      </c>
      <c r="C15346" s="1" t="str">
        <f t="shared" si="2243"/>
        <v>21:0767</v>
      </c>
      <c r="D15346" s="1" t="str">
        <f t="shared" si="2250"/>
        <v>21:0220</v>
      </c>
      <c r="E15346" t="s">
        <v>59817</v>
      </c>
      <c r="F15346" t="s">
        <v>59818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 t="s">
        <v>370</v>
      </c>
      <c r="P15346" t="s">
        <v>356</v>
      </c>
      <c r="Q15346" t="s">
        <v>392</v>
      </c>
    </row>
    <row r="15347" spans="1:17" hidden="1" x14ac:dyDescent="0.25">
      <c r="A15347" t="s">
        <v>59819</v>
      </c>
      <c r="B15347" t="s">
        <v>59820</v>
      </c>
      <c r="C15347" s="1" t="str">
        <f t="shared" si="2243"/>
        <v>21:0767</v>
      </c>
      <c r="D15347" s="1" t="str">
        <f t="shared" si="2250"/>
        <v>21:0220</v>
      </c>
      <c r="E15347" t="s">
        <v>59817</v>
      </c>
      <c r="F15347" t="s">
        <v>59821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 t="s">
        <v>64</v>
      </c>
      <c r="P15347" t="s">
        <v>356</v>
      </c>
      <c r="Q15347" t="s">
        <v>198</v>
      </c>
    </row>
    <row r="15348" spans="1:17" hidden="1" x14ac:dyDescent="0.25">
      <c r="A15348" t="s">
        <v>59822</v>
      </c>
      <c r="B15348" t="s">
        <v>59823</v>
      </c>
      <c r="C15348" s="1" t="str">
        <f t="shared" si="2243"/>
        <v>21:0767</v>
      </c>
      <c r="D15348" s="1" t="str">
        <f t="shared" si="2250"/>
        <v>21:0220</v>
      </c>
      <c r="E15348" t="s">
        <v>59824</v>
      </c>
      <c r="F15348" t="s">
        <v>59825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 t="s">
        <v>2379</v>
      </c>
      <c r="P15348" t="s">
        <v>583</v>
      </c>
      <c r="Q15348" t="s">
        <v>522</v>
      </c>
    </row>
    <row r="15349" spans="1:17" hidden="1" x14ac:dyDescent="0.25">
      <c r="A15349" t="s">
        <v>59826</v>
      </c>
      <c r="B15349" t="s">
        <v>59827</v>
      </c>
      <c r="C15349" s="1" t="str">
        <f t="shared" si="2243"/>
        <v>21:0767</v>
      </c>
      <c r="D15349" s="1" t="str">
        <f t="shared" si="2250"/>
        <v>21:0220</v>
      </c>
      <c r="E15349" t="s">
        <v>59828</v>
      </c>
      <c r="F15349" t="s">
        <v>59829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 t="s">
        <v>3060</v>
      </c>
      <c r="P15349" t="s">
        <v>45</v>
      </c>
      <c r="Q15349" t="s">
        <v>522</v>
      </c>
    </row>
    <row r="15350" spans="1:17" hidden="1" x14ac:dyDescent="0.25">
      <c r="A15350" t="s">
        <v>59830</v>
      </c>
      <c r="B15350" t="s">
        <v>59831</v>
      </c>
      <c r="C15350" s="1" t="str">
        <f t="shared" si="2243"/>
        <v>21:0767</v>
      </c>
      <c r="D15350" s="1" t="str">
        <f t="shared" si="2250"/>
        <v>21:0220</v>
      </c>
      <c r="E15350" t="s">
        <v>59832</v>
      </c>
      <c r="F15350" t="s">
        <v>59833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 t="s">
        <v>3406</v>
      </c>
      <c r="P15350" t="s">
        <v>45</v>
      </c>
      <c r="Q15350" t="s">
        <v>398</v>
      </c>
    </row>
    <row r="15351" spans="1:17" hidden="1" x14ac:dyDescent="0.25">
      <c r="A15351" t="s">
        <v>59834</v>
      </c>
      <c r="B15351" t="s">
        <v>59835</v>
      </c>
      <c r="C15351" s="1" t="str">
        <f t="shared" si="2243"/>
        <v>21:0767</v>
      </c>
      <c r="D15351" s="1" t="str">
        <f t="shared" si="2250"/>
        <v>21:0220</v>
      </c>
      <c r="E15351" t="s">
        <v>59836</v>
      </c>
      <c r="F15351" t="s">
        <v>59837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 t="s">
        <v>512</v>
      </c>
      <c r="P15351" t="s">
        <v>45</v>
      </c>
      <c r="Q15351" t="s">
        <v>398</v>
      </c>
    </row>
    <row r="15352" spans="1:17" hidden="1" x14ac:dyDescent="0.25">
      <c r="A15352" t="s">
        <v>59838</v>
      </c>
      <c r="B15352" t="s">
        <v>59839</v>
      </c>
      <c r="C15352" s="1" t="str">
        <f t="shared" si="2243"/>
        <v>21:0767</v>
      </c>
      <c r="D15352" s="1" t="str">
        <f t="shared" si="2250"/>
        <v>21:0220</v>
      </c>
      <c r="E15352" t="s">
        <v>59840</v>
      </c>
      <c r="F15352" t="s">
        <v>59841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 t="s">
        <v>2120</v>
      </c>
      <c r="P15352" t="s">
        <v>22</v>
      </c>
      <c r="Q15352" t="s">
        <v>398</v>
      </c>
    </row>
    <row r="15353" spans="1:17" hidden="1" x14ac:dyDescent="0.25">
      <c r="A15353" t="s">
        <v>59842</v>
      </c>
      <c r="B15353" t="s">
        <v>59843</v>
      </c>
      <c r="C15353" s="1" t="str">
        <f t="shared" si="2243"/>
        <v>21:0767</v>
      </c>
      <c r="D15353" s="1" t="str">
        <f t="shared" si="2250"/>
        <v>21:0220</v>
      </c>
      <c r="E15353" t="s">
        <v>59844</v>
      </c>
      <c r="F15353" t="s">
        <v>59845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  <c r="O15353" t="s">
        <v>108</v>
      </c>
      <c r="P15353" t="s">
        <v>108</v>
      </c>
      <c r="Q15353" t="s">
        <v>108</v>
      </c>
    </row>
    <row r="15354" spans="1:17" hidden="1" x14ac:dyDescent="0.25">
      <c r="A15354" t="s">
        <v>59846</v>
      </c>
      <c r="B15354" t="s">
        <v>59847</v>
      </c>
      <c r="C15354" s="1" t="str">
        <f t="shared" ref="C15354:C15417" si="2253">HYPERLINK("http://geochem.nrcan.gc.ca/cdogs/content/bdl/bdl210767_e.htm", "21:0767")</f>
        <v>21:0767</v>
      </c>
      <c r="D15354" s="1" t="str">
        <f t="shared" si="2250"/>
        <v>21:0220</v>
      </c>
      <c r="E15354" t="s">
        <v>59848</v>
      </c>
      <c r="F15354" t="s">
        <v>59849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  <c r="O15354" t="s">
        <v>108</v>
      </c>
      <c r="P15354" t="s">
        <v>108</v>
      </c>
      <c r="Q15354" t="s">
        <v>108</v>
      </c>
    </row>
    <row r="15355" spans="1:17" hidden="1" x14ac:dyDescent="0.25">
      <c r="A15355" t="s">
        <v>59850</v>
      </c>
      <c r="B15355" t="s">
        <v>59851</v>
      </c>
      <c r="C15355" s="1" t="str">
        <f t="shared" si="2253"/>
        <v>21:0767</v>
      </c>
      <c r="D15355" s="1" t="str">
        <f t="shared" si="2250"/>
        <v>21:0220</v>
      </c>
      <c r="E15355" t="s">
        <v>59852</v>
      </c>
      <c r="F15355" t="s">
        <v>59853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 t="s">
        <v>2120</v>
      </c>
      <c r="P15355" t="s">
        <v>22</v>
      </c>
      <c r="Q15355" t="s">
        <v>365</v>
      </c>
    </row>
    <row r="15356" spans="1:17" hidden="1" x14ac:dyDescent="0.25">
      <c r="A15356" t="s">
        <v>59854</v>
      </c>
      <c r="B15356" t="s">
        <v>59855</v>
      </c>
      <c r="C15356" s="1" t="str">
        <f t="shared" si="2253"/>
        <v>21:0767</v>
      </c>
      <c r="D15356" s="1" t="str">
        <f t="shared" si="2250"/>
        <v>21:0220</v>
      </c>
      <c r="E15356" t="s">
        <v>59856</v>
      </c>
      <c r="F15356" t="s">
        <v>59857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 t="s">
        <v>9517</v>
      </c>
      <c r="P15356" t="s">
        <v>356</v>
      </c>
      <c r="Q15356" t="s">
        <v>522</v>
      </c>
    </row>
    <row r="15357" spans="1:17" hidden="1" x14ac:dyDescent="0.25">
      <c r="A15357" t="s">
        <v>59858</v>
      </c>
      <c r="B15357" t="s">
        <v>59859</v>
      </c>
      <c r="C15357" s="1" t="str">
        <f t="shared" si="2253"/>
        <v>21:0767</v>
      </c>
      <c r="D15357" s="1" t="str">
        <f>HYPERLINK("http://geochem.nrcan.gc.ca/cdogs/content/svy/svy_e.htm", "")</f>
        <v/>
      </c>
      <c r="G15357" s="1" t="str">
        <f>HYPERLINK("http://geochem.nrcan.gc.ca/cdogs/content/cr_/cr_00089_e.htm", "89")</f>
        <v>89</v>
      </c>
      <c r="J15357" t="s">
        <v>11703</v>
      </c>
      <c r="K15357" t="s">
        <v>11704</v>
      </c>
      <c r="O15357" t="s">
        <v>59314</v>
      </c>
      <c r="P15357" t="s">
        <v>1631</v>
      </c>
      <c r="Q15357" t="s">
        <v>398</v>
      </c>
    </row>
    <row r="15358" spans="1:17" hidden="1" x14ac:dyDescent="0.25">
      <c r="A15358" t="s">
        <v>59860</v>
      </c>
      <c r="B15358" t="s">
        <v>59861</v>
      </c>
      <c r="C15358" s="1" t="str">
        <f t="shared" si="2253"/>
        <v>21:0767</v>
      </c>
      <c r="D15358" s="1" t="str">
        <f t="shared" ref="D15358:D15366" si="2254">HYPERLINK("http://geochem.nrcan.gc.ca/cdogs/content/svy/svy210220_e.htm", "21:0220")</f>
        <v>21:0220</v>
      </c>
      <c r="E15358" t="s">
        <v>59862</v>
      </c>
      <c r="F15358" t="s">
        <v>59863</v>
      </c>
      <c r="H15358">
        <v>62.847630100000003</v>
      </c>
      <c r="I15358">
        <v>-132.23083389999999</v>
      </c>
      <c r="J15358" s="1" t="str">
        <f t="shared" ref="J15358:J15366" si="2255">HYPERLINK("http://geochem.nrcan.gc.ca/cdogs/content/kwd/kwd020018_e.htm", "Fluid (stream)")</f>
        <v>Fluid (stream)</v>
      </c>
      <c r="K15358" s="1" t="str">
        <f t="shared" ref="K15358:K15366" si="2256">HYPERLINK("http://geochem.nrcan.gc.ca/cdogs/content/kwd/kwd080007_e.htm", "Untreated Water")</f>
        <v>Untreated Water</v>
      </c>
      <c r="O15358" t="s">
        <v>21</v>
      </c>
      <c r="P15358" t="s">
        <v>583</v>
      </c>
      <c r="Q15358" t="s">
        <v>365</v>
      </c>
    </row>
    <row r="15359" spans="1:17" hidden="1" x14ac:dyDescent="0.25">
      <c r="A15359" t="s">
        <v>59864</v>
      </c>
      <c r="B15359" t="s">
        <v>59865</v>
      </c>
      <c r="C15359" s="1" t="str">
        <f t="shared" si="2253"/>
        <v>21:0767</v>
      </c>
      <c r="D15359" s="1" t="str">
        <f t="shared" si="2254"/>
        <v>21:0220</v>
      </c>
      <c r="E15359" t="s">
        <v>59866</v>
      </c>
      <c r="F15359" t="s">
        <v>59867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 t="s">
        <v>2418</v>
      </c>
      <c r="P15359" t="s">
        <v>356</v>
      </c>
      <c r="Q15359" t="s">
        <v>29</v>
      </c>
    </row>
    <row r="15360" spans="1:17" hidden="1" x14ac:dyDescent="0.25">
      <c r="A15360" t="s">
        <v>59868</v>
      </c>
      <c r="B15360" t="s">
        <v>59869</v>
      </c>
      <c r="C15360" s="1" t="str">
        <f t="shared" si="2253"/>
        <v>21:0767</v>
      </c>
      <c r="D15360" s="1" t="str">
        <f t="shared" si="2254"/>
        <v>21:0220</v>
      </c>
      <c r="E15360" t="s">
        <v>59870</v>
      </c>
      <c r="F15360" t="s">
        <v>59871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 t="s">
        <v>1597</v>
      </c>
      <c r="P15360" t="s">
        <v>45</v>
      </c>
      <c r="Q15360" t="s">
        <v>35</v>
      </c>
    </row>
    <row r="15361" spans="1:17" hidden="1" x14ac:dyDescent="0.25">
      <c r="A15361" t="s">
        <v>59872</v>
      </c>
      <c r="B15361" t="s">
        <v>59873</v>
      </c>
      <c r="C15361" s="1" t="str">
        <f t="shared" si="2253"/>
        <v>21:0767</v>
      </c>
      <c r="D15361" s="1" t="str">
        <f t="shared" si="2254"/>
        <v>21:0220</v>
      </c>
      <c r="E15361" t="s">
        <v>59874</v>
      </c>
      <c r="F15361" t="s">
        <v>59875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 t="s">
        <v>689</v>
      </c>
      <c r="P15361" t="s">
        <v>45</v>
      </c>
      <c r="Q15361" t="s">
        <v>59</v>
      </c>
    </row>
    <row r="15362" spans="1:17" hidden="1" x14ac:dyDescent="0.25">
      <c r="A15362" t="s">
        <v>59876</v>
      </c>
      <c r="B15362" t="s">
        <v>59877</v>
      </c>
      <c r="C15362" s="1" t="str">
        <f t="shared" si="2253"/>
        <v>21:0767</v>
      </c>
      <c r="D15362" s="1" t="str">
        <f t="shared" si="2254"/>
        <v>21:0220</v>
      </c>
      <c r="E15362" t="s">
        <v>59878</v>
      </c>
      <c r="F15362" t="s">
        <v>59879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 t="s">
        <v>4378</v>
      </c>
      <c r="P15362" t="s">
        <v>45</v>
      </c>
      <c r="Q15362" t="s">
        <v>522</v>
      </c>
    </row>
    <row r="15363" spans="1:17" hidden="1" x14ac:dyDescent="0.25">
      <c r="A15363" t="s">
        <v>59880</v>
      </c>
      <c r="B15363" t="s">
        <v>59881</v>
      </c>
      <c r="C15363" s="1" t="str">
        <f t="shared" si="2253"/>
        <v>21:0767</v>
      </c>
      <c r="D15363" s="1" t="str">
        <f t="shared" si="2254"/>
        <v>21:0220</v>
      </c>
      <c r="E15363" t="s">
        <v>59882</v>
      </c>
      <c r="F15363" t="s">
        <v>59883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 t="s">
        <v>2418</v>
      </c>
      <c r="P15363" t="s">
        <v>87</v>
      </c>
      <c r="Q15363" t="s">
        <v>59</v>
      </c>
    </row>
    <row r="15364" spans="1:17" hidden="1" x14ac:dyDescent="0.25">
      <c r="A15364" t="s">
        <v>59884</v>
      </c>
      <c r="B15364" t="s">
        <v>59885</v>
      </c>
      <c r="C15364" s="1" t="str">
        <f t="shared" si="2253"/>
        <v>21:0767</v>
      </c>
      <c r="D15364" s="1" t="str">
        <f t="shared" si="2254"/>
        <v>21:0220</v>
      </c>
      <c r="E15364" t="s">
        <v>59886</v>
      </c>
      <c r="F15364" t="s">
        <v>59887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 t="s">
        <v>2120</v>
      </c>
      <c r="P15364" t="s">
        <v>356</v>
      </c>
      <c r="Q15364" t="s">
        <v>23</v>
      </c>
    </row>
    <row r="15365" spans="1:17" hidden="1" x14ac:dyDescent="0.25">
      <c r="A15365" t="s">
        <v>59888</v>
      </c>
      <c r="B15365" t="s">
        <v>59889</v>
      </c>
      <c r="C15365" s="1" t="str">
        <f t="shared" si="2253"/>
        <v>21:0767</v>
      </c>
      <c r="D15365" s="1" t="str">
        <f t="shared" si="2254"/>
        <v>21:0220</v>
      </c>
      <c r="E15365" t="s">
        <v>59886</v>
      </c>
      <c r="F15365" t="s">
        <v>59890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 t="s">
        <v>64</v>
      </c>
      <c r="P15365" t="s">
        <v>22</v>
      </c>
      <c r="Q15365" t="s">
        <v>46</v>
      </c>
    </row>
    <row r="15366" spans="1:17" hidden="1" x14ac:dyDescent="0.25">
      <c r="A15366" t="s">
        <v>59891</v>
      </c>
      <c r="B15366" t="s">
        <v>59892</v>
      </c>
      <c r="C15366" s="1" t="str">
        <f t="shared" si="2253"/>
        <v>21:0767</v>
      </c>
      <c r="D15366" s="1" t="str">
        <f t="shared" si="2254"/>
        <v>21:0220</v>
      </c>
      <c r="E15366" t="s">
        <v>59893</v>
      </c>
      <c r="F15366" t="s">
        <v>59894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 t="s">
        <v>327</v>
      </c>
      <c r="P15366" t="s">
        <v>87</v>
      </c>
      <c r="Q15366" t="s">
        <v>29</v>
      </c>
    </row>
    <row r="15367" spans="1:17" hidden="1" x14ac:dyDescent="0.25">
      <c r="A15367" t="s">
        <v>59895</v>
      </c>
      <c r="B15367" t="s">
        <v>59896</v>
      </c>
      <c r="C15367" s="1" t="str">
        <f t="shared" si="2253"/>
        <v>21:0767</v>
      </c>
      <c r="D15367" s="1" t="str">
        <f>HYPERLINK("http://geochem.nrcan.gc.ca/cdogs/content/svy/svy_e.htm", "")</f>
        <v/>
      </c>
      <c r="G15367" s="1" t="str">
        <f>HYPERLINK("http://geochem.nrcan.gc.ca/cdogs/content/cr_/cr_00087_e.htm", "87")</f>
        <v>87</v>
      </c>
      <c r="J15367" t="s">
        <v>11703</v>
      </c>
      <c r="K15367" t="s">
        <v>11704</v>
      </c>
      <c r="O15367" t="s">
        <v>4378</v>
      </c>
      <c r="P15367" t="s">
        <v>22</v>
      </c>
      <c r="Q15367" t="s">
        <v>23</v>
      </c>
    </row>
    <row r="15368" spans="1:17" hidden="1" x14ac:dyDescent="0.25">
      <c r="A15368" t="s">
        <v>59897</v>
      </c>
      <c r="B15368" t="s">
        <v>59898</v>
      </c>
      <c r="C15368" s="1" t="str">
        <f t="shared" si="2253"/>
        <v>21:0767</v>
      </c>
      <c r="D15368" s="1" t="str">
        <f t="shared" ref="D15368:D15397" si="2257">HYPERLINK("http://geochem.nrcan.gc.ca/cdogs/content/svy/svy210220_e.htm", "21:0220")</f>
        <v>21:0220</v>
      </c>
      <c r="E15368" t="s">
        <v>59899</v>
      </c>
      <c r="F15368" t="s">
        <v>59900</v>
      </c>
      <c r="H15368">
        <v>62.970854699999997</v>
      </c>
      <c r="I15368">
        <v>-132.35228749999999</v>
      </c>
      <c r="J15368" s="1" t="str">
        <f t="shared" ref="J15368:J15397" si="2258">HYPERLINK("http://geochem.nrcan.gc.ca/cdogs/content/kwd/kwd020018_e.htm", "Fluid (stream)")</f>
        <v>Fluid (stream)</v>
      </c>
      <c r="K15368" s="1" t="str">
        <f t="shared" ref="K15368:K15397" si="2259">HYPERLINK("http://geochem.nrcan.gc.ca/cdogs/content/kwd/kwd080007_e.htm", "Untreated Water")</f>
        <v>Untreated Water</v>
      </c>
      <c r="O15368" t="s">
        <v>5641</v>
      </c>
      <c r="P15368" t="s">
        <v>45</v>
      </c>
      <c r="Q15368" t="s">
        <v>23</v>
      </c>
    </row>
    <row r="15369" spans="1:17" hidden="1" x14ac:dyDescent="0.25">
      <c r="A15369" t="s">
        <v>59901</v>
      </c>
      <c r="B15369" t="s">
        <v>59902</v>
      </c>
      <c r="C15369" s="1" t="str">
        <f t="shared" si="2253"/>
        <v>21:0767</v>
      </c>
      <c r="D15369" s="1" t="str">
        <f t="shared" si="2257"/>
        <v>21:0220</v>
      </c>
      <c r="E15369" t="s">
        <v>59903</v>
      </c>
      <c r="F15369" t="s">
        <v>59904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 t="s">
        <v>21</v>
      </c>
      <c r="P15369" t="s">
        <v>45</v>
      </c>
      <c r="Q15369" t="s">
        <v>198</v>
      </c>
    </row>
    <row r="15370" spans="1:17" hidden="1" x14ac:dyDescent="0.25">
      <c r="A15370" t="s">
        <v>59905</v>
      </c>
      <c r="B15370" t="s">
        <v>59906</v>
      </c>
      <c r="C15370" s="1" t="str">
        <f t="shared" si="2253"/>
        <v>21:0767</v>
      </c>
      <c r="D15370" s="1" t="str">
        <f t="shared" si="2257"/>
        <v>21:0220</v>
      </c>
      <c r="E15370" t="s">
        <v>59907</v>
      </c>
      <c r="F15370" t="s">
        <v>59908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 t="s">
        <v>21</v>
      </c>
      <c r="P15370" t="s">
        <v>356</v>
      </c>
      <c r="Q15370" t="s">
        <v>215</v>
      </c>
    </row>
    <row r="15371" spans="1:17" hidden="1" x14ac:dyDescent="0.25">
      <c r="A15371" t="s">
        <v>59909</v>
      </c>
      <c r="B15371" t="s">
        <v>59910</v>
      </c>
      <c r="C15371" s="1" t="str">
        <f t="shared" si="2253"/>
        <v>21:0767</v>
      </c>
      <c r="D15371" s="1" t="str">
        <f t="shared" si="2257"/>
        <v>21:0220</v>
      </c>
      <c r="E15371" t="s">
        <v>59911</v>
      </c>
      <c r="F15371" t="s">
        <v>59912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 t="s">
        <v>689</v>
      </c>
      <c r="P15371" t="s">
        <v>22</v>
      </c>
      <c r="Q15371" t="s">
        <v>71</v>
      </c>
    </row>
    <row r="15372" spans="1:17" hidden="1" x14ac:dyDescent="0.25">
      <c r="A15372" t="s">
        <v>59913</v>
      </c>
      <c r="B15372" t="s">
        <v>59914</v>
      </c>
      <c r="C15372" s="1" t="str">
        <f t="shared" si="2253"/>
        <v>21:0767</v>
      </c>
      <c r="D15372" s="1" t="str">
        <f t="shared" si="2257"/>
        <v>21:0220</v>
      </c>
      <c r="E15372" t="s">
        <v>59915</v>
      </c>
      <c r="F15372" t="s">
        <v>59916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 t="s">
        <v>588</v>
      </c>
      <c r="P15372" t="s">
        <v>583</v>
      </c>
      <c r="Q15372" t="s">
        <v>52</v>
      </c>
    </row>
    <row r="15373" spans="1:17" hidden="1" x14ac:dyDescent="0.25">
      <c r="A15373" t="s">
        <v>59917</v>
      </c>
      <c r="B15373" t="s">
        <v>59918</v>
      </c>
      <c r="C15373" s="1" t="str">
        <f t="shared" si="2253"/>
        <v>21:0767</v>
      </c>
      <c r="D15373" s="1" t="str">
        <f t="shared" si="2257"/>
        <v>21:0220</v>
      </c>
      <c r="E15373" t="s">
        <v>59919</v>
      </c>
      <c r="F15373" t="s">
        <v>59920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 t="s">
        <v>21</v>
      </c>
      <c r="P15373" t="s">
        <v>583</v>
      </c>
      <c r="Q15373" t="s">
        <v>103</v>
      </c>
    </row>
    <row r="15374" spans="1:17" hidden="1" x14ac:dyDescent="0.25">
      <c r="A15374" t="s">
        <v>59921</v>
      </c>
      <c r="B15374" t="s">
        <v>59922</v>
      </c>
      <c r="C15374" s="1" t="str">
        <f t="shared" si="2253"/>
        <v>21:0767</v>
      </c>
      <c r="D15374" s="1" t="str">
        <f t="shared" si="2257"/>
        <v>21:0220</v>
      </c>
      <c r="E15374" t="s">
        <v>59923</v>
      </c>
      <c r="F15374" t="s">
        <v>59924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 t="s">
        <v>21</v>
      </c>
      <c r="P15374" t="s">
        <v>397</v>
      </c>
      <c r="Q15374" t="s">
        <v>103</v>
      </c>
    </row>
    <row r="15375" spans="1:17" hidden="1" x14ac:dyDescent="0.25">
      <c r="A15375" t="s">
        <v>59925</v>
      </c>
      <c r="B15375" t="s">
        <v>59926</v>
      </c>
      <c r="C15375" s="1" t="str">
        <f t="shared" si="2253"/>
        <v>21:0767</v>
      </c>
      <c r="D15375" s="1" t="str">
        <f t="shared" si="2257"/>
        <v>21:0220</v>
      </c>
      <c r="E15375" t="s">
        <v>59927</v>
      </c>
      <c r="F15375" t="s">
        <v>59928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 t="s">
        <v>76</v>
      </c>
      <c r="P15375" t="s">
        <v>2212</v>
      </c>
      <c r="Q15375" t="s">
        <v>71</v>
      </c>
    </row>
    <row r="15376" spans="1:17" hidden="1" x14ac:dyDescent="0.25">
      <c r="A15376" t="s">
        <v>59929</v>
      </c>
      <c r="B15376" t="s">
        <v>59930</v>
      </c>
      <c r="C15376" s="1" t="str">
        <f t="shared" si="2253"/>
        <v>21:0767</v>
      </c>
      <c r="D15376" s="1" t="str">
        <f t="shared" si="2257"/>
        <v>21:0220</v>
      </c>
      <c r="E15376" t="s">
        <v>59931</v>
      </c>
      <c r="F15376" t="s">
        <v>59932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 t="s">
        <v>14250</v>
      </c>
      <c r="P15376" t="s">
        <v>1515</v>
      </c>
      <c r="Q15376" t="s">
        <v>59</v>
      </c>
    </row>
    <row r="15377" spans="1:17" hidden="1" x14ac:dyDescent="0.25">
      <c r="A15377" t="s">
        <v>59933</v>
      </c>
      <c r="B15377" t="s">
        <v>59934</v>
      </c>
      <c r="C15377" s="1" t="str">
        <f t="shared" si="2253"/>
        <v>21:0767</v>
      </c>
      <c r="D15377" s="1" t="str">
        <f t="shared" si="2257"/>
        <v>21:0220</v>
      </c>
      <c r="E15377" t="s">
        <v>59935</v>
      </c>
      <c r="F15377" t="s">
        <v>59936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 t="s">
        <v>3590</v>
      </c>
      <c r="P15377" t="s">
        <v>2943</v>
      </c>
      <c r="Q15377" t="s">
        <v>59</v>
      </c>
    </row>
    <row r="15378" spans="1:17" hidden="1" x14ac:dyDescent="0.25">
      <c r="A15378" t="s">
        <v>59937</v>
      </c>
      <c r="B15378" t="s">
        <v>59938</v>
      </c>
      <c r="C15378" s="1" t="str">
        <f t="shared" si="2253"/>
        <v>21:0767</v>
      </c>
      <c r="D15378" s="1" t="str">
        <f t="shared" si="2257"/>
        <v>21:0220</v>
      </c>
      <c r="E15378" t="s">
        <v>59939</v>
      </c>
      <c r="F15378" t="s">
        <v>59940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 t="s">
        <v>3027</v>
      </c>
      <c r="P15378" t="s">
        <v>2212</v>
      </c>
      <c r="Q15378" t="s">
        <v>35</v>
      </c>
    </row>
    <row r="15379" spans="1:17" hidden="1" x14ac:dyDescent="0.25">
      <c r="A15379" t="s">
        <v>59941</v>
      </c>
      <c r="B15379" t="s">
        <v>59942</v>
      </c>
      <c r="C15379" s="1" t="str">
        <f t="shared" si="2253"/>
        <v>21:0767</v>
      </c>
      <c r="D15379" s="1" t="str">
        <f t="shared" si="2257"/>
        <v>21:0220</v>
      </c>
      <c r="E15379" t="s">
        <v>59943</v>
      </c>
      <c r="F15379" t="s">
        <v>59944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 t="s">
        <v>1812</v>
      </c>
      <c r="P15379" t="s">
        <v>397</v>
      </c>
      <c r="Q15379" t="s">
        <v>392</v>
      </c>
    </row>
    <row r="15380" spans="1:17" hidden="1" x14ac:dyDescent="0.25">
      <c r="A15380" t="s">
        <v>59945</v>
      </c>
      <c r="B15380" t="s">
        <v>59946</v>
      </c>
      <c r="C15380" s="1" t="str">
        <f t="shared" si="2253"/>
        <v>21:0767</v>
      </c>
      <c r="D15380" s="1" t="str">
        <f t="shared" si="2257"/>
        <v>21:0220</v>
      </c>
      <c r="E15380" t="s">
        <v>59947</v>
      </c>
      <c r="F15380" t="s">
        <v>59948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 t="s">
        <v>3065</v>
      </c>
      <c r="P15380" t="s">
        <v>22</v>
      </c>
      <c r="Q15380" t="s">
        <v>59</v>
      </c>
    </row>
    <row r="15381" spans="1:17" hidden="1" x14ac:dyDescent="0.25">
      <c r="A15381" t="s">
        <v>59949</v>
      </c>
      <c r="B15381" t="s">
        <v>59950</v>
      </c>
      <c r="C15381" s="1" t="str">
        <f t="shared" si="2253"/>
        <v>21:0767</v>
      </c>
      <c r="D15381" s="1" t="str">
        <f t="shared" si="2257"/>
        <v>21:0220</v>
      </c>
      <c r="E15381" t="s">
        <v>59951</v>
      </c>
      <c r="F15381" t="s">
        <v>59952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 t="s">
        <v>2927</v>
      </c>
      <c r="P15381" t="s">
        <v>356</v>
      </c>
      <c r="Q15381" t="s">
        <v>29</v>
      </c>
    </row>
    <row r="15382" spans="1:17" hidden="1" x14ac:dyDescent="0.25">
      <c r="A15382" t="s">
        <v>59953</v>
      </c>
      <c r="B15382" t="s">
        <v>59954</v>
      </c>
      <c r="C15382" s="1" t="str">
        <f t="shared" si="2253"/>
        <v>21:0767</v>
      </c>
      <c r="D15382" s="1" t="str">
        <f t="shared" si="2257"/>
        <v>21:0220</v>
      </c>
      <c r="E15382" t="s">
        <v>59955</v>
      </c>
      <c r="F15382" t="s">
        <v>59956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 t="s">
        <v>1597</v>
      </c>
      <c r="P15382" t="s">
        <v>22</v>
      </c>
      <c r="Q15382" t="s">
        <v>392</v>
      </c>
    </row>
    <row r="15383" spans="1:17" hidden="1" x14ac:dyDescent="0.25">
      <c r="A15383" t="s">
        <v>59957</v>
      </c>
      <c r="B15383" t="s">
        <v>59958</v>
      </c>
      <c r="C15383" s="1" t="str">
        <f t="shared" si="2253"/>
        <v>21:0767</v>
      </c>
      <c r="D15383" s="1" t="str">
        <f t="shared" si="2257"/>
        <v>21:0220</v>
      </c>
      <c r="E15383" t="s">
        <v>59959</v>
      </c>
      <c r="F15383" t="s">
        <v>59960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 t="s">
        <v>2099</v>
      </c>
      <c r="P15383" t="s">
        <v>636</v>
      </c>
      <c r="Q15383" t="s">
        <v>392</v>
      </c>
    </row>
    <row r="15384" spans="1:17" hidden="1" x14ac:dyDescent="0.25">
      <c r="A15384" t="s">
        <v>59961</v>
      </c>
      <c r="B15384" t="s">
        <v>59962</v>
      </c>
      <c r="C15384" s="1" t="str">
        <f t="shared" si="2253"/>
        <v>21:0767</v>
      </c>
      <c r="D15384" s="1" t="str">
        <f t="shared" si="2257"/>
        <v>21:0220</v>
      </c>
      <c r="E15384" t="s">
        <v>59963</v>
      </c>
      <c r="F15384" t="s">
        <v>59964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 t="s">
        <v>2099</v>
      </c>
      <c r="P15384" t="s">
        <v>1515</v>
      </c>
      <c r="Q15384" t="s">
        <v>522</v>
      </c>
    </row>
    <row r="15385" spans="1:17" hidden="1" x14ac:dyDescent="0.25">
      <c r="A15385" t="s">
        <v>59965</v>
      </c>
      <c r="B15385" t="s">
        <v>59966</v>
      </c>
      <c r="C15385" s="1" t="str">
        <f t="shared" si="2253"/>
        <v>21:0767</v>
      </c>
      <c r="D15385" s="1" t="str">
        <f t="shared" si="2257"/>
        <v>21:0220</v>
      </c>
      <c r="E15385" t="s">
        <v>59967</v>
      </c>
      <c r="F15385" t="s">
        <v>59968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 t="s">
        <v>21</v>
      </c>
      <c r="P15385" t="s">
        <v>583</v>
      </c>
      <c r="Q15385" t="s">
        <v>522</v>
      </c>
    </row>
    <row r="15386" spans="1:17" hidden="1" x14ac:dyDescent="0.25">
      <c r="A15386" t="s">
        <v>59969</v>
      </c>
      <c r="B15386" t="s">
        <v>59970</v>
      </c>
      <c r="C15386" s="1" t="str">
        <f t="shared" si="2253"/>
        <v>21:0767</v>
      </c>
      <c r="D15386" s="1" t="str">
        <f t="shared" si="2257"/>
        <v>21:0220</v>
      </c>
      <c r="E15386" t="s">
        <v>59971</v>
      </c>
      <c r="F15386" t="s">
        <v>59972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 t="s">
        <v>1597</v>
      </c>
      <c r="P15386" t="s">
        <v>356</v>
      </c>
      <c r="Q15386" t="s">
        <v>29</v>
      </c>
    </row>
    <row r="15387" spans="1:17" hidden="1" x14ac:dyDescent="0.25">
      <c r="A15387" t="s">
        <v>59973</v>
      </c>
      <c r="B15387" t="s">
        <v>59974</v>
      </c>
      <c r="C15387" s="1" t="str">
        <f t="shared" si="2253"/>
        <v>21:0767</v>
      </c>
      <c r="D15387" s="1" t="str">
        <f t="shared" si="2257"/>
        <v>21:0220</v>
      </c>
      <c r="E15387" t="s">
        <v>59975</v>
      </c>
      <c r="F15387" t="s">
        <v>59976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 t="s">
        <v>551</v>
      </c>
      <c r="P15387" t="s">
        <v>45</v>
      </c>
      <c r="Q15387" t="s">
        <v>522</v>
      </c>
    </row>
    <row r="15388" spans="1:17" hidden="1" x14ac:dyDescent="0.25">
      <c r="A15388" t="s">
        <v>59977</v>
      </c>
      <c r="B15388" t="s">
        <v>59978</v>
      </c>
      <c r="C15388" s="1" t="str">
        <f t="shared" si="2253"/>
        <v>21:0767</v>
      </c>
      <c r="D15388" s="1" t="str">
        <f t="shared" si="2257"/>
        <v>21:0220</v>
      </c>
      <c r="E15388" t="s">
        <v>59979</v>
      </c>
      <c r="F15388" t="s">
        <v>59980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 t="s">
        <v>225</v>
      </c>
      <c r="P15388" t="s">
        <v>87</v>
      </c>
      <c r="Q15388" t="s">
        <v>522</v>
      </c>
    </row>
    <row r="15389" spans="1:17" hidden="1" x14ac:dyDescent="0.25">
      <c r="A15389" t="s">
        <v>59981</v>
      </c>
      <c r="B15389" t="s">
        <v>59982</v>
      </c>
      <c r="C15389" s="1" t="str">
        <f t="shared" si="2253"/>
        <v>21:0767</v>
      </c>
      <c r="D15389" s="1" t="str">
        <f t="shared" si="2257"/>
        <v>21:0220</v>
      </c>
      <c r="E15389" t="s">
        <v>59983</v>
      </c>
      <c r="F15389" t="s">
        <v>59984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 t="s">
        <v>21</v>
      </c>
      <c r="P15389" t="s">
        <v>87</v>
      </c>
      <c r="Q15389" t="s">
        <v>29</v>
      </c>
    </row>
    <row r="15390" spans="1:17" hidden="1" x14ac:dyDescent="0.25">
      <c r="A15390" t="s">
        <v>59985</v>
      </c>
      <c r="B15390" t="s">
        <v>59986</v>
      </c>
      <c r="C15390" s="1" t="str">
        <f t="shared" si="2253"/>
        <v>21:0767</v>
      </c>
      <c r="D15390" s="1" t="str">
        <f t="shared" si="2257"/>
        <v>21:0220</v>
      </c>
      <c r="E15390" t="s">
        <v>59983</v>
      </c>
      <c r="F15390" t="s">
        <v>59987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 t="s">
        <v>225</v>
      </c>
      <c r="P15390" t="s">
        <v>87</v>
      </c>
      <c r="Q15390" t="s">
        <v>522</v>
      </c>
    </row>
    <row r="15391" spans="1:17" hidden="1" x14ac:dyDescent="0.25">
      <c r="A15391" t="s">
        <v>59988</v>
      </c>
      <c r="B15391" t="s">
        <v>59989</v>
      </c>
      <c r="C15391" s="1" t="str">
        <f t="shared" si="2253"/>
        <v>21:0767</v>
      </c>
      <c r="D15391" s="1" t="str">
        <f t="shared" si="2257"/>
        <v>21:0220</v>
      </c>
      <c r="E15391" t="s">
        <v>59990</v>
      </c>
      <c r="F15391" t="s">
        <v>59991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 t="s">
        <v>370</v>
      </c>
      <c r="P15391" t="s">
        <v>356</v>
      </c>
      <c r="Q15391" t="s">
        <v>522</v>
      </c>
    </row>
    <row r="15392" spans="1:17" hidden="1" x14ac:dyDescent="0.25">
      <c r="A15392" t="s">
        <v>59992</v>
      </c>
      <c r="B15392" t="s">
        <v>59993</v>
      </c>
      <c r="C15392" s="1" t="str">
        <f t="shared" si="2253"/>
        <v>21:0767</v>
      </c>
      <c r="D15392" s="1" t="str">
        <f t="shared" si="2257"/>
        <v>21:0220</v>
      </c>
      <c r="E15392" t="s">
        <v>59994</v>
      </c>
      <c r="F15392" t="s">
        <v>59995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 t="s">
        <v>327</v>
      </c>
      <c r="P15392" t="s">
        <v>45</v>
      </c>
      <c r="Q15392" t="s">
        <v>365</v>
      </c>
    </row>
    <row r="15393" spans="1:17" hidden="1" x14ac:dyDescent="0.25">
      <c r="A15393" t="s">
        <v>59996</v>
      </c>
      <c r="B15393" t="s">
        <v>59997</v>
      </c>
      <c r="C15393" s="1" t="str">
        <f t="shared" si="2253"/>
        <v>21:0767</v>
      </c>
      <c r="D15393" s="1" t="str">
        <f t="shared" si="2257"/>
        <v>21:0220</v>
      </c>
      <c r="E15393" t="s">
        <v>59998</v>
      </c>
      <c r="F15393" t="s">
        <v>59999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 t="s">
        <v>588</v>
      </c>
      <c r="P15393" t="s">
        <v>45</v>
      </c>
      <c r="Q15393" t="s">
        <v>103</v>
      </c>
    </row>
    <row r="15394" spans="1:17" hidden="1" x14ac:dyDescent="0.25">
      <c r="A15394" t="s">
        <v>60000</v>
      </c>
      <c r="B15394" t="s">
        <v>60001</v>
      </c>
      <c r="C15394" s="1" t="str">
        <f t="shared" si="2253"/>
        <v>21:0767</v>
      </c>
      <c r="D15394" s="1" t="str">
        <f t="shared" si="2257"/>
        <v>21:0220</v>
      </c>
      <c r="E15394" t="s">
        <v>60002</v>
      </c>
      <c r="F15394" t="s">
        <v>60003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 t="s">
        <v>311</v>
      </c>
      <c r="P15394" t="s">
        <v>87</v>
      </c>
      <c r="Q15394" t="s">
        <v>522</v>
      </c>
    </row>
    <row r="15395" spans="1:17" hidden="1" x14ac:dyDescent="0.25">
      <c r="A15395" t="s">
        <v>60004</v>
      </c>
      <c r="B15395" t="s">
        <v>60005</v>
      </c>
      <c r="C15395" s="1" t="str">
        <f t="shared" si="2253"/>
        <v>21:0767</v>
      </c>
      <c r="D15395" s="1" t="str">
        <f t="shared" si="2257"/>
        <v>21:0220</v>
      </c>
      <c r="E15395" t="s">
        <v>60006</v>
      </c>
      <c r="F15395" t="s">
        <v>60007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 t="s">
        <v>3419</v>
      </c>
      <c r="P15395" t="s">
        <v>87</v>
      </c>
      <c r="Q15395" t="s">
        <v>398</v>
      </c>
    </row>
    <row r="15396" spans="1:17" hidden="1" x14ac:dyDescent="0.25">
      <c r="A15396" t="s">
        <v>60008</v>
      </c>
      <c r="B15396" t="s">
        <v>60009</v>
      </c>
      <c r="C15396" s="1" t="str">
        <f t="shared" si="2253"/>
        <v>21:0767</v>
      </c>
      <c r="D15396" s="1" t="str">
        <f t="shared" si="2257"/>
        <v>21:0220</v>
      </c>
      <c r="E15396" t="s">
        <v>60010</v>
      </c>
      <c r="F15396" t="s">
        <v>60011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 t="s">
        <v>225</v>
      </c>
      <c r="P15396" t="s">
        <v>87</v>
      </c>
      <c r="Q15396" t="s">
        <v>35</v>
      </c>
    </row>
    <row r="15397" spans="1:17" hidden="1" x14ac:dyDescent="0.25">
      <c r="A15397" t="s">
        <v>60012</v>
      </c>
      <c r="B15397" t="s">
        <v>60013</v>
      </c>
      <c r="C15397" s="1" t="str">
        <f t="shared" si="2253"/>
        <v>21:0767</v>
      </c>
      <c r="D15397" s="1" t="str">
        <f t="shared" si="2257"/>
        <v>21:0220</v>
      </c>
      <c r="E15397" t="s">
        <v>60014</v>
      </c>
      <c r="F15397" t="s">
        <v>60015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 t="s">
        <v>311</v>
      </c>
      <c r="P15397" t="s">
        <v>356</v>
      </c>
      <c r="Q15397" t="s">
        <v>35</v>
      </c>
    </row>
    <row r="15398" spans="1:17" hidden="1" x14ac:dyDescent="0.25">
      <c r="A15398" t="s">
        <v>60016</v>
      </c>
      <c r="B15398" t="s">
        <v>60017</v>
      </c>
      <c r="C15398" s="1" t="str">
        <f t="shared" si="2253"/>
        <v>21:0767</v>
      </c>
      <c r="D15398" s="1" t="str">
        <f>HYPERLINK("http://geochem.nrcan.gc.ca/cdogs/content/svy/svy_e.htm", "")</f>
        <v/>
      </c>
      <c r="G15398" s="1" t="str">
        <f>HYPERLINK("http://geochem.nrcan.gc.ca/cdogs/content/cr_/cr_00089_e.htm", "89")</f>
        <v>89</v>
      </c>
      <c r="J15398" t="s">
        <v>11703</v>
      </c>
      <c r="K15398" t="s">
        <v>11704</v>
      </c>
      <c r="O15398" t="s">
        <v>29632</v>
      </c>
      <c r="P15398" t="s">
        <v>391</v>
      </c>
      <c r="Q15398" t="s">
        <v>398</v>
      </c>
    </row>
    <row r="15399" spans="1:17" hidden="1" x14ac:dyDescent="0.25">
      <c r="A15399" t="s">
        <v>60018</v>
      </c>
      <c r="B15399" t="s">
        <v>60019</v>
      </c>
      <c r="C15399" s="1" t="str">
        <f t="shared" si="2253"/>
        <v>21:0767</v>
      </c>
      <c r="D15399" s="1" t="str">
        <f t="shared" ref="D15399:D15407" si="2260">HYPERLINK("http://geochem.nrcan.gc.ca/cdogs/content/svy/svy210220_e.htm", "21:0220")</f>
        <v>21:0220</v>
      </c>
      <c r="E15399" t="s">
        <v>60020</v>
      </c>
      <c r="F15399" t="s">
        <v>60021</v>
      </c>
      <c r="H15399">
        <v>62.841935800000002</v>
      </c>
      <c r="I15399">
        <v>-132.54927760000001</v>
      </c>
      <c r="J15399" s="1" t="str">
        <f t="shared" ref="J15399:J15407" si="2261">HYPERLINK("http://geochem.nrcan.gc.ca/cdogs/content/kwd/kwd020018_e.htm", "Fluid (stream)")</f>
        <v>Fluid (stream)</v>
      </c>
      <c r="K15399" s="1" t="str">
        <f t="shared" ref="K15399:K15407" si="2262">HYPERLINK("http://geochem.nrcan.gc.ca/cdogs/content/kwd/kwd080007_e.htm", "Untreated Water")</f>
        <v>Untreated Water</v>
      </c>
      <c r="O15399" t="s">
        <v>21</v>
      </c>
      <c r="P15399" t="s">
        <v>2943</v>
      </c>
      <c r="Q15399" t="s">
        <v>29</v>
      </c>
    </row>
    <row r="15400" spans="1:17" hidden="1" x14ac:dyDescent="0.25">
      <c r="A15400" t="s">
        <v>60022</v>
      </c>
      <c r="B15400" t="s">
        <v>60023</v>
      </c>
      <c r="C15400" s="1" t="str">
        <f t="shared" si="2253"/>
        <v>21:0767</v>
      </c>
      <c r="D15400" s="1" t="str">
        <f t="shared" si="2260"/>
        <v>21:0220</v>
      </c>
      <c r="E15400" t="s">
        <v>60024</v>
      </c>
      <c r="F15400" t="s">
        <v>60025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 t="s">
        <v>21</v>
      </c>
      <c r="P15400" t="s">
        <v>22</v>
      </c>
      <c r="Q15400" t="s">
        <v>35</v>
      </c>
    </row>
    <row r="15401" spans="1:17" hidden="1" x14ac:dyDescent="0.25">
      <c r="A15401" t="s">
        <v>60026</v>
      </c>
      <c r="B15401" t="s">
        <v>60027</v>
      </c>
      <c r="C15401" s="1" t="str">
        <f t="shared" si="2253"/>
        <v>21:0767</v>
      </c>
      <c r="D15401" s="1" t="str">
        <f t="shared" si="2260"/>
        <v>21:0220</v>
      </c>
      <c r="E15401" t="s">
        <v>60028</v>
      </c>
      <c r="F15401" t="s">
        <v>60029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 t="s">
        <v>21</v>
      </c>
      <c r="P15401" t="s">
        <v>356</v>
      </c>
      <c r="Q15401" t="s">
        <v>392</v>
      </c>
    </row>
    <row r="15402" spans="1:17" hidden="1" x14ac:dyDescent="0.25">
      <c r="A15402" t="s">
        <v>60030</v>
      </c>
      <c r="B15402" t="s">
        <v>60031</v>
      </c>
      <c r="C15402" s="1" t="str">
        <f t="shared" si="2253"/>
        <v>21:0767</v>
      </c>
      <c r="D15402" s="1" t="str">
        <f t="shared" si="2260"/>
        <v>21:0220</v>
      </c>
      <c r="E15402" t="s">
        <v>60028</v>
      </c>
      <c r="F15402" t="s">
        <v>60032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 t="s">
        <v>21</v>
      </c>
      <c r="P15402" t="s">
        <v>45</v>
      </c>
      <c r="Q15402" t="s">
        <v>29</v>
      </c>
    </row>
    <row r="15403" spans="1:17" hidden="1" x14ac:dyDescent="0.25">
      <c r="A15403" t="s">
        <v>60033</v>
      </c>
      <c r="B15403" t="s">
        <v>60034</v>
      </c>
      <c r="C15403" s="1" t="str">
        <f t="shared" si="2253"/>
        <v>21:0767</v>
      </c>
      <c r="D15403" s="1" t="str">
        <f t="shared" si="2260"/>
        <v>21:0220</v>
      </c>
      <c r="E15403" t="s">
        <v>60035</v>
      </c>
      <c r="F15403" t="s">
        <v>60036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 t="s">
        <v>21</v>
      </c>
      <c r="P15403" t="s">
        <v>87</v>
      </c>
      <c r="Q15403" t="s">
        <v>23</v>
      </c>
    </row>
    <row r="15404" spans="1:17" hidden="1" x14ac:dyDescent="0.25">
      <c r="A15404" t="s">
        <v>60037</v>
      </c>
      <c r="B15404" t="s">
        <v>60038</v>
      </c>
      <c r="C15404" s="1" t="str">
        <f t="shared" si="2253"/>
        <v>21:0767</v>
      </c>
      <c r="D15404" s="1" t="str">
        <f t="shared" si="2260"/>
        <v>21:0220</v>
      </c>
      <c r="E15404" t="s">
        <v>60039</v>
      </c>
      <c r="F15404" t="s">
        <v>60040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 t="s">
        <v>370</v>
      </c>
      <c r="P15404" t="s">
        <v>356</v>
      </c>
      <c r="Q15404" t="s">
        <v>59</v>
      </c>
    </row>
    <row r="15405" spans="1:17" hidden="1" x14ac:dyDescent="0.25">
      <c r="A15405" t="s">
        <v>60041</v>
      </c>
      <c r="B15405" t="s">
        <v>60042</v>
      </c>
      <c r="C15405" s="1" t="str">
        <f t="shared" si="2253"/>
        <v>21:0767</v>
      </c>
      <c r="D15405" s="1" t="str">
        <f t="shared" si="2260"/>
        <v>21:0220</v>
      </c>
      <c r="E15405" t="s">
        <v>60043</v>
      </c>
      <c r="F15405" t="s">
        <v>60044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 t="s">
        <v>225</v>
      </c>
      <c r="P15405" t="s">
        <v>2212</v>
      </c>
      <c r="Q15405" t="s">
        <v>23</v>
      </c>
    </row>
    <row r="15406" spans="1:17" hidden="1" x14ac:dyDescent="0.25">
      <c r="A15406" t="s">
        <v>60045</v>
      </c>
      <c r="B15406" t="s">
        <v>60046</v>
      </c>
      <c r="C15406" s="1" t="str">
        <f t="shared" si="2253"/>
        <v>21:0767</v>
      </c>
      <c r="D15406" s="1" t="str">
        <f t="shared" si="2260"/>
        <v>21:0220</v>
      </c>
      <c r="E15406" t="s">
        <v>60047</v>
      </c>
      <c r="F15406" t="s">
        <v>60048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 t="s">
        <v>21</v>
      </c>
      <c r="P15406" t="s">
        <v>583</v>
      </c>
      <c r="Q15406" t="s">
        <v>59</v>
      </c>
    </row>
    <row r="15407" spans="1:17" hidden="1" x14ac:dyDescent="0.25">
      <c r="A15407" t="s">
        <v>60049</v>
      </c>
      <c r="B15407" t="s">
        <v>60050</v>
      </c>
      <c r="C15407" s="1" t="str">
        <f t="shared" si="2253"/>
        <v>21:0767</v>
      </c>
      <c r="D15407" s="1" t="str">
        <f t="shared" si="2260"/>
        <v>21:0220</v>
      </c>
      <c r="E15407" t="s">
        <v>60051</v>
      </c>
      <c r="F15407" t="s">
        <v>60052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 t="s">
        <v>1247</v>
      </c>
      <c r="P15407" t="s">
        <v>356</v>
      </c>
      <c r="Q15407" t="s">
        <v>365</v>
      </c>
    </row>
    <row r="15408" spans="1:17" hidden="1" x14ac:dyDescent="0.25">
      <c r="A15408" t="s">
        <v>60053</v>
      </c>
      <c r="B15408" t="s">
        <v>60054</v>
      </c>
      <c r="C15408" s="1" t="str">
        <f t="shared" si="2253"/>
        <v>21:0767</v>
      </c>
      <c r="D15408" s="1" t="str">
        <f>HYPERLINK("http://geochem.nrcan.gc.ca/cdogs/content/svy/svy_e.htm", "")</f>
        <v/>
      </c>
      <c r="G15408" s="1" t="str">
        <f>HYPERLINK("http://geochem.nrcan.gc.ca/cdogs/content/cr_/cr_00089_e.htm", "89")</f>
        <v>89</v>
      </c>
      <c r="J15408" t="s">
        <v>11703</v>
      </c>
      <c r="K15408" t="s">
        <v>11704</v>
      </c>
      <c r="O15408" t="s">
        <v>29632</v>
      </c>
      <c r="P15408" t="s">
        <v>631</v>
      </c>
      <c r="Q15408" t="s">
        <v>365</v>
      </c>
    </row>
    <row r="15409" spans="1:17" hidden="1" x14ac:dyDescent="0.25">
      <c r="A15409" t="s">
        <v>60055</v>
      </c>
      <c r="B15409" t="s">
        <v>60056</v>
      </c>
      <c r="C15409" s="1" t="str">
        <f t="shared" si="2253"/>
        <v>21:0767</v>
      </c>
      <c r="D15409" s="1" t="str">
        <f t="shared" ref="D15409:D15431" si="2263">HYPERLINK("http://geochem.nrcan.gc.ca/cdogs/content/svy/svy210220_e.htm", "21:0220")</f>
        <v>21:0220</v>
      </c>
      <c r="E15409" t="s">
        <v>60057</v>
      </c>
      <c r="F15409" t="s">
        <v>60058</v>
      </c>
      <c r="H15409">
        <v>62.813010200000001</v>
      </c>
      <c r="I15409">
        <v>-132.4596904</v>
      </c>
      <c r="J15409" s="1" t="str">
        <f t="shared" ref="J15409:J15431" si="2264">HYPERLINK("http://geochem.nrcan.gc.ca/cdogs/content/kwd/kwd020018_e.htm", "Fluid (stream)")</f>
        <v>Fluid (stream)</v>
      </c>
      <c r="K15409" s="1" t="str">
        <f t="shared" ref="K15409:K15431" si="2265">HYPERLINK("http://geochem.nrcan.gc.ca/cdogs/content/kwd/kwd080007_e.htm", "Untreated Water")</f>
        <v>Untreated Water</v>
      </c>
      <c r="O15409" t="s">
        <v>21</v>
      </c>
      <c r="P15409" t="s">
        <v>397</v>
      </c>
      <c r="Q15409" t="s">
        <v>35</v>
      </c>
    </row>
    <row r="15410" spans="1:17" hidden="1" x14ac:dyDescent="0.25">
      <c r="A15410" t="s">
        <v>60059</v>
      </c>
      <c r="B15410" t="s">
        <v>60060</v>
      </c>
      <c r="C15410" s="1" t="str">
        <f t="shared" si="2253"/>
        <v>21:0767</v>
      </c>
      <c r="D15410" s="1" t="str">
        <f t="shared" si="2263"/>
        <v>21:0220</v>
      </c>
      <c r="E15410" t="s">
        <v>60061</v>
      </c>
      <c r="F15410" t="s">
        <v>60062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 t="s">
        <v>21</v>
      </c>
      <c r="P15410" t="s">
        <v>2212</v>
      </c>
      <c r="Q15410" t="s">
        <v>29</v>
      </c>
    </row>
    <row r="15411" spans="1:17" hidden="1" x14ac:dyDescent="0.25">
      <c r="A15411" t="s">
        <v>60063</v>
      </c>
      <c r="B15411" t="s">
        <v>60064</v>
      </c>
      <c r="C15411" s="1" t="str">
        <f t="shared" si="2253"/>
        <v>21:0767</v>
      </c>
      <c r="D15411" s="1" t="str">
        <f t="shared" si="2263"/>
        <v>21:0220</v>
      </c>
      <c r="E15411" t="s">
        <v>60065</v>
      </c>
      <c r="F15411" t="s">
        <v>60066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 t="s">
        <v>21</v>
      </c>
      <c r="P15411" t="s">
        <v>583</v>
      </c>
      <c r="Q15411" t="s">
        <v>46</v>
      </c>
    </row>
    <row r="15412" spans="1:17" hidden="1" x14ac:dyDescent="0.25">
      <c r="A15412" t="s">
        <v>60067</v>
      </c>
      <c r="B15412" t="s">
        <v>60068</v>
      </c>
      <c r="C15412" s="1" t="str">
        <f t="shared" si="2253"/>
        <v>21:0767</v>
      </c>
      <c r="D15412" s="1" t="str">
        <f t="shared" si="2263"/>
        <v>21:0220</v>
      </c>
      <c r="E15412" t="s">
        <v>60069</v>
      </c>
      <c r="F15412" t="s">
        <v>60070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 t="s">
        <v>58370</v>
      </c>
      <c r="P15412" t="s">
        <v>356</v>
      </c>
      <c r="Q15412" t="s">
        <v>5130</v>
      </c>
    </row>
    <row r="15413" spans="1:17" hidden="1" x14ac:dyDescent="0.25">
      <c r="A15413" t="s">
        <v>60071</v>
      </c>
      <c r="B15413" t="s">
        <v>60072</v>
      </c>
      <c r="C15413" s="1" t="str">
        <f t="shared" si="2253"/>
        <v>21:0767</v>
      </c>
      <c r="D15413" s="1" t="str">
        <f t="shared" si="2263"/>
        <v>21:0220</v>
      </c>
      <c r="E15413" t="s">
        <v>60073</v>
      </c>
      <c r="F15413" t="s">
        <v>60074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 t="s">
        <v>21</v>
      </c>
      <c r="P15413" t="s">
        <v>45</v>
      </c>
      <c r="Q15413" t="s">
        <v>59</v>
      </c>
    </row>
    <row r="15414" spans="1:17" hidden="1" x14ac:dyDescent="0.25">
      <c r="A15414" t="s">
        <v>60075</v>
      </c>
      <c r="B15414" t="s">
        <v>60076</v>
      </c>
      <c r="C15414" s="1" t="str">
        <f t="shared" si="2253"/>
        <v>21:0767</v>
      </c>
      <c r="D15414" s="1" t="str">
        <f t="shared" si="2263"/>
        <v>21:0220</v>
      </c>
      <c r="E15414" t="s">
        <v>60077</v>
      </c>
      <c r="F15414" t="s">
        <v>60078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 t="s">
        <v>21</v>
      </c>
      <c r="P15414" t="s">
        <v>45</v>
      </c>
      <c r="Q15414" t="s">
        <v>35</v>
      </c>
    </row>
    <row r="15415" spans="1:17" hidden="1" x14ac:dyDescent="0.25">
      <c r="A15415" t="s">
        <v>60079</v>
      </c>
      <c r="B15415" t="s">
        <v>60080</v>
      </c>
      <c r="C15415" s="1" t="str">
        <f t="shared" si="2253"/>
        <v>21:0767</v>
      </c>
      <c r="D15415" s="1" t="str">
        <f t="shared" si="2263"/>
        <v>21:0220</v>
      </c>
      <c r="E15415" t="s">
        <v>60081</v>
      </c>
      <c r="F15415" t="s">
        <v>60082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 t="s">
        <v>21</v>
      </c>
      <c r="P15415" t="s">
        <v>87</v>
      </c>
      <c r="Q15415" t="s">
        <v>35</v>
      </c>
    </row>
    <row r="15416" spans="1:17" hidden="1" x14ac:dyDescent="0.25">
      <c r="A15416" t="s">
        <v>60083</v>
      </c>
      <c r="B15416" t="s">
        <v>60084</v>
      </c>
      <c r="C15416" s="1" t="str">
        <f t="shared" si="2253"/>
        <v>21:0767</v>
      </c>
      <c r="D15416" s="1" t="str">
        <f t="shared" si="2263"/>
        <v>21:0220</v>
      </c>
      <c r="E15416" t="s">
        <v>60085</v>
      </c>
      <c r="F15416" t="s">
        <v>60086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 t="s">
        <v>21</v>
      </c>
      <c r="P15416" t="s">
        <v>87</v>
      </c>
      <c r="Q15416" t="s">
        <v>29</v>
      </c>
    </row>
    <row r="15417" spans="1:17" hidden="1" x14ac:dyDescent="0.25">
      <c r="A15417" t="s">
        <v>60087</v>
      </c>
      <c r="B15417" t="s">
        <v>60088</v>
      </c>
      <c r="C15417" s="1" t="str">
        <f t="shared" si="2253"/>
        <v>21:0767</v>
      </c>
      <c r="D15417" s="1" t="str">
        <f t="shared" si="2263"/>
        <v>21:0220</v>
      </c>
      <c r="E15417" t="s">
        <v>60089</v>
      </c>
      <c r="F15417" t="s">
        <v>60090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 t="s">
        <v>21</v>
      </c>
      <c r="P15417" t="s">
        <v>87</v>
      </c>
      <c r="Q15417" t="s">
        <v>35</v>
      </c>
    </row>
    <row r="15418" spans="1:17" hidden="1" x14ac:dyDescent="0.25">
      <c r="A15418" t="s">
        <v>60091</v>
      </c>
      <c r="B15418" t="s">
        <v>60092</v>
      </c>
      <c r="C15418" s="1" t="str">
        <f t="shared" ref="C15418:C15481" si="2266">HYPERLINK("http://geochem.nrcan.gc.ca/cdogs/content/bdl/bdl210767_e.htm", "21:0767")</f>
        <v>21:0767</v>
      </c>
      <c r="D15418" s="1" t="str">
        <f t="shared" si="2263"/>
        <v>21:0220</v>
      </c>
      <c r="E15418" t="s">
        <v>60093</v>
      </c>
      <c r="F15418" t="s">
        <v>60094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 t="s">
        <v>21</v>
      </c>
      <c r="P15418" t="s">
        <v>87</v>
      </c>
      <c r="Q15418" t="s">
        <v>23</v>
      </c>
    </row>
    <row r="15419" spans="1:17" hidden="1" x14ac:dyDescent="0.25">
      <c r="A15419" t="s">
        <v>60095</v>
      </c>
      <c r="B15419" t="s">
        <v>60096</v>
      </c>
      <c r="C15419" s="1" t="str">
        <f t="shared" si="2266"/>
        <v>21:0767</v>
      </c>
      <c r="D15419" s="1" t="str">
        <f t="shared" si="2263"/>
        <v>21:0220</v>
      </c>
      <c r="E15419" t="s">
        <v>60097</v>
      </c>
      <c r="F15419" t="s">
        <v>60098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 t="s">
        <v>21</v>
      </c>
      <c r="P15419" t="s">
        <v>87</v>
      </c>
      <c r="Q15419" t="s">
        <v>35</v>
      </c>
    </row>
    <row r="15420" spans="1:17" hidden="1" x14ac:dyDescent="0.25">
      <c r="A15420" t="s">
        <v>60099</v>
      </c>
      <c r="B15420" t="s">
        <v>60100</v>
      </c>
      <c r="C15420" s="1" t="str">
        <f t="shared" si="2266"/>
        <v>21:0767</v>
      </c>
      <c r="D15420" s="1" t="str">
        <f t="shared" si="2263"/>
        <v>21:0220</v>
      </c>
      <c r="E15420" t="s">
        <v>60101</v>
      </c>
      <c r="F15420" t="s">
        <v>60102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 t="s">
        <v>21</v>
      </c>
      <c r="P15420" t="s">
        <v>87</v>
      </c>
      <c r="Q15420" t="s">
        <v>522</v>
      </c>
    </row>
    <row r="15421" spans="1:17" hidden="1" x14ac:dyDescent="0.25">
      <c r="A15421" t="s">
        <v>60103</v>
      </c>
      <c r="B15421" t="s">
        <v>60104</v>
      </c>
      <c r="C15421" s="1" t="str">
        <f t="shared" si="2266"/>
        <v>21:0767</v>
      </c>
      <c r="D15421" s="1" t="str">
        <f t="shared" si="2263"/>
        <v>21:0220</v>
      </c>
      <c r="E15421" t="s">
        <v>60105</v>
      </c>
      <c r="F15421" t="s">
        <v>60106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 t="s">
        <v>551</v>
      </c>
      <c r="P15421" t="s">
        <v>87</v>
      </c>
      <c r="Q15421" t="s">
        <v>522</v>
      </c>
    </row>
    <row r="15422" spans="1:17" hidden="1" x14ac:dyDescent="0.25">
      <c r="A15422" t="s">
        <v>60107</v>
      </c>
      <c r="B15422" t="s">
        <v>60108</v>
      </c>
      <c r="C15422" s="1" t="str">
        <f t="shared" si="2266"/>
        <v>21:0767</v>
      </c>
      <c r="D15422" s="1" t="str">
        <f t="shared" si="2263"/>
        <v>21:0220</v>
      </c>
      <c r="E15422" t="s">
        <v>60105</v>
      </c>
      <c r="F15422" t="s">
        <v>60109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 t="s">
        <v>588</v>
      </c>
      <c r="P15422" t="s">
        <v>356</v>
      </c>
      <c r="Q15422" t="s">
        <v>522</v>
      </c>
    </row>
    <row r="15423" spans="1:17" hidden="1" x14ac:dyDescent="0.25">
      <c r="A15423" t="s">
        <v>60110</v>
      </c>
      <c r="B15423" t="s">
        <v>60111</v>
      </c>
      <c r="C15423" s="1" t="str">
        <f t="shared" si="2266"/>
        <v>21:0767</v>
      </c>
      <c r="D15423" s="1" t="str">
        <f t="shared" si="2263"/>
        <v>21:0220</v>
      </c>
      <c r="E15423" t="s">
        <v>60112</v>
      </c>
      <c r="F15423" t="s">
        <v>60113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 t="s">
        <v>21</v>
      </c>
      <c r="P15423" t="s">
        <v>87</v>
      </c>
      <c r="Q15423" t="s">
        <v>23</v>
      </c>
    </row>
    <row r="15424" spans="1:17" hidden="1" x14ac:dyDescent="0.25">
      <c r="A15424" t="s">
        <v>60114</v>
      </c>
      <c r="B15424" t="s">
        <v>60115</v>
      </c>
      <c r="C15424" s="1" t="str">
        <f t="shared" si="2266"/>
        <v>21:0767</v>
      </c>
      <c r="D15424" s="1" t="str">
        <f t="shared" si="2263"/>
        <v>21:0220</v>
      </c>
      <c r="E15424" t="s">
        <v>60116</v>
      </c>
      <c r="F15424" t="s">
        <v>60117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 t="s">
        <v>21</v>
      </c>
      <c r="P15424" t="s">
        <v>87</v>
      </c>
      <c r="Q15424" t="s">
        <v>392</v>
      </c>
    </row>
    <row r="15425" spans="1:17" hidden="1" x14ac:dyDescent="0.25">
      <c r="A15425" t="s">
        <v>60118</v>
      </c>
      <c r="B15425" t="s">
        <v>60119</v>
      </c>
      <c r="C15425" s="1" t="str">
        <f t="shared" si="2266"/>
        <v>21:0767</v>
      </c>
      <c r="D15425" s="1" t="str">
        <f t="shared" si="2263"/>
        <v>21:0220</v>
      </c>
      <c r="E15425" t="s">
        <v>60120</v>
      </c>
      <c r="F15425" t="s">
        <v>60121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  <c r="O15425" t="s">
        <v>108</v>
      </c>
      <c r="P15425" t="s">
        <v>108</v>
      </c>
      <c r="Q15425" t="s">
        <v>108</v>
      </c>
    </row>
    <row r="15426" spans="1:17" hidden="1" x14ac:dyDescent="0.25">
      <c r="A15426" t="s">
        <v>60122</v>
      </c>
      <c r="B15426" t="s">
        <v>60123</v>
      </c>
      <c r="C15426" s="1" t="str">
        <f t="shared" si="2266"/>
        <v>21:0767</v>
      </c>
      <c r="D15426" s="1" t="str">
        <f t="shared" si="2263"/>
        <v>21:0220</v>
      </c>
      <c r="E15426" t="s">
        <v>60124</v>
      </c>
      <c r="F15426" t="s">
        <v>60125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 t="s">
        <v>1818</v>
      </c>
      <c r="P15426" t="s">
        <v>45</v>
      </c>
      <c r="Q15426" t="s">
        <v>392</v>
      </c>
    </row>
    <row r="15427" spans="1:17" hidden="1" x14ac:dyDescent="0.25">
      <c r="A15427" t="s">
        <v>60126</v>
      </c>
      <c r="B15427" t="s">
        <v>60127</v>
      </c>
      <c r="C15427" s="1" t="str">
        <f t="shared" si="2266"/>
        <v>21:0767</v>
      </c>
      <c r="D15427" s="1" t="str">
        <f t="shared" si="2263"/>
        <v>21:0220</v>
      </c>
      <c r="E15427" t="s">
        <v>60128</v>
      </c>
      <c r="F15427" t="s">
        <v>60129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 t="s">
        <v>225</v>
      </c>
      <c r="P15427" t="s">
        <v>1515</v>
      </c>
      <c r="Q15427" t="s">
        <v>23</v>
      </c>
    </row>
    <row r="15428" spans="1:17" hidden="1" x14ac:dyDescent="0.25">
      <c r="A15428" t="s">
        <v>60130</v>
      </c>
      <c r="B15428" t="s">
        <v>60131</v>
      </c>
      <c r="C15428" s="1" t="str">
        <f t="shared" si="2266"/>
        <v>21:0767</v>
      </c>
      <c r="D15428" s="1" t="str">
        <f t="shared" si="2263"/>
        <v>21:0220</v>
      </c>
      <c r="E15428" t="s">
        <v>60132</v>
      </c>
      <c r="F15428" t="s">
        <v>60133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 t="s">
        <v>76</v>
      </c>
      <c r="P15428" t="s">
        <v>22</v>
      </c>
      <c r="Q15428" t="s">
        <v>392</v>
      </c>
    </row>
    <row r="15429" spans="1:17" hidden="1" x14ac:dyDescent="0.25">
      <c r="A15429" t="s">
        <v>60134</v>
      </c>
      <c r="B15429" t="s">
        <v>60135</v>
      </c>
      <c r="C15429" s="1" t="str">
        <f t="shared" si="2266"/>
        <v>21:0767</v>
      </c>
      <c r="D15429" s="1" t="str">
        <f t="shared" si="2263"/>
        <v>21:0220</v>
      </c>
      <c r="E15429" t="s">
        <v>60136</v>
      </c>
      <c r="F15429" t="s">
        <v>60137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 t="s">
        <v>2418</v>
      </c>
      <c r="P15429" t="s">
        <v>22</v>
      </c>
      <c r="Q15429" t="s">
        <v>59</v>
      </c>
    </row>
    <row r="15430" spans="1:17" hidden="1" x14ac:dyDescent="0.25">
      <c r="A15430" t="s">
        <v>60138</v>
      </c>
      <c r="B15430" t="s">
        <v>60139</v>
      </c>
      <c r="C15430" s="1" t="str">
        <f t="shared" si="2266"/>
        <v>21:0767</v>
      </c>
      <c r="D15430" s="1" t="str">
        <f t="shared" si="2263"/>
        <v>21:0220</v>
      </c>
      <c r="E15430" t="s">
        <v>60140</v>
      </c>
      <c r="F15430" t="s">
        <v>60141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 t="s">
        <v>2129</v>
      </c>
      <c r="P15430" t="s">
        <v>45</v>
      </c>
      <c r="Q15430" t="s">
        <v>35</v>
      </c>
    </row>
    <row r="15431" spans="1:17" hidden="1" x14ac:dyDescent="0.25">
      <c r="A15431" t="s">
        <v>60142</v>
      </c>
      <c r="B15431" t="s">
        <v>60143</v>
      </c>
      <c r="C15431" s="1" t="str">
        <f t="shared" si="2266"/>
        <v>21:0767</v>
      </c>
      <c r="D15431" s="1" t="str">
        <f t="shared" si="2263"/>
        <v>21:0220</v>
      </c>
      <c r="E15431" t="s">
        <v>60144</v>
      </c>
      <c r="F15431" t="s">
        <v>60145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 t="s">
        <v>2720</v>
      </c>
      <c r="P15431" t="s">
        <v>45</v>
      </c>
      <c r="Q15431" t="s">
        <v>5130</v>
      </c>
    </row>
    <row r="15432" spans="1:17" hidden="1" x14ac:dyDescent="0.25">
      <c r="A15432" t="s">
        <v>60146</v>
      </c>
      <c r="B15432" t="s">
        <v>60147</v>
      </c>
      <c r="C15432" s="1" t="str">
        <f t="shared" si="2266"/>
        <v>21:0767</v>
      </c>
      <c r="D15432" s="1" t="str">
        <f>HYPERLINK("http://geochem.nrcan.gc.ca/cdogs/content/svy/svy_e.htm", "")</f>
        <v/>
      </c>
      <c r="G15432" s="1" t="str">
        <f>HYPERLINK("http://geochem.nrcan.gc.ca/cdogs/content/cr_/cr_00087_e.htm", "87")</f>
        <v>87</v>
      </c>
      <c r="J15432" t="s">
        <v>11703</v>
      </c>
      <c r="K15432" t="s">
        <v>11704</v>
      </c>
      <c r="O15432" t="s">
        <v>5563</v>
      </c>
      <c r="P15432" t="s">
        <v>356</v>
      </c>
      <c r="Q15432" t="s">
        <v>23</v>
      </c>
    </row>
    <row r="15433" spans="1:17" hidden="1" x14ac:dyDescent="0.25">
      <c r="A15433" t="s">
        <v>60148</v>
      </c>
      <c r="B15433" t="s">
        <v>60149</v>
      </c>
      <c r="C15433" s="1" t="str">
        <f t="shared" si="2266"/>
        <v>21:0767</v>
      </c>
      <c r="D15433" s="1" t="str">
        <f t="shared" ref="D15433:D15451" si="2267">HYPERLINK("http://geochem.nrcan.gc.ca/cdogs/content/svy/svy210220_e.htm", "21:0220")</f>
        <v>21:0220</v>
      </c>
      <c r="E15433" t="s">
        <v>60150</v>
      </c>
      <c r="F15433" t="s">
        <v>60151</v>
      </c>
      <c r="H15433">
        <v>62.734866799999999</v>
      </c>
      <c r="I15433">
        <v>-132.44575879999999</v>
      </c>
      <c r="J15433" s="1" t="str">
        <f t="shared" ref="J15433:J15451" si="2268">HYPERLINK("http://geochem.nrcan.gc.ca/cdogs/content/kwd/kwd020018_e.htm", "Fluid (stream)")</f>
        <v>Fluid (stream)</v>
      </c>
      <c r="K15433" s="1" t="str">
        <f t="shared" ref="K15433:K15451" si="2269">HYPERLINK("http://geochem.nrcan.gc.ca/cdogs/content/kwd/kwd080007_e.htm", "Untreated Water")</f>
        <v>Untreated Water</v>
      </c>
      <c r="O15433" t="s">
        <v>3065</v>
      </c>
      <c r="P15433" t="s">
        <v>45</v>
      </c>
      <c r="Q15433" t="s">
        <v>392</v>
      </c>
    </row>
    <row r="15434" spans="1:17" hidden="1" x14ac:dyDescent="0.25">
      <c r="A15434" t="s">
        <v>60152</v>
      </c>
      <c r="B15434" t="s">
        <v>60153</v>
      </c>
      <c r="C15434" s="1" t="str">
        <f t="shared" si="2266"/>
        <v>21:0767</v>
      </c>
      <c r="D15434" s="1" t="str">
        <f t="shared" si="2267"/>
        <v>21:0220</v>
      </c>
      <c r="E15434" t="s">
        <v>60154</v>
      </c>
      <c r="F15434" t="s">
        <v>60155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 t="s">
        <v>3089</v>
      </c>
      <c r="P15434" t="s">
        <v>45</v>
      </c>
      <c r="Q15434" t="s">
        <v>3475</v>
      </c>
    </row>
    <row r="15435" spans="1:17" hidden="1" x14ac:dyDescent="0.25">
      <c r="A15435" t="s">
        <v>60156</v>
      </c>
      <c r="B15435" t="s">
        <v>60157</v>
      </c>
      <c r="C15435" s="1" t="str">
        <f t="shared" si="2266"/>
        <v>21:0767</v>
      </c>
      <c r="D15435" s="1" t="str">
        <f t="shared" si="2267"/>
        <v>21:0220</v>
      </c>
      <c r="E15435" t="s">
        <v>60158</v>
      </c>
      <c r="F15435" t="s">
        <v>60159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 t="s">
        <v>21</v>
      </c>
      <c r="P15435" t="s">
        <v>2212</v>
      </c>
      <c r="Q15435" t="s">
        <v>198</v>
      </c>
    </row>
    <row r="15436" spans="1:17" hidden="1" x14ac:dyDescent="0.25">
      <c r="A15436" t="s">
        <v>60160</v>
      </c>
      <c r="B15436" t="s">
        <v>60161</v>
      </c>
      <c r="C15436" s="1" t="str">
        <f t="shared" si="2266"/>
        <v>21:0767</v>
      </c>
      <c r="D15436" s="1" t="str">
        <f t="shared" si="2267"/>
        <v>21:0220</v>
      </c>
      <c r="E15436" t="s">
        <v>60162</v>
      </c>
      <c r="F15436" t="s">
        <v>60163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 t="s">
        <v>21</v>
      </c>
      <c r="P15436" t="s">
        <v>22</v>
      </c>
      <c r="Q15436" t="s">
        <v>215</v>
      </c>
    </row>
    <row r="15437" spans="1:17" hidden="1" x14ac:dyDescent="0.25">
      <c r="A15437" t="s">
        <v>60164</v>
      </c>
      <c r="B15437" t="s">
        <v>60165</v>
      </c>
      <c r="C15437" s="1" t="str">
        <f t="shared" si="2266"/>
        <v>21:0767</v>
      </c>
      <c r="D15437" s="1" t="str">
        <f t="shared" si="2267"/>
        <v>21:0220</v>
      </c>
      <c r="E15437" t="s">
        <v>60166</v>
      </c>
      <c r="F15437" t="s">
        <v>60167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 t="s">
        <v>551</v>
      </c>
      <c r="P15437" t="s">
        <v>45</v>
      </c>
      <c r="Q15437" t="s">
        <v>522</v>
      </c>
    </row>
    <row r="15438" spans="1:17" hidden="1" x14ac:dyDescent="0.25">
      <c r="A15438" t="s">
        <v>60168</v>
      </c>
      <c r="B15438" t="s">
        <v>60169</v>
      </c>
      <c r="C15438" s="1" t="str">
        <f t="shared" si="2266"/>
        <v>21:0767</v>
      </c>
      <c r="D15438" s="1" t="str">
        <f t="shared" si="2267"/>
        <v>21:0220</v>
      </c>
      <c r="E15438" t="s">
        <v>60170</v>
      </c>
      <c r="F15438" t="s">
        <v>60171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 t="s">
        <v>21</v>
      </c>
      <c r="P15438" t="s">
        <v>22</v>
      </c>
      <c r="Q15438" t="s">
        <v>59</v>
      </c>
    </row>
    <row r="15439" spans="1:17" hidden="1" x14ac:dyDescent="0.25">
      <c r="A15439" t="s">
        <v>60172</v>
      </c>
      <c r="B15439" t="s">
        <v>60173</v>
      </c>
      <c r="C15439" s="1" t="str">
        <f t="shared" si="2266"/>
        <v>21:0767</v>
      </c>
      <c r="D15439" s="1" t="str">
        <f t="shared" si="2267"/>
        <v>21:0220</v>
      </c>
      <c r="E15439" t="s">
        <v>60174</v>
      </c>
      <c r="F15439" t="s">
        <v>60175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 t="s">
        <v>60176</v>
      </c>
      <c r="P15439" t="s">
        <v>2212</v>
      </c>
      <c r="Q15439" t="s">
        <v>522</v>
      </c>
    </row>
    <row r="15440" spans="1:17" hidden="1" x14ac:dyDescent="0.25">
      <c r="A15440" t="s">
        <v>60177</v>
      </c>
      <c r="B15440" t="s">
        <v>60178</v>
      </c>
      <c r="C15440" s="1" t="str">
        <f t="shared" si="2266"/>
        <v>21:0767</v>
      </c>
      <c r="D15440" s="1" t="str">
        <f t="shared" si="2267"/>
        <v>21:0220</v>
      </c>
      <c r="E15440" t="s">
        <v>60179</v>
      </c>
      <c r="F15440" t="s">
        <v>60180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  <c r="O15440" t="s">
        <v>108</v>
      </c>
      <c r="P15440" t="s">
        <v>108</v>
      </c>
      <c r="Q15440" t="s">
        <v>108</v>
      </c>
    </row>
    <row r="15441" spans="1:17" hidden="1" x14ac:dyDescent="0.25">
      <c r="A15441" t="s">
        <v>60181</v>
      </c>
      <c r="B15441" t="s">
        <v>60182</v>
      </c>
      <c r="C15441" s="1" t="str">
        <f t="shared" si="2266"/>
        <v>21:0767</v>
      </c>
      <c r="D15441" s="1" t="str">
        <f t="shared" si="2267"/>
        <v>21:0220</v>
      </c>
      <c r="E15441" t="s">
        <v>60183</v>
      </c>
      <c r="F15441" t="s">
        <v>60184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 t="s">
        <v>21</v>
      </c>
      <c r="P15441" t="s">
        <v>3107</v>
      </c>
      <c r="Q15441" t="s">
        <v>52</v>
      </c>
    </row>
    <row r="15442" spans="1:17" hidden="1" x14ac:dyDescent="0.25">
      <c r="A15442" t="s">
        <v>60185</v>
      </c>
      <c r="B15442" t="s">
        <v>60186</v>
      </c>
      <c r="C15442" s="1" t="str">
        <f t="shared" si="2266"/>
        <v>21:0767</v>
      </c>
      <c r="D15442" s="1" t="str">
        <f t="shared" si="2267"/>
        <v>21:0220</v>
      </c>
      <c r="E15442" t="s">
        <v>60187</v>
      </c>
      <c r="F15442" t="s">
        <v>60188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 t="s">
        <v>52532</v>
      </c>
      <c r="P15442" t="s">
        <v>4464</v>
      </c>
      <c r="Q15442" t="s">
        <v>365</v>
      </c>
    </row>
    <row r="15443" spans="1:17" hidden="1" x14ac:dyDescent="0.25">
      <c r="A15443" t="s">
        <v>60189</v>
      </c>
      <c r="B15443" t="s">
        <v>60190</v>
      </c>
      <c r="C15443" s="1" t="str">
        <f t="shared" si="2266"/>
        <v>21:0767</v>
      </c>
      <c r="D15443" s="1" t="str">
        <f t="shared" si="2267"/>
        <v>21:0220</v>
      </c>
      <c r="E15443" t="s">
        <v>60191</v>
      </c>
      <c r="F15443" t="s">
        <v>60192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 t="s">
        <v>60193</v>
      </c>
      <c r="P15443" t="s">
        <v>880</v>
      </c>
      <c r="Q15443" t="s">
        <v>398</v>
      </c>
    </row>
    <row r="15444" spans="1:17" hidden="1" x14ac:dyDescent="0.25">
      <c r="A15444" t="s">
        <v>60194</v>
      </c>
      <c r="B15444" t="s">
        <v>60195</v>
      </c>
      <c r="C15444" s="1" t="str">
        <f t="shared" si="2266"/>
        <v>21:0767</v>
      </c>
      <c r="D15444" s="1" t="str">
        <f t="shared" si="2267"/>
        <v>21:0220</v>
      </c>
      <c r="E15444" t="s">
        <v>60191</v>
      </c>
      <c r="F15444" t="s">
        <v>60196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 t="s">
        <v>60197</v>
      </c>
      <c r="P15444" t="s">
        <v>4455</v>
      </c>
      <c r="Q15444" t="s">
        <v>398</v>
      </c>
    </row>
    <row r="15445" spans="1:17" hidden="1" x14ac:dyDescent="0.25">
      <c r="A15445" t="s">
        <v>60198</v>
      </c>
      <c r="B15445" t="s">
        <v>60199</v>
      </c>
      <c r="C15445" s="1" t="str">
        <f t="shared" si="2266"/>
        <v>21:0767</v>
      </c>
      <c r="D15445" s="1" t="str">
        <f t="shared" si="2267"/>
        <v>21:0220</v>
      </c>
      <c r="E15445" t="s">
        <v>60200</v>
      </c>
      <c r="F15445" t="s">
        <v>60201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 t="s">
        <v>59467</v>
      </c>
      <c r="P15445" t="s">
        <v>880</v>
      </c>
      <c r="Q15445" t="s">
        <v>398</v>
      </c>
    </row>
    <row r="15446" spans="1:17" hidden="1" x14ac:dyDescent="0.25">
      <c r="A15446" t="s">
        <v>60202</v>
      </c>
      <c r="B15446" t="s">
        <v>60203</v>
      </c>
      <c r="C15446" s="1" t="str">
        <f t="shared" si="2266"/>
        <v>21:0767</v>
      </c>
      <c r="D15446" s="1" t="str">
        <f t="shared" si="2267"/>
        <v>21:0220</v>
      </c>
      <c r="E15446" t="s">
        <v>60204</v>
      </c>
      <c r="F15446" t="s">
        <v>60205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 t="s">
        <v>51528</v>
      </c>
      <c r="P15446" t="s">
        <v>1631</v>
      </c>
      <c r="Q15446" t="s">
        <v>522</v>
      </c>
    </row>
    <row r="15447" spans="1:17" hidden="1" x14ac:dyDescent="0.25">
      <c r="A15447" t="s">
        <v>60206</v>
      </c>
      <c r="B15447" t="s">
        <v>60207</v>
      </c>
      <c r="C15447" s="1" t="str">
        <f t="shared" si="2266"/>
        <v>21:0767</v>
      </c>
      <c r="D15447" s="1" t="str">
        <f t="shared" si="2267"/>
        <v>21:0220</v>
      </c>
      <c r="E15447" t="s">
        <v>60208</v>
      </c>
      <c r="F15447" t="s">
        <v>60209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 t="s">
        <v>21</v>
      </c>
      <c r="P15447" t="s">
        <v>1515</v>
      </c>
      <c r="Q15447" t="s">
        <v>103</v>
      </c>
    </row>
    <row r="15448" spans="1:17" hidden="1" x14ac:dyDescent="0.25">
      <c r="A15448" t="s">
        <v>60210</v>
      </c>
      <c r="B15448" t="s">
        <v>60211</v>
      </c>
      <c r="C15448" s="1" t="str">
        <f t="shared" si="2266"/>
        <v>21:0767</v>
      </c>
      <c r="D15448" s="1" t="str">
        <f t="shared" si="2267"/>
        <v>21:0220</v>
      </c>
      <c r="E15448" t="s">
        <v>60212</v>
      </c>
      <c r="F15448" t="s">
        <v>60213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 t="s">
        <v>60214</v>
      </c>
      <c r="P15448" t="s">
        <v>830</v>
      </c>
      <c r="Q15448" t="s">
        <v>398</v>
      </c>
    </row>
    <row r="15449" spans="1:17" hidden="1" x14ac:dyDescent="0.25">
      <c r="A15449" t="s">
        <v>60215</v>
      </c>
      <c r="B15449" t="s">
        <v>60216</v>
      </c>
      <c r="C15449" s="1" t="str">
        <f t="shared" si="2266"/>
        <v>21:0767</v>
      </c>
      <c r="D15449" s="1" t="str">
        <f t="shared" si="2267"/>
        <v>21:0220</v>
      </c>
      <c r="E15449" t="s">
        <v>60217</v>
      </c>
      <c r="F15449" t="s">
        <v>60218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 t="s">
        <v>60219</v>
      </c>
      <c r="P15449" t="s">
        <v>631</v>
      </c>
      <c r="Q15449" t="s">
        <v>59</v>
      </c>
    </row>
    <row r="15450" spans="1:17" hidden="1" x14ac:dyDescent="0.25">
      <c r="A15450" t="s">
        <v>60220</v>
      </c>
      <c r="B15450" t="s">
        <v>60221</v>
      </c>
      <c r="C15450" s="1" t="str">
        <f t="shared" si="2266"/>
        <v>21:0767</v>
      </c>
      <c r="D15450" s="1" t="str">
        <f t="shared" si="2267"/>
        <v>21:0220</v>
      </c>
      <c r="E15450" t="s">
        <v>60222</v>
      </c>
      <c r="F15450" t="s">
        <v>60223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 t="s">
        <v>21</v>
      </c>
      <c r="P15450" t="s">
        <v>391</v>
      </c>
      <c r="Q15450" t="s">
        <v>103</v>
      </c>
    </row>
    <row r="15451" spans="1:17" hidden="1" x14ac:dyDescent="0.25">
      <c r="A15451" t="s">
        <v>60224</v>
      </c>
      <c r="B15451" t="s">
        <v>60225</v>
      </c>
      <c r="C15451" s="1" t="str">
        <f t="shared" si="2266"/>
        <v>21:0767</v>
      </c>
      <c r="D15451" s="1" t="str">
        <f t="shared" si="2267"/>
        <v>21:0220</v>
      </c>
      <c r="E15451" t="s">
        <v>60226</v>
      </c>
      <c r="F15451" t="s">
        <v>60227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 t="s">
        <v>21</v>
      </c>
      <c r="P15451" t="s">
        <v>636</v>
      </c>
      <c r="Q15451" t="s">
        <v>103</v>
      </c>
    </row>
    <row r="15452" spans="1:17" hidden="1" x14ac:dyDescent="0.25">
      <c r="A15452" t="s">
        <v>60228</v>
      </c>
      <c r="B15452" t="s">
        <v>60229</v>
      </c>
      <c r="C15452" s="1" t="str">
        <f t="shared" si="2266"/>
        <v>21:0767</v>
      </c>
      <c r="D15452" s="1" t="str">
        <f>HYPERLINK("http://geochem.nrcan.gc.ca/cdogs/content/svy/svy_e.htm", "")</f>
        <v/>
      </c>
      <c r="G15452" s="1" t="str">
        <f>HYPERLINK("http://geochem.nrcan.gc.ca/cdogs/content/cr_/cr_00088_e.htm", "88")</f>
        <v>88</v>
      </c>
      <c r="J15452" t="s">
        <v>11703</v>
      </c>
      <c r="K15452" t="s">
        <v>11704</v>
      </c>
      <c r="O15452" t="s">
        <v>21</v>
      </c>
      <c r="P15452" t="s">
        <v>1515</v>
      </c>
      <c r="Q15452" t="s">
        <v>522</v>
      </c>
    </row>
    <row r="15453" spans="1:17" hidden="1" x14ac:dyDescent="0.25">
      <c r="A15453" t="s">
        <v>60230</v>
      </c>
      <c r="B15453" t="s">
        <v>60231</v>
      </c>
      <c r="C15453" s="1" t="str">
        <f t="shared" si="2266"/>
        <v>21:0767</v>
      </c>
      <c r="D15453" s="1" t="str">
        <f t="shared" ref="D15453:D15465" si="2270">HYPERLINK("http://geochem.nrcan.gc.ca/cdogs/content/svy/svy210220_e.htm", "21:0220")</f>
        <v>21:0220</v>
      </c>
      <c r="E15453" t="s">
        <v>60232</v>
      </c>
      <c r="F15453" t="s">
        <v>60233</v>
      </c>
      <c r="H15453">
        <v>62.884970000000003</v>
      </c>
      <c r="I15453">
        <v>-132.63705590000001</v>
      </c>
      <c r="J15453" s="1" t="str">
        <f t="shared" ref="J15453:J15465" si="2271">HYPERLINK("http://geochem.nrcan.gc.ca/cdogs/content/kwd/kwd020018_e.htm", "Fluid (stream)")</f>
        <v>Fluid (stream)</v>
      </c>
      <c r="K15453" s="1" t="str">
        <f t="shared" ref="K15453:K15465" si="2272">HYPERLINK("http://geochem.nrcan.gc.ca/cdogs/content/kwd/kwd080007_e.htm", "Untreated Water")</f>
        <v>Untreated Water</v>
      </c>
      <c r="O15453" t="s">
        <v>3655</v>
      </c>
      <c r="P15453" t="s">
        <v>391</v>
      </c>
      <c r="Q15453" t="s">
        <v>23</v>
      </c>
    </row>
    <row r="15454" spans="1:17" hidden="1" x14ac:dyDescent="0.25">
      <c r="A15454" t="s">
        <v>60234</v>
      </c>
      <c r="B15454" t="s">
        <v>60235</v>
      </c>
      <c r="C15454" s="1" t="str">
        <f t="shared" si="2266"/>
        <v>21:0767</v>
      </c>
      <c r="D15454" s="1" t="str">
        <f t="shared" si="2270"/>
        <v>21:0220</v>
      </c>
      <c r="E15454" t="s">
        <v>60236</v>
      </c>
      <c r="F15454" t="s">
        <v>60237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 t="s">
        <v>3060</v>
      </c>
      <c r="P15454" t="s">
        <v>2943</v>
      </c>
      <c r="Q15454" t="s">
        <v>392</v>
      </c>
    </row>
    <row r="15455" spans="1:17" hidden="1" x14ac:dyDescent="0.25">
      <c r="A15455" t="s">
        <v>60238</v>
      </c>
      <c r="B15455" t="s">
        <v>60239</v>
      </c>
      <c r="C15455" s="1" t="str">
        <f t="shared" si="2266"/>
        <v>21:0767</v>
      </c>
      <c r="D15455" s="1" t="str">
        <f t="shared" si="2270"/>
        <v>21:0220</v>
      </c>
      <c r="E15455" t="s">
        <v>60240</v>
      </c>
      <c r="F15455" t="s">
        <v>60241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 t="s">
        <v>27723</v>
      </c>
      <c r="P15455" t="s">
        <v>5755</v>
      </c>
      <c r="Q15455" t="s">
        <v>398</v>
      </c>
    </row>
    <row r="15456" spans="1:17" hidden="1" x14ac:dyDescent="0.25">
      <c r="A15456" t="s">
        <v>60242</v>
      </c>
      <c r="B15456" t="s">
        <v>60243</v>
      </c>
      <c r="C15456" s="1" t="str">
        <f t="shared" si="2266"/>
        <v>21:0767</v>
      </c>
      <c r="D15456" s="1" t="str">
        <f t="shared" si="2270"/>
        <v>21:0220</v>
      </c>
      <c r="E15456" t="s">
        <v>60244</v>
      </c>
      <c r="F15456" t="s">
        <v>60245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 t="s">
        <v>55575</v>
      </c>
      <c r="P15456" t="s">
        <v>1631</v>
      </c>
      <c r="Q15456" t="s">
        <v>5130</v>
      </c>
    </row>
    <row r="15457" spans="1:17" hidden="1" x14ac:dyDescent="0.25">
      <c r="A15457" t="s">
        <v>60246</v>
      </c>
      <c r="B15457" t="s">
        <v>60247</v>
      </c>
      <c r="C15457" s="1" t="str">
        <f t="shared" si="2266"/>
        <v>21:0767</v>
      </c>
      <c r="D15457" s="1" t="str">
        <f t="shared" si="2270"/>
        <v>21:0220</v>
      </c>
      <c r="E15457" t="s">
        <v>60248</v>
      </c>
      <c r="F15457" t="s">
        <v>60249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  <c r="O15457" t="s">
        <v>108</v>
      </c>
      <c r="P15457" t="s">
        <v>108</v>
      </c>
      <c r="Q15457" t="s">
        <v>108</v>
      </c>
    </row>
    <row r="15458" spans="1:17" hidden="1" x14ac:dyDescent="0.25">
      <c r="A15458" t="s">
        <v>60250</v>
      </c>
      <c r="B15458" t="s">
        <v>60251</v>
      </c>
      <c r="C15458" s="1" t="str">
        <f t="shared" si="2266"/>
        <v>21:0767</v>
      </c>
      <c r="D15458" s="1" t="str">
        <f t="shared" si="2270"/>
        <v>21:0220</v>
      </c>
      <c r="E15458" t="s">
        <v>60252</v>
      </c>
      <c r="F15458" t="s">
        <v>60253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 t="s">
        <v>21</v>
      </c>
      <c r="P15458" t="s">
        <v>1515</v>
      </c>
      <c r="Q15458" t="s">
        <v>103</v>
      </c>
    </row>
    <row r="15459" spans="1:17" hidden="1" x14ac:dyDescent="0.25">
      <c r="A15459" t="s">
        <v>60254</v>
      </c>
      <c r="B15459" t="s">
        <v>60255</v>
      </c>
      <c r="C15459" s="1" t="str">
        <f t="shared" si="2266"/>
        <v>21:0767</v>
      </c>
      <c r="D15459" s="1" t="str">
        <f t="shared" si="2270"/>
        <v>21:0220</v>
      </c>
      <c r="E15459" t="s">
        <v>60256</v>
      </c>
      <c r="F15459" t="s">
        <v>60257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 t="s">
        <v>5641</v>
      </c>
      <c r="P15459" t="s">
        <v>397</v>
      </c>
      <c r="Q15459" t="s">
        <v>398</v>
      </c>
    </row>
    <row r="15460" spans="1:17" hidden="1" x14ac:dyDescent="0.25">
      <c r="A15460" t="s">
        <v>60258</v>
      </c>
      <c r="B15460" t="s">
        <v>60259</v>
      </c>
      <c r="C15460" s="1" t="str">
        <f t="shared" si="2266"/>
        <v>21:0767</v>
      </c>
      <c r="D15460" s="1" t="str">
        <f t="shared" si="2270"/>
        <v>21:0220</v>
      </c>
      <c r="E15460" t="s">
        <v>60260</v>
      </c>
      <c r="F15460" t="s">
        <v>60261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  <c r="O15460" t="s">
        <v>108</v>
      </c>
      <c r="P15460" t="s">
        <v>108</v>
      </c>
      <c r="Q15460" t="s">
        <v>108</v>
      </c>
    </row>
    <row r="15461" spans="1:17" hidden="1" x14ac:dyDescent="0.25">
      <c r="A15461" t="s">
        <v>60262</v>
      </c>
      <c r="B15461" t="s">
        <v>60263</v>
      </c>
      <c r="C15461" s="1" t="str">
        <f t="shared" si="2266"/>
        <v>21:0767</v>
      </c>
      <c r="D15461" s="1" t="str">
        <f t="shared" si="2270"/>
        <v>21:0220</v>
      </c>
      <c r="E15461" t="s">
        <v>60264</v>
      </c>
      <c r="F15461" t="s">
        <v>60265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 t="s">
        <v>3406</v>
      </c>
      <c r="P15461" t="s">
        <v>2212</v>
      </c>
      <c r="Q15461" t="s">
        <v>653</v>
      </c>
    </row>
    <row r="15462" spans="1:17" hidden="1" x14ac:dyDescent="0.25">
      <c r="A15462" t="s">
        <v>60266</v>
      </c>
      <c r="B15462" t="s">
        <v>60267</v>
      </c>
      <c r="C15462" s="1" t="str">
        <f t="shared" si="2266"/>
        <v>21:0767</v>
      </c>
      <c r="D15462" s="1" t="str">
        <f t="shared" si="2270"/>
        <v>21:0220</v>
      </c>
      <c r="E15462" t="s">
        <v>60264</v>
      </c>
      <c r="F15462" t="s">
        <v>60268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 t="s">
        <v>4378</v>
      </c>
      <c r="P15462" t="s">
        <v>397</v>
      </c>
      <c r="Q15462" t="s">
        <v>653</v>
      </c>
    </row>
    <row r="15463" spans="1:17" hidden="1" x14ac:dyDescent="0.25">
      <c r="A15463" t="s">
        <v>60269</v>
      </c>
      <c r="B15463" t="s">
        <v>60270</v>
      </c>
      <c r="C15463" s="1" t="str">
        <f t="shared" si="2266"/>
        <v>21:0767</v>
      </c>
      <c r="D15463" s="1" t="str">
        <f t="shared" si="2270"/>
        <v>21:0220</v>
      </c>
      <c r="E15463" t="s">
        <v>60271</v>
      </c>
      <c r="F15463" t="s">
        <v>60272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 t="s">
        <v>1818</v>
      </c>
      <c r="P15463" t="s">
        <v>391</v>
      </c>
      <c r="Q15463" t="s">
        <v>59</v>
      </c>
    </row>
    <row r="15464" spans="1:17" hidden="1" x14ac:dyDescent="0.25">
      <c r="A15464" t="s">
        <v>60273</v>
      </c>
      <c r="B15464" t="s">
        <v>60274</v>
      </c>
      <c r="C15464" s="1" t="str">
        <f t="shared" si="2266"/>
        <v>21:0767</v>
      </c>
      <c r="D15464" s="1" t="str">
        <f t="shared" si="2270"/>
        <v>21:0220</v>
      </c>
      <c r="E15464" t="s">
        <v>60275</v>
      </c>
      <c r="F15464" t="s">
        <v>60276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 t="s">
        <v>1247</v>
      </c>
      <c r="P15464" t="s">
        <v>1631</v>
      </c>
      <c r="Q15464" t="s">
        <v>35</v>
      </c>
    </row>
    <row r="15465" spans="1:17" hidden="1" x14ac:dyDescent="0.25">
      <c r="A15465" t="s">
        <v>60277</v>
      </c>
      <c r="B15465" t="s">
        <v>60278</v>
      </c>
      <c r="C15465" s="1" t="str">
        <f t="shared" si="2266"/>
        <v>21:0767</v>
      </c>
      <c r="D15465" s="1" t="str">
        <f t="shared" si="2270"/>
        <v>21:0220</v>
      </c>
      <c r="E15465" t="s">
        <v>60279</v>
      </c>
      <c r="F15465" t="s">
        <v>60280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 t="s">
        <v>154</v>
      </c>
      <c r="P15465" t="s">
        <v>1515</v>
      </c>
      <c r="Q15465" t="s">
        <v>59</v>
      </c>
    </row>
    <row r="15466" spans="1:17" hidden="1" x14ac:dyDescent="0.25">
      <c r="A15466" t="s">
        <v>60281</v>
      </c>
      <c r="B15466" t="s">
        <v>60282</v>
      </c>
      <c r="C15466" s="1" t="str">
        <f t="shared" si="2266"/>
        <v>21:0767</v>
      </c>
      <c r="D15466" s="1" t="str">
        <f>HYPERLINK("http://geochem.nrcan.gc.ca/cdogs/content/svy/svy_e.htm", "")</f>
        <v/>
      </c>
      <c r="G15466" s="1" t="str">
        <f>HYPERLINK("http://geochem.nrcan.gc.ca/cdogs/content/cr_/cr_00087_e.htm", "87")</f>
        <v>87</v>
      </c>
      <c r="J15466" t="s">
        <v>11703</v>
      </c>
      <c r="K15466" t="s">
        <v>11704</v>
      </c>
      <c r="O15466" t="s">
        <v>4378</v>
      </c>
      <c r="P15466" t="s">
        <v>583</v>
      </c>
      <c r="Q15466" t="s">
        <v>23</v>
      </c>
    </row>
    <row r="15467" spans="1:17" hidden="1" x14ac:dyDescent="0.25">
      <c r="A15467" t="s">
        <v>60283</v>
      </c>
      <c r="B15467" t="s">
        <v>60284</v>
      </c>
      <c r="C15467" s="1" t="str">
        <f t="shared" si="2266"/>
        <v>21:0767</v>
      </c>
      <c r="D15467" s="1" t="str">
        <f t="shared" ref="D15467:D15484" si="2273">HYPERLINK("http://geochem.nrcan.gc.ca/cdogs/content/svy/svy210220_e.htm", "21:0220")</f>
        <v>21:0220</v>
      </c>
      <c r="E15467" t="s">
        <v>60285</v>
      </c>
      <c r="F15467" t="s">
        <v>60286</v>
      </c>
      <c r="H15467">
        <v>62.649509500000001</v>
      </c>
      <c r="I15467">
        <v>-132.1160959</v>
      </c>
      <c r="J15467" s="1" t="str">
        <f t="shared" ref="J15467:J15484" si="2274">HYPERLINK("http://geochem.nrcan.gc.ca/cdogs/content/kwd/kwd020018_e.htm", "Fluid (stream)")</f>
        <v>Fluid (stream)</v>
      </c>
      <c r="K15467" s="1" t="str">
        <f t="shared" ref="K15467:K15484" si="2275">HYPERLINK("http://geochem.nrcan.gc.ca/cdogs/content/kwd/kwd080007_e.htm", "Untreated Water")</f>
        <v>Untreated Water</v>
      </c>
      <c r="O15467" t="s">
        <v>1630</v>
      </c>
      <c r="P15467" t="s">
        <v>2943</v>
      </c>
      <c r="Q15467" t="s">
        <v>392</v>
      </c>
    </row>
    <row r="15468" spans="1:17" hidden="1" x14ac:dyDescent="0.25">
      <c r="A15468" t="s">
        <v>60287</v>
      </c>
      <c r="B15468" t="s">
        <v>60288</v>
      </c>
      <c r="C15468" s="1" t="str">
        <f t="shared" si="2266"/>
        <v>21:0767</v>
      </c>
      <c r="D15468" s="1" t="str">
        <f t="shared" si="2273"/>
        <v>21:0220</v>
      </c>
      <c r="E15468" t="s">
        <v>60289</v>
      </c>
      <c r="F15468" t="s">
        <v>60290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 t="s">
        <v>21</v>
      </c>
      <c r="P15468" t="s">
        <v>1631</v>
      </c>
      <c r="Q15468" t="s">
        <v>522</v>
      </c>
    </row>
    <row r="15469" spans="1:17" hidden="1" x14ac:dyDescent="0.25">
      <c r="A15469" t="s">
        <v>60291</v>
      </c>
      <c r="B15469" t="s">
        <v>60292</v>
      </c>
      <c r="C15469" s="1" t="str">
        <f t="shared" si="2266"/>
        <v>21:0767</v>
      </c>
      <c r="D15469" s="1" t="str">
        <f t="shared" si="2273"/>
        <v>21:0220</v>
      </c>
      <c r="E15469" t="s">
        <v>60293</v>
      </c>
      <c r="F15469" t="s">
        <v>60294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 t="s">
        <v>3060</v>
      </c>
      <c r="P15469" t="s">
        <v>391</v>
      </c>
      <c r="Q15469" t="s">
        <v>59</v>
      </c>
    </row>
    <row r="15470" spans="1:17" hidden="1" x14ac:dyDescent="0.25">
      <c r="A15470" t="s">
        <v>60295</v>
      </c>
      <c r="B15470" t="s">
        <v>60296</v>
      </c>
      <c r="C15470" s="1" t="str">
        <f t="shared" si="2266"/>
        <v>21:0767</v>
      </c>
      <c r="D15470" s="1" t="str">
        <f t="shared" si="2273"/>
        <v>21:0220</v>
      </c>
      <c r="E15470" t="s">
        <v>60297</v>
      </c>
      <c r="F15470" t="s">
        <v>60298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 t="s">
        <v>653</v>
      </c>
      <c r="P15470" t="s">
        <v>8001</v>
      </c>
      <c r="Q15470" t="s">
        <v>392</v>
      </c>
    </row>
    <row r="15471" spans="1:17" hidden="1" x14ac:dyDescent="0.25">
      <c r="A15471" t="s">
        <v>60299</v>
      </c>
      <c r="B15471" t="s">
        <v>60300</v>
      </c>
      <c r="C15471" s="1" t="str">
        <f t="shared" si="2266"/>
        <v>21:0767</v>
      </c>
      <c r="D15471" s="1" t="str">
        <f t="shared" si="2273"/>
        <v>21:0220</v>
      </c>
      <c r="E15471" t="s">
        <v>60301</v>
      </c>
      <c r="F15471" t="s">
        <v>60302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 t="s">
        <v>21</v>
      </c>
      <c r="P15471" t="s">
        <v>631</v>
      </c>
      <c r="Q15471" t="s">
        <v>52</v>
      </c>
    </row>
    <row r="15472" spans="1:17" hidden="1" x14ac:dyDescent="0.25">
      <c r="A15472" t="s">
        <v>60303</v>
      </c>
      <c r="B15472" t="s">
        <v>60304</v>
      </c>
      <c r="C15472" s="1" t="str">
        <f t="shared" si="2266"/>
        <v>21:0767</v>
      </c>
      <c r="D15472" s="1" t="str">
        <f t="shared" si="2273"/>
        <v>21:0220</v>
      </c>
      <c r="E15472" t="s">
        <v>60305</v>
      </c>
      <c r="F15472" t="s">
        <v>60306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 t="s">
        <v>21</v>
      </c>
      <c r="P15472" t="s">
        <v>1515</v>
      </c>
      <c r="Q15472" t="s">
        <v>46</v>
      </c>
    </row>
    <row r="15473" spans="1:17" hidden="1" x14ac:dyDescent="0.25">
      <c r="A15473" t="s">
        <v>60307</v>
      </c>
      <c r="B15473" t="s">
        <v>60308</v>
      </c>
      <c r="C15473" s="1" t="str">
        <f t="shared" si="2266"/>
        <v>21:0767</v>
      </c>
      <c r="D15473" s="1" t="str">
        <f t="shared" si="2273"/>
        <v>21:0220</v>
      </c>
      <c r="E15473" t="s">
        <v>60309</v>
      </c>
      <c r="F15473" t="s">
        <v>60310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 t="s">
        <v>3085</v>
      </c>
      <c r="P15473" t="s">
        <v>1631</v>
      </c>
      <c r="Q15473" t="s">
        <v>522</v>
      </c>
    </row>
    <row r="15474" spans="1:17" hidden="1" x14ac:dyDescent="0.25">
      <c r="A15474" t="s">
        <v>60311</v>
      </c>
      <c r="B15474" t="s">
        <v>60312</v>
      </c>
      <c r="C15474" s="1" t="str">
        <f t="shared" si="2266"/>
        <v>21:0767</v>
      </c>
      <c r="D15474" s="1" t="str">
        <f t="shared" si="2273"/>
        <v>21:0220</v>
      </c>
      <c r="E15474" t="s">
        <v>60313</v>
      </c>
      <c r="F15474" t="s">
        <v>60314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 t="s">
        <v>60315</v>
      </c>
      <c r="P15474" t="s">
        <v>2943</v>
      </c>
      <c r="Q15474" t="s">
        <v>522</v>
      </c>
    </row>
    <row r="15475" spans="1:17" hidden="1" x14ac:dyDescent="0.25">
      <c r="A15475" t="s">
        <v>60316</v>
      </c>
      <c r="B15475" t="s">
        <v>60317</v>
      </c>
      <c r="C15475" s="1" t="str">
        <f t="shared" si="2266"/>
        <v>21:0767</v>
      </c>
      <c r="D15475" s="1" t="str">
        <f t="shared" si="2273"/>
        <v>21:0220</v>
      </c>
      <c r="E15475" t="s">
        <v>60318</v>
      </c>
      <c r="F15475" t="s">
        <v>60319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 t="s">
        <v>47414</v>
      </c>
      <c r="P15475" t="s">
        <v>631</v>
      </c>
      <c r="Q15475" t="s">
        <v>23</v>
      </c>
    </row>
    <row r="15476" spans="1:17" hidden="1" x14ac:dyDescent="0.25">
      <c r="A15476" t="s">
        <v>60320</v>
      </c>
      <c r="B15476" t="s">
        <v>60321</v>
      </c>
      <c r="C15476" s="1" t="str">
        <f t="shared" si="2266"/>
        <v>21:0767</v>
      </c>
      <c r="D15476" s="1" t="str">
        <f t="shared" si="2273"/>
        <v>21:0220</v>
      </c>
      <c r="E15476" t="s">
        <v>60322</v>
      </c>
      <c r="F15476" t="s">
        <v>60323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 t="s">
        <v>370</v>
      </c>
      <c r="P15476" t="s">
        <v>1515</v>
      </c>
      <c r="Q15476" t="s">
        <v>71</v>
      </c>
    </row>
    <row r="15477" spans="1:17" hidden="1" x14ac:dyDescent="0.25">
      <c r="A15477" t="s">
        <v>60324</v>
      </c>
      <c r="B15477" t="s">
        <v>60325</v>
      </c>
      <c r="C15477" s="1" t="str">
        <f t="shared" si="2266"/>
        <v>21:0767</v>
      </c>
      <c r="D15477" s="1" t="str">
        <f t="shared" si="2273"/>
        <v>21:0220</v>
      </c>
      <c r="E15477" t="s">
        <v>60326</v>
      </c>
      <c r="F15477" t="s">
        <v>60327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 t="s">
        <v>21</v>
      </c>
      <c r="P15477" t="s">
        <v>880</v>
      </c>
      <c r="Q15477" t="s">
        <v>59</v>
      </c>
    </row>
    <row r="15478" spans="1:17" hidden="1" x14ac:dyDescent="0.25">
      <c r="A15478" t="s">
        <v>60328</v>
      </c>
      <c r="B15478" t="s">
        <v>60329</v>
      </c>
      <c r="C15478" s="1" t="str">
        <f t="shared" si="2266"/>
        <v>21:0767</v>
      </c>
      <c r="D15478" s="1" t="str">
        <f t="shared" si="2273"/>
        <v>21:0220</v>
      </c>
      <c r="E15478" t="s">
        <v>60330</v>
      </c>
      <c r="F15478" t="s">
        <v>60331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 t="s">
        <v>21</v>
      </c>
      <c r="P15478" t="s">
        <v>397</v>
      </c>
      <c r="Q15478" t="s">
        <v>215</v>
      </c>
    </row>
    <row r="15479" spans="1:17" hidden="1" x14ac:dyDescent="0.25">
      <c r="A15479" t="s">
        <v>60332</v>
      </c>
      <c r="B15479" t="s">
        <v>60333</v>
      </c>
      <c r="C15479" s="1" t="str">
        <f t="shared" si="2266"/>
        <v>21:0767</v>
      </c>
      <c r="D15479" s="1" t="str">
        <f t="shared" si="2273"/>
        <v>21:0220</v>
      </c>
      <c r="E15479" t="s">
        <v>60334</v>
      </c>
      <c r="F15479" t="s">
        <v>60335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 t="s">
        <v>701</v>
      </c>
      <c r="P15479" t="s">
        <v>391</v>
      </c>
      <c r="Q15479" t="s">
        <v>59</v>
      </c>
    </row>
    <row r="15480" spans="1:17" hidden="1" x14ac:dyDescent="0.25">
      <c r="A15480" t="s">
        <v>60336</v>
      </c>
      <c r="B15480" t="s">
        <v>60337</v>
      </c>
      <c r="C15480" s="1" t="str">
        <f t="shared" si="2266"/>
        <v>21:0767</v>
      </c>
      <c r="D15480" s="1" t="str">
        <f t="shared" si="2273"/>
        <v>21:0220</v>
      </c>
      <c r="E15480" t="s">
        <v>60334</v>
      </c>
      <c r="F15480" t="s">
        <v>60338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 t="s">
        <v>652</v>
      </c>
      <c r="P15480" t="s">
        <v>1631</v>
      </c>
      <c r="Q15480" t="s">
        <v>59</v>
      </c>
    </row>
    <row r="15481" spans="1:17" hidden="1" x14ac:dyDescent="0.25">
      <c r="A15481" t="s">
        <v>60339</v>
      </c>
      <c r="B15481" t="s">
        <v>60340</v>
      </c>
      <c r="C15481" s="1" t="str">
        <f t="shared" si="2266"/>
        <v>21:0767</v>
      </c>
      <c r="D15481" s="1" t="str">
        <f t="shared" si="2273"/>
        <v>21:0220</v>
      </c>
      <c r="E15481" t="s">
        <v>60341</v>
      </c>
      <c r="F15481" t="s">
        <v>60342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 t="s">
        <v>21</v>
      </c>
      <c r="P15481" t="s">
        <v>1515</v>
      </c>
      <c r="Q15481" t="s">
        <v>189</v>
      </c>
    </row>
    <row r="15482" spans="1:17" hidden="1" x14ac:dyDescent="0.25">
      <c r="A15482" t="s">
        <v>60343</v>
      </c>
      <c r="B15482" t="s">
        <v>60344</v>
      </c>
      <c r="C15482" s="1" t="str">
        <f t="shared" ref="C15482:C15493" si="2276">HYPERLINK("http://geochem.nrcan.gc.ca/cdogs/content/bdl/bdl210767_e.htm", "21:0767")</f>
        <v>21:0767</v>
      </c>
      <c r="D15482" s="1" t="str">
        <f t="shared" si="2273"/>
        <v>21:0220</v>
      </c>
      <c r="E15482" t="s">
        <v>60345</v>
      </c>
      <c r="F15482" t="s">
        <v>60346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 t="s">
        <v>21</v>
      </c>
      <c r="P15482" t="s">
        <v>1515</v>
      </c>
      <c r="Q15482" t="s">
        <v>93</v>
      </c>
    </row>
    <row r="15483" spans="1:17" hidden="1" x14ac:dyDescent="0.25">
      <c r="A15483" t="s">
        <v>60347</v>
      </c>
      <c r="B15483" t="s">
        <v>60348</v>
      </c>
      <c r="C15483" s="1" t="str">
        <f t="shared" si="2276"/>
        <v>21:0767</v>
      </c>
      <c r="D15483" s="1" t="str">
        <f t="shared" si="2273"/>
        <v>21:0220</v>
      </c>
      <c r="E15483" t="s">
        <v>60349</v>
      </c>
      <c r="F15483" t="s">
        <v>60350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 t="s">
        <v>21</v>
      </c>
      <c r="P15483" t="s">
        <v>636</v>
      </c>
      <c r="Q15483" t="s">
        <v>93</v>
      </c>
    </row>
    <row r="15484" spans="1:17" hidden="1" x14ac:dyDescent="0.25">
      <c r="A15484" t="s">
        <v>60351</v>
      </c>
      <c r="B15484" t="s">
        <v>60352</v>
      </c>
      <c r="C15484" s="1" t="str">
        <f t="shared" si="2276"/>
        <v>21:0767</v>
      </c>
      <c r="D15484" s="1" t="str">
        <f t="shared" si="2273"/>
        <v>21:0220</v>
      </c>
      <c r="E15484" t="s">
        <v>60353</v>
      </c>
      <c r="F15484" t="s">
        <v>60354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 t="s">
        <v>21</v>
      </c>
      <c r="P15484" t="s">
        <v>2943</v>
      </c>
      <c r="Q15484" t="s">
        <v>59</v>
      </c>
    </row>
    <row r="15485" spans="1:17" hidden="1" x14ac:dyDescent="0.25">
      <c r="A15485" t="s">
        <v>60355</v>
      </c>
      <c r="B15485" t="s">
        <v>60356</v>
      </c>
      <c r="C15485" s="1" t="str">
        <f t="shared" si="2276"/>
        <v>21:0767</v>
      </c>
      <c r="D15485" s="1" t="str">
        <f>HYPERLINK("http://geochem.nrcan.gc.ca/cdogs/content/svy/svy_e.htm", "")</f>
        <v/>
      </c>
      <c r="G15485" s="1" t="str">
        <f>HYPERLINK("http://geochem.nrcan.gc.ca/cdogs/content/cr_/cr_00087_e.htm", "87")</f>
        <v>87</v>
      </c>
      <c r="J15485" t="s">
        <v>11703</v>
      </c>
      <c r="K15485" t="s">
        <v>11704</v>
      </c>
      <c r="O15485" t="s">
        <v>5563</v>
      </c>
      <c r="P15485" t="s">
        <v>2212</v>
      </c>
      <c r="Q15485" t="s">
        <v>23</v>
      </c>
    </row>
    <row r="15486" spans="1:17" hidden="1" x14ac:dyDescent="0.25">
      <c r="A15486" t="s">
        <v>60357</v>
      </c>
      <c r="B15486" t="s">
        <v>60358</v>
      </c>
      <c r="C15486" s="1" t="str">
        <f t="shared" si="2276"/>
        <v>21:0767</v>
      </c>
      <c r="D15486" s="1" t="str">
        <f t="shared" ref="D15486:D15493" si="2277">HYPERLINK("http://geochem.nrcan.gc.ca/cdogs/content/svy/svy210220_e.htm", "21:0220")</f>
        <v>21:0220</v>
      </c>
      <c r="E15486" t="s">
        <v>60359</v>
      </c>
      <c r="F15486" t="s">
        <v>60360</v>
      </c>
      <c r="H15486">
        <v>62.782523599999998</v>
      </c>
      <c r="I15486">
        <v>-132.22189130000001</v>
      </c>
      <c r="J15486" s="1" t="str">
        <f t="shared" ref="J15486:J15509" si="2278">HYPERLINK("http://geochem.nrcan.gc.ca/cdogs/content/kwd/kwd020018_e.htm", "Fluid (stream)")</f>
        <v>Fluid (stream)</v>
      </c>
      <c r="K15486" s="1" t="str">
        <f t="shared" ref="K15486:K15509" si="2279">HYPERLINK("http://geochem.nrcan.gc.ca/cdogs/content/kwd/kwd080007_e.htm", "Untreated Water")</f>
        <v>Untreated Water</v>
      </c>
      <c r="O15486" t="s">
        <v>3406</v>
      </c>
      <c r="P15486" t="s">
        <v>391</v>
      </c>
      <c r="Q15486" t="s">
        <v>71</v>
      </c>
    </row>
    <row r="15487" spans="1:17" hidden="1" x14ac:dyDescent="0.25">
      <c r="A15487" t="s">
        <v>60361</v>
      </c>
      <c r="B15487" t="s">
        <v>60362</v>
      </c>
      <c r="C15487" s="1" t="str">
        <f t="shared" si="2276"/>
        <v>21:0767</v>
      </c>
      <c r="D15487" s="1" t="str">
        <f t="shared" si="2277"/>
        <v>21:0220</v>
      </c>
      <c r="E15487" t="s">
        <v>60363</v>
      </c>
      <c r="F15487" t="s">
        <v>60364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 t="s">
        <v>21</v>
      </c>
      <c r="P15487" t="s">
        <v>397</v>
      </c>
      <c r="Q15487" t="s">
        <v>365</v>
      </c>
    </row>
    <row r="15488" spans="1:17" hidden="1" x14ac:dyDescent="0.25">
      <c r="A15488" t="s">
        <v>60365</v>
      </c>
      <c r="B15488" t="s">
        <v>60366</v>
      </c>
      <c r="C15488" s="1" t="str">
        <f t="shared" si="2276"/>
        <v>21:0767</v>
      </c>
      <c r="D15488" s="1" t="str">
        <f t="shared" si="2277"/>
        <v>21:0220</v>
      </c>
      <c r="E15488" t="s">
        <v>60367</v>
      </c>
      <c r="F15488" t="s">
        <v>60368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  <c r="O15488" t="s">
        <v>108</v>
      </c>
      <c r="P15488" t="s">
        <v>108</v>
      </c>
      <c r="Q15488" t="s">
        <v>108</v>
      </c>
    </row>
    <row r="15489" spans="1:17" hidden="1" x14ac:dyDescent="0.25">
      <c r="A15489" t="s">
        <v>60369</v>
      </c>
      <c r="B15489" t="s">
        <v>60370</v>
      </c>
      <c r="C15489" s="1" t="str">
        <f t="shared" si="2276"/>
        <v>21:0767</v>
      </c>
      <c r="D15489" s="1" t="str">
        <f t="shared" si="2277"/>
        <v>21:0220</v>
      </c>
      <c r="E15489" t="s">
        <v>60371</v>
      </c>
      <c r="F15489" t="s">
        <v>60372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 t="s">
        <v>43165</v>
      </c>
      <c r="P15489" t="s">
        <v>631</v>
      </c>
      <c r="Q15489" t="s">
        <v>522</v>
      </c>
    </row>
    <row r="15490" spans="1:17" hidden="1" x14ac:dyDescent="0.25">
      <c r="A15490" t="s">
        <v>60373</v>
      </c>
      <c r="B15490" t="s">
        <v>60374</v>
      </c>
      <c r="C15490" s="1" t="str">
        <f t="shared" si="2276"/>
        <v>21:0767</v>
      </c>
      <c r="D15490" s="1" t="str">
        <f t="shared" si="2277"/>
        <v>21:0220</v>
      </c>
      <c r="E15490" t="s">
        <v>60375</v>
      </c>
      <c r="F15490" t="s">
        <v>60376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  <c r="O15490" t="s">
        <v>108</v>
      </c>
      <c r="P15490" t="s">
        <v>108</v>
      </c>
      <c r="Q15490" t="s">
        <v>108</v>
      </c>
    </row>
    <row r="15491" spans="1:17" hidden="1" x14ac:dyDescent="0.25">
      <c r="A15491" t="s">
        <v>60377</v>
      </c>
      <c r="B15491" t="s">
        <v>60378</v>
      </c>
      <c r="C15491" s="1" t="str">
        <f t="shared" si="2276"/>
        <v>21:0767</v>
      </c>
      <c r="D15491" s="1" t="str">
        <f t="shared" si="2277"/>
        <v>21:0220</v>
      </c>
      <c r="E15491" t="s">
        <v>60379</v>
      </c>
      <c r="F15491" t="s">
        <v>60380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  <c r="O15491" t="s">
        <v>108</v>
      </c>
      <c r="P15491" t="s">
        <v>108</v>
      </c>
      <c r="Q15491" t="s">
        <v>108</v>
      </c>
    </row>
    <row r="15492" spans="1:17" hidden="1" x14ac:dyDescent="0.25">
      <c r="A15492" t="s">
        <v>60381</v>
      </c>
      <c r="B15492" t="s">
        <v>60382</v>
      </c>
      <c r="C15492" s="1" t="str">
        <f t="shared" si="2276"/>
        <v>21:0767</v>
      </c>
      <c r="D15492" s="1" t="str">
        <f t="shared" si="2277"/>
        <v>21:0220</v>
      </c>
      <c r="E15492" t="s">
        <v>60383</v>
      </c>
      <c r="F15492" t="s">
        <v>60384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 t="s">
        <v>21</v>
      </c>
      <c r="P15492" t="s">
        <v>1515</v>
      </c>
      <c r="Q15492" t="s">
        <v>522</v>
      </c>
    </row>
    <row r="15493" spans="1:17" hidden="1" x14ac:dyDescent="0.25">
      <c r="A15493" t="s">
        <v>60385</v>
      </c>
      <c r="B15493" t="s">
        <v>60386</v>
      </c>
      <c r="C15493" s="1" t="str">
        <f t="shared" si="2276"/>
        <v>21:0767</v>
      </c>
      <c r="D15493" s="1" t="str">
        <f t="shared" si="2277"/>
        <v>21:0220</v>
      </c>
      <c r="E15493" t="s">
        <v>60387</v>
      </c>
      <c r="F15493" t="s">
        <v>60388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 t="s">
        <v>21</v>
      </c>
      <c r="P15493" t="s">
        <v>1631</v>
      </c>
      <c r="Q15493" t="s">
        <v>93</v>
      </c>
    </row>
    <row r="15494" spans="1:17" hidden="1" x14ac:dyDescent="0.25">
      <c r="A15494" t="s">
        <v>60389</v>
      </c>
      <c r="B15494" t="s">
        <v>60390</v>
      </c>
      <c r="C15494" s="1" t="str">
        <f t="shared" ref="C15494:C15557" si="2280">HYPERLINK("http://geochem.nrcan.gc.ca/cdogs/content/bdl/bdl210783_e.htm", "21:0783")</f>
        <v>21:0783</v>
      </c>
      <c r="D15494" s="1" t="str">
        <f t="shared" ref="D15494:D15509" si="2281">HYPERLINK("http://geochem.nrcan.gc.ca/cdogs/content/svy/svy210222_e.htm", "21:0222")</f>
        <v>21:0222</v>
      </c>
      <c r="E15494" t="s">
        <v>60391</v>
      </c>
      <c r="F15494" t="s">
        <v>60392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 t="s">
        <v>21</v>
      </c>
      <c r="P15494" t="s">
        <v>22</v>
      </c>
      <c r="Q15494" t="s">
        <v>71</v>
      </c>
    </row>
    <row r="15495" spans="1:17" hidden="1" x14ac:dyDescent="0.25">
      <c r="A15495" t="s">
        <v>60393</v>
      </c>
      <c r="B15495" t="s">
        <v>60394</v>
      </c>
      <c r="C15495" s="1" t="str">
        <f t="shared" si="2280"/>
        <v>21:0783</v>
      </c>
      <c r="D15495" s="1" t="str">
        <f t="shared" si="2281"/>
        <v>21:0222</v>
      </c>
      <c r="E15495" t="s">
        <v>60395</v>
      </c>
      <c r="F15495" t="s">
        <v>60396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 t="s">
        <v>21</v>
      </c>
      <c r="P15495" t="s">
        <v>22</v>
      </c>
      <c r="Q15495" t="s">
        <v>46</v>
      </c>
    </row>
    <row r="15496" spans="1:17" hidden="1" x14ac:dyDescent="0.25">
      <c r="A15496" t="s">
        <v>60397</v>
      </c>
      <c r="B15496" t="s">
        <v>60398</v>
      </c>
      <c r="C15496" s="1" t="str">
        <f t="shared" si="2280"/>
        <v>21:0783</v>
      </c>
      <c r="D15496" s="1" t="str">
        <f t="shared" si="2281"/>
        <v>21:0222</v>
      </c>
      <c r="E15496" t="s">
        <v>60399</v>
      </c>
      <c r="F15496" t="s">
        <v>60400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 t="s">
        <v>21</v>
      </c>
      <c r="P15496" t="s">
        <v>583</v>
      </c>
      <c r="Q15496" t="s">
        <v>29</v>
      </c>
    </row>
    <row r="15497" spans="1:17" hidden="1" x14ac:dyDescent="0.25">
      <c r="A15497" t="s">
        <v>60401</v>
      </c>
      <c r="B15497" t="s">
        <v>60402</v>
      </c>
      <c r="C15497" s="1" t="str">
        <f t="shared" si="2280"/>
        <v>21:0783</v>
      </c>
      <c r="D15497" s="1" t="str">
        <f t="shared" si="2281"/>
        <v>21:0222</v>
      </c>
      <c r="E15497" t="s">
        <v>60403</v>
      </c>
      <c r="F15497" t="s">
        <v>60404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  <c r="O15497" t="s">
        <v>108</v>
      </c>
      <c r="P15497" t="s">
        <v>108</v>
      </c>
      <c r="Q15497" t="s">
        <v>108</v>
      </c>
    </row>
    <row r="15498" spans="1:17" hidden="1" x14ac:dyDescent="0.25">
      <c r="A15498" t="s">
        <v>60405</v>
      </c>
      <c r="B15498" t="s">
        <v>60406</v>
      </c>
      <c r="C15498" s="1" t="str">
        <f t="shared" si="2280"/>
        <v>21:0783</v>
      </c>
      <c r="D15498" s="1" t="str">
        <f t="shared" si="2281"/>
        <v>21:0222</v>
      </c>
      <c r="E15498" t="s">
        <v>60407</v>
      </c>
      <c r="F15498" t="s">
        <v>60408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 t="s">
        <v>21</v>
      </c>
      <c r="P15498" t="s">
        <v>356</v>
      </c>
      <c r="Q15498" t="s">
        <v>2392</v>
      </c>
    </row>
    <row r="15499" spans="1:17" hidden="1" x14ac:dyDescent="0.25">
      <c r="A15499" t="s">
        <v>60409</v>
      </c>
      <c r="B15499" t="s">
        <v>60410</v>
      </c>
      <c r="C15499" s="1" t="str">
        <f t="shared" si="2280"/>
        <v>21:0783</v>
      </c>
      <c r="D15499" s="1" t="str">
        <f t="shared" si="2281"/>
        <v>21:0222</v>
      </c>
      <c r="E15499" t="s">
        <v>60411</v>
      </c>
      <c r="F15499" t="s">
        <v>60412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 t="s">
        <v>21</v>
      </c>
      <c r="P15499" t="s">
        <v>22</v>
      </c>
      <c r="Q15499" t="s">
        <v>23</v>
      </c>
    </row>
    <row r="15500" spans="1:17" hidden="1" x14ac:dyDescent="0.25">
      <c r="A15500" t="s">
        <v>60413</v>
      </c>
      <c r="B15500" t="s">
        <v>60414</v>
      </c>
      <c r="C15500" s="1" t="str">
        <f t="shared" si="2280"/>
        <v>21:0783</v>
      </c>
      <c r="D15500" s="1" t="str">
        <f t="shared" si="2281"/>
        <v>21:0222</v>
      </c>
      <c r="E15500" t="s">
        <v>60415</v>
      </c>
      <c r="F15500" t="s">
        <v>60416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 t="s">
        <v>21</v>
      </c>
      <c r="P15500" t="s">
        <v>583</v>
      </c>
      <c r="Q15500" t="s">
        <v>46</v>
      </c>
    </row>
    <row r="15501" spans="1:17" hidden="1" x14ac:dyDescent="0.25">
      <c r="A15501" t="s">
        <v>60417</v>
      </c>
      <c r="B15501" t="s">
        <v>60418</v>
      </c>
      <c r="C15501" s="1" t="str">
        <f t="shared" si="2280"/>
        <v>21:0783</v>
      </c>
      <c r="D15501" s="1" t="str">
        <f t="shared" si="2281"/>
        <v>21:0222</v>
      </c>
      <c r="E15501" t="s">
        <v>60419</v>
      </c>
      <c r="F15501" t="s">
        <v>60420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 t="s">
        <v>7860</v>
      </c>
      <c r="P15501" t="s">
        <v>2212</v>
      </c>
      <c r="Q15501" t="s">
        <v>392</v>
      </c>
    </row>
    <row r="15502" spans="1:17" hidden="1" x14ac:dyDescent="0.25">
      <c r="A15502" t="s">
        <v>60421</v>
      </c>
      <c r="B15502" t="s">
        <v>60422</v>
      </c>
      <c r="C15502" s="1" t="str">
        <f t="shared" si="2280"/>
        <v>21:0783</v>
      </c>
      <c r="D15502" s="1" t="str">
        <f t="shared" si="2281"/>
        <v>21:0222</v>
      </c>
      <c r="E15502" t="s">
        <v>60423</v>
      </c>
      <c r="F15502" t="s">
        <v>60424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 t="s">
        <v>16870</v>
      </c>
      <c r="P15502" t="s">
        <v>1515</v>
      </c>
      <c r="Q15502" t="s">
        <v>365</v>
      </c>
    </row>
    <row r="15503" spans="1:17" hidden="1" x14ac:dyDescent="0.25">
      <c r="A15503" t="s">
        <v>60425</v>
      </c>
      <c r="B15503" t="s">
        <v>60426</v>
      </c>
      <c r="C15503" s="1" t="str">
        <f t="shared" si="2280"/>
        <v>21:0783</v>
      </c>
      <c r="D15503" s="1" t="str">
        <f t="shared" si="2281"/>
        <v>21:0222</v>
      </c>
      <c r="E15503" t="s">
        <v>60427</v>
      </c>
      <c r="F15503" t="s">
        <v>60428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 t="s">
        <v>21</v>
      </c>
      <c r="P15503" t="s">
        <v>583</v>
      </c>
      <c r="Q15503" t="s">
        <v>189</v>
      </c>
    </row>
    <row r="15504" spans="1:17" hidden="1" x14ac:dyDescent="0.25">
      <c r="A15504" t="s">
        <v>60429</v>
      </c>
      <c r="B15504" t="s">
        <v>60430</v>
      </c>
      <c r="C15504" s="1" t="str">
        <f t="shared" si="2280"/>
        <v>21:0783</v>
      </c>
      <c r="D15504" s="1" t="str">
        <f t="shared" si="2281"/>
        <v>21:0222</v>
      </c>
      <c r="E15504" t="s">
        <v>60431</v>
      </c>
      <c r="F15504" t="s">
        <v>60432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 t="s">
        <v>21</v>
      </c>
      <c r="P15504" t="s">
        <v>22</v>
      </c>
      <c r="Q15504" t="s">
        <v>189</v>
      </c>
    </row>
    <row r="15505" spans="1:17" hidden="1" x14ac:dyDescent="0.25">
      <c r="A15505" t="s">
        <v>60433</v>
      </c>
      <c r="B15505" t="s">
        <v>60434</v>
      </c>
      <c r="C15505" s="1" t="str">
        <f t="shared" si="2280"/>
        <v>21:0783</v>
      </c>
      <c r="D15505" s="1" t="str">
        <f t="shared" si="2281"/>
        <v>21:0222</v>
      </c>
      <c r="E15505" t="s">
        <v>60435</v>
      </c>
      <c r="F15505" t="s">
        <v>60436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 t="s">
        <v>21</v>
      </c>
      <c r="P15505" t="s">
        <v>356</v>
      </c>
      <c r="Q15505" t="s">
        <v>215</v>
      </c>
    </row>
    <row r="15506" spans="1:17" hidden="1" x14ac:dyDescent="0.25">
      <c r="A15506" t="s">
        <v>60437</v>
      </c>
      <c r="B15506" t="s">
        <v>60438</v>
      </c>
      <c r="C15506" s="1" t="str">
        <f t="shared" si="2280"/>
        <v>21:0783</v>
      </c>
      <c r="D15506" s="1" t="str">
        <f t="shared" si="2281"/>
        <v>21:0222</v>
      </c>
      <c r="E15506" t="s">
        <v>60439</v>
      </c>
      <c r="F15506" t="s">
        <v>60440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  <c r="O15506" t="s">
        <v>108</v>
      </c>
      <c r="P15506" t="s">
        <v>108</v>
      </c>
      <c r="Q15506" t="s">
        <v>108</v>
      </c>
    </row>
    <row r="15507" spans="1:17" hidden="1" x14ac:dyDescent="0.25">
      <c r="A15507" t="s">
        <v>60441</v>
      </c>
      <c r="B15507" t="s">
        <v>60442</v>
      </c>
      <c r="C15507" s="1" t="str">
        <f t="shared" si="2280"/>
        <v>21:0783</v>
      </c>
      <c r="D15507" s="1" t="str">
        <f t="shared" si="2281"/>
        <v>21:0222</v>
      </c>
      <c r="E15507" t="s">
        <v>60443</v>
      </c>
      <c r="F15507" t="s">
        <v>60444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 t="s">
        <v>2120</v>
      </c>
      <c r="P15507" t="s">
        <v>22</v>
      </c>
      <c r="Q15507" t="s">
        <v>59</v>
      </c>
    </row>
    <row r="15508" spans="1:17" hidden="1" x14ac:dyDescent="0.25">
      <c r="A15508" t="s">
        <v>60445</v>
      </c>
      <c r="B15508" t="s">
        <v>60446</v>
      </c>
      <c r="C15508" s="1" t="str">
        <f t="shared" si="2280"/>
        <v>21:0783</v>
      </c>
      <c r="D15508" s="1" t="str">
        <f t="shared" si="2281"/>
        <v>21:0222</v>
      </c>
      <c r="E15508" t="s">
        <v>60443</v>
      </c>
      <c r="F15508" t="s">
        <v>60447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 t="s">
        <v>3419</v>
      </c>
      <c r="P15508" t="s">
        <v>22</v>
      </c>
      <c r="Q15508" t="s">
        <v>59</v>
      </c>
    </row>
    <row r="15509" spans="1:17" hidden="1" x14ac:dyDescent="0.25">
      <c r="A15509" t="s">
        <v>60448</v>
      </c>
      <c r="B15509" t="s">
        <v>60449</v>
      </c>
      <c r="C15509" s="1" t="str">
        <f t="shared" si="2280"/>
        <v>21:0783</v>
      </c>
      <c r="D15509" s="1" t="str">
        <f t="shared" si="2281"/>
        <v>21:0222</v>
      </c>
      <c r="E15509" t="s">
        <v>60450</v>
      </c>
      <c r="F15509" t="s">
        <v>60451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 t="s">
        <v>21</v>
      </c>
      <c r="P15509" t="s">
        <v>583</v>
      </c>
      <c r="Q15509" t="s">
        <v>198</v>
      </c>
    </row>
    <row r="15510" spans="1:17" hidden="1" x14ac:dyDescent="0.25">
      <c r="A15510" t="s">
        <v>60452</v>
      </c>
      <c r="B15510" t="s">
        <v>60453</v>
      </c>
      <c r="C15510" s="1" t="str">
        <f t="shared" si="2280"/>
        <v>21:0783</v>
      </c>
      <c r="D15510" s="1" t="str">
        <f>HYPERLINK("http://geochem.nrcan.gc.ca/cdogs/content/svy/svy_e.htm", "")</f>
        <v/>
      </c>
      <c r="G15510" s="1" t="str">
        <f>HYPERLINK("http://geochem.nrcan.gc.ca/cdogs/content/cr_/cr_00089_e.htm", "89")</f>
        <v>89</v>
      </c>
      <c r="J15510" t="s">
        <v>11703</v>
      </c>
      <c r="K15510" t="s">
        <v>11704</v>
      </c>
      <c r="O15510" t="s">
        <v>16522</v>
      </c>
      <c r="P15510" t="s">
        <v>631</v>
      </c>
      <c r="Q15510" t="s">
        <v>653</v>
      </c>
    </row>
    <row r="15511" spans="1:17" hidden="1" x14ac:dyDescent="0.25">
      <c r="A15511" t="s">
        <v>60454</v>
      </c>
      <c r="B15511" t="s">
        <v>60455</v>
      </c>
      <c r="C15511" s="1" t="str">
        <f t="shared" si="2280"/>
        <v>21:0783</v>
      </c>
      <c r="D15511" s="1" t="str">
        <f>HYPERLINK("http://geochem.nrcan.gc.ca/cdogs/content/svy/svy210222_e.htm", "21:0222")</f>
        <v>21:0222</v>
      </c>
      <c r="E15511" t="s">
        <v>60456</v>
      </c>
      <c r="F15511" t="s">
        <v>60457</v>
      </c>
      <c r="H15511">
        <v>47.821838700000001</v>
      </c>
      <c r="I15511">
        <v>-79.715792500000006</v>
      </c>
      <c r="J15511" s="1" t="str">
        <f>HYPERLINK("http://geochem.nrcan.gc.ca/cdogs/content/kwd/kwd020018_e.htm", "Fluid (stream)")</f>
        <v>Fluid (stream)</v>
      </c>
      <c r="K15511" s="1" t="str">
        <f>HYPERLINK("http://geochem.nrcan.gc.ca/cdogs/content/kwd/kwd080007_e.htm", "Untreated Water")</f>
        <v>Untreated Water</v>
      </c>
      <c r="O15511" t="s">
        <v>21</v>
      </c>
      <c r="P15511" t="s">
        <v>2212</v>
      </c>
      <c r="Q15511" t="s">
        <v>29</v>
      </c>
    </row>
    <row r="15512" spans="1:17" hidden="1" x14ac:dyDescent="0.25">
      <c r="A15512" t="s">
        <v>60458</v>
      </c>
      <c r="B15512" t="s">
        <v>60459</v>
      </c>
      <c r="C15512" s="1" t="str">
        <f t="shared" si="2280"/>
        <v>21:0783</v>
      </c>
      <c r="D15512" s="1" t="str">
        <f>HYPERLINK("http://geochem.nrcan.gc.ca/cdogs/content/svy/svy210222_e.htm", "21:0222")</f>
        <v>21:0222</v>
      </c>
      <c r="E15512" t="s">
        <v>60460</v>
      </c>
      <c r="F15512" t="s">
        <v>60461</v>
      </c>
      <c r="H15512">
        <v>47.820543999999998</v>
      </c>
      <c r="I15512">
        <v>-79.719912600000001</v>
      </c>
      <c r="J15512" s="1" t="str">
        <f>HYPERLINK("http://geochem.nrcan.gc.ca/cdogs/content/kwd/kwd020018_e.htm", "Fluid (stream)")</f>
        <v>Fluid (stream)</v>
      </c>
      <c r="K15512" s="1" t="str">
        <f>HYPERLINK("http://geochem.nrcan.gc.ca/cdogs/content/kwd/kwd080007_e.htm", "Untreated Water")</f>
        <v>Untreated Water</v>
      </c>
      <c r="O15512" t="s">
        <v>689</v>
      </c>
      <c r="P15512" t="s">
        <v>583</v>
      </c>
      <c r="Q15512" t="s">
        <v>392</v>
      </c>
    </row>
    <row r="15513" spans="1:17" hidden="1" x14ac:dyDescent="0.25">
      <c r="A15513" t="s">
        <v>60462</v>
      </c>
      <c r="B15513" t="s">
        <v>60463</v>
      </c>
      <c r="C15513" s="1" t="str">
        <f t="shared" si="2280"/>
        <v>21:0783</v>
      </c>
      <c r="D15513" s="1" t="str">
        <f>HYPERLINK("http://geochem.nrcan.gc.ca/cdogs/content/svy/svy210222_e.htm", "21:0222")</f>
        <v>21:0222</v>
      </c>
      <c r="E15513" t="s">
        <v>60464</v>
      </c>
      <c r="F15513" t="s">
        <v>60465</v>
      </c>
      <c r="H15513">
        <v>47.834232399999998</v>
      </c>
      <c r="I15513">
        <v>-79.699357199999994</v>
      </c>
      <c r="J15513" s="1" t="str">
        <f>HYPERLINK("http://geochem.nrcan.gc.ca/cdogs/content/kwd/kwd020018_e.htm", "Fluid (stream)")</f>
        <v>Fluid (stream)</v>
      </c>
      <c r="K15513" s="1" t="str">
        <f>HYPERLINK("http://geochem.nrcan.gc.ca/cdogs/content/kwd/kwd080007_e.htm", "Untreated Water")</f>
        <v>Untreated Water</v>
      </c>
      <c r="O15513" t="s">
        <v>21</v>
      </c>
      <c r="P15513" t="s">
        <v>583</v>
      </c>
      <c r="Q15513" t="s">
        <v>71</v>
      </c>
    </row>
    <row r="15514" spans="1:17" hidden="1" x14ac:dyDescent="0.25">
      <c r="A15514" t="s">
        <v>60466</v>
      </c>
      <c r="B15514" t="s">
        <v>60467</v>
      </c>
      <c r="C15514" s="1" t="str">
        <f t="shared" si="2280"/>
        <v>21:0783</v>
      </c>
      <c r="D15514" s="1" t="str">
        <f>HYPERLINK("http://geochem.nrcan.gc.ca/cdogs/content/svy/svy210222_e.htm", "21:0222")</f>
        <v>21:0222</v>
      </c>
      <c r="E15514" t="s">
        <v>60468</v>
      </c>
      <c r="F15514" t="s">
        <v>60469</v>
      </c>
      <c r="H15514">
        <v>47.8344351</v>
      </c>
      <c r="I15514">
        <v>-79.703748700000006</v>
      </c>
      <c r="J15514" s="1" t="str">
        <f>HYPERLINK("http://geochem.nrcan.gc.ca/cdogs/content/kwd/kwd020018_e.htm", "Fluid (stream)")</f>
        <v>Fluid (stream)</v>
      </c>
      <c r="K15514" s="1" t="str">
        <f>HYPERLINK("http://geochem.nrcan.gc.ca/cdogs/content/kwd/kwd080007_e.htm", "Untreated Water")</f>
        <v>Untreated Water</v>
      </c>
      <c r="O15514" t="s">
        <v>21</v>
      </c>
      <c r="P15514" t="s">
        <v>22</v>
      </c>
      <c r="Q15514" t="s">
        <v>215</v>
      </c>
    </row>
    <row r="15515" spans="1:17" hidden="1" x14ac:dyDescent="0.25">
      <c r="A15515" t="s">
        <v>60470</v>
      </c>
      <c r="B15515" t="s">
        <v>60471</v>
      </c>
      <c r="C15515" s="1" t="str">
        <f t="shared" si="2280"/>
        <v>21:0783</v>
      </c>
      <c r="D15515" s="1" t="str">
        <f>HYPERLINK("http://geochem.nrcan.gc.ca/cdogs/content/svy/svy_e.htm", "")</f>
        <v/>
      </c>
      <c r="G15515" s="1" t="str">
        <f>HYPERLINK("http://geochem.nrcan.gc.ca/cdogs/content/cr_/cr_00088_e.htm", "88")</f>
        <v>88</v>
      </c>
      <c r="J15515" t="s">
        <v>11703</v>
      </c>
      <c r="K15515" t="s">
        <v>11704</v>
      </c>
      <c r="O15515" t="s">
        <v>220</v>
      </c>
      <c r="P15515" t="s">
        <v>1515</v>
      </c>
      <c r="Q15515" t="s">
        <v>59</v>
      </c>
    </row>
    <row r="15516" spans="1:17" hidden="1" x14ac:dyDescent="0.25">
      <c r="A15516" t="s">
        <v>60472</v>
      </c>
      <c r="B15516" t="s">
        <v>60473</v>
      </c>
      <c r="C15516" s="1" t="str">
        <f t="shared" si="2280"/>
        <v>21:0783</v>
      </c>
      <c r="D15516" s="1" t="str">
        <f t="shared" ref="D15516:D15533" si="2282">HYPERLINK("http://geochem.nrcan.gc.ca/cdogs/content/svy/svy210222_e.htm", "21:0222")</f>
        <v>21:0222</v>
      </c>
      <c r="E15516" t="s">
        <v>60474</v>
      </c>
      <c r="F15516" t="s">
        <v>60475</v>
      </c>
      <c r="H15516">
        <v>47.847790400000001</v>
      </c>
      <c r="I15516">
        <v>-79.600544099999993</v>
      </c>
      <c r="J15516" s="1" t="str">
        <f t="shared" ref="J15516:J15533" si="2283">HYPERLINK("http://geochem.nrcan.gc.ca/cdogs/content/kwd/kwd020018_e.htm", "Fluid (stream)")</f>
        <v>Fluid (stream)</v>
      </c>
      <c r="K15516" s="1" t="str">
        <f t="shared" ref="K15516:K15533" si="2284">HYPERLINK("http://geochem.nrcan.gc.ca/cdogs/content/kwd/kwd080007_e.htm", "Untreated Water")</f>
        <v>Untreated Water</v>
      </c>
      <c r="O15516" t="s">
        <v>21</v>
      </c>
      <c r="P15516" t="s">
        <v>583</v>
      </c>
      <c r="Q15516" t="s">
        <v>52</v>
      </c>
    </row>
    <row r="15517" spans="1:17" hidden="1" x14ac:dyDescent="0.25">
      <c r="A15517" t="s">
        <v>60476</v>
      </c>
      <c r="B15517" t="s">
        <v>60477</v>
      </c>
      <c r="C15517" s="1" t="str">
        <f t="shared" si="2280"/>
        <v>21:0783</v>
      </c>
      <c r="D15517" s="1" t="str">
        <f t="shared" si="2282"/>
        <v>21:0222</v>
      </c>
      <c r="E15517" t="s">
        <v>60474</v>
      </c>
      <c r="F15517" t="s">
        <v>60478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 t="s">
        <v>21</v>
      </c>
      <c r="P15517" t="s">
        <v>583</v>
      </c>
      <c r="Q15517" t="s">
        <v>52</v>
      </c>
    </row>
    <row r="15518" spans="1:17" hidden="1" x14ac:dyDescent="0.25">
      <c r="A15518" t="s">
        <v>60479</v>
      </c>
      <c r="B15518" t="s">
        <v>60480</v>
      </c>
      <c r="C15518" s="1" t="str">
        <f t="shared" si="2280"/>
        <v>21:0783</v>
      </c>
      <c r="D15518" s="1" t="str">
        <f t="shared" si="2282"/>
        <v>21:0222</v>
      </c>
      <c r="E15518" t="s">
        <v>60481</v>
      </c>
      <c r="F15518" t="s">
        <v>60482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 t="s">
        <v>244</v>
      </c>
      <c r="P15518" t="s">
        <v>2212</v>
      </c>
      <c r="Q15518" t="s">
        <v>23</v>
      </c>
    </row>
    <row r="15519" spans="1:17" hidden="1" x14ac:dyDescent="0.25">
      <c r="A15519" t="s">
        <v>60483</v>
      </c>
      <c r="B15519" t="s">
        <v>60484</v>
      </c>
      <c r="C15519" s="1" t="str">
        <f t="shared" si="2280"/>
        <v>21:0783</v>
      </c>
      <c r="D15519" s="1" t="str">
        <f t="shared" si="2282"/>
        <v>21:0222</v>
      </c>
      <c r="E15519" t="s">
        <v>60485</v>
      </c>
      <c r="F15519" t="s">
        <v>60486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 t="s">
        <v>21</v>
      </c>
      <c r="P15519" t="s">
        <v>397</v>
      </c>
      <c r="Q15519" t="s">
        <v>23</v>
      </c>
    </row>
    <row r="15520" spans="1:17" hidden="1" x14ac:dyDescent="0.25">
      <c r="A15520" t="s">
        <v>60487</v>
      </c>
      <c r="B15520" t="s">
        <v>60488</v>
      </c>
      <c r="C15520" s="1" t="str">
        <f t="shared" si="2280"/>
        <v>21:0783</v>
      </c>
      <c r="D15520" s="1" t="str">
        <f t="shared" si="2282"/>
        <v>21:0222</v>
      </c>
      <c r="E15520" t="s">
        <v>60489</v>
      </c>
      <c r="F15520" t="s">
        <v>60490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 t="s">
        <v>21</v>
      </c>
      <c r="P15520" t="s">
        <v>397</v>
      </c>
      <c r="Q15520" t="s">
        <v>71</v>
      </c>
    </row>
    <row r="15521" spans="1:17" hidden="1" x14ac:dyDescent="0.25">
      <c r="A15521" t="s">
        <v>60491</v>
      </c>
      <c r="B15521" t="s">
        <v>60492</v>
      </c>
      <c r="C15521" s="1" t="str">
        <f t="shared" si="2280"/>
        <v>21:0783</v>
      </c>
      <c r="D15521" s="1" t="str">
        <f t="shared" si="2282"/>
        <v>21:0222</v>
      </c>
      <c r="E15521" t="s">
        <v>60493</v>
      </c>
      <c r="F15521" t="s">
        <v>60494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 t="s">
        <v>21</v>
      </c>
      <c r="P15521" t="s">
        <v>2212</v>
      </c>
      <c r="Q15521" t="s">
        <v>93</v>
      </c>
    </row>
    <row r="15522" spans="1:17" hidden="1" x14ac:dyDescent="0.25">
      <c r="A15522" t="s">
        <v>60495</v>
      </c>
      <c r="B15522" t="s">
        <v>60496</v>
      </c>
      <c r="C15522" s="1" t="str">
        <f t="shared" si="2280"/>
        <v>21:0783</v>
      </c>
      <c r="D15522" s="1" t="str">
        <f t="shared" si="2282"/>
        <v>21:0222</v>
      </c>
      <c r="E15522" t="s">
        <v>60497</v>
      </c>
      <c r="F15522" t="s">
        <v>60498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 t="s">
        <v>21</v>
      </c>
      <c r="P15522" t="s">
        <v>2943</v>
      </c>
      <c r="Q15522" t="s">
        <v>93</v>
      </c>
    </row>
    <row r="15523" spans="1:17" hidden="1" x14ac:dyDescent="0.25">
      <c r="A15523" t="s">
        <v>60499</v>
      </c>
      <c r="B15523" t="s">
        <v>60500</v>
      </c>
      <c r="C15523" s="1" t="str">
        <f t="shared" si="2280"/>
        <v>21:0783</v>
      </c>
      <c r="D15523" s="1" t="str">
        <f t="shared" si="2282"/>
        <v>21:0222</v>
      </c>
      <c r="E15523" t="s">
        <v>60501</v>
      </c>
      <c r="F15523" t="s">
        <v>60502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 t="s">
        <v>21</v>
      </c>
      <c r="P15523" t="s">
        <v>397</v>
      </c>
      <c r="Q15523" t="s">
        <v>46</v>
      </c>
    </row>
    <row r="15524" spans="1:17" hidden="1" x14ac:dyDescent="0.25">
      <c r="A15524" t="s">
        <v>60503</v>
      </c>
      <c r="B15524" t="s">
        <v>60504</v>
      </c>
      <c r="C15524" s="1" t="str">
        <f t="shared" si="2280"/>
        <v>21:0783</v>
      </c>
      <c r="D15524" s="1" t="str">
        <f t="shared" si="2282"/>
        <v>21:0222</v>
      </c>
      <c r="E15524" t="s">
        <v>60505</v>
      </c>
      <c r="F15524" t="s">
        <v>60506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 t="s">
        <v>21</v>
      </c>
      <c r="P15524" t="s">
        <v>2212</v>
      </c>
      <c r="Q15524" t="s">
        <v>71</v>
      </c>
    </row>
    <row r="15525" spans="1:17" hidden="1" x14ac:dyDescent="0.25">
      <c r="A15525" t="s">
        <v>60507</v>
      </c>
      <c r="B15525" t="s">
        <v>60508</v>
      </c>
      <c r="C15525" s="1" t="str">
        <f t="shared" si="2280"/>
        <v>21:0783</v>
      </c>
      <c r="D15525" s="1" t="str">
        <f t="shared" si="2282"/>
        <v>21:0222</v>
      </c>
      <c r="E15525" t="s">
        <v>60509</v>
      </c>
      <c r="F15525" t="s">
        <v>60510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 t="s">
        <v>21</v>
      </c>
      <c r="P15525" t="s">
        <v>397</v>
      </c>
      <c r="Q15525" t="s">
        <v>215</v>
      </c>
    </row>
    <row r="15526" spans="1:17" hidden="1" x14ac:dyDescent="0.25">
      <c r="A15526" t="s">
        <v>60511</v>
      </c>
      <c r="B15526" t="s">
        <v>60512</v>
      </c>
      <c r="C15526" s="1" t="str">
        <f t="shared" si="2280"/>
        <v>21:0783</v>
      </c>
      <c r="D15526" s="1" t="str">
        <f t="shared" si="2282"/>
        <v>21:0222</v>
      </c>
      <c r="E15526" t="s">
        <v>60513</v>
      </c>
      <c r="F15526" t="s">
        <v>60514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 t="s">
        <v>21</v>
      </c>
      <c r="P15526" t="s">
        <v>583</v>
      </c>
      <c r="Q15526" t="s">
        <v>3836</v>
      </c>
    </row>
    <row r="15527" spans="1:17" hidden="1" x14ac:dyDescent="0.25">
      <c r="A15527" t="s">
        <v>60515</v>
      </c>
      <c r="B15527" t="s">
        <v>60516</v>
      </c>
      <c r="C15527" s="1" t="str">
        <f t="shared" si="2280"/>
        <v>21:0783</v>
      </c>
      <c r="D15527" s="1" t="str">
        <f t="shared" si="2282"/>
        <v>21:0222</v>
      </c>
      <c r="E15527" t="s">
        <v>60517</v>
      </c>
      <c r="F15527" t="s">
        <v>60518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 t="s">
        <v>21</v>
      </c>
      <c r="P15527" t="s">
        <v>22</v>
      </c>
      <c r="Q15527" t="s">
        <v>16522</v>
      </c>
    </row>
    <row r="15528" spans="1:17" hidden="1" x14ac:dyDescent="0.25">
      <c r="A15528" t="s">
        <v>60519</v>
      </c>
      <c r="B15528" t="s">
        <v>60520</v>
      </c>
      <c r="C15528" s="1" t="str">
        <f t="shared" si="2280"/>
        <v>21:0783</v>
      </c>
      <c r="D15528" s="1" t="str">
        <f t="shared" si="2282"/>
        <v>21:0222</v>
      </c>
      <c r="E15528" t="s">
        <v>60521</v>
      </c>
      <c r="F15528" t="s">
        <v>60522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 t="s">
        <v>21</v>
      </c>
      <c r="P15528" t="s">
        <v>356</v>
      </c>
      <c r="Q15528" t="s">
        <v>93</v>
      </c>
    </row>
    <row r="15529" spans="1:17" hidden="1" x14ac:dyDescent="0.25">
      <c r="A15529" t="s">
        <v>60523</v>
      </c>
      <c r="B15529" t="s">
        <v>60524</v>
      </c>
      <c r="C15529" s="1" t="str">
        <f t="shared" si="2280"/>
        <v>21:0783</v>
      </c>
      <c r="D15529" s="1" t="str">
        <f t="shared" si="2282"/>
        <v>21:0222</v>
      </c>
      <c r="E15529" t="s">
        <v>60525</v>
      </c>
      <c r="F15529" t="s">
        <v>60526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 t="s">
        <v>551</v>
      </c>
      <c r="P15529" t="s">
        <v>583</v>
      </c>
      <c r="Q15529" t="s">
        <v>71</v>
      </c>
    </row>
    <row r="15530" spans="1:17" hidden="1" x14ac:dyDescent="0.25">
      <c r="A15530" t="s">
        <v>60527</v>
      </c>
      <c r="B15530" t="s">
        <v>60528</v>
      </c>
      <c r="C15530" s="1" t="str">
        <f t="shared" si="2280"/>
        <v>21:0783</v>
      </c>
      <c r="D15530" s="1" t="str">
        <f t="shared" si="2282"/>
        <v>21:0222</v>
      </c>
      <c r="E15530" t="s">
        <v>60529</v>
      </c>
      <c r="F15530" t="s">
        <v>60530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 t="s">
        <v>21</v>
      </c>
      <c r="P15530" t="s">
        <v>22</v>
      </c>
      <c r="Q15530" t="s">
        <v>93</v>
      </c>
    </row>
    <row r="15531" spans="1:17" hidden="1" x14ac:dyDescent="0.25">
      <c r="A15531" t="s">
        <v>60531</v>
      </c>
      <c r="B15531" t="s">
        <v>60532</v>
      </c>
      <c r="C15531" s="1" t="str">
        <f t="shared" si="2280"/>
        <v>21:0783</v>
      </c>
      <c r="D15531" s="1" t="str">
        <f t="shared" si="2282"/>
        <v>21:0222</v>
      </c>
      <c r="E15531" t="s">
        <v>60533</v>
      </c>
      <c r="F15531" t="s">
        <v>60534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 t="s">
        <v>9521</v>
      </c>
      <c r="P15531" t="s">
        <v>583</v>
      </c>
      <c r="Q15531" t="s">
        <v>35</v>
      </c>
    </row>
    <row r="15532" spans="1:17" hidden="1" x14ac:dyDescent="0.25">
      <c r="A15532" t="s">
        <v>60535</v>
      </c>
      <c r="B15532" t="s">
        <v>60536</v>
      </c>
      <c r="C15532" s="1" t="str">
        <f t="shared" si="2280"/>
        <v>21:0783</v>
      </c>
      <c r="D15532" s="1" t="str">
        <f t="shared" si="2282"/>
        <v>21:0222</v>
      </c>
      <c r="E15532" t="s">
        <v>60537</v>
      </c>
      <c r="F15532" t="s">
        <v>60538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 t="s">
        <v>21</v>
      </c>
      <c r="P15532" t="s">
        <v>583</v>
      </c>
      <c r="Q15532" t="s">
        <v>71</v>
      </c>
    </row>
    <row r="15533" spans="1:17" hidden="1" x14ac:dyDescent="0.25">
      <c r="A15533" t="s">
        <v>60539</v>
      </c>
      <c r="B15533" t="s">
        <v>60540</v>
      </c>
      <c r="C15533" s="1" t="str">
        <f t="shared" si="2280"/>
        <v>21:0783</v>
      </c>
      <c r="D15533" s="1" t="str">
        <f t="shared" si="2282"/>
        <v>21:0222</v>
      </c>
      <c r="E15533" t="s">
        <v>60541</v>
      </c>
      <c r="F15533" t="s">
        <v>60542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 t="s">
        <v>2725</v>
      </c>
      <c r="P15533" t="s">
        <v>397</v>
      </c>
      <c r="Q15533" t="s">
        <v>392</v>
      </c>
    </row>
    <row r="15534" spans="1:17" hidden="1" x14ac:dyDescent="0.25">
      <c r="A15534" t="s">
        <v>60543</v>
      </c>
      <c r="B15534" t="s">
        <v>60544</v>
      </c>
      <c r="C15534" s="1" t="str">
        <f t="shared" si="2280"/>
        <v>21:0783</v>
      </c>
      <c r="D15534" s="1" t="str">
        <f>HYPERLINK("http://geochem.nrcan.gc.ca/cdogs/content/svy/svy_e.htm", "")</f>
        <v/>
      </c>
      <c r="G15534" s="1" t="str">
        <f>HYPERLINK("http://geochem.nrcan.gc.ca/cdogs/content/cr_/cr_00089_e.htm", "89")</f>
        <v>89</v>
      </c>
      <c r="J15534" t="s">
        <v>11703</v>
      </c>
      <c r="K15534" t="s">
        <v>11704</v>
      </c>
      <c r="O15534" t="s">
        <v>3836</v>
      </c>
      <c r="P15534" t="s">
        <v>5755</v>
      </c>
      <c r="Q15534" t="s">
        <v>5130</v>
      </c>
    </row>
    <row r="15535" spans="1:17" hidden="1" x14ac:dyDescent="0.25">
      <c r="A15535" t="s">
        <v>60545</v>
      </c>
      <c r="B15535" t="s">
        <v>60546</v>
      </c>
      <c r="C15535" s="1" t="str">
        <f t="shared" si="2280"/>
        <v>21:0783</v>
      </c>
      <c r="D15535" s="1" t="str">
        <f t="shared" ref="D15535:D15562" si="2285">HYPERLINK("http://geochem.nrcan.gc.ca/cdogs/content/svy/svy210222_e.htm", "21:0222")</f>
        <v>21:0222</v>
      </c>
      <c r="E15535" t="s">
        <v>60547</v>
      </c>
      <c r="F15535" t="s">
        <v>60548</v>
      </c>
      <c r="H15535">
        <v>47.928865899999998</v>
      </c>
      <c r="I15535">
        <v>-79.606926599999994</v>
      </c>
      <c r="J15535" s="1" t="str">
        <f t="shared" ref="J15535:J15562" si="2286">HYPERLINK("http://geochem.nrcan.gc.ca/cdogs/content/kwd/kwd020018_e.htm", "Fluid (stream)")</f>
        <v>Fluid (stream)</v>
      </c>
      <c r="K15535" s="1" t="str">
        <f t="shared" ref="K15535:K15562" si="2287">HYPERLINK("http://geochem.nrcan.gc.ca/cdogs/content/kwd/kwd080007_e.htm", "Untreated Water")</f>
        <v>Untreated Water</v>
      </c>
      <c r="O15535" t="s">
        <v>21</v>
      </c>
      <c r="P15535" t="s">
        <v>1515</v>
      </c>
      <c r="Q15535" t="s">
        <v>46</v>
      </c>
    </row>
    <row r="15536" spans="1:17" hidden="1" x14ac:dyDescent="0.25">
      <c r="A15536" t="s">
        <v>60549</v>
      </c>
      <c r="B15536" t="s">
        <v>60550</v>
      </c>
      <c r="C15536" s="1" t="str">
        <f t="shared" si="2280"/>
        <v>21:0783</v>
      </c>
      <c r="D15536" s="1" t="str">
        <f t="shared" si="2285"/>
        <v>21:0222</v>
      </c>
      <c r="E15536" t="s">
        <v>60551</v>
      </c>
      <c r="F15536" t="s">
        <v>60552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 t="s">
        <v>21</v>
      </c>
      <c r="P15536" t="s">
        <v>391</v>
      </c>
      <c r="Q15536" t="s">
        <v>46</v>
      </c>
    </row>
    <row r="15537" spans="1:17" hidden="1" x14ac:dyDescent="0.25">
      <c r="A15537" t="s">
        <v>60553</v>
      </c>
      <c r="B15537" t="s">
        <v>60554</v>
      </c>
      <c r="C15537" s="1" t="str">
        <f t="shared" si="2280"/>
        <v>21:0783</v>
      </c>
      <c r="D15537" s="1" t="str">
        <f t="shared" si="2285"/>
        <v>21:0222</v>
      </c>
      <c r="E15537" t="s">
        <v>60555</v>
      </c>
      <c r="F15537" t="s">
        <v>60556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 t="s">
        <v>21</v>
      </c>
      <c r="P15537" t="s">
        <v>397</v>
      </c>
      <c r="Q15537" t="s">
        <v>71</v>
      </c>
    </row>
    <row r="15538" spans="1:17" hidden="1" x14ac:dyDescent="0.25">
      <c r="A15538" t="s">
        <v>60557</v>
      </c>
      <c r="B15538" t="s">
        <v>60558</v>
      </c>
      <c r="C15538" s="1" t="str">
        <f t="shared" si="2280"/>
        <v>21:0783</v>
      </c>
      <c r="D15538" s="1" t="str">
        <f t="shared" si="2285"/>
        <v>21:0222</v>
      </c>
      <c r="E15538" t="s">
        <v>60559</v>
      </c>
      <c r="F15538" t="s">
        <v>60560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 t="s">
        <v>21</v>
      </c>
      <c r="P15538" t="s">
        <v>2212</v>
      </c>
      <c r="Q15538" t="s">
        <v>198</v>
      </c>
    </row>
    <row r="15539" spans="1:17" hidden="1" x14ac:dyDescent="0.25">
      <c r="A15539" t="s">
        <v>60561</v>
      </c>
      <c r="B15539" t="s">
        <v>60562</v>
      </c>
      <c r="C15539" s="1" t="str">
        <f t="shared" si="2280"/>
        <v>21:0783</v>
      </c>
      <c r="D15539" s="1" t="str">
        <f t="shared" si="2285"/>
        <v>21:0222</v>
      </c>
      <c r="E15539" t="s">
        <v>60563</v>
      </c>
      <c r="F15539" t="s">
        <v>60564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 t="s">
        <v>21</v>
      </c>
      <c r="P15539" t="s">
        <v>22</v>
      </c>
      <c r="Q15539" t="s">
        <v>93</v>
      </c>
    </row>
    <row r="15540" spans="1:17" hidden="1" x14ac:dyDescent="0.25">
      <c r="A15540" t="s">
        <v>60565</v>
      </c>
      <c r="B15540" t="s">
        <v>60566</v>
      </c>
      <c r="C15540" s="1" t="str">
        <f t="shared" si="2280"/>
        <v>21:0783</v>
      </c>
      <c r="D15540" s="1" t="str">
        <f t="shared" si="2285"/>
        <v>21:0222</v>
      </c>
      <c r="E15540" t="s">
        <v>60567</v>
      </c>
      <c r="F15540" t="s">
        <v>60568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 t="s">
        <v>21</v>
      </c>
      <c r="P15540" t="s">
        <v>583</v>
      </c>
      <c r="Q15540" t="s">
        <v>71</v>
      </c>
    </row>
    <row r="15541" spans="1:17" hidden="1" x14ac:dyDescent="0.25">
      <c r="A15541" t="s">
        <v>60569</v>
      </c>
      <c r="B15541" t="s">
        <v>60570</v>
      </c>
      <c r="C15541" s="1" t="str">
        <f t="shared" si="2280"/>
        <v>21:0783</v>
      </c>
      <c r="D15541" s="1" t="str">
        <f t="shared" si="2285"/>
        <v>21:0222</v>
      </c>
      <c r="E15541" t="s">
        <v>60567</v>
      </c>
      <c r="F15541" t="s">
        <v>60571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 t="s">
        <v>21</v>
      </c>
      <c r="P15541" t="s">
        <v>356</v>
      </c>
      <c r="Q15541" t="s">
        <v>103</v>
      </c>
    </row>
    <row r="15542" spans="1:17" hidden="1" x14ac:dyDescent="0.25">
      <c r="A15542" t="s">
        <v>60572</v>
      </c>
      <c r="B15542" t="s">
        <v>60573</v>
      </c>
      <c r="C15542" s="1" t="str">
        <f t="shared" si="2280"/>
        <v>21:0783</v>
      </c>
      <c r="D15542" s="1" t="str">
        <f t="shared" si="2285"/>
        <v>21:0222</v>
      </c>
      <c r="E15542" t="s">
        <v>60574</v>
      </c>
      <c r="F15542" t="s">
        <v>60575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 t="s">
        <v>21</v>
      </c>
      <c r="P15542" t="s">
        <v>22</v>
      </c>
      <c r="Q15542" t="s">
        <v>103</v>
      </c>
    </row>
    <row r="15543" spans="1:17" hidden="1" x14ac:dyDescent="0.25">
      <c r="A15543" t="s">
        <v>60576</v>
      </c>
      <c r="B15543" t="s">
        <v>60577</v>
      </c>
      <c r="C15543" s="1" t="str">
        <f t="shared" si="2280"/>
        <v>21:0783</v>
      </c>
      <c r="D15543" s="1" t="str">
        <f t="shared" si="2285"/>
        <v>21:0222</v>
      </c>
      <c r="E15543" t="s">
        <v>60578</v>
      </c>
      <c r="F15543" t="s">
        <v>60579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 t="s">
        <v>21</v>
      </c>
      <c r="P15543" t="s">
        <v>356</v>
      </c>
      <c r="Q15543" t="s">
        <v>143</v>
      </c>
    </row>
    <row r="15544" spans="1:17" hidden="1" x14ac:dyDescent="0.25">
      <c r="A15544" t="s">
        <v>60580</v>
      </c>
      <c r="B15544" t="s">
        <v>60581</v>
      </c>
      <c r="C15544" s="1" t="str">
        <f t="shared" si="2280"/>
        <v>21:0783</v>
      </c>
      <c r="D15544" s="1" t="str">
        <f t="shared" si="2285"/>
        <v>21:0222</v>
      </c>
      <c r="E15544" t="s">
        <v>60582</v>
      </c>
      <c r="F15544" t="s">
        <v>60583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 t="s">
        <v>21</v>
      </c>
      <c r="P15544" t="s">
        <v>356</v>
      </c>
      <c r="Q15544" t="s">
        <v>149</v>
      </c>
    </row>
    <row r="15545" spans="1:17" hidden="1" x14ac:dyDescent="0.25">
      <c r="A15545" t="s">
        <v>60584</v>
      </c>
      <c r="B15545" t="s">
        <v>60585</v>
      </c>
      <c r="C15545" s="1" t="str">
        <f t="shared" si="2280"/>
        <v>21:0783</v>
      </c>
      <c r="D15545" s="1" t="str">
        <f t="shared" si="2285"/>
        <v>21:0222</v>
      </c>
      <c r="E15545" t="s">
        <v>60586</v>
      </c>
      <c r="F15545" t="s">
        <v>60587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 t="s">
        <v>21</v>
      </c>
      <c r="P15545" t="s">
        <v>356</v>
      </c>
      <c r="Q15545" t="s">
        <v>23</v>
      </c>
    </row>
    <row r="15546" spans="1:17" hidden="1" x14ac:dyDescent="0.25">
      <c r="A15546" t="s">
        <v>60588</v>
      </c>
      <c r="B15546" t="s">
        <v>60589</v>
      </c>
      <c r="C15546" s="1" t="str">
        <f t="shared" si="2280"/>
        <v>21:0783</v>
      </c>
      <c r="D15546" s="1" t="str">
        <f t="shared" si="2285"/>
        <v>21:0222</v>
      </c>
      <c r="E15546" t="s">
        <v>60590</v>
      </c>
      <c r="F15546" t="s">
        <v>60591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 t="s">
        <v>21</v>
      </c>
      <c r="P15546" t="s">
        <v>45</v>
      </c>
      <c r="Q15546" t="s">
        <v>103</v>
      </c>
    </row>
    <row r="15547" spans="1:17" hidden="1" x14ac:dyDescent="0.25">
      <c r="A15547" t="s">
        <v>60592</v>
      </c>
      <c r="B15547" t="s">
        <v>60593</v>
      </c>
      <c r="C15547" s="1" t="str">
        <f t="shared" si="2280"/>
        <v>21:0783</v>
      </c>
      <c r="D15547" s="1" t="str">
        <f t="shared" si="2285"/>
        <v>21:0222</v>
      </c>
      <c r="E15547" t="s">
        <v>60594</v>
      </c>
      <c r="F15547" t="s">
        <v>60595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 t="s">
        <v>21</v>
      </c>
      <c r="P15547" t="s">
        <v>356</v>
      </c>
      <c r="Q15547" t="s">
        <v>46</v>
      </c>
    </row>
    <row r="15548" spans="1:17" hidden="1" x14ac:dyDescent="0.25">
      <c r="A15548" t="s">
        <v>60596</v>
      </c>
      <c r="B15548" t="s">
        <v>60597</v>
      </c>
      <c r="C15548" s="1" t="str">
        <f t="shared" si="2280"/>
        <v>21:0783</v>
      </c>
      <c r="D15548" s="1" t="str">
        <f t="shared" si="2285"/>
        <v>21:0222</v>
      </c>
      <c r="E15548" t="s">
        <v>60598</v>
      </c>
      <c r="F15548" t="s">
        <v>60599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 t="s">
        <v>21</v>
      </c>
      <c r="P15548" t="s">
        <v>22</v>
      </c>
      <c r="Q15548" t="s">
        <v>71</v>
      </c>
    </row>
    <row r="15549" spans="1:17" hidden="1" x14ac:dyDescent="0.25">
      <c r="A15549" t="s">
        <v>60600</v>
      </c>
      <c r="B15549" t="s">
        <v>60601</v>
      </c>
      <c r="C15549" s="1" t="str">
        <f t="shared" si="2280"/>
        <v>21:0783</v>
      </c>
      <c r="D15549" s="1" t="str">
        <f t="shared" si="2285"/>
        <v>21:0222</v>
      </c>
      <c r="E15549" t="s">
        <v>60602</v>
      </c>
      <c r="F15549" t="s">
        <v>60603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 t="s">
        <v>21</v>
      </c>
      <c r="P15549" t="s">
        <v>583</v>
      </c>
      <c r="Q15549" t="s">
        <v>93</v>
      </c>
    </row>
    <row r="15550" spans="1:17" hidden="1" x14ac:dyDescent="0.25">
      <c r="A15550" t="s">
        <v>60604</v>
      </c>
      <c r="B15550" t="s">
        <v>60605</v>
      </c>
      <c r="C15550" s="1" t="str">
        <f t="shared" si="2280"/>
        <v>21:0783</v>
      </c>
      <c r="D15550" s="1" t="str">
        <f t="shared" si="2285"/>
        <v>21:0222</v>
      </c>
      <c r="E15550" t="s">
        <v>60606</v>
      </c>
      <c r="F15550" t="s">
        <v>60607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 t="s">
        <v>21</v>
      </c>
      <c r="P15550" t="s">
        <v>22</v>
      </c>
      <c r="Q15550" t="s">
        <v>59</v>
      </c>
    </row>
    <row r="15551" spans="1:17" hidden="1" x14ac:dyDescent="0.25">
      <c r="A15551" t="s">
        <v>60608</v>
      </c>
      <c r="B15551" t="s">
        <v>60609</v>
      </c>
      <c r="C15551" s="1" t="str">
        <f t="shared" si="2280"/>
        <v>21:0783</v>
      </c>
      <c r="D15551" s="1" t="str">
        <f t="shared" si="2285"/>
        <v>21:0222</v>
      </c>
      <c r="E15551" t="s">
        <v>60610</v>
      </c>
      <c r="F15551" t="s">
        <v>60611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 t="s">
        <v>21</v>
      </c>
      <c r="P15551" t="s">
        <v>2212</v>
      </c>
      <c r="Q15551" t="s">
        <v>59</v>
      </c>
    </row>
    <row r="15552" spans="1:17" hidden="1" x14ac:dyDescent="0.25">
      <c r="A15552" t="s">
        <v>60612</v>
      </c>
      <c r="B15552" t="s">
        <v>60613</v>
      </c>
      <c r="C15552" s="1" t="str">
        <f t="shared" si="2280"/>
        <v>21:0783</v>
      </c>
      <c r="D15552" s="1" t="str">
        <f t="shared" si="2285"/>
        <v>21:0222</v>
      </c>
      <c r="E15552" t="s">
        <v>60614</v>
      </c>
      <c r="F15552" t="s">
        <v>60615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 t="s">
        <v>21</v>
      </c>
      <c r="P15552" t="s">
        <v>2212</v>
      </c>
      <c r="Q15552" t="s">
        <v>35</v>
      </c>
    </row>
    <row r="15553" spans="1:17" hidden="1" x14ac:dyDescent="0.25">
      <c r="A15553" t="s">
        <v>60616</v>
      </c>
      <c r="B15553" t="s">
        <v>60617</v>
      </c>
      <c r="C15553" s="1" t="str">
        <f t="shared" si="2280"/>
        <v>21:0783</v>
      </c>
      <c r="D15553" s="1" t="str">
        <f t="shared" si="2285"/>
        <v>21:0222</v>
      </c>
      <c r="E15553" t="s">
        <v>60618</v>
      </c>
      <c r="F15553" t="s">
        <v>60619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 t="s">
        <v>9521</v>
      </c>
      <c r="P15553" t="s">
        <v>397</v>
      </c>
      <c r="Q15553" t="s">
        <v>35</v>
      </c>
    </row>
    <row r="15554" spans="1:17" hidden="1" x14ac:dyDescent="0.25">
      <c r="A15554" t="s">
        <v>60620</v>
      </c>
      <c r="B15554" t="s">
        <v>60621</v>
      </c>
      <c r="C15554" s="1" t="str">
        <f t="shared" si="2280"/>
        <v>21:0783</v>
      </c>
      <c r="D15554" s="1" t="str">
        <f t="shared" si="2285"/>
        <v>21:0222</v>
      </c>
      <c r="E15554" t="s">
        <v>60622</v>
      </c>
      <c r="F15554" t="s">
        <v>60623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 t="s">
        <v>50584</v>
      </c>
      <c r="P15554" t="s">
        <v>583</v>
      </c>
      <c r="Q15554" t="s">
        <v>398</v>
      </c>
    </row>
    <row r="15555" spans="1:17" hidden="1" x14ac:dyDescent="0.25">
      <c r="A15555" t="s">
        <v>60624</v>
      </c>
      <c r="B15555" t="s">
        <v>60625</v>
      </c>
      <c r="C15555" s="1" t="str">
        <f t="shared" si="2280"/>
        <v>21:0783</v>
      </c>
      <c r="D15555" s="1" t="str">
        <f t="shared" si="2285"/>
        <v>21:0222</v>
      </c>
      <c r="E15555" t="s">
        <v>60626</v>
      </c>
      <c r="F15555" t="s">
        <v>60627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 t="s">
        <v>5641</v>
      </c>
      <c r="P15555" t="s">
        <v>22</v>
      </c>
      <c r="Q15555" t="s">
        <v>392</v>
      </c>
    </row>
    <row r="15556" spans="1:17" hidden="1" x14ac:dyDescent="0.25">
      <c r="A15556" t="s">
        <v>60628</v>
      </c>
      <c r="B15556" t="s">
        <v>60629</v>
      </c>
      <c r="C15556" s="1" t="str">
        <f t="shared" si="2280"/>
        <v>21:0783</v>
      </c>
      <c r="D15556" s="1" t="str">
        <f t="shared" si="2285"/>
        <v>21:0222</v>
      </c>
      <c r="E15556" t="s">
        <v>60630</v>
      </c>
      <c r="F15556" t="s">
        <v>60631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 t="s">
        <v>3060</v>
      </c>
      <c r="P15556" t="s">
        <v>583</v>
      </c>
      <c r="Q15556" t="s">
        <v>392</v>
      </c>
    </row>
    <row r="15557" spans="1:17" hidden="1" x14ac:dyDescent="0.25">
      <c r="A15557" t="s">
        <v>60632</v>
      </c>
      <c r="B15557" t="s">
        <v>60633</v>
      </c>
      <c r="C15557" s="1" t="str">
        <f t="shared" si="2280"/>
        <v>21:0783</v>
      </c>
      <c r="D15557" s="1" t="str">
        <f t="shared" si="2285"/>
        <v>21:0222</v>
      </c>
      <c r="E15557" t="s">
        <v>60630</v>
      </c>
      <c r="F15557" t="s">
        <v>60634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 t="s">
        <v>3060</v>
      </c>
      <c r="P15557" t="s">
        <v>583</v>
      </c>
      <c r="Q15557" t="s">
        <v>35</v>
      </c>
    </row>
    <row r="15558" spans="1:17" hidden="1" x14ac:dyDescent="0.25">
      <c r="A15558" t="s">
        <v>60635</v>
      </c>
      <c r="B15558" t="s">
        <v>60636</v>
      </c>
      <c r="C15558" s="1" t="str">
        <f t="shared" ref="C15558:C15621" si="2288">HYPERLINK("http://geochem.nrcan.gc.ca/cdogs/content/bdl/bdl210783_e.htm", "21:0783")</f>
        <v>21:0783</v>
      </c>
      <c r="D15558" s="1" t="str">
        <f t="shared" si="2285"/>
        <v>21:0222</v>
      </c>
      <c r="E15558" t="s">
        <v>60637</v>
      </c>
      <c r="F15558" t="s">
        <v>60638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 t="s">
        <v>21</v>
      </c>
      <c r="P15558" t="s">
        <v>397</v>
      </c>
      <c r="Q15558" t="s">
        <v>29</v>
      </c>
    </row>
    <row r="15559" spans="1:17" hidden="1" x14ac:dyDescent="0.25">
      <c r="A15559" t="s">
        <v>60639</v>
      </c>
      <c r="B15559" t="s">
        <v>60640</v>
      </c>
      <c r="C15559" s="1" t="str">
        <f t="shared" si="2288"/>
        <v>21:0783</v>
      </c>
      <c r="D15559" s="1" t="str">
        <f t="shared" si="2285"/>
        <v>21:0222</v>
      </c>
      <c r="E15559" t="s">
        <v>60641</v>
      </c>
      <c r="F15559" t="s">
        <v>60642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 t="s">
        <v>21</v>
      </c>
      <c r="P15559" t="s">
        <v>2212</v>
      </c>
      <c r="Q15559" t="s">
        <v>29</v>
      </c>
    </row>
    <row r="15560" spans="1:17" hidden="1" x14ac:dyDescent="0.25">
      <c r="A15560" t="s">
        <v>60643</v>
      </c>
      <c r="B15560" t="s">
        <v>60644</v>
      </c>
      <c r="C15560" s="1" t="str">
        <f t="shared" si="2288"/>
        <v>21:0783</v>
      </c>
      <c r="D15560" s="1" t="str">
        <f t="shared" si="2285"/>
        <v>21:0222</v>
      </c>
      <c r="E15560" t="s">
        <v>60645</v>
      </c>
      <c r="F15560" t="s">
        <v>60646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 t="s">
        <v>21</v>
      </c>
      <c r="P15560" t="s">
        <v>583</v>
      </c>
      <c r="Q15560" t="s">
        <v>46</v>
      </c>
    </row>
    <row r="15561" spans="1:17" hidden="1" x14ac:dyDescent="0.25">
      <c r="A15561" t="s">
        <v>60647</v>
      </c>
      <c r="B15561" t="s">
        <v>60648</v>
      </c>
      <c r="C15561" s="1" t="str">
        <f t="shared" si="2288"/>
        <v>21:0783</v>
      </c>
      <c r="D15561" s="1" t="str">
        <f t="shared" si="2285"/>
        <v>21:0222</v>
      </c>
      <c r="E15561" t="s">
        <v>60649</v>
      </c>
      <c r="F15561" t="s">
        <v>60650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 t="s">
        <v>60651</v>
      </c>
      <c r="P15561" t="s">
        <v>2212</v>
      </c>
      <c r="Q15561" t="s">
        <v>522</v>
      </c>
    </row>
    <row r="15562" spans="1:17" hidden="1" x14ac:dyDescent="0.25">
      <c r="A15562" t="s">
        <v>60652</v>
      </c>
      <c r="B15562" t="s">
        <v>60653</v>
      </c>
      <c r="C15562" s="1" t="str">
        <f t="shared" si="2288"/>
        <v>21:0783</v>
      </c>
      <c r="D15562" s="1" t="str">
        <f t="shared" si="2285"/>
        <v>21:0222</v>
      </c>
      <c r="E15562" t="s">
        <v>60654</v>
      </c>
      <c r="F15562" t="s">
        <v>60655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 t="s">
        <v>21</v>
      </c>
      <c r="P15562" t="s">
        <v>583</v>
      </c>
      <c r="Q15562" t="s">
        <v>46</v>
      </c>
    </row>
    <row r="15563" spans="1:17" hidden="1" x14ac:dyDescent="0.25">
      <c r="A15563" t="s">
        <v>60656</v>
      </c>
      <c r="B15563" t="s">
        <v>60657</v>
      </c>
      <c r="C15563" s="1" t="str">
        <f t="shared" si="2288"/>
        <v>21:0783</v>
      </c>
      <c r="D15563" s="1" t="str">
        <f>HYPERLINK("http://geochem.nrcan.gc.ca/cdogs/content/svy/svy_e.htm", "")</f>
        <v/>
      </c>
      <c r="G15563" s="1" t="str">
        <f>HYPERLINK("http://geochem.nrcan.gc.ca/cdogs/content/cr_/cr_00089_e.htm", "89")</f>
        <v>89</v>
      </c>
      <c r="J15563" t="s">
        <v>11703</v>
      </c>
      <c r="K15563" t="s">
        <v>11704</v>
      </c>
      <c r="O15563" t="s">
        <v>60658</v>
      </c>
      <c r="P15563" t="s">
        <v>4464</v>
      </c>
      <c r="Q15563" t="s">
        <v>365</v>
      </c>
    </row>
    <row r="15564" spans="1:17" hidden="1" x14ac:dyDescent="0.25">
      <c r="A15564" t="s">
        <v>60659</v>
      </c>
      <c r="B15564" t="s">
        <v>60660</v>
      </c>
      <c r="C15564" s="1" t="str">
        <f t="shared" si="2288"/>
        <v>21:0783</v>
      </c>
      <c r="D15564" s="1" t="str">
        <f t="shared" ref="D15564:D15574" si="2289">HYPERLINK("http://geochem.nrcan.gc.ca/cdogs/content/svy/svy210222_e.htm", "21:0222")</f>
        <v>21:0222</v>
      </c>
      <c r="E15564" t="s">
        <v>60661</v>
      </c>
      <c r="F15564" t="s">
        <v>60662</v>
      </c>
      <c r="H15564">
        <v>47.9364098</v>
      </c>
      <c r="I15564">
        <v>-79.751184899999998</v>
      </c>
      <c r="J15564" s="1" t="str">
        <f t="shared" ref="J15564:J15574" si="2290">HYPERLINK("http://geochem.nrcan.gc.ca/cdogs/content/kwd/kwd020018_e.htm", "Fluid (stream)")</f>
        <v>Fluid (stream)</v>
      </c>
      <c r="K15564" s="1" t="str">
        <f t="shared" ref="K15564:K15574" si="2291">HYPERLINK("http://geochem.nrcan.gc.ca/cdogs/content/kwd/kwd080007_e.htm", "Untreated Water")</f>
        <v>Untreated Water</v>
      </c>
      <c r="O15564" t="s">
        <v>21</v>
      </c>
      <c r="P15564" t="s">
        <v>397</v>
      </c>
      <c r="Q15564" t="s">
        <v>189</v>
      </c>
    </row>
    <row r="15565" spans="1:17" hidden="1" x14ac:dyDescent="0.25">
      <c r="A15565" t="s">
        <v>60663</v>
      </c>
      <c r="B15565" t="s">
        <v>60664</v>
      </c>
      <c r="C15565" s="1" t="str">
        <f t="shared" si="2288"/>
        <v>21:0783</v>
      </c>
      <c r="D15565" s="1" t="str">
        <f t="shared" si="2289"/>
        <v>21:0222</v>
      </c>
      <c r="E15565" t="s">
        <v>60665</v>
      </c>
      <c r="F15565" t="s">
        <v>60666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 t="s">
        <v>21</v>
      </c>
      <c r="P15565" t="s">
        <v>583</v>
      </c>
      <c r="Q15565" t="s">
        <v>93</v>
      </c>
    </row>
    <row r="15566" spans="1:17" hidden="1" x14ac:dyDescent="0.25">
      <c r="A15566" t="s">
        <v>60667</v>
      </c>
      <c r="B15566" t="s">
        <v>60668</v>
      </c>
      <c r="C15566" s="1" t="str">
        <f t="shared" si="2288"/>
        <v>21:0783</v>
      </c>
      <c r="D15566" s="1" t="str">
        <f t="shared" si="2289"/>
        <v>21:0222</v>
      </c>
      <c r="E15566" t="s">
        <v>60669</v>
      </c>
      <c r="F15566" t="s">
        <v>60670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 t="s">
        <v>21</v>
      </c>
      <c r="P15566" t="s">
        <v>583</v>
      </c>
      <c r="Q15566" t="s">
        <v>71</v>
      </c>
    </row>
    <row r="15567" spans="1:17" hidden="1" x14ac:dyDescent="0.25">
      <c r="A15567" t="s">
        <v>60671</v>
      </c>
      <c r="B15567" t="s">
        <v>60672</v>
      </c>
      <c r="C15567" s="1" t="str">
        <f t="shared" si="2288"/>
        <v>21:0783</v>
      </c>
      <c r="D15567" s="1" t="str">
        <f t="shared" si="2289"/>
        <v>21:0222</v>
      </c>
      <c r="E15567" t="s">
        <v>60673</v>
      </c>
      <c r="F15567" t="s">
        <v>60674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 t="s">
        <v>21</v>
      </c>
      <c r="P15567" t="s">
        <v>22</v>
      </c>
      <c r="Q15567" t="s">
        <v>215</v>
      </c>
    </row>
    <row r="15568" spans="1:17" hidden="1" x14ac:dyDescent="0.25">
      <c r="A15568" t="s">
        <v>60675</v>
      </c>
      <c r="B15568" t="s">
        <v>60676</v>
      </c>
      <c r="C15568" s="1" t="str">
        <f t="shared" si="2288"/>
        <v>21:0783</v>
      </c>
      <c r="D15568" s="1" t="str">
        <f t="shared" si="2289"/>
        <v>21:0222</v>
      </c>
      <c r="E15568" t="s">
        <v>60677</v>
      </c>
      <c r="F15568" t="s">
        <v>60678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 t="s">
        <v>21</v>
      </c>
      <c r="P15568" t="s">
        <v>583</v>
      </c>
      <c r="Q15568" t="s">
        <v>2948</v>
      </c>
    </row>
    <row r="15569" spans="1:17" hidden="1" x14ac:dyDescent="0.25">
      <c r="A15569" t="s">
        <v>60679</v>
      </c>
      <c r="B15569" t="s">
        <v>60680</v>
      </c>
      <c r="C15569" s="1" t="str">
        <f t="shared" si="2288"/>
        <v>21:0783</v>
      </c>
      <c r="D15569" s="1" t="str">
        <f t="shared" si="2289"/>
        <v>21:0222</v>
      </c>
      <c r="E15569" t="s">
        <v>60681</v>
      </c>
      <c r="F15569" t="s">
        <v>60682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 t="s">
        <v>21</v>
      </c>
      <c r="P15569" t="s">
        <v>22</v>
      </c>
      <c r="Q15569" t="s">
        <v>198</v>
      </c>
    </row>
    <row r="15570" spans="1:17" hidden="1" x14ac:dyDescent="0.25">
      <c r="A15570" t="s">
        <v>60683</v>
      </c>
      <c r="B15570" t="s">
        <v>60684</v>
      </c>
      <c r="C15570" s="1" t="str">
        <f t="shared" si="2288"/>
        <v>21:0783</v>
      </c>
      <c r="D15570" s="1" t="str">
        <f t="shared" si="2289"/>
        <v>21:0222</v>
      </c>
      <c r="E15570" t="s">
        <v>60685</v>
      </c>
      <c r="F15570" t="s">
        <v>60686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 t="s">
        <v>21</v>
      </c>
      <c r="P15570" t="s">
        <v>2212</v>
      </c>
      <c r="Q15570" t="s">
        <v>189</v>
      </c>
    </row>
    <row r="15571" spans="1:17" hidden="1" x14ac:dyDescent="0.25">
      <c r="A15571" t="s">
        <v>60687</v>
      </c>
      <c r="B15571" t="s">
        <v>60688</v>
      </c>
      <c r="C15571" s="1" t="str">
        <f t="shared" si="2288"/>
        <v>21:0783</v>
      </c>
      <c r="D15571" s="1" t="str">
        <f t="shared" si="2289"/>
        <v>21:0222</v>
      </c>
      <c r="E15571" t="s">
        <v>60689</v>
      </c>
      <c r="F15571" t="s">
        <v>60690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 t="s">
        <v>21</v>
      </c>
      <c r="P15571" t="s">
        <v>397</v>
      </c>
      <c r="Q15571" t="s">
        <v>215</v>
      </c>
    </row>
    <row r="15572" spans="1:17" hidden="1" x14ac:dyDescent="0.25">
      <c r="A15572" t="s">
        <v>60691</v>
      </c>
      <c r="B15572" t="s">
        <v>60692</v>
      </c>
      <c r="C15572" s="1" t="str">
        <f t="shared" si="2288"/>
        <v>21:0783</v>
      </c>
      <c r="D15572" s="1" t="str">
        <f t="shared" si="2289"/>
        <v>21:0222</v>
      </c>
      <c r="E15572" t="s">
        <v>60689</v>
      </c>
      <c r="F15572" t="s">
        <v>60693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 t="s">
        <v>21</v>
      </c>
      <c r="P15572" t="s">
        <v>583</v>
      </c>
      <c r="Q15572" t="s">
        <v>52</v>
      </c>
    </row>
    <row r="15573" spans="1:17" hidden="1" x14ac:dyDescent="0.25">
      <c r="A15573" t="s">
        <v>60694</v>
      </c>
      <c r="B15573" t="s">
        <v>60695</v>
      </c>
      <c r="C15573" s="1" t="str">
        <f t="shared" si="2288"/>
        <v>21:0783</v>
      </c>
      <c r="D15573" s="1" t="str">
        <f t="shared" si="2289"/>
        <v>21:0222</v>
      </c>
      <c r="E15573" t="s">
        <v>60696</v>
      </c>
      <c r="F15573" t="s">
        <v>60697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 t="s">
        <v>21</v>
      </c>
      <c r="P15573" t="s">
        <v>2212</v>
      </c>
      <c r="Q15573" t="s">
        <v>71</v>
      </c>
    </row>
    <row r="15574" spans="1:17" hidden="1" x14ac:dyDescent="0.25">
      <c r="A15574" t="s">
        <v>60698</v>
      </c>
      <c r="B15574" t="s">
        <v>60699</v>
      </c>
      <c r="C15574" s="1" t="str">
        <f t="shared" si="2288"/>
        <v>21:0783</v>
      </c>
      <c r="D15574" s="1" t="str">
        <f t="shared" si="2289"/>
        <v>21:0222</v>
      </c>
      <c r="E15574" t="s">
        <v>60700</v>
      </c>
      <c r="F15574" t="s">
        <v>60701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 t="s">
        <v>21</v>
      </c>
      <c r="P15574" t="s">
        <v>22</v>
      </c>
      <c r="Q15574" t="s">
        <v>2948</v>
      </c>
    </row>
    <row r="15575" spans="1:17" hidden="1" x14ac:dyDescent="0.25">
      <c r="A15575" t="s">
        <v>60702</v>
      </c>
      <c r="B15575" t="s">
        <v>60703</v>
      </c>
      <c r="C15575" s="1" t="str">
        <f t="shared" si="2288"/>
        <v>21:0783</v>
      </c>
      <c r="D15575" s="1" t="str">
        <f>HYPERLINK("http://geochem.nrcan.gc.ca/cdogs/content/svy/svy_e.htm", "")</f>
        <v/>
      </c>
      <c r="G15575" s="1" t="str">
        <f>HYPERLINK("http://geochem.nrcan.gc.ca/cdogs/content/cr_/cr_00088_e.htm", "88")</f>
        <v>88</v>
      </c>
      <c r="J15575" t="s">
        <v>11703</v>
      </c>
      <c r="K15575" t="s">
        <v>11704</v>
      </c>
      <c r="O15575" t="s">
        <v>21</v>
      </c>
      <c r="P15575" t="s">
        <v>2943</v>
      </c>
      <c r="Q15575" t="s">
        <v>29</v>
      </c>
    </row>
    <row r="15576" spans="1:17" hidden="1" x14ac:dyDescent="0.25">
      <c r="A15576" t="s">
        <v>60704</v>
      </c>
      <c r="B15576" t="s">
        <v>60705</v>
      </c>
      <c r="C15576" s="1" t="str">
        <f t="shared" si="2288"/>
        <v>21:0783</v>
      </c>
      <c r="D15576" s="1" t="str">
        <f t="shared" ref="D15576:D15582" si="2292">HYPERLINK("http://geochem.nrcan.gc.ca/cdogs/content/svy/svy210222_e.htm", "21:0222")</f>
        <v>21:0222</v>
      </c>
      <c r="E15576" t="s">
        <v>60706</v>
      </c>
      <c r="F15576" t="s">
        <v>60707</v>
      </c>
      <c r="H15576">
        <v>48.109289099999998</v>
      </c>
      <c r="I15576">
        <v>-79.794317199999995</v>
      </c>
      <c r="J15576" s="1" t="str">
        <f t="shared" ref="J15576:J15582" si="2293">HYPERLINK("http://geochem.nrcan.gc.ca/cdogs/content/kwd/kwd020018_e.htm", "Fluid (stream)")</f>
        <v>Fluid (stream)</v>
      </c>
      <c r="K15576" s="1" t="str">
        <f t="shared" ref="K15576:K15582" si="2294">HYPERLINK("http://geochem.nrcan.gc.ca/cdogs/content/kwd/kwd080007_e.htm", "Untreated Water")</f>
        <v>Untreated Water</v>
      </c>
      <c r="O15576" t="s">
        <v>21</v>
      </c>
      <c r="P15576" t="s">
        <v>45</v>
      </c>
      <c r="Q15576" t="s">
        <v>198</v>
      </c>
    </row>
    <row r="15577" spans="1:17" hidden="1" x14ac:dyDescent="0.25">
      <c r="A15577" t="s">
        <v>60708</v>
      </c>
      <c r="B15577" t="s">
        <v>60709</v>
      </c>
      <c r="C15577" s="1" t="str">
        <f t="shared" si="2288"/>
        <v>21:0783</v>
      </c>
      <c r="D15577" s="1" t="str">
        <f t="shared" si="2292"/>
        <v>21:0222</v>
      </c>
      <c r="E15577" t="s">
        <v>60710</v>
      </c>
      <c r="F15577" t="s">
        <v>60711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 t="s">
        <v>21</v>
      </c>
      <c r="P15577" t="s">
        <v>87</v>
      </c>
      <c r="Q15577" t="s">
        <v>215</v>
      </c>
    </row>
    <row r="15578" spans="1:17" hidden="1" x14ac:dyDescent="0.25">
      <c r="A15578" t="s">
        <v>60712</v>
      </c>
      <c r="B15578" t="s">
        <v>60713</v>
      </c>
      <c r="C15578" s="1" t="str">
        <f t="shared" si="2288"/>
        <v>21:0783</v>
      </c>
      <c r="D15578" s="1" t="str">
        <f t="shared" si="2292"/>
        <v>21:0222</v>
      </c>
      <c r="E15578" t="s">
        <v>60714</v>
      </c>
      <c r="F15578" t="s">
        <v>60715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 t="s">
        <v>21</v>
      </c>
      <c r="P15578" t="s">
        <v>87</v>
      </c>
      <c r="Q15578" t="s">
        <v>2366</v>
      </c>
    </row>
    <row r="15579" spans="1:17" hidden="1" x14ac:dyDescent="0.25">
      <c r="A15579" t="s">
        <v>60716</v>
      </c>
      <c r="B15579" t="s">
        <v>60717</v>
      </c>
      <c r="C15579" s="1" t="str">
        <f t="shared" si="2288"/>
        <v>21:0783</v>
      </c>
      <c r="D15579" s="1" t="str">
        <f t="shared" si="2292"/>
        <v>21:0222</v>
      </c>
      <c r="E15579" t="s">
        <v>60718</v>
      </c>
      <c r="F15579" t="s">
        <v>60719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 t="s">
        <v>21</v>
      </c>
      <c r="P15579" t="s">
        <v>87</v>
      </c>
      <c r="Q15579" t="s">
        <v>138</v>
      </c>
    </row>
    <row r="15580" spans="1:17" hidden="1" x14ac:dyDescent="0.25">
      <c r="A15580" t="s">
        <v>60720</v>
      </c>
      <c r="B15580" t="s">
        <v>60721</v>
      </c>
      <c r="C15580" s="1" t="str">
        <f t="shared" si="2288"/>
        <v>21:0783</v>
      </c>
      <c r="D15580" s="1" t="str">
        <f t="shared" si="2292"/>
        <v>21:0222</v>
      </c>
      <c r="E15580" t="s">
        <v>60722</v>
      </c>
      <c r="F15580" t="s">
        <v>60723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 t="s">
        <v>21</v>
      </c>
      <c r="P15580" t="s">
        <v>45</v>
      </c>
      <c r="Q15580" t="s">
        <v>189</v>
      </c>
    </row>
    <row r="15581" spans="1:17" hidden="1" x14ac:dyDescent="0.25">
      <c r="A15581" t="s">
        <v>60724</v>
      </c>
      <c r="B15581" t="s">
        <v>60725</v>
      </c>
      <c r="C15581" s="1" t="str">
        <f t="shared" si="2288"/>
        <v>21:0783</v>
      </c>
      <c r="D15581" s="1" t="str">
        <f t="shared" si="2292"/>
        <v>21:0222</v>
      </c>
      <c r="E15581" t="s">
        <v>60726</v>
      </c>
      <c r="F15581" t="s">
        <v>60727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 t="s">
        <v>21</v>
      </c>
      <c r="P15581" t="s">
        <v>87</v>
      </c>
      <c r="Q15581" t="s">
        <v>189</v>
      </c>
    </row>
    <row r="15582" spans="1:17" hidden="1" x14ac:dyDescent="0.25">
      <c r="A15582" t="s">
        <v>60728</v>
      </c>
      <c r="B15582" t="s">
        <v>60729</v>
      </c>
      <c r="C15582" s="1" t="str">
        <f t="shared" si="2288"/>
        <v>21:0783</v>
      </c>
      <c r="D15582" s="1" t="str">
        <f t="shared" si="2292"/>
        <v>21:0222</v>
      </c>
      <c r="E15582" t="s">
        <v>60730</v>
      </c>
      <c r="F15582" t="s">
        <v>60731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 t="s">
        <v>21</v>
      </c>
      <c r="P15582" t="s">
        <v>87</v>
      </c>
      <c r="Q15582" t="s">
        <v>52</v>
      </c>
    </row>
    <row r="15583" spans="1:17" hidden="1" x14ac:dyDescent="0.25">
      <c r="A15583" t="s">
        <v>60732</v>
      </c>
      <c r="B15583" t="s">
        <v>60733</v>
      </c>
      <c r="C15583" s="1" t="str">
        <f t="shared" si="2288"/>
        <v>21:0783</v>
      </c>
      <c r="D15583" s="1" t="str">
        <f>HYPERLINK("http://geochem.nrcan.gc.ca/cdogs/content/svy/svy_e.htm", "")</f>
        <v/>
      </c>
      <c r="G15583" s="1" t="str">
        <f>HYPERLINK("http://geochem.nrcan.gc.ca/cdogs/content/cr_/cr_00087_e.htm", "87")</f>
        <v>87</v>
      </c>
      <c r="J15583" t="s">
        <v>11703</v>
      </c>
      <c r="K15583" t="s">
        <v>11704</v>
      </c>
      <c r="O15583" t="s">
        <v>630</v>
      </c>
      <c r="P15583" t="s">
        <v>22</v>
      </c>
      <c r="Q15583" t="s">
        <v>29</v>
      </c>
    </row>
    <row r="15584" spans="1:17" hidden="1" x14ac:dyDescent="0.25">
      <c r="A15584" t="s">
        <v>60734</v>
      </c>
      <c r="B15584" t="s">
        <v>60735</v>
      </c>
      <c r="C15584" s="1" t="str">
        <f t="shared" si="2288"/>
        <v>21:0783</v>
      </c>
      <c r="D15584" s="1" t="str">
        <f t="shared" ref="D15584:D15599" si="2295">HYPERLINK("http://geochem.nrcan.gc.ca/cdogs/content/svy/svy210222_e.htm", "21:0222")</f>
        <v>21:0222</v>
      </c>
      <c r="E15584" t="s">
        <v>60736</v>
      </c>
      <c r="F15584" t="s">
        <v>60737</v>
      </c>
      <c r="H15584">
        <v>48.185670799999997</v>
      </c>
      <c r="I15584">
        <v>-79.856382199999999</v>
      </c>
      <c r="J15584" s="1" t="str">
        <f t="shared" ref="J15584:J15599" si="2296">HYPERLINK("http://geochem.nrcan.gc.ca/cdogs/content/kwd/kwd020018_e.htm", "Fluid (stream)")</f>
        <v>Fluid (stream)</v>
      </c>
      <c r="K15584" s="1" t="str">
        <f t="shared" ref="K15584:K15599" si="2297">HYPERLINK("http://geochem.nrcan.gc.ca/cdogs/content/kwd/kwd080007_e.htm", "Untreated Water")</f>
        <v>Untreated Water</v>
      </c>
      <c r="O15584" t="s">
        <v>21</v>
      </c>
      <c r="P15584" t="s">
        <v>87</v>
      </c>
      <c r="Q15584" t="s">
        <v>215</v>
      </c>
    </row>
    <row r="15585" spans="1:17" hidden="1" x14ac:dyDescent="0.25">
      <c r="A15585" t="s">
        <v>60738</v>
      </c>
      <c r="B15585" t="s">
        <v>60739</v>
      </c>
      <c r="C15585" s="1" t="str">
        <f t="shared" si="2288"/>
        <v>21:0783</v>
      </c>
      <c r="D15585" s="1" t="str">
        <f t="shared" si="2295"/>
        <v>21:0222</v>
      </c>
      <c r="E15585" t="s">
        <v>60736</v>
      </c>
      <c r="F15585" t="s">
        <v>60740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 t="s">
        <v>21</v>
      </c>
      <c r="P15585" t="s">
        <v>87</v>
      </c>
      <c r="Q15585" t="s">
        <v>189</v>
      </c>
    </row>
    <row r="15586" spans="1:17" hidden="1" x14ac:dyDescent="0.25">
      <c r="A15586" t="s">
        <v>60741</v>
      </c>
      <c r="B15586" t="s">
        <v>60742</v>
      </c>
      <c r="C15586" s="1" t="str">
        <f t="shared" si="2288"/>
        <v>21:0783</v>
      </c>
      <c r="D15586" s="1" t="str">
        <f t="shared" si="2295"/>
        <v>21:0222</v>
      </c>
      <c r="E15586" t="s">
        <v>60743</v>
      </c>
      <c r="F15586" t="s">
        <v>60744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 t="s">
        <v>21</v>
      </c>
      <c r="P15586" t="s">
        <v>87</v>
      </c>
      <c r="Q15586" t="s">
        <v>71</v>
      </c>
    </row>
    <row r="15587" spans="1:17" hidden="1" x14ac:dyDescent="0.25">
      <c r="A15587" t="s">
        <v>60745</v>
      </c>
      <c r="B15587" t="s">
        <v>60746</v>
      </c>
      <c r="C15587" s="1" t="str">
        <f t="shared" si="2288"/>
        <v>21:0783</v>
      </c>
      <c r="D15587" s="1" t="str">
        <f t="shared" si="2295"/>
        <v>21:0222</v>
      </c>
      <c r="E15587" t="s">
        <v>60747</v>
      </c>
      <c r="F15587" t="s">
        <v>60748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 t="s">
        <v>21</v>
      </c>
      <c r="P15587" t="s">
        <v>45</v>
      </c>
      <c r="Q15587" t="s">
        <v>93</v>
      </c>
    </row>
    <row r="15588" spans="1:17" hidden="1" x14ac:dyDescent="0.25">
      <c r="A15588" t="s">
        <v>60749</v>
      </c>
      <c r="B15588" t="s">
        <v>60750</v>
      </c>
      <c r="C15588" s="1" t="str">
        <f t="shared" si="2288"/>
        <v>21:0783</v>
      </c>
      <c r="D15588" s="1" t="str">
        <f t="shared" si="2295"/>
        <v>21:0222</v>
      </c>
      <c r="E15588" t="s">
        <v>60751</v>
      </c>
      <c r="F15588" t="s">
        <v>60752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 t="s">
        <v>21</v>
      </c>
      <c r="P15588" t="s">
        <v>45</v>
      </c>
      <c r="Q15588" t="s">
        <v>215</v>
      </c>
    </row>
    <row r="15589" spans="1:17" hidden="1" x14ac:dyDescent="0.25">
      <c r="A15589" t="s">
        <v>60753</v>
      </c>
      <c r="B15589" t="s">
        <v>60754</v>
      </c>
      <c r="C15589" s="1" t="str">
        <f t="shared" si="2288"/>
        <v>21:0783</v>
      </c>
      <c r="D15589" s="1" t="str">
        <f t="shared" si="2295"/>
        <v>21:0222</v>
      </c>
      <c r="E15589" t="s">
        <v>60755</v>
      </c>
      <c r="F15589" t="s">
        <v>60756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 t="s">
        <v>21</v>
      </c>
      <c r="P15589" t="s">
        <v>87</v>
      </c>
      <c r="Q15589" t="s">
        <v>93</v>
      </c>
    </row>
    <row r="15590" spans="1:17" hidden="1" x14ac:dyDescent="0.25">
      <c r="A15590" t="s">
        <v>60757</v>
      </c>
      <c r="B15590" t="s">
        <v>60758</v>
      </c>
      <c r="C15590" s="1" t="str">
        <f t="shared" si="2288"/>
        <v>21:0783</v>
      </c>
      <c r="D15590" s="1" t="str">
        <f t="shared" si="2295"/>
        <v>21:0222</v>
      </c>
      <c r="E15590" t="s">
        <v>60759</v>
      </c>
      <c r="F15590" t="s">
        <v>60760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 t="s">
        <v>21</v>
      </c>
      <c r="P15590" t="s">
        <v>45</v>
      </c>
      <c r="Q15590" t="s">
        <v>52</v>
      </c>
    </row>
    <row r="15591" spans="1:17" hidden="1" x14ac:dyDescent="0.25">
      <c r="A15591" t="s">
        <v>60761</v>
      </c>
      <c r="B15591" t="s">
        <v>60762</v>
      </c>
      <c r="C15591" s="1" t="str">
        <f t="shared" si="2288"/>
        <v>21:0783</v>
      </c>
      <c r="D15591" s="1" t="str">
        <f t="shared" si="2295"/>
        <v>21:0222</v>
      </c>
      <c r="E15591" t="s">
        <v>60763</v>
      </c>
      <c r="F15591" t="s">
        <v>60764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 t="s">
        <v>21</v>
      </c>
      <c r="P15591" t="s">
        <v>45</v>
      </c>
      <c r="Q15591" t="s">
        <v>52</v>
      </c>
    </row>
    <row r="15592" spans="1:17" hidden="1" x14ac:dyDescent="0.25">
      <c r="A15592" t="s">
        <v>60765</v>
      </c>
      <c r="B15592" t="s">
        <v>60766</v>
      </c>
      <c r="C15592" s="1" t="str">
        <f t="shared" si="2288"/>
        <v>21:0783</v>
      </c>
      <c r="D15592" s="1" t="str">
        <f t="shared" si="2295"/>
        <v>21:0222</v>
      </c>
      <c r="E15592" t="s">
        <v>60767</v>
      </c>
      <c r="F15592" t="s">
        <v>60768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 t="s">
        <v>21</v>
      </c>
      <c r="P15592" t="s">
        <v>87</v>
      </c>
      <c r="Q15592" t="s">
        <v>88</v>
      </c>
    </row>
    <row r="15593" spans="1:17" hidden="1" x14ac:dyDescent="0.25">
      <c r="A15593" t="s">
        <v>60769</v>
      </c>
      <c r="B15593" t="s">
        <v>60770</v>
      </c>
      <c r="C15593" s="1" t="str">
        <f t="shared" si="2288"/>
        <v>21:0783</v>
      </c>
      <c r="D15593" s="1" t="str">
        <f t="shared" si="2295"/>
        <v>21:0222</v>
      </c>
      <c r="E15593" t="s">
        <v>60771</v>
      </c>
      <c r="F15593" t="s">
        <v>60772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 t="s">
        <v>21</v>
      </c>
      <c r="P15593" t="s">
        <v>87</v>
      </c>
      <c r="Q15593" t="s">
        <v>189</v>
      </c>
    </row>
    <row r="15594" spans="1:17" hidden="1" x14ac:dyDescent="0.25">
      <c r="A15594" t="s">
        <v>60773</v>
      </c>
      <c r="B15594" t="s">
        <v>60774</v>
      </c>
      <c r="C15594" s="1" t="str">
        <f t="shared" si="2288"/>
        <v>21:0783</v>
      </c>
      <c r="D15594" s="1" t="str">
        <f t="shared" si="2295"/>
        <v>21:0222</v>
      </c>
      <c r="E15594" t="s">
        <v>60775</v>
      </c>
      <c r="F15594" t="s">
        <v>60776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 t="s">
        <v>21</v>
      </c>
      <c r="P15594" t="s">
        <v>87</v>
      </c>
      <c r="Q15594" t="s">
        <v>215</v>
      </c>
    </row>
    <row r="15595" spans="1:17" hidden="1" x14ac:dyDescent="0.25">
      <c r="A15595" t="s">
        <v>60777</v>
      </c>
      <c r="B15595" t="s">
        <v>60778</v>
      </c>
      <c r="C15595" s="1" t="str">
        <f t="shared" si="2288"/>
        <v>21:0783</v>
      </c>
      <c r="D15595" s="1" t="str">
        <f t="shared" si="2295"/>
        <v>21:0222</v>
      </c>
      <c r="E15595" t="s">
        <v>60779</v>
      </c>
      <c r="F15595" t="s">
        <v>60780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 t="s">
        <v>21</v>
      </c>
      <c r="P15595" t="s">
        <v>45</v>
      </c>
      <c r="Q15595" t="s">
        <v>189</v>
      </c>
    </row>
    <row r="15596" spans="1:17" hidden="1" x14ac:dyDescent="0.25">
      <c r="A15596" t="s">
        <v>60781</v>
      </c>
      <c r="B15596" t="s">
        <v>60782</v>
      </c>
      <c r="C15596" s="1" t="str">
        <f t="shared" si="2288"/>
        <v>21:0783</v>
      </c>
      <c r="D15596" s="1" t="str">
        <f t="shared" si="2295"/>
        <v>21:0222</v>
      </c>
      <c r="E15596" t="s">
        <v>60779</v>
      </c>
      <c r="F15596" t="s">
        <v>60783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 t="s">
        <v>21</v>
      </c>
      <c r="P15596" t="s">
        <v>87</v>
      </c>
      <c r="Q15596" t="s">
        <v>149</v>
      </c>
    </row>
    <row r="15597" spans="1:17" hidden="1" x14ac:dyDescent="0.25">
      <c r="A15597" t="s">
        <v>60784</v>
      </c>
      <c r="B15597" t="s">
        <v>60785</v>
      </c>
      <c r="C15597" s="1" t="str">
        <f t="shared" si="2288"/>
        <v>21:0783</v>
      </c>
      <c r="D15597" s="1" t="str">
        <f t="shared" si="2295"/>
        <v>21:0222</v>
      </c>
      <c r="E15597" t="s">
        <v>60786</v>
      </c>
      <c r="F15597" t="s">
        <v>60787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 t="s">
        <v>21</v>
      </c>
      <c r="P15597" t="s">
        <v>87</v>
      </c>
      <c r="Q15597" t="s">
        <v>143</v>
      </c>
    </row>
    <row r="15598" spans="1:17" hidden="1" x14ac:dyDescent="0.25">
      <c r="A15598" t="s">
        <v>60788</v>
      </c>
      <c r="B15598" t="s">
        <v>60789</v>
      </c>
      <c r="C15598" s="1" t="str">
        <f t="shared" si="2288"/>
        <v>21:0783</v>
      </c>
      <c r="D15598" s="1" t="str">
        <f t="shared" si="2295"/>
        <v>21:0222</v>
      </c>
      <c r="E15598" t="s">
        <v>60790</v>
      </c>
      <c r="F15598" t="s">
        <v>60791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 t="s">
        <v>21</v>
      </c>
      <c r="P15598" t="s">
        <v>87</v>
      </c>
      <c r="Q15598" t="s">
        <v>149</v>
      </c>
    </row>
    <row r="15599" spans="1:17" hidden="1" x14ac:dyDescent="0.25">
      <c r="A15599" t="s">
        <v>60792</v>
      </c>
      <c r="B15599" t="s">
        <v>60793</v>
      </c>
      <c r="C15599" s="1" t="str">
        <f t="shared" si="2288"/>
        <v>21:0783</v>
      </c>
      <c r="D15599" s="1" t="str">
        <f t="shared" si="2295"/>
        <v>21:0222</v>
      </c>
      <c r="E15599" t="s">
        <v>60794</v>
      </c>
      <c r="F15599" t="s">
        <v>60795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 t="s">
        <v>21</v>
      </c>
      <c r="P15599" t="s">
        <v>87</v>
      </c>
      <c r="Q15599" t="s">
        <v>215</v>
      </c>
    </row>
    <row r="15600" spans="1:17" hidden="1" x14ac:dyDescent="0.25">
      <c r="A15600" t="s">
        <v>60796</v>
      </c>
      <c r="B15600" t="s">
        <v>60797</v>
      </c>
      <c r="C15600" s="1" t="str">
        <f t="shared" si="2288"/>
        <v>21:0783</v>
      </c>
      <c r="D15600" s="1" t="str">
        <f>HYPERLINK("http://geochem.nrcan.gc.ca/cdogs/content/svy/svy_e.htm", "")</f>
        <v/>
      </c>
      <c r="G15600" s="1" t="str">
        <f>HYPERLINK("http://geochem.nrcan.gc.ca/cdogs/content/cr_/cr_00089_e.htm", "89")</f>
        <v>89</v>
      </c>
      <c r="J15600" t="s">
        <v>11703</v>
      </c>
      <c r="K15600" t="s">
        <v>11704</v>
      </c>
      <c r="O15600" t="s">
        <v>42713</v>
      </c>
      <c r="P15600" t="s">
        <v>3107</v>
      </c>
      <c r="Q15600" t="s">
        <v>392</v>
      </c>
    </row>
    <row r="15601" spans="1:17" hidden="1" x14ac:dyDescent="0.25">
      <c r="A15601" t="s">
        <v>60798</v>
      </c>
      <c r="B15601" t="s">
        <v>60799</v>
      </c>
      <c r="C15601" s="1" t="str">
        <f t="shared" si="2288"/>
        <v>21:0783</v>
      </c>
      <c r="D15601" s="1" t="str">
        <f t="shared" ref="D15601:D15630" si="2298">HYPERLINK("http://geochem.nrcan.gc.ca/cdogs/content/svy/svy210222_e.htm", "21:0222")</f>
        <v>21:0222</v>
      </c>
      <c r="E15601" t="s">
        <v>60800</v>
      </c>
      <c r="F15601" t="s">
        <v>60801</v>
      </c>
      <c r="H15601">
        <v>48.065641999999997</v>
      </c>
      <c r="I15601">
        <v>-79.674945399999999</v>
      </c>
      <c r="J15601" s="1" t="str">
        <f t="shared" ref="J15601:J15630" si="2299">HYPERLINK("http://geochem.nrcan.gc.ca/cdogs/content/kwd/kwd020018_e.htm", "Fluid (stream)")</f>
        <v>Fluid (stream)</v>
      </c>
      <c r="K15601" s="1" t="str">
        <f t="shared" ref="K15601:K15630" si="2300">HYPERLINK("http://geochem.nrcan.gc.ca/cdogs/content/kwd/kwd080007_e.htm", "Untreated Water")</f>
        <v>Untreated Water</v>
      </c>
      <c r="O15601" t="s">
        <v>21</v>
      </c>
      <c r="P15601" t="s">
        <v>22</v>
      </c>
      <c r="Q15601" t="s">
        <v>149</v>
      </c>
    </row>
    <row r="15602" spans="1:17" hidden="1" x14ac:dyDescent="0.25">
      <c r="A15602" t="s">
        <v>60802</v>
      </c>
      <c r="B15602" t="s">
        <v>60803</v>
      </c>
      <c r="C15602" s="1" t="str">
        <f t="shared" si="2288"/>
        <v>21:0783</v>
      </c>
      <c r="D15602" s="1" t="str">
        <f t="shared" si="2298"/>
        <v>21:0222</v>
      </c>
      <c r="E15602" t="s">
        <v>60804</v>
      </c>
      <c r="F15602" t="s">
        <v>60805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 t="s">
        <v>21</v>
      </c>
      <c r="P15602" t="s">
        <v>45</v>
      </c>
      <c r="Q15602" t="s">
        <v>52</v>
      </c>
    </row>
    <row r="15603" spans="1:17" hidden="1" x14ac:dyDescent="0.25">
      <c r="A15603" t="s">
        <v>60806</v>
      </c>
      <c r="B15603" t="s">
        <v>60807</v>
      </c>
      <c r="C15603" s="1" t="str">
        <f t="shared" si="2288"/>
        <v>21:0783</v>
      </c>
      <c r="D15603" s="1" t="str">
        <f t="shared" si="2298"/>
        <v>21:0222</v>
      </c>
      <c r="E15603" t="s">
        <v>60808</v>
      </c>
      <c r="F15603" t="s">
        <v>60809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 t="s">
        <v>21</v>
      </c>
      <c r="P15603" t="s">
        <v>356</v>
      </c>
      <c r="Q15603" t="s">
        <v>2948</v>
      </c>
    </row>
    <row r="15604" spans="1:17" hidden="1" x14ac:dyDescent="0.25">
      <c r="A15604" t="s">
        <v>60810</v>
      </c>
      <c r="B15604" t="s">
        <v>60811</v>
      </c>
      <c r="C15604" s="1" t="str">
        <f t="shared" si="2288"/>
        <v>21:0783</v>
      </c>
      <c r="D15604" s="1" t="str">
        <f t="shared" si="2298"/>
        <v>21:0222</v>
      </c>
      <c r="E15604" t="s">
        <v>60812</v>
      </c>
      <c r="F15604" t="s">
        <v>60813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 t="s">
        <v>21</v>
      </c>
      <c r="P15604" t="s">
        <v>45</v>
      </c>
      <c r="Q15604" t="s">
        <v>93</v>
      </c>
    </row>
    <row r="15605" spans="1:17" hidden="1" x14ac:dyDescent="0.25">
      <c r="A15605" t="s">
        <v>60814</v>
      </c>
      <c r="B15605" t="s">
        <v>60815</v>
      </c>
      <c r="C15605" s="1" t="str">
        <f t="shared" si="2288"/>
        <v>21:0783</v>
      </c>
      <c r="D15605" s="1" t="str">
        <f t="shared" si="2298"/>
        <v>21:0222</v>
      </c>
      <c r="E15605" t="s">
        <v>60816</v>
      </c>
      <c r="F15605" t="s">
        <v>60817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 t="s">
        <v>21</v>
      </c>
      <c r="P15605" t="s">
        <v>356</v>
      </c>
      <c r="Q15605" t="s">
        <v>2401</v>
      </c>
    </row>
    <row r="15606" spans="1:17" hidden="1" x14ac:dyDescent="0.25">
      <c r="A15606" t="s">
        <v>60818</v>
      </c>
      <c r="B15606" t="s">
        <v>60819</v>
      </c>
      <c r="C15606" s="1" t="str">
        <f t="shared" si="2288"/>
        <v>21:0783</v>
      </c>
      <c r="D15606" s="1" t="str">
        <f t="shared" si="2298"/>
        <v>21:0222</v>
      </c>
      <c r="E15606" t="s">
        <v>60820</v>
      </c>
      <c r="F15606" t="s">
        <v>60821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 t="s">
        <v>21</v>
      </c>
      <c r="P15606" t="s">
        <v>356</v>
      </c>
      <c r="Q15606" t="s">
        <v>171</v>
      </c>
    </row>
    <row r="15607" spans="1:17" hidden="1" x14ac:dyDescent="0.25">
      <c r="A15607" t="s">
        <v>60822</v>
      </c>
      <c r="B15607" t="s">
        <v>60823</v>
      </c>
      <c r="C15607" s="1" t="str">
        <f t="shared" si="2288"/>
        <v>21:0783</v>
      </c>
      <c r="D15607" s="1" t="str">
        <f t="shared" si="2298"/>
        <v>21:0222</v>
      </c>
      <c r="E15607" t="s">
        <v>60824</v>
      </c>
      <c r="F15607" t="s">
        <v>60825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 t="s">
        <v>21</v>
      </c>
      <c r="P15607" t="s">
        <v>45</v>
      </c>
      <c r="Q15607" t="s">
        <v>2366</v>
      </c>
    </row>
    <row r="15608" spans="1:17" hidden="1" x14ac:dyDescent="0.25">
      <c r="A15608" t="s">
        <v>60826</v>
      </c>
      <c r="B15608" t="s">
        <v>60827</v>
      </c>
      <c r="C15608" s="1" t="str">
        <f t="shared" si="2288"/>
        <v>21:0783</v>
      </c>
      <c r="D15608" s="1" t="str">
        <f t="shared" si="2298"/>
        <v>21:0222</v>
      </c>
      <c r="E15608" t="s">
        <v>60828</v>
      </c>
      <c r="F15608" t="s">
        <v>60829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 t="s">
        <v>21</v>
      </c>
      <c r="P15608" t="s">
        <v>45</v>
      </c>
      <c r="Q15608" t="s">
        <v>2392</v>
      </c>
    </row>
    <row r="15609" spans="1:17" hidden="1" x14ac:dyDescent="0.25">
      <c r="A15609" t="s">
        <v>60830</v>
      </c>
      <c r="B15609" t="s">
        <v>60831</v>
      </c>
      <c r="C15609" s="1" t="str">
        <f t="shared" si="2288"/>
        <v>21:0783</v>
      </c>
      <c r="D15609" s="1" t="str">
        <f t="shared" si="2298"/>
        <v>21:0222</v>
      </c>
      <c r="E15609" t="s">
        <v>60832</v>
      </c>
      <c r="F15609" t="s">
        <v>60833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 t="s">
        <v>21</v>
      </c>
      <c r="P15609" t="s">
        <v>87</v>
      </c>
      <c r="Q15609" t="s">
        <v>138</v>
      </c>
    </row>
    <row r="15610" spans="1:17" hidden="1" x14ac:dyDescent="0.25">
      <c r="A15610" t="s">
        <v>60834</v>
      </c>
      <c r="B15610" t="s">
        <v>60835</v>
      </c>
      <c r="C15610" s="1" t="str">
        <f t="shared" si="2288"/>
        <v>21:0783</v>
      </c>
      <c r="D15610" s="1" t="str">
        <f t="shared" si="2298"/>
        <v>21:0222</v>
      </c>
      <c r="E15610" t="s">
        <v>60836</v>
      </c>
      <c r="F15610" t="s">
        <v>60837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 t="s">
        <v>21</v>
      </c>
      <c r="P15610" t="s">
        <v>87</v>
      </c>
      <c r="Q15610" t="s">
        <v>93</v>
      </c>
    </row>
    <row r="15611" spans="1:17" hidden="1" x14ac:dyDescent="0.25">
      <c r="A15611" t="s">
        <v>60838</v>
      </c>
      <c r="B15611" t="s">
        <v>60839</v>
      </c>
      <c r="C15611" s="1" t="str">
        <f t="shared" si="2288"/>
        <v>21:0783</v>
      </c>
      <c r="D15611" s="1" t="str">
        <f t="shared" si="2298"/>
        <v>21:0222</v>
      </c>
      <c r="E15611" t="s">
        <v>60840</v>
      </c>
      <c r="F15611" t="s">
        <v>60841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 t="s">
        <v>21</v>
      </c>
      <c r="P15611" t="s">
        <v>356</v>
      </c>
      <c r="Q15611" t="s">
        <v>189</v>
      </c>
    </row>
    <row r="15612" spans="1:17" hidden="1" x14ac:dyDescent="0.25">
      <c r="A15612" t="s">
        <v>60842</v>
      </c>
      <c r="B15612" t="s">
        <v>60843</v>
      </c>
      <c r="C15612" s="1" t="str">
        <f t="shared" si="2288"/>
        <v>21:0783</v>
      </c>
      <c r="D15612" s="1" t="str">
        <f t="shared" si="2298"/>
        <v>21:0222</v>
      </c>
      <c r="E15612" t="s">
        <v>60844</v>
      </c>
      <c r="F15612" t="s">
        <v>60845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 t="s">
        <v>21</v>
      </c>
      <c r="P15612" t="s">
        <v>45</v>
      </c>
      <c r="Q15612" t="s">
        <v>93</v>
      </c>
    </row>
    <row r="15613" spans="1:17" hidden="1" x14ac:dyDescent="0.25">
      <c r="A15613" t="s">
        <v>60846</v>
      </c>
      <c r="B15613" t="s">
        <v>60847</v>
      </c>
      <c r="C15613" s="1" t="str">
        <f t="shared" si="2288"/>
        <v>21:0783</v>
      </c>
      <c r="D15613" s="1" t="str">
        <f t="shared" si="2298"/>
        <v>21:0222</v>
      </c>
      <c r="E15613" t="s">
        <v>60848</v>
      </c>
      <c r="F15613" t="s">
        <v>60849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 t="s">
        <v>21</v>
      </c>
      <c r="P15613" t="s">
        <v>356</v>
      </c>
      <c r="Q15613" t="s">
        <v>71</v>
      </c>
    </row>
    <row r="15614" spans="1:17" hidden="1" x14ac:dyDescent="0.25">
      <c r="A15614" t="s">
        <v>60850</v>
      </c>
      <c r="B15614" t="s">
        <v>60851</v>
      </c>
      <c r="C15614" s="1" t="str">
        <f t="shared" si="2288"/>
        <v>21:0783</v>
      </c>
      <c r="D15614" s="1" t="str">
        <f t="shared" si="2298"/>
        <v>21:0222</v>
      </c>
      <c r="E15614" t="s">
        <v>60852</v>
      </c>
      <c r="F15614" t="s">
        <v>60853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 t="s">
        <v>21</v>
      </c>
      <c r="P15614" t="s">
        <v>45</v>
      </c>
      <c r="Q15614" t="s">
        <v>215</v>
      </c>
    </row>
    <row r="15615" spans="1:17" hidden="1" x14ac:dyDescent="0.25">
      <c r="A15615" t="s">
        <v>60854</v>
      </c>
      <c r="B15615" t="s">
        <v>60855</v>
      </c>
      <c r="C15615" s="1" t="str">
        <f t="shared" si="2288"/>
        <v>21:0783</v>
      </c>
      <c r="D15615" s="1" t="str">
        <f t="shared" si="2298"/>
        <v>21:0222</v>
      </c>
      <c r="E15615" t="s">
        <v>60856</v>
      </c>
      <c r="F15615" t="s">
        <v>60857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 t="s">
        <v>21</v>
      </c>
      <c r="P15615" t="s">
        <v>87</v>
      </c>
      <c r="Q15615" t="s">
        <v>46</v>
      </c>
    </row>
    <row r="15616" spans="1:17" hidden="1" x14ac:dyDescent="0.25">
      <c r="A15616" t="s">
        <v>60858</v>
      </c>
      <c r="B15616" t="s">
        <v>60859</v>
      </c>
      <c r="C15616" s="1" t="str">
        <f t="shared" si="2288"/>
        <v>21:0783</v>
      </c>
      <c r="D15616" s="1" t="str">
        <f t="shared" si="2298"/>
        <v>21:0222</v>
      </c>
      <c r="E15616" t="s">
        <v>60860</v>
      </c>
      <c r="F15616" t="s">
        <v>60861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 t="s">
        <v>21</v>
      </c>
      <c r="P15616" t="s">
        <v>87</v>
      </c>
      <c r="Q15616" t="s">
        <v>71</v>
      </c>
    </row>
    <row r="15617" spans="1:17" hidden="1" x14ac:dyDescent="0.25">
      <c r="A15617" t="s">
        <v>60862</v>
      </c>
      <c r="B15617" t="s">
        <v>60863</v>
      </c>
      <c r="C15617" s="1" t="str">
        <f t="shared" si="2288"/>
        <v>21:0783</v>
      </c>
      <c r="D15617" s="1" t="str">
        <f t="shared" si="2298"/>
        <v>21:0222</v>
      </c>
      <c r="E15617" t="s">
        <v>60864</v>
      </c>
      <c r="F15617" t="s">
        <v>60865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 t="s">
        <v>21</v>
      </c>
      <c r="P15617" t="s">
        <v>87</v>
      </c>
      <c r="Q15617" t="s">
        <v>93</v>
      </c>
    </row>
    <row r="15618" spans="1:17" hidden="1" x14ac:dyDescent="0.25">
      <c r="A15618" t="s">
        <v>60866</v>
      </c>
      <c r="B15618" t="s">
        <v>60867</v>
      </c>
      <c r="C15618" s="1" t="str">
        <f t="shared" si="2288"/>
        <v>21:0783</v>
      </c>
      <c r="D15618" s="1" t="str">
        <f t="shared" si="2298"/>
        <v>21:0222</v>
      </c>
      <c r="E15618" t="s">
        <v>60868</v>
      </c>
      <c r="F15618" t="s">
        <v>60869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 t="s">
        <v>21</v>
      </c>
      <c r="P15618" t="s">
        <v>87</v>
      </c>
      <c r="Q15618" t="s">
        <v>71</v>
      </c>
    </row>
    <row r="15619" spans="1:17" hidden="1" x14ac:dyDescent="0.25">
      <c r="A15619" t="s">
        <v>60870</v>
      </c>
      <c r="B15619" t="s">
        <v>60871</v>
      </c>
      <c r="C15619" s="1" t="str">
        <f t="shared" si="2288"/>
        <v>21:0783</v>
      </c>
      <c r="D15619" s="1" t="str">
        <f t="shared" si="2298"/>
        <v>21:0222</v>
      </c>
      <c r="E15619" t="s">
        <v>60872</v>
      </c>
      <c r="F15619" t="s">
        <v>60873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 t="s">
        <v>21</v>
      </c>
      <c r="P15619" t="s">
        <v>45</v>
      </c>
      <c r="Q15619" t="s">
        <v>143</v>
      </c>
    </row>
    <row r="15620" spans="1:17" hidden="1" x14ac:dyDescent="0.25">
      <c r="A15620" t="s">
        <v>60874</v>
      </c>
      <c r="B15620" t="s">
        <v>60875</v>
      </c>
      <c r="C15620" s="1" t="str">
        <f t="shared" si="2288"/>
        <v>21:0783</v>
      </c>
      <c r="D15620" s="1" t="str">
        <f t="shared" si="2298"/>
        <v>21:0222</v>
      </c>
      <c r="E15620" t="s">
        <v>60876</v>
      </c>
      <c r="F15620" t="s">
        <v>60877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 t="s">
        <v>21</v>
      </c>
      <c r="P15620" t="s">
        <v>87</v>
      </c>
      <c r="Q15620" t="s">
        <v>1528</v>
      </c>
    </row>
    <row r="15621" spans="1:17" hidden="1" x14ac:dyDescent="0.25">
      <c r="A15621" t="s">
        <v>60878</v>
      </c>
      <c r="B15621" t="s">
        <v>60879</v>
      </c>
      <c r="C15621" s="1" t="str">
        <f t="shared" si="2288"/>
        <v>21:0783</v>
      </c>
      <c r="D15621" s="1" t="str">
        <f t="shared" si="2298"/>
        <v>21:0222</v>
      </c>
      <c r="E15621" t="s">
        <v>60880</v>
      </c>
      <c r="F15621" t="s">
        <v>60881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 t="s">
        <v>21</v>
      </c>
      <c r="P15621" t="s">
        <v>87</v>
      </c>
      <c r="Q15621" t="s">
        <v>2392</v>
      </c>
    </row>
    <row r="15622" spans="1:17" hidden="1" x14ac:dyDescent="0.25">
      <c r="A15622" t="s">
        <v>60882</v>
      </c>
      <c r="B15622" t="s">
        <v>60883</v>
      </c>
      <c r="C15622" s="1" t="str">
        <f t="shared" ref="C15622:C15685" si="2301">HYPERLINK("http://geochem.nrcan.gc.ca/cdogs/content/bdl/bdl210783_e.htm", "21:0783")</f>
        <v>21:0783</v>
      </c>
      <c r="D15622" s="1" t="str">
        <f t="shared" si="2298"/>
        <v>21:0222</v>
      </c>
      <c r="E15622" t="s">
        <v>60880</v>
      </c>
      <c r="F15622" t="s">
        <v>60884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 t="s">
        <v>21</v>
      </c>
      <c r="P15622" t="s">
        <v>45</v>
      </c>
      <c r="Q15622" t="s">
        <v>2392</v>
      </c>
    </row>
    <row r="15623" spans="1:17" hidden="1" x14ac:dyDescent="0.25">
      <c r="A15623" t="s">
        <v>60885</v>
      </c>
      <c r="B15623" t="s">
        <v>60886</v>
      </c>
      <c r="C15623" s="1" t="str">
        <f t="shared" si="2301"/>
        <v>21:0783</v>
      </c>
      <c r="D15623" s="1" t="str">
        <f t="shared" si="2298"/>
        <v>21:0222</v>
      </c>
      <c r="E15623" t="s">
        <v>60887</v>
      </c>
      <c r="F15623" t="s">
        <v>60888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 t="s">
        <v>21</v>
      </c>
      <c r="P15623" t="s">
        <v>45</v>
      </c>
      <c r="Q15623" t="s">
        <v>171</v>
      </c>
    </row>
    <row r="15624" spans="1:17" hidden="1" x14ac:dyDescent="0.25">
      <c r="A15624" t="s">
        <v>60889</v>
      </c>
      <c r="B15624" t="s">
        <v>60890</v>
      </c>
      <c r="C15624" s="1" t="str">
        <f t="shared" si="2301"/>
        <v>21:0783</v>
      </c>
      <c r="D15624" s="1" t="str">
        <f t="shared" si="2298"/>
        <v>21:0222</v>
      </c>
      <c r="E15624" t="s">
        <v>60891</v>
      </c>
      <c r="F15624" t="s">
        <v>60892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 t="s">
        <v>21</v>
      </c>
      <c r="P15624" t="s">
        <v>87</v>
      </c>
      <c r="Q15624" t="s">
        <v>138</v>
      </c>
    </row>
    <row r="15625" spans="1:17" hidden="1" x14ac:dyDescent="0.25">
      <c r="A15625" t="s">
        <v>60893</v>
      </c>
      <c r="B15625" t="s">
        <v>60894</v>
      </c>
      <c r="C15625" s="1" t="str">
        <f t="shared" si="2301"/>
        <v>21:0783</v>
      </c>
      <c r="D15625" s="1" t="str">
        <f t="shared" si="2298"/>
        <v>21:0222</v>
      </c>
      <c r="E15625" t="s">
        <v>60895</v>
      </c>
      <c r="F15625" t="s">
        <v>60896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 t="s">
        <v>21</v>
      </c>
      <c r="P15625" t="s">
        <v>87</v>
      </c>
      <c r="Q15625" t="s">
        <v>215</v>
      </c>
    </row>
    <row r="15626" spans="1:17" hidden="1" x14ac:dyDescent="0.25">
      <c r="A15626" t="s">
        <v>60897</v>
      </c>
      <c r="B15626" t="s">
        <v>60898</v>
      </c>
      <c r="C15626" s="1" t="str">
        <f t="shared" si="2301"/>
        <v>21:0783</v>
      </c>
      <c r="D15626" s="1" t="str">
        <f t="shared" si="2298"/>
        <v>21:0222</v>
      </c>
      <c r="E15626" t="s">
        <v>60899</v>
      </c>
      <c r="F15626" t="s">
        <v>60900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 t="s">
        <v>21</v>
      </c>
      <c r="P15626" t="s">
        <v>148</v>
      </c>
      <c r="Q15626" t="s">
        <v>93</v>
      </c>
    </row>
    <row r="15627" spans="1:17" hidden="1" x14ac:dyDescent="0.25">
      <c r="A15627" t="s">
        <v>60901</v>
      </c>
      <c r="B15627" t="s">
        <v>60902</v>
      </c>
      <c r="C15627" s="1" t="str">
        <f t="shared" si="2301"/>
        <v>21:0783</v>
      </c>
      <c r="D15627" s="1" t="str">
        <f t="shared" si="2298"/>
        <v>21:0222</v>
      </c>
      <c r="E15627" t="s">
        <v>60903</v>
      </c>
      <c r="F15627" t="s">
        <v>60904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 t="s">
        <v>21</v>
      </c>
      <c r="P15627" t="s">
        <v>148</v>
      </c>
      <c r="Q15627" t="s">
        <v>93</v>
      </c>
    </row>
    <row r="15628" spans="1:17" hidden="1" x14ac:dyDescent="0.25">
      <c r="A15628" t="s">
        <v>60905</v>
      </c>
      <c r="B15628" t="s">
        <v>60906</v>
      </c>
      <c r="C15628" s="1" t="str">
        <f t="shared" si="2301"/>
        <v>21:0783</v>
      </c>
      <c r="D15628" s="1" t="str">
        <f t="shared" si="2298"/>
        <v>21:0222</v>
      </c>
      <c r="E15628" t="s">
        <v>60907</v>
      </c>
      <c r="F15628" t="s">
        <v>60908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 t="s">
        <v>21</v>
      </c>
      <c r="P15628" t="s">
        <v>87</v>
      </c>
      <c r="Q15628" t="s">
        <v>52</v>
      </c>
    </row>
    <row r="15629" spans="1:17" hidden="1" x14ac:dyDescent="0.25">
      <c r="A15629" t="s">
        <v>60909</v>
      </c>
      <c r="B15629" t="s">
        <v>60910</v>
      </c>
      <c r="C15629" s="1" t="str">
        <f t="shared" si="2301"/>
        <v>21:0783</v>
      </c>
      <c r="D15629" s="1" t="str">
        <f t="shared" si="2298"/>
        <v>21:0222</v>
      </c>
      <c r="E15629" t="s">
        <v>60911</v>
      </c>
      <c r="F15629" t="s">
        <v>60912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 t="s">
        <v>21</v>
      </c>
      <c r="P15629" t="s">
        <v>87</v>
      </c>
      <c r="Q15629" t="s">
        <v>198</v>
      </c>
    </row>
    <row r="15630" spans="1:17" hidden="1" x14ac:dyDescent="0.25">
      <c r="A15630" t="s">
        <v>60913</v>
      </c>
      <c r="B15630" t="s">
        <v>60914</v>
      </c>
      <c r="C15630" s="1" t="str">
        <f t="shared" si="2301"/>
        <v>21:0783</v>
      </c>
      <c r="D15630" s="1" t="str">
        <f t="shared" si="2298"/>
        <v>21:0222</v>
      </c>
      <c r="E15630" t="s">
        <v>60915</v>
      </c>
      <c r="F15630" t="s">
        <v>60916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 t="s">
        <v>21</v>
      </c>
      <c r="P15630" t="s">
        <v>87</v>
      </c>
      <c r="Q15630" t="s">
        <v>149</v>
      </c>
    </row>
    <row r="15631" spans="1:17" hidden="1" x14ac:dyDescent="0.25">
      <c r="A15631" t="s">
        <v>60917</v>
      </c>
      <c r="B15631" t="s">
        <v>60918</v>
      </c>
      <c r="C15631" s="1" t="str">
        <f t="shared" si="2301"/>
        <v>21:0783</v>
      </c>
      <c r="D15631" s="1" t="str">
        <f>HYPERLINK("http://geochem.nrcan.gc.ca/cdogs/content/svy/svy_e.htm", "")</f>
        <v/>
      </c>
      <c r="G15631" s="1" t="str">
        <f>HYPERLINK("http://geochem.nrcan.gc.ca/cdogs/content/cr_/cr_00088_e.htm", "88")</f>
        <v>88</v>
      </c>
      <c r="J15631" t="s">
        <v>11703</v>
      </c>
      <c r="K15631" t="s">
        <v>11704</v>
      </c>
      <c r="O15631" t="s">
        <v>21</v>
      </c>
      <c r="P15631" t="s">
        <v>22</v>
      </c>
      <c r="Q15631" t="s">
        <v>29</v>
      </c>
    </row>
    <row r="15632" spans="1:17" hidden="1" x14ac:dyDescent="0.25">
      <c r="A15632" t="s">
        <v>60919</v>
      </c>
      <c r="B15632" t="s">
        <v>60920</v>
      </c>
      <c r="C15632" s="1" t="str">
        <f t="shared" si="2301"/>
        <v>21:0783</v>
      </c>
      <c r="D15632" s="1" t="str">
        <f t="shared" ref="D15632:D15643" si="2302">HYPERLINK("http://geochem.nrcan.gc.ca/cdogs/content/svy/svy210222_e.htm", "21:0222")</f>
        <v>21:0222</v>
      </c>
      <c r="E15632" t="s">
        <v>60921</v>
      </c>
      <c r="F15632" t="s">
        <v>60922</v>
      </c>
      <c r="H15632">
        <v>48.004321099999999</v>
      </c>
      <c r="I15632">
        <v>-79.741019100000003</v>
      </c>
      <c r="J15632" s="1" t="str">
        <f t="shared" ref="J15632:J15643" si="2303">HYPERLINK("http://geochem.nrcan.gc.ca/cdogs/content/kwd/kwd020018_e.htm", "Fluid (stream)")</f>
        <v>Fluid (stream)</v>
      </c>
      <c r="K15632" s="1" t="str">
        <f t="shared" ref="K15632:K15643" si="2304">HYPERLINK("http://geochem.nrcan.gc.ca/cdogs/content/kwd/kwd080007_e.htm", "Untreated Water")</f>
        <v>Untreated Water</v>
      </c>
      <c r="O15632" t="s">
        <v>21</v>
      </c>
      <c r="P15632" t="s">
        <v>356</v>
      </c>
      <c r="Q15632" t="s">
        <v>52</v>
      </c>
    </row>
    <row r="15633" spans="1:17" hidden="1" x14ac:dyDescent="0.25">
      <c r="A15633" t="s">
        <v>60923</v>
      </c>
      <c r="B15633" t="s">
        <v>60924</v>
      </c>
      <c r="C15633" s="1" t="str">
        <f t="shared" si="2301"/>
        <v>21:0783</v>
      </c>
      <c r="D15633" s="1" t="str">
        <f t="shared" si="2302"/>
        <v>21:0222</v>
      </c>
      <c r="E15633" t="s">
        <v>60925</v>
      </c>
      <c r="F15633" t="s">
        <v>60926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 t="s">
        <v>21</v>
      </c>
      <c r="P15633" t="s">
        <v>2212</v>
      </c>
      <c r="Q15633" t="s">
        <v>59</v>
      </c>
    </row>
    <row r="15634" spans="1:17" hidden="1" x14ac:dyDescent="0.25">
      <c r="A15634" t="s">
        <v>60927</v>
      </c>
      <c r="B15634" t="s">
        <v>60928</v>
      </c>
      <c r="C15634" s="1" t="str">
        <f t="shared" si="2301"/>
        <v>21:0783</v>
      </c>
      <c r="D15634" s="1" t="str">
        <f t="shared" si="2302"/>
        <v>21:0222</v>
      </c>
      <c r="E15634" t="s">
        <v>60929</v>
      </c>
      <c r="F15634" t="s">
        <v>60930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 t="s">
        <v>21</v>
      </c>
      <c r="P15634" t="s">
        <v>583</v>
      </c>
      <c r="Q15634" t="s">
        <v>29</v>
      </c>
    </row>
    <row r="15635" spans="1:17" hidden="1" x14ac:dyDescent="0.25">
      <c r="A15635" t="s">
        <v>60931</v>
      </c>
      <c r="B15635" t="s">
        <v>60932</v>
      </c>
      <c r="C15635" s="1" t="str">
        <f t="shared" si="2301"/>
        <v>21:0783</v>
      </c>
      <c r="D15635" s="1" t="str">
        <f t="shared" si="2302"/>
        <v>21:0222</v>
      </c>
      <c r="E15635" t="s">
        <v>60933</v>
      </c>
      <c r="F15635" t="s">
        <v>60934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 t="s">
        <v>21</v>
      </c>
      <c r="P15635" t="s">
        <v>22</v>
      </c>
      <c r="Q15635" t="s">
        <v>46</v>
      </c>
    </row>
    <row r="15636" spans="1:17" hidden="1" x14ac:dyDescent="0.25">
      <c r="A15636" t="s">
        <v>60935</v>
      </c>
      <c r="B15636" t="s">
        <v>60936</v>
      </c>
      <c r="C15636" s="1" t="str">
        <f t="shared" si="2301"/>
        <v>21:0783</v>
      </c>
      <c r="D15636" s="1" t="str">
        <f t="shared" si="2302"/>
        <v>21:0222</v>
      </c>
      <c r="E15636" t="s">
        <v>60933</v>
      </c>
      <c r="F15636" t="s">
        <v>60937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 t="s">
        <v>21</v>
      </c>
      <c r="P15636" t="s">
        <v>22</v>
      </c>
      <c r="Q15636" t="s">
        <v>198</v>
      </c>
    </row>
    <row r="15637" spans="1:17" hidden="1" x14ac:dyDescent="0.25">
      <c r="A15637" t="s">
        <v>60938</v>
      </c>
      <c r="B15637" t="s">
        <v>60939</v>
      </c>
      <c r="C15637" s="1" t="str">
        <f t="shared" si="2301"/>
        <v>21:0783</v>
      </c>
      <c r="D15637" s="1" t="str">
        <f t="shared" si="2302"/>
        <v>21:0222</v>
      </c>
      <c r="E15637" t="s">
        <v>60940</v>
      </c>
      <c r="F15637" t="s">
        <v>60941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 t="s">
        <v>21</v>
      </c>
      <c r="P15637" t="s">
        <v>2212</v>
      </c>
      <c r="Q15637" t="s">
        <v>23</v>
      </c>
    </row>
    <row r="15638" spans="1:17" hidden="1" x14ac:dyDescent="0.25">
      <c r="A15638" t="s">
        <v>60942</v>
      </c>
      <c r="B15638" t="s">
        <v>60943</v>
      </c>
      <c r="C15638" s="1" t="str">
        <f t="shared" si="2301"/>
        <v>21:0783</v>
      </c>
      <c r="D15638" s="1" t="str">
        <f t="shared" si="2302"/>
        <v>21:0222</v>
      </c>
      <c r="E15638" t="s">
        <v>60944</v>
      </c>
      <c r="F15638" t="s">
        <v>60945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 t="s">
        <v>21</v>
      </c>
      <c r="P15638" t="s">
        <v>356</v>
      </c>
      <c r="Q15638" t="s">
        <v>29</v>
      </c>
    </row>
    <row r="15639" spans="1:17" hidden="1" x14ac:dyDescent="0.25">
      <c r="A15639" t="s">
        <v>60946</v>
      </c>
      <c r="B15639" t="s">
        <v>60947</v>
      </c>
      <c r="C15639" s="1" t="str">
        <f t="shared" si="2301"/>
        <v>21:0783</v>
      </c>
      <c r="D15639" s="1" t="str">
        <f t="shared" si="2302"/>
        <v>21:0222</v>
      </c>
      <c r="E15639" t="s">
        <v>60948</v>
      </c>
      <c r="F15639" t="s">
        <v>60949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 t="s">
        <v>21</v>
      </c>
      <c r="P15639" t="s">
        <v>22</v>
      </c>
      <c r="Q15639" t="s">
        <v>52</v>
      </c>
    </row>
    <row r="15640" spans="1:17" hidden="1" x14ac:dyDescent="0.25">
      <c r="A15640" t="s">
        <v>60950</v>
      </c>
      <c r="B15640" t="s">
        <v>60951</v>
      </c>
      <c r="C15640" s="1" t="str">
        <f t="shared" si="2301"/>
        <v>21:0783</v>
      </c>
      <c r="D15640" s="1" t="str">
        <f t="shared" si="2302"/>
        <v>21:0222</v>
      </c>
      <c r="E15640" t="s">
        <v>60952</v>
      </c>
      <c r="F15640" t="s">
        <v>60953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 t="s">
        <v>21</v>
      </c>
      <c r="P15640" t="s">
        <v>356</v>
      </c>
      <c r="Q15640" t="s">
        <v>215</v>
      </c>
    </row>
    <row r="15641" spans="1:17" hidden="1" x14ac:dyDescent="0.25">
      <c r="A15641" t="s">
        <v>60954</v>
      </c>
      <c r="B15641" t="s">
        <v>60955</v>
      </c>
      <c r="C15641" s="1" t="str">
        <f t="shared" si="2301"/>
        <v>21:0783</v>
      </c>
      <c r="D15641" s="1" t="str">
        <f t="shared" si="2302"/>
        <v>21:0222</v>
      </c>
      <c r="E15641" t="s">
        <v>60956</v>
      </c>
      <c r="F15641" t="s">
        <v>60957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 t="s">
        <v>21</v>
      </c>
      <c r="P15641" t="s">
        <v>45</v>
      </c>
      <c r="Q15641" t="s">
        <v>149</v>
      </c>
    </row>
    <row r="15642" spans="1:17" hidden="1" x14ac:dyDescent="0.25">
      <c r="A15642" t="s">
        <v>60958</v>
      </c>
      <c r="B15642" t="s">
        <v>60959</v>
      </c>
      <c r="C15642" s="1" t="str">
        <f t="shared" si="2301"/>
        <v>21:0783</v>
      </c>
      <c r="D15642" s="1" t="str">
        <f t="shared" si="2302"/>
        <v>21:0222</v>
      </c>
      <c r="E15642" t="s">
        <v>60960</v>
      </c>
      <c r="F15642" t="s">
        <v>60961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 t="s">
        <v>21</v>
      </c>
      <c r="P15642" t="s">
        <v>22</v>
      </c>
      <c r="Q15642" t="s">
        <v>52</v>
      </c>
    </row>
    <row r="15643" spans="1:17" hidden="1" x14ac:dyDescent="0.25">
      <c r="A15643" t="s">
        <v>60962</v>
      </c>
      <c r="B15643" t="s">
        <v>60963</v>
      </c>
      <c r="C15643" s="1" t="str">
        <f t="shared" si="2301"/>
        <v>21:0783</v>
      </c>
      <c r="D15643" s="1" t="str">
        <f t="shared" si="2302"/>
        <v>21:0222</v>
      </c>
      <c r="E15643" t="s">
        <v>60964</v>
      </c>
      <c r="F15643" t="s">
        <v>60965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 t="s">
        <v>21</v>
      </c>
      <c r="P15643" t="s">
        <v>356</v>
      </c>
      <c r="Q15643" t="s">
        <v>2366</v>
      </c>
    </row>
    <row r="15644" spans="1:17" hidden="1" x14ac:dyDescent="0.25">
      <c r="A15644" t="s">
        <v>60966</v>
      </c>
      <c r="B15644" t="s">
        <v>60967</v>
      </c>
      <c r="C15644" s="1" t="str">
        <f t="shared" si="2301"/>
        <v>21:0783</v>
      </c>
      <c r="D15644" s="1" t="str">
        <f>HYPERLINK("http://geochem.nrcan.gc.ca/cdogs/content/svy/svy_e.htm", "")</f>
        <v/>
      </c>
      <c r="G15644" s="1" t="str">
        <f>HYPERLINK("http://geochem.nrcan.gc.ca/cdogs/content/cr_/cr_00089_e.htm", "89")</f>
        <v>89</v>
      </c>
      <c r="J15644" t="s">
        <v>11703</v>
      </c>
      <c r="K15644" t="s">
        <v>11704</v>
      </c>
      <c r="O15644" t="s">
        <v>60658</v>
      </c>
      <c r="P15644" t="s">
        <v>4464</v>
      </c>
      <c r="Q15644" t="s">
        <v>398</v>
      </c>
    </row>
    <row r="15645" spans="1:17" hidden="1" x14ac:dyDescent="0.25">
      <c r="A15645" t="s">
        <v>60968</v>
      </c>
      <c r="B15645" t="s">
        <v>60969</v>
      </c>
      <c r="C15645" s="1" t="str">
        <f t="shared" si="2301"/>
        <v>21:0783</v>
      </c>
      <c r="D15645" s="1" t="str">
        <f t="shared" ref="D15645:D15660" si="2305">HYPERLINK("http://geochem.nrcan.gc.ca/cdogs/content/svy/svy210222_e.htm", "21:0222")</f>
        <v>21:0222</v>
      </c>
      <c r="E15645" t="s">
        <v>60970</v>
      </c>
      <c r="F15645" t="s">
        <v>60971</v>
      </c>
      <c r="H15645">
        <v>48.088278600000002</v>
      </c>
      <c r="I15645">
        <v>-79.816643900000003</v>
      </c>
      <c r="J15645" s="1" t="str">
        <f t="shared" ref="J15645:J15660" si="2306">HYPERLINK("http://geochem.nrcan.gc.ca/cdogs/content/kwd/kwd020018_e.htm", "Fluid (stream)")</f>
        <v>Fluid (stream)</v>
      </c>
      <c r="K15645" s="1" t="str">
        <f t="shared" ref="K15645:K15660" si="2307">HYPERLINK("http://geochem.nrcan.gc.ca/cdogs/content/kwd/kwd080007_e.htm", "Untreated Water")</f>
        <v>Untreated Water</v>
      </c>
      <c r="O15645" t="s">
        <v>21</v>
      </c>
      <c r="P15645" t="s">
        <v>2212</v>
      </c>
      <c r="Q15645" t="s">
        <v>46</v>
      </c>
    </row>
    <row r="15646" spans="1:17" hidden="1" x14ac:dyDescent="0.25">
      <c r="A15646" t="s">
        <v>60972</v>
      </c>
      <c r="B15646" t="s">
        <v>60973</v>
      </c>
      <c r="C15646" s="1" t="str">
        <f t="shared" si="2301"/>
        <v>21:0783</v>
      </c>
      <c r="D15646" s="1" t="str">
        <f t="shared" si="2305"/>
        <v>21:0222</v>
      </c>
      <c r="E15646" t="s">
        <v>60974</v>
      </c>
      <c r="F15646" t="s">
        <v>60975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 t="s">
        <v>311</v>
      </c>
      <c r="P15646" t="s">
        <v>583</v>
      </c>
      <c r="Q15646" t="s">
        <v>23</v>
      </c>
    </row>
    <row r="15647" spans="1:17" hidden="1" x14ac:dyDescent="0.25">
      <c r="A15647" t="s">
        <v>60976</v>
      </c>
      <c r="B15647" t="s">
        <v>60977</v>
      </c>
      <c r="C15647" s="1" t="str">
        <f t="shared" si="2301"/>
        <v>21:0783</v>
      </c>
      <c r="D15647" s="1" t="str">
        <f t="shared" si="2305"/>
        <v>21:0222</v>
      </c>
      <c r="E15647" t="s">
        <v>60978</v>
      </c>
      <c r="F15647" t="s">
        <v>60979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 t="s">
        <v>588</v>
      </c>
      <c r="P15647" t="s">
        <v>2212</v>
      </c>
      <c r="Q15647" t="s">
        <v>23</v>
      </c>
    </row>
    <row r="15648" spans="1:17" hidden="1" x14ac:dyDescent="0.25">
      <c r="A15648" t="s">
        <v>60980</v>
      </c>
      <c r="B15648" t="s">
        <v>60981</v>
      </c>
      <c r="C15648" s="1" t="str">
        <f t="shared" si="2301"/>
        <v>21:0783</v>
      </c>
      <c r="D15648" s="1" t="str">
        <f t="shared" si="2305"/>
        <v>21:0222</v>
      </c>
      <c r="E15648" t="s">
        <v>60982</v>
      </c>
      <c r="F15648" t="s">
        <v>60983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 t="s">
        <v>113</v>
      </c>
      <c r="P15648" t="s">
        <v>22</v>
      </c>
      <c r="Q15648" t="s">
        <v>365</v>
      </c>
    </row>
    <row r="15649" spans="1:17" hidden="1" x14ac:dyDescent="0.25">
      <c r="A15649" t="s">
        <v>60984</v>
      </c>
      <c r="B15649" t="s">
        <v>60985</v>
      </c>
      <c r="C15649" s="1" t="str">
        <f t="shared" si="2301"/>
        <v>21:0783</v>
      </c>
      <c r="D15649" s="1" t="str">
        <f t="shared" si="2305"/>
        <v>21:0222</v>
      </c>
      <c r="E15649" t="s">
        <v>60986</v>
      </c>
      <c r="F15649" t="s">
        <v>60987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 t="s">
        <v>21</v>
      </c>
      <c r="P15649" t="s">
        <v>583</v>
      </c>
      <c r="Q15649" t="s">
        <v>189</v>
      </c>
    </row>
    <row r="15650" spans="1:17" hidden="1" x14ac:dyDescent="0.25">
      <c r="A15650" t="s">
        <v>60988</v>
      </c>
      <c r="B15650" t="s">
        <v>60989</v>
      </c>
      <c r="C15650" s="1" t="str">
        <f t="shared" si="2301"/>
        <v>21:0783</v>
      </c>
      <c r="D15650" s="1" t="str">
        <f t="shared" si="2305"/>
        <v>21:0222</v>
      </c>
      <c r="E15650" t="s">
        <v>60990</v>
      </c>
      <c r="F15650" t="s">
        <v>60991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 t="s">
        <v>21</v>
      </c>
      <c r="P15650" t="s">
        <v>583</v>
      </c>
      <c r="Q15650" t="s">
        <v>215</v>
      </c>
    </row>
    <row r="15651" spans="1:17" hidden="1" x14ac:dyDescent="0.25">
      <c r="A15651" t="s">
        <v>60992</v>
      </c>
      <c r="B15651" t="s">
        <v>60993</v>
      </c>
      <c r="C15651" s="1" t="str">
        <f t="shared" si="2301"/>
        <v>21:0783</v>
      </c>
      <c r="D15651" s="1" t="str">
        <f t="shared" si="2305"/>
        <v>21:0222</v>
      </c>
      <c r="E15651" t="s">
        <v>60994</v>
      </c>
      <c r="F15651" t="s">
        <v>60995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 t="s">
        <v>21</v>
      </c>
      <c r="P15651" t="s">
        <v>397</v>
      </c>
      <c r="Q15651" t="s">
        <v>52</v>
      </c>
    </row>
    <row r="15652" spans="1:17" hidden="1" x14ac:dyDescent="0.25">
      <c r="A15652" t="s">
        <v>60996</v>
      </c>
      <c r="B15652" t="s">
        <v>60997</v>
      </c>
      <c r="C15652" s="1" t="str">
        <f t="shared" si="2301"/>
        <v>21:0783</v>
      </c>
      <c r="D15652" s="1" t="str">
        <f t="shared" si="2305"/>
        <v>21:0222</v>
      </c>
      <c r="E15652" t="s">
        <v>60998</v>
      </c>
      <c r="F15652" t="s">
        <v>60999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 t="s">
        <v>113</v>
      </c>
      <c r="P15652" t="s">
        <v>2212</v>
      </c>
      <c r="Q15652" t="s">
        <v>29</v>
      </c>
    </row>
    <row r="15653" spans="1:17" hidden="1" x14ac:dyDescent="0.25">
      <c r="A15653" t="s">
        <v>61000</v>
      </c>
      <c r="B15653" t="s">
        <v>61001</v>
      </c>
      <c r="C15653" s="1" t="str">
        <f t="shared" si="2301"/>
        <v>21:0783</v>
      </c>
      <c r="D15653" s="1" t="str">
        <f t="shared" si="2305"/>
        <v>21:0222</v>
      </c>
      <c r="E15653" t="s">
        <v>61002</v>
      </c>
      <c r="F15653" t="s">
        <v>61003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 t="s">
        <v>21</v>
      </c>
      <c r="P15653" t="s">
        <v>22</v>
      </c>
      <c r="Q15653" t="s">
        <v>46</v>
      </c>
    </row>
    <row r="15654" spans="1:17" hidden="1" x14ac:dyDescent="0.25">
      <c r="A15654" t="s">
        <v>61004</v>
      </c>
      <c r="B15654" t="s">
        <v>61005</v>
      </c>
      <c r="C15654" s="1" t="str">
        <f t="shared" si="2301"/>
        <v>21:0783</v>
      </c>
      <c r="D15654" s="1" t="str">
        <f t="shared" si="2305"/>
        <v>21:0222</v>
      </c>
      <c r="E15654" t="s">
        <v>61002</v>
      </c>
      <c r="F15654" t="s">
        <v>61006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 t="s">
        <v>21</v>
      </c>
      <c r="P15654" t="s">
        <v>22</v>
      </c>
      <c r="Q15654" t="s">
        <v>198</v>
      </c>
    </row>
    <row r="15655" spans="1:17" hidden="1" x14ac:dyDescent="0.25">
      <c r="A15655" t="s">
        <v>61007</v>
      </c>
      <c r="B15655" t="s">
        <v>61008</v>
      </c>
      <c r="C15655" s="1" t="str">
        <f t="shared" si="2301"/>
        <v>21:0783</v>
      </c>
      <c r="D15655" s="1" t="str">
        <f t="shared" si="2305"/>
        <v>21:0222</v>
      </c>
      <c r="E15655" t="s">
        <v>61009</v>
      </c>
      <c r="F15655" t="s">
        <v>61010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 t="s">
        <v>21</v>
      </c>
      <c r="P15655" t="s">
        <v>22</v>
      </c>
      <c r="Q15655" t="s">
        <v>46</v>
      </c>
    </row>
    <row r="15656" spans="1:17" hidden="1" x14ac:dyDescent="0.25">
      <c r="A15656" t="s">
        <v>61011</v>
      </c>
      <c r="B15656" t="s">
        <v>61012</v>
      </c>
      <c r="C15656" s="1" t="str">
        <f t="shared" si="2301"/>
        <v>21:0783</v>
      </c>
      <c r="D15656" s="1" t="str">
        <f t="shared" si="2305"/>
        <v>21:0222</v>
      </c>
      <c r="E15656" t="s">
        <v>61013</v>
      </c>
      <c r="F15656" t="s">
        <v>61014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 t="s">
        <v>21</v>
      </c>
      <c r="P15656" t="s">
        <v>356</v>
      </c>
      <c r="Q15656" t="s">
        <v>71</v>
      </c>
    </row>
    <row r="15657" spans="1:17" hidden="1" x14ac:dyDescent="0.25">
      <c r="A15657" t="s">
        <v>61015</v>
      </c>
      <c r="B15657" t="s">
        <v>61016</v>
      </c>
      <c r="C15657" s="1" t="str">
        <f t="shared" si="2301"/>
        <v>21:0783</v>
      </c>
      <c r="D15657" s="1" t="str">
        <f t="shared" si="2305"/>
        <v>21:0222</v>
      </c>
      <c r="E15657" t="s">
        <v>61017</v>
      </c>
      <c r="F15657" t="s">
        <v>61018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 t="s">
        <v>21</v>
      </c>
      <c r="P15657" t="s">
        <v>356</v>
      </c>
      <c r="Q15657" t="s">
        <v>46</v>
      </c>
    </row>
    <row r="15658" spans="1:17" hidden="1" x14ac:dyDescent="0.25">
      <c r="A15658" t="s">
        <v>61019</v>
      </c>
      <c r="B15658" t="s">
        <v>61020</v>
      </c>
      <c r="C15658" s="1" t="str">
        <f t="shared" si="2301"/>
        <v>21:0783</v>
      </c>
      <c r="D15658" s="1" t="str">
        <f t="shared" si="2305"/>
        <v>21:0222</v>
      </c>
      <c r="E15658" t="s">
        <v>61021</v>
      </c>
      <c r="F15658" t="s">
        <v>61022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 t="s">
        <v>21</v>
      </c>
      <c r="P15658" t="s">
        <v>22</v>
      </c>
      <c r="Q15658" t="s">
        <v>23</v>
      </c>
    </row>
    <row r="15659" spans="1:17" hidden="1" x14ac:dyDescent="0.25">
      <c r="A15659" t="s">
        <v>61023</v>
      </c>
      <c r="B15659" t="s">
        <v>61024</v>
      </c>
      <c r="C15659" s="1" t="str">
        <f t="shared" si="2301"/>
        <v>21:0783</v>
      </c>
      <c r="D15659" s="1" t="str">
        <f t="shared" si="2305"/>
        <v>21:0222</v>
      </c>
      <c r="E15659" t="s">
        <v>61025</v>
      </c>
      <c r="F15659" t="s">
        <v>61026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 t="s">
        <v>21</v>
      </c>
      <c r="P15659" t="s">
        <v>356</v>
      </c>
      <c r="Q15659" t="s">
        <v>88</v>
      </c>
    </row>
    <row r="15660" spans="1:17" hidden="1" x14ac:dyDescent="0.25">
      <c r="A15660" t="s">
        <v>61027</v>
      </c>
      <c r="B15660" t="s">
        <v>61028</v>
      </c>
      <c r="C15660" s="1" t="str">
        <f t="shared" si="2301"/>
        <v>21:0783</v>
      </c>
      <c r="D15660" s="1" t="str">
        <f t="shared" si="2305"/>
        <v>21:0222</v>
      </c>
      <c r="E15660" t="s">
        <v>61029</v>
      </c>
      <c r="F15660" t="s">
        <v>61030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 t="s">
        <v>21</v>
      </c>
      <c r="P15660" t="s">
        <v>22</v>
      </c>
      <c r="Q15660" t="s">
        <v>88</v>
      </c>
    </row>
    <row r="15661" spans="1:17" hidden="1" x14ac:dyDescent="0.25">
      <c r="A15661" t="s">
        <v>61031</v>
      </c>
      <c r="B15661" t="s">
        <v>61032</v>
      </c>
      <c r="C15661" s="1" t="str">
        <f t="shared" si="2301"/>
        <v>21:0783</v>
      </c>
      <c r="D15661" s="1" t="str">
        <f>HYPERLINK("http://geochem.nrcan.gc.ca/cdogs/content/svy/svy_e.htm", "")</f>
        <v/>
      </c>
      <c r="G15661" s="1" t="str">
        <f>HYPERLINK("http://geochem.nrcan.gc.ca/cdogs/content/cr_/cr_00087_e.htm", "87")</f>
        <v>87</v>
      </c>
      <c r="J15661" t="s">
        <v>11703</v>
      </c>
      <c r="K15661" t="s">
        <v>11704</v>
      </c>
      <c r="O15661" t="s">
        <v>5563</v>
      </c>
      <c r="P15661" t="s">
        <v>583</v>
      </c>
      <c r="Q15661" t="s">
        <v>59</v>
      </c>
    </row>
    <row r="15662" spans="1:17" hidden="1" x14ac:dyDescent="0.25">
      <c r="A15662" t="s">
        <v>61033</v>
      </c>
      <c r="B15662" t="s">
        <v>61034</v>
      </c>
      <c r="C15662" s="1" t="str">
        <f t="shared" si="2301"/>
        <v>21:0783</v>
      </c>
      <c r="D15662" s="1" t="str">
        <f t="shared" ref="D15662:D15677" si="2308">HYPERLINK("http://geochem.nrcan.gc.ca/cdogs/content/svy/svy210222_e.htm", "21:0222")</f>
        <v>21:0222</v>
      </c>
      <c r="E15662" t="s">
        <v>61035</v>
      </c>
      <c r="F15662" t="s">
        <v>61036</v>
      </c>
      <c r="H15662">
        <v>48.0704821</v>
      </c>
      <c r="I15662">
        <v>-79.5582706</v>
      </c>
      <c r="J15662" s="1" t="str">
        <f t="shared" ref="J15662:J15677" si="2309">HYPERLINK("http://geochem.nrcan.gc.ca/cdogs/content/kwd/kwd020018_e.htm", "Fluid (stream)")</f>
        <v>Fluid (stream)</v>
      </c>
      <c r="K15662" s="1" t="str">
        <f t="shared" ref="K15662:K15677" si="2310">HYPERLINK("http://geochem.nrcan.gc.ca/cdogs/content/kwd/kwd080007_e.htm", "Untreated Water")</f>
        <v>Untreated Water</v>
      </c>
      <c r="O15662" t="s">
        <v>21</v>
      </c>
      <c r="P15662" t="s">
        <v>22</v>
      </c>
      <c r="Q15662" t="s">
        <v>1528</v>
      </c>
    </row>
    <row r="15663" spans="1:17" hidden="1" x14ac:dyDescent="0.25">
      <c r="A15663" t="s">
        <v>61037</v>
      </c>
      <c r="B15663" t="s">
        <v>61038</v>
      </c>
      <c r="C15663" s="1" t="str">
        <f t="shared" si="2301"/>
        <v>21:0783</v>
      </c>
      <c r="D15663" s="1" t="str">
        <f t="shared" si="2308"/>
        <v>21:0222</v>
      </c>
      <c r="E15663" t="s">
        <v>61039</v>
      </c>
      <c r="F15663" t="s">
        <v>61040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 t="s">
        <v>21</v>
      </c>
      <c r="P15663" t="s">
        <v>583</v>
      </c>
      <c r="Q15663" t="s">
        <v>103</v>
      </c>
    </row>
    <row r="15664" spans="1:17" hidden="1" x14ac:dyDescent="0.25">
      <c r="A15664" t="s">
        <v>61041</v>
      </c>
      <c r="B15664" t="s">
        <v>61042</v>
      </c>
      <c r="C15664" s="1" t="str">
        <f t="shared" si="2301"/>
        <v>21:0783</v>
      </c>
      <c r="D15664" s="1" t="str">
        <f t="shared" si="2308"/>
        <v>21:0222</v>
      </c>
      <c r="E15664" t="s">
        <v>61043</v>
      </c>
      <c r="F15664" t="s">
        <v>61044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 t="s">
        <v>21</v>
      </c>
      <c r="P15664" t="s">
        <v>397</v>
      </c>
      <c r="Q15664" t="s">
        <v>93</v>
      </c>
    </row>
    <row r="15665" spans="1:17" hidden="1" x14ac:dyDescent="0.25">
      <c r="A15665" t="s">
        <v>61045</v>
      </c>
      <c r="B15665" t="s">
        <v>61046</v>
      </c>
      <c r="C15665" s="1" t="str">
        <f t="shared" si="2301"/>
        <v>21:0783</v>
      </c>
      <c r="D15665" s="1" t="str">
        <f t="shared" si="2308"/>
        <v>21:0222</v>
      </c>
      <c r="E15665" t="s">
        <v>61047</v>
      </c>
      <c r="F15665" t="s">
        <v>61048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 t="s">
        <v>21</v>
      </c>
      <c r="P15665" t="s">
        <v>583</v>
      </c>
      <c r="Q15665" t="s">
        <v>103</v>
      </c>
    </row>
    <row r="15666" spans="1:17" hidden="1" x14ac:dyDescent="0.25">
      <c r="A15666" t="s">
        <v>61049</v>
      </c>
      <c r="B15666" t="s">
        <v>61050</v>
      </c>
      <c r="C15666" s="1" t="str">
        <f t="shared" si="2301"/>
        <v>21:0783</v>
      </c>
      <c r="D15666" s="1" t="str">
        <f t="shared" si="2308"/>
        <v>21:0222</v>
      </c>
      <c r="E15666" t="s">
        <v>61051</v>
      </c>
      <c r="F15666" t="s">
        <v>61052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 t="s">
        <v>21</v>
      </c>
      <c r="P15666" t="s">
        <v>583</v>
      </c>
      <c r="Q15666" t="s">
        <v>103</v>
      </c>
    </row>
    <row r="15667" spans="1:17" hidden="1" x14ac:dyDescent="0.25">
      <c r="A15667" t="s">
        <v>61053</v>
      </c>
      <c r="B15667" t="s">
        <v>61054</v>
      </c>
      <c r="C15667" s="1" t="str">
        <f t="shared" si="2301"/>
        <v>21:0783</v>
      </c>
      <c r="D15667" s="1" t="str">
        <f t="shared" si="2308"/>
        <v>21:0222</v>
      </c>
      <c r="E15667" t="s">
        <v>61055</v>
      </c>
      <c r="F15667" t="s">
        <v>61056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 t="s">
        <v>6091</v>
      </c>
      <c r="P15667" t="s">
        <v>2212</v>
      </c>
      <c r="Q15667" t="s">
        <v>522</v>
      </c>
    </row>
    <row r="15668" spans="1:17" hidden="1" x14ac:dyDescent="0.25">
      <c r="A15668" t="s">
        <v>61057</v>
      </c>
      <c r="B15668" t="s">
        <v>61058</v>
      </c>
      <c r="C15668" s="1" t="str">
        <f t="shared" si="2301"/>
        <v>21:0783</v>
      </c>
      <c r="D15668" s="1" t="str">
        <f t="shared" si="2308"/>
        <v>21:0222</v>
      </c>
      <c r="E15668" t="s">
        <v>61059</v>
      </c>
      <c r="F15668" t="s">
        <v>61060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 t="s">
        <v>21</v>
      </c>
      <c r="P15668" t="s">
        <v>583</v>
      </c>
      <c r="Q15668" t="s">
        <v>198</v>
      </c>
    </row>
    <row r="15669" spans="1:17" hidden="1" x14ac:dyDescent="0.25">
      <c r="A15669" t="s">
        <v>61061</v>
      </c>
      <c r="B15669" t="s">
        <v>61062</v>
      </c>
      <c r="C15669" s="1" t="str">
        <f t="shared" si="2301"/>
        <v>21:0783</v>
      </c>
      <c r="D15669" s="1" t="str">
        <f t="shared" si="2308"/>
        <v>21:0222</v>
      </c>
      <c r="E15669" t="s">
        <v>61063</v>
      </c>
      <c r="F15669" t="s">
        <v>61064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 t="s">
        <v>588</v>
      </c>
      <c r="P15669" t="s">
        <v>583</v>
      </c>
      <c r="Q15669" t="s">
        <v>35</v>
      </c>
    </row>
    <row r="15670" spans="1:17" hidden="1" x14ac:dyDescent="0.25">
      <c r="A15670" t="s">
        <v>61065</v>
      </c>
      <c r="B15670" t="s">
        <v>61066</v>
      </c>
      <c r="C15670" s="1" t="str">
        <f t="shared" si="2301"/>
        <v>21:0783</v>
      </c>
      <c r="D15670" s="1" t="str">
        <f t="shared" si="2308"/>
        <v>21:0222</v>
      </c>
      <c r="E15670" t="s">
        <v>61067</v>
      </c>
      <c r="F15670" t="s">
        <v>61068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 t="s">
        <v>21</v>
      </c>
      <c r="P15670" t="s">
        <v>583</v>
      </c>
      <c r="Q15670" t="s">
        <v>29</v>
      </c>
    </row>
    <row r="15671" spans="1:17" hidden="1" x14ac:dyDescent="0.25">
      <c r="A15671" t="s">
        <v>61069</v>
      </c>
      <c r="B15671" t="s">
        <v>61070</v>
      </c>
      <c r="C15671" s="1" t="str">
        <f t="shared" si="2301"/>
        <v>21:0783</v>
      </c>
      <c r="D15671" s="1" t="str">
        <f t="shared" si="2308"/>
        <v>21:0222</v>
      </c>
      <c r="E15671" t="s">
        <v>61071</v>
      </c>
      <c r="F15671" t="s">
        <v>61072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 t="s">
        <v>64</v>
      </c>
      <c r="P15671" t="s">
        <v>2212</v>
      </c>
      <c r="Q15671" t="s">
        <v>23</v>
      </c>
    </row>
    <row r="15672" spans="1:17" hidden="1" x14ac:dyDescent="0.25">
      <c r="A15672" t="s">
        <v>61073</v>
      </c>
      <c r="B15672" t="s">
        <v>61074</v>
      </c>
      <c r="C15672" s="1" t="str">
        <f t="shared" si="2301"/>
        <v>21:0783</v>
      </c>
      <c r="D15672" s="1" t="str">
        <f t="shared" si="2308"/>
        <v>21:0222</v>
      </c>
      <c r="E15672" t="s">
        <v>61075</v>
      </c>
      <c r="F15672" t="s">
        <v>61076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 t="s">
        <v>21</v>
      </c>
      <c r="P15672" t="s">
        <v>356</v>
      </c>
      <c r="Q15672" t="s">
        <v>29</v>
      </c>
    </row>
    <row r="15673" spans="1:17" hidden="1" x14ac:dyDescent="0.25">
      <c r="A15673" t="s">
        <v>61077</v>
      </c>
      <c r="B15673" t="s">
        <v>61078</v>
      </c>
      <c r="C15673" s="1" t="str">
        <f t="shared" si="2301"/>
        <v>21:0783</v>
      </c>
      <c r="D15673" s="1" t="str">
        <f t="shared" si="2308"/>
        <v>21:0222</v>
      </c>
      <c r="E15673" t="s">
        <v>61079</v>
      </c>
      <c r="F15673" t="s">
        <v>61080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 t="s">
        <v>21</v>
      </c>
      <c r="P15673" t="s">
        <v>22</v>
      </c>
      <c r="Q15673" t="s">
        <v>198</v>
      </c>
    </row>
    <row r="15674" spans="1:17" hidden="1" x14ac:dyDescent="0.25">
      <c r="A15674" t="s">
        <v>61081</v>
      </c>
      <c r="B15674" t="s">
        <v>61082</v>
      </c>
      <c r="C15674" s="1" t="str">
        <f t="shared" si="2301"/>
        <v>21:0783</v>
      </c>
      <c r="D15674" s="1" t="str">
        <f t="shared" si="2308"/>
        <v>21:0222</v>
      </c>
      <c r="E15674" t="s">
        <v>61083</v>
      </c>
      <c r="F15674" t="s">
        <v>61084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 t="s">
        <v>3419</v>
      </c>
      <c r="P15674" t="s">
        <v>583</v>
      </c>
      <c r="Q15674" t="s">
        <v>59</v>
      </c>
    </row>
    <row r="15675" spans="1:17" hidden="1" x14ac:dyDescent="0.25">
      <c r="A15675" t="s">
        <v>61085</v>
      </c>
      <c r="B15675" t="s">
        <v>61086</v>
      </c>
      <c r="C15675" s="1" t="str">
        <f t="shared" si="2301"/>
        <v>21:0783</v>
      </c>
      <c r="D15675" s="1" t="str">
        <f t="shared" si="2308"/>
        <v>21:0222</v>
      </c>
      <c r="E15675" t="s">
        <v>61083</v>
      </c>
      <c r="F15675" t="s">
        <v>61087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 t="s">
        <v>76</v>
      </c>
      <c r="P15675" t="s">
        <v>22</v>
      </c>
      <c r="Q15675" t="s">
        <v>35</v>
      </c>
    </row>
    <row r="15676" spans="1:17" hidden="1" x14ac:dyDescent="0.25">
      <c r="A15676" t="s">
        <v>61088</v>
      </c>
      <c r="B15676" t="s">
        <v>61089</v>
      </c>
      <c r="C15676" s="1" t="str">
        <f t="shared" si="2301"/>
        <v>21:0783</v>
      </c>
      <c r="D15676" s="1" t="str">
        <f t="shared" si="2308"/>
        <v>21:0222</v>
      </c>
      <c r="E15676" t="s">
        <v>61090</v>
      </c>
      <c r="F15676" t="s">
        <v>61091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 t="s">
        <v>3397</v>
      </c>
      <c r="P15676" t="s">
        <v>631</v>
      </c>
      <c r="Q15676" t="s">
        <v>35</v>
      </c>
    </row>
    <row r="15677" spans="1:17" hidden="1" x14ac:dyDescent="0.25">
      <c r="A15677" t="s">
        <v>61092</v>
      </c>
      <c r="B15677" t="s">
        <v>61093</v>
      </c>
      <c r="C15677" s="1" t="str">
        <f t="shared" si="2301"/>
        <v>21:0783</v>
      </c>
      <c r="D15677" s="1" t="str">
        <f t="shared" si="2308"/>
        <v>21:0222</v>
      </c>
      <c r="E15677" t="s">
        <v>61094</v>
      </c>
      <c r="F15677" t="s">
        <v>61095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 t="s">
        <v>21</v>
      </c>
      <c r="P15677" t="s">
        <v>583</v>
      </c>
      <c r="Q15677" t="s">
        <v>93</v>
      </c>
    </row>
    <row r="15678" spans="1:17" hidden="1" x14ac:dyDescent="0.25">
      <c r="A15678" t="s">
        <v>61096</v>
      </c>
      <c r="B15678" t="s">
        <v>61097</v>
      </c>
      <c r="C15678" s="1" t="str">
        <f t="shared" si="2301"/>
        <v>21:0783</v>
      </c>
      <c r="D15678" s="1" t="str">
        <f>HYPERLINK("http://geochem.nrcan.gc.ca/cdogs/content/svy/svy_e.htm", "")</f>
        <v/>
      </c>
      <c r="G15678" s="1" t="str">
        <f>HYPERLINK("http://geochem.nrcan.gc.ca/cdogs/content/cr_/cr_00089_e.htm", "89")</f>
        <v>89</v>
      </c>
      <c r="J15678" t="s">
        <v>11703</v>
      </c>
      <c r="K15678" t="s">
        <v>11704</v>
      </c>
      <c r="O15678" t="s">
        <v>61098</v>
      </c>
      <c r="P15678" t="s">
        <v>5755</v>
      </c>
      <c r="Q15678" t="s">
        <v>365</v>
      </c>
    </row>
    <row r="15679" spans="1:17" hidden="1" x14ac:dyDescent="0.25">
      <c r="A15679" t="s">
        <v>61099</v>
      </c>
      <c r="B15679" t="s">
        <v>61100</v>
      </c>
      <c r="C15679" s="1" t="str">
        <f t="shared" si="2301"/>
        <v>21:0783</v>
      </c>
      <c r="D15679" s="1" t="str">
        <f t="shared" ref="D15679:D15690" si="2311">HYPERLINK("http://geochem.nrcan.gc.ca/cdogs/content/svy/svy210222_e.htm", "21:0222")</f>
        <v>21:0222</v>
      </c>
      <c r="E15679" t="s">
        <v>61101</v>
      </c>
      <c r="F15679" t="s">
        <v>61102</v>
      </c>
      <c r="H15679">
        <v>48.0343035</v>
      </c>
      <c r="I15679">
        <v>-79.834233499999996</v>
      </c>
      <c r="J15679" s="1" t="str">
        <f t="shared" ref="J15679:J15690" si="2312">HYPERLINK("http://geochem.nrcan.gc.ca/cdogs/content/kwd/kwd020018_e.htm", "Fluid (stream)")</f>
        <v>Fluid (stream)</v>
      </c>
      <c r="K15679" s="1" t="str">
        <f t="shared" ref="K15679:K15690" si="2313">HYPERLINK("http://geochem.nrcan.gc.ca/cdogs/content/kwd/kwd080007_e.htm", "Untreated Water")</f>
        <v>Untreated Water</v>
      </c>
      <c r="O15679" t="s">
        <v>21</v>
      </c>
      <c r="P15679" t="s">
        <v>2212</v>
      </c>
      <c r="Q15679" t="s">
        <v>215</v>
      </c>
    </row>
    <row r="15680" spans="1:17" hidden="1" x14ac:dyDescent="0.25">
      <c r="A15680" t="s">
        <v>61103</v>
      </c>
      <c r="B15680" t="s">
        <v>61104</v>
      </c>
      <c r="C15680" s="1" t="str">
        <f t="shared" si="2301"/>
        <v>21:0783</v>
      </c>
      <c r="D15680" s="1" t="str">
        <f t="shared" si="2311"/>
        <v>21:0222</v>
      </c>
      <c r="E15680" t="s">
        <v>61105</v>
      </c>
      <c r="F15680" t="s">
        <v>61106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 t="s">
        <v>21</v>
      </c>
      <c r="P15680" t="s">
        <v>2212</v>
      </c>
      <c r="Q15680" t="s">
        <v>52</v>
      </c>
    </row>
    <row r="15681" spans="1:17" hidden="1" x14ac:dyDescent="0.25">
      <c r="A15681" t="s">
        <v>61107</v>
      </c>
      <c r="B15681" t="s">
        <v>61108</v>
      </c>
      <c r="C15681" s="1" t="str">
        <f t="shared" si="2301"/>
        <v>21:0783</v>
      </c>
      <c r="D15681" s="1" t="str">
        <f t="shared" si="2311"/>
        <v>21:0222</v>
      </c>
      <c r="E15681" t="s">
        <v>61109</v>
      </c>
      <c r="F15681" t="s">
        <v>61110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 t="s">
        <v>680</v>
      </c>
      <c r="P15681" t="s">
        <v>397</v>
      </c>
      <c r="Q15681" t="s">
        <v>35</v>
      </c>
    </row>
    <row r="15682" spans="1:17" hidden="1" x14ac:dyDescent="0.25">
      <c r="A15682" t="s">
        <v>61111</v>
      </c>
      <c r="B15682" t="s">
        <v>61112</v>
      </c>
      <c r="C15682" s="1" t="str">
        <f t="shared" si="2301"/>
        <v>21:0783</v>
      </c>
      <c r="D15682" s="1" t="str">
        <f t="shared" si="2311"/>
        <v>21:0222</v>
      </c>
      <c r="E15682" t="s">
        <v>61113</v>
      </c>
      <c r="F15682" t="s">
        <v>61114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 t="s">
        <v>2129</v>
      </c>
      <c r="P15682" t="s">
        <v>1515</v>
      </c>
      <c r="Q15682" t="s">
        <v>29</v>
      </c>
    </row>
    <row r="15683" spans="1:17" hidden="1" x14ac:dyDescent="0.25">
      <c r="A15683" t="s">
        <v>61115</v>
      </c>
      <c r="B15683" t="s">
        <v>61116</v>
      </c>
      <c r="C15683" s="1" t="str">
        <f t="shared" si="2301"/>
        <v>21:0783</v>
      </c>
      <c r="D15683" s="1" t="str">
        <f t="shared" si="2311"/>
        <v>21:0222</v>
      </c>
      <c r="E15683" t="s">
        <v>61117</v>
      </c>
      <c r="F15683" t="s">
        <v>61118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 t="s">
        <v>1818</v>
      </c>
      <c r="P15683" t="s">
        <v>1515</v>
      </c>
      <c r="Q15683" t="s">
        <v>59</v>
      </c>
    </row>
    <row r="15684" spans="1:17" hidden="1" x14ac:dyDescent="0.25">
      <c r="A15684" t="s">
        <v>61119</v>
      </c>
      <c r="B15684" t="s">
        <v>61120</v>
      </c>
      <c r="C15684" s="1" t="str">
        <f t="shared" si="2301"/>
        <v>21:0783</v>
      </c>
      <c r="D15684" s="1" t="str">
        <f t="shared" si="2311"/>
        <v>21:0222</v>
      </c>
      <c r="E15684" t="s">
        <v>61121</v>
      </c>
      <c r="F15684" t="s">
        <v>61122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 t="s">
        <v>21</v>
      </c>
      <c r="P15684" t="s">
        <v>397</v>
      </c>
      <c r="Q15684" t="s">
        <v>103</v>
      </c>
    </row>
    <row r="15685" spans="1:17" hidden="1" x14ac:dyDescent="0.25">
      <c r="A15685" t="s">
        <v>61123</v>
      </c>
      <c r="B15685" t="s">
        <v>61124</v>
      </c>
      <c r="C15685" s="1" t="str">
        <f t="shared" si="2301"/>
        <v>21:0783</v>
      </c>
      <c r="D15685" s="1" t="str">
        <f t="shared" si="2311"/>
        <v>21:0222</v>
      </c>
      <c r="E15685" t="s">
        <v>61125</v>
      </c>
      <c r="F15685" t="s">
        <v>61126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 t="s">
        <v>551</v>
      </c>
      <c r="P15685" t="s">
        <v>2212</v>
      </c>
      <c r="Q15685" t="s">
        <v>23</v>
      </c>
    </row>
    <row r="15686" spans="1:17" hidden="1" x14ac:dyDescent="0.25">
      <c r="A15686" t="s">
        <v>61127</v>
      </c>
      <c r="B15686" t="s">
        <v>61128</v>
      </c>
      <c r="C15686" s="1" t="str">
        <f t="shared" ref="C15686:C15719" si="2314">HYPERLINK("http://geochem.nrcan.gc.ca/cdogs/content/bdl/bdl210783_e.htm", "21:0783")</f>
        <v>21:0783</v>
      </c>
      <c r="D15686" s="1" t="str">
        <f t="shared" si="2311"/>
        <v>21:0222</v>
      </c>
      <c r="E15686" t="s">
        <v>61129</v>
      </c>
      <c r="F15686" t="s">
        <v>61130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 t="s">
        <v>21</v>
      </c>
      <c r="P15686" t="s">
        <v>583</v>
      </c>
      <c r="Q15686" t="s">
        <v>215</v>
      </c>
    </row>
    <row r="15687" spans="1:17" hidden="1" x14ac:dyDescent="0.25">
      <c r="A15687" t="s">
        <v>61131</v>
      </c>
      <c r="B15687" t="s">
        <v>61132</v>
      </c>
      <c r="C15687" s="1" t="str">
        <f t="shared" si="2314"/>
        <v>21:0783</v>
      </c>
      <c r="D15687" s="1" t="str">
        <f t="shared" si="2311"/>
        <v>21:0222</v>
      </c>
      <c r="E15687" t="s">
        <v>61133</v>
      </c>
      <c r="F15687" t="s">
        <v>61134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 t="s">
        <v>21</v>
      </c>
      <c r="P15687" t="s">
        <v>2212</v>
      </c>
      <c r="Q15687" t="s">
        <v>46</v>
      </c>
    </row>
    <row r="15688" spans="1:17" hidden="1" x14ac:dyDescent="0.25">
      <c r="A15688" t="s">
        <v>61135</v>
      </c>
      <c r="B15688" t="s">
        <v>61136</v>
      </c>
      <c r="C15688" s="1" t="str">
        <f t="shared" si="2314"/>
        <v>21:0783</v>
      </c>
      <c r="D15688" s="1" t="str">
        <f t="shared" si="2311"/>
        <v>21:0222</v>
      </c>
      <c r="E15688" t="s">
        <v>61137</v>
      </c>
      <c r="F15688" t="s">
        <v>61138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 t="s">
        <v>21</v>
      </c>
      <c r="P15688" t="s">
        <v>397</v>
      </c>
      <c r="Q15688" t="s">
        <v>103</v>
      </c>
    </row>
    <row r="15689" spans="1:17" hidden="1" x14ac:dyDescent="0.25">
      <c r="A15689" t="s">
        <v>61139</v>
      </c>
      <c r="B15689" t="s">
        <v>61140</v>
      </c>
      <c r="C15689" s="1" t="str">
        <f t="shared" si="2314"/>
        <v>21:0783</v>
      </c>
      <c r="D15689" s="1" t="str">
        <f t="shared" si="2311"/>
        <v>21:0222</v>
      </c>
      <c r="E15689" t="s">
        <v>61141</v>
      </c>
      <c r="F15689" t="s">
        <v>61142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 t="s">
        <v>21</v>
      </c>
      <c r="P15689" t="s">
        <v>583</v>
      </c>
      <c r="Q15689" t="s">
        <v>103</v>
      </c>
    </row>
    <row r="15690" spans="1:17" hidden="1" x14ac:dyDescent="0.25">
      <c r="A15690" t="s">
        <v>61143</v>
      </c>
      <c r="B15690" t="s">
        <v>61144</v>
      </c>
      <c r="C15690" s="1" t="str">
        <f t="shared" si="2314"/>
        <v>21:0783</v>
      </c>
      <c r="D15690" s="1" t="str">
        <f t="shared" si="2311"/>
        <v>21:0222</v>
      </c>
      <c r="E15690" t="s">
        <v>61145</v>
      </c>
      <c r="F15690" t="s">
        <v>61146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 t="s">
        <v>21</v>
      </c>
      <c r="P15690" t="s">
        <v>45</v>
      </c>
      <c r="Q15690" t="s">
        <v>29</v>
      </c>
    </row>
    <row r="15691" spans="1:17" hidden="1" x14ac:dyDescent="0.25">
      <c r="A15691" t="s">
        <v>61147</v>
      </c>
      <c r="B15691" t="s">
        <v>61148</v>
      </c>
      <c r="C15691" s="1" t="str">
        <f t="shared" si="2314"/>
        <v>21:0783</v>
      </c>
      <c r="D15691" s="1" t="str">
        <f>HYPERLINK("http://geochem.nrcan.gc.ca/cdogs/content/svy/svy_e.htm", "")</f>
        <v/>
      </c>
      <c r="G15691" s="1" t="str">
        <f>HYPERLINK("http://geochem.nrcan.gc.ca/cdogs/content/cr_/cr_00088_e.htm", "88")</f>
        <v>88</v>
      </c>
      <c r="J15691" t="s">
        <v>11703</v>
      </c>
      <c r="K15691" t="s">
        <v>11704</v>
      </c>
      <c r="O15691" t="s">
        <v>21</v>
      </c>
      <c r="P15691" t="s">
        <v>583</v>
      </c>
      <c r="Q15691" t="s">
        <v>23</v>
      </c>
    </row>
    <row r="15692" spans="1:17" hidden="1" x14ac:dyDescent="0.25">
      <c r="A15692" t="s">
        <v>61149</v>
      </c>
      <c r="B15692" t="s">
        <v>61150</v>
      </c>
      <c r="C15692" s="1" t="str">
        <f t="shared" si="2314"/>
        <v>21:0783</v>
      </c>
      <c r="D15692" s="1" t="str">
        <f t="shared" ref="D15692:D15718" si="2315">HYPERLINK("http://geochem.nrcan.gc.ca/cdogs/content/svy/svy210222_e.htm", "21:0222")</f>
        <v>21:0222</v>
      </c>
      <c r="E15692" t="s">
        <v>61151</v>
      </c>
      <c r="F15692" t="s">
        <v>61152</v>
      </c>
      <c r="H15692">
        <v>48.031850200000001</v>
      </c>
      <c r="I15692">
        <v>-79.884378400000003</v>
      </c>
      <c r="J15692" s="1" t="str">
        <f t="shared" ref="J15692:J15718" si="2316">HYPERLINK("http://geochem.nrcan.gc.ca/cdogs/content/kwd/kwd020018_e.htm", "Fluid (stream)")</f>
        <v>Fluid (stream)</v>
      </c>
      <c r="K15692" s="1" t="str">
        <f t="shared" ref="K15692:K15718" si="2317">HYPERLINK("http://geochem.nrcan.gc.ca/cdogs/content/kwd/kwd080007_e.htm", "Untreated Water")</f>
        <v>Untreated Water</v>
      </c>
      <c r="O15692" t="s">
        <v>21</v>
      </c>
      <c r="P15692" t="s">
        <v>356</v>
      </c>
      <c r="Q15692" t="s">
        <v>198</v>
      </c>
    </row>
    <row r="15693" spans="1:17" hidden="1" x14ac:dyDescent="0.25">
      <c r="A15693" t="s">
        <v>61153</v>
      </c>
      <c r="B15693" t="s">
        <v>61154</v>
      </c>
      <c r="C15693" s="1" t="str">
        <f t="shared" si="2314"/>
        <v>21:0783</v>
      </c>
      <c r="D15693" s="1" t="str">
        <f t="shared" si="2315"/>
        <v>21:0222</v>
      </c>
      <c r="E15693" t="s">
        <v>61155</v>
      </c>
      <c r="F15693" t="s">
        <v>61156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 t="s">
        <v>21</v>
      </c>
      <c r="P15693" t="s">
        <v>356</v>
      </c>
      <c r="Q15693" t="s">
        <v>88</v>
      </c>
    </row>
    <row r="15694" spans="1:17" hidden="1" x14ac:dyDescent="0.25">
      <c r="A15694" t="s">
        <v>61157</v>
      </c>
      <c r="B15694" t="s">
        <v>61158</v>
      </c>
      <c r="C15694" s="1" t="str">
        <f t="shared" si="2314"/>
        <v>21:0783</v>
      </c>
      <c r="D15694" s="1" t="str">
        <f t="shared" si="2315"/>
        <v>21:0222</v>
      </c>
      <c r="E15694" t="s">
        <v>61155</v>
      </c>
      <c r="F15694" t="s">
        <v>61159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 t="s">
        <v>21</v>
      </c>
      <c r="P15694" t="s">
        <v>45</v>
      </c>
      <c r="Q15694" t="s">
        <v>88</v>
      </c>
    </row>
    <row r="15695" spans="1:17" hidden="1" x14ac:dyDescent="0.25">
      <c r="A15695" t="s">
        <v>61160</v>
      </c>
      <c r="B15695" t="s">
        <v>61161</v>
      </c>
      <c r="C15695" s="1" t="str">
        <f t="shared" si="2314"/>
        <v>21:0783</v>
      </c>
      <c r="D15695" s="1" t="str">
        <f t="shared" si="2315"/>
        <v>21:0222</v>
      </c>
      <c r="E15695" t="s">
        <v>61162</v>
      </c>
      <c r="F15695" t="s">
        <v>61163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 t="s">
        <v>21</v>
      </c>
      <c r="P15695" t="s">
        <v>45</v>
      </c>
      <c r="Q15695" t="s">
        <v>29</v>
      </c>
    </row>
    <row r="15696" spans="1:17" hidden="1" x14ac:dyDescent="0.25">
      <c r="A15696" t="s">
        <v>61164</v>
      </c>
      <c r="B15696" t="s">
        <v>61165</v>
      </c>
      <c r="C15696" s="1" t="str">
        <f t="shared" si="2314"/>
        <v>21:0783</v>
      </c>
      <c r="D15696" s="1" t="str">
        <f t="shared" si="2315"/>
        <v>21:0222</v>
      </c>
      <c r="E15696" t="s">
        <v>61166</v>
      </c>
      <c r="F15696" t="s">
        <v>61167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 t="s">
        <v>21</v>
      </c>
      <c r="P15696" t="s">
        <v>87</v>
      </c>
      <c r="Q15696" t="s">
        <v>59</v>
      </c>
    </row>
    <row r="15697" spans="1:17" hidden="1" x14ac:dyDescent="0.25">
      <c r="A15697" t="s">
        <v>61168</v>
      </c>
      <c r="B15697" t="s">
        <v>61169</v>
      </c>
      <c r="C15697" s="1" t="str">
        <f t="shared" si="2314"/>
        <v>21:0783</v>
      </c>
      <c r="D15697" s="1" t="str">
        <f t="shared" si="2315"/>
        <v>21:0222</v>
      </c>
      <c r="E15697" t="s">
        <v>61170</v>
      </c>
      <c r="F15697" t="s">
        <v>61171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 t="s">
        <v>21</v>
      </c>
      <c r="P15697" t="s">
        <v>45</v>
      </c>
      <c r="Q15697" t="s">
        <v>103</v>
      </c>
    </row>
    <row r="15698" spans="1:17" hidden="1" x14ac:dyDescent="0.25">
      <c r="A15698" t="s">
        <v>61172</v>
      </c>
      <c r="B15698" t="s">
        <v>61173</v>
      </c>
      <c r="C15698" s="1" t="str">
        <f t="shared" si="2314"/>
        <v>21:0783</v>
      </c>
      <c r="D15698" s="1" t="str">
        <f t="shared" si="2315"/>
        <v>21:0222</v>
      </c>
      <c r="E15698" t="s">
        <v>61174</v>
      </c>
      <c r="F15698" t="s">
        <v>61175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 t="s">
        <v>1247</v>
      </c>
      <c r="P15698" t="s">
        <v>45</v>
      </c>
      <c r="Q15698" t="s">
        <v>29</v>
      </c>
    </row>
    <row r="15699" spans="1:17" hidden="1" x14ac:dyDescent="0.25">
      <c r="A15699" t="s">
        <v>61176</v>
      </c>
      <c r="B15699" t="s">
        <v>61177</v>
      </c>
      <c r="C15699" s="1" t="str">
        <f t="shared" si="2314"/>
        <v>21:0783</v>
      </c>
      <c r="D15699" s="1" t="str">
        <f t="shared" si="2315"/>
        <v>21:0222</v>
      </c>
      <c r="E15699" t="s">
        <v>61178</v>
      </c>
      <c r="F15699" t="s">
        <v>61179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 t="s">
        <v>3419</v>
      </c>
      <c r="P15699" t="s">
        <v>356</v>
      </c>
      <c r="Q15699" t="s">
        <v>35</v>
      </c>
    </row>
    <row r="15700" spans="1:17" hidden="1" x14ac:dyDescent="0.25">
      <c r="A15700" t="s">
        <v>61180</v>
      </c>
      <c r="B15700" t="s">
        <v>61181</v>
      </c>
      <c r="C15700" s="1" t="str">
        <f t="shared" si="2314"/>
        <v>21:0783</v>
      </c>
      <c r="D15700" s="1" t="str">
        <f t="shared" si="2315"/>
        <v>21:0222</v>
      </c>
      <c r="E15700" t="s">
        <v>61182</v>
      </c>
      <c r="F15700" t="s">
        <v>61183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 t="s">
        <v>311</v>
      </c>
      <c r="P15700" t="s">
        <v>356</v>
      </c>
      <c r="Q15700" t="s">
        <v>59</v>
      </c>
    </row>
    <row r="15701" spans="1:17" hidden="1" x14ac:dyDescent="0.25">
      <c r="A15701" t="s">
        <v>61184</v>
      </c>
      <c r="B15701" t="s">
        <v>61185</v>
      </c>
      <c r="C15701" s="1" t="str">
        <f t="shared" si="2314"/>
        <v>21:0783</v>
      </c>
      <c r="D15701" s="1" t="str">
        <f t="shared" si="2315"/>
        <v>21:0222</v>
      </c>
      <c r="E15701" t="s">
        <v>61186</v>
      </c>
      <c r="F15701" t="s">
        <v>61187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 t="s">
        <v>1247</v>
      </c>
      <c r="P15701" t="s">
        <v>45</v>
      </c>
      <c r="Q15701" t="s">
        <v>59</v>
      </c>
    </row>
    <row r="15702" spans="1:17" hidden="1" x14ac:dyDescent="0.25">
      <c r="A15702" t="s">
        <v>61188</v>
      </c>
      <c r="B15702" t="s">
        <v>61189</v>
      </c>
      <c r="C15702" s="1" t="str">
        <f t="shared" si="2314"/>
        <v>21:0783</v>
      </c>
      <c r="D15702" s="1" t="str">
        <f t="shared" si="2315"/>
        <v>21:0222</v>
      </c>
      <c r="E15702" t="s">
        <v>61190</v>
      </c>
      <c r="F15702" t="s">
        <v>61191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 t="s">
        <v>2120</v>
      </c>
      <c r="P15702" t="s">
        <v>356</v>
      </c>
      <c r="Q15702" t="s">
        <v>59</v>
      </c>
    </row>
    <row r="15703" spans="1:17" hidden="1" x14ac:dyDescent="0.25">
      <c r="A15703" t="s">
        <v>61192</v>
      </c>
      <c r="B15703" t="s">
        <v>61193</v>
      </c>
      <c r="C15703" s="1" t="str">
        <f t="shared" si="2314"/>
        <v>21:0783</v>
      </c>
      <c r="D15703" s="1" t="str">
        <f t="shared" si="2315"/>
        <v>21:0222</v>
      </c>
      <c r="E15703" t="s">
        <v>61194</v>
      </c>
      <c r="F15703" t="s">
        <v>61195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 t="s">
        <v>21</v>
      </c>
      <c r="P15703" t="s">
        <v>45</v>
      </c>
      <c r="Q15703" t="s">
        <v>93</v>
      </c>
    </row>
    <row r="15704" spans="1:17" hidden="1" x14ac:dyDescent="0.25">
      <c r="A15704" t="s">
        <v>61196</v>
      </c>
      <c r="B15704" t="s">
        <v>61197</v>
      </c>
      <c r="C15704" s="1" t="str">
        <f t="shared" si="2314"/>
        <v>21:0783</v>
      </c>
      <c r="D15704" s="1" t="str">
        <f t="shared" si="2315"/>
        <v>21:0222</v>
      </c>
      <c r="E15704" t="s">
        <v>61198</v>
      </c>
      <c r="F15704" t="s">
        <v>61199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 t="s">
        <v>21</v>
      </c>
      <c r="P15704" t="s">
        <v>45</v>
      </c>
      <c r="Q15704" t="s">
        <v>103</v>
      </c>
    </row>
    <row r="15705" spans="1:17" hidden="1" x14ac:dyDescent="0.25">
      <c r="A15705" t="s">
        <v>61200</v>
      </c>
      <c r="B15705" t="s">
        <v>61201</v>
      </c>
      <c r="C15705" s="1" t="str">
        <f t="shared" si="2314"/>
        <v>21:0783</v>
      </c>
      <c r="D15705" s="1" t="str">
        <f t="shared" si="2315"/>
        <v>21:0222</v>
      </c>
      <c r="E15705" t="s">
        <v>61202</v>
      </c>
      <c r="F15705" t="s">
        <v>61203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 t="s">
        <v>21</v>
      </c>
      <c r="P15705" t="s">
        <v>45</v>
      </c>
      <c r="Q15705" t="s">
        <v>71</v>
      </c>
    </row>
    <row r="15706" spans="1:17" hidden="1" x14ac:dyDescent="0.25">
      <c r="A15706" t="s">
        <v>61204</v>
      </c>
      <c r="B15706" t="s">
        <v>61205</v>
      </c>
      <c r="C15706" s="1" t="str">
        <f t="shared" si="2314"/>
        <v>21:0783</v>
      </c>
      <c r="D15706" s="1" t="str">
        <f t="shared" si="2315"/>
        <v>21:0222</v>
      </c>
      <c r="E15706" t="s">
        <v>61206</v>
      </c>
      <c r="F15706" t="s">
        <v>61207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 t="s">
        <v>551</v>
      </c>
      <c r="P15706" t="s">
        <v>45</v>
      </c>
      <c r="Q15706" t="s">
        <v>29</v>
      </c>
    </row>
    <row r="15707" spans="1:17" hidden="1" x14ac:dyDescent="0.25">
      <c r="A15707" t="s">
        <v>61208</v>
      </c>
      <c r="B15707" t="s">
        <v>61209</v>
      </c>
      <c r="C15707" s="1" t="str">
        <f t="shared" si="2314"/>
        <v>21:0783</v>
      </c>
      <c r="D15707" s="1" t="str">
        <f t="shared" si="2315"/>
        <v>21:0222</v>
      </c>
      <c r="E15707" t="s">
        <v>61210</v>
      </c>
      <c r="F15707" t="s">
        <v>61211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 t="s">
        <v>21</v>
      </c>
      <c r="P15707" t="s">
        <v>45</v>
      </c>
      <c r="Q15707" t="s">
        <v>198</v>
      </c>
    </row>
    <row r="15708" spans="1:17" hidden="1" x14ac:dyDescent="0.25">
      <c r="A15708" t="s">
        <v>61212</v>
      </c>
      <c r="B15708" t="s">
        <v>61213</v>
      </c>
      <c r="C15708" s="1" t="str">
        <f t="shared" si="2314"/>
        <v>21:0783</v>
      </c>
      <c r="D15708" s="1" t="str">
        <f t="shared" si="2315"/>
        <v>21:0222</v>
      </c>
      <c r="E15708" t="s">
        <v>61214</v>
      </c>
      <c r="F15708" t="s">
        <v>61215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 t="s">
        <v>21</v>
      </c>
      <c r="P15708" t="s">
        <v>45</v>
      </c>
      <c r="Q15708" t="s">
        <v>46</v>
      </c>
    </row>
    <row r="15709" spans="1:17" hidden="1" x14ac:dyDescent="0.25">
      <c r="A15709" t="s">
        <v>61216</v>
      </c>
      <c r="B15709" t="s">
        <v>61217</v>
      </c>
      <c r="C15709" s="1" t="str">
        <f t="shared" si="2314"/>
        <v>21:0783</v>
      </c>
      <c r="D15709" s="1" t="str">
        <f t="shared" si="2315"/>
        <v>21:0222</v>
      </c>
      <c r="E15709" t="s">
        <v>61218</v>
      </c>
      <c r="F15709" t="s">
        <v>61219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 t="s">
        <v>21</v>
      </c>
      <c r="P15709" t="s">
        <v>22</v>
      </c>
      <c r="Q15709" t="s">
        <v>103</v>
      </c>
    </row>
    <row r="15710" spans="1:17" hidden="1" x14ac:dyDescent="0.25">
      <c r="A15710" t="s">
        <v>61220</v>
      </c>
      <c r="B15710" t="s">
        <v>61221</v>
      </c>
      <c r="C15710" s="1" t="str">
        <f t="shared" si="2314"/>
        <v>21:0783</v>
      </c>
      <c r="D15710" s="1" t="str">
        <f t="shared" si="2315"/>
        <v>21:0222</v>
      </c>
      <c r="E15710" t="s">
        <v>61222</v>
      </c>
      <c r="F15710" t="s">
        <v>61223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 t="s">
        <v>21</v>
      </c>
      <c r="P15710" t="s">
        <v>45</v>
      </c>
      <c r="Q15710" t="s">
        <v>93</v>
      </c>
    </row>
    <row r="15711" spans="1:17" hidden="1" x14ac:dyDescent="0.25">
      <c r="A15711" t="s">
        <v>61224</v>
      </c>
      <c r="B15711" t="s">
        <v>61225</v>
      </c>
      <c r="C15711" s="1" t="str">
        <f t="shared" si="2314"/>
        <v>21:0783</v>
      </c>
      <c r="D15711" s="1" t="str">
        <f t="shared" si="2315"/>
        <v>21:0222</v>
      </c>
      <c r="E15711" t="s">
        <v>61226</v>
      </c>
      <c r="F15711" t="s">
        <v>61227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 t="s">
        <v>21</v>
      </c>
      <c r="P15711" t="s">
        <v>45</v>
      </c>
      <c r="Q15711" t="s">
        <v>189</v>
      </c>
    </row>
    <row r="15712" spans="1:17" hidden="1" x14ac:dyDescent="0.25">
      <c r="A15712" t="s">
        <v>61228</v>
      </c>
      <c r="B15712" t="s">
        <v>61229</v>
      </c>
      <c r="C15712" s="1" t="str">
        <f t="shared" si="2314"/>
        <v>21:0783</v>
      </c>
      <c r="D15712" s="1" t="str">
        <f t="shared" si="2315"/>
        <v>21:0222</v>
      </c>
      <c r="E15712" t="s">
        <v>61230</v>
      </c>
      <c r="F15712" t="s">
        <v>61231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 t="s">
        <v>21</v>
      </c>
      <c r="P15712" t="s">
        <v>87</v>
      </c>
      <c r="Q15712" t="s">
        <v>52</v>
      </c>
    </row>
    <row r="15713" spans="1:17" hidden="1" x14ac:dyDescent="0.25">
      <c r="A15713" t="s">
        <v>61232</v>
      </c>
      <c r="B15713" t="s">
        <v>61233</v>
      </c>
      <c r="C15713" s="1" t="str">
        <f t="shared" si="2314"/>
        <v>21:0783</v>
      </c>
      <c r="D15713" s="1" t="str">
        <f t="shared" si="2315"/>
        <v>21:0222</v>
      </c>
      <c r="E15713" t="s">
        <v>61234</v>
      </c>
      <c r="F15713" t="s">
        <v>61235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 t="s">
        <v>21</v>
      </c>
      <c r="P15713" t="s">
        <v>87</v>
      </c>
      <c r="Q15713" t="s">
        <v>52</v>
      </c>
    </row>
    <row r="15714" spans="1:17" hidden="1" x14ac:dyDescent="0.25">
      <c r="A15714" t="s">
        <v>61236</v>
      </c>
      <c r="B15714" t="s">
        <v>61237</v>
      </c>
      <c r="C15714" s="1" t="str">
        <f t="shared" si="2314"/>
        <v>21:0783</v>
      </c>
      <c r="D15714" s="1" t="str">
        <f t="shared" si="2315"/>
        <v>21:0222</v>
      </c>
      <c r="E15714" t="s">
        <v>61234</v>
      </c>
      <c r="F15714" t="s">
        <v>61238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 t="s">
        <v>21</v>
      </c>
      <c r="P15714" t="s">
        <v>87</v>
      </c>
      <c r="Q15714" t="s">
        <v>189</v>
      </c>
    </row>
    <row r="15715" spans="1:17" hidden="1" x14ac:dyDescent="0.25">
      <c r="A15715" t="s">
        <v>61239</v>
      </c>
      <c r="B15715" t="s">
        <v>61240</v>
      </c>
      <c r="C15715" s="1" t="str">
        <f t="shared" si="2314"/>
        <v>21:0783</v>
      </c>
      <c r="D15715" s="1" t="str">
        <f t="shared" si="2315"/>
        <v>21:0222</v>
      </c>
      <c r="E15715" t="s">
        <v>61241</v>
      </c>
      <c r="F15715" t="s">
        <v>61242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 t="s">
        <v>21</v>
      </c>
      <c r="P15715" t="s">
        <v>45</v>
      </c>
      <c r="Q15715" t="s">
        <v>29</v>
      </c>
    </row>
    <row r="15716" spans="1:17" hidden="1" x14ac:dyDescent="0.25">
      <c r="A15716" t="s">
        <v>61243</v>
      </c>
      <c r="B15716" t="s">
        <v>61244</v>
      </c>
      <c r="C15716" s="1" t="str">
        <f t="shared" si="2314"/>
        <v>21:0783</v>
      </c>
      <c r="D15716" s="1" t="str">
        <f t="shared" si="2315"/>
        <v>21:0222</v>
      </c>
      <c r="E15716" t="s">
        <v>61245</v>
      </c>
      <c r="F15716" t="s">
        <v>61246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 t="s">
        <v>21</v>
      </c>
      <c r="P15716" t="s">
        <v>356</v>
      </c>
      <c r="Q15716" t="s">
        <v>29</v>
      </c>
    </row>
    <row r="15717" spans="1:17" hidden="1" x14ac:dyDescent="0.25">
      <c r="A15717" t="s">
        <v>61247</v>
      </c>
      <c r="B15717" t="s">
        <v>61248</v>
      </c>
      <c r="C15717" s="1" t="str">
        <f t="shared" si="2314"/>
        <v>21:0783</v>
      </c>
      <c r="D15717" s="1" t="str">
        <f t="shared" si="2315"/>
        <v>21:0222</v>
      </c>
      <c r="E15717" t="s">
        <v>61249</v>
      </c>
      <c r="F15717" t="s">
        <v>61250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 t="s">
        <v>21</v>
      </c>
      <c r="P15717" t="s">
        <v>356</v>
      </c>
      <c r="Q15717" t="s">
        <v>46</v>
      </c>
    </row>
    <row r="15718" spans="1:17" hidden="1" x14ac:dyDescent="0.25">
      <c r="A15718" t="s">
        <v>61251</v>
      </c>
      <c r="B15718" t="s">
        <v>61252</v>
      </c>
      <c r="C15718" s="1" t="str">
        <f t="shared" si="2314"/>
        <v>21:0783</v>
      </c>
      <c r="D15718" s="1" t="str">
        <f t="shared" si="2315"/>
        <v>21:0222</v>
      </c>
      <c r="E15718" t="s">
        <v>61253</v>
      </c>
      <c r="F15718" t="s">
        <v>61254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 t="s">
        <v>21</v>
      </c>
      <c r="P15718" t="s">
        <v>45</v>
      </c>
      <c r="Q15718" t="s">
        <v>71</v>
      </c>
    </row>
    <row r="15719" spans="1:17" hidden="1" x14ac:dyDescent="0.25">
      <c r="A15719" t="s">
        <v>61255</v>
      </c>
      <c r="B15719" t="s">
        <v>61256</v>
      </c>
      <c r="C15719" s="1" t="str">
        <f t="shared" si="2314"/>
        <v>21:0783</v>
      </c>
      <c r="D15719" s="1" t="str">
        <f>HYPERLINK("http://geochem.nrcan.gc.ca/cdogs/content/svy/svy_e.htm", "")</f>
        <v/>
      </c>
      <c r="G15719" s="1" t="str">
        <f>HYPERLINK("http://geochem.nrcan.gc.ca/cdogs/content/cr_/cr_00087_e.htm", "87")</f>
        <v>87</v>
      </c>
      <c r="J15719" t="s">
        <v>11703</v>
      </c>
      <c r="K15719" t="s">
        <v>11704</v>
      </c>
      <c r="O15719" t="s">
        <v>5563</v>
      </c>
      <c r="P15719" t="s">
        <v>22</v>
      </c>
      <c r="Q15719" t="s">
        <v>35</v>
      </c>
    </row>
    <row r="15720" spans="1:17" hidden="1" x14ac:dyDescent="0.25">
      <c r="A15720" t="s">
        <v>61257</v>
      </c>
      <c r="B15720" t="s">
        <v>61258</v>
      </c>
      <c r="C15720" s="1" t="str">
        <f t="shared" ref="C15720:C15783" si="2318">HYPERLINK("http://geochem.nrcan.gc.ca/cdogs/content/bdl/bdl210793_e.htm", "21:0793")</f>
        <v>21:0793</v>
      </c>
      <c r="D15720" s="1" t="str">
        <f>HYPERLINK("http://geochem.nrcan.gc.ca/cdogs/content/svy/svy210223_e.htm", "21:0223")</f>
        <v>21:0223</v>
      </c>
      <c r="E15720" t="s">
        <v>61259</v>
      </c>
      <c r="F15720" t="s">
        <v>61260</v>
      </c>
      <c r="H15720">
        <v>63.228788600000001</v>
      </c>
      <c r="I15720">
        <v>-132.33546899999999</v>
      </c>
      <c r="J15720" s="1" t="str">
        <f>HYPERLINK("http://geochem.nrcan.gc.ca/cdogs/content/kwd/kwd020018_e.htm", "Fluid (stream)")</f>
        <v>Fluid (stream)</v>
      </c>
      <c r="K15720" s="1" t="str">
        <f>HYPERLINK("http://geochem.nrcan.gc.ca/cdogs/content/kwd/kwd080007_e.htm", "Untreated Water")</f>
        <v>Untreated Water</v>
      </c>
      <c r="O15720" t="s">
        <v>730</v>
      </c>
      <c r="P15720" t="s">
        <v>658</v>
      </c>
      <c r="Q15720" t="s">
        <v>5130</v>
      </c>
    </row>
    <row r="15721" spans="1:17" hidden="1" x14ac:dyDescent="0.25">
      <c r="A15721" t="s">
        <v>61261</v>
      </c>
      <c r="B15721" t="s">
        <v>61262</v>
      </c>
      <c r="C15721" s="1" t="str">
        <f t="shared" si="2318"/>
        <v>21:0793</v>
      </c>
      <c r="D15721" s="1" t="str">
        <f>HYPERLINK("http://geochem.nrcan.gc.ca/cdogs/content/svy/svy210223_e.htm", "21:0223")</f>
        <v>21:0223</v>
      </c>
      <c r="E15721" t="s">
        <v>61263</v>
      </c>
      <c r="F15721" t="s">
        <v>61264</v>
      </c>
      <c r="H15721">
        <v>63.2081157</v>
      </c>
      <c r="I15721">
        <v>-132.38104430000001</v>
      </c>
      <c r="J15721" s="1" t="str">
        <f>HYPERLINK("http://geochem.nrcan.gc.ca/cdogs/content/kwd/kwd020018_e.htm", "Fluid (stream)")</f>
        <v>Fluid (stream)</v>
      </c>
      <c r="K15721" s="1" t="str">
        <f>HYPERLINK("http://geochem.nrcan.gc.ca/cdogs/content/kwd/kwd080007_e.htm", "Untreated Water")</f>
        <v>Untreated Water</v>
      </c>
      <c r="O15721" t="s">
        <v>220</v>
      </c>
      <c r="P15721" t="s">
        <v>636</v>
      </c>
      <c r="Q15721" t="s">
        <v>392</v>
      </c>
    </row>
    <row r="15722" spans="1:17" hidden="1" x14ac:dyDescent="0.25">
      <c r="A15722" t="s">
        <v>61265</v>
      </c>
      <c r="B15722" t="s">
        <v>61266</v>
      </c>
      <c r="C15722" s="1" t="str">
        <f t="shared" si="2318"/>
        <v>21:0793</v>
      </c>
      <c r="D15722" s="1" t="str">
        <f>HYPERLINK("http://geochem.nrcan.gc.ca/cdogs/content/svy/svy210223_e.htm", "21:0223")</f>
        <v>21:0223</v>
      </c>
      <c r="E15722" t="s">
        <v>61267</v>
      </c>
      <c r="F15722" t="s">
        <v>61268</v>
      </c>
      <c r="H15722">
        <v>63.2051588</v>
      </c>
      <c r="I15722">
        <v>-132.39070179999999</v>
      </c>
      <c r="J15722" s="1" t="str">
        <f>HYPERLINK("http://geochem.nrcan.gc.ca/cdogs/content/kwd/kwd020018_e.htm", "Fluid (stream)")</f>
        <v>Fluid (stream)</v>
      </c>
      <c r="K15722" s="1" t="str">
        <f>HYPERLINK("http://geochem.nrcan.gc.ca/cdogs/content/kwd/kwd080007_e.htm", "Untreated Water")</f>
        <v>Untreated Water</v>
      </c>
      <c r="O15722" t="s">
        <v>21</v>
      </c>
      <c r="P15722" t="s">
        <v>583</v>
      </c>
      <c r="Q15722" t="s">
        <v>103</v>
      </c>
    </row>
    <row r="15723" spans="1:17" hidden="1" x14ac:dyDescent="0.25">
      <c r="A15723" t="s">
        <v>61269</v>
      </c>
      <c r="B15723" t="s">
        <v>61270</v>
      </c>
      <c r="C15723" s="1" t="str">
        <f t="shared" si="2318"/>
        <v>21:0793</v>
      </c>
      <c r="D15723" s="1" t="str">
        <f>HYPERLINK("http://geochem.nrcan.gc.ca/cdogs/content/svy/svy_e.htm", "")</f>
        <v/>
      </c>
      <c r="G15723" s="1" t="str">
        <f>HYPERLINK("http://geochem.nrcan.gc.ca/cdogs/content/cr_/cr_00089_e.htm", "89")</f>
        <v>89</v>
      </c>
      <c r="J15723" t="s">
        <v>11703</v>
      </c>
      <c r="K15723" t="s">
        <v>11704</v>
      </c>
      <c r="O15723" t="s">
        <v>6067</v>
      </c>
      <c r="P15723" t="s">
        <v>5702</v>
      </c>
      <c r="Q15723" t="s">
        <v>398</v>
      </c>
    </row>
    <row r="15724" spans="1:17" hidden="1" x14ac:dyDescent="0.25">
      <c r="A15724" t="s">
        <v>61271</v>
      </c>
      <c r="B15724" t="s">
        <v>61272</v>
      </c>
      <c r="C15724" s="1" t="str">
        <f t="shared" si="2318"/>
        <v>21:0793</v>
      </c>
      <c r="D15724" s="1" t="str">
        <f t="shared" ref="D15724:D15753" si="2319">HYPERLINK("http://geochem.nrcan.gc.ca/cdogs/content/svy/svy210223_e.htm", "21:0223")</f>
        <v>21:0223</v>
      </c>
      <c r="E15724" t="s">
        <v>61273</v>
      </c>
      <c r="F15724" t="s">
        <v>61274</v>
      </c>
      <c r="H15724">
        <v>63.149539099999998</v>
      </c>
      <c r="I15724">
        <v>-132.46861340000001</v>
      </c>
      <c r="J15724" s="1" t="str">
        <f t="shared" ref="J15724:J15753" si="2320">HYPERLINK("http://geochem.nrcan.gc.ca/cdogs/content/kwd/kwd020018_e.htm", "Fluid (stream)")</f>
        <v>Fluid (stream)</v>
      </c>
      <c r="K15724" s="1" t="str">
        <f t="shared" ref="K15724:K15753" si="2321">HYPERLINK("http://geochem.nrcan.gc.ca/cdogs/content/kwd/kwd080007_e.htm", "Untreated Water")</f>
        <v>Untreated Water</v>
      </c>
      <c r="O15724" t="s">
        <v>2120</v>
      </c>
      <c r="P15724" t="s">
        <v>2212</v>
      </c>
      <c r="Q15724" t="s">
        <v>365</v>
      </c>
    </row>
    <row r="15725" spans="1:17" hidden="1" x14ac:dyDescent="0.25">
      <c r="A15725" t="s">
        <v>61275</v>
      </c>
      <c r="B15725" t="s">
        <v>61276</v>
      </c>
      <c r="C15725" s="1" t="str">
        <f t="shared" si="2318"/>
        <v>21:0793</v>
      </c>
      <c r="D15725" s="1" t="str">
        <f t="shared" si="2319"/>
        <v>21:0223</v>
      </c>
      <c r="E15725" t="s">
        <v>61273</v>
      </c>
      <c r="F15725" t="s">
        <v>61277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 t="s">
        <v>311</v>
      </c>
      <c r="P15725" t="s">
        <v>22</v>
      </c>
      <c r="Q15725" t="s">
        <v>365</v>
      </c>
    </row>
    <row r="15726" spans="1:17" hidden="1" x14ac:dyDescent="0.25">
      <c r="A15726" t="s">
        <v>61278</v>
      </c>
      <c r="B15726" t="s">
        <v>61279</v>
      </c>
      <c r="C15726" s="1" t="str">
        <f t="shared" si="2318"/>
        <v>21:0793</v>
      </c>
      <c r="D15726" s="1" t="str">
        <f t="shared" si="2319"/>
        <v>21:0223</v>
      </c>
      <c r="E15726" t="s">
        <v>61280</v>
      </c>
      <c r="F15726" t="s">
        <v>61281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 t="s">
        <v>225</v>
      </c>
      <c r="P15726" t="s">
        <v>583</v>
      </c>
      <c r="Q15726" t="s">
        <v>398</v>
      </c>
    </row>
    <row r="15727" spans="1:17" hidden="1" x14ac:dyDescent="0.25">
      <c r="A15727" t="s">
        <v>61282</v>
      </c>
      <c r="B15727" t="s">
        <v>61283</v>
      </c>
      <c r="C15727" s="1" t="str">
        <f t="shared" si="2318"/>
        <v>21:0793</v>
      </c>
      <c r="D15727" s="1" t="str">
        <f t="shared" si="2319"/>
        <v>21:0223</v>
      </c>
      <c r="E15727" t="s">
        <v>61284</v>
      </c>
      <c r="F15727" t="s">
        <v>61285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 t="s">
        <v>3065</v>
      </c>
      <c r="P15727" t="s">
        <v>356</v>
      </c>
      <c r="Q15727" t="s">
        <v>398</v>
      </c>
    </row>
    <row r="15728" spans="1:17" hidden="1" x14ac:dyDescent="0.25">
      <c r="A15728" t="s">
        <v>61286</v>
      </c>
      <c r="B15728" t="s">
        <v>61287</v>
      </c>
      <c r="C15728" s="1" t="str">
        <f t="shared" si="2318"/>
        <v>21:0793</v>
      </c>
      <c r="D15728" s="1" t="str">
        <f t="shared" si="2319"/>
        <v>21:0223</v>
      </c>
      <c r="E15728" t="s">
        <v>61288</v>
      </c>
      <c r="F15728" t="s">
        <v>61289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 t="s">
        <v>244</v>
      </c>
      <c r="P15728" t="s">
        <v>356</v>
      </c>
      <c r="Q15728" t="s">
        <v>392</v>
      </c>
    </row>
    <row r="15729" spans="1:17" hidden="1" x14ac:dyDescent="0.25">
      <c r="A15729" t="s">
        <v>61290</v>
      </c>
      <c r="B15729" t="s">
        <v>61291</v>
      </c>
      <c r="C15729" s="1" t="str">
        <f t="shared" si="2318"/>
        <v>21:0793</v>
      </c>
      <c r="D15729" s="1" t="str">
        <f t="shared" si="2319"/>
        <v>21:0223</v>
      </c>
      <c r="E15729" t="s">
        <v>61292</v>
      </c>
      <c r="F15729" t="s">
        <v>61293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 t="s">
        <v>576</v>
      </c>
      <c r="P15729" t="s">
        <v>356</v>
      </c>
      <c r="Q15729" t="s">
        <v>522</v>
      </c>
    </row>
    <row r="15730" spans="1:17" hidden="1" x14ac:dyDescent="0.25">
      <c r="A15730" t="s">
        <v>61294</v>
      </c>
      <c r="B15730" t="s">
        <v>61295</v>
      </c>
      <c r="C15730" s="1" t="str">
        <f t="shared" si="2318"/>
        <v>21:0793</v>
      </c>
      <c r="D15730" s="1" t="str">
        <f t="shared" si="2319"/>
        <v>21:0223</v>
      </c>
      <c r="E15730" t="s">
        <v>61296</v>
      </c>
      <c r="F15730" t="s">
        <v>61297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 t="s">
        <v>311</v>
      </c>
      <c r="P15730" t="s">
        <v>397</v>
      </c>
      <c r="Q15730" t="s">
        <v>522</v>
      </c>
    </row>
    <row r="15731" spans="1:17" hidden="1" x14ac:dyDescent="0.25">
      <c r="A15731" t="s">
        <v>61298</v>
      </c>
      <c r="B15731" t="s">
        <v>61299</v>
      </c>
      <c r="C15731" s="1" t="str">
        <f t="shared" si="2318"/>
        <v>21:0793</v>
      </c>
      <c r="D15731" s="1" t="str">
        <f t="shared" si="2319"/>
        <v>21:0223</v>
      </c>
      <c r="E15731" t="s">
        <v>61300</v>
      </c>
      <c r="F15731" t="s">
        <v>61301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 t="s">
        <v>244</v>
      </c>
      <c r="P15731" t="s">
        <v>583</v>
      </c>
      <c r="Q15731" t="s">
        <v>522</v>
      </c>
    </row>
    <row r="15732" spans="1:17" hidden="1" x14ac:dyDescent="0.25">
      <c r="A15732" t="s">
        <v>61302</v>
      </c>
      <c r="B15732" t="s">
        <v>61303</v>
      </c>
      <c r="C15732" s="1" t="str">
        <f t="shared" si="2318"/>
        <v>21:0793</v>
      </c>
      <c r="D15732" s="1" t="str">
        <f t="shared" si="2319"/>
        <v>21:0223</v>
      </c>
      <c r="E15732" t="s">
        <v>61304</v>
      </c>
      <c r="F15732" t="s">
        <v>61305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 t="s">
        <v>154</v>
      </c>
      <c r="P15732" t="s">
        <v>22</v>
      </c>
      <c r="Q15732" t="s">
        <v>59</v>
      </c>
    </row>
    <row r="15733" spans="1:17" hidden="1" x14ac:dyDescent="0.25">
      <c r="A15733" t="s">
        <v>61306</v>
      </c>
      <c r="B15733" t="s">
        <v>61307</v>
      </c>
      <c r="C15733" s="1" t="str">
        <f t="shared" si="2318"/>
        <v>21:0793</v>
      </c>
      <c r="D15733" s="1" t="str">
        <f t="shared" si="2319"/>
        <v>21:0223</v>
      </c>
      <c r="E15733" t="s">
        <v>61308</v>
      </c>
      <c r="F15733" t="s">
        <v>61309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 t="s">
        <v>680</v>
      </c>
      <c r="P15733" t="s">
        <v>583</v>
      </c>
      <c r="Q15733" t="s">
        <v>522</v>
      </c>
    </row>
    <row r="15734" spans="1:17" hidden="1" x14ac:dyDescent="0.25">
      <c r="A15734" t="s">
        <v>61310</v>
      </c>
      <c r="B15734" t="s">
        <v>61311</v>
      </c>
      <c r="C15734" s="1" t="str">
        <f t="shared" si="2318"/>
        <v>21:0793</v>
      </c>
      <c r="D15734" s="1" t="str">
        <f t="shared" si="2319"/>
        <v>21:0223</v>
      </c>
      <c r="E15734" t="s">
        <v>61312</v>
      </c>
      <c r="F15734" t="s">
        <v>61313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 t="s">
        <v>3032</v>
      </c>
      <c r="P15734" t="s">
        <v>583</v>
      </c>
      <c r="Q15734" t="s">
        <v>5130</v>
      </c>
    </row>
    <row r="15735" spans="1:17" hidden="1" x14ac:dyDescent="0.25">
      <c r="A15735" t="s">
        <v>61314</v>
      </c>
      <c r="B15735" t="s">
        <v>61315</v>
      </c>
      <c r="C15735" s="1" t="str">
        <f t="shared" si="2318"/>
        <v>21:0793</v>
      </c>
      <c r="D15735" s="1" t="str">
        <f t="shared" si="2319"/>
        <v>21:0223</v>
      </c>
      <c r="E15735" t="s">
        <v>61316</v>
      </c>
      <c r="F15735" t="s">
        <v>61317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 t="s">
        <v>10710</v>
      </c>
      <c r="P15735" t="s">
        <v>2212</v>
      </c>
      <c r="Q15735" t="s">
        <v>4049</v>
      </c>
    </row>
    <row r="15736" spans="1:17" hidden="1" x14ac:dyDescent="0.25">
      <c r="A15736" t="s">
        <v>61318</v>
      </c>
      <c r="B15736" t="s">
        <v>61319</v>
      </c>
      <c r="C15736" s="1" t="str">
        <f t="shared" si="2318"/>
        <v>21:0793</v>
      </c>
      <c r="D15736" s="1" t="str">
        <f t="shared" si="2319"/>
        <v>21:0223</v>
      </c>
      <c r="E15736" t="s">
        <v>61320</v>
      </c>
      <c r="F15736" t="s">
        <v>61321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 t="s">
        <v>582</v>
      </c>
      <c r="P15736" t="s">
        <v>397</v>
      </c>
      <c r="Q15736" t="s">
        <v>653</v>
      </c>
    </row>
    <row r="15737" spans="1:17" hidden="1" x14ac:dyDescent="0.25">
      <c r="A15737" t="s">
        <v>61322</v>
      </c>
      <c r="B15737" t="s">
        <v>61323</v>
      </c>
      <c r="C15737" s="1" t="str">
        <f t="shared" si="2318"/>
        <v>21:0793</v>
      </c>
      <c r="D15737" s="1" t="str">
        <f t="shared" si="2319"/>
        <v>21:0223</v>
      </c>
      <c r="E15737" t="s">
        <v>61324</v>
      </c>
      <c r="F15737" t="s">
        <v>61325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 t="s">
        <v>370</v>
      </c>
      <c r="P15737" t="s">
        <v>2212</v>
      </c>
      <c r="Q15737" t="s">
        <v>398</v>
      </c>
    </row>
    <row r="15738" spans="1:17" hidden="1" x14ac:dyDescent="0.25">
      <c r="A15738" t="s">
        <v>61326</v>
      </c>
      <c r="B15738" t="s">
        <v>61327</v>
      </c>
      <c r="C15738" s="1" t="str">
        <f t="shared" si="2318"/>
        <v>21:0793</v>
      </c>
      <c r="D15738" s="1" t="str">
        <f t="shared" si="2319"/>
        <v>21:0223</v>
      </c>
      <c r="E15738" t="s">
        <v>61328</v>
      </c>
      <c r="F15738" t="s">
        <v>61329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 t="s">
        <v>667</v>
      </c>
      <c r="P15738" t="s">
        <v>397</v>
      </c>
      <c r="Q15738" t="s">
        <v>5130</v>
      </c>
    </row>
    <row r="15739" spans="1:17" hidden="1" x14ac:dyDescent="0.25">
      <c r="A15739" t="s">
        <v>61330</v>
      </c>
      <c r="B15739" t="s">
        <v>61331</v>
      </c>
      <c r="C15739" s="1" t="str">
        <f t="shared" si="2318"/>
        <v>21:0793</v>
      </c>
      <c r="D15739" s="1" t="str">
        <f t="shared" si="2319"/>
        <v>21:0223</v>
      </c>
      <c r="E15739" t="s">
        <v>61332</v>
      </c>
      <c r="F15739" t="s">
        <v>61333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 t="s">
        <v>21</v>
      </c>
      <c r="P15739" t="s">
        <v>636</v>
      </c>
      <c r="Q15739" t="s">
        <v>29</v>
      </c>
    </row>
    <row r="15740" spans="1:17" hidden="1" x14ac:dyDescent="0.25">
      <c r="A15740" t="s">
        <v>61334</v>
      </c>
      <c r="B15740" t="s">
        <v>61335</v>
      </c>
      <c r="C15740" s="1" t="str">
        <f t="shared" si="2318"/>
        <v>21:0793</v>
      </c>
      <c r="D15740" s="1" t="str">
        <f t="shared" si="2319"/>
        <v>21:0223</v>
      </c>
      <c r="E15740" t="s">
        <v>61336</v>
      </c>
      <c r="F15740" t="s">
        <v>61337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 t="s">
        <v>689</v>
      </c>
      <c r="P15740" t="s">
        <v>658</v>
      </c>
      <c r="Q15740" t="s">
        <v>398</v>
      </c>
    </row>
    <row r="15741" spans="1:17" hidden="1" x14ac:dyDescent="0.25">
      <c r="A15741" t="s">
        <v>61338</v>
      </c>
      <c r="B15741" t="s">
        <v>61339</v>
      </c>
      <c r="C15741" s="1" t="str">
        <f t="shared" si="2318"/>
        <v>21:0793</v>
      </c>
      <c r="D15741" s="1" t="str">
        <f t="shared" si="2319"/>
        <v>21:0223</v>
      </c>
      <c r="E15741" t="s">
        <v>61336</v>
      </c>
      <c r="F15741" t="s">
        <v>61340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 t="s">
        <v>689</v>
      </c>
      <c r="P15741" t="s">
        <v>636</v>
      </c>
      <c r="Q15741" t="s">
        <v>398</v>
      </c>
    </row>
    <row r="15742" spans="1:17" hidden="1" x14ac:dyDescent="0.25">
      <c r="A15742" t="s">
        <v>61341</v>
      </c>
      <c r="B15742" t="s">
        <v>61342</v>
      </c>
      <c r="C15742" s="1" t="str">
        <f t="shared" si="2318"/>
        <v>21:0793</v>
      </c>
      <c r="D15742" s="1" t="str">
        <f t="shared" si="2319"/>
        <v>21:0223</v>
      </c>
      <c r="E15742" t="s">
        <v>61343</v>
      </c>
      <c r="F15742" t="s">
        <v>61344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 t="s">
        <v>2120</v>
      </c>
      <c r="P15742" t="s">
        <v>397</v>
      </c>
      <c r="Q15742" t="s">
        <v>653</v>
      </c>
    </row>
    <row r="15743" spans="1:17" hidden="1" x14ac:dyDescent="0.25">
      <c r="A15743" t="s">
        <v>61345</v>
      </c>
      <c r="B15743" t="s">
        <v>61346</v>
      </c>
      <c r="C15743" s="1" t="str">
        <f t="shared" si="2318"/>
        <v>21:0793</v>
      </c>
      <c r="D15743" s="1" t="str">
        <f t="shared" si="2319"/>
        <v>21:0223</v>
      </c>
      <c r="E15743" t="s">
        <v>61347</v>
      </c>
      <c r="F15743" t="s">
        <v>61348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 t="s">
        <v>3406</v>
      </c>
      <c r="P15743" t="s">
        <v>658</v>
      </c>
      <c r="Q15743" t="s">
        <v>5130</v>
      </c>
    </row>
    <row r="15744" spans="1:17" hidden="1" x14ac:dyDescent="0.25">
      <c r="A15744" t="s">
        <v>61349</v>
      </c>
      <c r="B15744" t="s">
        <v>61350</v>
      </c>
      <c r="C15744" s="1" t="str">
        <f t="shared" si="2318"/>
        <v>21:0793</v>
      </c>
      <c r="D15744" s="1" t="str">
        <f t="shared" si="2319"/>
        <v>21:0223</v>
      </c>
      <c r="E15744" t="s">
        <v>61351</v>
      </c>
      <c r="F15744" t="s">
        <v>61352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 t="s">
        <v>1818</v>
      </c>
      <c r="P15744" t="s">
        <v>397</v>
      </c>
      <c r="Q15744" t="s">
        <v>398</v>
      </c>
    </row>
    <row r="15745" spans="1:17" hidden="1" x14ac:dyDescent="0.25">
      <c r="A15745" t="s">
        <v>61353</v>
      </c>
      <c r="B15745" t="s">
        <v>61354</v>
      </c>
      <c r="C15745" s="1" t="str">
        <f t="shared" si="2318"/>
        <v>21:0793</v>
      </c>
      <c r="D15745" s="1" t="str">
        <f t="shared" si="2319"/>
        <v>21:0223</v>
      </c>
      <c r="E15745" t="s">
        <v>61355</v>
      </c>
      <c r="F15745" t="s">
        <v>61356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 t="s">
        <v>244</v>
      </c>
      <c r="P15745" t="s">
        <v>1631</v>
      </c>
      <c r="Q15745" t="s">
        <v>365</v>
      </c>
    </row>
    <row r="15746" spans="1:17" hidden="1" x14ac:dyDescent="0.25">
      <c r="A15746" t="s">
        <v>61357</v>
      </c>
      <c r="B15746" t="s">
        <v>61358</v>
      </c>
      <c r="C15746" s="1" t="str">
        <f t="shared" si="2318"/>
        <v>21:0793</v>
      </c>
      <c r="D15746" s="1" t="str">
        <f t="shared" si="2319"/>
        <v>21:0223</v>
      </c>
      <c r="E15746" t="s">
        <v>61359</v>
      </c>
      <c r="F15746" t="s">
        <v>61360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 t="s">
        <v>64</v>
      </c>
      <c r="P15746" t="s">
        <v>658</v>
      </c>
      <c r="Q15746" t="s">
        <v>398</v>
      </c>
    </row>
    <row r="15747" spans="1:17" hidden="1" x14ac:dyDescent="0.25">
      <c r="A15747" t="s">
        <v>61361</v>
      </c>
      <c r="B15747" t="s">
        <v>61362</v>
      </c>
      <c r="C15747" s="1" t="str">
        <f t="shared" si="2318"/>
        <v>21:0793</v>
      </c>
      <c r="D15747" s="1" t="str">
        <f t="shared" si="2319"/>
        <v>21:0223</v>
      </c>
      <c r="E15747" t="s">
        <v>61363</v>
      </c>
      <c r="F15747" t="s">
        <v>61364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 t="s">
        <v>4378</v>
      </c>
      <c r="P15747" t="s">
        <v>1598</v>
      </c>
      <c r="Q15747" t="s">
        <v>653</v>
      </c>
    </row>
    <row r="15748" spans="1:17" hidden="1" x14ac:dyDescent="0.25">
      <c r="A15748" t="s">
        <v>61365</v>
      </c>
      <c r="B15748" t="s">
        <v>61366</v>
      </c>
      <c r="C15748" s="1" t="str">
        <f t="shared" si="2318"/>
        <v>21:0793</v>
      </c>
      <c r="D15748" s="1" t="str">
        <f t="shared" si="2319"/>
        <v>21:0223</v>
      </c>
      <c r="E15748" t="s">
        <v>61367</v>
      </c>
      <c r="F15748" t="s">
        <v>61368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 t="s">
        <v>101</v>
      </c>
      <c r="P15748" t="s">
        <v>1515</v>
      </c>
      <c r="Q15748" t="s">
        <v>392</v>
      </c>
    </row>
    <row r="15749" spans="1:17" hidden="1" x14ac:dyDescent="0.25">
      <c r="A15749" t="s">
        <v>61369</v>
      </c>
      <c r="B15749" t="s">
        <v>61370</v>
      </c>
      <c r="C15749" s="1" t="str">
        <f t="shared" si="2318"/>
        <v>21:0793</v>
      </c>
      <c r="D15749" s="1" t="str">
        <f t="shared" si="2319"/>
        <v>21:0223</v>
      </c>
      <c r="E15749" t="s">
        <v>61371</v>
      </c>
      <c r="F15749" t="s">
        <v>61372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 t="s">
        <v>21</v>
      </c>
      <c r="P15749" t="s">
        <v>22</v>
      </c>
      <c r="Q15749" t="s">
        <v>35</v>
      </c>
    </row>
    <row r="15750" spans="1:17" hidden="1" x14ac:dyDescent="0.25">
      <c r="A15750" t="s">
        <v>61373</v>
      </c>
      <c r="B15750" t="s">
        <v>61374</v>
      </c>
      <c r="C15750" s="1" t="str">
        <f t="shared" si="2318"/>
        <v>21:0793</v>
      </c>
      <c r="D15750" s="1" t="str">
        <f t="shared" si="2319"/>
        <v>21:0223</v>
      </c>
      <c r="E15750" t="s">
        <v>61375</v>
      </c>
      <c r="F15750" t="s">
        <v>61376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 t="s">
        <v>311</v>
      </c>
      <c r="P15750" t="s">
        <v>356</v>
      </c>
      <c r="Q15750" t="s">
        <v>35</v>
      </c>
    </row>
    <row r="15751" spans="1:17" hidden="1" x14ac:dyDescent="0.25">
      <c r="A15751" t="s">
        <v>61377</v>
      </c>
      <c r="B15751" t="s">
        <v>61378</v>
      </c>
      <c r="C15751" s="1" t="str">
        <f t="shared" si="2318"/>
        <v>21:0793</v>
      </c>
      <c r="D15751" s="1" t="str">
        <f t="shared" si="2319"/>
        <v>21:0223</v>
      </c>
      <c r="E15751" t="s">
        <v>61379</v>
      </c>
      <c r="F15751" t="s">
        <v>61380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 t="s">
        <v>689</v>
      </c>
      <c r="P15751" t="s">
        <v>1515</v>
      </c>
      <c r="Q15751" t="s">
        <v>59</v>
      </c>
    </row>
    <row r="15752" spans="1:17" hidden="1" x14ac:dyDescent="0.25">
      <c r="A15752" t="s">
        <v>61381</v>
      </c>
      <c r="B15752" t="s">
        <v>61382</v>
      </c>
      <c r="C15752" s="1" t="str">
        <f t="shared" si="2318"/>
        <v>21:0793</v>
      </c>
      <c r="D15752" s="1" t="str">
        <f t="shared" si="2319"/>
        <v>21:0223</v>
      </c>
      <c r="E15752" t="s">
        <v>61383</v>
      </c>
      <c r="F15752" t="s">
        <v>61384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 t="s">
        <v>5793</v>
      </c>
      <c r="P15752" t="s">
        <v>22</v>
      </c>
      <c r="Q15752" t="s">
        <v>5130</v>
      </c>
    </row>
    <row r="15753" spans="1:17" hidden="1" x14ac:dyDescent="0.25">
      <c r="A15753" t="s">
        <v>61385</v>
      </c>
      <c r="B15753" t="s">
        <v>61386</v>
      </c>
      <c r="C15753" s="1" t="str">
        <f t="shared" si="2318"/>
        <v>21:0793</v>
      </c>
      <c r="D15753" s="1" t="str">
        <f t="shared" si="2319"/>
        <v>21:0223</v>
      </c>
      <c r="E15753" t="s">
        <v>61387</v>
      </c>
      <c r="F15753" t="s">
        <v>61388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 t="s">
        <v>61389</v>
      </c>
      <c r="P15753" t="s">
        <v>636</v>
      </c>
      <c r="Q15753" t="s">
        <v>3475</v>
      </c>
    </row>
    <row r="15754" spans="1:17" hidden="1" x14ac:dyDescent="0.25">
      <c r="A15754" t="s">
        <v>61390</v>
      </c>
      <c r="B15754" t="s">
        <v>61391</v>
      </c>
      <c r="C15754" s="1" t="str">
        <f t="shared" si="2318"/>
        <v>21:0793</v>
      </c>
      <c r="D15754" s="1" t="str">
        <f>HYPERLINK("http://geochem.nrcan.gc.ca/cdogs/content/svy/svy_e.htm", "")</f>
        <v/>
      </c>
      <c r="G15754" s="1" t="str">
        <f>HYPERLINK("http://geochem.nrcan.gc.ca/cdogs/content/cr_/cr_00089_e.htm", "89")</f>
        <v>89</v>
      </c>
      <c r="J15754" t="s">
        <v>11703</v>
      </c>
      <c r="K15754" t="s">
        <v>11704</v>
      </c>
      <c r="O15754" t="s">
        <v>6016</v>
      </c>
      <c r="P15754" t="s">
        <v>5702</v>
      </c>
      <c r="Q15754" t="s">
        <v>398</v>
      </c>
    </row>
    <row r="15755" spans="1:17" hidden="1" x14ac:dyDescent="0.25">
      <c r="A15755" t="s">
        <v>61392</v>
      </c>
      <c r="B15755" t="s">
        <v>61393</v>
      </c>
      <c r="C15755" s="1" t="str">
        <f t="shared" si="2318"/>
        <v>21:0793</v>
      </c>
      <c r="D15755" s="1" t="str">
        <f t="shared" ref="D15755:D15763" si="2322">HYPERLINK("http://geochem.nrcan.gc.ca/cdogs/content/svy/svy210223_e.htm", "21:0223")</f>
        <v>21:0223</v>
      </c>
      <c r="E15755" t="s">
        <v>61394</v>
      </c>
      <c r="F15755" t="s">
        <v>61395</v>
      </c>
      <c r="H15755">
        <v>63.0345589</v>
      </c>
      <c r="I15755">
        <v>-132.72811150000001</v>
      </c>
      <c r="J15755" s="1" t="str">
        <f t="shared" ref="J15755:J15763" si="2323">HYPERLINK("http://geochem.nrcan.gc.ca/cdogs/content/kwd/kwd020018_e.htm", "Fluid (stream)")</f>
        <v>Fluid (stream)</v>
      </c>
      <c r="K15755" s="1" t="str">
        <f t="shared" ref="K15755:K15763" si="2324">HYPERLINK("http://geochem.nrcan.gc.ca/cdogs/content/kwd/kwd080007_e.htm", "Untreated Water")</f>
        <v>Untreated Water</v>
      </c>
      <c r="O15755" t="s">
        <v>6016</v>
      </c>
      <c r="P15755" t="s">
        <v>391</v>
      </c>
      <c r="Q15755" t="s">
        <v>3475</v>
      </c>
    </row>
    <row r="15756" spans="1:17" hidden="1" x14ac:dyDescent="0.25">
      <c r="A15756" t="s">
        <v>61396</v>
      </c>
      <c r="B15756" t="s">
        <v>61397</v>
      </c>
      <c r="C15756" s="1" t="str">
        <f t="shared" si="2318"/>
        <v>21:0793</v>
      </c>
      <c r="D15756" s="1" t="str">
        <f t="shared" si="2322"/>
        <v>21:0223</v>
      </c>
      <c r="E15756" t="s">
        <v>61398</v>
      </c>
      <c r="F15756" t="s">
        <v>61399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 t="s">
        <v>24735</v>
      </c>
      <c r="P15756" t="s">
        <v>3107</v>
      </c>
      <c r="Q15756" t="s">
        <v>653</v>
      </c>
    </row>
    <row r="15757" spans="1:17" hidden="1" x14ac:dyDescent="0.25">
      <c r="A15757" t="s">
        <v>61400</v>
      </c>
      <c r="B15757" t="s">
        <v>61401</v>
      </c>
      <c r="C15757" s="1" t="str">
        <f t="shared" si="2318"/>
        <v>21:0793</v>
      </c>
      <c r="D15757" s="1" t="str">
        <f t="shared" si="2322"/>
        <v>21:0223</v>
      </c>
      <c r="E15757" t="s">
        <v>61402</v>
      </c>
      <c r="F15757" t="s">
        <v>61403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 t="s">
        <v>6864</v>
      </c>
      <c r="P15757" t="s">
        <v>830</v>
      </c>
      <c r="Q15757" t="s">
        <v>398</v>
      </c>
    </row>
    <row r="15758" spans="1:17" hidden="1" x14ac:dyDescent="0.25">
      <c r="A15758" t="s">
        <v>61404</v>
      </c>
      <c r="B15758" t="s">
        <v>61405</v>
      </c>
      <c r="C15758" s="1" t="str">
        <f t="shared" si="2318"/>
        <v>21:0793</v>
      </c>
      <c r="D15758" s="1" t="str">
        <f t="shared" si="2322"/>
        <v>21:0223</v>
      </c>
      <c r="E15758" t="s">
        <v>61406</v>
      </c>
      <c r="F15758" t="s">
        <v>61407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 t="s">
        <v>21</v>
      </c>
      <c r="P15758" t="s">
        <v>2943</v>
      </c>
      <c r="Q15758" t="s">
        <v>365</v>
      </c>
    </row>
    <row r="15759" spans="1:17" hidden="1" x14ac:dyDescent="0.25">
      <c r="A15759" t="s">
        <v>61408</v>
      </c>
      <c r="B15759" t="s">
        <v>61409</v>
      </c>
      <c r="C15759" s="1" t="str">
        <f t="shared" si="2318"/>
        <v>21:0793</v>
      </c>
      <c r="D15759" s="1" t="str">
        <f t="shared" si="2322"/>
        <v>21:0223</v>
      </c>
      <c r="E15759" t="s">
        <v>61410</v>
      </c>
      <c r="F15759" t="s">
        <v>61411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 t="s">
        <v>16988</v>
      </c>
      <c r="P15759" t="s">
        <v>2943</v>
      </c>
      <c r="Q15759" t="s">
        <v>5130</v>
      </c>
    </row>
    <row r="15760" spans="1:17" hidden="1" x14ac:dyDescent="0.25">
      <c r="A15760" t="s">
        <v>61412</v>
      </c>
      <c r="B15760" t="s">
        <v>61413</v>
      </c>
      <c r="C15760" s="1" t="str">
        <f t="shared" si="2318"/>
        <v>21:0793</v>
      </c>
      <c r="D15760" s="1" t="str">
        <f t="shared" si="2322"/>
        <v>21:0223</v>
      </c>
      <c r="E15760" t="s">
        <v>61414</v>
      </c>
      <c r="F15760" t="s">
        <v>61415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 t="s">
        <v>21</v>
      </c>
      <c r="P15760" t="s">
        <v>583</v>
      </c>
      <c r="Q15760" t="s">
        <v>365</v>
      </c>
    </row>
    <row r="15761" spans="1:17" hidden="1" x14ac:dyDescent="0.25">
      <c r="A15761" t="s">
        <v>61416</v>
      </c>
      <c r="B15761" t="s">
        <v>61417</v>
      </c>
      <c r="C15761" s="1" t="str">
        <f t="shared" si="2318"/>
        <v>21:0793</v>
      </c>
      <c r="D15761" s="1" t="str">
        <f t="shared" si="2322"/>
        <v>21:0223</v>
      </c>
      <c r="E15761" t="s">
        <v>61418</v>
      </c>
      <c r="F15761" t="s">
        <v>61419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 t="s">
        <v>1528</v>
      </c>
      <c r="P15761" t="s">
        <v>397</v>
      </c>
      <c r="Q15761" t="s">
        <v>5130</v>
      </c>
    </row>
    <row r="15762" spans="1:17" hidden="1" x14ac:dyDescent="0.25">
      <c r="A15762" t="s">
        <v>61420</v>
      </c>
      <c r="B15762" t="s">
        <v>61421</v>
      </c>
      <c r="C15762" s="1" t="str">
        <f t="shared" si="2318"/>
        <v>21:0793</v>
      </c>
      <c r="D15762" s="1" t="str">
        <f t="shared" si="2322"/>
        <v>21:0223</v>
      </c>
      <c r="E15762" t="s">
        <v>61422</v>
      </c>
      <c r="F15762" t="s">
        <v>61423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 t="s">
        <v>2822</v>
      </c>
      <c r="P15762" t="s">
        <v>2943</v>
      </c>
      <c r="Q15762" t="s">
        <v>3475</v>
      </c>
    </row>
    <row r="15763" spans="1:17" hidden="1" x14ac:dyDescent="0.25">
      <c r="A15763" t="s">
        <v>61424</v>
      </c>
      <c r="B15763" t="s">
        <v>61425</v>
      </c>
      <c r="C15763" s="1" t="str">
        <f t="shared" si="2318"/>
        <v>21:0793</v>
      </c>
      <c r="D15763" s="1" t="str">
        <f t="shared" si="2322"/>
        <v>21:0223</v>
      </c>
      <c r="E15763" t="s">
        <v>61426</v>
      </c>
      <c r="F15763" t="s">
        <v>61427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 t="s">
        <v>6243</v>
      </c>
      <c r="P15763" t="s">
        <v>397</v>
      </c>
      <c r="Q15763" t="s">
        <v>4049</v>
      </c>
    </row>
    <row r="15764" spans="1:17" hidden="1" x14ac:dyDescent="0.25">
      <c r="A15764" t="s">
        <v>61428</v>
      </c>
      <c r="B15764" t="s">
        <v>61429</v>
      </c>
      <c r="C15764" s="1" t="str">
        <f t="shared" si="2318"/>
        <v>21:0793</v>
      </c>
      <c r="D15764" s="1" t="str">
        <f>HYPERLINK("http://geochem.nrcan.gc.ca/cdogs/content/svy/svy_e.htm", "")</f>
        <v/>
      </c>
      <c r="G15764" s="1" t="str">
        <f>HYPERLINK("http://geochem.nrcan.gc.ca/cdogs/content/cr_/cr_00088_e.htm", "88")</f>
        <v>88</v>
      </c>
      <c r="J15764" t="s">
        <v>11703</v>
      </c>
      <c r="K15764" t="s">
        <v>11704</v>
      </c>
      <c r="O15764" t="s">
        <v>21</v>
      </c>
      <c r="P15764" t="s">
        <v>397</v>
      </c>
      <c r="Q15764" t="s">
        <v>653</v>
      </c>
    </row>
    <row r="15765" spans="1:17" hidden="1" x14ac:dyDescent="0.25">
      <c r="A15765" t="s">
        <v>61430</v>
      </c>
      <c r="B15765" t="s">
        <v>61431</v>
      </c>
      <c r="C15765" s="1" t="str">
        <f t="shared" si="2318"/>
        <v>21:0793</v>
      </c>
      <c r="D15765" s="1" t="str">
        <f t="shared" ref="D15765:D15777" si="2325">HYPERLINK("http://geochem.nrcan.gc.ca/cdogs/content/svy/svy210223_e.htm", "21:0223")</f>
        <v>21:0223</v>
      </c>
      <c r="E15765" t="s">
        <v>61432</v>
      </c>
      <c r="F15765" t="s">
        <v>61433</v>
      </c>
      <c r="H15765">
        <v>63.071779399999997</v>
      </c>
      <c r="I15765">
        <v>-132.869844</v>
      </c>
      <c r="J15765" s="1" t="str">
        <f t="shared" ref="J15765:J15777" si="2326">HYPERLINK("http://geochem.nrcan.gc.ca/cdogs/content/kwd/kwd020018_e.htm", "Fluid (stream)")</f>
        <v>Fluid (stream)</v>
      </c>
      <c r="K15765" s="1" t="str">
        <f t="shared" ref="K15765:K15777" si="2327">HYPERLINK("http://geochem.nrcan.gc.ca/cdogs/content/kwd/kwd080007_e.htm", "Untreated Water")</f>
        <v>Untreated Water</v>
      </c>
      <c r="O15765" t="s">
        <v>16522</v>
      </c>
      <c r="P15765" t="s">
        <v>2943</v>
      </c>
      <c r="Q15765" t="s">
        <v>12387</v>
      </c>
    </row>
    <row r="15766" spans="1:17" hidden="1" x14ac:dyDescent="0.25">
      <c r="A15766" t="s">
        <v>61434</v>
      </c>
      <c r="B15766" t="s">
        <v>61435</v>
      </c>
      <c r="C15766" s="1" t="str">
        <f t="shared" si="2318"/>
        <v>21:0793</v>
      </c>
      <c r="D15766" s="1" t="str">
        <f t="shared" si="2325"/>
        <v>21:0223</v>
      </c>
      <c r="E15766" t="s">
        <v>61436</v>
      </c>
      <c r="F15766" t="s">
        <v>61437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 t="s">
        <v>11795</v>
      </c>
      <c r="P15766" t="s">
        <v>356</v>
      </c>
      <c r="Q15766" t="s">
        <v>392</v>
      </c>
    </row>
    <row r="15767" spans="1:17" hidden="1" x14ac:dyDescent="0.25">
      <c r="A15767" t="s">
        <v>61438</v>
      </c>
      <c r="B15767" t="s">
        <v>61439</v>
      </c>
      <c r="C15767" s="1" t="str">
        <f t="shared" si="2318"/>
        <v>21:0793</v>
      </c>
      <c r="D15767" s="1" t="str">
        <f t="shared" si="2325"/>
        <v>21:0223</v>
      </c>
      <c r="E15767" t="s">
        <v>61440</v>
      </c>
      <c r="F15767" t="s">
        <v>61441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 t="s">
        <v>21</v>
      </c>
      <c r="P15767" t="s">
        <v>45</v>
      </c>
      <c r="Q15767" t="s">
        <v>46</v>
      </c>
    </row>
    <row r="15768" spans="1:17" hidden="1" x14ac:dyDescent="0.25">
      <c r="A15768" t="s">
        <v>61442</v>
      </c>
      <c r="B15768" t="s">
        <v>61443</v>
      </c>
      <c r="C15768" s="1" t="str">
        <f t="shared" si="2318"/>
        <v>21:0793</v>
      </c>
      <c r="D15768" s="1" t="str">
        <f t="shared" si="2325"/>
        <v>21:0223</v>
      </c>
      <c r="E15768" t="s">
        <v>61444</v>
      </c>
      <c r="F15768" t="s">
        <v>61445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 t="s">
        <v>311</v>
      </c>
      <c r="P15768" t="s">
        <v>87</v>
      </c>
      <c r="Q15768" t="s">
        <v>35</v>
      </c>
    </row>
    <row r="15769" spans="1:17" hidden="1" x14ac:dyDescent="0.25">
      <c r="A15769" t="s">
        <v>61446</v>
      </c>
      <c r="B15769" t="s">
        <v>61447</v>
      </c>
      <c r="C15769" s="1" t="str">
        <f t="shared" si="2318"/>
        <v>21:0793</v>
      </c>
      <c r="D15769" s="1" t="str">
        <f t="shared" si="2325"/>
        <v>21:0223</v>
      </c>
      <c r="E15769" t="s">
        <v>61448</v>
      </c>
      <c r="F15769" t="s">
        <v>61449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 t="s">
        <v>244</v>
      </c>
      <c r="P15769" t="s">
        <v>2212</v>
      </c>
      <c r="Q15769" t="s">
        <v>59</v>
      </c>
    </row>
    <row r="15770" spans="1:17" hidden="1" x14ac:dyDescent="0.25">
      <c r="A15770" t="s">
        <v>61450</v>
      </c>
      <c r="B15770" t="s">
        <v>61451</v>
      </c>
      <c r="C15770" s="1" t="str">
        <f t="shared" si="2318"/>
        <v>21:0793</v>
      </c>
      <c r="D15770" s="1" t="str">
        <f t="shared" si="2325"/>
        <v>21:0223</v>
      </c>
      <c r="E15770" t="s">
        <v>61448</v>
      </c>
      <c r="F15770" t="s">
        <v>61452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 t="s">
        <v>220</v>
      </c>
      <c r="P15770" t="s">
        <v>583</v>
      </c>
      <c r="Q15770" t="s">
        <v>59</v>
      </c>
    </row>
    <row r="15771" spans="1:17" hidden="1" x14ac:dyDescent="0.25">
      <c r="A15771" t="s">
        <v>61453</v>
      </c>
      <c r="B15771" t="s">
        <v>61454</v>
      </c>
      <c r="C15771" s="1" t="str">
        <f t="shared" si="2318"/>
        <v>21:0793</v>
      </c>
      <c r="D15771" s="1" t="str">
        <f t="shared" si="2325"/>
        <v>21:0223</v>
      </c>
      <c r="E15771" t="s">
        <v>61455</v>
      </c>
      <c r="F15771" t="s">
        <v>61456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 t="s">
        <v>21</v>
      </c>
      <c r="P15771" t="s">
        <v>583</v>
      </c>
      <c r="Q15771" t="s">
        <v>93</v>
      </c>
    </row>
    <row r="15772" spans="1:17" hidden="1" x14ac:dyDescent="0.25">
      <c r="A15772" t="s">
        <v>61457</v>
      </c>
      <c r="B15772" t="s">
        <v>61458</v>
      </c>
      <c r="C15772" s="1" t="str">
        <f t="shared" si="2318"/>
        <v>21:0793</v>
      </c>
      <c r="D15772" s="1" t="str">
        <f t="shared" si="2325"/>
        <v>21:0223</v>
      </c>
      <c r="E15772" t="s">
        <v>61459</v>
      </c>
      <c r="F15772" t="s">
        <v>61460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 t="s">
        <v>327</v>
      </c>
      <c r="P15772" t="s">
        <v>880</v>
      </c>
      <c r="Q15772" t="s">
        <v>29</v>
      </c>
    </row>
    <row r="15773" spans="1:17" hidden="1" x14ac:dyDescent="0.25">
      <c r="A15773" t="s">
        <v>61461</v>
      </c>
      <c r="B15773" t="s">
        <v>61462</v>
      </c>
      <c r="C15773" s="1" t="str">
        <f t="shared" si="2318"/>
        <v>21:0793</v>
      </c>
      <c r="D15773" s="1" t="str">
        <f t="shared" si="2325"/>
        <v>21:0223</v>
      </c>
      <c r="E15773" t="s">
        <v>61463</v>
      </c>
      <c r="F15773" t="s">
        <v>61464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 t="s">
        <v>113</v>
      </c>
      <c r="P15773" t="s">
        <v>1515</v>
      </c>
      <c r="Q15773" t="s">
        <v>23</v>
      </c>
    </row>
    <row r="15774" spans="1:17" hidden="1" x14ac:dyDescent="0.25">
      <c r="A15774" t="s">
        <v>61465</v>
      </c>
      <c r="B15774" t="s">
        <v>61466</v>
      </c>
      <c r="C15774" s="1" t="str">
        <f t="shared" si="2318"/>
        <v>21:0793</v>
      </c>
      <c r="D15774" s="1" t="str">
        <f t="shared" si="2325"/>
        <v>21:0223</v>
      </c>
      <c r="E15774" t="s">
        <v>61467</v>
      </c>
      <c r="F15774" t="s">
        <v>61468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 t="s">
        <v>3406</v>
      </c>
      <c r="P15774" t="s">
        <v>631</v>
      </c>
      <c r="Q15774" t="s">
        <v>29</v>
      </c>
    </row>
    <row r="15775" spans="1:17" hidden="1" x14ac:dyDescent="0.25">
      <c r="A15775" t="s">
        <v>61469</v>
      </c>
      <c r="B15775" t="s">
        <v>61470</v>
      </c>
      <c r="C15775" s="1" t="str">
        <f t="shared" si="2318"/>
        <v>21:0793</v>
      </c>
      <c r="D15775" s="1" t="str">
        <f t="shared" si="2325"/>
        <v>21:0223</v>
      </c>
      <c r="E15775" t="s">
        <v>61471</v>
      </c>
      <c r="F15775" t="s">
        <v>61472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 t="s">
        <v>3419</v>
      </c>
      <c r="P15775" t="s">
        <v>1515</v>
      </c>
      <c r="Q15775" t="s">
        <v>46</v>
      </c>
    </row>
    <row r="15776" spans="1:17" hidden="1" x14ac:dyDescent="0.25">
      <c r="A15776" t="s">
        <v>61473</v>
      </c>
      <c r="B15776" t="s">
        <v>61474</v>
      </c>
      <c r="C15776" s="1" t="str">
        <f t="shared" si="2318"/>
        <v>21:0793</v>
      </c>
      <c r="D15776" s="1" t="str">
        <f t="shared" si="2325"/>
        <v>21:0223</v>
      </c>
      <c r="E15776" t="s">
        <v>61475</v>
      </c>
      <c r="F15776" t="s">
        <v>61476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 t="s">
        <v>21</v>
      </c>
      <c r="P15776" t="s">
        <v>583</v>
      </c>
      <c r="Q15776" t="s">
        <v>198</v>
      </c>
    </row>
    <row r="15777" spans="1:17" hidden="1" x14ac:dyDescent="0.25">
      <c r="A15777" t="s">
        <v>61477</v>
      </c>
      <c r="B15777" t="s">
        <v>61478</v>
      </c>
      <c r="C15777" s="1" t="str">
        <f t="shared" si="2318"/>
        <v>21:0793</v>
      </c>
      <c r="D15777" s="1" t="str">
        <f t="shared" si="2325"/>
        <v>21:0223</v>
      </c>
      <c r="E15777" t="s">
        <v>61479</v>
      </c>
      <c r="F15777" t="s">
        <v>61480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  <c r="O15777" t="s">
        <v>108</v>
      </c>
      <c r="P15777" t="s">
        <v>108</v>
      </c>
      <c r="Q15777" t="s">
        <v>108</v>
      </c>
    </row>
    <row r="15778" spans="1:17" hidden="1" x14ac:dyDescent="0.25">
      <c r="A15778" t="s">
        <v>61481</v>
      </c>
      <c r="B15778" t="s">
        <v>61482</v>
      </c>
      <c r="C15778" s="1" t="str">
        <f t="shared" si="2318"/>
        <v>21:0793</v>
      </c>
      <c r="D15778" s="1" t="str">
        <f>HYPERLINK("http://geochem.nrcan.gc.ca/cdogs/content/svy/svy_e.htm", "")</f>
        <v/>
      </c>
      <c r="G15778" s="1" t="str">
        <f>HYPERLINK("http://geochem.nrcan.gc.ca/cdogs/content/cr_/cr_00088_e.htm", "88")</f>
        <v>88</v>
      </c>
      <c r="J15778" t="s">
        <v>11703</v>
      </c>
      <c r="K15778" t="s">
        <v>11704</v>
      </c>
      <c r="O15778" t="s">
        <v>21</v>
      </c>
      <c r="P15778" t="s">
        <v>391</v>
      </c>
      <c r="Q15778" t="s">
        <v>653</v>
      </c>
    </row>
    <row r="15779" spans="1:17" hidden="1" x14ac:dyDescent="0.25">
      <c r="A15779" t="s">
        <v>61483</v>
      </c>
      <c r="B15779" t="s">
        <v>61484</v>
      </c>
      <c r="C15779" s="1" t="str">
        <f t="shared" si="2318"/>
        <v>21:0793</v>
      </c>
      <c r="D15779" s="1" t="str">
        <f t="shared" ref="D15779:D15796" si="2328">HYPERLINK("http://geochem.nrcan.gc.ca/cdogs/content/svy/svy210223_e.htm", "21:0223")</f>
        <v>21:0223</v>
      </c>
      <c r="E15779" t="s">
        <v>61485</v>
      </c>
      <c r="F15779" t="s">
        <v>61486</v>
      </c>
      <c r="H15779">
        <v>63.302964199999998</v>
      </c>
      <c r="I15779">
        <v>-133.3091958</v>
      </c>
      <c r="J15779" s="1" t="str">
        <f t="shared" ref="J15779:J15796" si="2329">HYPERLINK("http://geochem.nrcan.gc.ca/cdogs/content/kwd/kwd020018_e.htm", "Fluid (stream)")</f>
        <v>Fluid (stream)</v>
      </c>
      <c r="K15779" s="1" t="str">
        <f t="shared" ref="K15779:K15796" si="2330">HYPERLINK("http://geochem.nrcan.gc.ca/cdogs/content/kwd/kwd080007_e.htm", "Untreated Water")</f>
        <v>Untreated Water</v>
      </c>
      <c r="O15779" t="s">
        <v>21</v>
      </c>
      <c r="P15779" t="s">
        <v>22</v>
      </c>
      <c r="Q15779" t="s">
        <v>29</v>
      </c>
    </row>
    <row r="15780" spans="1:17" hidden="1" x14ac:dyDescent="0.25">
      <c r="A15780" t="s">
        <v>61487</v>
      </c>
      <c r="B15780" t="s">
        <v>61488</v>
      </c>
      <c r="C15780" s="1" t="str">
        <f t="shared" si="2318"/>
        <v>21:0793</v>
      </c>
      <c r="D15780" s="1" t="str">
        <f t="shared" si="2328"/>
        <v>21:0223</v>
      </c>
      <c r="E15780" t="s">
        <v>61485</v>
      </c>
      <c r="F15780" t="s">
        <v>61489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 t="s">
        <v>1818</v>
      </c>
      <c r="P15780" t="s">
        <v>356</v>
      </c>
      <c r="Q15780" t="s">
        <v>103</v>
      </c>
    </row>
    <row r="15781" spans="1:17" hidden="1" x14ac:dyDescent="0.25">
      <c r="A15781" t="s">
        <v>61490</v>
      </c>
      <c r="B15781" t="s">
        <v>61491</v>
      </c>
      <c r="C15781" s="1" t="str">
        <f t="shared" si="2318"/>
        <v>21:0793</v>
      </c>
      <c r="D15781" s="1" t="str">
        <f t="shared" si="2328"/>
        <v>21:0223</v>
      </c>
      <c r="E15781" t="s">
        <v>61492</v>
      </c>
      <c r="F15781" t="s">
        <v>61493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 t="s">
        <v>21</v>
      </c>
      <c r="P15781" t="s">
        <v>22</v>
      </c>
      <c r="Q15781" t="s">
        <v>198</v>
      </c>
    </row>
    <row r="15782" spans="1:17" hidden="1" x14ac:dyDescent="0.25">
      <c r="A15782" t="s">
        <v>61494</v>
      </c>
      <c r="B15782" t="s">
        <v>61495</v>
      </c>
      <c r="C15782" s="1" t="str">
        <f t="shared" si="2318"/>
        <v>21:0793</v>
      </c>
      <c r="D15782" s="1" t="str">
        <f t="shared" si="2328"/>
        <v>21:0223</v>
      </c>
      <c r="E15782" t="s">
        <v>61496</v>
      </c>
      <c r="F15782" t="s">
        <v>61497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 t="s">
        <v>21</v>
      </c>
      <c r="P15782" t="s">
        <v>22</v>
      </c>
      <c r="Q15782" t="s">
        <v>198</v>
      </c>
    </row>
    <row r="15783" spans="1:17" hidden="1" x14ac:dyDescent="0.25">
      <c r="A15783" t="s">
        <v>61498</v>
      </c>
      <c r="B15783" t="s">
        <v>61499</v>
      </c>
      <c r="C15783" s="1" t="str">
        <f t="shared" si="2318"/>
        <v>21:0793</v>
      </c>
      <c r="D15783" s="1" t="str">
        <f t="shared" si="2328"/>
        <v>21:0223</v>
      </c>
      <c r="E15783" t="s">
        <v>61500</v>
      </c>
      <c r="F15783" t="s">
        <v>61501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 t="s">
        <v>311</v>
      </c>
      <c r="P15783" t="s">
        <v>2212</v>
      </c>
      <c r="Q15783" t="s">
        <v>198</v>
      </c>
    </row>
    <row r="15784" spans="1:17" hidden="1" x14ac:dyDescent="0.25">
      <c r="A15784" t="s">
        <v>61502</v>
      </c>
      <c r="B15784" t="s">
        <v>61503</v>
      </c>
      <c r="C15784" s="1" t="str">
        <f t="shared" ref="C15784:C15847" si="2331">HYPERLINK("http://geochem.nrcan.gc.ca/cdogs/content/bdl/bdl210793_e.htm", "21:0793")</f>
        <v>21:0793</v>
      </c>
      <c r="D15784" s="1" t="str">
        <f t="shared" si="2328"/>
        <v>21:0223</v>
      </c>
      <c r="E15784" t="s">
        <v>61504</v>
      </c>
      <c r="F15784" t="s">
        <v>61505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 t="s">
        <v>1597</v>
      </c>
      <c r="P15784" t="s">
        <v>45</v>
      </c>
      <c r="Q15784" t="s">
        <v>46</v>
      </c>
    </row>
    <row r="15785" spans="1:17" hidden="1" x14ac:dyDescent="0.25">
      <c r="A15785" t="s">
        <v>61506</v>
      </c>
      <c r="B15785" t="s">
        <v>61507</v>
      </c>
      <c r="C15785" s="1" t="str">
        <f t="shared" si="2331"/>
        <v>21:0793</v>
      </c>
      <c r="D15785" s="1" t="str">
        <f t="shared" si="2328"/>
        <v>21:0223</v>
      </c>
      <c r="E15785" t="s">
        <v>61508</v>
      </c>
      <c r="F15785" t="s">
        <v>61509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 t="s">
        <v>10166</v>
      </c>
      <c r="P15785" t="s">
        <v>45</v>
      </c>
      <c r="Q15785" t="s">
        <v>398</v>
      </c>
    </row>
    <row r="15786" spans="1:17" hidden="1" x14ac:dyDescent="0.25">
      <c r="A15786" t="s">
        <v>61510</v>
      </c>
      <c r="B15786" t="s">
        <v>61511</v>
      </c>
      <c r="C15786" s="1" t="str">
        <f t="shared" si="2331"/>
        <v>21:0793</v>
      </c>
      <c r="D15786" s="1" t="str">
        <f t="shared" si="2328"/>
        <v>21:0223</v>
      </c>
      <c r="E15786" t="s">
        <v>61512</v>
      </c>
      <c r="F15786" t="s">
        <v>61513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 t="s">
        <v>16988</v>
      </c>
      <c r="P15786" t="s">
        <v>356</v>
      </c>
      <c r="Q15786" t="s">
        <v>3475</v>
      </c>
    </row>
    <row r="15787" spans="1:17" hidden="1" x14ac:dyDescent="0.25">
      <c r="A15787" t="s">
        <v>61514</v>
      </c>
      <c r="B15787" t="s">
        <v>61515</v>
      </c>
      <c r="C15787" s="1" t="str">
        <f t="shared" si="2331"/>
        <v>21:0793</v>
      </c>
      <c r="D15787" s="1" t="str">
        <f t="shared" si="2328"/>
        <v>21:0223</v>
      </c>
      <c r="E15787" t="s">
        <v>61516</v>
      </c>
      <c r="F15787" t="s">
        <v>61517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 t="s">
        <v>2120</v>
      </c>
      <c r="P15787" t="s">
        <v>45</v>
      </c>
      <c r="Q15787" t="s">
        <v>398</v>
      </c>
    </row>
    <row r="15788" spans="1:17" hidden="1" x14ac:dyDescent="0.25">
      <c r="A15788" t="s">
        <v>61518</v>
      </c>
      <c r="B15788" t="s">
        <v>61519</v>
      </c>
      <c r="C15788" s="1" t="str">
        <f t="shared" si="2331"/>
        <v>21:0793</v>
      </c>
      <c r="D15788" s="1" t="str">
        <f t="shared" si="2328"/>
        <v>21:0223</v>
      </c>
      <c r="E15788" t="s">
        <v>61520</v>
      </c>
      <c r="F15788" t="s">
        <v>61521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 t="s">
        <v>6000</v>
      </c>
      <c r="P15788" t="s">
        <v>356</v>
      </c>
      <c r="Q15788" t="s">
        <v>4049</v>
      </c>
    </row>
    <row r="15789" spans="1:17" hidden="1" x14ac:dyDescent="0.25">
      <c r="A15789" t="s">
        <v>61522</v>
      </c>
      <c r="B15789" t="s">
        <v>61523</v>
      </c>
      <c r="C15789" s="1" t="str">
        <f t="shared" si="2331"/>
        <v>21:0793</v>
      </c>
      <c r="D15789" s="1" t="str">
        <f t="shared" si="2328"/>
        <v>21:0223</v>
      </c>
      <c r="E15789" t="s">
        <v>61524</v>
      </c>
      <c r="F15789" t="s">
        <v>61525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 t="s">
        <v>23720</v>
      </c>
      <c r="P15789" t="s">
        <v>583</v>
      </c>
      <c r="Q15789" t="s">
        <v>5130</v>
      </c>
    </row>
    <row r="15790" spans="1:17" hidden="1" x14ac:dyDescent="0.25">
      <c r="A15790" t="s">
        <v>61526</v>
      </c>
      <c r="B15790" t="s">
        <v>61527</v>
      </c>
      <c r="C15790" s="1" t="str">
        <f t="shared" si="2331"/>
        <v>21:0793</v>
      </c>
      <c r="D15790" s="1" t="str">
        <f t="shared" si="2328"/>
        <v>21:0223</v>
      </c>
      <c r="E15790" t="s">
        <v>61528</v>
      </c>
      <c r="F15790" t="s">
        <v>61529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 t="s">
        <v>2120</v>
      </c>
      <c r="P15790" t="s">
        <v>22</v>
      </c>
      <c r="Q15790" t="s">
        <v>653</v>
      </c>
    </row>
    <row r="15791" spans="1:17" hidden="1" x14ac:dyDescent="0.25">
      <c r="A15791" t="s">
        <v>61530</v>
      </c>
      <c r="B15791" t="s">
        <v>61531</v>
      </c>
      <c r="C15791" s="1" t="str">
        <f t="shared" si="2331"/>
        <v>21:0793</v>
      </c>
      <c r="D15791" s="1" t="str">
        <f t="shared" si="2328"/>
        <v>21:0223</v>
      </c>
      <c r="E15791" t="s">
        <v>61532</v>
      </c>
      <c r="F15791" t="s">
        <v>61533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 t="s">
        <v>3672</v>
      </c>
      <c r="P15791" t="s">
        <v>2212</v>
      </c>
      <c r="Q15791" t="s">
        <v>3475</v>
      </c>
    </row>
    <row r="15792" spans="1:17" hidden="1" x14ac:dyDescent="0.25">
      <c r="A15792" t="s">
        <v>61534</v>
      </c>
      <c r="B15792" t="s">
        <v>61535</v>
      </c>
      <c r="C15792" s="1" t="str">
        <f t="shared" si="2331"/>
        <v>21:0793</v>
      </c>
      <c r="D15792" s="1" t="str">
        <f t="shared" si="2328"/>
        <v>21:0223</v>
      </c>
      <c r="E15792" t="s">
        <v>61536</v>
      </c>
      <c r="F15792" t="s">
        <v>61537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 t="s">
        <v>8030</v>
      </c>
      <c r="P15792" t="s">
        <v>583</v>
      </c>
      <c r="Q15792" t="s">
        <v>4049</v>
      </c>
    </row>
    <row r="15793" spans="1:17" hidden="1" x14ac:dyDescent="0.25">
      <c r="A15793" t="s">
        <v>61538</v>
      </c>
      <c r="B15793" t="s">
        <v>61539</v>
      </c>
      <c r="C15793" s="1" t="str">
        <f t="shared" si="2331"/>
        <v>21:0793</v>
      </c>
      <c r="D15793" s="1" t="str">
        <f t="shared" si="2328"/>
        <v>21:0223</v>
      </c>
      <c r="E15793" t="s">
        <v>61540</v>
      </c>
      <c r="F15793" t="s">
        <v>61541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 t="s">
        <v>15079</v>
      </c>
      <c r="P15793" t="s">
        <v>22</v>
      </c>
      <c r="Q15793" t="s">
        <v>4049</v>
      </c>
    </row>
    <row r="15794" spans="1:17" hidden="1" x14ac:dyDescent="0.25">
      <c r="A15794" t="s">
        <v>61542</v>
      </c>
      <c r="B15794" t="s">
        <v>61543</v>
      </c>
      <c r="C15794" s="1" t="str">
        <f t="shared" si="2331"/>
        <v>21:0793</v>
      </c>
      <c r="D15794" s="1" t="str">
        <f t="shared" si="2328"/>
        <v>21:0223</v>
      </c>
      <c r="E15794" t="s">
        <v>61544</v>
      </c>
      <c r="F15794" t="s">
        <v>61545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 t="s">
        <v>2099</v>
      </c>
      <c r="P15794" t="s">
        <v>356</v>
      </c>
      <c r="Q15794" t="s">
        <v>653</v>
      </c>
    </row>
    <row r="15795" spans="1:17" hidden="1" x14ac:dyDescent="0.25">
      <c r="A15795" t="s">
        <v>61546</v>
      </c>
      <c r="B15795" t="s">
        <v>61547</v>
      </c>
      <c r="C15795" s="1" t="str">
        <f t="shared" si="2331"/>
        <v>21:0793</v>
      </c>
      <c r="D15795" s="1" t="str">
        <f t="shared" si="2328"/>
        <v>21:0223</v>
      </c>
      <c r="E15795" t="s">
        <v>61548</v>
      </c>
      <c r="F15795" t="s">
        <v>61549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 t="s">
        <v>3560</v>
      </c>
      <c r="P15795" t="s">
        <v>356</v>
      </c>
      <c r="Q15795" t="s">
        <v>59</v>
      </c>
    </row>
    <row r="15796" spans="1:17" hidden="1" x14ac:dyDescent="0.25">
      <c r="A15796" t="s">
        <v>61550</v>
      </c>
      <c r="B15796" t="s">
        <v>61551</v>
      </c>
      <c r="C15796" s="1" t="str">
        <f t="shared" si="2331"/>
        <v>21:0793</v>
      </c>
      <c r="D15796" s="1" t="str">
        <f t="shared" si="2328"/>
        <v>21:0223</v>
      </c>
      <c r="E15796" t="s">
        <v>61552</v>
      </c>
      <c r="F15796" t="s">
        <v>61553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 t="s">
        <v>225</v>
      </c>
      <c r="P15796" t="s">
        <v>583</v>
      </c>
      <c r="Q15796" t="s">
        <v>5130</v>
      </c>
    </row>
    <row r="15797" spans="1:17" hidden="1" x14ac:dyDescent="0.25">
      <c r="A15797" t="s">
        <v>61554</v>
      </c>
      <c r="B15797" t="s">
        <v>61555</v>
      </c>
      <c r="C15797" s="1" t="str">
        <f t="shared" si="2331"/>
        <v>21:0793</v>
      </c>
      <c r="D15797" s="1" t="str">
        <f>HYPERLINK("http://geochem.nrcan.gc.ca/cdogs/content/svy/svy_e.htm", "")</f>
        <v/>
      </c>
      <c r="G15797" s="1" t="str">
        <f>HYPERLINK("http://geochem.nrcan.gc.ca/cdogs/content/cr_/cr_00088_e.htm", "88")</f>
        <v>88</v>
      </c>
      <c r="J15797" t="s">
        <v>11703</v>
      </c>
      <c r="K15797" t="s">
        <v>11704</v>
      </c>
      <c r="O15797" t="s">
        <v>21</v>
      </c>
      <c r="P15797" t="s">
        <v>1631</v>
      </c>
      <c r="Q15797" t="s">
        <v>5130</v>
      </c>
    </row>
    <row r="15798" spans="1:17" hidden="1" x14ac:dyDescent="0.25">
      <c r="A15798" t="s">
        <v>61556</v>
      </c>
      <c r="B15798" t="s">
        <v>61557</v>
      </c>
      <c r="C15798" s="1" t="str">
        <f t="shared" si="2331"/>
        <v>21:0793</v>
      </c>
      <c r="D15798" s="1" t="str">
        <f t="shared" ref="D15798:D15819" si="2332">HYPERLINK("http://geochem.nrcan.gc.ca/cdogs/content/svy/svy210223_e.htm", "21:0223")</f>
        <v>21:0223</v>
      </c>
      <c r="E15798" t="s">
        <v>61558</v>
      </c>
      <c r="F15798" t="s">
        <v>61559</v>
      </c>
      <c r="H15798">
        <v>63.307525800000001</v>
      </c>
      <c r="I15798">
        <v>-133.76172600000001</v>
      </c>
      <c r="J15798" s="1" t="str">
        <f t="shared" ref="J15798:J15819" si="2333">HYPERLINK("http://geochem.nrcan.gc.ca/cdogs/content/kwd/kwd020018_e.htm", "Fluid (stream)")</f>
        <v>Fluid (stream)</v>
      </c>
      <c r="K15798" s="1" t="str">
        <f t="shared" ref="K15798:K15819" si="2334">HYPERLINK("http://geochem.nrcan.gc.ca/cdogs/content/kwd/kwd080007_e.htm", "Untreated Water")</f>
        <v>Untreated Water</v>
      </c>
      <c r="O15798" t="s">
        <v>48052</v>
      </c>
      <c r="P15798" t="s">
        <v>22</v>
      </c>
      <c r="Q15798" t="s">
        <v>3475</v>
      </c>
    </row>
    <row r="15799" spans="1:17" hidden="1" x14ac:dyDescent="0.25">
      <c r="A15799" t="s">
        <v>61560</v>
      </c>
      <c r="B15799" t="s">
        <v>61561</v>
      </c>
      <c r="C15799" s="1" t="str">
        <f t="shared" si="2331"/>
        <v>21:0793</v>
      </c>
      <c r="D15799" s="1" t="str">
        <f t="shared" si="2332"/>
        <v>21:0223</v>
      </c>
      <c r="E15799" t="s">
        <v>61562</v>
      </c>
      <c r="F15799" t="s">
        <v>61563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 t="s">
        <v>582</v>
      </c>
      <c r="P15799" t="s">
        <v>5368</v>
      </c>
      <c r="Q15799" t="s">
        <v>365</v>
      </c>
    </row>
    <row r="15800" spans="1:17" hidden="1" x14ac:dyDescent="0.25">
      <c r="A15800" t="s">
        <v>61564</v>
      </c>
      <c r="B15800" t="s">
        <v>61565</v>
      </c>
      <c r="C15800" s="1" t="str">
        <f t="shared" si="2331"/>
        <v>21:0793</v>
      </c>
      <c r="D15800" s="1" t="str">
        <f t="shared" si="2332"/>
        <v>21:0223</v>
      </c>
      <c r="E15800" t="s">
        <v>61566</v>
      </c>
      <c r="F15800" t="s">
        <v>61567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 t="s">
        <v>576</v>
      </c>
      <c r="P15800" t="s">
        <v>1631</v>
      </c>
      <c r="Q15800" t="s">
        <v>59</v>
      </c>
    </row>
    <row r="15801" spans="1:17" hidden="1" x14ac:dyDescent="0.25">
      <c r="A15801" t="s">
        <v>61568</v>
      </c>
      <c r="B15801" t="s">
        <v>61569</v>
      </c>
      <c r="C15801" s="1" t="str">
        <f t="shared" si="2331"/>
        <v>21:0793</v>
      </c>
      <c r="D15801" s="1" t="str">
        <f t="shared" si="2332"/>
        <v>21:0223</v>
      </c>
      <c r="E15801" t="s">
        <v>61570</v>
      </c>
      <c r="F15801" t="s">
        <v>61571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 t="s">
        <v>512</v>
      </c>
      <c r="P15801" t="s">
        <v>880</v>
      </c>
      <c r="Q15801" t="s">
        <v>522</v>
      </c>
    </row>
    <row r="15802" spans="1:17" hidden="1" x14ac:dyDescent="0.25">
      <c r="A15802" t="s">
        <v>61572</v>
      </c>
      <c r="B15802" t="s">
        <v>61573</v>
      </c>
      <c r="C15802" s="1" t="str">
        <f t="shared" si="2331"/>
        <v>21:0793</v>
      </c>
      <c r="D15802" s="1" t="str">
        <f t="shared" si="2332"/>
        <v>21:0223</v>
      </c>
      <c r="E15802" t="s">
        <v>61574</v>
      </c>
      <c r="F15802" t="s">
        <v>61575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 t="s">
        <v>244</v>
      </c>
      <c r="P15802" t="s">
        <v>22</v>
      </c>
      <c r="Q15802" t="s">
        <v>522</v>
      </c>
    </row>
    <row r="15803" spans="1:17" hidden="1" x14ac:dyDescent="0.25">
      <c r="A15803" t="s">
        <v>61576</v>
      </c>
      <c r="B15803" t="s">
        <v>61577</v>
      </c>
      <c r="C15803" s="1" t="str">
        <f t="shared" si="2331"/>
        <v>21:0793</v>
      </c>
      <c r="D15803" s="1" t="str">
        <f t="shared" si="2332"/>
        <v>21:0223</v>
      </c>
      <c r="E15803" t="s">
        <v>61578</v>
      </c>
      <c r="F15803" t="s">
        <v>61579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 t="s">
        <v>244</v>
      </c>
      <c r="P15803" t="s">
        <v>22</v>
      </c>
      <c r="Q15803" t="s">
        <v>59</v>
      </c>
    </row>
    <row r="15804" spans="1:17" hidden="1" x14ac:dyDescent="0.25">
      <c r="A15804" t="s">
        <v>61580</v>
      </c>
      <c r="B15804" t="s">
        <v>61581</v>
      </c>
      <c r="C15804" s="1" t="str">
        <f t="shared" si="2331"/>
        <v>21:0793</v>
      </c>
      <c r="D15804" s="1" t="str">
        <f t="shared" si="2332"/>
        <v>21:0223</v>
      </c>
      <c r="E15804" t="s">
        <v>61582</v>
      </c>
      <c r="F15804" t="s">
        <v>61583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 t="s">
        <v>21</v>
      </c>
      <c r="P15804" t="s">
        <v>2212</v>
      </c>
      <c r="Q15804" t="s">
        <v>35</v>
      </c>
    </row>
    <row r="15805" spans="1:17" hidden="1" x14ac:dyDescent="0.25">
      <c r="A15805" t="s">
        <v>61584</v>
      </c>
      <c r="B15805" t="s">
        <v>61585</v>
      </c>
      <c r="C15805" s="1" t="str">
        <f t="shared" si="2331"/>
        <v>21:0793</v>
      </c>
      <c r="D15805" s="1" t="str">
        <f t="shared" si="2332"/>
        <v>21:0223</v>
      </c>
      <c r="E15805" t="s">
        <v>61586</v>
      </c>
      <c r="F15805" t="s">
        <v>61587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 t="s">
        <v>21</v>
      </c>
      <c r="P15805" t="s">
        <v>3569</v>
      </c>
      <c r="Q15805" t="s">
        <v>5130</v>
      </c>
    </row>
    <row r="15806" spans="1:17" hidden="1" x14ac:dyDescent="0.25">
      <c r="A15806" t="s">
        <v>61588</v>
      </c>
      <c r="B15806" t="s">
        <v>61589</v>
      </c>
      <c r="C15806" s="1" t="str">
        <f t="shared" si="2331"/>
        <v>21:0793</v>
      </c>
      <c r="D15806" s="1" t="str">
        <f t="shared" si="2332"/>
        <v>21:0223</v>
      </c>
      <c r="E15806" t="s">
        <v>61590</v>
      </c>
      <c r="F15806" t="s">
        <v>61591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 t="s">
        <v>51831</v>
      </c>
      <c r="P15806" t="s">
        <v>3857</v>
      </c>
      <c r="Q15806" t="s">
        <v>4049</v>
      </c>
    </row>
    <row r="15807" spans="1:17" hidden="1" x14ac:dyDescent="0.25">
      <c r="A15807" t="s">
        <v>61592</v>
      </c>
      <c r="B15807" t="s">
        <v>61593</v>
      </c>
      <c r="C15807" s="1" t="str">
        <f t="shared" si="2331"/>
        <v>21:0793</v>
      </c>
      <c r="D15807" s="1" t="str">
        <f t="shared" si="2332"/>
        <v>21:0223</v>
      </c>
      <c r="E15807" t="s">
        <v>61594</v>
      </c>
      <c r="F15807" t="s">
        <v>61595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 t="s">
        <v>5563</v>
      </c>
      <c r="P15807" t="s">
        <v>880</v>
      </c>
      <c r="Q15807" t="s">
        <v>653</v>
      </c>
    </row>
    <row r="15808" spans="1:17" hidden="1" x14ac:dyDescent="0.25">
      <c r="A15808" t="s">
        <v>61596</v>
      </c>
      <c r="B15808" t="s">
        <v>61597</v>
      </c>
      <c r="C15808" s="1" t="str">
        <f t="shared" si="2331"/>
        <v>21:0793</v>
      </c>
      <c r="D15808" s="1" t="str">
        <f t="shared" si="2332"/>
        <v>21:0223</v>
      </c>
      <c r="E15808" t="s">
        <v>61598</v>
      </c>
      <c r="F15808" t="s">
        <v>61599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 t="s">
        <v>46916</v>
      </c>
      <c r="P15808" t="s">
        <v>391</v>
      </c>
      <c r="Q15808" t="s">
        <v>4049</v>
      </c>
    </row>
    <row r="15809" spans="1:17" hidden="1" x14ac:dyDescent="0.25">
      <c r="A15809" t="s">
        <v>61600</v>
      </c>
      <c r="B15809" t="s">
        <v>61601</v>
      </c>
      <c r="C15809" s="1" t="str">
        <f t="shared" si="2331"/>
        <v>21:0793</v>
      </c>
      <c r="D15809" s="1" t="str">
        <f t="shared" si="2332"/>
        <v>21:0223</v>
      </c>
      <c r="E15809" t="s">
        <v>61602</v>
      </c>
      <c r="F15809" t="s">
        <v>61603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  <c r="O15809" t="s">
        <v>108</v>
      </c>
      <c r="P15809" t="s">
        <v>108</v>
      </c>
      <c r="Q15809" t="s">
        <v>108</v>
      </c>
    </row>
    <row r="15810" spans="1:17" hidden="1" x14ac:dyDescent="0.25">
      <c r="A15810" t="s">
        <v>61604</v>
      </c>
      <c r="B15810" t="s">
        <v>61605</v>
      </c>
      <c r="C15810" s="1" t="str">
        <f t="shared" si="2331"/>
        <v>21:0793</v>
      </c>
      <c r="D15810" s="1" t="str">
        <f t="shared" si="2332"/>
        <v>21:0223</v>
      </c>
      <c r="E15810" t="s">
        <v>61606</v>
      </c>
      <c r="F15810" t="s">
        <v>61607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  <c r="O15810" t="s">
        <v>108</v>
      </c>
      <c r="P15810" t="s">
        <v>108</v>
      </c>
      <c r="Q15810" t="s">
        <v>108</v>
      </c>
    </row>
    <row r="15811" spans="1:17" hidden="1" x14ac:dyDescent="0.25">
      <c r="A15811" t="s">
        <v>61608</v>
      </c>
      <c r="B15811" t="s">
        <v>61609</v>
      </c>
      <c r="C15811" s="1" t="str">
        <f t="shared" si="2331"/>
        <v>21:0793</v>
      </c>
      <c r="D15811" s="1" t="str">
        <f t="shared" si="2332"/>
        <v>21:0223</v>
      </c>
      <c r="E15811" t="s">
        <v>61610</v>
      </c>
      <c r="F15811" t="s">
        <v>61611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 t="s">
        <v>21</v>
      </c>
      <c r="P15811" t="s">
        <v>397</v>
      </c>
      <c r="Q15811" t="s">
        <v>5130</v>
      </c>
    </row>
    <row r="15812" spans="1:17" hidden="1" x14ac:dyDescent="0.25">
      <c r="A15812" t="s">
        <v>61612</v>
      </c>
      <c r="B15812" t="s">
        <v>61613</v>
      </c>
      <c r="C15812" s="1" t="str">
        <f t="shared" si="2331"/>
        <v>21:0793</v>
      </c>
      <c r="D15812" s="1" t="str">
        <f t="shared" si="2332"/>
        <v>21:0223</v>
      </c>
      <c r="E15812" t="s">
        <v>61614</v>
      </c>
      <c r="F15812" t="s">
        <v>61615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 t="s">
        <v>14250</v>
      </c>
      <c r="P15812" t="s">
        <v>2943</v>
      </c>
      <c r="Q15812" t="s">
        <v>3475</v>
      </c>
    </row>
    <row r="15813" spans="1:17" hidden="1" x14ac:dyDescent="0.25">
      <c r="A15813" t="s">
        <v>61616</v>
      </c>
      <c r="B15813" t="s">
        <v>61617</v>
      </c>
      <c r="C15813" s="1" t="str">
        <f t="shared" si="2331"/>
        <v>21:0793</v>
      </c>
      <c r="D15813" s="1" t="str">
        <f t="shared" si="2332"/>
        <v>21:0223</v>
      </c>
      <c r="E15813" t="s">
        <v>61614</v>
      </c>
      <c r="F15813" t="s">
        <v>61618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 t="s">
        <v>14250</v>
      </c>
      <c r="P15813" t="s">
        <v>397</v>
      </c>
      <c r="Q15813" t="s">
        <v>4049</v>
      </c>
    </row>
    <row r="15814" spans="1:17" hidden="1" x14ac:dyDescent="0.25">
      <c r="A15814" t="s">
        <v>61619</v>
      </c>
      <c r="B15814" t="s">
        <v>61620</v>
      </c>
      <c r="C15814" s="1" t="str">
        <f t="shared" si="2331"/>
        <v>21:0793</v>
      </c>
      <c r="D15814" s="1" t="str">
        <f t="shared" si="2332"/>
        <v>21:0223</v>
      </c>
      <c r="E15814" t="s">
        <v>61621</v>
      </c>
      <c r="F15814" t="s">
        <v>61622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 t="s">
        <v>11695</v>
      </c>
      <c r="P15814" t="s">
        <v>636</v>
      </c>
      <c r="Q15814" t="s">
        <v>3475</v>
      </c>
    </row>
    <row r="15815" spans="1:17" hidden="1" x14ac:dyDescent="0.25">
      <c r="A15815" t="s">
        <v>61623</v>
      </c>
      <c r="B15815" t="s">
        <v>61624</v>
      </c>
      <c r="C15815" s="1" t="str">
        <f t="shared" si="2331"/>
        <v>21:0793</v>
      </c>
      <c r="D15815" s="1" t="str">
        <f t="shared" si="2332"/>
        <v>21:0223</v>
      </c>
      <c r="E15815" t="s">
        <v>61625</v>
      </c>
      <c r="F15815" t="s">
        <v>61626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 t="s">
        <v>3027</v>
      </c>
      <c r="P15815" t="s">
        <v>397</v>
      </c>
      <c r="Q15815" t="s">
        <v>3475</v>
      </c>
    </row>
    <row r="15816" spans="1:17" hidden="1" x14ac:dyDescent="0.25">
      <c r="A15816" t="s">
        <v>61627</v>
      </c>
      <c r="B15816" t="s">
        <v>61628</v>
      </c>
      <c r="C15816" s="1" t="str">
        <f t="shared" si="2331"/>
        <v>21:0793</v>
      </c>
      <c r="D15816" s="1" t="str">
        <f t="shared" si="2332"/>
        <v>21:0223</v>
      </c>
      <c r="E15816" t="s">
        <v>61629</v>
      </c>
      <c r="F15816" t="s">
        <v>61630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 t="s">
        <v>582</v>
      </c>
      <c r="P15816" t="s">
        <v>397</v>
      </c>
      <c r="Q15816" t="s">
        <v>5130</v>
      </c>
    </row>
    <row r="15817" spans="1:17" hidden="1" x14ac:dyDescent="0.25">
      <c r="A15817" t="s">
        <v>61631</v>
      </c>
      <c r="B15817" t="s">
        <v>61632</v>
      </c>
      <c r="C15817" s="1" t="str">
        <f t="shared" si="2331"/>
        <v>21:0793</v>
      </c>
      <c r="D15817" s="1" t="str">
        <f t="shared" si="2332"/>
        <v>21:0223</v>
      </c>
      <c r="E15817" t="s">
        <v>61633</v>
      </c>
      <c r="F15817" t="s">
        <v>61634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 t="s">
        <v>5563</v>
      </c>
      <c r="P15817" t="s">
        <v>22</v>
      </c>
      <c r="Q15817" t="s">
        <v>5130</v>
      </c>
    </row>
    <row r="15818" spans="1:17" hidden="1" x14ac:dyDescent="0.25">
      <c r="A15818" t="s">
        <v>61635</v>
      </c>
      <c r="B15818" t="s">
        <v>61636</v>
      </c>
      <c r="C15818" s="1" t="str">
        <f t="shared" si="2331"/>
        <v>21:0793</v>
      </c>
      <c r="D15818" s="1" t="str">
        <f t="shared" si="2332"/>
        <v>21:0223</v>
      </c>
      <c r="E15818" t="s">
        <v>61637</v>
      </c>
      <c r="F15818" t="s">
        <v>61638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 t="s">
        <v>21</v>
      </c>
      <c r="P15818" t="s">
        <v>22</v>
      </c>
      <c r="Q15818" t="s">
        <v>653</v>
      </c>
    </row>
    <row r="15819" spans="1:17" hidden="1" x14ac:dyDescent="0.25">
      <c r="A15819" t="s">
        <v>61639</v>
      </c>
      <c r="B15819" t="s">
        <v>61640</v>
      </c>
      <c r="C15819" s="1" t="str">
        <f t="shared" si="2331"/>
        <v>21:0793</v>
      </c>
      <c r="D15819" s="1" t="str">
        <f t="shared" si="2332"/>
        <v>21:0223</v>
      </c>
      <c r="E15819" t="s">
        <v>61641</v>
      </c>
      <c r="F15819" t="s">
        <v>61642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 t="s">
        <v>588</v>
      </c>
      <c r="P15819" t="s">
        <v>356</v>
      </c>
      <c r="Q15819" t="s">
        <v>653</v>
      </c>
    </row>
    <row r="15820" spans="1:17" hidden="1" x14ac:dyDescent="0.25">
      <c r="A15820" t="s">
        <v>61643</v>
      </c>
      <c r="B15820" t="s">
        <v>61644</v>
      </c>
      <c r="C15820" s="1" t="str">
        <f t="shared" si="2331"/>
        <v>21:0793</v>
      </c>
      <c r="D15820" s="1" t="str">
        <f>HYPERLINK("http://geochem.nrcan.gc.ca/cdogs/content/svy/svy_e.htm", "")</f>
        <v/>
      </c>
      <c r="G15820" s="1" t="str">
        <f>HYPERLINK("http://geochem.nrcan.gc.ca/cdogs/content/cr_/cr_00088_e.htm", "88")</f>
        <v>88</v>
      </c>
      <c r="J15820" t="s">
        <v>11703</v>
      </c>
      <c r="K15820" t="s">
        <v>11704</v>
      </c>
      <c r="O15820" t="s">
        <v>101</v>
      </c>
      <c r="P15820" t="s">
        <v>391</v>
      </c>
      <c r="Q15820" t="s">
        <v>3475</v>
      </c>
    </row>
    <row r="15821" spans="1:17" hidden="1" x14ac:dyDescent="0.25">
      <c r="A15821" t="s">
        <v>61645</v>
      </c>
      <c r="B15821" t="s">
        <v>61646</v>
      </c>
      <c r="C15821" s="1" t="str">
        <f t="shared" si="2331"/>
        <v>21:0793</v>
      </c>
      <c r="D15821" s="1" t="str">
        <f t="shared" ref="D15821:D15846" si="2335">HYPERLINK("http://geochem.nrcan.gc.ca/cdogs/content/svy/svy210223_e.htm", "21:0223")</f>
        <v>21:0223</v>
      </c>
      <c r="E15821" t="s">
        <v>61647</v>
      </c>
      <c r="F15821" t="s">
        <v>61648</v>
      </c>
      <c r="H15821">
        <v>63.188551099999998</v>
      </c>
      <c r="I15821">
        <v>-133.9831288</v>
      </c>
      <c r="J15821" s="1" t="str">
        <f t="shared" ref="J15821:J15846" si="2336">HYPERLINK("http://geochem.nrcan.gc.ca/cdogs/content/kwd/kwd020018_e.htm", "Fluid (stream)")</f>
        <v>Fluid (stream)</v>
      </c>
      <c r="K15821" s="1" t="str">
        <f t="shared" ref="K15821:K15846" si="2337">HYPERLINK("http://geochem.nrcan.gc.ca/cdogs/content/kwd/kwd080007_e.htm", "Untreated Water")</f>
        <v>Untreated Water</v>
      </c>
      <c r="O15821" t="s">
        <v>588</v>
      </c>
      <c r="P15821" t="s">
        <v>583</v>
      </c>
      <c r="Q15821" t="s">
        <v>365</v>
      </c>
    </row>
    <row r="15822" spans="1:17" hidden="1" x14ac:dyDescent="0.25">
      <c r="A15822" t="s">
        <v>61649</v>
      </c>
      <c r="B15822" t="s">
        <v>61650</v>
      </c>
      <c r="C15822" s="1" t="str">
        <f t="shared" si="2331"/>
        <v>21:0793</v>
      </c>
      <c r="D15822" s="1" t="str">
        <f t="shared" si="2335"/>
        <v>21:0223</v>
      </c>
      <c r="E15822" t="s">
        <v>61651</v>
      </c>
      <c r="F15822" t="s">
        <v>61652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 t="s">
        <v>21</v>
      </c>
      <c r="P15822" t="s">
        <v>45</v>
      </c>
      <c r="Q15822" t="s">
        <v>365</v>
      </c>
    </row>
    <row r="15823" spans="1:17" hidden="1" x14ac:dyDescent="0.25">
      <c r="A15823" t="s">
        <v>61653</v>
      </c>
      <c r="B15823" t="s">
        <v>61654</v>
      </c>
      <c r="C15823" s="1" t="str">
        <f t="shared" si="2331"/>
        <v>21:0793</v>
      </c>
      <c r="D15823" s="1" t="str">
        <f t="shared" si="2335"/>
        <v>21:0223</v>
      </c>
      <c r="E15823" t="s">
        <v>61655</v>
      </c>
      <c r="F15823" t="s">
        <v>61656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 t="s">
        <v>21</v>
      </c>
      <c r="P15823" t="s">
        <v>45</v>
      </c>
      <c r="Q15823" t="s">
        <v>398</v>
      </c>
    </row>
    <row r="15824" spans="1:17" hidden="1" x14ac:dyDescent="0.25">
      <c r="A15824" t="s">
        <v>61657</v>
      </c>
      <c r="B15824" t="s">
        <v>61658</v>
      </c>
      <c r="C15824" s="1" t="str">
        <f t="shared" si="2331"/>
        <v>21:0793</v>
      </c>
      <c r="D15824" s="1" t="str">
        <f t="shared" si="2335"/>
        <v>21:0223</v>
      </c>
      <c r="E15824" t="s">
        <v>61659</v>
      </c>
      <c r="F15824" t="s">
        <v>61660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 t="s">
        <v>21</v>
      </c>
      <c r="P15824" t="s">
        <v>356</v>
      </c>
      <c r="Q15824" t="s">
        <v>365</v>
      </c>
    </row>
    <row r="15825" spans="1:17" hidden="1" x14ac:dyDescent="0.25">
      <c r="A15825" t="s">
        <v>61661</v>
      </c>
      <c r="B15825" t="s">
        <v>61662</v>
      </c>
      <c r="C15825" s="1" t="str">
        <f t="shared" si="2331"/>
        <v>21:0793</v>
      </c>
      <c r="D15825" s="1" t="str">
        <f t="shared" si="2335"/>
        <v>21:0223</v>
      </c>
      <c r="E15825" t="s">
        <v>61663</v>
      </c>
      <c r="F15825" t="s">
        <v>61664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 t="s">
        <v>551</v>
      </c>
      <c r="P15825" t="s">
        <v>356</v>
      </c>
      <c r="Q15825" t="s">
        <v>398</v>
      </c>
    </row>
    <row r="15826" spans="1:17" hidden="1" x14ac:dyDescent="0.25">
      <c r="A15826" t="s">
        <v>61665</v>
      </c>
      <c r="B15826" t="s">
        <v>61666</v>
      </c>
      <c r="C15826" s="1" t="str">
        <f t="shared" si="2331"/>
        <v>21:0793</v>
      </c>
      <c r="D15826" s="1" t="str">
        <f t="shared" si="2335"/>
        <v>21:0223</v>
      </c>
      <c r="E15826" t="s">
        <v>61667</v>
      </c>
      <c r="F15826" t="s">
        <v>61668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 t="s">
        <v>21</v>
      </c>
      <c r="P15826" t="s">
        <v>45</v>
      </c>
      <c r="Q15826" t="s">
        <v>522</v>
      </c>
    </row>
    <row r="15827" spans="1:17" hidden="1" x14ac:dyDescent="0.25">
      <c r="A15827" t="s">
        <v>61669</v>
      </c>
      <c r="B15827" t="s">
        <v>61670</v>
      </c>
      <c r="C15827" s="1" t="str">
        <f t="shared" si="2331"/>
        <v>21:0793</v>
      </c>
      <c r="D15827" s="1" t="str">
        <f t="shared" si="2335"/>
        <v>21:0223</v>
      </c>
      <c r="E15827" t="s">
        <v>61671</v>
      </c>
      <c r="F15827" t="s">
        <v>61672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 t="s">
        <v>21</v>
      </c>
      <c r="P15827" t="s">
        <v>45</v>
      </c>
      <c r="Q15827" t="s">
        <v>365</v>
      </c>
    </row>
    <row r="15828" spans="1:17" hidden="1" x14ac:dyDescent="0.25">
      <c r="A15828" t="s">
        <v>61673</v>
      </c>
      <c r="B15828" t="s">
        <v>61674</v>
      </c>
      <c r="C15828" s="1" t="str">
        <f t="shared" si="2331"/>
        <v>21:0793</v>
      </c>
      <c r="D15828" s="1" t="str">
        <f t="shared" si="2335"/>
        <v>21:0223</v>
      </c>
      <c r="E15828" t="s">
        <v>61675</v>
      </c>
      <c r="F15828" t="s">
        <v>61676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 t="s">
        <v>21</v>
      </c>
      <c r="P15828" t="s">
        <v>356</v>
      </c>
      <c r="Q15828" t="s">
        <v>522</v>
      </c>
    </row>
    <row r="15829" spans="1:17" hidden="1" x14ac:dyDescent="0.25">
      <c r="A15829" t="s">
        <v>61677</v>
      </c>
      <c r="B15829" t="s">
        <v>61678</v>
      </c>
      <c r="C15829" s="1" t="str">
        <f t="shared" si="2331"/>
        <v>21:0793</v>
      </c>
      <c r="D15829" s="1" t="str">
        <f t="shared" si="2335"/>
        <v>21:0223</v>
      </c>
      <c r="E15829" t="s">
        <v>61675</v>
      </c>
      <c r="F15829" t="s">
        <v>61679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 t="s">
        <v>21</v>
      </c>
      <c r="P15829" t="s">
        <v>45</v>
      </c>
      <c r="Q15829" t="s">
        <v>365</v>
      </c>
    </row>
    <row r="15830" spans="1:17" hidden="1" x14ac:dyDescent="0.25">
      <c r="A15830" t="s">
        <v>61680</v>
      </c>
      <c r="B15830" t="s">
        <v>61681</v>
      </c>
      <c r="C15830" s="1" t="str">
        <f t="shared" si="2331"/>
        <v>21:0793</v>
      </c>
      <c r="D15830" s="1" t="str">
        <f t="shared" si="2335"/>
        <v>21:0223</v>
      </c>
      <c r="E15830" t="s">
        <v>61682</v>
      </c>
      <c r="F15830" t="s">
        <v>61683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 t="s">
        <v>21</v>
      </c>
      <c r="P15830" t="s">
        <v>356</v>
      </c>
      <c r="Q15830" t="s">
        <v>398</v>
      </c>
    </row>
    <row r="15831" spans="1:17" hidden="1" x14ac:dyDescent="0.25">
      <c r="A15831" t="s">
        <v>61684</v>
      </c>
      <c r="B15831" t="s">
        <v>61685</v>
      </c>
      <c r="C15831" s="1" t="str">
        <f t="shared" si="2331"/>
        <v>21:0793</v>
      </c>
      <c r="D15831" s="1" t="str">
        <f t="shared" si="2335"/>
        <v>21:0223</v>
      </c>
      <c r="E15831" t="s">
        <v>61686</v>
      </c>
      <c r="F15831" t="s">
        <v>61687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 t="s">
        <v>29632</v>
      </c>
      <c r="P15831" t="s">
        <v>636</v>
      </c>
      <c r="Q15831" t="s">
        <v>3475</v>
      </c>
    </row>
    <row r="15832" spans="1:17" hidden="1" x14ac:dyDescent="0.25">
      <c r="A15832" t="s">
        <v>61688</v>
      </c>
      <c r="B15832" t="s">
        <v>61689</v>
      </c>
      <c r="C15832" s="1" t="str">
        <f t="shared" si="2331"/>
        <v>21:0793</v>
      </c>
      <c r="D15832" s="1" t="str">
        <f t="shared" si="2335"/>
        <v>21:0223</v>
      </c>
      <c r="E15832" t="s">
        <v>61690</v>
      </c>
      <c r="F15832" t="s">
        <v>61691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 t="s">
        <v>370</v>
      </c>
      <c r="P15832" t="s">
        <v>2212</v>
      </c>
      <c r="Q15832" t="s">
        <v>653</v>
      </c>
    </row>
    <row r="15833" spans="1:17" hidden="1" x14ac:dyDescent="0.25">
      <c r="A15833" t="s">
        <v>61692</v>
      </c>
      <c r="B15833" t="s">
        <v>61693</v>
      </c>
      <c r="C15833" s="1" t="str">
        <f t="shared" si="2331"/>
        <v>21:0793</v>
      </c>
      <c r="D15833" s="1" t="str">
        <f t="shared" si="2335"/>
        <v>21:0223</v>
      </c>
      <c r="E15833" t="s">
        <v>61694</v>
      </c>
      <c r="F15833" t="s">
        <v>61695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 t="s">
        <v>370</v>
      </c>
      <c r="P15833" t="s">
        <v>2943</v>
      </c>
      <c r="Q15833" t="s">
        <v>365</v>
      </c>
    </row>
    <row r="15834" spans="1:17" hidden="1" x14ac:dyDescent="0.25">
      <c r="A15834" t="s">
        <v>61696</v>
      </c>
      <c r="B15834" t="s">
        <v>61697</v>
      </c>
      <c r="C15834" s="1" t="str">
        <f t="shared" si="2331"/>
        <v>21:0793</v>
      </c>
      <c r="D15834" s="1" t="str">
        <f t="shared" si="2335"/>
        <v>21:0223</v>
      </c>
      <c r="E15834" t="s">
        <v>61698</v>
      </c>
      <c r="F15834" t="s">
        <v>61699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 t="s">
        <v>3560</v>
      </c>
      <c r="P15834" t="s">
        <v>1515</v>
      </c>
      <c r="Q15834" t="s">
        <v>5130</v>
      </c>
    </row>
    <row r="15835" spans="1:17" hidden="1" x14ac:dyDescent="0.25">
      <c r="A15835" t="s">
        <v>61700</v>
      </c>
      <c r="B15835" t="s">
        <v>61701</v>
      </c>
      <c r="C15835" s="1" t="str">
        <f t="shared" si="2331"/>
        <v>21:0793</v>
      </c>
      <c r="D15835" s="1" t="str">
        <f t="shared" si="2335"/>
        <v>21:0223</v>
      </c>
      <c r="E15835" t="s">
        <v>61702</v>
      </c>
      <c r="F15835" t="s">
        <v>61703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 t="s">
        <v>2120</v>
      </c>
      <c r="P15835" t="s">
        <v>397</v>
      </c>
      <c r="Q15835" t="s">
        <v>3475</v>
      </c>
    </row>
    <row r="15836" spans="1:17" hidden="1" x14ac:dyDescent="0.25">
      <c r="A15836" t="s">
        <v>61704</v>
      </c>
      <c r="B15836" t="s">
        <v>61705</v>
      </c>
      <c r="C15836" s="1" t="str">
        <f t="shared" si="2331"/>
        <v>21:0793</v>
      </c>
      <c r="D15836" s="1" t="str">
        <f t="shared" si="2335"/>
        <v>21:0223</v>
      </c>
      <c r="E15836" t="s">
        <v>61706</v>
      </c>
      <c r="F15836" t="s">
        <v>61707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 t="s">
        <v>551</v>
      </c>
      <c r="P15836" t="s">
        <v>22</v>
      </c>
      <c r="Q15836" t="s">
        <v>5130</v>
      </c>
    </row>
    <row r="15837" spans="1:17" hidden="1" x14ac:dyDescent="0.25">
      <c r="A15837" t="s">
        <v>61708</v>
      </c>
      <c r="B15837" t="s">
        <v>61709</v>
      </c>
      <c r="C15837" s="1" t="str">
        <f t="shared" si="2331"/>
        <v>21:0793</v>
      </c>
      <c r="D15837" s="1" t="str">
        <f t="shared" si="2335"/>
        <v>21:0223</v>
      </c>
      <c r="E15837" t="s">
        <v>61710</v>
      </c>
      <c r="F15837" t="s">
        <v>61711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 t="s">
        <v>1818</v>
      </c>
      <c r="P15837" t="s">
        <v>22</v>
      </c>
      <c r="Q15837" t="s">
        <v>3475</v>
      </c>
    </row>
    <row r="15838" spans="1:17" hidden="1" x14ac:dyDescent="0.25">
      <c r="A15838" t="s">
        <v>61712</v>
      </c>
      <c r="B15838" t="s">
        <v>61713</v>
      </c>
      <c r="C15838" s="1" t="str">
        <f t="shared" si="2331"/>
        <v>21:0793</v>
      </c>
      <c r="D15838" s="1" t="str">
        <f t="shared" si="2335"/>
        <v>21:0223</v>
      </c>
      <c r="E15838" t="s">
        <v>61714</v>
      </c>
      <c r="F15838" t="s">
        <v>61715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 t="s">
        <v>220</v>
      </c>
      <c r="P15838" t="s">
        <v>45</v>
      </c>
      <c r="Q15838" t="s">
        <v>5130</v>
      </c>
    </row>
    <row r="15839" spans="1:17" hidden="1" x14ac:dyDescent="0.25">
      <c r="A15839" t="s">
        <v>61716</v>
      </c>
      <c r="B15839" t="s">
        <v>61717</v>
      </c>
      <c r="C15839" s="1" t="str">
        <f t="shared" si="2331"/>
        <v>21:0793</v>
      </c>
      <c r="D15839" s="1" t="str">
        <f t="shared" si="2335"/>
        <v>21:0223</v>
      </c>
      <c r="E15839" t="s">
        <v>61718</v>
      </c>
      <c r="F15839" t="s">
        <v>61719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 t="s">
        <v>588</v>
      </c>
      <c r="P15839" t="s">
        <v>45</v>
      </c>
      <c r="Q15839" t="s">
        <v>653</v>
      </c>
    </row>
    <row r="15840" spans="1:17" hidden="1" x14ac:dyDescent="0.25">
      <c r="A15840" t="s">
        <v>61720</v>
      </c>
      <c r="B15840" t="s">
        <v>61721</v>
      </c>
      <c r="C15840" s="1" t="str">
        <f t="shared" si="2331"/>
        <v>21:0793</v>
      </c>
      <c r="D15840" s="1" t="str">
        <f t="shared" si="2335"/>
        <v>21:0223</v>
      </c>
      <c r="E15840" t="s">
        <v>61718</v>
      </c>
      <c r="F15840" t="s">
        <v>61722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 t="s">
        <v>551</v>
      </c>
      <c r="P15840" t="s">
        <v>87</v>
      </c>
      <c r="Q15840" t="s">
        <v>398</v>
      </c>
    </row>
    <row r="15841" spans="1:17" hidden="1" x14ac:dyDescent="0.25">
      <c r="A15841" t="s">
        <v>61723</v>
      </c>
      <c r="B15841" t="s">
        <v>61724</v>
      </c>
      <c r="C15841" s="1" t="str">
        <f t="shared" si="2331"/>
        <v>21:0793</v>
      </c>
      <c r="D15841" s="1" t="str">
        <f t="shared" si="2335"/>
        <v>21:0223</v>
      </c>
      <c r="E15841" t="s">
        <v>61725</v>
      </c>
      <c r="F15841" t="s">
        <v>61726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 t="s">
        <v>244</v>
      </c>
      <c r="P15841" t="s">
        <v>45</v>
      </c>
      <c r="Q15841" t="s">
        <v>365</v>
      </c>
    </row>
    <row r="15842" spans="1:17" hidden="1" x14ac:dyDescent="0.25">
      <c r="A15842" t="s">
        <v>61727</v>
      </c>
      <c r="B15842" t="s">
        <v>61728</v>
      </c>
      <c r="C15842" s="1" t="str">
        <f t="shared" si="2331"/>
        <v>21:0793</v>
      </c>
      <c r="D15842" s="1" t="str">
        <f t="shared" si="2335"/>
        <v>21:0223</v>
      </c>
      <c r="E15842" t="s">
        <v>61729</v>
      </c>
      <c r="F15842" t="s">
        <v>61730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 t="s">
        <v>220</v>
      </c>
      <c r="P15842" t="s">
        <v>87</v>
      </c>
      <c r="Q15842" t="s">
        <v>398</v>
      </c>
    </row>
    <row r="15843" spans="1:17" hidden="1" x14ac:dyDescent="0.25">
      <c r="A15843" t="s">
        <v>61731</v>
      </c>
      <c r="B15843" t="s">
        <v>61732</v>
      </c>
      <c r="C15843" s="1" t="str">
        <f t="shared" si="2331"/>
        <v>21:0793</v>
      </c>
      <c r="D15843" s="1" t="str">
        <f t="shared" si="2335"/>
        <v>21:0223</v>
      </c>
      <c r="E15843" t="s">
        <v>61733</v>
      </c>
      <c r="F15843" t="s">
        <v>61734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 t="s">
        <v>64</v>
      </c>
      <c r="P15843" t="s">
        <v>45</v>
      </c>
      <c r="Q15843" t="s">
        <v>365</v>
      </c>
    </row>
    <row r="15844" spans="1:17" hidden="1" x14ac:dyDescent="0.25">
      <c r="A15844" t="s">
        <v>61735</v>
      </c>
      <c r="B15844" t="s">
        <v>61736</v>
      </c>
      <c r="C15844" s="1" t="str">
        <f t="shared" si="2331"/>
        <v>21:0793</v>
      </c>
      <c r="D15844" s="1" t="str">
        <f t="shared" si="2335"/>
        <v>21:0223</v>
      </c>
      <c r="E15844" t="s">
        <v>61737</v>
      </c>
      <c r="F15844" t="s">
        <v>61738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 t="s">
        <v>1818</v>
      </c>
      <c r="P15844" t="s">
        <v>87</v>
      </c>
      <c r="Q15844" t="s">
        <v>398</v>
      </c>
    </row>
    <row r="15845" spans="1:17" hidden="1" x14ac:dyDescent="0.25">
      <c r="A15845" t="s">
        <v>61739</v>
      </c>
      <c r="B15845" t="s">
        <v>61740</v>
      </c>
      <c r="C15845" s="1" t="str">
        <f t="shared" si="2331"/>
        <v>21:0793</v>
      </c>
      <c r="D15845" s="1" t="str">
        <f t="shared" si="2335"/>
        <v>21:0223</v>
      </c>
      <c r="E15845" t="s">
        <v>61741</v>
      </c>
      <c r="F15845" t="s">
        <v>61742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 t="s">
        <v>76</v>
      </c>
      <c r="P15845" t="s">
        <v>45</v>
      </c>
      <c r="Q15845" t="s">
        <v>653</v>
      </c>
    </row>
    <row r="15846" spans="1:17" hidden="1" x14ac:dyDescent="0.25">
      <c r="A15846" t="s">
        <v>61743</v>
      </c>
      <c r="B15846" t="s">
        <v>61744</v>
      </c>
      <c r="C15846" s="1" t="str">
        <f t="shared" si="2331"/>
        <v>21:0793</v>
      </c>
      <c r="D15846" s="1" t="str">
        <f t="shared" si="2335"/>
        <v>21:0223</v>
      </c>
      <c r="E15846" t="s">
        <v>61745</v>
      </c>
      <c r="F15846" t="s">
        <v>61746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 t="s">
        <v>1818</v>
      </c>
      <c r="P15846" t="s">
        <v>87</v>
      </c>
      <c r="Q15846" t="s">
        <v>398</v>
      </c>
    </row>
    <row r="15847" spans="1:17" hidden="1" x14ac:dyDescent="0.25">
      <c r="A15847" t="s">
        <v>61747</v>
      </c>
      <c r="B15847" t="s">
        <v>61748</v>
      </c>
      <c r="C15847" s="1" t="str">
        <f t="shared" si="2331"/>
        <v>21:0793</v>
      </c>
      <c r="D15847" s="1" t="str">
        <f>HYPERLINK("http://geochem.nrcan.gc.ca/cdogs/content/svy/svy_e.htm", "")</f>
        <v/>
      </c>
      <c r="G15847" s="1" t="str">
        <f>HYPERLINK("http://geochem.nrcan.gc.ca/cdogs/content/cr_/cr_00088_e.htm", "88")</f>
        <v>88</v>
      </c>
      <c r="J15847" t="s">
        <v>11703</v>
      </c>
      <c r="K15847" t="s">
        <v>11704</v>
      </c>
      <c r="O15847" t="s">
        <v>21</v>
      </c>
      <c r="P15847" t="s">
        <v>1631</v>
      </c>
      <c r="Q15847" t="s">
        <v>5130</v>
      </c>
    </row>
    <row r="15848" spans="1:17" hidden="1" x14ac:dyDescent="0.25">
      <c r="A15848" t="s">
        <v>61749</v>
      </c>
      <c r="B15848" t="s">
        <v>61750</v>
      </c>
      <c r="C15848" s="1" t="str">
        <f t="shared" ref="C15848:C15911" si="2338">HYPERLINK("http://geochem.nrcan.gc.ca/cdogs/content/bdl/bdl210793_e.htm", "21:0793")</f>
        <v>21:0793</v>
      </c>
      <c r="D15848" s="1" t="str">
        <f t="shared" ref="D15848:D15866" si="2339">HYPERLINK("http://geochem.nrcan.gc.ca/cdogs/content/svy/svy210223_e.htm", "21:0223")</f>
        <v>21:0223</v>
      </c>
      <c r="E15848" t="s">
        <v>61751</v>
      </c>
      <c r="F15848" t="s">
        <v>61752</v>
      </c>
      <c r="H15848">
        <v>63.198790600000002</v>
      </c>
      <c r="I15848">
        <v>-133.5438619</v>
      </c>
      <c r="J15848" s="1" t="str">
        <f t="shared" ref="J15848:J15866" si="2340">HYPERLINK("http://geochem.nrcan.gc.ca/cdogs/content/kwd/kwd020018_e.htm", "Fluid (stream)")</f>
        <v>Fluid (stream)</v>
      </c>
      <c r="K15848" s="1" t="str">
        <f t="shared" ref="K15848:K15866" si="2341">HYPERLINK("http://geochem.nrcan.gc.ca/cdogs/content/kwd/kwd080007_e.htm", "Untreated Water")</f>
        <v>Untreated Water</v>
      </c>
      <c r="O15848" t="s">
        <v>3065</v>
      </c>
      <c r="P15848" t="s">
        <v>356</v>
      </c>
      <c r="Q15848" t="s">
        <v>3475</v>
      </c>
    </row>
    <row r="15849" spans="1:17" hidden="1" x14ac:dyDescent="0.25">
      <c r="A15849" t="s">
        <v>61753</v>
      </c>
      <c r="B15849" t="s">
        <v>61754</v>
      </c>
      <c r="C15849" s="1" t="str">
        <f t="shared" si="2338"/>
        <v>21:0793</v>
      </c>
      <c r="D15849" s="1" t="str">
        <f t="shared" si="2339"/>
        <v>21:0223</v>
      </c>
      <c r="E15849" t="s">
        <v>61755</v>
      </c>
      <c r="F15849" t="s">
        <v>61756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 t="s">
        <v>220</v>
      </c>
      <c r="P15849" t="s">
        <v>87</v>
      </c>
      <c r="Q15849" t="s">
        <v>653</v>
      </c>
    </row>
    <row r="15850" spans="1:17" hidden="1" x14ac:dyDescent="0.25">
      <c r="A15850" t="s">
        <v>61757</v>
      </c>
      <c r="B15850" t="s">
        <v>61758</v>
      </c>
      <c r="C15850" s="1" t="str">
        <f t="shared" si="2338"/>
        <v>21:0793</v>
      </c>
      <c r="D15850" s="1" t="str">
        <f t="shared" si="2339"/>
        <v>21:0223</v>
      </c>
      <c r="E15850" t="s">
        <v>61759</v>
      </c>
      <c r="F15850" t="s">
        <v>61760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 t="s">
        <v>5563</v>
      </c>
      <c r="P15850" t="s">
        <v>45</v>
      </c>
      <c r="Q15850" t="s">
        <v>5130</v>
      </c>
    </row>
    <row r="15851" spans="1:17" hidden="1" x14ac:dyDescent="0.25">
      <c r="A15851" t="s">
        <v>61761</v>
      </c>
      <c r="B15851" t="s">
        <v>61762</v>
      </c>
      <c r="C15851" s="1" t="str">
        <f t="shared" si="2338"/>
        <v>21:0793</v>
      </c>
      <c r="D15851" s="1" t="str">
        <f t="shared" si="2339"/>
        <v>21:0223</v>
      </c>
      <c r="E15851" t="s">
        <v>61763</v>
      </c>
      <c r="F15851" t="s">
        <v>61764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 t="s">
        <v>667</v>
      </c>
      <c r="P15851" t="s">
        <v>583</v>
      </c>
      <c r="Q15851" t="s">
        <v>4049</v>
      </c>
    </row>
    <row r="15852" spans="1:17" hidden="1" x14ac:dyDescent="0.25">
      <c r="A15852" t="s">
        <v>61765</v>
      </c>
      <c r="B15852" t="s">
        <v>61766</v>
      </c>
      <c r="C15852" s="1" t="str">
        <f t="shared" si="2338"/>
        <v>21:0793</v>
      </c>
      <c r="D15852" s="1" t="str">
        <f t="shared" si="2339"/>
        <v>21:0223</v>
      </c>
      <c r="E15852" t="s">
        <v>61767</v>
      </c>
      <c r="F15852" t="s">
        <v>61768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 t="s">
        <v>21</v>
      </c>
      <c r="P15852" t="s">
        <v>45</v>
      </c>
      <c r="Q15852" t="s">
        <v>35</v>
      </c>
    </row>
    <row r="15853" spans="1:17" hidden="1" x14ac:dyDescent="0.25">
      <c r="A15853" t="s">
        <v>61769</v>
      </c>
      <c r="B15853" t="s">
        <v>61770</v>
      </c>
      <c r="C15853" s="1" t="str">
        <f t="shared" si="2338"/>
        <v>21:0793</v>
      </c>
      <c r="D15853" s="1" t="str">
        <f t="shared" si="2339"/>
        <v>21:0223</v>
      </c>
      <c r="E15853" t="s">
        <v>61771</v>
      </c>
      <c r="F15853" t="s">
        <v>61772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 t="s">
        <v>14765</v>
      </c>
      <c r="P15853" t="s">
        <v>2943</v>
      </c>
      <c r="Q15853" t="s">
        <v>4049</v>
      </c>
    </row>
    <row r="15854" spans="1:17" hidden="1" x14ac:dyDescent="0.25">
      <c r="A15854" t="s">
        <v>61773</v>
      </c>
      <c r="B15854" t="s">
        <v>61774</v>
      </c>
      <c r="C15854" s="1" t="str">
        <f t="shared" si="2338"/>
        <v>21:0793</v>
      </c>
      <c r="D15854" s="1" t="str">
        <f t="shared" si="2339"/>
        <v>21:0223</v>
      </c>
      <c r="E15854" t="s">
        <v>61775</v>
      </c>
      <c r="F15854" t="s">
        <v>61776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 t="s">
        <v>701</v>
      </c>
      <c r="P15854" t="s">
        <v>22</v>
      </c>
      <c r="Q15854" t="s">
        <v>653</v>
      </c>
    </row>
    <row r="15855" spans="1:17" hidden="1" x14ac:dyDescent="0.25">
      <c r="A15855" t="s">
        <v>61777</v>
      </c>
      <c r="B15855" t="s">
        <v>61778</v>
      </c>
      <c r="C15855" s="1" t="str">
        <f t="shared" si="2338"/>
        <v>21:0793</v>
      </c>
      <c r="D15855" s="1" t="str">
        <f t="shared" si="2339"/>
        <v>21:0223</v>
      </c>
      <c r="E15855" t="s">
        <v>61779</v>
      </c>
      <c r="F15855" t="s">
        <v>61780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 t="s">
        <v>21</v>
      </c>
      <c r="P15855" t="s">
        <v>2943</v>
      </c>
      <c r="Q15855" t="s">
        <v>365</v>
      </c>
    </row>
    <row r="15856" spans="1:17" hidden="1" x14ac:dyDescent="0.25">
      <c r="A15856" t="s">
        <v>61781</v>
      </c>
      <c r="B15856" t="s">
        <v>61782</v>
      </c>
      <c r="C15856" s="1" t="str">
        <f t="shared" si="2338"/>
        <v>21:0793</v>
      </c>
      <c r="D15856" s="1" t="str">
        <f t="shared" si="2339"/>
        <v>21:0223</v>
      </c>
      <c r="E15856" t="s">
        <v>61783</v>
      </c>
      <c r="F15856" t="s">
        <v>61784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 t="s">
        <v>1771</v>
      </c>
      <c r="P15856" t="s">
        <v>2212</v>
      </c>
      <c r="Q15856" t="s">
        <v>5130</v>
      </c>
    </row>
    <row r="15857" spans="1:17" hidden="1" x14ac:dyDescent="0.25">
      <c r="A15857" t="s">
        <v>61785</v>
      </c>
      <c r="B15857" t="s">
        <v>61786</v>
      </c>
      <c r="C15857" s="1" t="str">
        <f t="shared" si="2338"/>
        <v>21:0793</v>
      </c>
      <c r="D15857" s="1" t="str">
        <f t="shared" si="2339"/>
        <v>21:0223</v>
      </c>
      <c r="E15857" t="s">
        <v>61787</v>
      </c>
      <c r="F15857" t="s">
        <v>61788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 t="s">
        <v>21</v>
      </c>
      <c r="P15857" t="s">
        <v>356</v>
      </c>
      <c r="Q15857" t="s">
        <v>365</v>
      </c>
    </row>
    <row r="15858" spans="1:17" hidden="1" x14ac:dyDescent="0.25">
      <c r="A15858" t="s">
        <v>61789</v>
      </c>
      <c r="B15858" t="s">
        <v>61790</v>
      </c>
      <c r="C15858" s="1" t="str">
        <f t="shared" si="2338"/>
        <v>21:0793</v>
      </c>
      <c r="D15858" s="1" t="str">
        <f t="shared" si="2339"/>
        <v>21:0223</v>
      </c>
      <c r="E15858" t="s">
        <v>61791</v>
      </c>
      <c r="F15858" t="s">
        <v>61792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 t="s">
        <v>19429</v>
      </c>
      <c r="P15858" t="s">
        <v>583</v>
      </c>
      <c r="Q15858" t="s">
        <v>4049</v>
      </c>
    </row>
    <row r="15859" spans="1:17" hidden="1" x14ac:dyDescent="0.25">
      <c r="A15859" t="s">
        <v>61793</v>
      </c>
      <c r="B15859" t="s">
        <v>61794</v>
      </c>
      <c r="C15859" s="1" t="str">
        <f t="shared" si="2338"/>
        <v>21:0793</v>
      </c>
      <c r="D15859" s="1" t="str">
        <f t="shared" si="2339"/>
        <v>21:0223</v>
      </c>
      <c r="E15859" t="s">
        <v>61795</v>
      </c>
      <c r="F15859" t="s">
        <v>61796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 t="s">
        <v>2379</v>
      </c>
      <c r="P15859" t="s">
        <v>631</v>
      </c>
      <c r="Q15859" t="s">
        <v>5130</v>
      </c>
    </row>
    <row r="15860" spans="1:17" hidden="1" x14ac:dyDescent="0.25">
      <c r="A15860" t="s">
        <v>61797</v>
      </c>
      <c r="B15860" t="s">
        <v>61798</v>
      </c>
      <c r="C15860" s="1" t="str">
        <f t="shared" si="2338"/>
        <v>21:0793</v>
      </c>
      <c r="D15860" s="1" t="str">
        <f t="shared" si="2339"/>
        <v>21:0223</v>
      </c>
      <c r="E15860" t="s">
        <v>61799</v>
      </c>
      <c r="F15860" t="s">
        <v>61800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 t="s">
        <v>1597</v>
      </c>
      <c r="P15860" t="s">
        <v>1515</v>
      </c>
      <c r="Q15860" t="s">
        <v>5130</v>
      </c>
    </row>
    <row r="15861" spans="1:17" hidden="1" x14ac:dyDescent="0.25">
      <c r="A15861" t="s">
        <v>61801</v>
      </c>
      <c r="B15861" t="s">
        <v>61802</v>
      </c>
      <c r="C15861" s="1" t="str">
        <f t="shared" si="2338"/>
        <v>21:0793</v>
      </c>
      <c r="D15861" s="1" t="str">
        <f t="shared" si="2339"/>
        <v>21:0223</v>
      </c>
      <c r="E15861" t="s">
        <v>61803</v>
      </c>
      <c r="F15861" t="s">
        <v>61804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 t="s">
        <v>64</v>
      </c>
      <c r="P15861" t="s">
        <v>583</v>
      </c>
      <c r="Q15861" t="s">
        <v>392</v>
      </c>
    </row>
    <row r="15862" spans="1:17" hidden="1" x14ac:dyDescent="0.25">
      <c r="A15862" t="s">
        <v>61805</v>
      </c>
      <c r="B15862" t="s">
        <v>61806</v>
      </c>
      <c r="C15862" s="1" t="str">
        <f t="shared" si="2338"/>
        <v>21:0793</v>
      </c>
      <c r="D15862" s="1" t="str">
        <f t="shared" si="2339"/>
        <v>21:0223</v>
      </c>
      <c r="E15862" t="s">
        <v>61807</v>
      </c>
      <c r="F15862" t="s">
        <v>61808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 t="s">
        <v>3022</v>
      </c>
      <c r="P15862" t="s">
        <v>356</v>
      </c>
      <c r="Q15862" t="s">
        <v>653</v>
      </c>
    </row>
    <row r="15863" spans="1:17" hidden="1" x14ac:dyDescent="0.25">
      <c r="A15863" t="s">
        <v>61809</v>
      </c>
      <c r="B15863" t="s">
        <v>61810</v>
      </c>
      <c r="C15863" s="1" t="str">
        <f t="shared" si="2338"/>
        <v>21:0793</v>
      </c>
      <c r="D15863" s="1" t="str">
        <f t="shared" si="2339"/>
        <v>21:0223</v>
      </c>
      <c r="E15863" t="s">
        <v>61811</v>
      </c>
      <c r="F15863" t="s">
        <v>61812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 t="s">
        <v>21</v>
      </c>
      <c r="P15863" t="s">
        <v>356</v>
      </c>
      <c r="Q15863" t="s">
        <v>392</v>
      </c>
    </row>
    <row r="15864" spans="1:17" hidden="1" x14ac:dyDescent="0.25">
      <c r="A15864" t="s">
        <v>61813</v>
      </c>
      <c r="B15864" t="s">
        <v>61814</v>
      </c>
      <c r="C15864" s="1" t="str">
        <f t="shared" si="2338"/>
        <v>21:0793</v>
      </c>
      <c r="D15864" s="1" t="str">
        <f t="shared" si="2339"/>
        <v>21:0223</v>
      </c>
      <c r="E15864" t="s">
        <v>61815</v>
      </c>
      <c r="F15864" t="s">
        <v>61816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 t="s">
        <v>588</v>
      </c>
      <c r="P15864" t="s">
        <v>631</v>
      </c>
      <c r="Q15864" t="s">
        <v>398</v>
      </c>
    </row>
    <row r="15865" spans="1:17" hidden="1" x14ac:dyDescent="0.25">
      <c r="A15865" t="s">
        <v>61817</v>
      </c>
      <c r="B15865" t="s">
        <v>61818</v>
      </c>
      <c r="C15865" s="1" t="str">
        <f t="shared" si="2338"/>
        <v>21:0793</v>
      </c>
      <c r="D15865" s="1" t="str">
        <f t="shared" si="2339"/>
        <v>21:0223</v>
      </c>
      <c r="E15865" t="s">
        <v>61815</v>
      </c>
      <c r="F15865" t="s">
        <v>61819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 t="s">
        <v>1818</v>
      </c>
      <c r="P15865" t="s">
        <v>1598</v>
      </c>
      <c r="Q15865" t="s">
        <v>398</v>
      </c>
    </row>
    <row r="15866" spans="1:17" hidden="1" x14ac:dyDescent="0.25">
      <c r="A15866" t="s">
        <v>61820</v>
      </c>
      <c r="B15866" t="s">
        <v>61821</v>
      </c>
      <c r="C15866" s="1" t="str">
        <f t="shared" si="2338"/>
        <v>21:0793</v>
      </c>
      <c r="D15866" s="1" t="str">
        <f t="shared" si="2339"/>
        <v>21:0223</v>
      </c>
      <c r="E15866" t="s">
        <v>61822</v>
      </c>
      <c r="F15866" t="s">
        <v>61823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 t="s">
        <v>551</v>
      </c>
      <c r="P15866" t="s">
        <v>2943</v>
      </c>
      <c r="Q15866" t="s">
        <v>365</v>
      </c>
    </row>
    <row r="15867" spans="1:17" hidden="1" x14ac:dyDescent="0.25">
      <c r="A15867" t="s">
        <v>61824</v>
      </c>
      <c r="B15867" t="s">
        <v>61825</v>
      </c>
      <c r="C15867" s="1" t="str">
        <f t="shared" si="2338"/>
        <v>21:0793</v>
      </c>
      <c r="D15867" s="1" t="str">
        <f>HYPERLINK("http://geochem.nrcan.gc.ca/cdogs/content/svy/svy_e.htm", "")</f>
        <v/>
      </c>
      <c r="G15867" s="1" t="str">
        <f>HYPERLINK("http://geochem.nrcan.gc.ca/cdogs/content/cr_/cr_00089_e.htm", "89")</f>
        <v>89</v>
      </c>
      <c r="J15867" t="s">
        <v>11703</v>
      </c>
      <c r="K15867" t="s">
        <v>11704</v>
      </c>
      <c r="O15867" t="s">
        <v>8030</v>
      </c>
      <c r="P15867" t="s">
        <v>5368</v>
      </c>
      <c r="Q15867" t="s">
        <v>398</v>
      </c>
    </row>
    <row r="15868" spans="1:17" hidden="1" x14ac:dyDescent="0.25">
      <c r="A15868" t="s">
        <v>61826</v>
      </c>
      <c r="B15868" t="s">
        <v>61827</v>
      </c>
      <c r="C15868" s="1" t="str">
        <f t="shared" si="2338"/>
        <v>21:0793</v>
      </c>
      <c r="D15868" s="1" t="str">
        <f t="shared" ref="D15868:D15884" si="2342">HYPERLINK("http://geochem.nrcan.gc.ca/cdogs/content/svy/svy210223_e.htm", "21:0223")</f>
        <v>21:0223</v>
      </c>
      <c r="E15868" t="s">
        <v>61828</v>
      </c>
      <c r="F15868" t="s">
        <v>61829</v>
      </c>
      <c r="H15868">
        <v>63.393455699999997</v>
      </c>
      <c r="I15868">
        <v>-133.68914849999999</v>
      </c>
      <c r="J15868" s="1" t="str">
        <f t="shared" ref="J15868:J15884" si="2343">HYPERLINK("http://geochem.nrcan.gc.ca/cdogs/content/kwd/kwd020018_e.htm", "Fluid (stream)")</f>
        <v>Fluid (stream)</v>
      </c>
      <c r="K15868" s="1" t="str">
        <f t="shared" ref="K15868:K15884" si="2344">HYPERLINK("http://geochem.nrcan.gc.ca/cdogs/content/kwd/kwd080007_e.htm", "Untreated Water")</f>
        <v>Untreated Water</v>
      </c>
      <c r="O15868" t="s">
        <v>244</v>
      </c>
      <c r="P15868" t="s">
        <v>2943</v>
      </c>
      <c r="Q15868" t="s">
        <v>398</v>
      </c>
    </row>
    <row r="15869" spans="1:17" hidden="1" x14ac:dyDescent="0.25">
      <c r="A15869" t="s">
        <v>61830</v>
      </c>
      <c r="B15869" t="s">
        <v>61831</v>
      </c>
      <c r="C15869" s="1" t="str">
        <f t="shared" si="2338"/>
        <v>21:0793</v>
      </c>
      <c r="D15869" s="1" t="str">
        <f t="shared" si="2342"/>
        <v>21:0223</v>
      </c>
      <c r="E15869" t="s">
        <v>61832</v>
      </c>
      <c r="F15869" t="s">
        <v>61833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 t="s">
        <v>244</v>
      </c>
      <c r="P15869" t="s">
        <v>658</v>
      </c>
      <c r="Q15869" t="s">
        <v>522</v>
      </c>
    </row>
    <row r="15870" spans="1:17" hidden="1" x14ac:dyDescent="0.25">
      <c r="A15870" t="s">
        <v>61834</v>
      </c>
      <c r="B15870" t="s">
        <v>61835</v>
      </c>
      <c r="C15870" s="1" t="str">
        <f t="shared" si="2338"/>
        <v>21:0793</v>
      </c>
      <c r="D15870" s="1" t="str">
        <f t="shared" si="2342"/>
        <v>21:0223</v>
      </c>
      <c r="E15870" t="s">
        <v>61836</v>
      </c>
      <c r="F15870" t="s">
        <v>61837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 t="s">
        <v>21</v>
      </c>
      <c r="P15870" t="s">
        <v>636</v>
      </c>
      <c r="Q15870" t="s">
        <v>522</v>
      </c>
    </row>
    <row r="15871" spans="1:17" hidden="1" x14ac:dyDescent="0.25">
      <c r="A15871" t="s">
        <v>61838</v>
      </c>
      <c r="B15871" t="s">
        <v>61839</v>
      </c>
      <c r="C15871" s="1" t="str">
        <f t="shared" si="2338"/>
        <v>21:0793</v>
      </c>
      <c r="D15871" s="1" t="str">
        <f t="shared" si="2342"/>
        <v>21:0223</v>
      </c>
      <c r="E15871" t="s">
        <v>61840</v>
      </c>
      <c r="F15871" t="s">
        <v>61841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 t="s">
        <v>21</v>
      </c>
      <c r="P15871" t="s">
        <v>2943</v>
      </c>
      <c r="Q15871" t="s">
        <v>59</v>
      </c>
    </row>
    <row r="15872" spans="1:17" hidden="1" x14ac:dyDescent="0.25">
      <c r="A15872" t="s">
        <v>61842</v>
      </c>
      <c r="B15872" t="s">
        <v>61843</v>
      </c>
      <c r="C15872" s="1" t="str">
        <f t="shared" si="2338"/>
        <v>21:0793</v>
      </c>
      <c r="D15872" s="1" t="str">
        <f t="shared" si="2342"/>
        <v>21:0223</v>
      </c>
      <c r="E15872" t="s">
        <v>61844</v>
      </c>
      <c r="F15872" t="s">
        <v>61845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 t="s">
        <v>3672</v>
      </c>
      <c r="P15872" t="s">
        <v>1515</v>
      </c>
      <c r="Q15872" t="s">
        <v>3475</v>
      </c>
    </row>
    <row r="15873" spans="1:17" hidden="1" x14ac:dyDescent="0.25">
      <c r="A15873" t="s">
        <v>61846</v>
      </c>
      <c r="B15873" t="s">
        <v>61847</v>
      </c>
      <c r="C15873" s="1" t="str">
        <f t="shared" si="2338"/>
        <v>21:0793</v>
      </c>
      <c r="D15873" s="1" t="str">
        <f t="shared" si="2342"/>
        <v>21:0223</v>
      </c>
      <c r="E15873" t="s">
        <v>61848</v>
      </c>
      <c r="F15873" t="s">
        <v>61849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 t="s">
        <v>225</v>
      </c>
      <c r="P15873" t="s">
        <v>356</v>
      </c>
      <c r="Q15873" t="s">
        <v>365</v>
      </c>
    </row>
    <row r="15874" spans="1:17" hidden="1" x14ac:dyDescent="0.25">
      <c r="A15874" t="s">
        <v>61850</v>
      </c>
      <c r="B15874" t="s">
        <v>61851</v>
      </c>
      <c r="C15874" s="1" t="str">
        <f t="shared" si="2338"/>
        <v>21:0793</v>
      </c>
      <c r="D15874" s="1" t="str">
        <f t="shared" si="2342"/>
        <v>21:0223</v>
      </c>
      <c r="E15874" t="s">
        <v>61852</v>
      </c>
      <c r="F15874" t="s">
        <v>61853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 t="s">
        <v>5793</v>
      </c>
      <c r="P15874" t="s">
        <v>356</v>
      </c>
      <c r="Q15874" t="s">
        <v>3475</v>
      </c>
    </row>
    <row r="15875" spans="1:17" hidden="1" x14ac:dyDescent="0.25">
      <c r="A15875" t="s">
        <v>61854</v>
      </c>
      <c r="B15875" t="s">
        <v>61855</v>
      </c>
      <c r="C15875" s="1" t="str">
        <f t="shared" si="2338"/>
        <v>21:0793</v>
      </c>
      <c r="D15875" s="1" t="str">
        <f t="shared" si="2342"/>
        <v>21:0223</v>
      </c>
      <c r="E15875" t="s">
        <v>61856</v>
      </c>
      <c r="F15875" t="s">
        <v>61857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 t="s">
        <v>6000</v>
      </c>
      <c r="P15875" t="s">
        <v>22</v>
      </c>
      <c r="Q15875" t="s">
        <v>5130</v>
      </c>
    </row>
    <row r="15876" spans="1:17" hidden="1" x14ac:dyDescent="0.25">
      <c r="A15876" t="s">
        <v>61858</v>
      </c>
      <c r="B15876" t="s">
        <v>61859</v>
      </c>
      <c r="C15876" s="1" t="str">
        <f t="shared" si="2338"/>
        <v>21:0793</v>
      </c>
      <c r="D15876" s="1" t="str">
        <f t="shared" si="2342"/>
        <v>21:0223</v>
      </c>
      <c r="E15876" t="s">
        <v>61860</v>
      </c>
      <c r="F15876" t="s">
        <v>61861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 t="s">
        <v>20887</v>
      </c>
      <c r="P15876" t="s">
        <v>45</v>
      </c>
      <c r="Q15876" t="s">
        <v>653</v>
      </c>
    </row>
    <row r="15877" spans="1:17" hidden="1" x14ac:dyDescent="0.25">
      <c r="A15877" t="s">
        <v>61862</v>
      </c>
      <c r="B15877" t="s">
        <v>61863</v>
      </c>
      <c r="C15877" s="1" t="str">
        <f t="shared" si="2338"/>
        <v>21:0793</v>
      </c>
      <c r="D15877" s="1" t="str">
        <f t="shared" si="2342"/>
        <v>21:0223</v>
      </c>
      <c r="E15877" t="s">
        <v>61864</v>
      </c>
      <c r="F15877" t="s">
        <v>61865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 t="s">
        <v>3560</v>
      </c>
      <c r="P15877" t="s">
        <v>356</v>
      </c>
      <c r="Q15877" t="s">
        <v>653</v>
      </c>
    </row>
    <row r="15878" spans="1:17" hidden="1" x14ac:dyDescent="0.25">
      <c r="A15878" t="s">
        <v>61866</v>
      </c>
      <c r="B15878" t="s">
        <v>61867</v>
      </c>
      <c r="C15878" s="1" t="str">
        <f t="shared" si="2338"/>
        <v>21:0793</v>
      </c>
      <c r="D15878" s="1" t="str">
        <f t="shared" si="2342"/>
        <v>21:0223</v>
      </c>
      <c r="E15878" t="s">
        <v>61868</v>
      </c>
      <c r="F15878" t="s">
        <v>61869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 t="s">
        <v>15079</v>
      </c>
      <c r="P15878" t="s">
        <v>45</v>
      </c>
      <c r="Q15878" t="s">
        <v>4049</v>
      </c>
    </row>
    <row r="15879" spans="1:17" hidden="1" x14ac:dyDescent="0.25">
      <c r="A15879" t="s">
        <v>61870</v>
      </c>
      <c r="B15879" t="s">
        <v>61871</v>
      </c>
      <c r="C15879" s="1" t="str">
        <f t="shared" si="2338"/>
        <v>21:0793</v>
      </c>
      <c r="D15879" s="1" t="str">
        <f t="shared" si="2342"/>
        <v>21:0223</v>
      </c>
      <c r="E15879" t="s">
        <v>61868</v>
      </c>
      <c r="F15879" t="s">
        <v>61872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 t="s">
        <v>11795</v>
      </c>
      <c r="P15879" t="s">
        <v>45</v>
      </c>
      <c r="Q15879" t="s">
        <v>4049</v>
      </c>
    </row>
    <row r="15880" spans="1:17" hidden="1" x14ac:dyDescent="0.25">
      <c r="A15880" t="s">
        <v>61873</v>
      </c>
      <c r="B15880" t="s">
        <v>61874</v>
      </c>
      <c r="C15880" s="1" t="str">
        <f t="shared" si="2338"/>
        <v>21:0793</v>
      </c>
      <c r="D15880" s="1" t="str">
        <f t="shared" si="2342"/>
        <v>21:0223</v>
      </c>
      <c r="E15880" t="s">
        <v>61875</v>
      </c>
      <c r="F15880" t="s">
        <v>61876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 t="s">
        <v>21</v>
      </c>
      <c r="P15880" t="s">
        <v>2943</v>
      </c>
      <c r="Q15880" t="s">
        <v>365</v>
      </c>
    </row>
    <row r="15881" spans="1:17" hidden="1" x14ac:dyDescent="0.25">
      <c r="A15881" t="s">
        <v>61877</v>
      </c>
      <c r="B15881" t="s">
        <v>61878</v>
      </c>
      <c r="C15881" s="1" t="str">
        <f t="shared" si="2338"/>
        <v>21:0793</v>
      </c>
      <c r="D15881" s="1" t="str">
        <f t="shared" si="2342"/>
        <v>21:0223</v>
      </c>
      <c r="E15881" t="s">
        <v>61879</v>
      </c>
      <c r="F15881" t="s">
        <v>61880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 t="s">
        <v>220</v>
      </c>
      <c r="P15881" t="s">
        <v>658</v>
      </c>
      <c r="Q15881" t="s">
        <v>398</v>
      </c>
    </row>
    <row r="15882" spans="1:17" hidden="1" x14ac:dyDescent="0.25">
      <c r="A15882" t="s">
        <v>61881</v>
      </c>
      <c r="B15882" t="s">
        <v>61882</v>
      </c>
      <c r="C15882" s="1" t="str">
        <f t="shared" si="2338"/>
        <v>21:0793</v>
      </c>
      <c r="D15882" s="1" t="str">
        <f t="shared" si="2342"/>
        <v>21:0223</v>
      </c>
      <c r="E15882" t="s">
        <v>61883</v>
      </c>
      <c r="F15882" t="s">
        <v>61884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 t="s">
        <v>588</v>
      </c>
      <c r="P15882" t="s">
        <v>356</v>
      </c>
      <c r="Q15882" t="s">
        <v>398</v>
      </c>
    </row>
    <row r="15883" spans="1:17" hidden="1" x14ac:dyDescent="0.25">
      <c r="A15883" t="s">
        <v>61885</v>
      </c>
      <c r="B15883" t="s">
        <v>61886</v>
      </c>
      <c r="C15883" s="1" t="str">
        <f t="shared" si="2338"/>
        <v>21:0793</v>
      </c>
      <c r="D15883" s="1" t="str">
        <f t="shared" si="2342"/>
        <v>21:0223</v>
      </c>
      <c r="E15883" t="s">
        <v>61887</v>
      </c>
      <c r="F15883" t="s">
        <v>61888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 t="s">
        <v>220</v>
      </c>
      <c r="P15883" t="s">
        <v>45</v>
      </c>
      <c r="Q15883" t="s">
        <v>392</v>
      </c>
    </row>
    <row r="15884" spans="1:17" hidden="1" x14ac:dyDescent="0.25">
      <c r="A15884" t="s">
        <v>61889</v>
      </c>
      <c r="B15884" t="s">
        <v>61890</v>
      </c>
      <c r="C15884" s="1" t="str">
        <f t="shared" si="2338"/>
        <v>21:0793</v>
      </c>
      <c r="D15884" s="1" t="str">
        <f t="shared" si="2342"/>
        <v>21:0223</v>
      </c>
      <c r="E15884" t="s">
        <v>61891</v>
      </c>
      <c r="F15884" t="s">
        <v>61892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 t="s">
        <v>220</v>
      </c>
      <c r="P15884" t="s">
        <v>45</v>
      </c>
      <c r="Q15884" t="s">
        <v>653</v>
      </c>
    </row>
    <row r="15885" spans="1:17" hidden="1" x14ac:dyDescent="0.25">
      <c r="A15885" t="s">
        <v>61893</v>
      </c>
      <c r="B15885" t="s">
        <v>61894</v>
      </c>
      <c r="C15885" s="1" t="str">
        <f t="shared" si="2338"/>
        <v>21:0793</v>
      </c>
      <c r="D15885" s="1" t="str">
        <f>HYPERLINK("http://geochem.nrcan.gc.ca/cdogs/content/svy/svy_e.htm", "")</f>
        <v/>
      </c>
      <c r="G15885" s="1" t="str">
        <f>HYPERLINK("http://geochem.nrcan.gc.ca/cdogs/content/cr_/cr_00089_e.htm", "89")</f>
        <v>89</v>
      </c>
      <c r="J15885" t="s">
        <v>11703</v>
      </c>
      <c r="K15885" t="s">
        <v>11704</v>
      </c>
      <c r="O15885" t="s">
        <v>10710</v>
      </c>
      <c r="P15885" t="s">
        <v>830</v>
      </c>
      <c r="Q15885" t="s">
        <v>398</v>
      </c>
    </row>
    <row r="15886" spans="1:17" hidden="1" x14ac:dyDescent="0.25">
      <c r="A15886" t="s">
        <v>61895</v>
      </c>
      <c r="B15886" t="s">
        <v>61896</v>
      </c>
      <c r="C15886" s="1" t="str">
        <f t="shared" si="2338"/>
        <v>21:0793</v>
      </c>
      <c r="D15886" s="1" t="str">
        <f>HYPERLINK("http://geochem.nrcan.gc.ca/cdogs/content/svy/svy210223_e.htm", "21:0223")</f>
        <v>21:0223</v>
      </c>
      <c r="E15886" t="s">
        <v>61897</v>
      </c>
      <c r="F15886" t="s">
        <v>61898</v>
      </c>
      <c r="H15886">
        <v>63.470022499999999</v>
      </c>
      <c r="I15886">
        <v>-133.44827190000001</v>
      </c>
      <c r="J15886" s="1" t="str">
        <f>HYPERLINK("http://geochem.nrcan.gc.ca/cdogs/content/kwd/kwd020018_e.htm", "Fluid (stream)")</f>
        <v>Fluid (stream)</v>
      </c>
      <c r="K15886" s="1" t="str">
        <f>HYPERLINK("http://geochem.nrcan.gc.ca/cdogs/content/kwd/kwd080007_e.htm", "Untreated Water")</f>
        <v>Untreated Water</v>
      </c>
      <c r="O15886" t="s">
        <v>6124</v>
      </c>
      <c r="P15886" t="s">
        <v>356</v>
      </c>
      <c r="Q15886" t="s">
        <v>3475</v>
      </c>
    </row>
    <row r="15887" spans="1:17" hidden="1" x14ac:dyDescent="0.25">
      <c r="A15887" t="s">
        <v>61899</v>
      </c>
      <c r="B15887" t="s">
        <v>61900</v>
      </c>
      <c r="C15887" s="1" t="str">
        <f t="shared" si="2338"/>
        <v>21:0793</v>
      </c>
      <c r="D15887" s="1" t="str">
        <f>HYPERLINK("http://geochem.nrcan.gc.ca/cdogs/content/svy/svy210223_e.htm", "21:0223")</f>
        <v>21:0223</v>
      </c>
      <c r="E15887" t="s">
        <v>61901</v>
      </c>
      <c r="F15887" t="s">
        <v>61902</v>
      </c>
      <c r="H15887">
        <v>63.466445200000003</v>
      </c>
      <c r="I15887">
        <v>-133.48639080000001</v>
      </c>
      <c r="J15887" s="1" t="str">
        <f>HYPERLINK("http://geochem.nrcan.gc.ca/cdogs/content/kwd/kwd020018_e.htm", "Fluid (stream)")</f>
        <v>Fluid (stream)</v>
      </c>
      <c r="K15887" s="1" t="str">
        <f>HYPERLINK("http://geochem.nrcan.gc.ca/cdogs/content/kwd/kwd080007_e.htm", "Untreated Water")</f>
        <v>Untreated Water</v>
      </c>
      <c r="O15887" t="s">
        <v>7860</v>
      </c>
      <c r="P15887" t="s">
        <v>356</v>
      </c>
      <c r="Q15887" t="s">
        <v>653</v>
      </c>
    </row>
    <row r="15888" spans="1:17" hidden="1" x14ac:dyDescent="0.25">
      <c r="A15888" t="s">
        <v>61903</v>
      </c>
      <c r="B15888" t="s">
        <v>61904</v>
      </c>
      <c r="C15888" s="1" t="str">
        <f t="shared" si="2338"/>
        <v>21:0793</v>
      </c>
      <c r="D15888" s="1" t="str">
        <f>HYPERLINK("http://geochem.nrcan.gc.ca/cdogs/content/svy/svy210223_e.htm", "21:0223")</f>
        <v>21:0223</v>
      </c>
      <c r="E15888" t="s">
        <v>61905</v>
      </c>
      <c r="F15888" t="s">
        <v>61906</v>
      </c>
      <c r="H15888">
        <v>63.455402300000003</v>
      </c>
      <c r="I15888">
        <v>-133.52233709999999</v>
      </c>
      <c r="J15888" s="1" t="str">
        <f>HYPERLINK("http://geochem.nrcan.gc.ca/cdogs/content/kwd/kwd020018_e.htm", "Fluid (stream)")</f>
        <v>Fluid (stream)</v>
      </c>
      <c r="K15888" s="1" t="str">
        <f>HYPERLINK("http://geochem.nrcan.gc.ca/cdogs/content/kwd/kwd080007_e.htm", "Untreated Water")</f>
        <v>Untreated Water</v>
      </c>
      <c r="O15888" t="s">
        <v>2120</v>
      </c>
      <c r="P15888" t="s">
        <v>583</v>
      </c>
      <c r="Q15888" t="s">
        <v>3475</v>
      </c>
    </row>
    <row r="15889" spans="1:17" hidden="1" x14ac:dyDescent="0.25">
      <c r="A15889" t="s">
        <v>61907</v>
      </c>
      <c r="B15889" t="s">
        <v>61908</v>
      </c>
      <c r="C15889" s="1" t="str">
        <f t="shared" si="2338"/>
        <v>21:0793</v>
      </c>
      <c r="D15889" s="1" t="str">
        <f>HYPERLINK("http://geochem.nrcan.gc.ca/cdogs/content/svy/svy210223_e.htm", "21:0223")</f>
        <v>21:0223</v>
      </c>
      <c r="E15889" t="s">
        <v>61909</v>
      </c>
      <c r="F15889" t="s">
        <v>61910</v>
      </c>
      <c r="H15889">
        <v>63.4359465</v>
      </c>
      <c r="I15889">
        <v>-133.53340249999999</v>
      </c>
      <c r="J15889" s="1" t="str">
        <f>HYPERLINK("http://geochem.nrcan.gc.ca/cdogs/content/kwd/kwd020018_e.htm", "Fluid (stream)")</f>
        <v>Fluid (stream)</v>
      </c>
      <c r="K15889" s="1" t="str">
        <f>HYPERLINK("http://geochem.nrcan.gc.ca/cdogs/content/kwd/kwd080007_e.htm", "Untreated Water")</f>
        <v>Untreated Water</v>
      </c>
      <c r="O15889" t="s">
        <v>2129</v>
      </c>
      <c r="P15889" t="s">
        <v>45</v>
      </c>
      <c r="Q15889" t="s">
        <v>5130</v>
      </c>
    </row>
    <row r="15890" spans="1:17" hidden="1" x14ac:dyDescent="0.25">
      <c r="A15890" t="s">
        <v>61911</v>
      </c>
      <c r="B15890" t="s">
        <v>61912</v>
      </c>
      <c r="C15890" s="1" t="str">
        <f t="shared" si="2338"/>
        <v>21:0793</v>
      </c>
      <c r="D15890" s="1" t="str">
        <f>HYPERLINK("http://geochem.nrcan.gc.ca/cdogs/content/svy/svy210223_e.htm", "21:0223")</f>
        <v>21:0223</v>
      </c>
      <c r="E15890" t="s">
        <v>61913</v>
      </c>
      <c r="F15890" t="s">
        <v>61914</v>
      </c>
      <c r="H15890">
        <v>63.433171799999997</v>
      </c>
      <c r="I15890">
        <v>-133.58317030000001</v>
      </c>
      <c r="J15890" s="1" t="str">
        <f>HYPERLINK("http://geochem.nrcan.gc.ca/cdogs/content/kwd/kwd020018_e.htm", "Fluid (stream)")</f>
        <v>Fluid (stream)</v>
      </c>
      <c r="K15890" s="1" t="str">
        <f>HYPERLINK("http://geochem.nrcan.gc.ca/cdogs/content/kwd/kwd080007_e.htm", "Untreated Water")</f>
        <v>Untreated Water</v>
      </c>
      <c r="O15890" t="s">
        <v>607</v>
      </c>
      <c r="P15890" t="s">
        <v>45</v>
      </c>
      <c r="Q15890" t="s">
        <v>5130</v>
      </c>
    </row>
    <row r="15891" spans="1:17" hidden="1" x14ac:dyDescent="0.25">
      <c r="A15891" t="s">
        <v>61915</v>
      </c>
      <c r="B15891" t="s">
        <v>61916</v>
      </c>
      <c r="C15891" s="1" t="str">
        <f t="shared" si="2338"/>
        <v>21:0793</v>
      </c>
      <c r="D15891" s="1" t="str">
        <f>HYPERLINK("http://geochem.nrcan.gc.ca/cdogs/content/svy/svy_e.htm", "")</f>
        <v/>
      </c>
      <c r="G15891" s="1" t="str">
        <f>HYPERLINK("http://geochem.nrcan.gc.ca/cdogs/content/cr_/cr_00089_e.htm", "89")</f>
        <v>89</v>
      </c>
      <c r="J15891" t="s">
        <v>11703</v>
      </c>
      <c r="K15891" t="s">
        <v>11704</v>
      </c>
      <c r="O15891" t="s">
        <v>23720</v>
      </c>
      <c r="P15891" t="s">
        <v>5755</v>
      </c>
      <c r="Q15891" t="s">
        <v>365</v>
      </c>
    </row>
    <row r="15892" spans="1:17" hidden="1" x14ac:dyDescent="0.25">
      <c r="A15892" t="s">
        <v>61917</v>
      </c>
      <c r="B15892" t="s">
        <v>61918</v>
      </c>
      <c r="C15892" s="1" t="str">
        <f t="shared" si="2338"/>
        <v>21:0793</v>
      </c>
      <c r="D15892" s="1" t="str">
        <f t="shared" ref="D15892:D15919" si="2345">HYPERLINK("http://geochem.nrcan.gc.ca/cdogs/content/svy/svy210223_e.htm", "21:0223")</f>
        <v>21:0223</v>
      </c>
      <c r="E15892" t="s">
        <v>61919</v>
      </c>
      <c r="F15892" t="s">
        <v>61920</v>
      </c>
      <c r="H15892">
        <v>63.4178675</v>
      </c>
      <c r="I15892">
        <v>-133.5923799</v>
      </c>
      <c r="J15892" s="1" t="str">
        <f t="shared" ref="J15892:J15919" si="2346">HYPERLINK("http://geochem.nrcan.gc.ca/cdogs/content/kwd/kwd020018_e.htm", "Fluid (stream)")</f>
        <v>Fluid (stream)</v>
      </c>
      <c r="K15892" s="1" t="str">
        <f t="shared" ref="K15892:K15919" si="2347">HYPERLINK("http://geochem.nrcan.gc.ca/cdogs/content/kwd/kwd080007_e.htm", "Untreated Water")</f>
        <v>Untreated Water</v>
      </c>
      <c r="O15892" t="s">
        <v>21</v>
      </c>
      <c r="P15892" t="s">
        <v>22</v>
      </c>
      <c r="Q15892" t="s">
        <v>365</v>
      </c>
    </row>
    <row r="15893" spans="1:17" hidden="1" x14ac:dyDescent="0.25">
      <c r="A15893" t="s">
        <v>61921</v>
      </c>
      <c r="B15893" t="s">
        <v>61922</v>
      </c>
      <c r="C15893" s="1" t="str">
        <f t="shared" si="2338"/>
        <v>21:0793</v>
      </c>
      <c r="D15893" s="1" t="str">
        <f t="shared" si="2345"/>
        <v>21:0223</v>
      </c>
      <c r="E15893" t="s">
        <v>61923</v>
      </c>
      <c r="F15893" t="s">
        <v>61924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 t="s">
        <v>21</v>
      </c>
      <c r="P15893" t="s">
        <v>22</v>
      </c>
      <c r="Q15893" t="s">
        <v>522</v>
      </c>
    </row>
    <row r="15894" spans="1:17" hidden="1" x14ac:dyDescent="0.25">
      <c r="A15894" t="s">
        <v>61925</v>
      </c>
      <c r="B15894" t="s">
        <v>61926</v>
      </c>
      <c r="C15894" s="1" t="str">
        <f t="shared" si="2338"/>
        <v>21:0793</v>
      </c>
      <c r="D15894" s="1" t="str">
        <f t="shared" si="2345"/>
        <v>21:0223</v>
      </c>
      <c r="E15894" t="s">
        <v>61927</v>
      </c>
      <c r="F15894" t="s">
        <v>61928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 t="s">
        <v>21</v>
      </c>
      <c r="P15894" t="s">
        <v>356</v>
      </c>
      <c r="Q15894" t="s">
        <v>23</v>
      </c>
    </row>
    <row r="15895" spans="1:17" hidden="1" x14ac:dyDescent="0.25">
      <c r="A15895" t="s">
        <v>61929</v>
      </c>
      <c r="B15895" t="s">
        <v>61930</v>
      </c>
      <c r="C15895" s="1" t="str">
        <f t="shared" si="2338"/>
        <v>21:0793</v>
      </c>
      <c r="D15895" s="1" t="str">
        <f t="shared" si="2345"/>
        <v>21:0223</v>
      </c>
      <c r="E15895" t="s">
        <v>61931</v>
      </c>
      <c r="F15895" t="s">
        <v>61932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 t="s">
        <v>21</v>
      </c>
      <c r="P15895" t="s">
        <v>45</v>
      </c>
      <c r="Q15895" t="s">
        <v>23</v>
      </c>
    </row>
    <row r="15896" spans="1:17" hidden="1" x14ac:dyDescent="0.25">
      <c r="A15896" t="s">
        <v>61933</v>
      </c>
      <c r="B15896" t="s">
        <v>61934</v>
      </c>
      <c r="C15896" s="1" t="str">
        <f t="shared" si="2338"/>
        <v>21:0793</v>
      </c>
      <c r="D15896" s="1" t="str">
        <f t="shared" si="2345"/>
        <v>21:0223</v>
      </c>
      <c r="E15896" t="s">
        <v>61935</v>
      </c>
      <c r="F15896" t="s">
        <v>61936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 t="s">
        <v>64</v>
      </c>
      <c r="P15896" t="s">
        <v>45</v>
      </c>
      <c r="Q15896" t="s">
        <v>522</v>
      </c>
    </row>
    <row r="15897" spans="1:17" hidden="1" x14ac:dyDescent="0.25">
      <c r="A15897" t="s">
        <v>61937</v>
      </c>
      <c r="B15897" t="s">
        <v>61938</v>
      </c>
      <c r="C15897" s="1" t="str">
        <f t="shared" si="2338"/>
        <v>21:0793</v>
      </c>
      <c r="D15897" s="1" t="str">
        <f t="shared" si="2345"/>
        <v>21:0223</v>
      </c>
      <c r="E15897" t="s">
        <v>61939</v>
      </c>
      <c r="F15897" t="s">
        <v>61940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 t="s">
        <v>21</v>
      </c>
      <c r="P15897" t="s">
        <v>45</v>
      </c>
      <c r="Q15897" t="s">
        <v>29</v>
      </c>
    </row>
    <row r="15898" spans="1:17" hidden="1" x14ac:dyDescent="0.25">
      <c r="A15898" t="s">
        <v>61941</v>
      </c>
      <c r="B15898" t="s">
        <v>61942</v>
      </c>
      <c r="C15898" s="1" t="str">
        <f t="shared" si="2338"/>
        <v>21:0793</v>
      </c>
      <c r="D15898" s="1" t="str">
        <f t="shared" si="2345"/>
        <v>21:0223</v>
      </c>
      <c r="E15898" t="s">
        <v>61943</v>
      </c>
      <c r="F15898" t="s">
        <v>61944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 t="s">
        <v>220</v>
      </c>
      <c r="P15898" t="s">
        <v>45</v>
      </c>
      <c r="Q15898" t="s">
        <v>365</v>
      </c>
    </row>
    <row r="15899" spans="1:17" hidden="1" x14ac:dyDescent="0.25">
      <c r="A15899" t="s">
        <v>61945</v>
      </c>
      <c r="B15899" t="s">
        <v>61946</v>
      </c>
      <c r="C15899" s="1" t="str">
        <f t="shared" si="2338"/>
        <v>21:0793</v>
      </c>
      <c r="D15899" s="1" t="str">
        <f t="shared" si="2345"/>
        <v>21:0223</v>
      </c>
      <c r="E15899" t="s">
        <v>61947</v>
      </c>
      <c r="F15899" t="s">
        <v>61948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 t="s">
        <v>21</v>
      </c>
      <c r="P15899" t="s">
        <v>45</v>
      </c>
      <c r="Q15899" t="s">
        <v>35</v>
      </c>
    </row>
    <row r="15900" spans="1:17" hidden="1" x14ac:dyDescent="0.25">
      <c r="A15900" t="s">
        <v>61949</v>
      </c>
      <c r="B15900" t="s">
        <v>61950</v>
      </c>
      <c r="C15900" s="1" t="str">
        <f t="shared" si="2338"/>
        <v>21:0793</v>
      </c>
      <c r="D15900" s="1" t="str">
        <f t="shared" si="2345"/>
        <v>21:0223</v>
      </c>
      <c r="E15900" t="s">
        <v>61951</v>
      </c>
      <c r="F15900" t="s">
        <v>61952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 t="s">
        <v>64</v>
      </c>
      <c r="P15900" t="s">
        <v>45</v>
      </c>
      <c r="Q15900" t="s">
        <v>522</v>
      </c>
    </row>
    <row r="15901" spans="1:17" hidden="1" x14ac:dyDescent="0.25">
      <c r="A15901" t="s">
        <v>61953</v>
      </c>
      <c r="B15901" t="s">
        <v>61954</v>
      </c>
      <c r="C15901" s="1" t="str">
        <f t="shared" si="2338"/>
        <v>21:0793</v>
      </c>
      <c r="D15901" s="1" t="str">
        <f t="shared" si="2345"/>
        <v>21:0223</v>
      </c>
      <c r="E15901" t="s">
        <v>61955</v>
      </c>
      <c r="F15901" t="s">
        <v>61956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 t="s">
        <v>1818</v>
      </c>
      <c r="P15901" t="s">
        <v>356</v>
      </c>
      <c r="Q15901" t="s">
        <v>522</v>
      </c>
    </row>
    <row r="15902" spans="1:17" hidden="1" x14ac:dyDescent="0.25">
      <c r="A15902" t="s">
        <v>61957</v>
      </c>
      <c r="B15902" t="s">
        <v>61958</v>
      </c>
      <c r="C15902" s="1" t="str">
        <f t="shared" si="2338"/>
        <v>21:0793</v>
      </c>
      <c r="D15902" s="1" t="str">
        <f t="shared" si="2345"/>
        <v>21:0223</v>
      </c>
      <c r="E15902" t="s">
        <v>61959</v>
      </c>
      <c r="F15902" t="s">
        <v>61960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 t="s">
        <v>21</v>
      </c>
      <c r="P15902" t="s">
        <v>45</v>
      </c>
      <c r="Q15902" t="s">
        <v>35</v>
      </c>
    </row>
    <row r="15903" spans="1:17" hidden="1" x14ac:dyDescent="0.25">
      <c r="A15903" t="s">
        <v>61961</v>
      </c>
      <c r="B15903" t="s">
        <v>61962</v>
      </c>
      <c r="C15903" s="1" t="str">
        <f t="shared" si="2338"/>
        <v>21:0793</v>
      </c>
      <c r="D15903" s="1" t="str">
        <f t="shared" si="2345"/>
        <v>21:0223</v>
      </c>
      <c r="E15903" t="s">
        <v>61963</v>
      </c>
      <c r="F15903" t="s">
        <v>61964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 t="s">
        <v>21</v>
      </c>
      <c r="P15903" t="s">
        <v>356</v>
      </c>
      <c r="Q15903" t="s">
        <v>23</v>
      </c>
    </row>
    <row r="15904" spans="1:17" hidden="1" x14ac:dyDescent="0.25">
      <c r="A15904" t="s">
        <v>61965</v>
      </c>
      <c r="B15904" t="s">
        <v>61966</v>
      </c>
      <c r="C15904" s="1" t="str">
        <f t="shared" si="2338"/>
        <v>21:0793</v>
      </c>
      <c r="D15904" s="1" t="str">
        <f t="shared" si="2345"/>
        <v>21:0223</v>
      </c>
      <c r="E15904" t="s">
        <v>61967</v>
      </c>
      <c r="F15904" t="s">
        <v>61968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 t="s">
        <v>21</v>
      </c>
      <c r="P15904" t="s">
        <v>356</v>
      </c>
      <c r="Q15904" t="s">
        <v>46</v>
      </c>
    </row>
    <row r="15905" spans="1:17" hidden="1" x14ac:dyDescent="0.25">
      <c r="A15905" t="s">
        <v>61969</v>
      </c>
      <c r="B15905" t="s">
        <v>61970</v>
      </c>
      <c r="C15905" s="1" t="str">
        <f t="shared" si="2338"/>
        <v>21:0793</v>
      </c>
      <c r="D15905" s="1" t="str">
        <f t="shared" si="2345"/>
        <v>21:0223</v>
      </c>
      <c r="E15905" t="s">
        <v>61971</v>
      </c>
      <c r="F15905" t="s">
        <v>61972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 t="s">
        <v>21</v>
      </c>
      <c r="P15905" t="s">
        <v>45</v>
      </c>
      <c r="Q15905" t="s">
        <v>29</v>
      </c>
    </row>
    <row r="15906" spans="1:17" hidden="1" x14ac:dyDescent="0.25">
      <c r="A15906" t="s">
        <v>61973</v>
      </c>
      <c r="B15906" t="s">
        <v>61974</v>
      </c>
      <c r="C15906" s="1" t="str">
        <f t="shared" si="2338"/>
        <v>21:0793</v>
      </c>
      <c r="D15906" s="1" t="str">
        <f t="shared" si="2345"/>
        <v>21:0223</v>
      </c>
      <c r="E15906" t="s">
        <v>61975</v>
      </c>
      <c r="F15906" t="s">
        <v>61976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 t="s">
        <v>21</v>
      </c>
      <c r="P15906" t="s">
        <v>45</v>
      </c>
      <c r="Q15906" t="s">
        <v>29</v>
      </c>
    </row>
    <row r="15907" spans="1:17" hidden="1" x14ac:dyDescent="0.25">
      <c r="A15907" t="s">
        <v>61977</v>
      </c>
      <c r="B15907" t="s">
        <v>61978</v>
      </c>
      <c r="C15907" s="1" t="str">
        <f t="shared" si="2338"/>
        <v>21:0793</v>
      </c>
      <c r="D15907" s="1" t="str">
        <f t="shared" si="2345"/>
        <v>21:0223</v>
      </c>
      <c r="E15907" t="s">
        <v>61979</v>
      </c>
      <c r="F15907" t="s">
        <v>61980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 t="s">
        <v>244</v>
      </c>
      <c r="P15907" t="s">
        <v>87</v>
      </c>
      <c r="Q15907" t="s">
        <v>59</v>
      </c>
    </row>
    <row r="15908" spans="1:17" hidden="1" x14ac:dyDescent="0.25">
      <c r="A15908" t="s">
        <v>61981</v>
      </c>
      <c r="B15908" t="s">
        <v>61982</v>
      </c>
      <c r="C15908" s="1" t="str">
        <f t="shared" si="2338"/>
        <v>21:0793</v>
      </c>
      <c r="D15908" s="1" t="str">
        <f t="shared" si="2345"/>
        <v>21:0223</v>
      </c>
      <c r="E15908" t="s">
        <v>61979</v>
      </c>
      <c r="F15908" t="s">
        <v>61983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 t="s">
        <v>21</v>
      </c>
      <c r="P15908" t="s">
        <v>87</v>
      </c>
      <c r="Q15908" t="s">
        <v>35</v>
      </c>
    </row>
    <row r="15909" spans="1:17" hidden="1" x14ac:dyDescent="0.25">
      <c r="A15909" t="s">
        <v>61984</v>
      </c>
      <c r="B15909" t="s">
        <v>61985</v>
      </c>
      <c r="C15909" s="1" t="str">
        <f t="shared" si="2338"/>
        <v>21:0793</v>
      </c>
      <c r="D15909" s="1" t="str">
        <f t="shared" si="2345"/>
        <v>21:0223</v>
      </c>
      <c r="E15909" t="s">
        <v>61986</v>
      </c>
      <c r="F15909" t="s">
        <v>61987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 t="s">
        <v>3060</v>
      </c>
      <c r="P15909" t="s">
        <v>45</v>
      </c>
      <c r="Q15909" t="s">
        <v>522</v>
      </c>
    </row>
    <row r="15910" spans="1:17" hidden="1" x14ac:dyDescent="0.25">
      <c r="A15910" t="s">
        <v>61988</v>
      </c>
      <c r="B15910" t="s">
        <v>61989</v>
      </c>
      <c r="C15910" s="1" t="str">
        <f t="shared" si="2338"/>
        <v>21:0793</v>
      </c>
      <c r="D15910" s="1" t="str">
        <f t="shared" si="2345"/>
        <v>21:0223</v>
      </c>
      <c r="E15910" t="s">
        <v>61990</v>
      </c>
      <c r="F15910" t="s">
        <v>61991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 t="s">
        <v>21</v>
      </c>
      <c r="P15910" t="s">
        <v>397</v>
      </c>
      <c r="Q15910" t="s">
        <v>3475</v>
      </c>
    </row>
    <row r="15911" spans="1:17" hidden="1" x14ac:dyDescent="0.25">
      <c r="A15911" t="s">
        <v>61992</v>
      </c>
      <c r="B15911" t="s">
        <v>61993</v>
      </c>
      <c r="C15911" s="1" t="str">
        <f t="shared" si="2338"/>
        <v>21:0793</v>
      </c>
      <c r="D15911" s="1" t="str">
        <f t="shared" si="2345"/>
        <v>21:0223</v>
      </c>
      <c r="E15911" t="s">
        <v>61994</v>
      </c>
      <c r="F15911" t="s">
        <v>61995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 t="s">
        <v>2120</v>
      </c>
      <c r="P15911" t="s">
        <v>45</v>
      </c>
      <c r="Q15911" t="s">
        <v>365</v>
      </c>
    </row>
    <row r="15912" spans="1:17" hidden="1" x14ac:dyDescent="0.25">
      <c r="A15912" t="s">
        <v>61996</v>
      </c>
      <c r="B15912" t="s">
        <v>61997</v>
      </c>
      <c r="C15912" s="1" t="str">
        <f t="shared" ref="C15912:C15975" si="2348">HYPERLINK("http://geochem.nrcan.gc.ca/cdogs/content/bdl/bdl210793_e.htm", "21:0793")</f>
        <v>21:0793</v>
      </c>
      <c r="D15912" s="1" t="str">
        <f t="shared" si="2345"/>
        <v>21:0223</v>
      </c>
      <c r="E15912" t="s">
        <v>61998</v>
      </c>
      <c r="F15912" t="s">
        <v>61999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 t="s">
        <v>3419</v>
      </c>
      <c r="P15912" t="s">
        <v>356</v>
      </c>
      <c r="Q15912" t="s">
        <v>365</v>
      </c>
    </row>
    <row r="15913" spans="1:17" hidden="1" x14ac:dyDescent="0.25">
      <c r="A15913" t="s">
        <v>62000</v>
      </c>
      <c r="B15913" t="s">
        <v>62001</v>
      </c>
      <c r="C15913" s="1" t="str">
        <f t="shared" si="2348"/>
        <v>21:0793</v>
      </c>
      <c r="D15913" s="1" t="str">
        <f t="shared" si="2345"/>
        <v>21:0223</v>
      </c>
      <c r="E15913" t="s">
        <v>62002</v>
      </c>
      <c r="F15913" t="s">
        <v>62003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 t="s">
        <v>3032</v>
      </c>
      <c r="P15913" t="s">
        <v>356</v>
      </c>
      <c r="Q15913" t="s">
        <v>5130</v>
      </c>
    </row>
    <row r="15914" spans="1:17" hidden="1" x14ac:dyDescent="0.25">
      <c r="A15914" t="s">
        <v>62004</v>
      </c>
      <c r="B15914" t="s">
        <v>62005</v>
      </c>
      <c r="C15914" s="1" t="str">
        <f t="shared" si="2348"/>
        <v>21:0793</v>
      </c>
      <c r="D15914" s="1" t="str">
        <f t="shared" si="2345"/>
        <v>21:0223</v>
      </c>
      <c r="E15914" t="s">
        <v>62006</v>
      </c>
      <c r="F15914" t="s">
        <v>62007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 t="s">
        <v>225</v>
      </c>
      <c r="P15914" t="s">
        <v>45</v>
      </c>
      <c r="Q15914" t="s">
        <v>398</v>
      </c>
    </row>
    <row r="15915" spans="1:17" hidden="1" x14ac:dyDescent="0.25">
      <c r="A15915" t="s">
        <v>62008</v>
      </c>
      <c r="B15915" t="s">
        <v>62009</v>
      </c>
      <c r="C15915" s="1" t="str">
        <f t="shared" si="2348"/>
        <v>21:0793</v>
      </c>
      <c r="D15915" s="1" t="str">
        <f t="shared" si="2345"/>
        <v>21:0223</v>
      </c>
      <c r="E15915" t="s">
        <v>62010</v>
      </c>
      <c r="F15915" t="s">
        <v>62011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 t="s">
        <v>16917</v>
      </c>
      <c r="P15915" t="s">
        <v>356</v>
      </c>
      <c r="Q15915" t="s">
        <v>5130</v>
      </c>
    </row>
    <row r="15916" spans="1:17" hidden="1" x14ac:dyDescent="0.25">
      <c r="A15916" t="s">
        <v>62012</v>
      </c>
      <c r="B15916" t="s">
        <v>62013</v>
      </c>
      <c r="C15916" s="1" t="str">
        <f t="shared" si="2348"/>
        <v>21:0793</v>
      </c>
      <c r="D15916" s="1" t="str">
        <f t="shared" si="2345"/>
        <v>21:0223</v>
      </c>
      <c r="E15916" t="s">
        <v>62014</v>
      </c>
      <c r="F15916" t="s">
        <v>62015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 t="s">
        <v>20976</v>
      </c>
      <c r="P15916" t="s">
        <v>2212</v>
      </c>
      <c r="Q15916" t="s">
        <v>4049</v>
      </c>
    </row>
    <row r="15917" spans="1:17" hidden="1" x14ac:dyDescent="0.25">
      <c r="A15917" t="s">
        <v>62016</v>
      </c>
      <c r="B15917" t="s">
        <v>62017</v>
      </c>
      <c r="C15917" s="1" t="str">
        <f t="shared" si="2348"/>
        <v>21:0793</v>
      </c>
      <c r="D15917" s="1" t="str">
        <f t="shared" si="2345"/>
        <v>21:0223</v>
      </c>
      <c r="E15917" t="s">
        <v>62018</v>
      </c>
      <c r="F15917" t="s">
        <v>62019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 t="s">
        <v>6016</v>
      </c>
      <c r="P15917" t="s">
        <v>3107</v>
      </c>
      <c r="Q15917" t="s">
        <v>3475</v>
      </c>
    </row>
    <row r="15918" spans="1:17" hidden="1" x14ac:dyDescent="0.25">
      <c r="A15918" t="s">
        <v>62020</v>
      </c>
      <c r="B15918" t="s">
        <v>62021</v>
      </c>
      <c r="C15918" s="1" t="str">
        <f t="shared" si="2348"/>
        <v>21:0793</v>
      </c>
      <c r="D15918" s="1" t="str">
        <f t="shared" si="2345"/>
        <v>21:0223</v>
      </c>
      <c r="E15918" t="s">
        <v>62022</v>
      </c>
      <c r="F15918" t="s">
        <v>62023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 t="s">
        <v>7333</v>
      </c>
      <c r="P15918" t="s">
        <v>3107</v>
      </c>
      <c r="Q15918" t="s">
        <v>4049</v>
      </c>
    </row>
    <row r="15919" spans="1:17" hidden="1" x14ac:dyDescent="0.25">
      <c r="A15919" t="s">
        <v>62024</v>
      </c>
      <c r="B15919" t="s">
        <v>62025</v>
      </c>
      <c r="C15919" s="1" t="str">
        <f t="shared" si="2348"/>
        <v>21:0793</v>
      </c>
      <c r="D15919" s="1" t="str">
        <f t="shared" si="2345"/>
        <v>21:0223</v>
      </c>
      <c r="E15919" t="s">
        <v>62026</v>
      </c>
      <c r="F15919" t="s">
        <v>62027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 t="s">
        <v>6000</v>
      </c>
      <c r="P15919" t="s">
        <v>5702</v>
      </c>
      <c r="Q15919" t="s">
        <v>3475</v>
      </c>
    </row>
    <row r="15920" spans="1:17" hidden="1" x14ac:dyDescent="0.25">
      <c r="A15920" t="s">
        <v>62028</v>
      </c>
      <c r="B15920" t="s">
        <v>62029</v>
      </c>
      <c r="C15920" s="1" t="str">
        <f t="shared" si="2348"/>
        <v>21:0793</v>
      </c>
      <c r="D15920" s="1" t="str">
        <f>HYPERLINK("http://geochem.nrcan.gc.ca/cdogs/content/svy/svy_e.htm", "")</f>
        <v/>
      </c>
      <c r="G15920" s="1" t="str">
        <f>HYPERLINK("http://geochem.nrcan.gc.ca/cdogs/content/cr_/cr_00088_e.htm", "88")</f>
        <v>88</v>
      </c>
      <c r="J15920" t="s">
        <v>11703</v>
      </c>
      <c r="K15920" t="s">
        <v>11704</v>
      </c>
      <c r="O15920" t="s">
        <v>21</v>
      </c>
      <c r="P15920" t="s">
        <v>658</v>
      </c>
      <c r="Q15920" t="s">
        <v>653</v>
      </c>
    </row>
    <row r="15921" spans="1:17" hidden="1" x14ac:dyDescent="0.25">
      <c r="A15921" t="s">
        <v>62030</v>
      </c>
      <c r="B15921" t="s">
        <v>62031</v>
      </c>
      <c r="C15921" s="1" t="str">
        <f t="shared" si="2348"/>
        <v>21:0793</v>
      </c>
      <c r="D15921" s="1" t="str">
        <f t="shared" ref="D15921:D15944" si="2349">HYPERLINK("http://geochem.nrcan.gc.ca/cdogs/content/svy/svy210223_e.htm", "21:0223")</f>
        <v>21:0223</v>
      </c>
      <c r="E15921" t="s">
        <v>62032</v>
      </c>
      <c r="F15921" t="s">
        <v>62033</v>
      </c>
      <c r="H15921">
        <v>63.407840800000002</v>
      </c>
      <c r="I15921">
        <v>-132.57298449999999</v>
      </c>
      <c r="J15921" s="1" t="str">
        <f t="shared" ref="J15921:J15944" si="2350">HYPERLINK("http://geochem.nrcan.gc.ca/cdogs/content/kwd/kwd020018_e.htm", "Fluid (stream)")</f>
        <v>Fluid (stream)</v>
      </c>
      <c r="K15921" s="1" t="str">
        <f t="shared" ref="K15921:K15944" si="2351">HYPERLINK("http://geochem.nrcan.gc.ca/cdogs/content/kwd/kwd080007_e.htm", "Untreated Water")</f>
        <v>Untreated Water</v>
      </c>
      <c r="O15921" t="s">
        <v>7174</v>
      </c>
      <c r="P15921" t="s">
        <v>1631</v>
      </c>
      <c r="Q15921" t="s">
        <v>653</v>
      </c>
    </row>
    <row r="15922" spans="1:17" hidden="1" x14ac:dyDescent="0.25">
      <c r="A15922" t="s">
        <v>62034</v>
      </c>
      <c r="B15922" t="s">
        <v>62035</v>
      </c>
      <c r="C15922" s="1" t="str">
        <f t="shared" si="2348"/>
        <v>21:0793</v>
      </c>
      <c r="D15922" s="1" t="str">
        <f t="shared" si="2349"/>
        <v>21:0223</v>
      </c>
      <c r="E15922" t="s">
        <v>62036</v>
      </c>
      <c r="F15922" t="s">
        <v>62037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 t="s">
        <v>398</v>
      </c>
      <c r="P15922" t="s">
        <v>3080</v>
      </c>
      <c r="Q15922" t="s">
        <v>3475</v>
      </c>
    </row>
    <row r="15923" spans="1:17" hidden="1" x14ac:dyDescent="0.25">
      <c r="A15923" t="s">
        <v>62038</v>
      </c>
      <c r="B15923" t="s">
        <v>62039</v>
      </c>
      <c r="C15923" s="1" t="str">
        <f t="shared" si="2348"/>
        <v>21:0793</v>
      </c>
      <c r="D15923" s="1" t="str">
        <f t="shared" si="2349"/>
        <v>21:0223</v>
      </c>
      <c r="E15923" t="s">
        <v>62040</v>
      </c>
      <c r="F15923" t="s">
        <v>62041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 t="s">
        <v>62042</v>
      </c>
      <c r="P15923" t="s">
        <v>5694</v>
      </c>
      <c r="Q15923" t="s">
        <v>3475</v>
      </c>
    </row>
    <row r="15924" spans="1:17" hidden="1" x14ac:dyDescent="0.25">
      <c r="A15924" t="s">
        <v>62043</v>
      </c>
      <c r="B15924" t="s">
        <v>62044</v>
      </c>
      <c r="C15924" s="1" t="str">
        <f t="shared" si="2348"/>
        <v>21:0793</v>
      </c>
      <c r="D15924" s="1" t="str">
        <f t="shared" si="2349"/>
        <v>21:0223</v>
      </c>
      <c r="E15924" t="s">
        <v>62045</v>
      </c>
      <c r="F15924" t="s">
        <v>62046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 t="s">
        <v>6067</v>
      </c>
      <c r="P15924" t="s">
        <v>1631</v>
      </c>
      <c r="Q15924" t="s">
        <v>398</v>
      </c>
    </row>
    <row r="15925" spans="1:17" hidden="1" x14ac:dyDescent="0.25">
      <c r="A15925" t="s">
        <v>62047</v>
      </c>
      <c r="B15925" t="s">
        <v>62048</v>
      </c>
      <c r="C15925" s="1" t="str">
        <f t="shared" si="2348"/>
        <v>21:0793</v>
      </c>
      <c r="D15925" s="1" t="str">
        <f t="shared" si="2349"/>
        <v>21:0223</v>
      </c>
      <c r="E15925" t="s">
        <v>62049</v>
      </c>
      <c r="F15925" t="s">
        <v>62050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 t="s">
        <v>6091</v>
      </c>
      <c r="P15925" t="s">
        <v>583</v>
      </c>
      <c r="Q15925" t="s">
        <v>653</v>
      </c>
    </row>
    <row r="15926" spans="1:17" hidden="1" x14ac:dyDescent="0.25">
      <c r="A15926" t="s">
        <v>62051</v>
      </c>
      <c r="B15926" t="s">
        <v>62052</v>
      </c>
      <c r="C15926" s="1" t="str">
        <f t="shared" si="2348"/>
        <v>21:0793</v>
      </c>
      <c r="D15926" s="1" t="str">
        <f t="shared" si="2349"/>
        <v>21:0223</v>
      </c>
      <c r="E15926" t="s">
        <v>62053</v>
      </c>
      <c r="F15926" t="s">
        <v>62054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  <c r="O15926" t="s">
        <v>108</v>
      </c>
      <c r="P15926" t="s">
        <v>108</v>
      </c>
      <c r="Q15926" t="s">
        <v>108</v>
      </c>
    </row>
    <row r="15927" spans="1:17" hidden="1" x14ac:dyDescent="0.25">
      <c r="A15927" t="s">
        <v>62055</v>
      </c>
      <c r="B15927" t="s">
        <v>62056</v>
      </c>
      <c r="C15927" s="1" t="str">
        <f t="shared" si="2348"/>
        <v>21:0793</v>
      </c>
      <c r="D15927" s="1" t="str">
        <f t="shared" si="2349"/>
        <v>21:0223</v>
      </c>
      <c r="E15927" t="s">
        <v>62057</v>
      </c>
      <c r="F15927" t="s">
        <v>62058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 t="s">
        <v>23857</v>
      </c>
      <c r="P15927" t="s">
        <v>397</v>
      </c>
      <c r="Q15927" t="s">
        <v>3475</v>
      </c>
    </row>
    <row r="15928" spans="1:17" hidden="1" x14ac:dyDescent="0.25">
      <c r="A15928" t="s">
        <v>62059</v>
      </c>
      <c r="B15928" t="s">
        <v>62060</v>
      </c>
      <c r="C15928" s="1" t="str">
        <f t="shared" si="2348"/>
        <v>21:0793</v>
      </c>
      <c r="D15928" s="1" t="str">
        <f t="shared" si="2349"/>
        <v>21:0223</v>
      </c>
      <c r="E15928" t="s">
        <v>62057</v>
      </c>
      <c r="F15928" t="s">
        <v>62061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 t="s">
        <v>6124</v>
      </c>
      <c r="P15928" t="s">
        <v>2212</v>
      </c>
      <c r="Q15928" t="s">
        <v>3475</v>
      </c>
    </row>
    <row r="15929" spans="1:17" hidden="1" x14ac:dyDescent="0.25">
      <c r="A15929" t="s">
        <v>62062</v>
      </c>
      <c r="B15929" t="s">
        <v>62063</v>
      </c>
      <c r="C15929" s="1" t="str">
        <f t="shared" si="2348"/>
        <v>21:0793</v>
      </c>
      <c r="D15929" s="1" t="str">
        <f t="shared" si="2349"/>
        <v>21:0223</v>
      </c>
      <c r="E15929" t="s">
        <v>62064</v>
      </c>
      <c r="F15929" t="s">
        <v>62065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 t="s">
        <v>11795</v>
      </c>
      <c r="P15929" t="s">
        <v>397</v>
      </c>
      <c r="Q15929" t="s">
        <v>4049</v>
      </c>
    </row>
    <row r="15930" spans="1:17" hidden="1" x14ac:dyDescent="0.25">
      <c r="A15930" t="s">
        <v>62066</v>
      </c>
      <c r="B15930" t="s">
        <v>62067</v>
      </c>
      <c r="C15930" s="1" t="str">
        <f t="shared" si="2348"/>
        <v>21:0793</v>
      </c>
      <c r="D15930" s="1" t="str">
        <f t="shared" si="2349"/>
        <v>21:0223</v>
      </c>
      <c r="E15930" t="s">
        <v>62068</v>
      </c>
      <c r="F15930" t="s">
        <v>62069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 t="s">
        <v>14765</v>
      </c>
      <c r="P15930" t="s">
        <v>3107</v>
      </c>
      <c r="Q15930" t="s">
        <v>3475</v>
      </c>
    </row>
    <row r="15931" spans="1:17" hidden="1" x14ac:dyDescent="0.25">
      <c r="A15931" t="s">
        <v>62070</v>
      </c>
      <c r="B15931" t="s">
        <v>62071</v>
      </c>
      <c r="C15931" s="1" t="str">
        <f t="shared" si="2348"/>
        <v>21:0793</v>
      </c>
      <c r="D15931" s="1" t="str">
        <f t="shared" si="2349"/>
        <v>21:0223</v>
      </c>
      <c r="E15931" t="s">
        <v>62072</v>
      </c>
      <c r="F15931" t="s">
        <v>62073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 t="s">
        <v>62074</v>
      </c>
      <c r="P15931" t="s">
        <v>5702</v>
      </c>
      <c r="Q15931" t="s">
        <v>4049</v>
      </c>
    </row>
    <row r="15932" spans="1:17" hidden="1" x14ac:dyDescent="0.25">
      <c r="A15932" t="s">
        <v>62075</v>
      </c>
      <c r="B15932" t="s">
        <v>62076</v>
      </c>
      <c r="C15932" s="1" t="str">
        <f t="shared" si="2348"/>
        <v>21:0793</v>
      </c>
      <c r="D15932" s="1" t="str">
        <f t="shared" si="2349"/>
        <v>21:0223</v>
      </c>
      <c r="E15932" t="s">
        <v>62077</v>
      </c>
      <c r="F15932" t="s">
        <v>62078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 t="s">
        <v>62079</v>
      </c>
      <c r="P15932" t="s">
        <v>4455</v>
      </c>
      <c r="Q15932" t="s">
        <v>3475</v>
      </c>
    </row>
    <row r="15933" spans="1:17" hidden="1" x14ac:dyDescent="0.25">
      <c r="A15933" t="s">
        <v>62080</v>
      </c>
      <c r="B15933" t="s">
        <v>62081</v>
      </c>
      <c r="C15933" s="1" t="str">
        <f t="shared" si="2348"/>
        <v>21:0793</v>
      </c>
      <c r="D15933" s="1" t="str">
        <f t="shared" si="2349"/>
        <v>21:0223</v>
      </c>
      <c r="E15933" t="s">
        <v>62082</v>
      </c>
      <c r="F15933" t="s">
        <v>62083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 t="s">
        <v>62084</v>
      </c>
      <c r="P15933" t="s">
        <v>1631</v>
      </c>
      <c r="Q15933" t="s">
        <v>3475</v>
      </c>
    </row>
    <row r="15934" spans="1:17" hidden="1" x14ac:dyDescent="0.25">
      <c r="A15934" t="s">
        <v>62085</v>
      </c>
      <c r="B15934" t="s">
        <v>62086</v>
      </c>
      <c r="C15934" s="1" t="str">
        <f t="shared" si="2348"/>
        <v>21:0793</v>
      </c>
      <c r="D15934" s="1" t="str">
        <f t="shared" si="2349"/>
        <v>21:0223</v>
      </c>
      <c r="E15934" t="s">
        <v>62087</v>
      </c>
      <c r="F15934" t="s">
        <v>62088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 t="s">
        <v>10710</v>
      </c>
      <c r="P15934" t="s">
        <v>2943</v>
      </c>
      <c r="Q15934" t="s">
        <v>5130</v>
      </c>
    </row>
    <row r="15935" spans="1:17" hidden="1" x14ac:dyDescent="0.25">
      <c r="A15935" t="s">
        <v>62089</v>
      </c>
      <c r="B15935" t="s">
        <v>62090</v>
      </c>
      <c r="C15935" s="1" t="str">
        <f t="shared" si="2348"/>
        <v>21:0793</v>
      </c>
      <c r="D15935" s="1" t="str">
        <f t="shared" si="2349"/>
        <v>21:0223</v>
      </c>
      <c r="E15935" t="s">
        <v>62091</v>
      </c>
      <c r="F15935" t="s">
        <v>62092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 t="s">
        <v>17246</v>
      </c>
      <c r="P15935" t="s">
        <v>356</v>
      </c>
      <c r="Q15935" t="s">
        <v>5130</v>
      </c>
    </row>
    <row r="15936" spans="1:17" hidden="1" x14ac:dyDescent="0.25">
      <c r="A15936" t="s">
        <v>62093</v>
      </c>
      <c r="B15936" t="s">
        <v>62094</v>
      </c>
      <c r="C15936" s="1" t="str">
        <f t="shared" si="2348"/>
        <v>21:0793</v>
      </c>
      <c r="D15936" s="1" t="str">
        <f t="shared" si="2349"/>
        <v>21:0223</v>
      </c>
      <c r="E15936" t="s">
        <v>62095</v>
      </c>
      <c r="F15936" t="s">
        <v>62096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 t="s">
        <v>689</v>
      </c>
      <c r="P15936" t="s">
        <v>45</v>
      </c>
      <c r="Q15936" t="s">
        <v>653</v>
      </c>
    </row>
    <row r="15937" spans="1:17" hidden="1" x14ac:dyDescent="0.25">
      <c r="A15937" t="s">
        <v>62097</v>
      </c>
      <c r="B15937" t="s">
        <v>62098</v>
      </c>
      <c r="C15937" s="1" t="str">
        <f t="shared" si="2348"/>
        <v>21:0793</v>
      </c>
      <c r="D15937" s="1" t="str">
        <f t="shared" si="2349"/>
        <v>21:0223</v>
      </c>
      <c r="E15937" t="s">
        <v>62099</v>
      </c>
      <c r="F15937" t="s">
        <v>62100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 t="s">
        <v>62101</v>
      </c>
      <c r="P15937" t="s">
        <v>4545</v>
      </c>
      <c r="Q15937" t="s">
        <v>3475</v>
      </c>
    </row>
    <row r="15938" spans="1:17" hidden="1" x14ac:dyDescent="0.25">
      <c r="A15938" t="s">
        <v>62102</v>
      </c>
      <c r="B15938" t="s">
        <v>62103</v>
      </c>
      <c r="C15938" s="1" t="str">
        <f t="shared" si="2348"/>
        <v>21:0793</v>
      </c>
      <c r="D15938" s="1" t="str">
        <f t="shared" si="2349"/>
        <v>21:0223</v>
      </c>
      <c r="E15938" t="s">
        <v>62104</v>
      </c>
      <c r="F15938" t="s">
        <v>62105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 t="s">
        <v>55182</v>
      </c>
      <c r="P15938" t="s">
        <v>22</v>
      </c>
      <c r="Q15938" t="s">
        <v>3475</v>
      </c>
    </row>
    <row r="15939" spans="1:17" hidden="1" x14ac:dyDescent="0.25">
      <c r="A15939" t="s">
        <v>62106</v>
      </c>
      <c r="B15939" t="s">
        <v>62107</v>
      </c>
      <c r="C15939" s="1" t="str">
        <f t="shared" si="2348"/>
        <v>21:0793</v>
      </c>
      <c r="D15939" s="1" t="str">
        <f t="shared" si="2349"/>
        <v>21:0223</v>
      </c>
      <c r="E15939" t="s">
        <v>62108</v>
      </c>
      <c r="F15939" t="s">
        <v>62109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 t="s">
        <v>3655</v>
      </c>
      <c r="P15939" t="s">
        <v>583</v>
      </c>
      <c r="Q15939" t="s">
        <v>653</v>
      </c>
    </row>
    <row r="15940" spans="1:17" hidden="1" x14ac:dyDescent="0.25">
      <c r="A15940" t="s">
        <v>62110</v>
      </c>
      <c r="B15940" t="s">
        <v>62111</v>
      </c>
      <c r="C15940" s="1" t="str">
        <f t="shared" si="2348"/>
        <v>21:0793</v>
      </c>
      <c r="D15940" s="1" t="str">
        <f t="shared" si="2349"/>
        <v>21:0223</v>
      </c>
      <c r="E15940" t="s">
        <v>62112</v>
      </c>
      <c r="F15940" t="s">
        <v>62113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 t="s">
        <v>4378</v>
      </c>
      <c r="P15940" t="s">
        <v>45</v>
      </c>
      <c r="Q15940" t="s">
        <v>653</v>
      </c>
    </row>
    <row r="15941" spans="1:17" hidden="1" x14ac:dyDescent="0.25">
      <c r="A15941" t="s">
        <v>62114</v>
      </c>
      <c r="B15941" t="s">
        <v>62115</v>
      </c>
      <c r="C15941" s="1" t="str">
        <f t="shared" si="2348"/>
        <v>21:0793</v>
      </c>
      <c r="D15941" s="1" t="str">
        <f t="shared" si="2349"/>
        <v>21:0223</v>
      </c>
      <c r="E15941" t="s">
        <v>62116</v>
      </c>
      <c r="F15941" t="s">
        <v>62117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 t="s">
        <v>10145</v>
      </c>
      <c r="P15941" t="s">
        <v>22</v>
      </c>
      <c r="Q15941" t="s">
        <v>3475</v>
      </c>
    </row>
    <row r="15942" spans="1:17" hidden="1" x14ac:dyDescent="0.25">
      <c r="A15942" t="s">
        <v>62118</v>
      </c>
      <c r="B15942" t="s">
        <v>62119</v>
      </c>
      <c r="C15942" s="1" t="str">
        <f t="shared" si="2348"/>
        <v>21:0793</v>
      </c>
      <c r="D15942" s="1" t="str">
        <f t="shared" si="2349"/>
        <v>21:0223</v>
      </c>
      <c r="E15942" t="s">
        <v>62120</v>
      </c>
      <c r="F15942" t="s">
        <v>62121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 t="s">
        <v>1812</v>
      </c>
      <c r="P15942" t="s">
        <v>4455</v>
      </c>
      <c r="Q15942" t="s">
        <v>653</v>
      </c>
    </row>
    <row r="15943" spans="1:17" hidden="1" x14ac:dyDescent="0.25">
      <c r="A15943" t="s">
        <v>62122</v>
      </c>
      <c r="B15943" t="s">
        <v>62123</v>
      </c>
      <c r="C15943" s="1" t="str">
        <f t="shared" si="2348"/>
        <v>21:0793</v>
      </c>
      <c r="D15943" s="1" t="str">
        <f t="shared" si="2349"/>
        <v>21:0223</v>
      </c>
      <c r="E15943" t="s">
        <v>62124</v>
      </c>
      <c r="F15943" t="s">
        <v>62125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 t="s">
        <v>1812</v>
      </c>
      <c r="P15943" t="s">
        <v>3857</v>
      </c>
      <c r="Q15943" t="s">
        <v>365</v>
      </c>
    </row>
    <row r="15944" spans="1:17" hidden="1" x14ac:dyDescent="0.25">
      <c r="A15944" t="s">
        <v>62126</v>
      </c>
      <c r="B15944" t="s">
        <v>62127</v>
      </c>
      <c r="C15944" s="1" t="str">
        <f t="shared" si="2348"/>
        <v>21:0793</v>
      </c>
      <c r="D15944" s="1" t="str">
        <f t="shared" si="2349"/>
        <v>21:0223</v>
      </c>
      <c r="E15944" t="s">
        <v>62124</v>
      </c>
      <c r="F15944" t="s">
        <v>62128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 t="s">
        <v>1812</v>
      </c>
      <c r="P15944" t="s">
        <v>4464</v>
      </c>
      <c r="Q15944" t="s">
        <v>398</v>
      </c>
    </row>
    <row r="15945" spans="1:17" hidden="1" x14ac:dyDescent="0.25">
      <c r="A15945" t="s">
        <v>62129</v>
      </c>
      <c r="B15945" t="s">
        <v>62130</v>
      </c>
      <c r="C15945" s="1" t="str">
        <f t="shared" si="2348"/>
        <v>21:0793</v>
      </c>
      <c r="D15945" s="1" t="str">
        <f>HYPERLINK("http://geochem.nrcan.gc.ca/cdogs/content/svy/svy_e.htm", "")</f>
        <v/>
      </c>
      <c r="G15945" s="1" t="str">
        <f>HYPERLINK("http://geochem.nrcan.gc.ca/cdogs/content/cr_/cr_00089_e.htm", "89")</f>
        <v>89</v>
      </c>
      <c r="J15945" t="s">
        <v>11703</v>
      </c>
      <c r="K15945" t="s">
        <v>11704</v>
      </c>
      <c r="O15945" t="s">
        <v>10710</v>
      </c>
      <c r="P15945" t="s">
        <v>4464</v>
      </c>
      <c r="Q15945" t="s">
        <v>398</v>
      </c>
    </row>
    <row r="15946" spans="1:17" hidden="1" x14ac:dyDescent="0.25">
      <c r="A15946" t="s">
        <v>62131</v>
      </c>
      <c r="B15946" t="s">
        <v>62132</v>
      </c>
      <c r="C15946" s="1" t="str">
        <f t="shared" si="2348"/>
        <v>21:0793</v>
      </c>
      <c r="D15946" s="1" t="str">
        <f>HYPERLINK("http://geochem.nrcan.gc.ca/cdogs/content/svy/svy210223_e.htm", "21:0223")</f>
        <v>21:0223</v>
      </c>
      <c r="E15946" t="s">
        <v>62133</v>
      </c>
      <c r="F15946" t="s">
        <v>62134</v>
      </c>
      <c r="H15946">
        <v>63.576864499999999</v>
      </c>
      <c r="I15946">
        <v>-132.6071221</v>
      </c>
      <c r="J15946" s="1" t="str">
        <f>HYPERLINK("http://geochem.nrcan.gc.ca/cdogs/content/kwd/kwd020018_e.htm", "Fluid (stream)")</f>
        <v>Fluid (stream)</v>
      </c>
      <c r="K15946" s="1" t="str">
        <f>HYPERLINK("http://geochem.nrcan.gc.ca/cdogs/content/kwd/kwd080007_e.htm", "Untreated Water")</f>
        <v>Untreated Water</v>
      </c>
      <c r="O15946" t="s">
        <v>21</v>
      </c>
      <c r="P15946" t="s">
        <v>636</v>
      </c>
      <c r="Q15946" t="s">
        <v>46</v>
      </c>
    </row>
    <row r="15947" spans="1:17" hidden="1" x14ac:dyDescent="0.25">
      <c r="A15947" t="s">
        <v>62135</v>
      </c>
      <c r="B15947" t="s">
        <v>62136</v>
      </c>
      <c r="C15947" s="1" t="str">
        <f t="shared" si="2348"/>
        <v>21:0793</v>
      </c>
      <c r="D15947" s="1" t="str">
        <f>HYPERLINK("http://geochem.nrcan.gc.ca/cdogs/content/svy/svy210223_e.htm", "21:0223")</f>
        <v>21:0223</v>
      </c>
      <c r="E15947" t="s">
        <v>62137</v>
      </c>
      <c r="F15947" t="s">
        <v>62138</v>
      </c>
      <c r="H15947">
        <v>63.576670700000001</v>
      </c>
      <c r="I15947">
        <v>-132.6116523</v>
      </c>
      <c r="J15947" s="1" t="str">
        <f>HYPERLINK("http://geochem.nrcan.gc.ca/cdogs/content/kwd/kwd020018_e.htm", "Fluid (stream)")</f>
        <v>Fluid (stream)</v>
      </c>
      <c r="K15947" s="1" t="str">
        <f>HYPERLINK("http://geochem.nrcan.gc.ca/cdogs/content/kwd/kwd080007_e.htm", "Untreated Water")</f>
        <v>Untreated Water</v>
      </c>
      <c r="O15947" t="s">
        <v>4148</v>
      </c>
      <c r="P15947" t="s">
        <v>3857</v>
      </c>
      <c r="Q15947" t="s">
        <v>365</v>
      </c>
    </row>
    <row r="15948" spans="1:17" hidden="1" x14ac:dyDescent="0.25">
      <c r="A15948" t="s">
        <v>62139</v>
      </c>
      <c r="B15948" t="s">
        <v>62140</v>
      </c>
      <c r="C15948" s="1" t="str">
        <f t="shared" si="2348"/>
        <v>21:0793</v>
      </c>
      <c r="D15948" s="1" t="str">
        <f>HYPERLINK("http://geochem.nrcan.gc.ca/cdogs/content/svy/svy210223_e.htm", "21:0223")</f>
        <v>21:0223</v>
      </c>
      <c r="E15948" t="s">
        <v>62141</v>
      </c>
      <c r="F15948" t="s">
        <v>62142</v>
      </c>
      <c r="H15948">
        <v>63.599117499999998</v>
      </c>
      <c r="I15948">
        <v>-132.5815739</v>
      </c>
      <c r="J15948" s="1" t="str">
        <f>HYPERLINK("http://geochem.nrcan.gc.ca/cdogs/content/kwd/kwd020018_e.htm", "Fluid (stream)")</f>
        <v>Fluid (stream)</v>
      </c>
      <c r="K15948" s="1" t="str">
        <f>HYPERLINK("http://geochem.nrcan.gc.ca/cdogs/content/kwd/kwd080007_e.htm", "Untreated Water")</f>
        <v>Untreated Water</v>
      </c>
      <c r="O15948" t="s">
        <v>7333</v>
      </c>
      <c r="P15948" t="s">
        <v>6664</v>
      </c>
      <c r="Q15948" t="s">
        <v>5130</v>
      </c>
    </row>
    <row r="15949" spans="1:17" hidden="1" x14ac:dyDescent="0.25">
      <c r="A15949" t="s">
        <v>62143</v>
      </c>
      <c r="B15949" t="s">
        <v>62144</v>
      </c>
      <c r="C15949" s="1" t="str">
        <f t="shared" si="2348"/>
        <v>21:0793</v>
      </c>
      <c r="D15949" s="1" t="str">
        <f>HYPERLINK("http://geochem.nrcan.gc.ca/cdogs/content/svy/svy210223_e.htm", "21:0223")</f>
        <v>21:0223</v>
      </c>
      <c r="E15949" t="s">
        <v>62145</v>
      </c>
      <c r="F15949" t="s">
        <v>62146</v>
      </c>
      <c r="H15949">
        <v>63.621517900000001</v>
      </c>
      <c r="I15949">
        <v>-132.5702622</v>
      </c>
      <c r="J15949" s="1" t="str">
        <f>HYPERLINK("http://geochem.nrcan.gc.ca/cdogs/content/kwd/kwd020018_e.htm", "Fluid (stream)")</f>
        <v>Fluid (stream)</v>
      </c>
      <c r="K15949" s="1" t="str">
        <f>HYPERLINK("http://geochem.nrcan.gc.ca/cdogs/content/kwd/kwd080007_e.htm", "Untreated Water")</f>
        <v>Untreated Water</v>
      </c>
      <c r="O15949" t="s">
        <v>21</v>
      </c>
      <c r="P15949" t="s">
        <v>2943</v>
      </c>
      <c r="Q15949" t="s">
        <v>392</v>
      </c>
    </row>
    <row r="15950" spans="1:17" hidden="1" x14ac:dyDescent="0.25">
      <c r="A15950" t="s">
        <v>62147</v>
      </c>
      <c r="B15950" t="s">
        <v>62148</v>
      </c>
      <c r="C15950" s="1" t="str">
        <f t="shared" si="2348"/>
        <v>21:0793</v>
      </c>
      <c r="D15950" s="1" t="str">
        <f>HYPERLINK("http://geochem.nrcan.gc.ca/cdogs/content/svy/svy_e.htm", "")</f>
        <v/>
      </c>
      <c r="G15950" s="1" t="str">
        <f>HYPERLINK("http://geochem.nrcan.gc.ca/cdogs/content/cr_/cr_00089_e.htm", "89")</f>
        <v>89</v>
      </c>
      <c r="J15950" t="s">
        <v>11703</v>
      </c>
      <c r="K15950" t="s">
        <v>11704</v>
      </c>
      <c r="O15950" t="s">
        <v>7333</v>
      </c>
      <c r="P15950" t="s">
        <v>3857</v>
      </c>
      <c r="Q15950" t="s">
        <v>653</v>
      </c>
    </row>
    <row r="15951" spans="1:17" hidden="1" x14ac:dyDescent="0.25">
      <c r="A15951" t="s">
        <v>62149</v>
      </c>
      <c r="B15951" t="s">
        <v>62150</v>
      </c>
      <c r="C15951" s="1" t="str">
        <f t="shared" si="2348"/>
        <v>21:0793</v>
      </c>
      <c r="D15951" s="1" t="str">
        <f t="shared" ref="D15951:D15977" si="2352">HYPERLINK("http://geochem.nrcan.gc.ca/cdogs/content/svy/svy210223_e.htm", "21:0223")</f>
        <v>21:0223</v>
      </c>
      <c r="E15951" t="s">
        <v>62151</v>
      </c>
      <c r="F15951" t="s">
        <v>62152</v>
      </c>
      <c r="H15951">
        <v>63.650336500000002</v>
      </c>
      <c r="I15951">
        <v>-132.54621760000001</v>
      </c>
      <c r="J15951" s="1" t="str">
        <f t="shared" ref="J15951:J15977" si="2353">HYPERLINK("http://geochem.nrcan.gc.ca/cdogs/content/kwd/kwd020018_e.htm", "Fluid (stream)")</f>
        <v>Fluid (stream)</v>
      </c>
      <c r="K15951" s="1" t="str">
        <f t="shared" ref="K15951:K15977" si="2354">HYPERLINK("http://geochem.nrcan.gc.ca/cdogs/content/kwd/kwd080007_e.htm", "Untreated Water")</f>
        <v>Untreated Water</v>
      </c>
      <c r="O15951" t="s">
        <v>21</v>
      </c>
      <c r="P15951" t="s">
        <v>1598</v>
      </c>
      <c r="Q15951" t="s">
        <v>59</v>
      </c>
    </row>
    <row r="15952" spans="1:17" hidden="1" x14ac:dyDescent="0.25">
      <c r="A15952" t="s">
        <v>62153</v>
      </c>
      <c r="B15952" t="s">
        <v>62154</v>
      </c>
      <c r="C15952" s="1" t="str">
        <f t="shared" si="2348"/>
        <v>21:0793</v>
      </c>
      <c r="D15952" s="1" t="str">
        <f t="shared" si="2352"/>
        <v>21:0223</v>
      </c>
      <c r="E15952" t="s">
        <v>62155</v>
      </c>
      <c r="F15952" t="s">
        <v>62156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 t="s">
        <v>3089</v>
      </c>
      <c r="P15952" t="s">
        <v>2212</v>
      </c>
      <c r="Q15952" t="s">
        <v>398</v>
      </c>
    </row>
    <row r="15953" spans="1:17" hidden="1" x14ac:dyDescent="0.25">
      <c r="A15953" t="s">
        <v>62157</v>
      </c>
      <c r="B15953" t="s">
        <v>62158</v>
      </c>
      <c r="C15953" s="1" t="str">
        <f t="shared" si="2348"/>
        <v>21:0793</v>
      </c>
      <c r="D15953" s="1" t="str">
        <f t="shared" si="2352"/>
        <v>21:0223</v>
      </c>
      <c r="E15953" t="s">
        <v>62159</v>
      </c>
      <c r="F15953" t="s">
        <v>62160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 t="s">
        <v>1597</v>
      </c>
      <c r="P15953" t="s">
        <v>3857</v>
      </c>
      <c r="Q15953" t="s">
        <v>522</v>
      </c>
    </row>
    <row r="15954" spans="1:17" hidden="1" x14ac:dyDescent="0.25">
      <c r="A15954" t="s">
        <v>62161</v>
      </c>
      <c r="B15954" t="s">
        <v>62162</v>
      </c>
      <c r="C15954" s="1" t="str">
        <f t="shared" si="2348"/>
        <v>21:0793</v>
      </c>
      <c r="D15954" s="1" t="str">
        <f t="shared" si="2352"/>
        <v>21:0223</v>
      </c>
      <c r="E15954" t="s">
        <v>62163</v>
      </c>
      <c r="F15954" t="s">
        <v>62164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 t="s">
        <v>24735</v>
      </c>
      <c r="P15954" t="s">
        <v>1598</v>
      </c>
      <c r="Q15954" t="s">
        <v>653</v>
      </c>
    </row>
    <row r="15955" spans="1:17" hidden="1" x14ac:dyDescent="0.25">
      <c r="A15955" t="s">
        <v>62165</v>
      </c>
      <c r="B15955" t="s">
        <v>62166</v>
      </c>
      <c r="C15955" s="1" t="str">
        <f t="shared" si="2348"/>
        <v>21:0793</v>
      </c>
      <c r="D15955" s="1" t="str">
        <f t="shared" si="2352"/>
        <v>21:0223</v>
      </c>
      <c r="E15955" t="s">
        <v>62167</v>
      </c>
      <c r="F15955" t="s">
        <v>62168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 t="s">
        <v>21</v>
      </c>
      <c r="P15955" t="s">
        <v>3080</v>
      </c>
      <c r="Q15955" t="s">
        <v>59</v>
      </c>
    </row>
    <row r="15956" spans="1:17" hidden="1" x14ac:dyDescent="0.25">
      <c r="A15956" t="s">
        <v>62169</v>
      </c>
      <c r="B15956" t="s">
        <v>62170</v>
      </c>
      <c r="C15956" s="1" t="str">
        <f t="shared" si="2348"/>
        <v>21:0793</v>
      </c>
      <c r="D15956" s="1" t="str">
        <f t="shared" si="2352"/>
        <v>21:0223</v>
      </c>
      <c r="E15956" t="s">
        <v>62167</v>
      </c>
      <c r="F15956" t="s">
        <v>62171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 t="s">
        <v>21</v>
      </c>
      <c r="P15956" t="s">
        <v>880</v>
      </c>
      <c r="Q15956" t="s">
        <v>59</v>
      </c>
    </row>
    <row r="15957" spans="1:17" hidden="1" x14ac:dyDescent="0.25">
      <c r="A15957" t="s">
        <v>62172</v>
      </c>
      <c r="B15957" t="s">
        <v>62173</v>
      </c>
      <c r="C15957" s="1" t="str">
        <f t="shared" si="2348"/>
        <v>21:0793</v>
      </c>
      <c r="D15957" s="1" t="str">
        <f t="shared" si="2352"/>
        <v>21:0223</v>
      </c>
      <c r="E15957" t="s">
        <v>62174</v>
      </c>
      <c r="F15957" t="s">
        <v>62175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 t="s">
        <v>21</v>
      </c>
      <c r="P15957" t="s">
        <v>631</v>
      </c>
      <c r="Q15957" t="s">
        <v>59</v>
      </c>
    </row>
    <row r="15958" spans="1:17" hidden="1" x14ac:dyDescent="0.25">
      <c r="A15958" t="s">
        <v>62176</v>
      </c>
      <c r="B15958" t="s">
        <v>62177</v>
      </c>
      <c r="C15958" s="1" t="str">
        <f t="shared" si="2348"/>
        <v>21:0793</v>
      </c>
      <c r="D15958" s="1" t="str">
        <f t="shared" si="2352"/>
        <v>21:0223</v>
      </c>
      <c r="E15958" t="s">
        <v>62178</v>
      </c>
      <c r="F15958" t="s">
        <v>62179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 t="s">
        <v>21</v>
      </c>
      <c r="P15958" t="s">
        <v>658</v>
      </c>
      <c r="Q15958" t="s">
        <v>2822</v>
      </c>
    </row>
    <row r="15959" spans="1:17" hidden="1" x14ac:dyDescent="0.25">
      <c r="A15959" t="s">
        <v>62180</v>
      </c>
      <c r="B15959" t="s">
        <v>62181</v>
      </c>
      <c r="C15959" s="1" t="str">
        <f t="shared" si="2348"/>
        <v>21:0793</v>
      </c>
      <c r="D15959" s="1" t="str">
        <f t="shared" si="2352"/>
        <v>21:0223</v>
      </c>
      <c r="E15959" t="s">
        <v>62182</v>
      </c>
      <c r="F15959" t="s">
        <v>62183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 t="s">
        <v>21</v>
      </c>
      <c r="P15959" t="s">
        <v>4464</v>
      </c>
      <c r="Q15959" t="s">
        <v>189</v>
      </c>
    </row>
    <row r="15960" spans="1:17" hidden="1" x14ac:dyDescent="0.25">
      <c r="A15960" t="s">
        <v>62184</v>
      </c>
      <c r="B15960" t="s">
        <v>62185</v>
      </c>
      <c r="C15960" s="1" t="str">
        <f t="shared" si="2348"/>
        <v>21:0793</v>
      </c>
      <c r="D15960" s="1" t="str">
        <f t="shared" si="2352"/>
        <v>21:0223</v>
      </c>
      <c r="E15960" t="s">
        <v>62186</v>
      </c>
      <c r="F15960" t="s">
        <v>62187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 t="s">
        <v>225</v>
      </c>
      <c r="P15960" t="s">
        <v>583</v>
      </c>
      <c r="Q15960" t="s">
        <v>16492</v>
      </c>
    </row>
    <row r="15961" spans="1:17" hidden="1" x14ac:dyDescent="0.25">
      <c r="A15961" t="s">
        <v>62188</v>
      </c>
      <c r="B15961" t="s">
        <v>62189</v>
      </c>
      <c r="C15961" s="1" t="str">
        <f t="shared" si="2348"/>
        <v>21:0793</v>
      </c>
      <c r="D15961" s="1" t="str">
        <f t="shared" si="2352"/>
        <v>21:0223</v>
      </c>
      <c r="E15961" t="s">
        <v>62190</v>
      </c>
      <c r="F15961" t="s">
        <v>62191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 t="s">
        <v>21</v>
      </c>
      <c r="P15961" t="s">
        <v>880</v>
      </c>
      <c r="Q15961" t="s">
        <v>52</v>
      </c>
    </row>
    <row r="15962" spans="1:17" hidden="1" x14ac:dyDescent="0.25">
      <c r="A15962" t="s">
        <v>62192</v>
      </c>
      <c r="B15962" t="s">
        <v>62193</v>
      </c>
      <c r="C15962" s="1" t="str">
        <f t="shared" si="2348"/>
        <v>21:0793</v>
      </c>
      <c r="D15962" s="1" t="str">
        <f t="shared" si="2352"/>
        <v>21:0223</v>
      </c>
      <c r="E15962" t="s">
        <v>62194</v>
      </c>
      <c r="F15962" t="s">
        <v>62195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 t="s">
        <v>21</v>
      </c>
      <c r="P15962" t="s">
        <v>3107</v>
      </c>
      <c r="Q15962" t="s">
        <v>365</v>
      </c>
    </row>
    <row r="15963" spans="1:17" hidden="1" x14ac:dyDescent="0.25">
      <c r="A15963" t="s">
        <v>62196</v>
      </c>
      <c r="B15963" t="s">
        <v>62197</v>
      </c>
      <c r="C15963" s="1" t="str">
        <f t="shared" si="2348"/>
        <v>21:0793</v>
      </c>
      <c r="D15963" s="1" t="str">
        <f t="shared" si="2352"/>
        <v>21:0223</v>
      </c>
      <c r="E15963" t="s">
        <v>62198</v>
      </c>
      <c r="F15963" t="s">
        <v>62199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 t="s">
        <v>21</v>
      </c>
      <c r="P15963" t="s">
        <v>1631</v>
      </c>
      <c r="Q15963" t="s">
        <v>23</v>
      </c>
    </row>
    <row r="15964" spans="1:17" hidden="1" x14ac:dyDescent="0.25">
      <c r="A15964" t="s">
        <v>62200</v>
      </c>
      <c r="B15964" t="s">
        <v>62201</v>
      </c>
      <c r="C15964" s="1" t="str">
        <f t="shared" si="2348"/>
        <v>21:0793</v>
      </c>
      <c r="D15964" s="1" t="str">
        <f t="shared" si="2352"/>
        <v>21:0223</v>
      </c>
      <c r="E15964" t="s">
        <v>62202</v>
      </c>
      <c r="F15964" t="s">
        <v>62203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 t="s">
        <v>21</v>
      </c>
      <c r="P15964" t="s">
        <v>1598</v>
      </c>
      <c r="Q15964" t="s">
        <v>29</v>
      </c>
    </row>
    <row r="15965" spans="1:17" hidden="1" x14ac:dyDescent="0.25">
      <c r="A15965" t="s">
        <v>62204</v>
      </c>
      <c r="B15965" t="s">
        <v>62205</v>
      </c>
      <c r="C15965" s="1" t="str">
        <f t="shared" si="2348"/>
        <v>21:0793</v>
      </c>
      <c r="D15965" s="1" t="str">
        <f t="shared" si="2352"/>
        <v>21:0223</v>
      </c>
      <c r="E15965" t="s">
        <v>62206</v>
      </c>
      <c r="F15965" t="s">
        <v>62207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 t="s">
        <v>21</v>
      </c>
      <c r="P15965" t="s">
        <v>1631</v>
      </c>
      <c r="Q15965" t="s">
        <v>23</v>
      </c>
    </row>
    <row r="15966" spans="1:17" hidden="1" x14ac:dyDescent="0.25">
      <c r="A15966" t="s">
        <v>62208</v>
      </c>
      <c r="B15966" t="s">
        <v>62209</v>
      </c>
      <c r="C15966" s="1" t="str">
        <f t="shared" si="2348"/>
        <v>21:0793</v>
      </c>
      <c r="D15966" s="1" t="str">
        <f t="shared" si="2352"/>
        <v>21:0223</v>
      </c>
      <c r="E15966" t="s">
        <v>62210</v>
      </c>
      <c r="F15966" t="s">
        <v>62211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 t="s">
        <v>21</v>
      </c>
      <c r="P15966" t="s">
        <v>5755</v>
      </c>
      <c r="Q15966" t="s">
        <v>46</v>
      </c>
    </row>
    <row r="15967" spans="1:17" hidden="1" x14ac:dyDescent="0.25">
      <c r="A15967" t="s">
        <v>62212</v>
      </c>
      <c r="B15967" t="s">
        <v>62213</v>
      </c>
      <c r="C15967" s="1" t="str">
        <f t="shared" si="2348"/>
        <v>21:0793</v>
      </c>
      <c r="D15967" s="1" t="str">
        <f t="shared" si="2352"/>
        <v>21:0223</v>
      </c>
      <c r="E15967" t="s">
        <v>62214</v>
      </c>
      <c r="F15967" t="s">
        <v>62215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 t="s">
        <v>21</v>
      </c>
      <c r="P15967" t="s">
        <v>397</v>
      </c>
      <c r="Q15967" t="s">
        <v>392</v>
      </c>
    </row>
    <row r="15968" spans="1:17" hidden="1" x14ac:dyDescent="0.25">
      <c r="A15968" t="s">
        <v>62216</v>
      </c>
      <c r="B15968" t="s">
        <v>62217</v>
      </c>
      <c r="C15968" s="1" t="str">
        <f t="shared" si="2348"/>
        <v>21:0793</v>
      </c>
      <c r="D15968" s="1" t="str">
        <f t="shared" si="2352"/>
        <v>21:0223</v>
      </c>
      <c r="E15968" t="s">
        <v>62214</v>
      </c>
      <c r="F15968" t="s">
        <v>62218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 t="s">
        <v>21</v>
      </c>
      <c r="P15968" t="s">
        <v>397</v>
      </c>
      <c r="Q15968" t="s">
        <v>392</v>
      </c>
    </row>
    <row r="15969" spans="1:17" hidden="1" x14ac:dyDescent="0.25">
      <c r="A15969" t="s">
        <v>62219</v>
      </c>
      <c r="B15969" t="s">
        <v>62220</v>
      </c>
      <c r="C15969" s="1" t="str">
        <f t="shared" si="2348"/>
        <v>21:0793</v>
      </c>
      <c r="D15969" s="1" t="str">
        <f t="shared" si="2352"/>
        <v>21:0223</v>
      </c>
      <c r="E15969" t="s">
        <v>62221</v>
      </c>
      <c r="F15969" t="s">
        <v>62222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 t="s">
        <v>21</v>
      </c>
      <c r="P15969" t="s">
        <v>397</v>
      </c>
      <c r="Q15969" t="s">
        <v>392</v>
      </c>
    </row>
    <row r="15970" spans="1:17" hidden="1" x14ac:dyDescent="0.25">
      <c r="A15970" t="s">
        <v>62223</v>
      </c>
      <c r="B15970" t="s">
        <v>62224</v>
      </c>
      <c r="C15970" s="1" t="str">
        <f t="shared" si="2348"/>
        <v>21:0793</v>
      </c>
      <c r="D15970" s="1" t="str">
        <f t="shared" si="2352"/>
        <v>21:0223</v>
      </c>
      <c r="E15970" t="s">
        <v>62225</v>
      </c>
      <c r="F15970" t="s">
        <v>62226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 t="s">
        <v>21</v>
      </c>
      <c r="P15970" t="s">
        <v>391</v>
      </c>
      <c r="Q15970" t="s">
        <v>392</v>
      </c>
    </row>
    <row r="15971" spans="1:17" hidden="1" x14ac:dyDescent="0.25">
      <c r="A15971" t="s">
        <v>62227</v>
      </c>
      <c r="B15971" t="s">
        <v>62228</v>
      </c>
      <c r="C15971" s="1" t="str">
        <f t="shared" si="2348"/>
        <v>21:0793</v>
      </c>
      <c r="D15971" s="1" t="str">
        <f t="shared" si="2352"/>
        <v>21:0223</v>
      </c>
      <c r="E15971" t="s">
        <v>62229</v>
      </c>
      <c r="F15971" t="s">
        <v>62230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 t="s">
        <v>21</v>
      </c>
      <c r="P15971" t="s">
        <v>397</v>
      </c>
      <c r="Q15971" t="s">
        <v>23</v>
      </c>
    </row>
    <row r="15972" spans="1:17" hidden="1" x14ac:dyDescent="0.25">
      <c r="A15972" t="s">
        <v>62231</v>
      </c>
      <c r="B15972" t="s">
        <v>62232</v>
      </c>
      <c r="C15972" s="1" t="str">
        <f t="shared" si="2348"/>
        <v>21:0793</v>
      </c>
      <c r="D15972" s="1" t="str">
        <f t="shared" si="2352"/>
        <v>21:0223</v>
      </c>
      <c r="E15972" t="s">
        <v>62233</v>
      </c>
      <c r="F15972" t="s">
        <v>62234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 t="s">
        <v>244</v>
      </c>
      <c r="P15972" t="s">
        <v>397</v>
      </c>
      <c r="Q15972" t="s">
        <v>365</v>
      </c>
    </row>
    <row r="15973" spans="1:17" hidden="1" x14ac:dyDescent="0.25">
      <c r="A15973" t="s">
        <v>62235</v>
      </c>
      <c r="B15973" t="s">
        <v>62236</v>
      </c>
      <c r="C15973" s="1" t="str">
        <f t="shared" si="2348"/>
        <v>21:0793</v>
      </c>
      <c r="D15973" s="1" t="str">
        <f t="shared" si="2352"/>
        <v>21:0223</v>
      </c>
      <c r="E15973" t="s">
        <v>62237</v>
      </c>
      <c r="F15973" t="s">
        <v>62238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 t="s">
        <v>21</v>
      </c>
      <c r="P15973" t="s">
        <v>22</v>
      </c>
      <c r="Q15973" t="s">
        <v>392</v>
      </c>
    </row>
    <row r="15974" spans="1:17" hidden="1" x14ac:dyDescent="0.25">
      <c r="A15974" t="s">
        <v>62239</v>
      </c>
      <c r="B15974" t="s">
        <v>62240</v>
      </c>
      <c r="C15974" s="1" t="str">
        <f t="shared" si="2348"/>
        <v>21:0793</v>
      </c>
      <c r="D15974" s="1" t="str">
        <f t="shared" si="2352"/>
        <v>21:0223</v>
      </c>
      <c r="E15974" t="s">
        <v>62241</v>
      </c>
      <c r="F15974" t="s">
        <v>62242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 t="s">
        <v>21</v>
      </c>
      <c r="P15974" t="s">
        <v>22</v>
      </c>
      <c r="Q15974" t="s">
        <v>392</v>
      </c>
    </row>
    <row r="15975" spans="1:17" hidden="1" x14ac:dyDescent="0.25">
      <c r="A15975" t="s">
        <v>62243</v>
      </c>
      <c r="B15975" t="s">
        <v>62244</v>
      </c>
      <c r="C15975" s="1" t="str">
        <f t="shared" si="2348"/>
        <v>21:0793</v>
      </c>
      <c r="D15975" s="1" t="str">
        <f t="shared" si="2352"/>
        <v>21:0223</v>
      </c>
      <c r="E15975" t="s">
        <v>62245</v>
      </c>
      <c r="F15975" t="s">
        <v>62246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 t="s">
        <v>64</v>
      </c>
      <c r="P15975" t="s">
        <v>356</v>
      </c>
      <c r="Q15975" t="s">
        <v>5130</v>
      </c>
    </row>
    <row r="15976" spans="1:17" hidden="1" x14ac:dyDescent="0.25">
      <c r="A15976" t="s">
        <v>62247</v>
      </c>
      <c r="B15976" t="s">
        <v>62248</v>
      </c>
      <c r="C15976" s="1" t="str">
        <f t="shared" ref="C15976:C16039" si="2355">HYPERLINK("http://geochem.nrcan.gc.ca/cdogs/content/bdl/bdl210793_e.htm", "21:0793")</f>
        <v>21:0793</v>
      </c>
      <c r="D15976" s="1" t="str">
        <f t="shared" si="2352"/>
        <v>21:0223</v>
      </c>
      <c r="E15976" t="s">
        <v>62249</v>
      </c>
      <c r="F15976" t="s">
        <v>62250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 t="s">
        <v>21</v>
      </c>
      <c r="P15976" t="s">
        <v>356</v>
      </c>
      <c r="Q15976" t="s">
        <v>5130</v>
      </c>
    </row>
    <row r="15977" spans="1:17" hidden="1" x14ac:dyDescent="0.25">
      <c r="A15977" t="s">
        <v>62251</v>
      </c>
      <c r="B15977" t="s">
        <v>62252</v>
      </c>
      <c r="C15977" s="1" t="str">
        <f t="shared" si="2355"/>
        <v>21:0793</v>
      </c>
      <c r="D15977" s="1" t="str">
        <f t="shared" si="2352"/>
        <v>21:0223</v>
      </c>
      <c r="E15977" t="s">
        <v>62253</v>
      </c>
      <c r="F15977" t="s">
        <v>62254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 t="s">
        <v>311</v>
      </c>
      <c r="P15977" t="s">
        <v>3569</v>
      </c>
      <c r="Q15977" t="s">
        <v>653</v>
      </c>
    </row>
    <row r="15978" spans="1:17" hidden="1" x14ac:dyDescent="0.25">
      <c r="A15978" t="s">
        <v>62255</v>
      </c>
      <c r="B15978" t="s">
        <v>62256</v>
      </c>
      <c r="C15978" s="1" t="str">
        <f t="shared" si="2355"/>
        <v>21:0793</v>
      </c>
      <c r="D15978" s="1" t="str">
        <f>HYPERLINK("http://geochem.nrcan.gc.ca/cdogs/content/svy/svy_e.htm", "")</f>
        <v/>
      </c>
      <c r="G15978" s="1" t="str">
        <f>HYPERLINK("http://geochem.nrcan.gc.ca/cdogs/content/cr_/cr_00088_e.htm", "88")</f>
        <v>88</v>
      </c>
      <c r="J15978" t="s">
        <v>11703</v>
      </c>
      <c r="K15978" t="s">
        <v>11704</v>
      </c>
      <c r="O15978" t="s">
        <v>21</v>
      </c>
      <c r="P15978" t="s">
        <v>391</v>
      </c>
      <c r="Q15978" t="s">
        <v>653</v>
      </c>
    </row>
    <row r="15979" spans="1:17" hidden="1" x14ac:dyDescent="0.25">
      <c r="A15979" t="s">
        <v>62257</v>
      </c>
      <c r="B15979" t="s">
        <v>62258</v>
      </c>
      <c r="C15979" s="1" t="str">
        <f t="shared" si="2355"/>
        <v>21:0793</v>
      </c>
      <c r="D15979" s="1" t="str">
        <f t="shared" ref="D15979:D15987" si="2356">HYPERLINK("http://geochem.nrcan.gc.ca/cdogs/content/svy/svy210223_e.htm", "21:0223")</f>
        <v>21:0223</v>
      </c>
      <c r="E15979" t="s">
        <v>62259</v>
      </c>
      <c r="F15979" t="s">
        <v>62260</v>
      </c>
      <c r="H15979">
        <v>63.8840219</v>
      </c>
      <c r="I15979">
        <v>-132.7300912</v>
      </c>
      <c r="J15979" s="1" t="str">
        <f t="shared" ref="J15979:J15987" si="2357">HYPERLINK("http://geochem.nrcan.gc.ca/cdogs/content/kwd/kwd020018_e.htm", "Fluid (stream)")</f>
        <v>Fluid (stream)</v>
      </c>
      <c r="K15979" s="1" t="str">
        <f t="shared" ref="K15979:K15987" si="2358">HYPERLINK("http://geochem.nrcan.gc.ca/cdogs/content/kwd/kwd080007_e.htm", "Untreated Water")</f>
        <v>Untreated Water</v>
      </c>
      <c r="O15979" t="s">
        <v>21</v>
      </c>
      <c r="P15979" t="s">
        <v>1631</v>
      </c>
      <c r="Q15979" t="s">
        <v>392</v>
      </c>
    </row>
    <row r="15980" spans="1:17" hidden="1" x14ac:dyDescent="0.25">
      <c r="A15980" t="s">
        <v>62261</v>
      </c>
      <c r="B15980" t="s">
        <v>62262</v>
      </c>
      <c r="C15980" s="1" t="str">
        <f t="shared" si="2355"/>
        <v>21:0793</v>
      </c>
      <c r="D15980" s="1" t="str">
        <f t="shared" si="2356"/>
        <v>21:0223</v>
      </c>
      <c r="E15980" t="s">
        <v>62263</v>
      </c>
      <c r="F15980" t="s">
        <v>62264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 t="s">
        <v>588</v>
      </c>
      <c r="P15980" t="s">
        <v>2212</v>
      </c>
      <c r="Q15980" t="s">
        <v>653</v>
      </c>
    </row>
    <row r="15981" spans="1:17" hidden="1" x14ac:dyDescent="0.25">
      <c r="A15981" t="s">
        <v>62265</v>
      </c>
      <c r="B15981" t="s">
        <v>62266</v>
      </c>
      <c r="C15981" s="1" t="str">
        <f t="shared" si="2355"/>
        <v>21:0793</v>
      </c>
      <c r="D15981" s="1" t="str">
        <f t="shared" si="2356"/>
        <v>21:0223</v>
      </c>
      <c r="E15981" t="s">
        <v>62267</v>
      </c>
      <c r="F15981" t="s">
        <v>62268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 t="s">
        <v>370</v>
      </c>
      <c r="P15981" t="s">
        <v>22</v>
      </c>
      <c r="Q15981" t="s">
        <v>5130</v>
      </c>
    </row>
    <row r="15982" spans="1:17" hidden="1" x14ac:dyDescent="0.25">
      <c r="A15982" t="s">
        <v>62269</v>
      </c>
      <c r="B15982" t="s">
        <v>62270</v>
      </c>
      <c r="C15982" s="1" t="str">
        <f t="shared" si="2355"/>
        <v>21:0793</v>
      </c>
      <c r="D15982" s="1" t="str">
        <f t="shared" si="2356"/>
        <v>21:0223</v>
      </c>
      <c r="E15982" t="s">
        <v>62271</v>
      </c>
      <c r="F15982" t="s">
        <v>62272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 t="s">
        <v>21</v>
      </c>
      <c r="P15982" t="s">
        <v>1631</v>
      </c>
      <c r="Q15982" t="s">
        <v>392</v>
      </c>
    </row>
    <row r="15983" spans="1:17" hidden="1" x14ac:dyDescent="0.25">
      <c r="A15983" t="s">
        <v>62273</v>
      </c>
      <c r="B15983" t="s">
        <v>62274</v>
      </c>
      <c r="C15983" s="1" t="str">
        <f t="shared" si="2355"/>
        <v>21:0793</v>
      </c>
      <c r="D15983" s="1" t="str">
        <f t="shared" si="2356"/>
        <v>21:0223</v>
      </c>
      <c r="E15983" t="s">
        <v>62275</v>
      </c>
      <c r="F15983" t="s">
        <v>62276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 t="s">
        <v>7165</v>
      </c>
      <c r="P15983" t="s">
        <v>583</v>
      </c>
      <c r="Q15983" t="s">
        <v>5130</v>
      </c>
    </row>
    <row r="15984" spans="1:17" hidden="1" x14ac:dyDescent="0.25">
      <c r="A15984" t="s">
        <v>62277</v>
      </c>
      <c r="B15984" t="s">
        <v>62278</v>
      </c>
      <c r="C15984" s="1" t="str">
        <f t="shared" si="2355"/>
        <v>21:0793</v>
      </c>
      <c r="D15984" s="1" t="str">
        <f t="shared" si="2356"/>
        <v>21:0223</v>
      </c>
      <c r="E15984" t="s">
        <v>62279</v>
      </c>
      <c r="F15984" t="s">
        <v>62280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 t="s">
        <v>17169</v>
      </c>
      <c r="P15984" t="s">
        <v>22</v>
      </c>
      <c r="Q15984" t="s">
        <v>5130</v>
      </c>
    </row>
    <row r="15985" spans="1:17" hidden="1" x14ac:dyDescent="0.25">
      <c r="A15985" t="s">
        <v>62281</v>
      </c>
      <c r="B15985" t="s">
        <v>62282</v>
      </c>
      <c r="C15985" s="1" t="str">
        <f t="shared" si="2355"/>
        <v>21:0793</v>
      </c>
      <c r="D15985" s="1" t="str">
        <f t="shared" si="2356"/>
        <v>21:0223</v>
      </c>
      <c r="E15985" t="s">
        <v>62283</v>
      </c>
      <c r="F15985" t="s">
        <v>62284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 t="s">
        <v>244</v>
      </c>
      <c r="P15985" t="s">
        <v>45</v>
      </c>
      <c r="Q15985" t="s">
        <v>398</v>
      </c>
    </row>
    <row r="15986" spans="1:17" hidden="1" x14ac:dyDescent="0.25">
      <c r="A15986" t="s">
        <v>62285</v>
      </c>
      <c r="B15986" t="s">
        <v>62286</v>
      </c>
      <c r="C15986" s="1" t="str">
        <f t="shared" si="2355"/>
        <v>21:0793</v>
      </c>
      <c r="D15986" s="1" t="str">
        <f t="shared" si="2356"/>
        <v>21:0223</v>
      </c>
      <c r="E15986" t="s">
        <v>62287</v>
      </c>
      <c r="F15986" t="s">
        <v>62288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 t="s">
        <v>220</v>
      </c>
      <c r="P15986" t="s">
        <v>45</v>
      </c>
      <c r="Q15986" t="s">
        <v>365</v>
      </c>
    </row>
    <row r="15987" spans="1:17" hidden="1" x14ac:dyDescent="0.25">
      <c r="A15987" t="s">
        <v>62289</v>
      </c>
      <c r="B15987" t="s">
        <v>62290</v>
      </c>
      <c r="C15987" s="1" t="str">
        <f t="shared" si="2355"/>
        <v>21:0793</v>
      </c>
      <c r="D15987" s="1" t="str">
        <f t="shared" si="2356"/>
        <v>21:0223</v>
      </c>
      <c r="E15987" t="s">
        <v>62291</v>
      </c>
      <c r="F15987" t="s">
        <v>62292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 t="s">
        <v>21</v>
      </c>
      <c r="P15987" t="s">
        <v>87</v>
      </c>
      <c r="Q15987" t="s">
        <v>522</v>
      </c>
    </row>
    <row r="15988" spans="1:17" hidden="1" x14ac:dyDescent="0.25">
      <c r="A15988" t="s">
        <v>62293</v>
      </c>
      <c r="B15988" t="s">
        <v>62294</v>
      </c>
      <c r="C15988" s="1" t="str">
        <f t="shared" si="2355"/>
        <v>21:0793</v>
      </c>
      <c r="D15988" s="1" t="str">
        <f>HYPERLINK("http://geochem.nrcan.gc.ca/cdogs/content/svy/svy_e.htm", "")</f>
        <v/>
      </c>
      <c r="G15988" s="1" t="str">
        <f>HYPERLINK("http://geochem.nrcan.gc.ca/cdogs/content/cr_/cr_00087_e.htm", "87")</f>
        <v>87</v>
      </c>
      <c r="J15988" t="s">
        <v>11703</v>
      </c>
      <c r="K15988" t="s">
        <v>11704</v>
      </c>
      <c r="O15988" t="s">
        <v>370</v>
      </c>
      <c r="P15988" t="s">
        <v>22</v>
      </c>
      <c r="Q15988" t="s">
        <v>365</v>
      </c>
    </row>
    <row r="15989" spans="1:17" hidden="1" x14ac:dyDescent="0.25">
      <c r="A15989" t="s">
        <v>62295</v>
      </c>
      <c r="B15989" t="s">
        <v>62296</v>
      </c>
      <c r="C15989" s="1" t="str">
        <f t="shared" si="2355"/>
        <v>21:0793</v>
      </c>
      <c r="D15989" s="1" t="str">
        <f t="shared" ref="D15989:D16017" si="2359">HYPERLINK("http://geochem.nrcan.gc.ca/cdogs/content/svy/svy210223_e.htm", "21:0223")</f>
        <v>21:0223</v>
      </c>
      <c r="E15989" t="s">
        <v>62297</v>
      </c>
      <c r="F15989" t="s">
        <v>62298</v>
      </c>
      <c r="H15989">
        <v>63.478345699999998</v>
      </c>
      <c r="I15989">
        <v>-132.9612649</v>
      </c>
      <c r="J15989" s="1" t="str">
        <f t="shared" ref="J15989:J16017" si="2360">HYPERLINK("http://geochem.nrcan.gc.ca/cdogs/content/kwd/kwd020018_e.htm", "Fluid (stream)")</f>
        <v>Fluid (stream)</v>
      </c>
      <c r="K15989" s="1" t="str">
        <f t="shared" ref="K15989:K16017" si="2361">HYPERLINK("http://geochem.nrcan.gc.ca/cdogs/content/kwd/kwd080007_e.htm", "Untreated Water")</f>
        <v>Untreated Water</v>
      </c>
      <c r="O15989" t="s">
        <v>23857</v>
      </c>
      <c r="P15989" t="s">
        <v>45</v>
      </c>
      <c r="Q15989" t="s">
        <v>3475</v>
      </c>
    </row>
    <row r="15990" spans="1:17" hidden="1" x14ac:dyDescent="0.25">
      <c r="A15990" t="s">
        <v>62299</v>
      </c>
      <c r="B15990" t="s">
        <v>62300</v>
      </c>
      <c r="C15990" s="1" t="str">
        <f t="shared" si="2355"/>
        <v>21:0793</v>
      </c>
      <c r="D15990" s="1" t="str">
        <f t="shared" si="2359"/>
        <v>21:0223</v>
      </c>
      <c r="E15990" t="s">
        <v>62301</v>
      </c>
      <c r="F15990" t="s">
        <v>62302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 t="s">
        <v>576</v>
      </c>
      <c r="P15990" t="s">
        <v>45</v>
      </c>
      <c r="Q15990" t="s">
        <v>3475</v>
      </c>
    </row>
    <row r="15991" spans="1:17" hidden="1" x14ac:dyDescent="0.25">
      <c r="A15991" t="s">
        <v>62303</v>
      </c>
      <c r="B15991" t="s">
        <v>62304</v>
      </c>
      <c r="C15991" s="1" t="str">
        <f t="shared" si="2355"/>
        <v>21:0793</v>
      </c>
      <c r="D15991" s="1" t="str">
        <f t="shared" si="2359"/>
        <v>21:0223</v>
      </c>
      <c r="E15991" t="s">
        <v>62305</v>
      </c>
      <c r="F15991" t="s">
        <v>62306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 t="s">
        <v>3590</v>
      </c>
      <c r="P15991" t="s">
        <v>45</v>
      </c>
      <c r="Q15991" t="s">
        <v>3475</v>
      </c>
    </row>
    <row r="15992" spans="1:17" hidden="1" x14ac:dyDescent="0.25">
      <c r="A15992" t="s">
        <v>62307</v>
      </c>
      <c r="B15992" t="s">
        <v>62308</v>
      </c>
      <c r="C15992" s="1" t="str">
        <f t="shared" si="2355"/>
        <v>21:0793</v>
      </c>
      <c r="D15992" s="1" t="str">
        <f t="shared" si="2359"/>
        <v>21:0223</v>
      </c>
      <c r="E15992" t="s">
        <v>62309</v>
      </c>
      <c r="F15992" t="s">
        <v>62310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 t="s">
        <v>7174</v>
      </c>
      <c r="P15992" t="s">
        <v>45</v>
      </c>
      <c r="Q15992" t="s">
        <v>3475</v>
      </c>
    </row>
    <row r="15993" spans="1:17" hidden="1" x14ac:dyDescent="0.25">
      <c r="A15993" t="s">
        <v>62311</v>
      </c>
      <c r="B15993" t="s">
        <v>62312</v>
      </c>
      <c r="C15993" s="1" t="str">
        <f t="shared" si="2355"/>
        <v>21:0793</v>
      </c>
      <c r="D15993" s="1" t="str">
        <f t="shared" si="2359"/>
        <v>21:0223</v>
      </c>
      <c r="E15993" t="s">
        <v>62309</v>
      </c>
      <c r="F15993" t="s">
        <v>62313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 t="s">
        <v>576</v>
      </c>
      <c r="P15993" t="s">
        <v>45</v>
      </c>
      <c r="Q15993" t="s">
        <v>5130</v>
      </c>
    </row>
    <row r="15994" spans="1:17" hidden="1" x14ac:dyDescent="0.25">
      <c r="A15994" t="s">
        <v>62314</v>
      </c>
      <c r="B15994" t="s">
        <v>62315</v>
      </c>
      <c r="C15994" s="1" t="str">
        <f t="shared" si="2355"/>
        <v>21:0793</v>
      </c>
      <c r="D15994" s="1" t="str">
        <f t="shared" si="2359"/>
        <v>21:0223</v>
      </c>
      <c r="E15994" t="s">
        <v>62316</v>
      </c>
      <c r="F15994" t="s">
        <v>62317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 t="s">
        <v>17101</v>
      </c>
      <c r="P15994" t="s">
        <v>45</v>
      </c>
      <c r="Q15994" t="s">
        <v>5130</v>
      </c>
    </row>
    <row r="15995" spans="1:17" hidden="1" x14ac:dyDescent="0.25">
      <c r="A15995" t="s">
        <v>62318</v>
      </c>
      <c r="B15995" t="s">
        <v>62319</v>
      </c>
      <c r="C15995" s="1" t="str">
        <f t="shared" si="2355"/>
        <v>21:0793</v>
      </c>
      <c r="D15995" s="1" t="str">
        <f t="shared" si="2359"/>
        <v>21:0223</v>
      </c>
      <c r="E15995" t="s">
        <v>62320</v>
      </c>
      <c r="F15995" t="s">
        <v>62321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 t="s">
        <v>21</v>
      </c>
      <c r="P15995" t="s">
        <v>22</v>
      </c>
      <c r="Q15995" t="s">
        <v>35</v>
      </c>
    </row>
    <row r="15996" spans="1:17" hidden="1" x14ac:dyDescent="0.25">
      <c r="A15996" t="s">
        <v>62322</v>
      </c>
      <c r="B15996" t="s">
        <v>62323</v>
      </c>
      <c r="C15996" s="1" t="str">
        <f t="shared" si="2355"/>
        <v>21:0793</v>
      </c>
      <c r="D15996" s="1" t="str">
        <f t="shared" si="2359"/>
        <v>21:0223</v>
      </c>
      <c r="E15996" t="s">
        <v>62324</v>
      </c>
      <c r="F15996" t="s">
        <v>62325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 t="s">
        <v>1818</v>
      </c>
      <c r="P15996" t="s">
        <v>636</v>
      </c>
      <c r="Q15996" t="s">
        <v>398</v>
      </c>
    </row>
    <row r="15997" spans="1:17" hidden="1" x14ac:dyDescent="0.25">
      <c r="A15997" t="s">
        <v>62326</v>
      </c>
      <c r="B15997" t="s">
        <v>62327</v>
      </c>
      <c r="C15997" s="1" t="str">
        <f t="shared" si="2355"/>
        <v>21:0793</v>
      </c>
      <c r="D15997" s="1" t="str">
        <f t="shared" si="2359"/>
        <v>21:0223</v>
      </c>
      <c r="E15997" t="s">
        <v>62328</v>
      </c>
      <c r="F15997" t="s">
        <v>62329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 t="s">
        <v>113</v>
      </c>
      <c r="P15997" t="s">
        <v>45</v>
      </c>
      <c r="Q15997" t="s">
        <v>398</v>
      </c>
    </row>
    <row r="15998" spans="1:17" hidden="1" x14ac:dyDescent="0.25">
      <c r="A15998" t="s">
        <v>62330</v>
      </c>
      <c r="B15998" t="s">
        <v>62331</v>
      </c>
      <c r="C15998" s="1" t="str">
        <f t="shared" si="2355"/>
        <v>21:0793</v>
      </c>
      <c r="D15998" s="1" t="str">
        <f t="shared" si="2359"/>
        <v>21:0223</v>
      </c>
      <c r="E15998" t="s">
        <v>62332</v>
      </c>
      <c r="F15998" t="s">
        <v>62333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 t="s">
        <v>2120</v>
      </c>
      <c r="P15998" t="s">
        <v>87</v>
      </c>
      <c r="Q15998" t="s">
        <v>653</v>
      </c>
    </row>
    <row r="15999" spans="1:17" hidden="1" x14ac:dyDescent="0.25">
      <c r="A15999" t="s">
        <v>62334</v>
      </c>
      <c r="B15999" t="s">
        <v>62335</v>
      </c>
      <c r="C15999" s="1" t="str">
        <f t="shared" si="2355"/>
        <v>21:0793</v>
      </c>
      <c r="D15999" s="1" t="str">
        <f t="shared" si="2359"/>
        <v>21:0223</v>
      </c>
      <c r="E15999" t="s">
        <v>62336</v>
      </c>
      <c r="F15999" t="s">
        <v>62337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 t="s">
        <v>2120</v>
      </c>
      <c r="P15999" t="s">
        <v>880</v>
      </c>
      <c r="Q15999" t="s">
        <v>398</v>
      </c>
    </row>
    <row r="16000" spans="1:17" hidden="1" x14ac:dyDescent="0.25">
      <c r="A16000" t="s">
        <v>62338</v>
      </c>
      <c r="B16000" t="s">
        <v>62339</v>
      </c>
      <c r="C16000" s="1" t="str">
        <f t="shared" si="2355"/>
        <v>21:0793</v>
      </c>
      <c r="D16000" s="1" t="str">
        <f t="shared" si="2359"/>
        <v>21:0223</v>
      </c>
      <c r="E16000" t="s">
        <v>62340</v>
      </c>
      <c r="F16000" t="s">
        <v>62341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 t="s">
        <v>21</v>
      </c>
      <c r="P16000" t="s">
        <v>22</v>
      </c>
      <c r="Q16000" t="s">
        <v>392</v>
      </c>
    </row>
    <row r="16001" spans="1:17" hidden="1" x14ac:dyDescent="0.25">
      <c r="A16001" t="s">
        <v>62342</v>
      </c>
      <c r="B16001" t="s">
        <v>62343</v>
      </c>
      <c r="C16001" s="1" t="str">
        <f t="shared" si="2355"/>
        <v>21:0793</v>
      </c>
      <c r="D16001" s="1" t="str">
        <f t="shared" si="2359"/>
        <v>21:0223</v>
      </c>
      <c r="E16001" t="s">
        <v>62344</v>
      </c>
      <c r="F16001" t="s">
        <v>62345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 t="s">
        <v>64</v>
      </c>
      <c r="P16001" t="s">
        <v>583</v>
      </c>
      <c r="Q16001" t="s">
        <v>398</v>
      </c>
    </row>
    <row r="16002" spans="1:17" hidden="1" x14ac:dyDescent="0.25">
      <c r="A16002" t="s">
        <v>62346</v>
      </c>
      <c r="B16002" t="s">
        <v>62347</v>
      </c>
      <c r="C16002" s="1" t="str">
        <f t="shared" si="2355"/>
        <v>21:0793</v>
      </c>
      <c r="D16002" s="1" t="str">
        <f t="shared" si="2359"/>
        <v>21:0223</v>
      </c>
      <c r="E16002" t="s">
        <v>62348</v>
      </c>
      <c r="F16002" t="s">
        <v>62349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 t="s">
        <v>21</v>
      </c>
      <c r="P16002" t="s">
        <v>583</v>
      </c>
      <c r="Q16002" t="s">
        <v>522</v>
      </c>
    </row>
    <row r="16003" spans="1:17" hidden="1" x14ac:dyDescent="0.25">
      <c r="A16003" t="s">
        <v>62350</v>
      </c>
      <c r="B16003" t="s">
        <v>62351</v>
      </c>
      <c r="C16003" s="1" t="str">
        <f t="shared" si="2355"/>
        <v>21:0793</v>
      </c>
      <c r="D16003" s="1" t="str">
        <f t="shared" si="2359"/>
        <v>21:0223</v>
      </c>
      <c r="E16003" t="s">
        <v>62352</v>
      </c>
      <c r="F16003" t="s">
        <v>62353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 t="s">
        <v>21</v>
      </c>
      <c r="P16003" t="s">
        <v>583</v>
      </c>
      <c r="Q16003" t="s">
        <v>392</v>
      </c>
    </row>
    <row r="16004" spans="1:17" hidden="1" x14ac:dyDescent="0.25">
      <c r="A16004" t="s">
        <v>62354</v>
      </c>
      <c r="B16004" t="s">
        <v>62355</v>
      </c>
      <c r="C16004" s="1" t="str">
        <f t="shared" si="2355"/>
        <v>21:0793</v>
      </c>
      <c r="D16004" s="1" t="str">
        <f t="shared" si="2359"/>
        <v>21:0223</v>
      </c>
      <c r="E16004" t="s">
        <v>62356</v>
      </c>
      <c r="F16004" t="s">
        <v>62357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 t="s">
        <v>21</v>
      </c>
      <c r="P16004" t="s">
        <v>583</v>
      </c>
      <c r="Q16004" t="s">
        <v>522</v>
      </c>
    </row>
    <row r="16005" spans="1:17" hidden="1" x14ac:dyDescent="0.25">
      <c r="A16005" t="s">
        <v>62358</v>
      </c>
      <c r="B16005" t="s">
        <v>62359</v>
      </c>
      <c r="C16005" s="1" t="str">
        <f t="shared" si="2355"/>
        <v>21:0793</v>
      </c>
      <c r="D16005" s="1" t="str">
        <f t="shared" si="2359"/>
        <v>21:0223</v>
      </c>
      <c r="E16005" t="s">
        <v>62360</v>
      </c>
      <c r="F16005" t="s">
        <v>62361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 t="s">
        <v>3590</v>
      </c>
      <c r="P16005" t="s">
        <v>880</v>
      </c>
      <c r="Q16005" t="s">
        <v>398</v>
      </c>
    </row>
    <row r="16006" spans="1:17" hidden="1" x14ac:dyDescent="0.25">
      <c r="A16006" t="s">
        <v>62362</v>
      </c>
      <c r="B16006" t="s">
        <v>62363</v>
      </c>
      <c r="C16006" s="1" t="str">
        <f t="shared" si="2355"/>
        <v>21:0793</v>
      </c>
      <c r="D16006" s="1" t="str">
        <f t="shared" si="2359"/>
        <v>21:0223</v>
      </c>
      <c r="E16006" t="s">
        <v>62364</v>
      </c>
      <c r="F16006" t="s">
        <v>62365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 t="s">
        <v>220</v>
      </c>
      <c r="P16006" t="s">
        <v>636</v>
      </c>
      <c r="Q16006" t="s">
        <v>392</v>
      </c>
    </row>
    <row r="16007" spans="1:17" hidden="1" x14ac:dyDescent="0.25">
      <c r="A16007" t="s">
        <v>62366</v>
      </c>
      <c r="B16007" t="s">
        <v>62367</v>
      </c>
      <c r="C16007" s="1" t="str">
        <f t="shared" si="2355"/>
        <v>21:0793</v>
      </c>
      <c r="D16007" s="1" t="str">
        <f t="shared" si="2359"/>
        <v>21:0223</v>
      </c>
      <c r="E16007" t="s">
        <v>62368</v>
      </c>
      <c r="F16007" t="s">
        <v>62369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 t="s">
        <v>551</v>
      </c>
      <c r="P16007" t="s">
        <v>880</v>
      </c>
      <c r="Q16007" t="s">
        <v>392</v>
      </c>
    </row>
    <row r="16008" spans="1:17" hidden="1" x14ac:dyDescent="0.25">
      <c r="A16008" t="s">
        <v>62370</v>
      </c>
      <c r="B16008" t="s">
        <v>62371</v>
      </c>
      <c r="C16008" s="1" t="str">
        <f t="shared" si="2355"/>
        <v>21:0793</v>
      </c>
      <c r="D16008" s="1" t="str">
        <f t="shared" si="2359"/>
        <v>21:0223</v>
      </c>
      <c r="E16008" t="s">
        <v>62372</v>
      </c>
      <c r="F16008" t="s">
        <v>62373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 t="s">
        <v>154</v>
      </c>
      <c r="P16008" t="s">
        <v>4550</v>
      </c>
      <c r="Q16008" t="s">
        <v>398</v>
      </c>
    </row>
    <row r="16009" spans="1:17" hidden="1" x14ac:dyDescent="0.25">
      <c r="A16009" t="s">
        <v>62374</v>
      </c>
      <c r="B16009" t="s">
        <v>62375</v>
      </c>
      <c r="C16009" s="1" t="str">
        <f t="shared" si="2355"/>
        <v>21:0793</v>
      </c>
      <c r="D16009" s="1" t="str">
        <f t="shared" si="2359"/>
        <v>21:0223</v>
      </c>
      <c r="E16009" t="s">
        <v>62376</v>
      </c>
      <c r="F16009" t="s">
        <v>62377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 t="s">
        <v>588</v>
      </c>
      <c r="P16009" t="s">
        <v>631</v>
      </c>
      <c r="Q16009" t="s">
        <v>398</v>
      </c>
    </row>
    <row r="16010" spans="1:17" hidden="1" x14ac:dyDescent="0.25">
      <c r="A16010" t="s">
        <v>62378</v>
      </c>
      <c r="B16010" t="s">
        <v>62379</v>
      </c>
      <c r="C16010" s="1" t="str">
        <f t="shared" si="2355"/>
        <v>21:0793</v>
      </c>
      <c r="D16010" s="1" t="str">
        <f t="shared" si="2359"/>
        <v>21:0223</v>
      </c>
      <c r="E16010" t="s">
        <v>62380</v>
      </c>
      <c r="F16010" t="s">
        <v>62381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 t="s">
        <v>113</v>
      </c>
      <c r="P16010" t="s">
        <v>4464</v>
      </c>
      <c r="Q16010" t="s">
        <v>35</v>
      </c>
    </row>
    <row r="16011" spans="1:17" hidden="1" x14ac:dyDescent="0.25">
      <c r="A16011" t="s">
        <v>62382</v>
      </c>
      <c r="B16011" t="s">
        <v>62383</v>
      </c>
      <c r="C16011" s="1" t="str">
        <f t="shared" si="2355"/>
        <v>21:0793</v>
      </c>
      <c r="D16011" s="1" t="str">
        <f t="shared" si="2359"/>
        <v>21:0223</v>
      </c>
      <c r="E16011" t="s">
        <v>62380</v>
      </c>
      <c r="F16011" t="s">
        <v>62384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 t="s">
        <v>21</v>
      </c>
      <c r="P16011" t="s">
        <v>4464</v>
      </c>
      <c r="Q16011" t="s">
        <v>59</v>
      </c>
    </row>
    <row r="16012" spans="1:17" hidden="1" x14ac:dyDescent="0.25">
      <c r="A16012" t="s">
        <v>62385</v>
      </c>
      <c r="B16012" t="s">
        <v>62386</v>
      </c>
      <c r="C16012" s="1" t="str">
        <f t="shared" si="2355"/>
        <v>21:0793</v>
      </c>
      <c r="D16012" s="1" t="str">
        <f t="shared" si="2359"/>
        <v>21:0223</v>
      </c>
      <c r="E16012" t="s">
        <v>62387</v>
      </c>
      <c r="F16012" t="s">
        <v>62388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 t="s">
        <v>2120</v>
      </c>
      <c r="P16012" t="s">
        <v>5750</v>
      </c>
      <c r="Q16012" t="s">
        <v>653</v>
      </c>
    </row>
    <row r="16013" spans="1:17" hidden="1" x14ac:dyDescent="0.25">
      <c r="A16013" t="s">
        <v>62389</v>
      </c>
      <c r="B16013" t="s">
        <v>62390</v>
      </c>
      <c r="C16013" s="1" t="str">
        <f t="shared" si="2355"/>
        <v>21:0793</v>
      </c>
      <c r="D16013" s="1" t="str">
        <f t="shared" si="2359"/>
        <v>21:0223</v>
      </c>
      <c r="E16013" t="s">
        <v>62391</v>
      </c>
      <c r="F16013" t="s">
        <v>62392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 t="s">
        <v>244</v>
      </c>
      <c r="P16013" t="s">
        <v>3107</v>
      </c>
      <c r="Q16013" t="s">
        <v>653</v>
      </c>
    </row>
    <row r="16014" spans="1:17" hidden="1" x14ac:dyDescent="0.25">
      <c r="A16014" t="s">
        <v>62393</v>
      </c>
      <c r="B16014" t="s">
        <v>62394</v>
      </c>
      <c r="C16014" s="1" t="str">
        <f t="shared" si="2355"/>
        <v>21:0793</v>
      </c>
      <c r="D16014" s="1" t="str">
        <f t="shared" si="2359"/>
        <v>21:0223</v>
      </c>
      <c r="E16014" t="s">
        <v>62395</v>
      </c>
      <c r="F16014" t="s">
        <v>62396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 t="s">
        <v>311</v>
      </c>
      <c r="P16014" t="s">
        <v>397</v>
      </c>
      <c r="Q16014" t="s">
        <v>365</v>
      </c>
    </row>
    <row r="16015" spans="1:17" hidden="1" x14ac:dyDescent="0.25">
      <c r="A16015" t="s">
        <v>62397</v>
      </c>
      <c r="B16015" t="s">
        <v>62398</v>
      </c>
      <c r="C16015" s="1" t="str">
        <f t="shared" si="2355"/>
        <v>21:0793</v>
      </c>
      <c r="D16015" s="1" t="str">
        <f t="shared" si="2359"/>
        <v>21:0223</v>
      </c>
      <c r="E16015" t="s">
        <v>62399</v>
      </c>
      <c r="F16015" t="s">
        <v>62400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 t="s">
        <v>21</v>
      </c>
      <c r="P16015" t="s">
        <v>356</v>
      </c>
      <c r="Q16015" t="s">
        <v>522</v>
      </c>
    </row>
    <row r="16016" spans="1:17" hidden="1" x14ac:dyDescent="0.25">
      <c r="A16016" t="s">
        <v>62401</v>
      </c>
      <c r="B16016" t="s">
        <v>62402</v>
      </c>
      <c r="C16016" s="1" t="str">
        <f t="shared" si="2355"/>
        <v>21:0793</v>
      </c>
      <c r="D16016" s="1" t="str">
        <f t="shared" si="2359"/>
        <v>21:0223</v>
      </c>
      <c r="E16016" t="s">
        <v>62403</v>
      </c>
      <c r="F16016" t="s">
        <v>62404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 t="s">
        <v>220</v>
      </c>
      <c r="P16016" t="s">
        <v>45</v>
      </c>
      <c r="Q16016" t="s">
        <v>398</v>
      </c>
    </row>
    <row r="16017" spans="1:17" hidden="1" x14ac:dyDescent="0.25">
      <c r="A16017" t="s">
        <v>62405</v>
      </c>
      <c r="B16017" t="s">
        <v>62406</v>
      </c>
      <c r="C16017" s="1" t="str">
        <f t="shared" si="2355"/>
        <v>21:0793</v>
      </c>
      <c r="D16017" s="1" t="str">
        <f t="shared" si="2359"/>
        <v>21:0223</v>
      </c>
      <c r="E16017" t="s">
        <v>62407</v>
      </c>
      <c r="F16017" t="s">
        <v>62408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 t="s">
        <v>220</v>
      </c>
      <c r="P16017" t="s">
        <v>87</v>
      </c>
      <c r="Q16017" t="s">
        <v>398</v>
      </c>
    </row>
    <row r="16018" spans="1:17" hidden="1" x14ac:dyDescent="0.25">
      <c r="A16018" t="s">
        <v>62409</v>
      </c>
      <c r="B16018" t="s">
        <v>62410</v>
      </c>
      <c r="C16018" s="1" t="str">
        <f t="shared" si="2355"/>
        <v>21:0793</v>
      </c>
      <c r="D16018" s="1" t="str">
        <f>HYPERLINK("http://geochem.nrcan.gc.ca/cdogs/content/svy/svy_e.htm", "")</f>
        <v/>
      </c>
      <c r="G16018" s="1" t="str">
        <f>HYPERLINK("http://geochem.nrcan.gc.ca/cdogs/content/cr_/cr_00088_e.htm", "88")</f>
        <v>88</v>
      </c>
      <c r="J16018" t="s">
        <v>11703</v>
      </c>
      <c r="K16018" t="s">
        <v>11704</v>
      </c>
      <c r="O16018" t="s">
        <v>21</v>
      </c>
      <c r="P16018" t="s">
        <v>397</v>
      </c>
      <c r="Q16018" t="s">
        <v>3475</v>
      </c>
    </row>
    <row r="16019" spans="1:17" hidden="1" x14ac:dyDescent="0.25">
      <c r="A16019" t="s">
        <v>62411</v>
      </c>
      <c r="B16019" t="s">
        <v>62412</v>
      </c>
      <c r="C16019" s="1" t="str">
        <f t="shared" si="2355"/>
        <v>21:0793</v>
      </c>
      <c r="D16019" s="1" t="str">
        <f t="shared" ref="D16019:D16032" si="2362">HYPERLINK("http://geochem.nrcan.gc.ca/cdogs/content/svy/svy210223_e.htm", "21:0223")</f>
        <v>21:0223</v>
      </c>
      <c r="E16019" t="s">
        <v>62413</v>
      </c>
      <c r="F16019" t="s">
        <v>62414</v>
      </c>
      <c r="H16019">
        <v>63.954325699999998</v>
      </c>
      <c r="I16019">
        <v>-132.6865541</v>
      </c>
      <c r="J16019" s="1" t="str">
        <f t="shared" ref="J16019:J16032" si="2363">HYPERLINK("http://geochem.nrcan.gc.ca/cdogs/content/kwd/kwd020018_e.htm", "Fluid (stream)")</f>
        <v>Fluid (stream)</v>
      </c>
      <c r="K16019" s="1" t="str">
        <f t="shared" ref="K16019:K16032" si="2364">HYPERLINK("http://geochem.nrcan.gc.ca/cdogs/content/kwd/kwd080007_e.htm", "Untreated Water")</f>
        <v>Untreated Water</v>
      </c>
      <c r="O16019" t="s">
        <v>220</v>
      </c>
      <c r="P16019" t="s">
        <v>87</v>
      </c>
      <c r="Q16019" t="s">
        <v>5130</v>
      </c>
    </row>
    <row r="16020" spans="1:17" hidden="1" x14ac:dyDescent="0.25">
      <c r="A16020" t="s">
        <v>62415</v>
      </c>
      <c r="B16020" t="s">
        <v>62416</v>
      </c>
      <c r="C16020" s="1" t="str">
        <f t="shared" si="2355"/>
        <v>21:0793</v>
      </c>
      <c r="D16020" s="1" t="str">
        <f t="shared" si="2362"/>
        <v>21:0223</v>
      </c>
      <c r="E16020" t="s">
        <v>62417</v>
      </c>
      <c r="F16020" t="s">
        <v>62418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 t="s">
        <v>21</v>
      </c>
      <c r="P16020" t="s">
        <v>356</v>
      </c>
      <c r="Q16020" t="s">
        <v>653</v>
      </c>
    </row>
    <row r="16021" spans="1:17" hidden="1" x14ac:dyDescent="0.25">
      <c r="A16021" t="s">
        <v>62419</v>
      </c>
      <c r="B16021" t="s">
        <v>62420</v>
      </c>
      <c r="C16021" s="1" t="str">
        <f t="shared" si="2355"/>
        <v>21:0793</v>
      </c>
      <c r="D16021" s="1" t="str">
        <f t="shared" si="2362"/>
        <v>21:0223</v>
      </c>
      <c r="E16021" t="s">
        <v>62421</v>
      </c>
      <c r="F16021" t="s">
        <v>62422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 t="s">
        <v>244</v>
      </c>
      <c r="P16021" t="s">
        <v>397</v>
      </c>
      <c r="Q16021" t="s">
        <v>653</v>
      </c>
    </row>
    <row r="16022" spans="1:17" hidden="1" x14ac:dyDescent="0.25">
      <c r="A16022" t="s">
        <v>62423</v>
      </c>
      <c r="B16022" t="s">
        <v>62424</v>
      </c>
      <c r="C16022" s="1" t="str">
        <f t="shared" si="2355"/>
        <v>21:0793</v>
      </c>
      <c r="D16022" s="1" t="str">
        <f t="shared" si="2362"/>
        <v>21:0223</v>
      </c>
      <c r="E16022" t="s">
        <v>62425</v>
      </c>
      <c r="F16022" t="s">
        <v>62426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 t="s">
        <v>1818</v>
      </c>
      <c r="P16022" t="s">
        <v>45</v>
      </c>
      <c r="Q16022" t="s">
        <v>653</v>
      </c>
    </row>
    <row r="16023" spans="1:17" hidden="1" x14ac:dyDescent="0.25">
      <c r="A16023" t="s">
        <v>62427</v>
      </c>
      <c r="B16023" t="s">
        <v>62428</v>
      </c>
      <c r="C16023" s="1" t="str">
        <f t="shared" si="2355"/>
        <v>21:0793</v>
      </c>
      <c r="D16023" s="1" t="str">
        <f t="shared" si="2362"/>
        <v>21:0223</v>
      </c>
      <c r="E16023" t="s">
        <v>62429</v>
      </c>
      <c r="F16023" t="s">
        <v>62430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 t="s">
        <v>1818</v>
      </c>
      <c r="P16023" t="s">
        <v>87</v>
      </c>
      <c r="Q16023" t="s">
        <v>5130</v>
      </c>
    </row>
    <row r="16024" spans="1:17" hidden="1" x14ac:dyDescent="0.25">
      <c r="A16024" t="s">
        <v>62431</v>
      </c>
      <c r="B16024" t="s">
        <v>62432</v>
      </c>
      <c r="C16024" s="1" t="str">
        <f t="shared" si="2355"/>
        <v>21:0793</v>
      </c>
      <c r="D16024" s="1" t="str">
        <f t="shared" si="2362"/>
        <v>21:0223</v>
      </c>
      <c r="E16024" t="s">
        <v>62433</v>
      </c>
      <c r="F16024" t="s">
        <v>62434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 t="s">
        <v>225</v>
      </c>
      <c r="P16024" t="s">
        <v>45</v>
      </c>
      <c r="Q16024" t="s">
        <v>653</v>
      </c>
    </row>
    <row r="16025" spans="1:17" hidden="1" x14ac:dyDescent="0.25">
      <c r="A16025" t="s">
        <v>62435</v>
      </c>
      <c r="B16025" t="s">
        <v>62436</v>
      </c>
      <c r="C16025" s="1" t="str">
        <f t="shared" si="2355"/>
        <v>21:0793</v>
      </c>
      <c r="D16025" s="1" t="str">
        <f t="shared" si="2362"/>
        <v>21:0223</v>
      </c>
      <c r="E16025" t="s">
        <v>62437</v>
      </c>
      <c r="F16025" t="s">
        <v>62438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 t="s">
        <v>680</v>
      </c>
      <c r="P16025" t="s">
        <v>356</v>
      </c>
      <c r="Q16025" t="s">
        <v>5130</v>
      </c>
    </row>
    <row r="16026" spans="1:17" hidden="1" x14ac:dyDescent="0.25">
      <c r="A16026" t="s">
        <v>62439</v>
      </c>
      <c r="B16026" t="s">
        <v>62440</v>
      </c>
      <c r="C16026" s="1" t="str">
        <f t="shared" si="2355"/>
        <v>21:0793</v>
      </c>
      <c r="D16026" s="1" t="str">
        <f t="shared" si="2362"/>
        <v>21:0223</v>
      </c>
      <c r="E16026" t="s">
        <v>62441</v>
      </c>
      <c r="F16026" t="s">
        <v>62442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 t="s">
        <v>370</v>
      </c>
      <c r="P16026" t="s">
        <v>87</v>
      </c>
      <c r="Q16026" t="s">
        <v>398</v>
      </c>
    </row>
    <row r="16027" spans="1:17" hidden="1" x14ac:dyDescent="0.25">
      <c r="A16027" t="s">
        <v>62443</v>
      </c>
      <c r="B16027" t="s">
        <v>62444</v>
      </c>
      <c r="C16027" s="1" t="str">
        <f t="shared" si="2355"/>
        <v>21:0793</v>
      </c>
      <c r="D16027" s="1" t="str">
        <f t="shared" si="2362"/>
        <v>21:0223</v>
      </c>
      <c r="E16027" t="s">
        <v>62445</v>
      </c>
      <c r="F16027" t="s">
        <v>62446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 t="s">
        <v>370</v>
      </c>
      <c r="P16027" t="s">
        <v>356</v>
      </c>
      <c r="Q16027" t="s">
        <v>653</v>
      </c>
    </row>
    <row r="16028" spans="1:17" hidden="1" x14ac:dyDescent="0.25">
      <c r="A16028" t="s">
        <v>62447</v>
      </c>
      <c r="B16028" t="s">
        <v>62448</v>
      </c>
      <c r="C16028" s="1" t="str">
        <f t="shared" si="2355"/>
        <v>21:0793</v>
      </c>
      <c r="D16028" s="1" t="str">
        <f t="shared" si="2362"/>
        <v>21:0223</v>
      </c>
      <c r="E16028" t="s">
        <v>62449</v>
      </c>
      <c r="F16028" t="s">
        <v>62450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 t="s">
        <v>21</v>
      </c>
      <c r="P16028" t="s">
        <v>583</v>
      </c>
      <c r="Q16028" t="s">
        <v>5130</v>
      </c>
    </row>
    <row r="16029" spans="1:17" hidden="1" x14ac:dyDescent="0.25">
      <c r="A16029" t="s">
        <v>62451</v>
      </c>
      <c r="B16029" t="s">
        <v>62452</v>
      </c>
      <c r="C16029" s="1" t="str">
        <f t="shared" si="2355"/>
        <v>21:0793</v>
      </c>
      <c r="D16029" s="1" t="str">
        <f t="shared" si="2362"/>
        <v>21:0223</v>
      </c>
      <c r="E16029" t="s">
        <v>62453</v>
      </c>
      <c r="F16029" t="s">
        <v>62454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 t="s">
        <v>2120</v>
      </c>
      <c r="P16029" t="s">
        <v>356</v>
      </c>
      <c r="Q16029" t="s">
        <v>3475</v>
      </c>
    </row>
    <row r="16030" spans="1:17" hidden="1" x14ac:dyDescent="0.25">
      <c r="A16030" t="s">
        <v>62455</v>
      </c>
      <c r="B16030" t="s">
        <v>62456</v>
      </c>
      <c r="C16030" s="1" t="str">
        <f t="shared" si="2355"/>
        <v>21:0793</v>
      </c>
      <c r="D16030" s="1" t="str">
        <f t="shared" si="2362"/>
        <v>21:0223</v>
      </c>
      <c r="E16030" t="s">
        <v>62457</v>
      </c>
      <c r="F16030" t="s">
        <v>62458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 t="s">
        <v>3065</v>
      </c>
      <c r="P16030" t="s">
        <v>356</v>
      </c>
      <c r="Q16030" t="s">
        <v>398</v>
      </c>
    </row>
    <row r="16031" spans="1:17" hidden="1" x14ac:dyDescent="0.25">
      <c r="A16031" t="s">
        <v>62459</v>
      </c>
      <c r="B16031" t="s">
        <v>62460</v>
      </c>
      <c r="C16031" s="1" t="str">
        <f t="shared" si="2355"/>
        <v>21:0793</v>
      </c>
      <c r="D16031" s="1" t="str">
        <f t="shared" si="2362"/>
        <v>21:0223</v>
      </c>
      <c r="E16031" t="s">
        <v>62461</v>
      </c>
      <c r="F16031" t="s">
        <v>62462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 t="s">
        <v>21</v>
      </c>
      <c r="P16031" t="s">
        <v>45</v>
      </c>
      <c r="Q16031" t="s">
        <v>398</v>
      </c>
    </row>
    <row r="16032" spans="1:17" hidden="1" x14ac:dyDescent="0.25">
      <c r="A16032" t="s">
        <v>62463</v>
      </c>
      <c r="B16032" t="s">
        <v>62464</v>
      </c>
      <c r="C16032" s="1" t="str">
        <f t="shared" si="2355"/>
        <v>21:0793</v>
      </c>
      <c r="D16032" s="1" t="str">
        <f t="shared" si="2362"/>
        <v>21:0223</v>
      </c>
      <c r="E16032" t="s">
        <v>62465</v>
      </c>
      <c r="F16032" t="s">
        <v>62466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 t="s">
        <v>4148</v>
      </c>
      <c r="P16032" t="s">
        <v>45</v>
      </c>
      <c r="Q16032" t="s">
        <v>5130</v>
      </c>
    </row>
    <row r="16033" spans="1:17" hidden="1" x14ac:dyDescent="0.25">
      <c r="A16033" t="s">
        <v>62467</v>
      </c>
      <c r="B16033" t="s">
        <v>62468</v>
      </c>
      <c r="C16033" s="1" t="str">
        <f t="shared" si="2355"/>
        <v>21:0793</v>
      </c>
      <c r="D16033" s="1" t="str">
        <f>HYPERLINK("http://geochem.nrcan.gc.ca/cdogs/content/svy/svy_e.htm", "")</f>
        <v/>
      </c>
      <c r="G16033" s="1" t="str">
        <f>HYPERLINK("http://geochem.nrcan.gc.ca/cdogs/content/cr_/cr_00089_e.htm", "89")</f>
        <v>89</v>
      </c>
      <c r="J16033" t="s">
        <v>11703</v>
      </c>
      <c r="K16033" t="s">
        <v>11704</v>
      </c>
      <c r="O16033" t="s">
        <v>10145</v>
      </c>
      <c r="P16033" t="s">
        <v>5755</v>
      </c>
      <c r="Q16033" t="s">
        <v>398</v>
      </c>
    </row>
    <row r="16034" spans="1:17" hidden="1" x14ac:dyDescent="0.25">
      <c r="A16034" t="s">
        <v>62469</v>
      </c>
      <c r="B16034" t="s">
        <v>62470</v>
      </c>
      <c r="C16034" s="1" t="str">
        <f t="shared" si="2355"/>
        <v>21:0793</v>
      </c>
      <c r="D16034" s="1" t="str">
        <f t="shared" ref="D16034:D16053" si="2365">HYPERLINK("http://geochem.nrcan.gc.ca/cdogs/content/svy/svy210223_e.htm", "21:0223")</f>
        <v>21:0223</v>
      </c>
      <c r="E16034" t="s">
        <v>62471</v>
      </c>
      <c r="F16034" t="s">
        <v>62472</v>
      </c>
      <c r="H16034">
        <v>63.432952800000002</v>
      </c>
      <c r="I16034">
        <v>-133.21642689999999</v>
      </c>
      <c r="J16034" s="1" t="str">
        <f t="shared" ref="J16034:J16053" si="2366">HYPERLINK("http://geochem.nrcan.gc.ca/cdogs/content/kwd/kwd020018_e.htm", "Fluid (stream)")</f>
        <v>Fluid (stream)</v>
      </c>
      <c r="K16034" s="1" t="str">
        <f t="shared" ref="K16034:K16053" si="2367">HYPERLINK("http://geochem.nrcan.gc.ca/cdogs/content/kwd/kwd080007_e.htm", "Untreated Water")</f>
        <v>Untreated Water</v>
      </c>
      <c r="O16034" t="s">
        <v>370</v>
      </c>
      <c r="P16034" t="s">
        <v>356</v>
      </c>
      <c r="Q16034" t="s">
        <v>5130</v>
      </c>
    </row>
    <row r="16035" spans="1:17" hidden="1" x14ac:dyDescent="0.25">
      <c r="A16035" t="s">
        <v>62473</v>
      </c>
      <c r="B16035" t="s">
        <v>62474</v>
      </c>
      <c r="C16035" s="1" t="str">
        <f t="shared" si="2355"/>
        <v>21:0793</v>
      </c>
      <c r="D16035" s="1" t="str">
        <f t="shared" si="2365"/>
        <v>21:0223</v>
      </c>
      <c r="E16035" t="s">
        <v>62475</v>
      </c>
      <c r="F16035" t="s">
        <v>62476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 t="s">
        <v>21</v>
      </c>
      <c r="P16035" t="s">
        <v>87</v>
      </c>
      <c r="Q16035" t="s">
        <v>365</v>
      </c>
    </row>
    <row r="16036" spans="1:17" hidden="1" x14ac:dyDescent="0.25">
      <c r="A16036" t="s">
        <v>62477</v>
      </c>
      <c r="B16036" t="s">
        <v>62478</v>
      </c>
      <c r="C16036" s="1" t="str">
        <f t="shared" si="2355"/>
        <v>21:0793</v>
      </c>
      <c r="D16036" s="1" t="str">
        <f t="shared" si="2365"/>
        <v>21:0223</v>
      </c>
      <c r="E16036" t="s">
        <v>62475</v>
      </c>
      <c r="F16036" t="s">
        <v>62479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 t="s">
        <v>21</v>
      </c>
      <c r="P16036" t="s">
        <v>87</v>
      </c>
      <c r="Q16036" t="s">
        <v>522</v>
      </c>
    </row>
    <row r="16037" spans="1:17" hidden="1" x14ac:dyDescent="0.25">
      <c r="A16037" t="s">
        <v>62480</v>
      </c>
      <c r="B16037" t="s">
        <v>62481</v>
      </c>
      <c r="C16037" s="1" t="str">
        <f t="shared" si="2355"/>
        <v>21:0793</v>
      </c>
      <c r="D16037" s="1" t="str">
        <f t="shared" si="2365"/>
        <v>21:0223</v>
      </c>
      <c r="E16037" t="s">
        <v>62482</v>
      </c>
      <c r="F16037" t="s">
        <v>62483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 t="s">
        <v>14765</v>
      </c>
      <c r="P16037" t="s">
        <v>87</v>
      </c>
      <c r="Q16037" t="s">
        <v>5130</v>
      </c>
    </row>
    <row r="16038" spans="1:17" hidden="1" x14ac:dyDescent="0.25">
      <c r="A16038" t="s">
        <v>62484</v>
      </c>
      <c r="B16038" t="s">
        <v>62485</v>
      </c>
      <c r="C16038" s="1" t="str">
        <f t="shared" si="2355"/>
        <v>21:0793</v>
      </c>
      <c r="D16038" s="1" t="str">
        <f t="shared" si="2365"/>
        <v>21:0223</v>
      </c>
      <c r="E16038" t="s">
        <v>62486</v>
      </c>
      <c r="F16038" t="s">
        <v>62487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 t="s">
        <v>1664</v>
      </c>
      <c r="P16038" t="s">
        <v>45</v>
      </c>
      <c r="Q16038" t="s">
        <v>3475</v>
      </c>
    </row>
    <row r="16039" spans="1:17" hidden="1" x14ac:dyDescent="0.25">
      <c r="A16039" t="s">
        <v>62488</v>
      </c>
      <c r="B16039" t="s">
        <v>62489</v>
      </c>
      <c r="C16039" s="1" t="str">
        <f t="shared" si="2355"/>
        <v>21:0793</v>
      </c>
      <c r="D16039" s="1" t="str">
        <f t="shared" si="2365"/>
        <v>21:0223</v>
      </c>
      <c r="E16039" t="s">
        <v>62490</v>
      </c>
      <c r="F16039" t="s">
        <v>62491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 t="s">
        <v>14840</v>
      </c>
      <c r="P16039" t="s">
        <v>87</v>
      </c>
      <c r="Q16039" t="s">
        <v>4049</v>
      </c>
    </row>
    <row r="16040" spans="1:17" hidden="1" x14ac:dyDescent="0.25">
      <c r="A16040" t="s">
        <v>62492</v>
      </c>
      <c r="B16040" t="s">
        <v>62493</v>
      </c>
      <c r="C16040" s="1" t="str">
        <f t="shared" ref="C16040:C16103" si="2368">HYPERLINK("http://geochem.nrcan.gc.ca/cdogs/content/bdl/bdl210793_e.htm", "21:0793")</f>
        <v>21:0793</v>
      </c>
      <c r="D16040" s="1" t="str">
        <f t="shared" si="2365"/>
        <v>21:0223</v>
      </c>
      <c r="E16040" t="s">
        <v>62494</v>
      </c>
      <c r="F16040" t="s">
        <v>62495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 t="s">
        <v>680</v>
      </c>
      <c r="P16040" t="s">
        <v>45</v>
      </c>
      <c r="Q16040" t="s">
        <v>653</v>
      </c>
    </row>
    <row r="16041" spans="1:17" hidden="1" x14ac:dyDescent="0.25">
      <c r="A16041" t="s">
        <v>62496</v>
      </c>
      <c r="B16041" t="s">
        <v>62497</v>
      </c>
      <c r="C16041" s="1" t="str">
        <f t="shared" si="2368"/>
        <v>21:0793</v>
      </c>
      <c r="D16041" s="1" t="str">
        <f t="shared" si="2365"/>
        <v>21:0223</v>
      </c>
      <c r="E16041" t="s">
        <v>62498</v>
      </c>
      <c r="F16041" t="s">
        <v>62499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 t="s">
        <v>2099</v>
      </c>
      <c r="P16041" t="s">
        <v>45</v>
      </c>
      <c r="Q16041" t="s">
        <v>5130</v>
      </c>
    </row>
    <row r="16042" spans="1:17" hidden="1" x14ac:dyDescent="0.25">
      <c r="A16042" t="s">
        <v>62500</v>
      </c>
      <c r="B16042" t="s">
        <v>62501</v>
      </c>
      <c r="C16042" s="1" t="str">
        <f t="shared" si="2368"/>
        <v>21:0793</v>
      </c>
      <c r="D16042" s="1" t="str">
        <f t="shared" si="2365"/>
        <v>21:0223</v>
      </c>
      <c r="E16042" t="s">
        <v>62502</v>
      </c>
      <c r="F16042" t="s">
        <v>62503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 t="s">
        <v>21</v>
      </c>
      <c r="P16042" t="s">
        <v>45</v>
      </c>
      <c r="Q16042" t="s">
        <v>365</v>
      </c>
    </row>
    <row r="16043" spans="1:17" hidden="1" x14ac:dyDescent="0.25">
      <c r="A16043" t="s">
        <v>62504</v>
      </c>
      <c r="B16043" t="s">
        <v>62505</v>
      </c>
      <c r="C16043" s="1" t="str">
        <f t="shared" si="2368"/>
        <v>21:0793</v>
      </c>
      <c r="D16043" s="1" t="str">
        <f t="shared" si="2365"/>
        <v>21:0223</v>
      </c>
      <c r="E16043" t="s">
        <v>62506</v>
      </c>
      <c r="F16043" t="s">
        <v>62507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 t="s">
        <v>7174</v>
      </c>
      <c r="P16043" t="s">
        <v>583</v>
      </c>
      <c r="Q16043" t="s">
        <v>653</v>
      </c>
    </row>
    <row r="16044" spans="1:17" hidden="1" x14ac:dyDescent="0.25">
      <c r="A16044" t="s">
        <v>62508</v>
      </c>
      <c r="B16044" t="s">
        <v>62509</v>
      </c>
      <c r="C16044" s="1" t="str">
        <f t="shared" si="2368"/>
        <v>21:0793</v>
      </c>
      <c r="D16044" s="1" t="str">
        <f t="shared" si="2365"/>
        <v>21:0223</v>
      </c>
      <c r="E16044" t="s">
        <v>62510</v>
      </c>
      <c r="F16044" t="s">
        <v>62511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 t="s">
        <v>3560</v>
      </c>
      <c r="P16044" t="s">
        <v>2943</v>
      </c>
      <c r="Q16044" t="s">
        <v>653</v>
      </c>
    </row>
    <row r="16045" spans="1:17" hidden="1" x14ac:dyDescent="0.25">
      <c r="A16045" t="s">
        <v>62512</v>
      </c>
      <c r="B16045" t="s">
        <v>62513</v>
      </c>
      <c r="C16045" s="1" t="str">
        <f t="shared" si="2368"/>
        <v>21:0793</v>
      </c>
      <c r="D16045" s="1" t="str">
        <f t="shared" si="2365"/>
        <v>21:0223</v>
      </c>
      <c r="E16045" t="s">
        <v>62510</v>
      </c>
      <c r="F16045" t="s">
        <v>62514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 t="s">
        <v>593</v>
      </c>
      <c r="P16045" t="s">
        <v>391</v>
      </c>
      <c r="Q16045" t="s">
        <v>5130</v>
      </c>
    </row>
    <row r="16046" spans="1:17" hidden="1" x14ac:dyDescent="0.25">
      <c r="A16046" t="s">
        <v>62515</v>
      </c>
      <c r="B16046" t="s">
        <v>62516</v>
      </c>
      <c r="C16046" s="1" t="str">
        <f t="shared" si="2368"/>
        <v>21:0793</v>
      </c>
      <c r="D16046" s="1" t="str">
        <f t="shared" si="2365"/>
        <v>21:0223</v>
      </c>
      <c r="E16046" t="s">
        <v>62517</v>
      </c>
      <c r="F16046" t="s">
        <v>62518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 t="s">
        <v>582</v>
      </c>
      <c r="P16046" t="s">
        <v>1515</v>
      </c>
      <c r="Q16046" t="s">
        <v>653</v>
      </c>
    </row>
    <row r="16047" spans="1:17" hidden="1" x14ac:dyDescent="0.25">
      <c r="A16047" t="s">
        <v>62519</v>
      </c>
      <c r="B16047" t="s">
        <v>62520</v>
      </c>
      <c r="C16047" s="1" t="str">
        <f t="shared" si="2368"/>
        <v>21:0793</v>
      </c>
      <c r="D16047" s="1" t="str">
        <f t="shared" si="2365"/>
        <v>21:0223</v>
      </c>
      <c r="E16047" t="s">
        <v>62521</v>
      </c>
      <c r="F16047" t="s">
        <v>62522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 t="s">
        <v>2099</v>
      </c>
      <c r="P16047" t="s">
        <v>391</v>
      </c>
      <c r="Q16047" t="s">
        <v>5130</v>
      </c>
    </row>
    <row r="16048" spans="1:17" hidden="1" x14ac:dyDescent="0.25">
      <c r="A16048" t="s">
        <v>62523</v>
      </c>
      <c r="B16048" t="s">
        <v>62524</v>
      </c>
      <c r="C16048" s="1" t="str">
        <f t="shared" si="2368"/>
        <v>21:0793</v>
      </c>
      <c r="D16048" s="1" t="str">
        <f t="shared" si="2365"/>
        <v>21:0223</v>
      </c>
      <c r="E16048" t="s">
        <v>62525</v>
      </c>
      <c r="F16048" t="s">
        <v>62526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 t="s">
        <v>18859</v>
      </c>
      <c r="P16048" t="s">
        <v>397</v>
      </c>
      <c r="Q16048" t="s">
        <v>3475</v>
      </c>
    </row>
    <row r="16049" spans="1:17" hidden="1" x14ac:dyDescent="0.25">
      <c r="A16049" t="s">
        <v>62527</v>
      </c>
      <c r="B16049" t="s">
        <v>62528</v>
      </c>
      <c r="C16049" s="1" t="str">
        <f t="shared" si="2368"/>
        <v>21:0793</v>
      </c>
      <c r="D16049" s="1" t="str">
        <f t="shared" si="2365"/>
        <v>21:0223</v>
      </c>
      <c r="E16049" t="s">
        <v>62529</v>
      </c>
      <c r="F16049" t="s">
        <v>62530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 t="s">
        <v>3032</v>
      </c>
      <c r="P16049" t="s">
        <v>1515</v>
      </c>
      <c r="Q16049" t="s">
        <v>653</v>
      </c>
    </row>
    <row r="16050" spans="1:17" hidden="1" x14ac:dyDescent="0.25">
      <c r="A16050" t="s">
        <v>62531</v>
      </c>
      <c r="B16050" t="s">
        <v>62532</v>
      </c>
      <c r="C16050" s="1" t="str">
        <f t="shared" si="2368"/>
        <v>21:0793</v>
      </c>
      <c r="D16050" s="1" t="str">
        <f t="shared" si="2365"/>
        <v>21:0223</v>
      </c>
      <c r="E16050" t="s">
        <v>62533</v>
      </c>
      <c r="F16050" t="s">
        <v>62534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 t="s">
        <v>6252</v>
      </c>
      <c r="P16050" t="s">
        <v>1631</v>
      </c>
      <c r="Q16050" t="s">
        <v>5130</v>
      </c>
    </row>
    <row r="16051" spans="1:17" hidden="1" x14ac:dyDescent="0.25">
      <c r="A16051" t="s">
        <v>62535</v>
      </c>
      <c r="B16051" t="s">
        <v>62536</v>
      </c>
      <c r="C16051" s="1" t="str">
        <f t="shared" si="2368"/>
        <v>21:0793</v>
      </c>
      <c r="D16051" s="1" t="str">
        <f t="shared" si="2365"/>
        <v>21:0223</v>
      </c>
      <c r="E16051" t="s">
        <v>62537</v>
      </c>
      <c r="F16051" t="s">
        <v>62538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 t="s">
        <v>19597</v>
      </c>
      <c r="P16051" t="s">
        <v>2943</v>
      </c>
      <c r="Q16051" t="s">
        <v>3475</v>
      </c>
    </row>
    <row r="16052" spans="1:17" hidden="1" x14ac:dyDescent="0.25">
      <c r="A16052" t="s">
        <v>62539</v>
      </c>
      <c r="B16052" t="s">
        <v>62540</v>
      </c>
      <c r="C16052" s="1" t="str">
        <f t="shared" si="2368"/>
        <v>21:0793</v>
      </c>
      <c r="D16052" s="1" t="str">
        <f t="shared" si="2365"/>
        <v>21:0223</v>
      </c>
      <c r="E16052" t="s">
        <v>62541</v>
      </c>
      <c r="F16052" t="s">
        <v>62542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 t="s">
        <v>16725</v>
      </c>
      <c r="P16052" t="s">
        <v>397</v>
      </c>
      <c r="Q16052" t="s">
        <v>3475</v>
      </c>
    </row>
    <row r="16053" spans="1:17" hidden="1" x14ac:dyDescent="0.25">
      <c r="A16053" t="s">
        <v>62543</v>
      </c>
      <c r="B16053" t="s">
        <v>62544</v>
      </c>
      <c r="C16053" s="1" t="str">
        <f t="shared" si="2368"/>
        <v>21:0793</v>
      </c>
      <c r="D16053" s="1" t="str">
        <f t="shared" si="2365"/>
        <v>21:0223</v>
      </c>
      <c r="E16053" t="s">
        <v>62545</v>
      </c>
      <c r="F16053" t="s">
        <v>62546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 t="s">
        <v>62547</v>
      </c>
      <c r="P16053" t="s">
        <v>1515</v>
      </c>
      <c r="Q16053" t="s">
        <v>4049</v>
      </c>
    </row>
    <row r="16054" spans="1:17" hidden="1" x14ac:dyDescent="0.25">
      <c r="A16054" t="s">
        <v>62548</v>
      </c>
      <c r="B16054" t="s">
        <v>62549</v>
      </c>
      <c r="C16054" s="1" t="str">
        <f t="shared" si="2368"/>
        <v>21:0793</v>
      </c>
      <c r="D16054" s="1" t="str">
        <f>HYPERLINK("http://geochem.nrcan.gc.ca/cdogs/content/svy/svy_e.htm", "")</f>
        <v/>
      </c>
      <c r="G16054" s="1" t="str">
        <f>HYPERLINK("http://geochem.nrcan.gc.ca/cdogs/content/cr_/cr_00087_e.htm", "87")</f>
        <v>87</v>
      </c>
      <c r="J16054" t="s">
        <v>11703</v>
      </c>
      <c r="K16054" t="s">
        <v>11704</v>
      </c>
      <c r="O16054" t="s">
        <v>2120</v>
      </c>
      <c r="P16054" t="s">
        <v>2212</v>
      </c>
      <c r="Q16054" t="s">
        <v>35</v>
      </c>
    </row>
    <row r="16055" spans="1:17" hidden="1" x14ac:dyDescent="0.25">
      <c r="A16055" t="s">
        <v>62550</v>
      </c>
      <c r="B16055" t="s">
        <v>62551</v>
      </c>
      <c r="C16055" s="1" t="str">
        <f t="shared" si="2368"/>
        <v>21:0793</v>
      </c>
      <c r="D16055" s="1" t="str">
        <f t="shared" ref="D16055:D16063" si="2369">HYPERLINK("http://geochem.nrcan.gc.ca/cdogs/content/svy/svy210223_e.htm", "21:0223")</f>
        <v>21:0223</v>
      </c>
      <c r="E16055" t="s">
        <v>62552</v>
      </c>
      <c r="F16055" t="s">
        <v>62553</v>
      </c>
      <c r="H16055">
        <v>63.557073500000001</v>
      </c>
      <c r="I16055">
        <v>-133.1146948</v>
      </c>
      <c r="J16055" s="1" t="str">
        <f t="shared" ref="J16055:J16063" si="2370">HYPERLINK("http://geochem.nrcan.gc.ca/cdogs/content/kwd/kwd020018_e.htm", "Fluid (stream)")</f>
        <v>Fluid (stream)</v>
      </c>
      <c r="K16055" s="1" t="str">
        <f t="shared" ref="K16055:K16063" si="2371">HYPERLINK("http://geochem.nrcan.gc.ca/cdogs/content/kwd/kwd080007_e.htm", "Untreated Water")</f>
        <v>Untreated Water</v>
      </c>
      <c r="O16055" t="s">
        <v>6091</v>
      </c>
      <c r="P16055" t="s">
        <v>356</v>
      </c>
      <c r="Q16055" t="s">
        <v>653</v>
      </c>
    </row>
    <row r="16056" spans="1:17" hidden="1" x14ac:dyDescent="0.25">
      <c r="A16056" t="s">
        <v>62554</v>
      </c>
      <c r="B16056" t="s">
        <v>62555</v>
      </c>
      <c r="C16056" s="1" t="str">
        <f t="shared" si="2368"/>
        <v>21:0793</v>
      </c>
      <c r="D16056" s="1" t="str">
        <f t="shared" si="2369"/>
        <v>21:0223</v>
      </c>
      <c r="E16056" t="s">
        <v>62556</v>
      </c>
      <c r="F16056" t="s">
        <v>62557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 t="s">
        <v>8566</v>
      </c>
      <c r="P16056" t="s">
        <v>2212</v>
      </c>
      <c r="Q16056" t="s">
        <v>3475</v>
      </c>
    </row>
    <row r="16057" spans="1:17" hidden="1" x14ac:dyDescent="0.25">
      <c r="A16057" t="s">
        <v>62558</v>
      </c>
      <c r="B16057" t="s">
        <v>62559</v>
      </c>
      <c r="C16057" s="1" t="str">
        <f t="shared" si="2368"/>
        <v>21:0793</v>
      </c>
      <c r="D16057" s="1" t="str">
        <f t="shared" si="2369"/>
        <v>21:0223</v>
      </c>
      <c r="E16057" t="s">
        <v>62560</v>
      </c>
      <c r="F16057" t="s">
        <v>62561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 t="s">
        <v>21</v>
      </c>
      <c r="P16057" t="s">
        <v>22</v>
      </c>
      <c r="Q16057" t="s">
        <v>365</v>
      </c>
    </row>
    <row r="16058" spans="1:17" hidden="1" x14ac:dyDescent="0.25">
      <c r="A16058" t="s">
        <v>62562</v>
      </c>
      <c r="B16058" t="s">
        <v>62563</v>
      </c>
      <c r="C16058" s="1" t="str">
        <f t="shared" si="2368"/>
        <v>21:0793</v>
      </c>
      <c r="D16058" s="1" t="str">
        <f t="shared" si="2369"/>
        <v>21:0223</v>
      </c>
      <c r="E16058" t="s">
        <v>62564</v>
      </c>
      <c r="F16058" t="s">
        <v>62565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 t="s">
        <v>8982</v>
      </c>
      <c r="P16058" t="s">
        <v>880</v>
      </c>
      <c r="Q16058" t="s">
        <v>3475</v>
      </c>
    </row>
    <row r="16059" spans="1:17" hidden="1" x14ac:dyDescent="0.25">
      <c r="A16059" t="s">
        <v>62566</v>
      </c>
      <c r="B16059" t="s">
        <v>62567</v>
      </c>
      <c r="C16059" s="1" t="str">
        <f t="shared" si="2368"/>
        <v>21:0793</v>
      </c>
      <c r="D16059" s="1" t="str">
        <f t="shared" si="2369"/>
        <v>21:0223</v>
      </c>
      <c r="E16059" t="s">
        <v>62568</v>
      </c>
      <c r="F16059" t="s">
        <v>62569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 t="s">
        <v>21</v>
      </c>
      <c r="P16059" t="s">
        <v>2212</v>
      </c>
      <c r="Q16059" t="s">
        <v>29</v>
      </c>
    </row>
    <row r="16060" spans="1:17" hidden="1" x14ac:dyDescent="0.25">
      <c r="A16060" t="s">
        <v>62570</v>
      </c>
      <c r="B16060" t="s">
        <v>62571</v>
      </c>
      <c r="C16060" s="1" t="str">
        <f t="shared" si="2368"/>
        <v>21:0793</v>
      </c>
      <c r="D16060" s="1" t="str">
        <f t="shared" si="2369"/>
        <v>21:0223</v>
      </c>
      <c r="E16060" t="s">
        <v>62572</v>
      </c>
      <c r="F16060" t="s">
        <v>62573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 t="s">
        <v>2120</v>
      </c>
      <c r="P16060" t="s">
        <v>4455</v>
      </c>
      <c r="Q16060" t="s">
        <v>522</v>
      </c>
    </row>
    <row r="16061" spans="1:17" hidden="1" x14ac:dyDescent="0.25">
      <c r="A16061" t="s">
        <v>62574</v>
      </c>
      <c r="B16061" t="s">
        <v>62575</v>
      </c>
      <c r="C16061" s="1" t="str">
        <f t="shared" si="2368"/>
        <v>21:0793</v>
      </c>
      <c r="D16061" s="1" t="str">
        <f t="shared" si="2369"/>
        <v>21:0223</v>
      </c>
      <c r="E16061" t="s">
        <v>62576</v>
      </c>
      <c r="F16061" t="s">
        <v>62577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 t="s">
        <v>198</v>
      </c>
      <c r="P16061" t="s">
        <v>1598</v>
      </c>
      <c r="Q16061" t="s">
        <v>3475</v>
      </c>
    </row>
    <row r="16062" spans="1:17" hidden="1" x14ac:dyDescent="0.25">
      <c r="A16062" t="s">
        <v>62578</v>
      </c>
      <c r="B16062" t="s">
        <v>62579</v>
      </c>
      <c r="C16062" s="1" t="str">
        <f t="shared" si="2368"/>
        <v>21:0793</v>
      </c>
      <c r="D16062" s="1" t="str">
        <f t="shared" si="2369"/>
        <v>21:0223</v>
      </c>
      <c r="E16062" t="s">
        <v>62580</v>
      </c>
      <c r="F16062" t="s">
        <v>62581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 t="s">
        <v>8982</v>
      </c>
      <c r="P16062" t="s">
        <v>830</v>
      </c>
      <c r="Q16062" t="s">
        <v>5130</v>
      </c>
    </row>
    <row r="16063" spans="1:17" hidden="1" x14ac:dyDescent="0.25">
      <c r="A16063" t="s">
        <v>62582</v>
      </c>
      <c r="B16063" t="s">
        <v>62583</v>
      </c>
      <c r="C16063" s="1" t="str">
        <f t="shared" si="2368"/>
        <v>21:0793</v>
      </c>
      <c r="D16063" s="1" t="str">
        <f t="shared" si="2369"/>
        <v>21:0223</v>
      </c>
      <c r="E16063" t="s">
        <v>62584</v>
      </c>
      <c r="F16063" t="s">
        <v>62585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 t="s">
        <v>2392</v>
      </c>
      <c r="P16063" t="s">
        <v>3857</v>
      </c>
      <c r="Q16063" t="s">
        <v>5130</v>
      </c>
    </row>
    <row r="16064" spans="1:17" hidden="1" x14ac:dyDescent="0.25">
      <c r="A16064" t="s">
        <v>62586</v>
      </c>
      <c r="B16064" t="s">
        <v>62587</v>
      </c>
      <c r="C16064" s="1" t="str">
        <f t="shared" si="2368"/>
        <v>21:0793</v>
      </c>
      <c r="D16064" s="1" t="str">
        <f>HYPERLINK("http://geochem.nrcan.gc.ca/cdogs/content/svy/svy_e.htm", "")</f>
        <v/>
      </c>
      <c r="G16064" s="1" t="str">
        <f>HYPERLINK("http://geochem.nrcan.gc.ca/cdogs/content/cr_/cr_00087_e.htm", "87")</f>
        <v>87</v>
      </c>
      <c r="J16064" t="s">
        <v>11703</v>
      </c>
      <c r="K16064" t="s">
        <v>11704</v>
      </c>
      <c r="O16064" t="s">
        <v>5563</v>
      </c>
      <c r="P16064" t="s">
        <v>2212</v>
      </c>
      <c r="Q16064" t="s">
        <v>522</v>
      </c>
    </row>
    <row r="16065" spans="1:17" hidden="1" x14ac:dyDescent="0.25">
      <c r="A16065" t="s">
        <v>62588</v>
      </c>
      <c r="B16065" t="s">
        <v>62589</v>
      </c>
      <c r="C16065" s="1" t="str">
        <f t="shared" si="2368"/>
        <v>21:0793</v>
      </c>
      <c r="D16065" s="1" t="str">
        <f t="shared" ref="D16065:D16097" si="2372">HYPERLINK("http://geochem.nrcan.gc.ca/cdogs/content/svy/svy210223_e.htm", "21:0223")</f>
        <v>21:0223</v>
      </c>
      <c r="E16065" t="s">
        <v>62590</v>
      </c>
      <c r="F16065" t="s">
        <v>62591</v>
      </c>
      <c r="H16065">
        <v>63.8675316</v>
      </c>
      <c r="I16065">
        <v>-133.92148280000001</v>
      </c>
      <c r="J16065" s="1" t="str">
        <f t="shared" ref="J16065:J16097" si="2373">HYPERLINK("http://geochem.nrcan.gc.ca/cdogs/content/kwd/kwd020018_e.htm", "Fluid (stream)")</f>
        <v>Fluid (stream)</v>
      </c>
      <c r="K16065" s="1" t="str">
        <f t="shared" ref="K16065:K16097" si="2374">HYPERLINK("http://geochem.nrcan.gc.ca/cdogs/content/kwd/kwd080007_e.htm", "Untreated Water")</f>
        <v>Untreated Water</v>
      </c>
      <c r="O16065" t="s">
        <v>582</v>
      </c>
      <c r="P16065" t="s">
        <v>1515</v>
      </c>
      <c r="Q16065" t="s">
        <v>12387</v>
      </c>
    </row>
    <row r="16066" spans="1:17" hidden="1" x14ac:dyDescent="0.25">
      <c r="A16066" t="s">
        <v>62592</v>
      </c>
      <c r="B16066" t="s">
        <v>62593</v>
      </c>
      <c r="C16066" s="1" t="str">
        <f t="shared" si="2368"/>
        <v>21:0793</v>
      </c>
      <c r="D16066" s="1" t="str">
        <f t="shared" si="2372"/>
        <v>21:0223</v>
      </c>
      <c r="E16066" t="s">
        <v>62590</v>
      </c>
      <c r="F16066" t="s">
        <v>62594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 t="s">
        <v>2725</v>
      </c>
      <c r="P16066" t="s">
        <v>1515</v>
      </c>
      <c r="Q16066" t="s">
        <v>4049</v>
      </c>
    </row>
    <row r="16067" spans="1:17" hidden="1" x14ac:dyDescent="0.25">
      <c r="A16067" t="s">
        <v>62595</v>
      </c>
      <c r="B16067" t="s">
        <v>62596</v>
      </c>
      <c r="C16067" s="1" t="str">
        <f t="shared" si="2368"/>
        <v>21:0793</v>
      </c>
      <c r="D16067" s="1" t="str">
        <f t="shared" si="2372"/>
        <v>21:0223</v>
      </c>
      <c r="E16067" t="s">
        <v>62597</v>
      </c>
      <c r="F16067" t="s">
        <v>62598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 t="s">
        <v>62599</v>
      </c>
      <c r="P16067" t="s">
        <v>636</v>
      </c>
      <c r="Q16067" t="s">
        <v>3475</v>
      </c>
    </row>
    <row r="16068" spans="1:17" hidden="1" x14ac:dyDescent="0.25">
      <c r="A16068" t="s">
        <v>62600</v>
      </c>
      <c r="B16068" t="s">
        <v>62601</v>
      </c>
      <c r="C16068" s="1" t="str">
        <f t="shared" si="2368"/>
        <v>21:0793</v>
      </c>
      <c r="D16068" s="1" t="str">
        <f t="shared" si="2372"/>
        <v>21:0223</v>
      </c>
      <c r="E16068" t="s">
        <v>62602</v>
      </c>
      <c r="F16068" t="s">
        <v>62603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 t="s">
        <v>64</v>
      </c>
      <c r="P16068" t="s">
        <v>22</v>
      </c>
      <c r="Q16068" t="s">
        <v>653</v>
      </c>
    </row>
    <row r="16069" spans="1:17" hidden="1" x14ac:dyDescent="0.25">
      <c r="A16069" t="s">
        <v>62604</v>
      </c>
      <c r="B16069" t="s">
        <v>62605</v>
      </c>
      <c r="C16069" s="1" t="str">
        <f t="shared" si="2368"/>
        <v>21:0793</v>
      </c>
      <c r="D16069" s="1" t="str">
        <f t="shared" si="2372"/>
        <v>21:0223</v>
      </c>
      <c r="E16069" t="s">
        <v>62606</v>
      </c>
      <c r="F16069" t="s">
        <v>62607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 t="s">
        <v>6091</v>
      </c>
      <c r="P16069" t="s">
        <v>45</v>
      </c>
      <c r="Q16069" t="s">
        <v>653</v>
      </c>
    </row>
    <row r="16070" spans="1:17" hidden="1" x14ac:dyDescent="0.25">
      <c r="A16070" t="s">
        <v>62608</v>
      </c>
      <c r="B16070" t="s">
        <v>62609</v>
      </c>
      <c r="C16070" s="1" t="str">
        <f t="shared" si="2368"/>
        <v>21:0793</v>
      </c>
      <c r="D16070" s="1" t="str">
        <f t="shared" si="2372"/>
        <v>21:0223</v>
      </c>
      <c r="E16070" t="s">
        <v>62610</v>
      </c>
      <c r="F16070" t="s">
        <v>62611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 t="s">
        <v>7165</v>
      </c>
      <c r="P16070" t="s">
        <v>356</v>
      </c>
      <c r="Q16070" t="s">
        <v>5130</v>
      </c>
    </row>
    <row r="16071" spans="1:17" hidden="1" x14ac:dyDescent="0.25">
      <c r="A16071" t="s">
        <v>62612</v>
      </c>
      <c r="B16071" t="s">
        <v>62613</v>
      </c>
      <c r="C16071" s="1" t="str">
        <f t="shared" si="2368"/>
        <v>21:0793</v>
      </c>
      <c r="D16071" s="1" t="str">
        <f t="shared" si="2372"/>
        <v>21:0223</v>
      </c>
      <c r="E16071" t="s">
        <v>62614</v>
      </c>
      <c r="F16071" t="s">
        <v>62615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 t="s">
        <v>19597</v>
      </c>
      <c r="P16071" t="s">
        <v>830</v>
      </c>
      <c r="Q16071" t="s">
        <v>5130</v>
      </c>
    </row>
    <row r="16072" spans="1:17" hidden="1" x14ac:dyDescent="0.25">
      <c r="A16072" t="s">
        <v>62616</v>
      </c>
      <c r="B16072" t="s">
        <v>62617</v>
      </c>
      <c r="C16072" s="1" t="str">
        <f t="shared" si="2368"/>
        <v>21:0793</v>
      </c>
      <c r="D16072" s="1" t="str">
        <f t="shared" si="2372"/>
        <v>21:0223</v>
      </c>
      <c r="E16072" t="s">
        <v>62618</v>
      </c>
      <c r="F16072" t="s">
        <v>62619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 t="s">
        <v>103</v>
      </c>
      <c r="P16072" t="s">
        <v>4545</v>
      </c>
      <c r="Q16072" t="s">
        <v>4049</v>
      </c>
    </row>
    <row r="16073" spans="1:17" hidden="1" x14ac:dyDescent="0.25">
      <c r="A16073" t="s">
        <v>62620</v>
      </c>
      <c r="B16073" t="s">
        <v>62621</v>
      </c>
      <c r="C16073" s="1" t="str">
        <f t="shared" si="2368"/>
        <v>21:0793</v>
      </c>
      <c r="D16073" s="1" t="str">
        <f t="shared" si="2372"/>
        <v>21:0223</v>
      </c>
      <c r="E16073" t="s">
        <v>62622</v>
      </c>
      <c r="F16073" t="s">
        <v>62623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 t="s">
        <v>11695</v>
      </c>
      <c r="P16073" t="s">
        <v>391</v>
      </c>
      <c r="Q16073" t="s">
        <v>4049</v>
      </c>
    </row>
    <row r="16074" spans="1:17" hidden="1" x14ac:dyDescent="0.25">
      <c r="A16074" t="s">
        <v>62624</v>
      </c>
      <c r="B16074" t="s">
        <v>62625</v>
      </c>
      <c r="C16074" s="1" t="str">
        <f t="shared" si="2368"/>
        <v>21:0793</v>
      </c>
      <c r="D16074" s="1" t="str">
        <f t="shared" si="2372"/>
        <v>21:0223</v>
      </c>
      <c r="E16074" t="s">
        <v>62626</v>
      </c>
      <c r="F16074" t="s">
        <v>62627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 t="s">
        <v>9744</v>
      </c>
      <c r="P16074" t="s">
        <v>583</v>
      </c>
      <c r="Q16074" t="s">
        <v>5130</v>
      </c>
    </row>
    <row r="16075" spans="1:17" hidden="1" x14ac:dyDescent="0.25">
      <c r="A16075" t="s">
        <v>62628</v>
      </c>
      <c r="B16075" t="s">
        <v>62629</v>
      </c>
      <c r="C16075" s="1" t="str">
        <f t="shared" si="2368"/>
        <v>21:0793</v>
      </c>
      <c r="D16075" s="1" t="str">
        <f t="shared" si="2372"/>
        <v>21:0223</v>
      </c>
      <c r="E16075" t="s">
        <v>62630</v>
      </c>
      <c r="F16075" t="s">
        <v>62631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 t="s">
        <v>21</v>
      </c>
      <c r="P16075" t="s">
        <v>2949</v>
      </c>
      <c r="Q16075" t="s">
        <v>522</v>
      </c>
    </row>
    <row r="16076" spans="1:17" hidden="1" x14ac:dyDescent="0.25">
      <c r="A16076" t="s">
        <v>62632</v>
      </c>
      <c r="B16076" t="s">
        <v>62633</v>
      </c>
      <c r="C16076" s="1" t="str">
        <f t="shared" si="2368"/>
        <v>21:0793</v>
      </c>
      <c r="D16076" s="1" t="str">
        <f t="shared" si="2372"/>
        <v>21:0223</v>
      </c>
      <c r="E16076" t="s">
        <v>62634</v>
      </c>
      <c r="F16076" t="s">
        <v>62635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 t="s">
        <v>11795</v>
      </c>
      <c r="P16076" t="s">
        <v>2212</v>
      </c>
      <c r="Q16076" t="s">
        <v>653</v>
      </c>
    </row>
    <row r="16077" spans="1:17" hidden="1" x14ac:dyDescent="0.25">
      <c r="A16077" t="s">
        <v>62636</v>
      </c>
      <c r="B16077" t="s">
        <v>62637</v>
      </c>
      <c r="C16077" s="1" t="str">
        <f t="shared" si="2368"/>
        <v>21:0793</v>
      </c>
      <c r="D16077" s="1" t="str">
        <f t="shared" si="2372"/>
        <v>21:0223</v>
      </c>
      <c r="E16077" t="s">
        <v>62638</v>
      </c>
      <c r="F16077" t="s">
        <v>62639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 t="s">
        <v>21</v>
      </c>
      <c r="P16077" t="s">
        <v>391</v>
      </c>
      <c r="Q16077" t="s">
        <v>5130</v>
      </c>
    </row>
    <row r="16078" spans="1:17" hidden="1" x14ac:dyDescent="0.25">
      <c r="A16078" t="s">
        <v>62640</v>
      </c>
      <c r="B16078" t="s">
        <v>62641</v>
      </c>
      <c r="C16078" s="1" t="str">
        <f t="shared" si="2368"/>
        <v>21:0793</v>
      </c>
      <c r="D16078" s="1" t="str">
        <f t="shared" si="2372"/>
        <v>21:0223</v>
      </c>
      <c r="E16078" t="s">
        <v>62642</v>
      </c>
      <c r="F16078" t="s">
        <v>62643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 t="s">
        <v>576</v>
      </c>
      <c r="P16078" t="s">
        <v>1515</v>
      </c>
      <c r="Q16078" t="s">
        <v>5130</v>
      </c>
    </row>
    <row r="16079" spans="1:17" hidden="1" x14ac:dyDescent="0.25">
      <c r="A16079" t="s">
        <v>62644</v>
      </c>
      <c r="B16079" t="s">
        <v>62645</v>
      </c>
      <c r="C16079" s="1" t="str">
        <f t="shared" si="2368"/>
        <v>21:0793</v>
      </c>
      <c r="D16079" s="1" t="str">
        <f t="shared" si="2372"/>
        <v>21:0223</v>
      </c>
      <c r="E16079" t="s">
        <v>62646</v>
      </c>
      <c r="F16079" t="s">
        <v>62647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  <c r="O16079" t="s">
        <v>108</v>
      </c>
      <c r="P16079" t="s">
        <v>108</v>
      </c>
      <c r="Q16079" t="s">
        <v>108</v>
      </c>
    </row>
    <row r="16080" spans="1:17" hidden="1" x14ac:dyDescent="0.25">
      <c r="A16080" t="s">
        <v>62648</v>
      </c>
      <c r="B16080" t="s">
        <v>62649</v>
      </c>
      <c r="C16080" s="1" t="str">
        <f t="shared" si="2368"/>
        <v>21:0793</v>
      </c>
      <c r="D16080" s="1" t="str">
        <f t="shared" si="2372"/>
        <v>21:0223</v>
      </c>
      <c r="E16080" t="s">
        <v>62650</v>
      </c>
      <c r="F16080" t="s">
        <v>62651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 t="s">
        <v>14250</v>
      </c>
      <c r="P16080" t="s">
        <v>2943</v>
      </c>
      <c r="Q16080" t="s">
        <v>398</v>
      </c>
    </row>
    <row r="16081" spans="1:17" hidden="1" x14ac:dyDescent="0.25">
      <c r="A16081" t="s">
        <v>62652</v>
      </c>
      <c r="B16081" t="s">
        <v>62653</v>
      </c>
      <c r="C16081" s="1" t="str">
        <f t="shared" si="2368"/>
        <v>21:0793</v>
      </c>
      <c r="D16081" s="1" t="str">
        <f t="shared" si="2372"/>
        <v>21:0223</v>
      </c>
      <c r="E16081" t="s">
        <v>62654</v>
      </c>
      <c r="F16081" t="s">
        <v>62655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 t="s">
        <v>21</v>
      </c>
      <c r="P16081" t="s">
        <v>2943</v>
      </c>
      <c r="Q16081" t="s">
        <v>653</v>
      </c>
    </row>
    <row r="16082" spans="1:17" hidden="1" x14ac:dyDescent="0.25">
      <c r="A16082" t="s">
        <v>62656</v>
      </c>
      <c r="B16082" t="s">
        <v>62657</v>
      </c>
      <c r="C16082" s="1" t="str">
        <f t="shared" si="2368"/>
        <v>21:0793</v>
      </c>
      <c r="D16082" s="1" t="str">
        <f t="shared" si="2372"/>
        <v>21:0223</v>
      </c>
      <c r="E16082" t="s">
        <v>62658</v>
      </c>
      <c r="F16082" t="s">
        <v>62659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 t="s">
        <v>2120</v>
      </c>
      <c r="P16082" t="s">
        <v>1515</v>
      </c>
      <c r="Q16082" t="s">
        <v>365</v>
      </c>
    </row>
    <row r="16083" spans="1:17" hidden="1" x14ac:dyDescent="0.25">
      <c r="A16083" t="s">
        <v>62660</v>
      </c>
      <c r="B16083" t="s">
        <v>62661</v>
      </c>
      <c r="C16083" s="1" t="str">
        <f t="shared" si="2368"/>
        <v>21:0793</v>
      </c>
      <c r="D16083" s="1" t="str">
        <f t="shared" si="2372"/>
        <v>21:0223</v>
      </c>
      <c r="E16083" t="s">
        <v>62662</v>
      </c>
      <c r="F16083" t="s">
        <v>62663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 t="s">
        <v>21</v>
      </c>
      <c r="P16083" t="s">
        <v>1515</v>
      </c>
      <c r="Q16083" t="s">
        <v>5130</v>
      </c>
    </row>
    <row r="16084" spans="1:17" hidden="1" x14ac:dyDescent="0.25">
      <c r="A16084" t="s">
        <v>62664</v>
      </c>
      <c r="B16084" t="s">
        <v>62665</v>
      </c>
      <c r="C16084" s="1" t="str">
        <f t="shared" si="2368"/>
        <v>21:0793</v>
      </c>
      <c r="D16084" s="1" t="str">
        <f t="shared" si="2372"/>
        <v>21:0223</v>
      </c>
      <c r="E16084" t="s">
        <v>62662</v>
      </c>
      <c r="F16084" t="s">
        <v>62666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 t="s">
        <v>21</v>
      </c>
      <c r="P16084" t="s">
        <v>2943</v>
      </c>
      <c r="Q16084" t="s">
        <v>5130</v>
      </c>
    </row>
    <row r="16085" spans="1:17" hidden="1" x14ac:dyDescent="0.25">
      <c r="A16085" t="s">
        <v>62667</v>
      </c>
      <c r="B16085" t="s">
        <v>62668</v>
      </c>
      <c r="C16085" s="1" t="str">
        <f t="shared" si="2368"/>
        <v>21:0793</v>
      </c>
      <c r="D16085" s="1" t="str">
        <f t="shared" si="2372"/>
        <v>21:0223</v>
      </c>
      <c r="E16085" t="s">
        <v>62669</v>
      </c>
      <c r="F16085" t="s">
        <v>62670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 t="s">
        <v>21</v>
      </c>
      <c r="P16085" t="s">
        <v>583</v>
      </c>
      <c r="Q16085" t="s">
        <v>392</v>
      </c>
    </row>
    <row r="16086" spans="1:17" hidden="1" x14ac:dyDescent="0.25">
      <c r="A16086" t="s">
        <v>62671</v>
      </c>
      <c r="B16086" t="s">
        <v>62672</v>
      </c>
      <c r="C16086" s="1" t="str">
        <f t="shared" si="2368"/>
        <v>21:0793</v>
      </c>
      <c r="D16086" s="1" t="str">
        <f t="shared" si="2372"/>
        <v>21:0223</v>
      </c>
      <c r="E16086" t="s">
        <v>62673</v>
      </c>
      <c r="F16086" t="s">
        <v>62674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 t="s">
        <v>21</v>
      </c>
      <c r="P16086" t="s">
        <v>397</v>
      </c>
      <c r="Q16086" t="s">
        <v>653</v>
      </c>
    </row>
    <row r="16087" spans="1:17" hidden="1" x14ac:dyDescent="0.25">
      <c r="A16087" t="s">
        <v>62675</v>
      </c>
      <c r="B16087" t="s">
        <v>62676</v>
      </c>
      <c r="C16087" s="1" t="str">
        <f t="shared" si="2368"/>
        <v>21:0793</v>
      </c>
      <c r="D16087" s="1" t="str">
        <f t="shared" si="2372"/>
        <v>21:0223</v>
      </c>
      <c r="E16087" t="s">
        <v>62677</v>
      </c>
      <c r="F16087" t="s">
        <v>62678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 t="s">
        <v>1597</v>
      </c>
      <c r="P16087" t="s">
        <v>397</v>
      </c>
      <c r="Q16087" t="s">
        <v>365</v>
      </c>
    </row>
    <row r="16088" spans="1:17" hidden="1" x14ac:dyDescent="0.25">
      <c r="A16088" t="s">
        <v>62679</v>
      </c>
      <c r="B16088" t="s">
        <v>62680</v>
      </c>
      <c r="C16088" s="1" t="str">
        <f t="shared" si="2368"/>
        <v>21:0793</v>
      </c>
      <c r="D16088" s="1" t="str">
        <f t="shared" si="2372"/>
        <v>21:0223</v>
      </c>
      <c r="E16088" t="s">
        <v>62681</v>
      </c>
      <c r="F16088" t="s">
        <v>62682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 t="s">
        <v>3060</v>
      </c>
      <c r="P16088" t="s">
        <v>2943</v>
      </c>
      <c r="Q16088" t="s">
        <v>5130</v>
      </c>
    </row>
    <row r="16089" spans="1:17" hidden="1" x14ac:dyDescent="0.25">
      <c r="A16089" t="s">
        <v>62683</v>
      </c>
      <c r="B16089" t="s">
        <v>62684</v>
      </c>
      <c r="C16089" s="1" t="str">
        <f t="shared" si="2368"/>
        <v>21:0793</v>
      </c>
      <c r="D16089" s="1" t="str">
        <f t="shared" si="2372"/>
        <v>21:0223</v>
      </c>
      <c r="E16089" t="s">
        <v>62685</v>
      </c>
      <c r="F16089" t="s">
        <v>62686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 t="s">
        <v>11795</v>
      </c>
      <c r="P16089" t="s">
        <v>880</v>
      </c>
      <c r="Q16089" t="s">
        <v>3475</v>
      </c>
    </row>
    <row r="16090" spans="1:17" hidden="1" x14ac:dyDescent="0.25">
      <c r="A16090" t="s">
        <v>62687</v>
      </c>
      <c r="B16090" t="s">
        <v>62688</v>
      </c>
      <c r="C16090" s="1" t="str">
        <f t="shared" si="2368"/>
        <v>21:0793</v>
      </c>
      <c r="D16090" s="1" t="str">
        <f t="shared" si="2372"/>
        <v>21:0223</v>
      </c>
      <c r="E16090" t="s">
        <v>62689</v>
      </c>
      <c r="F16090" t="s">
        <v>62690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 t="s">
        <v>21</v>
      </c>
      <c r="P16090" t="s">
        <v>391</v>
      </c>
      <c r="Q16090" t="s">
        <v>365</v>
      </c>
    </row>
    <row r="16091" spans="1:17" hidden="1" x14ac:dyDescent="0.25">
      <c r="A16091" t="s">
        <v>62691</v>
      </c>
      <c r="B16091" t="s">
        <v>62692</v>
      </c>
      <c r="C16091" s="1" t="str">
        <f t="shared" si="2368"/>
        <v>21:0793</v>
      </c>
      <c r="D16091" s="1" t="str">
        <f t="shared" si="2372"/>
        <v>21:0223</v>
      </c>
      <c r="E16091" t="s">
        <v>62693</v>
      </c>
      <c r="F16091" t="s">
        <v>62694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 t="s">
        <v>2129</v>
      </c>
      <c r="P16091" t="s">
        <v>583</v>
      </c>
      <c r="Q16091" t="s">
        <v>5130</v>
      </c>
    </row>
    <row r="16092" spans="1:17" hidden="1" x14ac:dyDescent="0.25">
      <c r="A16092" t="s">
        <v>62695</v>
      </c>
      <c r="B16092" t="s">
        <v>62696</v>
      </c>
      <c r="C16092" s="1" t="str">
        <f t="shared" si="2368"/>
        <v>21:0793</v>
      </c>
      <c r="D16092" s="1" t="str">
        <f t="shared" si="2372"/>
        <v>21:0223</v>
      </c>
      <c r="E16092" t="s">
        <v>62697</v>
      </c>
      <c r="F16092" t="s">
        <v>62698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 t="s">
        <v>21</v>
      </c>
      <c r="P16092" t="s">
        <v>2943</v>
      </c>
      <c r="Q16092" t="s">
        <v>522</v>
      </c>
    </row>
    <row r="16093" spans="1:17" hidden="1" x14ac:dyDescent="0.25">
      <c r="A16093" t="s">
        <v>62699</v>
      </c>
      <c r="B16093" t="s">
        <v>62700</v>
      </c>
      <c r="C16093" s="1" t="str">
        <f t="shared" si="2368"/>
        <v>21:0793</v>
      </c>
      <c r="D16093" s="1" t="str">
        <f t="shared" si="2372"/>
        <v>21:0223</v>
      </c>
      <c r="E16093" t="s">
        <v>62701</v>
      </c>
      <c r="F16093" t="s">
        <v>62702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 t="s">
        <v>21</v>
      </c>
      <c r="P16093" t="s">
        <v>22</v>
      </c>
      <c r="Q16093" t="s">
        <v>5130</v>
      </c>
    </row>
    <row r="16094" spans="1:17" hidden="1" x14ac:dyDescent="0.25">
      <c r="A16094" t="s">
        <v>62703</v>
      </c>
      <c r="B16094" t="s">
        <v>62704</v>
      </c>
      <c r="C16094" s="1" t="str">
        <f t="shared" si="2368"/>
        <v>21:0793</v>
      </c>
      <c r="D16094" s="1" t="str">
        <f t="shared" si="2372"/>
        <v>21:0223</v>
      </c>
      <c r="E16094" t="s">
        <v>62705</v>
      </c>
      <c r="F16094" t="s">
        <v>62706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 t="s">
        <v>14765</v>
      </c>
      <c r="P16094" t="s">
        <v>356</v>
      </c>
      <c r="Q16094" t="s">
        <v>3475</v>
      </c>
    </row>
    <row r="16095" spans="1:17" hidden="1" x14ac:dyDescent="0.25">
      <c r="A16095" t="s">
        <v>62707</v>
      </c>
      <c r="B16095" t="s">
        <v>62708</v>
      </c>
      <c r="C16095" s="1" t="str">
        <f t="shared" si="2368"/>
        <v>21:0793</v>
      </c>
      <c r="D16095" s="1" t="str">
        <f t="shared" si="2372"/>
        <v>21:0223</v>
      </c>
      <c r="E16095" t="s">
        <v>62709</v>
      </c>
      <c r="F16095" t="s">
        <v>62710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 t="s">
        <v>10166</v>
      </c>
      <c r="P16095" t="s">
        <v>583</v>
      </c>
      <c r="Q16095" t="s">
        <v>398</v>
      </c>
    </row>
    <row r="16096" spans="1:17" hidden="1" x14ac:dyDescent="0.25">
      <c r="A16096" t="s">
        <v>62711</v>
      </c>
      <c r="B16096" t="s">
        <v>62712</v>
      </c>
      <c r="C16096" s="1" t="str">
        <f t="shared" si="2368"/>
        <v>21:0793</v>
      </c>
      <c r="D16096" s="1" t="str">
        <f t="shared" si="2372"/>
        <v>21:0223</v>
      </c>
      <c r="E16096" t="s">
        <v>62713</v>
      </c>
      <c r="F16096" t="s">
        <v>62714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 t="s">
        <v>1597</v>
      </c>
      <c r="P16096" t="s">
        <v>391</v>
      </c>
      <c r="Q16096" t="s">
        <v>365</v>
      </c>
    </row>
    <row r="16097" spans="1:17" hidden="1" x14ac:dyDescent="0.25">
      <c r="A16097" t="s">
        <v>62715</v>
      </c>
      <c r="B16097" t="s">
        <v>62716</v>
      </c>
      <c r="C16097" s="1" t="str">
        <f t="shared" si="2368"/>
        <v>21:0793</v>
      </c>
      <c r="D16097" s="1" t="str">
        <f t="shared" si="2372"/>
        <v>21:0223</v>
      </c>
      <c r="E16097" t="s">
        <v>62717</v>
      </c>
      <c r="F16097" t="s">
        <v>62718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 t="s">
        <v>21</v>
      </c>
      <c r="P16097" t="s">
        <v>356</v>
      </c>
      <c r="Q16097" t="s">
        <v>5130</v>
      </c>
    </row>
    <row r="16098" spans="1:17" hidden="1" x14ac:dyDescent="0.25">
      <c r="A16098" t="s">
        <v>62719</v>
      </c>
      <c r="B16098" t="s">
        <v>62720</v>
      </c>
      <c r="C16098" s="1" t="str">
        <f t="shared" si="2368"/>
        <v>21:0793</v>
      </c>
      <c r="D16098" s="1" t="str">
        <f>HYPERLINK("http://geochem.nrcan.gc.ca/cdogs/content/svy/svy_e.htm", "")</f>
        <v/>
      </c>
      <c r="G16098" s="1" t="str">
        <f>HYPERLINK("http://geochem.nrcan.gc.ca/cdogs/content/cr_/cr_00089_e.htm", "89")</f>
        <v>89</v>
      </c>
      <c r="J16098" t="s">
        <v>11703</v>
      </c>
      <c r="K16098" t="s">
        <v>11704</v>
      </c>
      <c r="O16098" t="s">
        <v>1664</v>
      </c>
      <c r="P16098" t="s">
        <v>830</v>
      </c>
      <c r="Q16098" t="s">
        <v>522</v>
      </c>
    </row>
    <row r="16099" spans="1:17" hidden="1" x14ac:dyDescent="0.25">
      <c r="A16099" t="s">
        <v>62721</v>
      </c>
      <c r="B16099" t="s">
        <v>62722</v>
      </c>
      <c r="C16099" s="1" t="str">
        <f t="shared" si="2368"/>
        <v>21:0793</v>
      </c>
      <c r="D16099" s="1" t="str">
        <f t="shared" ref="D16099:D16104" si="2375">HYPERLINK("http://geochem.nrcan.gc.ca/cdogs/content/svy/svy210223_e.htm", "21:0223")</f>
        <v>21:0223</v>
      </c>
      <c r="E16099" t="s">
        <v>62723</v>
      </c>
      <c r="F16099" t="s">
        <v>62724</v>
      </c>
      <c r="H16099">
        <v>63.8469044</v>
      </c>
      <c r="I16099">
        <v>-133.08683099999999</v>
      </c>
      <c r="J16099" s="1" t="str">
        <f t="shared" ref="J16099:J16104" si="2376">HYPERLINK("http://geochem.nrcan.gc.ca/cdogs/content/kwd/kwd020018_e.htm", "Fluid (stream)")</f>
        <v>Fluid (stream)</v>
      </c>
      <c r="K16099" s="1" t="str">
        <f t="shared" ref="K16099:K16104" si="2377">HYPERLINK("http://geochem.nrcan.gc.ca/cdogs/content/kwd/kwd080007_e.htm", "Untreated Water")</f>
        <v>Untreated Water</v>
      </c>
      <c r="O16099" t="s">
        <v>21</v>
      </c>
      <c r="P16099" t="s">
        <v>356</v>
      </c>
      <c r="Q16099" t="s">
        <v>3475</v>
      </c>
    </row>
    <row r="16100" spans="1:17" hidden="1" x14ac:dyDescent="0.25">
      <c r="A16100" t="s">
        <v>62725</v>
      </c>
      <c r="B16100" t="s">
        <v>62726</v>
      </c>
      <c r="C16100" s="1" t="str">
        <f t="shared" si="2368"/>
        <v>21:0793</v>
      </c>
      <c r="D16100" s="1" t="str">
        <f t="shared" si="2375"/>
        <v>21:0223</v>
      </c>
      <c r="E16100" t="s">
        <v>62727</v>
      </c>
      <c r="F16100" t="s">
        <v>62728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 t="s">
        <v>158</v>
      </c>
      <c r="P16100" t="s">
        <v>1515</v>
      </c>
      <c r="Q16100" t="s">
        <v>398</v>
      </c>
    </row>
    <row r="16101" spans="1:17" hidden="1" x14ac:dyDescent="0.25">
      <c r="A16101" t="s">
        <v>62729</v>
      </c>
      <c r="B16101" t="s">
        <v>62730</v>
      </c>
      <c r="C16101" s="1" t="str">
        <f t="shared" si="2368"/>
        <v>21:0793</v>
      </c>
      <c r="D16101" s="1" t="str">
        <f t="shared" si="2375"/>
        <v>21:0223</v>
      </c>
      <c r="E16101" t="s">
        <v>62731</v>
      </c>
      <c r="F16101" t="s">
        <v>62732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  <c r="O16101" t="s">
        <v>108</v>
      </c>
      <c r="P16101" t="s">
        <v>108</v>
      </c>
      <c r="Q16101" t="s">
        <v>108</v>
      </c>
    </row>
    <row r="16102" spans="1:17" hidden="1" x14ac:dyDescent="0.25">
      <c r="A16102" t="s">
        <v>62733</v>
      </c>
      <c r="B16102" t="s">
        <v>62734</v>
      </c>
      <c r="C16102" s="1" t="str">
        <f t="shared" si="2368"/>
        <v>21:0793</v>
      </c>
      <c r="D16102" s="1" t="str">
        <f t="shared" si="2375"/>
        <v>21:0223</v>
      </c>
      <c r="E16102" t="s">
        <v>62735</v>
      </c>
      <c r="F16102" t="s">
        <v>62736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 t="s">
        <v>21</v>
      </c>
      <c r="P16102" t="s">
        <v>1631</v>
      </c>
      <c r="Q16102" t="s">
        <v>365</v>
      </c>
    </row>
    <row r="16103" spans="1:17" hidden="1" x14ac:dyDescent="0.25">
      <c r="A16103" t="s">
        <v>62737</v>
      </c>
      <c r="B16103" t="s">
        <v>62738</v>
      </c>
      <c r="C16103" s="1" t="str">
        <f t="shared" si="2368"/>
        <v>21:0793</v>
      </c>
      <c r="D16103" s="1" t="str">
        <f t="shared" si="2375"/>
        <v>21:0223</v>
      </c>
      <c r="E16103" t="s">
        <v>62739</v>
      </c>
      <c r="F16103" t="s">
        <v>62740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 t="s">
        <v>21</v>
      </c>
      <c r="P16103" t="s">
        <v>356</v>
      </c>
      <c r="Q16103" t="s">
        <v>365</v>
      </c>
    </row>
    <row r="16104" spans="1:17" hidden="1" x14ac:dyDescent="0.25">
      <c r="A16104" t="s">
        <v>62741</v>
      </c>
      <c r="B16104" t="s">
        <v>62742</v>
      </c>
      <c r="C16104" s="1" t="str">
        <f t="shared" ref="C16104:C16167" si="2378">HYPERLINK("http://geochem.nrcan.gc.ca/cdogs/content/bdl/bdl210793_e.htm", "21:0793")</f>
        <v>21:0793</v>
      </c>
      <c r="D16104" s="1" t="str">
        <f t="shared" si="2375"/>
        <v>21:0223</v>
      </c>
      <c r="E16104" t="s">
        <v>62743</v>
      </c>
      <c r="F16104" t="s">
        <v>62744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 t="s">
        <v>21</v>
      </c>
      <c r="P16104" t="s">
        <v>356</v>
      </c>
      <c r="Q16104" t="s">
        <v>392</v>
      </c>
    </row>
    <row r="16105" spans="1:17" hidden="1" x14ac:dyDescent="0.25">
      <c r="A16105" t="s">
        <v>62745</v>
      </c>
      <c r="B16105" t="s">
        <v>62746</v>
      </c>
      <c r="C16105" s="1" t="str">
        <f t="shared" si="2378"/>
        <v>21:0793</v>
      </c>
      <c r="D16105" s="1" t="str">
        <f>HYPERLINK("http://geochem.nrcan.gc.ca/cdogs/content/svy/svy_e.htm", "")</f>
        <v/>
      </c>
      <c r="G16105" s="1" t="str">
        <f>HYPERLINK("http://geochem.nrcan.gc.ca/cdogs/content/cr_/cr_00088_e.htm", "88")</f>
        <v>88</v>
      </c>
      <c r="J16105" t="s">
        <v>11703</v>
      </c>
      <c r="K16105" t="s">
        <v>11704</v>
      </c>
      <c r="O16105" t="s">
        <v>113</v>
      </c>
      <c r="P16105" t="s">
        <v>1515</v>
      </c>
      <c r="Q16105" t="s">
        <v>653</v>
      </c>
    </row>
    <row r="16106" spans="1:17" hidden="1" x14ac:dyDescent="0.25">
      <c r="A16106" t="s">
        <v>62747</v>
      </c>
      <c r="B16106" t="s">
        <v>62748</v>
      </c>
      <c r="C16106" s="1" t="str">
        <f t="shared" si="2378"/>
        <v>21:0793</v>
      </c>
      <c r="D16106" s="1" t="str">
        <f t="shared" ref="D16106:D16124" si="2379">HYPERLINK("http://geochem.nrcan.gc.ca/cdogs/content/svy/svy210223_e.htm", "21:0223")</f>
        <v>21:0223</v>
      </c>
      <c r="E16106" t="s">
        <v>62749</v>
      </c>
      <c r="F16106" t="s">
        <v>62750</v>
      </c>
      <c r="H16106">
        <v>63.807107000000002</v>
      </c>
      <c r="I16106">
        <v>-133.22882820000001</v>
      </c>
      <c r="J16106" s="1" t="str">
        <f t="shared" ref="J16106:J16124" si="2380">HYPERLINK("http://geochem.nrcan.gc.ca/cdogs/content/kwd/kwd020018_e.htm", "Fluid (stream)")</f>
        <v>Fluid (stream)</v>
      </c>
      <c r="K16106" s="1" t="str">
        <f t="shared" ref="K16106:K16124" si="2381">HYPERLINK("http://geochem.nrcan.gc.ca/cdogs/content/kwd/kwd080007_e.htm", "Untreated Water")</f>
        <v>Untreated Water</v>
      </c>
      <c r="O16106" t="s">
        <v>21</v>
      </c>
      <c r="P16106" t="s">
        <v>22</v>
      </c>
      <c r="Q16106" t="s">
        <v>398</v>
      </c>
    </row>
    <row r="16107" spans="1:17" hidden="1" x14ac:dyDescent="0.25">
      <c r="A16107" t="s">
        <v>62751</v>
      </c>
      <c r="B16107" t="s">
        <v>62752</v>
      </c>
      <c r="C16107" s="1" t="str">
        <f t="shared" si="2378"/>
        <v>21:0793</v>
      </c>
      <c r="D16107" s="1" t="str">
        <f t="shared" si="2379"/>
        <v>21:0223</v>
      </c>
      <c r="E16107" t="s">
        <v>62753</v>
      </c>
      <c r="F16107" t="s">
        <v>62754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 t="s">
        <v>21</v>
      </c>
      <c r="P16107" t="s">
        <v>356</v>
      </c>
      <c r="Q16107" t="s">
        <v>522</v>
      </c>
    </row>
    <row r="16108" spans="1:17" hidden="1" x14ac:dyDescent="0.25">
      <c r="A16108" t="s">
        <v>62755</v>
      </c>
      <c r="B16108" t="s">
        <v>62756</v>
      </c>
      <c r="C16108" s="1" t="str">
        <f t="shared" si="2378"/>
        <v>21:0793</v>
      </c>
      <c r="D16108" s="1" t="str">
        <f t="shared" si="2379"/>
        <v>21:0223</v>
      </c>
      <c r="E16108" t="s">
        <v>62757</v>
      </c>
      <c r="F16108" t="s">
        <v>62758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 t="s">
        <v>21</v>
      </c>
      <c r="P16108" t="s">
        <v>356</v>
      </c>
      <c r="Q16108" t="s">
        <v>5130</v>
      </c>
    </row>
    <row r="16109" spans="1:17" hidden="1" x14ac:dyDescent="0.25">
      <c r="A16109" t="s">
        <v>62759</v>
      </c>
      <c r="B16109" t="s">
        <v>62760</v>
      </c>
      <c r="C16109" s="1" t="str">
        <f t="shared" si="2378"/>
        <v>21:0793</v>
      </c>
      <c r="D16109" s="1" t="str">
        <f t="shared" si="2379"/>
        <v>21:0223</v>
      </c>
      <c r="E16109" t="s">
        <v>62761</v>
      </c>
      <c r="F16109" t="s">
        <v>62762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 t="s">
        <v>21</v>
      </c>
      <c r="P16109" t="s">
        <v>1515</v>
      </c>
      <c r="Q16109" t="s">
        <v>522</v>
      </c>
    </row>
    <row r="16110" spans="1:17" hidden="1" x14ac:dyDescent="0.25">
      <c r="A16110" t="s">
        <v>62763</v>
      </c>
      <c r="B16110" t="s">
        <v>62764</v>
      </c>
      <c r="C16110" s="1" t="str">
        <f t="shared" si="2378"/>
        <v>21:0793</v>
      </c>
      <c r="D16110" s="1" t="str">
        <f t="shared" si="2379"/>
        <v>21:0223</v>
      </c>
      <c r="E16110" t="s">
        <v>62765</v>
      </c>
      <c r="F16110" t="s">
        <v>62766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 t="s">
        <v>21</v>
      </c>
      <c r="P16110" t="s">
        <v>22</v>
      </c>
      <c r="Q16110" t="s">
        <v>522</v>
      </c>
    </row>
    <row r="16111" spans="1:17" hidden="1" x14ac:dyDescent="0.25">
      <c r="A16111" t="s">
        <v>62767</v>
      </c>
      <c r="B16111" t="s">
        <v>62768</v>
      </c>
      <c r="C16111" s="1" t="str">
        <f t="shared" si="2378"/>
        <v>21:0793</v>
      </c>
      <c r="D16111" s="1" t="str">
        <f t="shared" si="2379"/>
        <v>21:0223</v>
      </c>
      <c r="E16111" t="s">
        <v>62765</v>
      </c>
      <c r="F16111" t="s">
        <v>62769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 t="s">
        <v>21</v>
      </c>
      <c r="P16111" t="s">
        <v>22</v>
      </c>
      <c r="Q16111" t="s">
        <v>35</v>
      </c>
    </row>
    <row r="16112" spans="1:17" hidden="1" x14ac:dyDescent="0.25">
      <c r="A16112" t="s">
        <v>62770</v>
      </c>
      <c r="B16112" t="s">
        <v>62771</v>
      </c>
      <c r="C16112" s="1" t="str">
        <f t="shared" si="2378"/>
        <v>21:0793</v>
      </c>
      <c r="D16112" s="1" t="str">
        <f t="shared" si="2379"/>
        <v>21:0223</v>
      </c>
      <c r="E16112" t="s">
        <v>62772</v>
      </c>
      <c r="F16112" t="s">
        <v>62773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 t="s">
        <v>21</v>
      </c>
      <c r="P16112" t="s">
        <v>22</v>
      </c>
      <c r="Q16112" t="s">
        <v>365</v>
      </c>
    </row>
    <row r="16113" spans="1:17" hidden="1" x14ac:dyDescent="0.25">
      <c r="A16113" t="s">
        <v>62774</v>
      </c>
      <c r="B16113" t="s">
        <v>62775</v>
      </c>
      <c r="C16113" s="1" t="str">
        <f t="shared" si="2378"/>
        <v>21:0793</v>
      </c>
      <c r="D16113" s="1" t="str">
        <f t="shared" si="2379"/>
        <v>21:0223</v>
      </c>
      <c r="E16113" t="s">
        <v>62776</v>
      </c>
      <c r="F16113" t="s">
        <v>62777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 t="s">
        <v>76</v>
      </c>
      <c r="P16113" t="s">
        <v>22</v>
      </c>
      <c r="Q16113" t="s">
        <v>653</v>
      </c>
    </row>
    <row r="16114" spans="1:17" hidden="1" x14ac:dyDescent="0.25">
      <c r="A16114" t="s">
        <v>62778</v>
      </c>
      <c r="B16114" t="s">
        <v>62779</v>
      </c>
      <c r="C16114" s="1" t="str">
        <f t="shared" si="2378"/>
        <v>21:0793</v>
      </c>
      <c r="D16114" s="1" t="str">
        <f t="shared" si="2379"/>
        <v>21:0223</v>
      </c>
      <c r="E16114" t="s">
        <v>62780</v>
      </c>
      <c r="F16114" t="s">
        <v>62781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 t="s">
        <v>21</v>
      </c>
      <c r="P16114" t="s">
        <v>356</v>
      </c>
      <c r="Q16114" t="s">
        <v>392</v>
      </c>
    </row>
    <row r="16115" spans="1:17" hidden="1" x14ac:dyDescent="0.25">
      <c r="A16115" t="s">
        <v>62782</v>
      </c>
      <c r="B16115" t="s">
        <v>62783</v>
      </c>
      <c r="C16115" s="1" t="str">
        <f t="shared" si="2378"/>
        <v>21:0793</v>
      </c>
      <c r="D16115" s="1" t="str">
        <f t="shared" si="2379"/>
        <v>21:0223</v>
      </c>
      <c r="E16115" t="s">
        <v>62784</v>
      </c>
      <c r="F16115" t="s">
        <v>62785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 t="s">
        <v>64</v>
      </c>
      <c r="P16115" t="s">
        <v>1598</v>
      </c>
      <c r="Q16115" t="s">
        <v>35</v>
      </c>
    </row>
    <row r="16116" spans="1:17" hidden="1" x14ac:dyDescent="0.25">
      <c r="A16116" t="s">
        <v>62786</v>
      </c>
      <c r="B16116" t="s">
        <v>62787</v>
      </c>
      <c r="C16116" s="1" t="str">
        <f t="shared" si="2378"/>
        <v>21:0793</v>
      </c>
      <c r="D16116" s="1" t="str">
        <f t="shared" si="2379"/>
        <v>21:0223</v>
      </c>
      <c r="E16116" t="s">
        <v>62788</v>
      </c>
      <c r="F16116" t="s">
        <v>62789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 t="s">
        <v>113</v>
      </c>
      <c r="P16116" t="s">
        <v>2212</v>
      </c>
      <c r="Q16116" t="s">
        <v>365</v>
      </c>
    </row>
    <row r="16117" spans="1:17" hidden="1" x14ac:dyDescent="0.25">
      <c r="A16117" t="s">
        <v>62790</v>
      </c>
      <c r="B16117" t="s">
        <v>62791</v>
      </c>
      <c r="C16117" s="1" t="str">
        <f t="shared" si="2378"/>
        <v>21:0793</v>
      </c>
      <c r="D16117" s="1" t="str">
        <f t="shared" si="2379"/>
        <v>21:0223</v>
      </c>
      <c r="E16117" t="s">
        <v>62792</v>
      </c>
      <c r="F16117" t="s">
        <v>62793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 t="s">
        <v>1597</v>
      </c>
      <c r="P16117" t="s">
        <v>1515</v>
      </c>
      <c r="Q16117" t="s">
        <v>653</v>
      </c>
    </row>
    <row r="16118" spans="1:17" hidden="1" x14ac:dyDescent="0.25">
      <c r="A16118" t="s">
        <v>62794</v>
      </c>
      <c r="B16118" t="s">
        <v>62795</v>
      </c>
      <c r="C16118" s="1" t="str">
        <f t="shared" si="2378"/>
        <v>21:0793</v>
      </c>
      <c r="D16118" s="1" t="str">
        <f t="shared" si="2379"/>
        <v>21:0223</v>
      </c>
      <c r="E16118" t="s">
        <v>62796</v>
      </c>
      <c r="F16118" t="s">
        <v>62797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 t="s">
        <v>1597</v>
      </c>
      <c r="P16118" t="s">
        <v>636</v>
      </c>
      <c r="Q16118" t="s">
        <v>653</v>
      </c>
    </row>
    <row r="16119" spans="1:17" hidden="1" x14ac:dyDescent="0.25">
      <c r="A16119" t="s">
        <v>62798</v>
      </c>
      <c r="B16119" t="s">
        <v>62799</v>
      </c>
      <c r="C16119" s="1" t="str">
        <f t="shared" si="2378"/>
        <v>21:0793</v>
      </c>
      <c r="D16119" s="1" t="str">
        <f t="shared" si="2379"/>
        <v>21:0223</v>
      </c>
      <c r="E16119" t="s">
        <v>62800</v>
      </c>
      <c r="F16119" t="s">
        <v>62801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 t="s">
        <v>2120</v>
      </c>
      <c r="P16119" t="s">
        <v>880</v>
      </c>
      <c r="Q16119" t="s">
        <v>5130</v>
      </c>
    </row>
    <row r="16120" spans="1:17" hidden="1" x14ac:dyDescent="0.25">
      <c r="A16120" t="s">
        <v>62802</v>
      </c>
      <c r="B16120" t="s">
        <v>62803</v>
      </c>
      <c r="C16120" s="1" t="str">
        <f t="shared" si="2378"/>
        <v>21:0793</v>
      </c>
      <c r="D16120" s="1" t="str">
        <f t="shared" si="2379"/>
        <v>21:0223</v>
      </c>
      <c r="E16120" t="s">
        <v>62804</v>
      </c>
      <c r="F16120" t="s">
        <v>62805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 t="s">
        <v>21</v>
      </c>
      <c r="P16120" t="s">
        <v>658</v>
      </c>
      <c r="Q16120" t="s">
        <v>29</v>
      </c>
    </row>
    <row r="16121" spans="1:17" hidden="1" x14ac:dyDescent="0.25">
      <c r="A16121" t="s">
        <v>62806</v>
      </c>
      <c r="B16121" t="s">
        <v>62807</v>
      </c>
      <c r="C16121" s="1" t="str">
        <f t="shared" si="2378"/>
        <v>21:0793</v>
      </c>
      <c r="D16121" s="1" t="str">
        <f t="shared" si="2379"/>
        <v>21:0223</v>
      </c>
      <c r="E16121" t="s">
        <v>62808</v>
      </c>
      <c r="F16121" t="s">
        <v>62809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 t="s">
        <v>62810</v>
      </c>
      <c r="P16121" t="s">
        <v>36573</v>
      </c>
      <c r="Q16121" t="s">
        <v>12387</v>
      </c>
    </row>
    <row r="16122" spans="1:17" hidden="1" x14ac:dyDescent="0.25">
      <c r="A16122" t="s">
        <v>62811</v>
      </c>
      <c r="B16122" t="s">
        <v>62812</v>
      </c>
      <c r="C16122" s="1" t="str">
        <f t="shared" si="2378"/>
        <v>21:0793</v>
      </c>
      <c r="D16122" s="1" t="str">
        <f t="shared" si="2379"/>
        <v>21:0223</v>
      </c>
      <c r="E16122" t="s">
        <v>62813</v>
      </c>
      <c r="F16122" t="s">
        <v>62814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 t="s">
        <v>62815</v>
      </c>
      <c r="P16122" t="s">
        <v>4613</v>
      </c>
      <c r="Q16122" t="s">
        <v>3475</v>
      </c>
    </row>
    <row r="16123" spans="1:17" hidden="1" x14ac:dyDescent="0.25">
      <c r="A16123" t="s">
        <v>62816</v>
      </c>
      <c r="B16123" t="s">
        <v>62817</v>
      </c>
      <c r="C16123" s="1" t="str">
        <f t="shared" si="2378"/>
        <v>21:0793</v>
      </c>
      <c r="D16123" s="1" t="str">
        <f t="shared" si="2379"/>
        <v>21:0223</v>
      </c>
      <c r="E16123" t="s">
        <v>62818</v>
      </c>
      <c r="F16123" t="s">
        <v>62819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 t="s">
        <v>62820</v>
      </c>
      <c r="P16123" t="s">
        <v>6673</v>
      </c>
      <c r="Q16123" t="s">
        <v>3475</v>
      </c>
    </row>
    <row r="16124" spans="1:17" hidden="1" x14ac:dyDescent="0.25">
      <c r="A16124" t="s">
        <v>62821</v>
      </c>
      <c r="B16124" t="s">
        <v>62822</v>
      </c>
      <c r="C16124" s="1" t="str">
        <f t="shared" si="2378"/>
        <v>21:0793</v>
      </c>
      <c r="D16124" s="1" t="str">
        <f t="shared" si="2379"/>
        <v>21:0223</v>
      </c>
      <c r="E16124" t="s">
        <v>62823</v>
      </c>
      <c r="F16124" t="s">
        <v>62824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 t="s">
        <v>21</v>
      </c>
      <c r="P16124" t="s">
        <v>2212</v>
      </c>
      <c r="Q16124" t="s">
        <v>23</v>
      </c>
    </row>
    <row r="16125" spans="1:17" hidden="1" x14ac:dyDescent="0.25">
      <c r="A16125" t="s">
        <v>62825</v>
      </c>
      <c r="B16125" t="s">
        <v>62826</v>
      </c>
      <c r="C16125" s="1" t="str">
        <f t="shared" si="2378"/>
        <v>21:0793</v>
      </c>
      <c r="D16125" s="1" t="str">
        <f>HYPERLINK("http://geochem.nrcan.gc.ca/cdogs/content/svy/svy_e.htm", "")</f>
        <v/>
      </c>
      <c r="G16125" s="1" t="str">
        <f>HYPERLINK("http://geochem.nrcan.gc.ca/cdogs/content/cr_/cr_00087_e.htm", "87")</f>
        <v>87</v>
      </c>
      <c r="J16125" t="s">
        <v>11703</v>
      </c>
      <c r="K16125" t="s">
        <v>11704</v>
      </c>
      <c r="O16125" t="s">
        <v>512</v>
      </c>
      <c r="P16125" t="s">
        <v>397</v>
      </c>
      <c r="Q16125" t="s">
        <v>522</v>
      </c>
    </row>
    <row r="16126" spans="1:17" hidden="1" x14ac:dyDescent="0.25">
      <c r="A16126" t="s">
        <v>62827</v>
      </c>
      <c r="B16126" t="s">
        <v>62828</v>
      </c>
      <c r="C16126" s="1" t="str">
        <f t="shared" si="2378"/>
        <v>21:0793</v>
      </c>
      <c r="D16126" s="1" t="str">
        <f t="shared" ref="D16126:D16137" si="2382">HYPERLINK("http://geochem.nrcan.gc.ca/cdogs/content/svy/svy210223_e.htm", "21:0223")</f>
        <v>21:0223</v>
      </c>
      <c r="E16126" t="s">
        <v>62829</v>
      </c>
      <c r="F16126" t="s">
        <v>62830</v>
      </c>
      <c r="H16126">
        <v>63.447116200000004</v>
      </c>
      <c r="I16126">
        <v>-132.15258489999999</v>
      </c>
      <c r="J16126" s="1" t="str">
        <f t="shared" ref="J16126:J16137" si="2383">HYPERLINK("http://geochem.nrcan.gc.ca/cdogs/content/kwd/kwd020018_e.htm", "Fluid (stream)")</f>
        <v>Fluid (stream)</v>
      </c>
      <c r="K16126" s="1" t="str">
        <f t="shared" ref="K16126:K16137" si="2384">HYPERLINK("http://geochem.nrcan.gc.ca/cdogs/content/kwd/kwd080007_e.htm", "Untreated Water")</f>
        <v>Untreated Water</v>
      </c>
      <c r="O16126" t="s">
        <v>14765</v>
      </c>
      <c r="P16126" t="s">
        <v>880</v>
      </c>
      <c r="Q16126" t="s">
        <v>5130</v>
      </c>
    </row>
    <row r="16127" spans="1:17" hidden="1" x14ac:dyDescent="0.25">
      <c r="A16127" t="s">
        <v>62831</v>
      </c>
      <c r="B16127" t="s">
        <v>62832</v>
      </c>
      <c r="C16127" s="1" t="str">
        <f t="shared" si="2378"/>
        <v>21:0793</v>
      </c>
      <c r="D16127" s="1" t="str">
        <f t="shared" si="2382"/>
        <v>21:0223</v>
      </c>
      <c r="E16127" t="s">
        <v>62829</v>
      </c>
      <c r="F16127" t="s">
        <v>62833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 t="s">
        <v>6124</v>
      </c>
      <c r="P16127" t="s">
        <v>1598</v>
      </c>
      <c r="Q16127" t="s">
        <v>398</v>
      </c>
    </row>
    <row r="16128" spans="1:17" hidden="1" x14ac:dyDescent="0.25">
      <c r="A16128" t="s">
        <v>62834</v>
      </c>
      <c r="B16128" t="s">
        <v>62835</v>
      </c>
      <c r="C16128" s="1" t="str">
        <f t="shared" si="2378"/>
        <v>21:0793</v>
      </c>
      <c r="D16128" s="1" t="str">
        <f t="shared" si="2382"/>
        <v>21:0223</v>
      </c>
      <c r="E16128" t="s">
        <v>62836</v>
      </c>
      <c r="F16128" t="s">
        <v>62837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 t="s">
        <v>16522</v>
      </c>
      <c r="P16128" t="s">
        <v>2949</v>
      </c>
      <c r="Q16128" t="s">
        <v>4049</v>
      </c>
    </row>
    <row r="16129" spans="1:17" hidden="1" x14ac:dyDescent="0.25">
      <c r="A16129" t="s">
        <v>62838</v>
      </c>
      <c r="B16129" t="s">
        <v>62839</v>
      </c>
      <c r="C16129" s="1" t="str">
        <f t="shared" si="2378"/>
        <v>21:0793</v>
      </c>
      <c r="D16129" s="1" t="str">
        <f t="shared" si="2382"/>
        <v>21:0223</v>
      </c>
      <c r="E16129" t="s">
        <v>62840</v>
      </c>
      <c r="F16129" t="s">
        <v>62841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 t="s">
        <v>215</v>
      </c>
      <c r="P16129" t="s">
        <v>5702</v>
      </c>
      <c r="Q16129" t="s">
        <v>3475</v>
      </c>
    </row>
    <row r="16130" spans="1:17" hidden="1" x14ac:dyDescent="0.25">
      <c r="A16130" t="s">
        <v>62842</v>
      </c>
      <c r="B16130" t="s">
        <v>62843</v>
      </c>
      <c r="C16130" s="1" t="str">
        <f t="shared" si="2378"/>
        <v>21:0793</v>
      </c>
      <c r="D16130" s="1" t="str">
        <f t="shared" si="2382"/>
        <v>21:0223</v>
      </c>
      <c r="E16130" t="s">
        <v>62844</v>
      </c>
      <c r="F16130" t="s">
        <v>62845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 t="s">
        <v>13593</v>
      </c>
      <c r="P16130" t="s">
        <v>26446</v>
      </c>
      <c r="Q16130" t="s">
        <v>4049</v>
      </c>
    </row>
    <row r="16131" spans="1:17" hidden="1" x14ac:dyDescent="0.25">
      <c r="A16131" t="s">
        <v>62846</v>
      </c>
      <c r="B16131" t="s">
        <v>62847</v>
      </c>
      <c r="C16131" s="1" t="str">
        <f t="shared" si="2378"/>
        <v>21:0793</v>
      </c>
      <c r="D16131" s="1" t="str">
        <f t="shared" si="2382"/>
        <v>21:0223</v>
      </c>
      <c r="E16131" t="s">
        <v>62848</v>
      </c>
      <c r="F16131" t="s">
        <v>62849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 t="s">
        <v>21</v>
      </c>
      <c r="P16131" t="s">
        <v>397</v>
      </c>
      <c r="Q16131" t="s">
        <v>392</v>
      </c>
    </row>
    <row r="16132" spans="1:17" hidden="1" x14ac:dyDescent="0.25">
      <c r="A16132" t="s">
        <v>62850</v>
      </c>
      <c r="B16132" t="s">
        <v>62851</v>
      </c>
      <c r="C16132" s="1" t="str">
        <f t="shared" si="2378"/>
        <v>21:0793</v>
      </c>
      <c r="D16132" s="1" t="str">
        <f t="shared" si="2382"/>
        <v>21:0223</v>
      </c>
      <c r="E16132" t="s">
        <v>62852</v>
      </c>
      <c r="F16132" t="s">
        <v>62853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 t="s">
        <v>576</v>
      </c>
      <c r="P16132" t="s">
        <v>2943</v>
      </c>
      <c r="Q16132" t="s">
        <v>398</v>
      </c>
    </row>
    <row r="16133" spans="1:17" hidden="1" x14ac:dyDescent="0.25">
      <c r="A16133" t="s">
        <v>62854</v>
      </c>
      <c r="B16133" t="s">
        <v>62855</v>
      </c>
      <c r="C16133" s="1" t="str">
        <f t="shared" si="2378"/>
        <v>21:0793</v>
      </c>
      <c r="D16133" s="1" t="str">
        <f t="shared" si="2382"/>
        <v>21:0223</v>
      </c>
      <c r="E16133" t="s">
        <v>62856</v>
      </c>
      <c r="F16133" t="s">
        <v>62857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 t="s">
        <v>21</v>
      </c>
      <c r="P16133" t="s">
        <v>22</v>
      </c>
      <c r="Q16133" t="s">
        <v>392</v>
      </c>
    </row>
    <row r="16134" spans="1:17" hidden="1" x14ac:dyDescent="0.25">
      <c r="A16134" t="s">
        <v>62858</v>
      </c>
      <c r="B16134" t="s">
        <v>62859</v>
      </c>
      <c r="C16134" s="1" t="str">
        <f t="shared" si="2378"/>
        <v>21:0793</v>
      </c>
      <c r="D16134" s="1" t="str">
        <f t="shared" si="2382"/>
        <v>21:0223</v>
      </c>
      <c r="E16134" t="s">
        <v>62860</v>
      </c>
      <c r="F16134" t="s">
        <v>62861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 t="s">
        <v>64</v>
      </c>
      <c r="P16134" t="s">
        <v>583</v>
      </c>
      <c r="Q16134" t="s">
        <v>522</v>
      </c>
    </row>
    <row r="16135" spans="1:17" hidden="1" x14ac:dyDescent="0.25">
      <c r="A16135" t="s">
        <v>62862</v>
      </c>
      <c r="B16135" t="s">
        <v>62863</v>
      </c>
      <c r="C16135" s="1" t="str">
        <f t="shared" si="2378"/>
        <v>21:0793</v>
      </c>
      <c r="D16135" s="1" t="str">
        <f t="shared" si="2382"/>
        <v>21:0223</v>
      </c>
      <c r="E16135" t="s">
        <v>62864</v>
      </c>
      <c r="F16135" t="s">
        <v>62865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 t="s">
        <v>21</v>
      </c>
      <c r="P16135" t="s">
        <v>1515</v>
      </c>
      <c r="Q16135" t="s">
        <v>35</v>
      </c>
    </row>
    <row r="16136" spans="1:17" hidden="1" x14ac:dyDescent="0.25">
      <c r="A16136" t="s">
        <v>62866</v>
      </c>
      <c r="B16136" t="s">
        <v>62867</v>
      </c>
      <c r="C16136" s="1" t="str">
        <f t="shared" si="2378"/>
        <v>21:0793</v>
      </c>
      <c r="D16136" s="1" t="str">
        <f t="shared" si="2382"/>
        <v>21:0223</v>
      </c>
      <c r="E16136" t="s">
        <v>62868</v>
      </c>
      <c r="F16136" t="s">
        <v>62869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 t="s">
        <v>15720</v>
      </c>
      <c r="P16136" t="s">
        <v>2943</v>
      </c>
      <c r="Q16136" t="s">
        <v>398</v>
      </c>
    </row>
    <row r="16137" spans="1:17" hidden="1" x14ac:dyDescent="0.25">
      <c r="A16137" t="s">
        <v>62870</v>
      </c>
      <c r="B16137" t="s">
        <v>62871</v>
      </c>
      <c r="C16137" s="1" t="str">
        <f t="shared" si="2378"/>
        <v>21:0793</v>
      </c>
      <c r="D16137" s="1" t="str">
        <f t="shared" si="2382"/>
        <v>21:0223</v>
      </c>
      <c r="E16137" t="s">
        <v>62872</v>
      </c>
      <c r="F16137" t="s">
        <v>62873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 t="s">
        <v>653</v>
      </c>
      <c r="P16137" t="s">
        <v>2212</v>
      </c>
      <c r="Q16137" t="s">
        <v>398</v>
      </c>
    </row>
    <row r="16138" spans="1:17" hidden="1" x14ac:dyDescent="0.25">
      <c r="A16138" t="s">
        <v>62874</v>
      </c>
      <c r="B16138" t="s">
        <v>62875</v>
      </c>
      <c r="C16138" s="1" t="str">
        <f t="shared" si="2378"/>
        <v>21:0793</v>
      </c>
      <c r="D16138" s="1" t="str">
        <f>HYPERLINK("http://geochem.nrcan.gc.ca/cdogs/content/svy/svy_e.htm", "")</f>
        <v/>
      </c>
      <c r="G16138" s="1" t="str">
        <f>HYPERLINK("http://geochem.nrcan.gc.ca/cdogs/content/cr_/cr_00087_e.htm", "87")</f>
        <v>87</v>
      </c>
      <c r="J16138" t="s">
        <v>11703</v>
      </c>
      <c r="K16138" t="s">
        <v>11704</v>
      </c>
      <c r="O16138" t="s">
        <v>2257</v>
      </c>
      <c r="P16138" t="s">
        <v>397</v>
      </c>
      <c r="Q16138" t="s">
        <v>522</v>
      </c>
    </row>
    <row r="16139" spans="1:17" hidden="1" x14ac:dyDescent="0.25">
      <c r="A16139" t="s">
        <v>62876</v>
      </c>
      <c r="B16139" t="s">
        <v>62877</v>
      </c>
      <c r="C16139" s="1" t="str">
        <f t="shared" si="2378"/>
        <v>21:0793</v>
      </c>
      <c r="D16139" s="1" t="str">
        <f t="shared" ref="D16139:D16164" si="2385">HYPERLINK("http://geochem.nrcan.gc.ca/cdogs/content/svy/svy210223_e.htm", "21:0223")</f>
        <v>21:0223</v>
      </c>
      <c r="E16139" t="s">
        <v>62878</v>
      </c>
      <c r="F16139" t="s">
        <v>62879</v>
      </c>
      <c r="H16139">
        <v>63.537875200000002</v>
      </c>
      <c r="I16139">
        <v>-132.36446459999999</v>
      </c>
      <c r="J16139" s="1" t="str">
        <f t="shared" ref="J16139:J16164" si="2386">HYPERLINK("http://geochem.nrcan.gc.ca/cdogs/content/kwd/kwd020018_e.htm", "Fluid (stream)")</f>
        <v>Fluid (stream)</v>
      </c>
      <c r="K16139" s="1" t="str">
        <f t="shared" ref="K16139:K16164" si="2387">HYPERLINK("http://geochem.nrcan.gc.ca/cdogs/content/kwd/kwd080007_e.htm", "Untreated Water")</f>
        <v>Untreated Water</v>
      </c>
      <c r="O16139" t="s">
        <v>236</v>
      </c>
      <c r="P16139" t="s">
        <v>583</v>
      </c>
      <c r="Q16139" t="s">
        <v>5130</v>
      </c>
    </row>
    <row r="16140" spans="1:17" hidden="1" x14ac:dyDescent="0.25">
      <c r="A16140" t="s">
        <v>62880</v>
      </c>
      <c r="B16140" t="s">
        <v>62881</v>
      </c>
      <c r="C16140" s="1" t="str">
        <f t="shared" si="2378"/>
        <v>21:0793</v>
      </c>
      <c r="D16140" s="1" t="str">
        <f t="shared" si="2385"/>
        <v>21:0223</v>
      </c>
      <c r="E16140" t="s">
        <v>62882</v>
      </c>
      <c r="F16140" t="s">
        <v>62883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 t="s">
        <v>3672</v>
      </c>
      <c r="P16140" t="s">
        <v>658</v>
      </c>
      <c r="Q16140" t="s">
        <v>398</v>
      </c>
    </row>
    <row r="16141" spans="1:17" hidden="1" x14ac:dyDescent="0.25">
      <c r="A16141" t="s">
        <v>62884</v>
      </c>
      <c r="B16141" t="s">
        <v>62885</v>
      </c>
      <c r="C16141" s="1" t="str">
        <f t="shared" si="2378"/>
        <v>21:0793</v>
      </c>
      <c r="D16141" s="1" t="str">
        <f t="shared" si="2385"/>
        <v>21:0223</v>
      </c>
      <c r="E16141" t="s">
        <v>62886</v>
      </c>
      <c r="F16141" t="s">
        <v>62887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 t="s">
        <v>10710</v>
      </c>
      <c r="P16141" t="s">
        <v>1631</v>
      </c>
      <c r="Q16141" t="s">
        <v>3475</v>
      </c>
    </row>
    <row r="16142" spans="1:17" hidden="1" x14ac:dyDescent="0.25">
      <c r="A16142" t="s">
        <v>62888</v>
      </c>
      <c r="B16142" t="s">
        <v>62889</v>
      </c>
      <c r="C16142" s="1" t="str">
        <f t="shared" si="2378"/>
        <v>21:0793</v>
      </c>
      <c r="D16142" s="1" t="str">
        <f t="shared" si="2385"/>
        <v>21:0223</v>
      </c>
      <c r="E16142" t="s">
        <v>62890</v>
      </c>
      <c r="F16142" t="s">
        <v>62891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 t="s">
        <v>730</v>
      </c>
      <c r="P16142" t="s">
        <v>1598</v>
      </c>
      <c r="Q16142" t="s">
        <v>653</v>
      </c>
    </row>
    <row r="16143" spans="1:17" hidden="1" x14ac:dyDescent="0.25">
      <c r="A16143" t="s">
        <v>62892</v>
      </c>
      <c r="B16143" t="s">
        <v>62893</v>
      </c>
      <c r="C16143" s="1" t="str">
        <f t="shared" si="2378"/>
        <v>21:0793</v>
      </c>
      <c r="D16143" s="1" t="str">
        <f t="shared" si="2385"/>
        <v>21:0223</v>
      </c>
      <c r="E16143" t="s">
        <v>62894</v>
      </c>
      <c r="F16143" t="s">
        <v>62895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 t="s">
        <v>2366</v>
      </c>
      <c r="P16143" t="s">
        <v>2943</v>
      </c>
      <c r="Q16143" t="s">
        <v>3475</v>
      </c>
    </row>
    <row r="16144" spans="1:17" hidden="1" x14ac:dyDescent="0.25">
      <c r="A16144" t="s">
        <v>62896</v>
      </c>
      <c r="B16144" t="s">
        <v>62897</v>
      </c>
      <c r="C16144" s="1" t="str">
        <f t="shared" si="2378"/>
        <v>21:0793</v>
      </c>
      <c r="D16144" s="1" t="str">
        <f t="shared" si="2385"/>
        <v>21:0223</v>
      </c>
      <c r="E16144" t="s">
        <v>62898</v>
      </c>
      <c r="F16144" t="s">
        <v>62899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 t="s">
        <v>52697</v>
      </c>
      <c r="P16144" t="s">
        <v>2212</v>
      </c>
      <c r="Q16144" t="s">
        <v>653</v>
      </c>
    </row>
    <row r="16145" spans="1:17" hidden="1" x14ac:dyDescent="0.25">
      <c r="A16145" t="s">
        <v>62900</v>
      </c>
      <c r="B16145" t="s">
        <v>62901</v>
      </c>
      <c r="C16145" s="1" t="str">
        <f t="shared" si="2378"/>
        <v>21:0793</v>
      </c>
      <c r="D16145" s="1" t="str">
        <f t="shared" si="2385"/>
        <v>21:0223</v>
      </c>
      <c r="E16145" t="s">
        <v>62902</v>
      </c>
      <c r="F16145" t="s">
        <v>62903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 t="s">
        <v>551</v>
      </c>
      <c r="P16145" t="s">
        <v>631</v>
      </c>
      <c r="Q16145" t="s">
        <v>522</v>
      </c>
    </row>
    <row r="16146" spans="1:17" hidden="1" x14ac:dyDescent="0.25">
      <c r="A16146" t="s">
        <v>62904</v>
      </c>
      <c r="B16146" t="s">
        <v>62905</v>
      </c>
      <c r="C16146" s="1" t="str">
        <f t="shared" si="2378"/>
        <v>21:0793</v>
      </c>
      <c r="D16146" s="1" t="str">
        <f t="shared" si="2385"/>
        <v>21:0223</v>
      </c>
      <c r="E16146" t="s">
        <v>62906</v>
      </c>
      <c r="F16146" t="s">
        <v>62907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 t="s">
        <v>3590</v>
      </c>
      <c r="P16146" t="s">
        <v>2212</v>
      </c>
      <c r="Q16146" t="s">
        <v>398</v>
      </c>
    </row>
    <row r="16147" spans="1:17" hidden="1" x14ac:dyDescent="0.25">
      <c r="A16147" t="s">
        <v>62908</v>
      </c>
      <c r="B16147" t="s">
        <v>62909</v>
      </c>
      <c r="C16147" s="1" t="str">
        <f t="shared" si="2378"/>
        <v>21:0793</v>
      </c>
      <c r="D16147" s="1" t="str">
        <f t="shared" si="2385"/>
        <v>21:0223</v>
      </c>
      <c r="E16147" t="s">
        <v>62910</v>
      </c>
      <c r="F16147" t="s">
        <v>62911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 t="s">
        <v>21</v>
      </c>
      <c r="P16147" t="s">
        <v>397</v>
      </c>
      <c r="Q16147" t="s">
        <v>522</v>
      </c>
    </row>
    <row r="16148" spans="1:17" hidden="1" x14ac:dyDescent="0.25">
      <c r="A16148" t="s">
        <v>62912</v>
      </c>
      <c r="B16148" t="s">
        <v>62913</v>
      </c>
      <c r="C16148" s="1" t="str">
        <f t="shared" si="2378"/>
        <v>21:0793</v>
      </c>
      <c r="D16148" s="1" t="str">
        <f t="shared" si="2385"/>
        <v>21:0223</v>
      </c>
      <c r="E16148" t="s">
        <v>62914</v>
      </c>
      <c r="F16148" t="s">
        <v>62915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 t="s">
        <v>1597</v>
      </c>
      <c r="P16148" t="s">
        <v>636</v>
      </c>
      <c r="Q16148" t="s">
        <v>392</v>
      </c>
    </row>
    <row r="16149" spans="1:17" hidden="1" x14ac:dyDescent="0.25">
      <c r="A16149" t="s">
        <v>62916</v>
      </c>
      <c r="B16149" t="s">
        <v>62917</v>
      </c>
      <c r="C16149" s="1" t="str">
        <f t="shared" si="2378"/>
        <v>21:0793</v>
      </c>
      <c r="D16149" s="1" t="str">
        <f t="shared" si="2385"/>
        <v>21:0223</v>
      </c>
      <c r="E16149" t="s">
        <v>62914</v>
      </c>
      <c r="F16149" t="s">
        <v>62918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 t="s">
        <v>64</v>
      </c>
      <c r="P16149" t="s">
        <v>636</v>
      </c>
      <c r="Q16149" t="s">
        <v>35</v>
      </c>
    </row>
    <row r="16150" spans="1:17" hidden="1" x14ac:dyDescent="0.25">
      <c r="A16150" t="s">
        <v>62919</v>
      </c>
      <c r="B16150" t="s">
        <v>62920</v>
      </c>
      <c r="C16150" s="1" t="str">
        <f t="shared" si="2378"/>
        <v>21:0793</v>
      </c>
      <c r="D16150" s="1" t="str">
        <f t="shared" si="2385"/>
        <v>21:0223</v>
      </c>
      <c r="E16150" t="s">
        <v>62921</v>
      </c>
      <c r="F16150" t="s">
        <v>62922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 t="s">
        <v>6016</v>
      </c>
      <c r="P16150" t="s">
        <v>830</v>
      </c>
      <c r="Q16150" t="s">
        <v>653</v>
      </c>
    </row>
    <row r="16151" spans="1:17" hidden="1" x14ac:dyDescent="0.25">
      <c r="A16151" t="s">
        <v>62923</v>
      </c>
      <c r="B16151" t="s">
        <v>62924</v>
      </c>
      <c r="C16151" s="1" t="str">
        <f t="shared" si="2378"/>
        <v>21:0793</v>
      </c>
      <c r="D16151" s="1" t="str">
        <f t="shared" si="2385"/>
        <v>21:0223</v>
      </c>
      <c r="E16151" t="s">
        <v>62925</v>
      </c>
      <c r="F16151" t="s">
        <v>62926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 t="s">
        <v>52532</v>
      </c>
      <c r="P16151" t="s">
        <v>1631</v>
      </c>
      <c r="Q16151" t="s">
        <v>5130</v>
      </c>
    </row>
    <row r="16152" spans="1:17" hidden="1" x14ac:dyDescent="0.25">
      <c r="A16152" t="s">
        <v>62927</v>
      </c>
      <c r="B16152" t="s">
        <v>62928</v>
      </c>
      <c r="C16152" s="1" t="str">
        <f t="shared" si="2378"/>
        <v>21:0793</v>
      </c>
      <c r="D16152" s="1" t="str">
        <f t="shared" si="2385"/>
        <v>21:0223</v>
      </c>
      <c r="E16152" t="s">
        <v>62929</v>
      </c>
      <c r="F16152" t="s">
        <v>62930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 t="s">
        <v>59</v>
      </c>
      <c r="P16152" t="s">
        <v>636</v>
      </c>
      <c r="Q16152" t="s">
        <v>5130</v>
      </c>
    </row>
    <row r="16153" spans="1:17" hidden="1" x14ac:dyDescent="0.25">
      <c r="A16153" t="s">
        <v>62931</v>
      </c>
      <c r="B16153" t="s">
        <v>62932</v>
      </c>
      <c r="C16153" s="1" t="str">
        <f t="shared" si="2378"/>
        <v>21:0793</v>
      </c>
      <c r="D16153" s="1" t="str">
        <f t="shared" si="2385"/>
        <v>21:0223</v>
      </c>
      <c r="E16153" t="s">
        <v>62933</v>
      </c>
      <c r="F16153" t="s">
        <v>62934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 t="s">
        <v>15855</v>
      </c>
      <c r="P16153" t="s">
        <v>6370</v>
      </c>
      <c r="Q16153" t="s">
        <v>653</v>
      </c>
    </row>
    <row r="16154" spans="1:17" hidden="1" x14ac:dyDescent="0.25">
      <c r="A16154" t="s">
        <v>62935</v>
      </c>
      <c r="B16154" t="s">
        <v>62936</v>
      </c>
      <c r="C16154" s="1" t="str">
        <f t="shared" si="2378"/>
        <v>21:0793</v>
      </c>
      <c r="D16154" s="1" t="str">
        <f t="shared" si="2385"/>
        <v>21:0223</v>
      </c>
      <c r="E16154" t="s">
        <v>62937</v>
      </c>
      <c r="F16154" t="s">
        <v>62938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 t="s">
        <v>7174</v>
      </c>
      <c r="P16154" t="s">
        <v>636</v>
      </c>
      <c r="Q16154" t="s">
        <v>653</v>
      </c>
    </row>
    <row r="16155" spans="1:17" hidden="1" x14ac:dyDescent="0.25">
      <c r="A16155" t="s">
        <v>62939</v>
      </c>
      <c r="B16155" t="s">
        <v>62940</v>
      </c>
      <c r="C16155" s="1" t="str">
        <f t="shared" si="2378"/>
        <v>21:0793</v>
      </c>
      <c r="D16155" s="1" t="str">
        <f t="shared" si="2385"/>
        <v>21:0223</v>
      </c>
      <c r="E16155" t="s">
        <v>62941</v>
      </c>
      <c r="F16155" t="s">
        <v>62942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 t="s">
        <v>398</v>
      </c>
      <c r="P16155" t="s">
        <v>6741</v>
      </c>
      <c r="Q16155" t="s">
        <v>5130</v>
      </c>
    </row>
    <row r="16156" spans="1:17" hidden="1" x14ac:dyDescent="0.25">
      <c r="A16156" t="s">
        <v>62943</v>
      </c>
      <c r="B16156" t="s">
        <v>62944</v>
      </c>
      <c r="C16156" s="1" t="str">
        <f t="shared" si="2378"/>
        <v>21:0793</v>
      </c>
      <c r="D16156" s="1" t="str">
        <f t="shared" si="2385"/>
        <v>21:0223</v>
      </c>
      <c r="E16156" t="s">
        <v>62945</v>
      </c>
      <c r="F16156" t="s">
        <v>62946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 t="s">
        <v>21</v>
      </c>
      <c r="P16156" t="s">
        <v>658</v>
      </c>
      <c r="Q16156" t="s">
        <v>365</v>
      </c>
    </row>
    <row r="16157" spans="1:17" hidden="1" x14ac:dyDescent="0.25">
      <c r="A16157" t="s">
        <v>62947</v>
      </c>
      <c r="B16157" t="s">
        <v>62948</v>
      </c>
      <c r="C16157" s="1" t="str">
        <f t="shared" si="2378"/>
        <v>21:0793</v>
      </c>
      <c r="D16157" s="1" t="str">
        <f t="shared" si="2385"/>
        <v>21:0223</v>
      </c>
      <c r="E16157" t="s">
        <v>62949</v>
      </c>
      <c r="F16157" t="s">
        <v>62950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 t="s">
        <v>21</v>
      </c>
      <c r="P16157" t="s">
        <v>1515</v>
      </c>
      <c r="Q16157" t="s">
        <v>392</v>
      </c>
    </row>
    <row r="16158" spans="1:17" hidden="1" x14ac:dyDescent="0.25">
      <c r="A16158" t="s">
        <v>62951</v>
      </c>
      <c r="B16158" t="s">
        <v>62952</v>
      </c>
      <c r="C16158" s="1" t="str">
        <f t="shared" si="2378"/>
        <v>21:0793</v>
      </c>
      <c r="D16158" s="1" t="str">
        <f t="shared" si="2385"/>
        <v>21:0223</v>
      </c>
      <c r="E16158" t="s">
        <v>62953</v>
      </c>
      <c r="F16158" t="s">
        <v>62954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 t="s">
        <v>327</v>
      </c>
      <c r="P16158" t="s">
        <v>636</v>
      </c>
      <c r="Q16158" t="s">
        <v>653</v>
      </c>
    </row>
    <row r="16159" spans="1:17" hidden="1" x14ac:dyDescent="0.25">
      <c r="A16159" t="s">
        <v>62955</v>
      </c>
      <c r="B16159" t="s">
        <v>62956</v>
      </c>
      <c r="C16159" s="1" t="str">
        <f t="shared" si="2378"/>
        <v>21:0793</v>
      </c>
      <c r="D16159" s="1" t="str">
        <f t="shared" si="2385"/>
        <v>21:0223</v>
      </c>
      <c r="E16159" t="s">
        <v>62953</v>
      </c>
      <c r="F16159" t="s">
        <v>62957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 t="s">
        <v>4378</v>
      </c>
      <c r="P16159" t="s">
        <v>658</v>
      </c>
      <c r="Q16159" t="s">
        <v>653</v>
      </c>
    </row>
    <row r="16160" spans="1:17" hidden="1" x14ac:dyDescent="0.25">
      <c r="A16160" t="s">
        <v>62958</v>
      </c>
      <c r="B16160" t="s">
        <v>62959</v>
      </c>
      <c r="C16160" s="1" t="str">
        <f t="shared" si="2378"/>
        <v>21:0793</v>
      </c>
      <c r="D16160" s="1" t="str">
        <f t="shared" si="2385"/>
        <v>21:0223</v>
      </c>
      <c r="E16160" t="s">
        <v>62960</v>
      </c>
      <c r="F16160" t="s">
        <v>62961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 t="s">
        <v>2120</v>
      </c>
      <c r="P16160" t="s">
        <v>3107</v>
      </c>
      <c r="Q16160" t="s">
        <v>365</v>
      </c>
    </row>
    <row r="16161" spans="1:17" hidden="1" x14ac:dyDescent="0.25">
      <c r="A16161" t="s">
        <v>62962</v>
      </c>
      <c r="B16161" t="s">
        <v>62963</v>
      </c>
      <c r="C16161" s="1" t="str">
        <f t="shared" si="2378"/>
        <v>21:0793</v>
      </c>
      <c r="D16161" s="1" t="str">
        <f t="shared" si="2385"/>
        <v>21:0223</v>
      </c>
      <c r="E16161" t="s">
        <v>62964</v>
      </c>
      <c r="F16161" t="s">
        <v>62965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 t="s">
        <v>76</v>
      </c>
      <c r="P16161" t="s">
        <v>1515</v>
      </c>
      <c r="Q16161" t="s">
        <v>653</v>
      </c>
    </row>
    <row r="16162" spans="1:17" hidden="1" x14ac:dyDescent="0.25">
      <c r="A16162" t="s">
        <v>62966</v>
      </c>
      <c r="B16162" t="s">
        <v>62967</v>
      </c>
      <c r="C16162" s="1" t="str">
        <f t="shared" si="2378"/>
        <v>21:0793</v>
      </c>
      <c r="D16162" s="1" t="str">
        <f t="shared" si="2385"/>
        <v>21:0223</v>
      </c>
      <c r="E16162" t="s">
        <v>62968</v>
      </c>
      <c r="F16162" t="s">
        <v>62969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 t="s">
        <v>3419</v>
      </c>
      <c r="P16162" t="s">
        <v>1631</v>
      </c>
      <c r="Q16162" t="s">
        <v>653</v>
      </c>
    </row>
    <row r="16163" spans="1:17" hidden="1" x14ac:dyDescent="0.25">
      <c r="A16163" t="s">
        <v>62970</v>
      </c>
      <c r="B16163" t="s">
        <v>62971</v>
      </c>
      <c r="C16163" s="1" t="str">
        <f t="shared" si="2378"/>
        <v>21:0793</v>
      </c>
      <c r="D16163" s="1" t="str">
        <f t="shared" si="2385"/>
        <v>21:0223</v>
      </c>
      <c r="E16163" t="s">
        <v>62972</v>
      </c>
      <c r="F16163" t="s">
        <v>62973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 t="s">
        <v>158</v>
      </c>
      <c r="P16163" t="s">
        <v>1598</v>
      </c>
      <c r="Q16163" t="s">
        <v>365</v>
      </c>
    </row>
    <row r="16164" spans="1:17" hidden="1" x14ac:dyDescent="0.25">
      <c r="A16164" t="s">
        <v>62974</v>
      </c>
      <c r="B16164" t="s">
        <v>62975</v>
      </c>
      <c r="C16164" s="1" t="str">
        <f t="shared" si="2378"/>
        <v>21:0793</v>
      </c>
      <c r="D16164" s="1" t="str">
        <f t="shared" si="2385"/>
        <v>21:0223</v>
      </c>
      <c r="E16164" t="s">
        <v>62976</v>
      </c>
      <c r="F16164" t="s">
        <v>62977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 t="s">
        <v>154</v>
      </c>
      <c r="P16164" t="s">
        <v>397</v>
      </c>
      <c r="Q16164" t="s">
        <v>522</v>
      </c>
    </row>
    <row r="16165" spans="1:17" hidden="1" x14ac:dyDescent="0.25">
      <c r="A16165" t="s">
        <v>62978</v>
      </c>
      <c r="B16165" t="s">
        <v>62979</v>
      </c>
      <c r="C16165" s="1" t="str">
        <f t="shared" si="2378"/>
        <v>21:0793</v>
      </c>
      <c r="D16165" s="1" t="str">
        <f>HYPERLINK("http://geochem.nrcan.gc.ca/cdogs/content/svy/svy_e.htm", "")</f>
        <v/>
      </c>
      <c r="G16165" s="1" t="str">
        <f>HYPERLINK("http://geochem.nrcan.gc.ca/cdogs/content/cr_/cr_00088_e.htm", "88")</f>
        <v>88</v>
      </c>
      <c r="J16165" t="s">
        <v>11703</v>
      </c>
      <c r="K16165" t="s">
        <v>11704</v>
      </c>
      <c r="O16165" t="s">
        <v>551</v>
      </c>
      <c r="P16165" t="s">
        <v>1631</v>
      </c>
      <c r="Q16165" t="s">
        <v>398</v>
      </c>
    </row>
    <row r="16166" spans="1:17" hidden="1" x14ac:dyDescent="0.25">
      <c r="A16166" t="s">
        <v>62980</v>
      </c>
      <c r="B16166" t="s">
        <v>62981</v>
      </c>
      <c r="C16166" s="1" t="str">
        <f t="shared" si="2378"/>
        <v>21:0793</v>
      </c>
      <c r="D16166" s="1" t="str">
        <f t="shared" ref="D16166:D16181" si="2388">HYPERLINK("http://geochem.nrcan.gc.ca/cdogs/content/svy/svy210223_e.htm", "21:0223")</f>
        <v>21:0223</v>
      </c>
      <c r="E16166" t="s">
        <v>62982</v>
      </c>
      <c r="F16166" t="s">
        <v>62983</v>
      </c>
      <c r="H16166">
        <v>63.601059999999997</v>
      </c>
      <c r="I16166">
        <v>-132.09944340000001</v>
      </c>
      <c r="J16166" s="1" t="str">
        <f t="shared" ref="J16166:J16181" si="2389">HYPERLINK("http://geochem.nrcan.gc.ca/cdogs/content/kwd/kwd020018_e.htm", "Fluid (stream)")</f>
        <v>Fluid (stream)</v>
      </c>
      <c r="K16166" s="1" t="str">
        <f t="shared" ref="K16166:K16181" si="2390">HYPERLINK("http://geochem.nrcan.gc.ca/cdogs/content/kwd/kwd080007_e.htm", "Untreated Water")</f>
        <v>Untreated Water</v>
      </c>
      <c r="O16166" t="s">
        <v>667</v>
      </c>
      <c r="P16166" t="s">
        <v>1598</v>
      </c>
      <c r="Q16166" t="s">
        <v>15855</v>
      </c>
    </row>
    <row r="16167" spans="1:17" hidden="1" x14ac:dyDescent="0.25">
      <c r="A16167" t="s">
        <v>62984</v>
      </c>
      <c r="B16167" t="s">
        <v>62985</v>
      </c>
      <c r="C16167" s="1" t="str">
        <f t="shared" si="2378"/>
        <v>21:0793</v>
      </c>
      <c r="D16167" s="1" t="str">
        <f t="shared" si="2388"/>
        <v>21:0223</v>
      </c>
      <c r="E16167" t="s">
        <v>62986</v>
      </c>
      <c r="F16167" t="s">
        <v>62987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 t="s">
        <v>2120</v>
      </c>
      <c r="P16167" t="s">
        <v>2212</v>
      </c>
      <c r="Q16167" t="s">
        <v>398</v>
      </c>
    </row>
    <row r="16168" spans="1:17" hidden="1" x14ac:dyDescent="0.25">
      <c r="A16168" t="s">
        <v>62988</v>
      </c>
      <c r="B16168" t="s">
        <v>62989</v>
      </c>
      <c r="C16168" s="1" t="str">
        <f t="shared" ref="C16168:C16231" si="2391">HYPERLINK("http://geochem.nrcan.gc.ca/cdogs/content/bdl/bdl210793_e.htm", "21:0793")</f>
        <v>21:0793</v>
      </c>
      <c r="D16168" s="1" t="str">
        <f t="shared" si="2388"/>
        <v>21:0223</v>
      </c>
      <c r="E16168" t="s">
        <v>62990</v>
      </c>
      <c r="F16168" t="s">
        <v>62991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 t="s">
        <v>3475</v>
      </c>
      <c r="P16168" t="s">
        <v>6834</v>
      </c>
      <c r="Q16168" t="s">
        <v>653</v>
      </c>
    </row>
    <row r="16169" spans="1:17" hidden="1" x14ac:dyDescent="0.25">
      <c r="A16169" t="s">
        <v>62992</v>
      </c>
      <c r="B16169" t="s">
        <v>62993</v>
      </c>
      <c r="C16169" s="1" t="str">
        <f t="shared" si="2391"/>
        <v>21:0793</v>
      </c>
      <c r="D16169" s="1" t="str">
        <f t="shared" si="2388"/>
        <v>21:0223</v>
      </c>
      <c r="E16169" t="s">
        <v>62994</v>
      </c>
      <c r="F16169" t="s">
        <v>62995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 t="s">
        <v>62996</v>
      </c>
      <c r="P16169" t="s">
        <v>6834</v>
      </c>
      <c r="Q16169" t="s">
        <v>653</v>
      </c>
    </row>
    <row r="16170" spans="1:17" hidden="1" x14ac:dyDescent="0.25">
      <c r="A16170" t="s">
        <v>62997</v>
      </c>
      <c r="B16170" t="s">
        <v>62998</v>
      </c>
      <c r="C16170" s="1" t="str">
        <f t="shared" si="2391"/>
        <v>21:0793</v>
      </c>
      <c r="D16170" s="1" t="str">
        <f t="shared" si="2388"/>
        <v>21:0223</v>
      </c>
      <c r="E16170" t="s">
        <v>62999</v>
      </c>
      <c r="F16170" t="s">
        <v>63000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  <c r="O16170" t="s">
        <v>108</v>
      </c>
      <c r="P16170" t="s">
        <v>108</v>
      </c>
      <c r="Q16170" t="s">
        <v>108</v>
      </c>
    </row>
    <row r="16171" spans="1:17" hidden="1" x14ac:dyDescent="0.25">
      <c r="A16171" t="s">
        <v>63001</v>
      </c>
      <c r="B16171" t="s">
        <v>63002</v>
      </c>
      <c r="C16171" s="1" t="str">
        <f t="shared" si="2391"/>
        <v>21:0793</v>
      </c>
      <c r="D16171" s="1" t="str">
        <f t="shared" si="2388"/>
        <v>21:0223</v>
      </c>
      <c r="E16171" t="s">
        <v>63003</v>
      </c>
      <c r="F16171" t="s">
        <v>63004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 t="s">
        <v>198</v>
      </c>
      <c r="P16171" t="s">
        <v>3857</v>
      </c>
      <c r="Q16171" t="s">
        <v>3475</v>
      </c>
    </row>
    <row r="16172" spans="1:17" hidden="1" x14ac:dyDescent="0.25">
      <c r="A16172" t="s">
        <v>63005</v>
      </c>
      <c r="B16172" t="s">
        <v>63006</v>
      </c>
      <c r="C16172" s="1" t="str">
        <f t="shared" si="2391"/>
        <v>21:0793</v>
      </c>
      <c r="D16172" s="1" t="str">
        <f t="shared" si="2388"/>
        <v>21:0223</v>
      </c>
      <c r="E16172" t="s">
        <v>63007</v>
      </c>
      <c r="F16172" t="s">
        <v>63008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 t="s">
        <v>23857</v>
      </c>
      <c r="P16172" t="s">
        <v>631</v>
      </c>
      <c r="Q16172" t="s">
        <v>653</v>
      </c>
    </row>
    <row r="16173" spans="1:17" hidden="1" x14ac:dyDescent="0.25">
      <c r="A16173" t="s">
        <v>63009</v>
      </c>
      <c r="B16173" t="s">
        <v>63010</v>
      </c>
      <c r="C16173" s="1" t="str">
        <f t="shared" si="2391"/>
        <v>21:0793</v>
      </c>
      <c r="D16173" s="1" t="str">
        <f t="shared" si="2388"/>
        <v>21:0223</v>
      </c>
      <c r="E16173" t="s">
        <v>63011</v>
      </c>
      <c r="F16173" t="s">
        <v>63012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 t="s">
        <v>21</v>
      </c>
      <c r="P16173" t="s">
        <v>356</v>
      </c>
      <c r="Q16173" t="s">
        <v>2401</v>
      </c>
    </row>
    <row r="16174" spans="1:17" hidden="1" x14ac:dyDescent="0.25">
      <c r="A16174" t="s">
        <v>63013</v>
      </c>
      <c r="B16174" t="s">
        <v>63014</v>
      </c>
      <c r="C16174" s="1" t="str">
        <f t="shared" si="2391"/>
        <v>21:0793</v>
      </c>
      <c r="D16174" s="1" t="str">
        <f t="shared" si="2388"/>
        <v>21:0223</v>
      </c>
      <c r="E16174" t="s">
        <v>63015</v>
      </c>
      <c r="F16174" t="s">
        <v>63016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 t="s">
        <v>21</v>
      </c>
      <c r="P16174" t="s">
        <v>2212</v>
      </c>
      <c r="Q16174" t="s">
        <v>46</v>
      </c>
    </row>
    <row r="16175" spans="1:17" hidden="1" x14ac:dyDescent="0.25">
      <c r="A16175" t="s">
        <v>63017</v>
      </c>
      <c r="B16175" t="s">
        <v>63018</v>
      </c>
      <c r="C16175" s="1" t="str">
        <f t="shared" si="2391"/>
        <v>21:0793</v>
      </c>
      <c r="D16175" s="1" t="str">
        <f t="shared" si="2388"/>
        <v>21:0223</v>
      </c>
      <c r="E16175" t="s">
        <v>63019</v>
      </c>
      <c r="F16175" t="s">
        <v>63020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 t="s">
        <v>680</v>
      </c>
      <c r="P16175" t="s">
        <v>583</v>
      </c>
      <c r="Q16175" t="s">
        <v>392</v>
      </c>
    </row>
    <row r="16176" spans="1:17" hidden="1" x14ac:dyDescent="0.25">
      <c r="A16176" t="s">
        <v>63021</v>
      </c>
      <c r="B16176" t="s">
        <v>63022</v>
      </c>
      <c r="C16176" s="1" t="str">
        <f t="shared" si="2391"/>
        <v>21:0793</v>
      </c>
      <c r="D16176" s="1" t="str">
        <f t="shared" si="2388"/>
        <v>21:0223</v>
      </c>
      <c r="E16176" t="s">
        <v>63023</v>
      </c>
      <c r="F16176" t="s">
        <v>63024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 t="s">
        <v>21</v>
      </c>
      <c r="P16176" t="s">
        <v>397</v>
      </c>
      <c r="Q16176" t="s">
        <v>59</v>
      </c>
    </row>
    <row r="16177" spans="1:17" hidden="1" x14ac:dyDescent="0.25">
      <c r="A16177" t="s">
        <v>63025</v>
      </c>
      <c r="B16177" t="s">
        <v>63026</v>
      </c>
      <c r="C16177" s="1" t="str">
        <f t="shared" si="2391"/>
        <v>21:0793</v>
      </c>
      <c r="D16177" s="1" t="str">
        <f t="shared" si="2388"/>
        <v>21:0223</v>
      </c>
      <c r="E16177" t="s">
        <v>63027</v>
      </c>
      <c r="F16177" t="s">
        <v>63028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 t="s">
        <v>2379</v>
      </c>
      <c r="P16177" t="s">
        <v>1598</v>
      </c>
      <c r="Q16177" t="s">
        <v>398</v>
      </c>
    </row>
    <row r="16178" spans="1:17" hidden="1" x14ac:dyDescent="0.25">
      <c r="A16178" t="s">
        <v>63029</v>
      </c>
      <c r="B16178" t="s">
        <v>63030</v>
      </c>
      <c r="C16178" s="1" t="str">
        <f t="shared" si="2391"/>
        <v>21:0793</v>
      </c>
      <c r="D16178" s="1" t="str">
        <f t="shared" si="2388"/>
        <v>21:0223</v>
      </c>
      <c r="E16178" t="s">
        <v>63031</v>
      </c>
      <c r="F16178" t="s">
        <v>63032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 t="s">
        <v>21</v>
      </c>
      <c r="P16178" t="s">
        <v>583</v>
      </c>
      <c r="Q16178" t="s">
        <v>392</v>
      </c>
    </row>
    <row r="16179" spans="1:17" hidden="1" x14ac:dyDescent="0.25">
      <c r="A16179" t="s">
        <v>63033</v>
      </c>
      <c r="B16179" t="s">
        <v>63034</v>
      </c>
      <c r="C16179" s="1" t="str">
        <f t="shared" si="2391"/>
        <v>21:0793</v>
      </c>
      <c r="D16179" s="1" t="str">
        <f t="shared" si="2388"/>
        <v>21:0223</v>
      </c>
      <c r="E16179" t="s">
        <v>63035</v>
      </c>
      <c r="F16179" t="s">
        <v>63036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 t="s">
        <v>3406</v>
      </c>
      <c r="P16179" t="s">
        <v>397</v>
      </c>
      <c r="Q16179" t="s">
        <v>653</v>
      </c>
    </row>
    <row r="16180" spans="1:17" hidden="1" x14ac:dyDescent="0.25">
      <c r="A16180" t="s">
        <v>63037</v>
      </c>
      <c r="B16180" t="s">
        <v>63038</v>
      </c>
      <c r="C16180" s="1" t="str">
        <f t="shared" si="2391"/>
        <v>21:0793</v>
      </c>
      <c r="D16180" s="1" t="str">
        <f t="shared" si="2388"/>
        <v>21:0223</v>
      </c>
      <c r="E16180" t="s">
        <v>63039</v>
      </c>
      <c r="F16180" t="s">
        <v>63040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 t="s">
        <v>2120</v>
      </c>
      <c r="P16180" t="s">
        <v>583</v>
      </c>
      <c r="Q16180" t="s">
        <v>398</v>
      </c>
    </row>
    <row r="16181" spans="1:17" hidden="1" x14ac:dyDescent="0.25">
      <c r="A16181" t="s">
        <v>63041</v>
      </c>
      <c r="B16181" t="s">
        <v>63042</v>
      </c>
      <c r="C16181" s="1" t="str">
        <f t="shared" si="2391"/>
        <v>21:0793</v>
      </c>
      <c r="D16181" s="1" t="str">
        <f t="shared" si="2388"/>
        <v>21:0223</v>
      </c>
      <c r="E16181" t="s">
        <v>63039</v>
      </c>
      <c r="F16181" t="s">
        <v>63043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 t="s">
        <v>2129</v>
      </c>
      <c r="P16181" t="s">
        <v>583</v>
      </c>
      <c r="Q16181" t="s">
        <v>398</v>
      </c>
    </row>
    <row r="16182" spans="1:17" hidden="1" x14ac:dyDescent="0.25">
      <c r="A16182" t="s">
        <v>63044</v>
      </c>
      <c r="B16182" t="s">
        <v>63045</v>
      </c>
      <c r="C16182" s="1" t="str">
        <f t="shared" si="2391"/>
        <v>21:0793</v>
      </c>
      <c r="D16182" s="1" t="str">
        <f>HYPERLINK("http://geochem.nrcan.gc.ca/cdogs/content/svy/svy_e.htm", "")</f>
        <v/>
      </c>
      <c r="G16182" s="1" t="str">
        <f>HYPERLINK("http://geochem.nrcan.gc.ca/cdogs/content/cr_/cr_00089_e.htm", "89")</f>
        <v>89</v>
      </c>
      <c r="J16182" t="s">
        <v>11703</v>
      </c>
      <c r="K16182" t="s">
        <v>11704</v>
      </c>
      <c r="O16182" t="s">
        <v>10710</v>
      </c>
      <c r="P16182" t="s">
        <v>4455</v>
      </c>
      <c r="Q16182" t="s">
        <v>365</v>
      </c>
    </row>
    <row r="16183" spans="1:17" hidden="1" x14ac:dyDescent="0.25">
      <c r="A16183" t="s">
        <v>63046</v>
      </c>
      <c r="B16183" t="s">
        <v>63047</v>
      </c>
      <c r="C16183" s="1" t="str">
        <f t="shared" si="2391"/>
        <v>21:0793</v>
      </c>
      <c r="D16183" s="1" t="str">
        <f t="shared" ref="D16183:D16209" si="2392">HYPERLINK("http://geochem.nrcan.gc.ca/cdogs/content/svy/svy210223_e.htm", "21:0223")</f>
        <v>21:0223</v>
      </c>
      <c r="E16183" t="s">
        <v>63048</v>
      </c>
      <c r="F16183" t="s">
        <v>63049</v>
      </c>
      <c r="H16183">
        <v>63.204151099999997</v>
      </c>
      <c r="I16183">
        <v>-132.23752920000001</v>
      </c>
      <c r="J16183" s="1" t="str">
        <f t="shared" ref="J16183:J16209" si="2393">HYPERLINK("http://geochem.nrcan.gc.ca/cdogs/content/kwd/kwd020018_e.htm", "Fluid (stream)")</f>
        <v>Fluid (stream)</v>
      </c>
      <c r="K16183" s="1" t="str">
        <f t="shared" ref="K16183:K16209" si="2394">HYPERLINK("http://geochem.nrcan.gc.ca/cdogs/content/kwd/kwd080007_e.htm", "Untreated Water")</f>
        <v>Untreated Water</v>
      </c>
      <c r="O16183" t="s">
        <v>220</v>
      </c>
      <c r="P16183" t="s">
        <v>22</v>
      </c>
      <c r="Q16183" t="s">
        <v>398</v>
      </c>
    </row>
    <row r="16184" spans="1:17" hidden="1" x14ac:dyDescent="0.25">
      <c r="A16184" t="s">
        <v>63050</v>
      </c>
      <c r="B16184" t="s">
        <v>63051</v>
      </c>
      <c r="C16184" s="1" t="str">
        <f t="shared" si="2391"/>
        <v>21:0793</v>
      </c>
      <c r="D16184" s="1" t="str">
        <f t="shared" si="2392"/>
        <v>21:0223</v>
      </c>
      <c r="E16184" t="s">
        <v>63052</v>
      </c>
      <c r="F16184" t="s">
        <v>63053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 t="s">
        <v>244</v>
      </c>
      <c r="P16184" t="s">
        <v>2212</v>
      </c>
      <c r="Q16184" t="s">
        <v>398</v>
      </c>
    </row>
    <row r="16185" spans="1:17" hidden="1" x14ac:dyDescent="0.25">
      <c r="A16185" t="s">
        <v>63054</v>
      </c>
      <c r="B16185" t="s">
        <v>63055</v>
      </c>
      <c r="C16185" s="1" t="str">
        <f t="shared" si="2391"/>
        <v>21:0793</v>
      </c>
      <c r="D16185" s="1" t="str">
        <f t="shared" si="2392"/>
        <v>21:0223</v>
      </c>
      <c r="E16185" t="s">
        <v>63056</v>
      </c>
      <c r="F16185" t="s">
        <v>63057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 t="s">
        <v>154</v>
      </c>
      <c r="P16185" t="s">
        <v>1515</v>
      </c>
      <c r="Q16185" t="s">
        <v>365</v>
      </c>
    </row>
    <row r="16186" spans="1:17" hidden="1" x14ac:dyDescent="0.25">
      <c r="A16186" t="s">
        <v>63058</v>
      </c>
      <c r="B16186" t="s">
        <v>63059</v>
      </c>
      <c r="C16186" s="1" t="str">
        <f t="shared" si="2391"/>
        <v>21:0793</v>
      </c>
      <c r="D16186" s="1" t="str">
        <f t="shared" si="2392"/>
        <v>21:0223</v>
      </c>
      <c r="E16186" t="s">
        <v>63060</v>
      </c>
      <c r="F16186" t="s">
        <v>63061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 t="s">
        <v>680</v>
      </c>
      <c r="P16186" t="s">
        <v>583</v>
      </c>
      <c r="Q16186" t="s">
        <v>398</v>
      </c>
    </row>
    <row r="16187" spans="1:17" hidden="1" x14ac:dyDescent="0.25">
      <c r="A16187" t="s">
        <v>63062</v>
      </c>
      <c r="B16187" t="s">
        <v>63063</v>
      </c>
      <c r="C16187" s="1" t="str">
        <f t="shared" si="2391"/>
        <v>21:0793</v>
      </c>
      <c r="D16187" s="1" t="str">
        <f t="shared" si="2392"/>
        <v>21:0223</v>
      </c>
      <c r="E16187" t="s">
        <v>63064</v>
      </c>
      <c r="F16187" t="s">
        <v>63065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 t="s">
        <v>21</v>
      </c>
      <c r="P16187" t="s">
        <v>356</v>
      </c>
      <c r="Q16187" t="s">
        <v>522</v>
      </c>
    </row>
    <row r="16188" spans="1:17" hidden="1" x14ac:dyDescent="0.25">
      <c r="A16188" t="s">
        <v>63066</v>
      </c>
      <c r="B16188" t="s">
        <v>63067</v>
      </c>
      <c r="C16188" s="1" t="str">
        <f t="shared" si="2391"/>
        <v>21:0793</v>
      </c>
      <c r="D16188" s="1" t="str">
        <f t="shared" si="2392"/>
        <v>21:0223</v>
      </c>
      <c r="E16188" t="s">
        <v>63068</v>
      </c>
      <c r="F16188" t="s">
        <v>63069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 t="s">
        <v>21</v>
      </c>
      <c r="P16188" t="s">
        <v>356</v>
      </c>
      <c r="Q16188" t="s">
        <v>198</v>
      </c>
    </row>
    <row r="16189" spans="1:17" hidden="1" x14ac:dyDescent="0.25">
      <c r="A16189" t="s">
        <v>63070</v>
      </c>
      <c r="B16189" t="s">
        <v>63071</v>
      </c>
      <c r="C16189" s="1" t="str">
        <f t="shared" si="2391"/>
        <v>21:0793</v>
      </c>
      <c r="D16189" s="1" t="str">
        <f t="shared" si="2392"/>
        <v>21:0223</v>
      </c>
      <c r="E16189" t="s">
        <v>63072</v>
      </c>
      <c r="F16189" t="s">
        <v>63073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 t="s">
        <v>59</v>
      </c>
      <c r="P16189" t="s">
        <v>5702</v>
      </c>
      <c r="Q16189" t="s">
        <v>365</v>
      </c>
    </row>
    <row r="16190" spans="1:17" hidden="1" x14ac:dyDescent="0.25">
      <c r="A16190" t="s">
        <v>63074</v>
      </c>
      <c r="B16190" t="s">
        <v>63075</v>
      </c>
      <c r="C16190" s="1" t="str">
        <f t="shared" si="2391"/>
        <v>21:0793</v>
      </c>
      <c r="D16190" s="1" t="str">
        <f t="shared" si="2392"/>
        <v>21:0223</v>
      </c>
      <c r="E16190" t="s">
        <v>63076</v>
      </c>
      <c r="F16190" t="s">
        <v>63077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 t="s">
        <v>220</v>
      </c>
      <c r="P16190" t="s">
        <v>397</v>
      </c>
      <c r="Q16190" t="s">
        <v>522</v>
      </c>
    </row>
    <row r="16191" spans="1:17" hidden="1" x14ac:dyDescent="0.25">
      <c r="A16191" t="s">
        <v>63078</v>
      </c>
      <c r="B16191" t="s">
        <v>63079</v>
      </c>
      <c r="C16191" s="1" t="str">
        <f t="shared" si="2391"/>
        <v>21:0793</v>
      </c>
      <c r="D16191" s="1" t="str">
        <f t="shared" si="2392"/>
        <v>21:0223</v>
      </c>
      <c r="E16191" t="s">
        <v>63080</v>
      </c>
      <c r="F16191" t="s">
        <v>63081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 t="s">
        <v>2120</v>
      </c>
      <c r="P16191" t="s">
        <v>22</v>
      </c>
      <c r="Q16191" t="s">
        <v>398</v>
      </c>
    </row>
    <row r="16192" spans="1:17" hidden="1" x14ac:dyDescent="0.25">
      <c r="A16192" t="s">
        <v>63082</v>
      </c>
      <c r="B16192" t="s">
        <v>63083</v>
      </c>
      <c r="C16192" s="1" t="str">
        <f t="shared" si="2391"/>
        <v>21:0793</v>
      </c>
      <c r="D16192" s="1" t="str">
        <f t="shared" si="2392"/>
        <v>21:0223</v>
      </c>
      <c r="E16192" t="s">
        <v>63084</v>
      </c>
      <c r="F16192" t="s">
        <v>63085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 t="s">
        <v>154</v>
      </c>
      <c r="P16192" t="s">
        <v>1631</v>
      </c>
      <c r="Q16192" t="s">
        <v>522</v>
      </c>
    </row>
    <row r="16193" spans="1:17" hidden="1" x14ac:dyDescent="0.25">
      <c r="A16193" t="s">
        <v>63086</v>
      </c>
      <c r="B16193" t="s">
        <v>63087</v>
      </c>
      <c r="C16193" s="1" t="str">
        <f t="shared" si="2391"/>
        <v>21:0793</v>
      </c>
      <c r="D16193" s="1" t="str">
        <f t="shared" si="2392"/>
        <v>21:0223</v>
      </c>
      <c r="E16193" t="s">
        <v>63088</v>
      </c>
      <c r="F16193" t="s">
        <v>63089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 t="s">
        <v>4378</v>
      </c>
      <c r="P16193" t="s">
        <v>2212</v>
      </c>
      <c r="Q16193" t="s">
        <v>365</v>
      </c>
    </row>
    <row r="16194" spans="1:17" hidden="1" x14ac:dyDescent="0.25">
      <c r="A16194" t="s">
        <v>63090</v>
      </c>
      <c r="B16194" t="s">
        <v>63091</v>
      </c>
      <c r="C16194" s="1" t="str">
        <f t="shared" si="2391"/>
        <v>21:0793</v>
      </c>
      <c r="D16194" s="1" t="str">
        <f t="shared" si="2392"/>
        <v>21:0223</v>
      </c>
      <c r="E16194" t="s">
        <v>63092</v>
      </c>
      <c r="F16194" t="s">
        <v>63093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 t="s">
        <v>21</v>
      </c>
      <c r="P16194" t="s">
        <v>2212</v>
      </c>
      <c r="Q16194" t="s">
        <v>35</v>
      </c>
    </row>
    <row r="16195" spans="1:17" hidden="1" x14ac:dyDescent="0.25">
      <c r="A16195" t="s">
        <v>63094</v>
      </c>
      <c r="B16195" t="s">
        <v>63095</v>
      </c>
      <c r="C16195" s="1" t="str">
        <f t="shared" si="2391"/>
        <v>21:0793</v>
      </c>
      <c r="D16195" s="1" t="str">
        <f t="shared" si="2392"/>
        <v>21:0223</v>
      </c>
      <c r="E16195" t="s">
        <v>63096</v>
      </c>
      <c r="F16195" t="s">
        <v>63097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 t="s">
        <v>3419</v>
      </c>
      <c r="P16195" t="s">
        <v>631</v>
      </c>
      <c r="Q16195" t="s">
        <v>365</v>
      </c>
    </row>
    <row r="16196" spans="1:17" hidden="1" x14ac:dyDescent="0.25">
      <c r="A16196" t="s">
        <v>63098</v>
      </c>
      <c r="B16196" t="s">
        <v>63099</v>
      </c>
      <c r="C16196" s="1" t="str">
        <f t="shared" si="2391"/>
        <v>21:0793</v>
      </c>
      <c r="D16196" s="1" t="str">
        <f t="shared" si="2392"/>
        <v>21:0223</v>
      </c>
      <c r="E16196" t="s">
        <v>63100</v>
      </c>
      <c r="F16196" t="s">
        <v>63101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 t="s">
        <v>21</v>
      </c>
      <c r="P16196" t="s">
        <v>391</v>
      </c>
      <c r="Q16196" t="s">
        <v>392</v>
      </c>
    </row>
    <row r="16197" spans="1:17" hidden="1" x14ac:dyDescent="0.25">
      <c r="A16197" t="s">
        <v>63102</v>
      </c>
      <c r="B16197" t="s">
        <v>63103</v>
      </c>
      <c r="C16197" s="1" t="str">
        <f t="shared" si="2391"/>
        <v>21:0793</v>
      </c>
      <c r="D16197" s="1" t="str">
        <f t="shared" si="2392"/>
        <v>21:0223</v>
      </c>
      <c r="E16197" t="s">
        <v>63104</v>
      </c>
      <c r="F16197" t="s">
        <v>63105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 t="s">
        <v>5563</v>
      </c>
      <c r="P16197" t="s">
        <v>583</v>
      </c>
      <c r="Q16197" t="s">
        <v>653</v>
      </c>
    </row>
    <row r="16198" spans="1:17" hidden="1" x14ac:dyDescent="0.25">
      <c r="A16198" t="s">
        <v>63106</v>
      </c>
      <c r="B16198" t="s">
        <v>63107</v>
      </c>
      <c r="C16198" s="1" t="str">
        <f t="shared" si="2391"/>
        <v>21:0793</v>
      </c>
      <c r="D16198" s="1" t="str">
        <f t="shared" si="2392"/>
        <v>21:0223</v>
      </c>
      <c r="E16198" t="s">
        <v>63104</v>
      </c>
      <c r="F16198" t="s">
        <v>63108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 t="s">
        <v>2257</v>
      </c>
      <c r="P16198" t="s">
        <v>22</v>
      </c>
      <c r="Q16198" t="s">
        <v>653</v>
      </c>
    </row>
    <row r="16199" spans="1:17" hidden="1" x14ac:dyDescent="0.25">
      <c r="A16199" t="s">
        <v>63109</v>
      </c>
      <c r="B16199" t="s">
        <v>63110</v>
      </c>
      <c r="C16199" s="1" t="str">
        <f t="shared" si="2391"/>
        <v>21:0793</v>
      </c>
      <c r="D16199" s="1" t="str">
        <f t="shared" si="2392"/>
        <v>21:0223</v>
      </c>
      <c r="E16199" t="s">
        <v>63111</v>
      </c>
      <c r="F16199" t="s">
        <v>63112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 t="s">
        <v>220</v>
      </c>
      <c r="P16199" t="s">
        <v>45</v>
      </c>
      <c r="Q16199" t="s">
        <v>522</v>
      </c>
    </row>
    <row r="16200" spans="1:17" hidden="1" x14ac:dyDescent="0.25">
      <c r="A16200" t="s">
        <v>63113</v>
      </c>
      <c r="B16200" t="s">
        <v>63114</v>
      </c>
      <c r="C16200" s="1" t="str">
        <f t="shared" si="2391"/>
        <v>21:0793</v>
      </c>
      <c r="D16200" s="1" t="str">
        <f t="shared" si="2392"/>
        <v>21:0223</v>
      </c>
      <c r="E16200" t="s">
        <v>63115</v>
      </c>
      <c r="F16200" t="s">
        <v>63116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 t="s">
        <v>21</v>
      </c>
      <c r="P16200" t="s">
        <v>636</v>
      </c>
      <c r="Q16200" t="s">
        <v>392</v>
      </c>
    </row>
    <row r="16201" spans="1:17" hidden="1" x14ac:dyDescent="0.25">
      <c r="A16201" t="s">
        <v>63117</v>
      </c>
      <c r="B16201" t="s">
        <v>63118</v>
      </c>
      <c r="C16201" s="1" t="str">
        <f t="shared" si="2391"/>
        <v>21:0793</v>
      </c>
      <c r="D16201" s="1" t="str">
        <f t="shared" si="2392"/>
        <v>21:0223</v>
      </c>
      <c r="E16201" t="s">
        <v>63119</v>
      </c>
      <c r="F16201" t="s">
        <v>63120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 t="s">
        <v>21</v>
      </c>
      <c r="P16201" t="s">
        <v>45</v>
      </c>
      <c r="Q16201" t="s">
        <v>59</v>
      </c>
    </row>
    <row r="16202" spans="1:17" hidden="1" x14ac:dyDescent="0.25">
      <c r="A16202" t="s">
        <v>63121</v>
      </c>
      <c r="B16202" t="s">
        <v>63122</v>
      </c>
      <c r="C16202" s="1" t="str">
        <f t="shared" si="2391"/>
        <v>21:0793</v>
      </c>
      <c r="D16202" s="1" t="str">
        <f t="shared" si="2392"/>
        <v>21:0223</v>
      </c>
      <c r="E16202" t="s">
        <v>63123</v>
      </c>
      <c r="F16202" t="s">
        <v>63124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 t="s">
        <v>2129</v>
      </c>
      <c r="P16202" t="s">
        <v>45</v>
      </c>
      <c r="Q16202" t="s">
        <v>398</v>
      </c>
    </row>
    <row r="16203" spans="1:17" hidden="1" x14ac:dyDescent="0.25">
      <c r="A16203" t="s">
        <v>63125</v>
      </c>
      <c r="B16203" t="s">
        <v>63126</v>
      </c>
      <c r="C16203" s="1" t="str">
        <f t="shared" si="2391"/>
        <v>21:0793</v>
      </c>
      <c r="D16203" s="1" t="str">
        <f t="shared" si="2392"/>
        <v>21:0223</v>
      </c>
      <c r="E16203" t="s">
        <v>63127</v>
      </c>
      <c r="F16203" t="s">
        <v>63128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 t="s">
        <v>5563</v>
      </c>
      <c r="P16203" t="s">
        <v>356</v>
      </c>
      <c r="Q16203" t="s">
        <v>398</v>
      </c>
    </row>
    <row r="16204" spans="1:17" hidden="1" x14ac:dyDescent="0.25">
      <c r="A16204" t="s">
        <v>63129</v>
      </c>
      <c r="B16204" t="s">
        <v>63130</v>
      </c>
      <c r="C16204" s="1" t="str">
        <f t="shared" si="2391"/>
        <v>21:0793</v>
      </c>
      <c r="D16204" s="1" t="str">
        <f t="shared" si="2392"/>
        <v>21:0223</v>
      </c>
      <c r="E16204" t="s">
        <v>63131</v>
      </c>
      <c r="F16204" t="s">
        <v>63132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 t="s">
        <v>3065</v>
      </c>
      <c r="P16204" t="s">
        <v>1515</v>
      </c>
      <c r="Q16204" t="s">
        <v>5130</v>
      </c>
    </row>
    <row r="16205" spans="1:17" hidden="1" x14ac:dyDescent="0.25">
      <c r="A16205" t="s">
        <v>63133</v>
      </c>
      <c r="B16205" t="s">
        <v>63134</v>
      </c>
      <c r="C16205" s="1" t="str">
        <f t="shared" si="2391"/>
        <v>21:0793</v>
      </c>
      <c r="D16205" s="1" t="str">
        <f t="shared" si="2392"/>
        <v>21:0223</v>
      </c>
      <c r="E16205" t="s">
        <v>63135</v>
      </c>
      <c r="F16205" t="s">
        <v>63136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 t="s">
        <v>225</v>
      </c>
      <c r="P16205" t="s">
        <v>583</v>
      </c>
      <c r="Q16205" t="s">
        <v>522</v>
      </c>
    </row>
    <row r="16206" spans="1:17" hidden="1" x14ac:dyDescent="0.25">
      <c r="A16206" t="s">
        <v>63137</v>
      </c>
      <c r="B16206" t="s">
        <v>63138</v>
      </c>
      <c r="C16206" s="1" t="str">
        <f t="shared" si="2391"/>
        <v>21:0793</v>
      </c>
      <c r="D16206" s="1" t="str">
        <f t="shared" si="2392"/>
        <v>21:0223</v>
      </c>
      <c r="E16206" t="s">
        <v>63139</v>
      </c>
      <c r="F16206" t="s">
        <v>63140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 t="s">
        <v>2366</v>
      </c>
      <c r="P16206" t="s">
        <v>2943</v>
      </c>
      <c r="Q16206" t="s">
        <v>3475</v>
      </c>
    </row>
    <row r="16207" spans="1:17" hidden="1" x14ac:dyDescent="0.25">
      <c r="A16207" t="s">
        <v>63141</v>
      </c>
      <c r="B16207" t="s">
        <v>63142</v>
      </c>
      <c r="C16207" s="1" t="str">
        <f t="shared" si="2391"/>
        <v>21:0793</v>
      </c>
      <c r="D16207" s="1" t="str">
        <f t="shared" si="2392"/>
        <v>21:0223</v>
      </c>
      <c r="E16207" t="s">
        <v>63143</v>
      </c>
      <c r="F16207" t="s">
        <v>63144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 t="s">
        <v>244</v>
      </c>
      <c r="P16207" t="s">
        <v>2212</v>
      </c>
      <c r="Q16207" t="s">
        <v>398</v>
      </c>
    </row>
    <row r="16208" spans="1:17" hidden="1" x14ac:dyDescent="0.25">
      <c r="A16208" t="s">
        <v>63145</v>
      </c>
      <c r="B16208" t="s">
        <v>63146</v>
      </c>
      <c r="C16208" s="1" t="str">
        <f t="shared" si="2391"/>
        <v>21:0793</v>
      </c>
      <c r="D16208" s="1" t="str">
        <f t="shared" si="2392"/>
        <v>21:0223</v>
      </c>
      <c r="E16208" t="s">
        <v>63147</v>
      </c>
      <c r="F16208" t="s">
        <v>63148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  <c r="O16208" t="s">
        <v>108</v>
      </c>
      <c r="P16208" t="s">
        <v>108</v>
      </c>
      <c r="Q16208" t="s">
        <v>108</v>
      </c>
    </row>
    <row r="16209" spans="1:17" hidden="1" x14ac:dyDescent="0.25">
      <c r="A16209" t="s">
        <v>63149</v>
      </c>
      <c r="B16209" t="s">
        <v>63150</v>
      </c>
      <c r="C16209" s="1" t="str">
        <f t="shared" si="2391"/>
        <v>21:0793</v>
      </c>
      <c r="D16209" s="1" t="str">
        <f t="shared" si="2392"/>
        <v>21:0223</v>
      </c>
      <c r="E16209" t="s">
        <v>63151</v>
      </c>
      <c r="F16209" t="s">
        <v>63152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 t="s">
        <v>1771</v>
      </c>
      <c r="P16209" t="s">
        <v>22</v>
      </c>
      <c r="Q16209" t="s">
        <v>398</v>
      </c>
    </row>
    <row r="16210" spans="1:17" hidden="1" x14ac:dyDescent="0.25">
      <c r="A16210" t="s">
        <v>63153</v>
      </c>
      <c r="B16210" t="s">
        <v>63154</v>
      </c>
      <c r="C16210" s="1" t="str">
        <f t="shared" si="2391"/>
        <v>21:0793</v>
      </c>
      <c r="D16210" s="1" t="str">
        <f>HYPERLINK("http://geochem.nrcan.gc.ca/cdogs/content/svy/svy_e.htm", "")</f>
        <v/>
      </c>
      <c r="G16210" s="1" t="str">
        <f>HYPERLINK("http://geochem.nrcan.gc.ca/cdogs/content/cr_/cr_00088_e.htm", "88")</f>
        <v>88</v>
      </c>
      <c r="J16210" t="s">
        <v>11703</v>
      </c>
      <c r="K16210" t="s">
        <v>11704</v>
      </c>
      <c r="O16210" t="s">
        <v>21</v>
      </c>
      <c r="P16210" t="s">
        <v>397</v>
      </c>
      <c r="Q16210" t="s">
        <v>5130</v>
      </c>
    </row>
    <row r="16211" spans="1:17" hidden="1" x14ac:dyDescent="0.25">
      <c r="A16211" t="s">
        <v>63155</v>
      </c>
      <c r="B16211" t="s">
        <v>63156</v>
      </c>
      <c r="C16211" s="1" t="str">
        <f t="shared" si="2391"/>
        <v>21:0793</v>
      </c>
      <c r="D16211" s="1" t="str">
        <f t="shared" ref="D16211:D16221" si="2395">HYPERLINK("http://geochem.nrcan.gc.ca/cdogs/content/svy/svy210223_e.htm", "21:0223")</f>
        <v>21:0223</v>
      </c>
      <c r="E16211" t="s">
        <v>63157</v>
      </c>
      <c r="F16211" t="s">
        <v>63158</v>
      </c>
      <c r="H16211">
        <v>63.237625700000002</v>
      </c>
      <c r="I16211">
        <v>-132.95049969999999</v>
      </c>
      <c r="J16211" s="1" t="str">
        <f t="shared" ref="J16211:J16221" si="2396">HYPERLINK("http://geochem.nrcan.gc.ca/cdogs/content/kwd/kwd020018_e.htm", "Fluid (stream)")</f>
        <v>Fluid (stream)</v>
      </c>
      <c r="K16211" s="1" t="str">
        <f t="shared" ref="K16211:K16221" si="2397">HYPERLINK("http://geochem.nrcan.gc.ca/cdogs/content/kwd/kwd080007_e.htm", "Untreated Water")</f>
        <v>Untreated Water</v>
      </c>
      <c r="O16211" t="s">
        <v>108</v>
      </c>
      <c r="P16211" t="s">
        <v>108</v>
      </c>
      <c r="Q16211" t="s">
        <v>108</v>
      </c>
    </row>
    <row r="16212" spans="1:17" hidden="1" x14ac:dyDescent="0.25">
      <c r="A16212" t="s">
        <v>63159</v>
      </c>
      <c r="B16212" t="s">
        <v>63160</v>
      </c>
      <c r="C16212" s="1" t="str">
        <f t="shared" si="2391"/>
        <v>21:0793</v>
      </c>
      <c r="D16212" s="1" t="str">
        <f t="shared" si="2395"/>
        <v>21:0223</v>
      </c>
      <c r="E16212" t="s">
        <v>63161</v>
      </c>
      <c r="F16212" t="s">
        <v>63162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 t="s">
        <v>5563</v>
      </c>
      <c r="P16212" t="s">
        <v>631</v>
      </c>
      <c r="Q16212" t="s">
        <v>653</v>
      </c>
    </row>
    <row r="16213" spans="1:17" hidden="1" x14ac:dyDescent="0.25">
      <c r="A16213" t="s">
        <v>63163</v>
      </c>
      <c r="B16213" t="s">
        <v>63164</v>
      </c>
      <c r="C16213" s="1" t="str">
        <f t="shared" si="2391"/>
        <v>21:0793</v>
      </c>
      <c r="D16213" s="1" t="str">
        <f t="shared" si="2395"/>
        <v>21:0223</v>
      </c>
      <c r="E16213" t="s">
        <v>63165</v>
      </c>
      <c r="F16213" t="s">
        <v>63166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 t="s">
        <v>64</v>
      </c>
      <c r="P16213" t="s">
        <v>583</v>
      </c>
      <c r="Q16213" t="s">
        <v>35</v>
      </c>
    </row>
    <row r="16214" spans="1:17" hidden="1" x14ac:dyDescent="0.25">
      <c r="A16214" t="s">
        <v>63167</v>
      </c>
      <c r="B16214" t="s">
        <v>63168</v>
      </c>
      <c r="C16214" s="1" t="str">
        <f t="shared" si="2391"/>
        <v>21:0793</v>
      </c>
      <c r="D16214" s="1" t="str">
        <f t="shared" si="2395"/>
        <v>21:0223</v>
      </c>
      <c r="E16214" t="s">
        <v>63169</v>
      </c>
      <c r="F16214" t="s">
        <v>63170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 t="s">
        <v>9521</v>
      </c>
      <c r="P16214" t="s">
        <v>2212</v>
      </c>
      <c r="Q16214" t="s">
        <v>398</v>
      </c>
    </row>
    <row r="16215" spans="1:17" hidden="1" x14ac:dyDescent="0.25">
      <c r="A16215" t="s">
        <v>63171</v>
      </c>
      <c r="B16215" t="s">
        <v>63172</v>
      </c>
      <c r="C16215" s="1" t="str">
        <f t="shared" si="2391"/>
        <v>21:0793</v>
      </c>
      <c r="D16215" s="1" t="str">
        <f t="shared" si="2395"/>
        <v>21:0223</v>
      </c>
      <c r="E16215" t="s">
        <v>63173</v>
      </c>
      <c r="F16215" t="s">
        <v>63174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 t="s">
        <v>21</v>
      </c>
      <c r="P16215" t="s">
        <v>356</v>
      </c>
      <c r="Q16215" t="s">
        <v>653</v>
      </c>
    </row>
    <row r="16216" spans="1:17" hidden="1" x14ac:dyDescent="0.25">
      <c r="A16216" t="s">
        <v>63175</v>
      </c>
      <c r="B16216" t="s">
        <v>63176</v>
      </c>
      <c r="C16216" s="1" t="str">
        <f t="shared" si="2391"/>
        <v>21:0793</v>
      </c>
      <c r="D16216" s="1" t="str">
        <f t="shared" si="2395"/>
        <v>21:0223</v>
      </c>
      <c r="E16216" t="s">
        <v>63177</v>
      </c>
      <c r="F16216" t="s">
        <v>63178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 t="s">
        <v>244</v>
      </c>
      <c r="P16216" t="s">
        <v>356</v>
      </c>
      <c r="Q16216" t="s">
        <v>522</v>
      </c>
    </row>
    <row r="16217" spans="1:17" hidden="1" x14ac:dyDescent="0.25">
      <c r="A16217" t="s">
        <v>63179</v>
      </c>
      <c r="B16217" t="s">
        <v>63180</v>
      </c>
      <c r="C16217" s="1" t="str">
        <f t="shared" si="2391"/>
        <v>21:0793</v>
      </c>
      <c r="D16217" s="1" t="str">
        <f t="shared" si="2395"/>
        <v>21:0223</v>
      </c>
      <c r="E16217" t="s">
        <v>63181</v>
      </c>
      <c r="F16217" t="s">
        <v>63182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 t="s">
        <v>582</v>
      </c>
      <c r="P16217" t="s">
        <v>356</v>
      </c>
      <c r="Q16217" t="s">
        <v>365</v>
      </c>
    </row>
    <row r="16218" spans="1:17" hidden="1" x14ac:dyDescent="0.25">
      <c r="A16218" t="s">
        <v>63183</v>
      </c>
      <c r="B16218" t="s">
        <v>63184</v>
      </c>
      <c r="C16218" s="1" t="str">
        <f t="shared" si="2391"/>
        <v>21:0793</v>
      </c>
      <c r="D16218" s="1" t="str">
        <f t="shared" si="2395"/>
        <v>21:0223</v>
      </c>
      <c r="E16218" t="s">
        <v>63181</v>
      </c>
      <c r="F16218" t="s">
        <v>63185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 t="s">
        <v>3089</v>
      </c>
      <c r="P16218" t="s">
        <v>356</v>
      </c>
      <c r="Q16218" t="s">
        <v>398</v>
      </c>
    </row>
    <row r="16219" spans="1:17" hidden="1" x14ac:dyDescent="0.25">
      <c r="A16219" t="s">
        <v>63186</v>
      </c>
      <c r="B16219" t="s">
        <v>63187</v>
      </c>
      <c r="C16219" s="1" t="str">
        <f t="shared" si="2391"/>
        <v>21:0793</v>
      </c>
      <c r="D16219" s="1" t="str">
        <f t="shared" si="2395"/>
        <v>21:0223</v>
      </c>
      <c r="E16219" t="s">
        <v>63188</v>
      </c>
      <c r="F16219" t="s">
        <v>63189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 t="s">
        <v>7174</v>
      </c>
      <c r="P16219" t="s">
        <v>356</v>
      </c>
      <c r="Q16219" t="s">
        <v>398</v>
      </c>
    </row>
    <row r="16220" spans="1:17" hidden="1" x14ac:dyDescent="0.25">
      <c r="A16220" t="s">
        <v>63190</v>
      </c>
      <c r="B16220" t="s">
        <v>63191</v>
      </c>
      <c r="C16220" s="1" t="str">
        <f t="shared" si="2391"/>
        <v>21:0793</v>
      </c>
      <c r="D16220" s="1" t="str">
        <f t="shared" si="2395"/>
        <v>21:0223</v>
      </c>
      <c r="E16220" t="s">
        <v>63192</v>
      </c>
      <c r="F16220" t="s">
        <v>63193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 t="s">
        <v>3022</v>
      </c>
      <c r="P16220" t="s">
        <v>583</v>
      </c>
      <c r="Q16220" t="s">
        <v>398</v>
      </c>
    </row>
    <row r="16221" spans="1:17" hidden="1" x14ac:dyDescent="0.25">
      <c r="A16221" t="s">
        <v>63194</v>
      </c>
      <c r="B16221" t="s">
        <v>63195</v>
      </c>
      <c r="C16221" s="1" t="str">
        <f t="shared" si="2391"/>
        <v>21:0793</v>
      </c>
      <c r="D16221" s="1" t="str">
        <f t="shared" si="2395"/>
        <v>21:0223</v>
      </c>
      <c r="E16221" t="s">
        <v>63196</v>
      </c>
      <c r="F16221" t="s">
        <v>63197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 t="s">
        <v>8566</v>
      </c>
      <c r="P16221" t="s">
        <v>397</v>
      </c>
      <c r="Q16221" t="s">
        <v>398</v>
      </c>
    </row>
    <row r="16222" spans="1:17" hidden="1" x14ac:dyDescent="0.25">
      <c r="A16222" t="s">
        <v>63198</v>
      </c>
      <c r="B16222" t="s">
        <v>63199</v>
      </c>
      <c r="C16222" s="1" t="str">
        <f t="shared" si="2391"/>
        <v>21:0793</v>
      </c>
      <c r="D16222" s="1" t="str">
        <f>HYPERLINK("http://geochem.nrcan.gc.ca/cdogs/content/svy/svy_e.htm", "")</f>
        <v/>
      </c>
      <c r="G16222" s="1" t="str">
        <f>HYPERLINK("http://geochem.nrcan.gc.ca/cdogs/content/cr_/cr_00089_e.htm", "89")</f>
        <v>89</v>
      </c>
      <c r="J16222" t="s">
        <v>11703</v>
      </c>
      <c r="K16222" t="s">
        <v>11704</v>
      </c>
      <c r="O16222" t="s">
        <v>6124</v>
      </c>
      <c r="P16222" t="s">
        <v>3857</v>
      </c>
      <c r="Q16222" t="s">
        <v>3475</v>
      </c>
    </row>
    <row r="16223" spans="1:17" hidden="1" x14ac:dyDescent="0.25">
      <c r="A16223" t="s">
        <v>63200</v>
      </c>
      <c r="B16223" t="s">
        <v>63201</v>
      </c>
      <c r="C16223" s="1" t="str">
        <f t="shared" si="2391"/>
        <v>21:0793</v>
      </c>
      <c r="D16223" s="1" t="str">
        <f t="shared" ref="D16223:D16239" si="2398">HYPERLINK("http://geochem.nrcan.gc.ca/cdogs/content/svy/svy210223_e.htm", "21:0223")</f>
        <v>21:0223</v>
      </c>
      <c r="E16223" t="s">
        <v>63202</v>
      </c>
      <c r="F16223" t="s">
        <v>63203</v>
      </c>
      <c r="H16223">
        <v>63.142283999999997</v>
      </c>
      <c r="I16223">
        <v>-133.01530410000001</v>
      </c>
      <c r="J16223" s="1" t="str">
        <f t="shared" ref="J16223:J16239" si="2399">HYPERLINK("http://geochem.nrcan.gc.ca/cdogs/content/kwd/kwd020018_e.htm", "Fluid (stream)")</f>
        <v>Fluid (stream)</v>
      </c>
      <c r="K16223" s="1" t="str">
        <f t="shared" ref="K16223:K16239" si="2400">HYPERLINK("http://geochem.nrcan.gc.ca/cdogs/content/kwd/kwd080007_e.htm", "Untreated Water")</f>
        <v>Untreated Water</v>
      </c>
      <c r="O16223" t="s">
        <v>21</v>
      </c>
      <c r="P16223" t="s">
        <v>583</v>
      </c>
      <c r="Q16223" t="s">
        <v>392</v>
      </c>
    </row>
    <row r="16224" spans="1:17" hidden="1" x14ac:dyDescent="0.25">
      <c r="A16224" t="s">
        <v>63204</v>
      </c>
      <c r="B16224" t="s">
        <v>63205</v>
      </c>
      <c r="C16224" s="1" t="str">
        <f t="shared" si="2391"/>
        <v>21:0793</v>
      </c>
      <c r="D16224" s="1" t="str">
        <f t="shared" si="2398"/>
        <v>21:0223</v>
      </c>
      <c r="E16224" t="s">
        <v>63206</v>
      </c>
      <c r="F16224" t="s">
        <v>63207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 t="s">
        <v>244</v>
      </c>
      <c r="P16224" t="s">
        <v>583</v>
      </c>
      <c r="Q16224" t="s">
        <v>5130</v>
      </c>
    </row>
    <row r="16225" spans="1:17" hidden="1" x14ac:dyDescent="0.25">
      <c r="A16225" t="s">
        <v>63208</v>
      </c>
      <c r="B16225" t="s">
        <v>63209</v>
      </c>
      <c r="C16225" s="1" t="str">
        <f t="shared" si="2391"/>
        <v>21:0793</v>
      </c>
      <c r="D16225" s="1" t="str">
        <f t="shared" si="2398"/>
        <v>21:0223</v>
      </c>
      <c r="E16225" t="s">
        <v>63210</v>
      </c>
      <c r="F16225" t="s">
        <v>63211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 t="s">
        <v>261</v>
      </c>
      <c r="P16225" t="s">
        <v>22</v>
      </c>
      <c r="Q16225" t="s">
        <v>392</v>
      </c>
    </row>
    <row r="16226" spans="1:17" hidden="1" x14ac:dyDescent="0.25">
      <c r="A16226" t="s">
        <v>63212</v>
      </c>
      <c r="B16226" t="s">
        <v>63213</v>
      </c>
      <c r="C16226" s="1" t="str">
        <f t="shared" si="2391"/>
        <v>21:0793</v>
      </c>
      <c r="D16226" s="1" t="str">
        <f t="shared" si="2398"/>
        <v>21:0223</v>
      </c>
      <c r="E16226" t="s">
        <v>63214</v>
      </c>
      <c r="F16226" t="s">
        <v>63215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 t="s">
        <v>21</v>
      </c>
      <c r="P16226" t="s">
        <v>356</v>
      </c>
      <c r="Q16226" t="s">
        <v>365</v>
      </c>
    </row>
    <row r="16227" spans="1:17" hidden="1" x14ac:dyDescent="0.25">
      <c r="A16227" t="s">
        <v>63216</v>
      </c>
      <c r="B16227" t="s">
        <v>63217</v>
      </c>
      <c r="C16227" s="1" t="str">
        <f t="shared" si="2391"/>
        <v>21:0793</v>
      </c>
      <c r="D16227" s="1" t="str">
        <f t="shared" si="2398"/>
        <v>21:0223</v>
      </c>
      <c r="E16227" t="s">
        <v>63218</v>
      </c>
      <c r="F16227" t="s">
        <v>63219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 t="s">
        <v>244</v>
      </c>
      <c r="P16227" t="s">
        <v>22</v>
      </c>
      <c r="Q16227" t="s">
        <v>23</v>
      </c>
    </row>
    <row r="16228" spans="1:17" hidden="1" x14ac:dyDescent="0.25">
      <c r="A16228" t="s">
        <v>63220</v>
      </c>
      <c r="B16228" t="s">
        <v>63221</v>
      </c>
      <c r="C16228" s="1" t="str">
        <f t="shared" si="2391"/>
        <v>21:0793</v>
      </c>
      <c r="D16228" s="1" t="str">
        <f t="shared" si="2398"/>
        <v>21:0223</v>
      </c>
      <c r="E16228" t="s">
        <v>63222</v>
      </c>
      <c r="F16228" t="s">
        <v>63223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 t="s">
        <v>244</v>
      </c>
      <c r="P16228" t="s">
        <v>583</v>
      </c>
      <c r="Q16228" t="s">
        <v>392</v>
      </c>
    </row>
    <row r="16229" spans="1:17" hidden="1" x14ac:dyDescent="0.25">
      <c r="A16229" t="s">
        <v>63224</v>
      </c>
      <c r="B16229" t="s">
        <v>63225</v>
      </c>
      <c r="C16229" s="1" t="str">
        <f t="shared" si="2391"/>
        <v>21:0793</v>
      </c>
      <c r="D16229" s="1" t="str">
        <f t="shared" si="2398"/>
        <v>21:0223</v>
      </c>
      <c r="E16229" t="s">
        <v>63226</v>
      </c>
      <c r="F16229" t="s">
        <v>63227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 t="s">
        <v>21</v>
      </c>
      <c r="P16229" t="s">
        <v>45</v>
      </c>
      <c r="Q16229" t="s">
        <v>365</v>
      </c>
    </row>
    <row r="16230" spans="1:17" hidden="1" x14ac:dyDescent="0.25">
      <c r="A16230" t="s">
        <v>63228</v>
      </c>
      <c r="B16230" t="s">
        <v>63229</v>
      </c>
      <c r="C16230" s="1" t="str">
        <f t="shared" si="2391"/>
        <v>21:0793</v>
      </c>
      <c r="D16230" s="1" t="str">
        <f t="shared" si="2398"/>
        <v>21:0223</v>
      </c>
      <c r="E16230" t="s">
        <v>63230</v>
      </c>
      <c r="F16230" t="s">
        <v>63231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 t="s">
        <v>2129</v>
      </c>
      <c r="P16230" t="s">
        <v>45</v>
      </c>
      <c r="Q16230" t="s">
        <v>29</v>
      </c>
    </row>
    <row r="16231" spans="1:17" hidden="1" x14ac:dyDescent="0.25">
      <c r="A16231" t="s">
        <v>63232</v>
      </c>
      <c r="B16231" t="s">
        <v>63233</v>
      </c>
      <c r="C16231" s="1" t="str">
        <f t="shared" si="2391"/>
        <v>21:0793</v>
      </c>
      <c r="D16231" s="1" t="str">
        <f t="shared" si="2398"/>
        <v>21:0223</v>
      </c>
      <c r="E16231" t="s">
        <v>63234</v>
      </c>
      <c r="F16231" t="s">
        <v>63235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 t="s">
        <v>21</v>
      </c>
      <c r="P16231" t="s">
        <v>22</v>
      </c>
      <c r="Q16231" t="s">
        <v>398</v>
      </c>
    </row>
    <row r="16232" spans="1:17" hidden="1" x14ac:dyDescent="0.25">
      <c r="A16232" t="s">
        <v>63236</v>
      </c>
      <c r="B16232" t="s">
        <v>63237</v>
      </c>
      <c r="C16232" s="1" t="str">
        <f t="shared" ref="C16232:C16295" si="2401">HYPERLINK("http://geochem.nrcan.gc.ca/cdogs/content/bdl/bdl210793_e.htm", "21:0793")</f>
        <v>21:0793</v>
      </c>
      <c r="D16232" s="1" t="str">
        <f t="shared" si="2398"/>
        <v>21:0223</v>
      </c>
      <c r="E16232" t="s">
        <v>63238</v>
      </c>
      <c r="F16232" t="s">
        <v>63239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 t="s">
        <v>21</v>
      </c>
      <c r="P16232" t="s">
        <v>356</v>
      </c>
      <c r="Q16232" t="s">
        <v>59</v>
      </c>
    </row>
    <row r="16233" spans="1:17" hidden="1" x14ac:dyDescent="0.25">
      <c r="A16233" t="s">
        <v>63240</v>
      </c>
      <c r="B16233" t="s">
        <v>63241</v>
      </c>
      <c r="C16233" s="1" t="str">
        <f t="shared" si="2401"/>
        <v>21:0793</v>
      </c>
      <c r="D16233" s="1" t="str">
        <f t="shared" si="2398"/>
        <v>21:0223</v>
      </c>
      <c r="E16233" t="s">
        <v>63242</v>
      </c>
      <c r="F16233" t="s">
        <v>63243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 t="s">
        <v>1771</v>
      </c>
      <c r="P16233" t="s">
        <v>583</v>
      </c>
      <c r="Q16233" t="s">
        <v>198</v>
      </c>
    </row>
    <row r="16234" spans="1:17" hidden="1" x14ac:dyDescent="0.25">
      <c r="A16234" t="s">
        <v>63244</v>
      </c>
      <c r="B16234" t="s">
        <v>63245</v>
      </c>
      <c r="C16234" s="1" t="str">
        <f t="shared" si="2401"/>
        <v>21:0793</v>
      </c>
      <c r="D16234" s="1" t="str">
        <f t="shared" si="2398"/>
        <v>21:0223</v>
      </c>
      <c r="E16234" t="s">
        <v>63242</v>
      </c>
      <c r="F16234" t="s">
        <v>63246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 t="s">
        <v>576</v>
      </c>
      <c r="P16234" t="s">
        <v>356</v>
      </c>
      <c r="Q16234" t="s">
        <v>392</v>
      </c>
    </row>
    <row r="16235" spans="1:17" hidden="1" x14ac:dyDescent="0.25">
      <c r="A16235" t="s">
        <v>63247</v>
      </c>
      <c r="B16235" t="s">
        <v>63248</v>
      </c>
      <c r="C16235" s="1" t="str">
        <f t="shared" si="2401"/>
        <v>21:0793</v>
      </c>
      <c r="D16235" s="1" t="str">
        <f t="shared" si="2398"/>
        <v>21:0223</v>
      </c>
      <c r="E16235" t="s">
        <v>63249</v>
      </c>
      <c r="F16235" t="s">
        <v>63250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 t="s">
        <v>15079</v>
      </c>
      <c r="P16235" t="s">
        <v>2212</v>
      </c>
      <c r="Q16235" t="s">
        <v>522</v>
      </c>
    </row>
    <row r="16236" spans="1:17" hidden="1" x14ac:dyDescent="0.25">
      <c r="A16236" t="s">
        <v>63251</v>
      </c>
      <c r="B16236" t="s">
        <v>63252</v>
      </c>
      <c r="C16236" s="1" t="str">
        <f t="shared" si="2401"/>
        <v>21:0793</v>
      </c>
      <c r="D16236" s="1" t="str">
        <f t="shared" si="2398"/>
        <v>21:0223</v>
      </c>
      <c r="E16236" t="s">
        <v>63253</v>
      </c>
      <c r="F16236" t="s">
        <v>63254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 t="s">
        <v>6034</v>
      </c>
      <c r="P16236" t="s">
        <v>397</v>
      </c>
      <c r="Q16236" t="s">
        <v>5130</v>
      </c>
    </row>
    <row r="16237" spans="1:17" hidden="1" x14ac:dyDescent="0.25">
      <c r="A16237" t="s">
        <v>63255</v>
      </c>
      <c r="B16237" t="s">
        <v>63256</v>
      </c>
      <c r="C16237" s="1" t="str">
        <f t="shared" si="2401"/>
        <v>21:0793</v>
      </c>
      <c r="D16237" s="1" t="str">
        <f t="shared" si="2398"/>
        <v>21:0223</v>
      </c>
      <c r="E16237" t="s">
        <v>63257</v>
      </c>
      <c r="F16237" t="s">
        <v>63258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 t="s">
        <v>158</v>
      </c>
      <c r="P16237" t="s">
        <v>45</v>
      </c>
      <c r="Q16237" t="s">
        <v>35</v>
      </c>
    </row>
    <row r="16238" spans="1:17" hidden="1" x14ac:dyDescent="0.25">
      <c r="A16238" t="s">
        <v>63259</v>
      </c>
      <c r="B16238" t="s">
        <v>63260</v>
      </c>
      <c r="C16238" s="1" t="str">
        <f t="shared" si="2401"/>
        <v>21:0793</v>
      </c>
      <c r="D16238" s="1" t="str">
        <f t="shared" si="2398"/>
        <v>21:0223</v>
      </c>
      <c r="E16238" t="s">
        <v>63261</v>
      </c>
      <c r="F16238" t="s">
        <v>63262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 t="s">
        <v>21</v>
      </c>
      <c r="P16238" t="s">
        <v>45</v>
      </c>
      <c r="Q16238" t="s">
        <v>23</v>
      </c>
    </row>
    <row r="16239" spans="1:17" hidden="1" x14ac:dyDescent="0.25">
      <c r="A16239" t="s">
        <v>63263</v>
      </c>
      <c r="B16239" t="s">
        <v>63264</v>
      </c>
      <c r="C16239" s="1" t="str">
        <f t="shared" si="2401"/>
        <v>21:0793</v>
      </c>
      <c r="D16239" s="1" t="str">
        <f t="shared" si="2398"/>
        <v>21:0223</v>
      </c>
      <c r="E16239" t="s">
        <v>63265</v>
      </c>
      <c r="F16239" t="s">
        <v>63266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 t="s">
        <v>21</v>
      </c>
      <c r="P16239" t="s">
        <v>45</v>
      </c>
      <c r="Q16239" t="s">
        <v>71</v>
      </c>
    </row>
    <row r="16240" spans="1:17" hidden="1" x14ac:dyDescent="0.25">
      <c r="A16240" t="s">
        <v>63267</v>
      </c>
      <c r="B16240" t="s">
        <v>63268</v>
      </c>
      <c r="C16240" s="1" t="str">
        <f t="shared" si="2401"/>
        <v>21:0793</v>
      </c>
      <c r="D16240" s="1" t="str">
        <f>HYPERLINK("http://geochem.nrcan.gc.ca/cdogs/content/svy/svy_e.htm", "")</f>
        <v/>
      </c>
      <c r="G16240" s="1" t="str">
        <f>HYPERLINK("http://geochem.nrcan.gc.ca/cdogs/content/cr_/cr_00089_e.htm", "89")</f>
        <v>89</v>
      </c>
      <c r="J16240" t="s">
        <v>11703</v>
      </c>
      <c r="K16240" t="s">
        <v>11704</v>
      </c>
      <c r="O16240" t="s">
        <v>10710</v>
      </c>
      <c r="P16240" t="s">
        <v>4455</v>
      </c>
      <c r="Q16240" t="s">
        <v>522</v>
      </c>
    </row>
    <row r="16241" spans="1:17" hidden="1" x14ac:dyDescent="0.25">
      <c r="A16241" t="s">
        <v>63269</v>
      </c>
      <c r="B16241" t="s">
        <v>63270</v>
      </c>
      <c r="C16241" s="1" t="str">
        <f t="shared" si="2401"/>
        <v>21:0793</v>
      </c>
      <c r="D16241" s="1" t="str">
        <f t="shared" ref="D16241:D16262" si="2402">HYPERLINK("http://geochem.nrcan.gc.ca/cdogs/content/svy/svy210223_e.htm", "21:0223")</f>
        <v>21:0223</v>
      </c>
      <c r="E16241" t="s">
        <v>63271</v>
      </c>
      <c r="F16241" t="s">
        <v>63272</v>
      </c>
      <c r="H16241">
        <v>63.195768399999999</v>
      </c>
      <c r="I16241">
        <v>-133.3775833</v>
      </c>
      <c r="J16241" s="1" t="str">
        <f t="shared" ref="J16241:J16262" si="2403">HYPERLINK("http://geochem.nrcan.gc.ca/cdogs/content/kwd/kwd020018_e.htm", "Fluid (stream)")</f>
        <v>Fluid (stream)</v>
      </c>
      <c r="K16241" s="1" t="str">
        <f t="shared" ref="K16241:K16262" si="2404">HYPERLINK("http://geochem.nrcan.gc.ca/cdogs/content/kwd/kwd080007_e.htm", "Untreated Water")</f>
        <v>Untreated Water</v>
      </c>
      <c r="O16241" t="s">
        <v>21</v>
      </c>
      <c r="P16241" t="s">
        <v>356</v>
      </c>
      <c r="Q16241" t="s">
        <v>103</v>
      </c>
    </row>
    <row r="16242" spans="1:17" hidden="1" x14ac:dyDescent="0.25">
      <c r="A16242" t="s">
        <v>63273</v>
      </c>
      <c r="B16242" t="s">
        <v>63274</v>
      </c>
      <c r="C16242" s="1" t="str">
        <f t="shared" si="2401"/>
        <v>21:0793</v>
      </c>
      <c r="D16242" s="1" t="str">
        <f t="shared" si="2402"/>
        <v>21:0223</v>
      </c>
      <c r="E16242" t="s">
        <v>63275</v>
      </c>
      <c r="F16242" t="s">
        <v>63276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 t="s">
        <v>2120</v>
      </c>
      <c r="P16242" t="s">
        <v>356</v>
      </c>
      <c r="Q16242" t="s">
        <v>653</v>
      </c>
    </row>
    <row r="16243" spans="1:17" hidden="1" x14ac:dyDescent="0.25">
      <c r="A16243" t="s">
        <v>63277</v>
      </c>
      <c r="B16243" t="s">
        <v>63278</v>
      </c>
      <c r="C16243" s="1" t="str">
        <f t="shared" si="2401"/>
        <v>21:0793</v>
      </c>
      <c r="D16243" s="1" t="str">
        <f t="shared" si="2402"/>
        <v>21:0223</v>
      </c>
      <c r="E16243" t="s">
        <v>63279</v>
      </c>
      <c r="F16243" t="s">
        <v>63280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 t="s">
        <v>21</v>
      </c>
      <c r="P16243" t="s">
        <v>45</v>
      </c>
      <c r="Q16243" t="s">
        <v>29</v>
      </c>
    </row>
    <row r="16244" spans="1:17" hidden="1" x14ac:dyDescent="0.25">
      <c r="A16244" t="s">
        <v>63281</v>
      </c>
      <c r="B16244" t="s">
        <v>63282</v>
      </c>
      <c r="C16244" s="1" t="str">
        <f t="shared" si="2401"/>
        <v>21:0793</v>
      </c>
      <c r="D16244" s="1" t="str">
        <f t="shared" si="2402"/>
        <v>21:0223</v>
      </c>
      <c r="E16244" t="s">
        <v>63283</v>
      </c>
      <c r="F16244" t="s">
        <v>63284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 t="s">
        <v>21</v>
      </c>
      <c r="P16244" t="s">
        <v>87</v>
      </c>
      <c r="Q16244" t="s">
        <v>46</v>
      </c>
    </row>
    <row r="16245" spans="1:17" hidden="1" x14ac:dyDescent="0.25">
      <c r="A16245" t="s">
        <v>63285</v>
      </c>
      <c r="B16245" t="s">
        <v>63286</v>
      </c>
      <c r="C16245" s="1" t="str">
        <f t="shared" si="2401"/>
        <v>21:0793</v>
      </c>
      <c r="D16245" s="1" t="str">
        <f t="shared" si="2402"/>
        <v>21:0223</v>
      </c>
      <c r="E16245" t="s">
        <v>63287</v>
      </c>
      <c r="F16245" t="s">
        <v>63288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 t="s">
        <v>21</v>
      </c>
      <c r="P16245" t="s">
        <v>87</v>
      </c>
      <c r="Q16245" t="s">
        <v>93</v>
      </c>
    </row>
    <row r="16246" spans="1:17" hidden="1" x14ac:dyDescent="0.25">
      <c r="A16246" t="s">
        <v>63289</v>
      </c>
      <c r="B16246" t="s">
        <v>63290</v>
      </c>
      <c r="C16246" s="1" t="str">
        <f t="shared" si="2401"/>
        <v>21:0793</v>
      </c>
      <c r="D16246" s="1" t="str">
        <f t="shared" si="2402"/>
        <v>21:0223</v>
      </c>
      <c r="E16246" t="s">
        <v>63291</v>
      </c>
      <c r="F16246" t="s">
        <v>63292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 t="s">
        <v>154</v>
      </c>
      <c r="P16246" t="s">
        <v>22</v>
      </c>
      <c r="Q16246" t="s">
        <v>198</v>
      </c>
    </row>
    <row r="16247" spans="1:17" hidden="1" x14ac:dyDescent="0.25">
      <c r="A16247" t="s">
        <v>63293</v>
      </c>
      <c r="B16247" t="s">
        <v>63294</v>
      </c>
      <c r="C16247" s="1" t="str">
        <f t="shared" si="2401"/>
        <v>21:0793</v>
      </c>
      <c r="D16247" s="1" t="str">
        <f t="shared" si="2402"/>
        <v>21:0223</v>
      </c>
      <c r="E16247" t="s">
        <v>63295</v>
      </c>
      <c r="F16247" t="s">
        <v>63296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 t="s">
        <v>21</v>
      </c>
      <c r="P16247" t="s">
        <v>45</v>
      </c>
      <c r="Q16247" t="s">
        <v>93</v>
      </c>
    </row>
    <row r="16248" spans="1:17" hidden="1" x14ac:dyDescent="0.25">
      <c r="A16248" t="s">
        <v>63297</v>
      </c>
      <c r="B16248" t="s">
        <v>63298</v>
      </c>
      <c r="C16248" s="1" t="str">
        <f t="shared" si="2401"/>
        <v>21:0793</v>
      </c>
      <c r="D16248" s="1" t="str">
        <f t="shared" si="2402"/>
        <v>21:0223</v>
      </c>
      <c r="E16248" t="s">
        <v>63299</v>
      </c>
      <c r="F16248" t="s">
        <v>63300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 t="s">
        <v>2379</v>
      </c>
      <c r="P16248" t="s">
        <v>356</v>
      </c>
      <c r="Q16248" t="s">
        <v>392</v>
      </c>
    </row>
    <row r="16249" spans="1:17" hidden="1" x14ac:dyDescent="0.25">
      <c r="A16249" t="s">
        <v>63301</v>
      </c>
      <c r="B16249" t="s">
        <v>63302</v>
      </c>
      <c r="C16249" s="1" t="str">
        <f t="shared" si="2401"/>
        <v>21:0793</v>
      </c>
      <c r="D16249" s="1" t="str">
        <f t="shared" si="2402"/>
        <v>21:0223</v>
      </c>
      <c r="E16249" t="s">
        <v>63303</v>
      </c>
      <c r="F16249" t="s">
        <v>63304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 t="s">
        <v>21</v>
      </c>
      <c r="P16249" t="s">
        <v>45</v>
      </c>
      <c r="Q16249" t="s">
        <v>46</v>
      </c>
    </row>
    <row r="16250" spans="1:17" hidden="1" x14ac:dyDescent="0.25">
      <c r="A16250" t="s">
        <v>63305</v>
      </c>
      <c r="B16250" t="s">
        <v>63306</v>
      </c>
      <c r="C16250" s="1" t="str">
        <f t="shared" si="2401"/>
        <v>21:0793</v>
      </c>
      <c r="D16250" s="1" t="str">
        <f t="shared" si="2402"/>
        <v>21:0223</v>
      </c>
      <c r="E16250" t="s">
        <v>63307</v>
      </c>
      <c r="F16250" t="s">
        <v>63308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 t="s">
        <v>21</v>
      </c>
      <c r="P16250" t="s">
        <v>45</v>
      </c>
      <c r="Q16250" t="s">
        <v>46</v>
      </c>
    </row>
    <row r="16251" spans="1:17" hidden="1" x14ac:dyDescent="0.25">
      <c r="A16251" t="s">
        <v>63309</v>
      </c>
      <c r="B16251" t="s">
        <v>63310</v>
      </c>
      <c r="C16251" s="1" t="str">
        <f t="shared" si="2401"/>
        <v>21:0793</v>
      </c>
      <c r="D16251" s="1" t="str">
        <f t="shared" si="2402"/>
        <v>21:0223</v>
      </c>
      <c r="E16251" t="s">
        <v>63311</v>
      </c>
      <c r="F16251" t="s">
        <v>63312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 t="s">
        <v>21</v>
      </c>
      <c r="P16251" t="s">
        <v>356</v>
      </c>
      <c r="Q16251" t="s">
        <v>35</v>
      </c>
    </row>
    <row r="16252" spans="1:17" hidden="1" x14ac:dyDescent="0.25">
      <c r="A16252" t="s">
        <v>63313</v>
      </c>
      <c r="B16252" t="s">
        <v>63314</v>
      </c>
      <c r="C16252" s="1" t="str">
        <f t="shared" si="2401"/>
        <v>21:0793</v>
      </c>
      <c r="D16252" s="1" t="str">
        <f t="shared" si="2402"/>
        <v>21:0223</v>
      </c>
      <c r="E16252" t="s">
        <v>63315</v>
      </c>
      <c r="F16252" t="s">
        <v>63316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 t="s">
        <v>154</v>
      </c>
      <c r="P16252" t="s">
        <v>22</v>
      </c>
      <c r="Q16252" t="s">
        <v>398</v>
      </c>
    </row>
    <row r="16253" spans="1:17" hidden="1" x14ac:dyDescent="0.25">
      <c r="A16253" t="s">
        <v>63317</v>
      </c>
      <c r="B16253" t="s">
        <v>63318</v>
      </c>
      <c r="C16253" s="1" t="str">
        <f t="shared" si="2401"/>
        <v>21:0793</v>
      </c>
      <c r="D16253" s="1" t="str">
        <f t="shared" si="2402"/>
        <v>21:0223</v>
      </c>
      <c r="E16253" t="s">
        <v>63319</v>
      </c>
      <c r="F16253" t="s">
        <v>63320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 t="s">
        <v>21</v>
      </c>
      <c r="P16253" t="s">
        <v>583</v>
      </c>
      <c r="Q16253" t="s">
        <v>522</v>
      </c>
    </row>
    <row r="16254" spans="1:17" hidden="1" x14ac:dyDescent="0.25">
      <c r="A16254" t="s">
        <v>63321</v>
      </c>
      <c r="B16254" t="s">
        <v>63322</v>
      </c>
      <c r="C16254" s="1" t="str">
        <f t="shared" si="2401"/>
        <v>21:0793</v>
      </c>
      <c r="D16254" s="1" t="str">
        <f t="shared" si="2402"/>
        <v>21:0223</v>
      </c>
      <c r="E16254" t="s">
        <v>63319</v>
      </c>
      <c r="F16254" t="s">
        <v>63323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 t="s">
        <v>21</v>
      </c>
      <c r="P16254" t="s">
        <v>22</v>
      </c>
      <c r="Q16254" t="s">
        <v>522</v>
      </c>
    </row>
    <row r="16255" spans="1:17" hidden="1" x14ac:dyDescent="0.25">
      <c r="A16255" t="s">
        <v>63324</v>
      </c>
      <c r="B16255" t="s">
        <v>63325</v>
      </c>
      <c r="C16255" s="1" t="str">
        <f t="shared" si="2401"/>
        <v>21:0793</v>
      </c>
      <c r="D16255" s="1" t="str">
        <f t="shared" si="2402"/>
        <v>21:0223</v>
      </c>
      <c r="E16255" t="s">
        <v>63326</v>
      </c>
      <c r="F16255" t="s">
        <v>63327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 t="s">
        <v>21</v>
      </c>
      <c r="P16255" t="s">
        <v>22</v>
      </c>
      <c r="Q16255" t="s">
        <v>198</v>
      </c>
    </row>
    <row r="16256" spans="1:17" hidden="1" x14ac:dyDescent="0.25">
      <c r="A16256" t="s">
        <v>63328</v>
      </c>
      <c r="B16256" t="s">
        <v>63329</v>
      </c>
      <c r="C16256" s="1" t="str">
        <f t="shared" si="2401"/>
        <v>21:0793</v>
      </c>
      <c r="D16256" s="1" t="str">
        <f t="shared" si="2402"/>
        <v>21:0223</v>
      </c>
      <c r="E16256" t="s">
        <v>63330</v>
      </c>
      <c r="F16256" t="s">
        <v>63331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 t="s">
        <v>21</v>
      </c>
      <c r="P16256" t="s">
        <v>45</v>
      </c>
      <c r="Q16256" t="s">
        <v>46</v>
      </c>
    </row>
    <row r="16257" spans="1:17" hidden="1" x14ac:dyDescent="0.25">
      <c r="A16257" t="s">
        <v>63332</v>
      </c>
      <c r="B16257" t="s">
        <v>63333</v>
      </c>
      <c r="C16257" s="1" t="str">
        <f t="shared" si="2401"/>
        <v>21:0793</v>
      </c>
      <c r="D16257" s="1" t="str">
        <f t="shared" si="2402"/>
        <v>21:0223</v>
      </c>
      <c r="E16257" t="s">
        <v>63334</v>
      </c>
      <c r="F16257" t="s">
        <v>63335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 t="s">
        <v>311</v>
      </c>
      <c r="P16257" t="s">
        <v>45</v>
      </c>
      <c r="Q16257" t="s">
        <v>522</v>
      </c>
    </row>
    <row r="16258" spans="1:17" hidden="1" x14ac:dyDescent="0.25">
      <c r="A16258" t="s">
        <v>63336</v>
      </c>
      <c r="B16258" t="s">
        <v>63337</v>
      </c>
      <c r="C16258" s="1" t="str">
        <f t="shared" si="2401"/>
        <v>21:0793</v>
      </c>
      <c r="D16258" s="1" t="str">
        <f t="shared" si="2402"/>
        <v>21:0223</v>
      </c>
      <c r="E16258" t="s">
        <v>63338</v>
      </c>
      <c r="F16258" t="s">
        <v>63339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 t="s">
        <v>3027</v>
      </c>
      <c r="P16258" t="s">
        <v>87</v>
      </c>
      <c r="Q16258" t="s">
        <v>653</v>
      </c>
    </row>
    <row r="16259" spans="1:17" hidden="1" x14ac:dyDescent="0.25">
      <c r="A16259" t="s">
        <v>63340</v>
      </c>
      <c r="B16259" t="s">
        <v>63341</v>
      </c>
      <c r="C16259" s="1" t="str">
        <f t="shared" si="2401"/>
        <v>21:0793</v>
      </c>
      <c r="D16259" s="1" t="str">
        <f t="shared" si="2402"/>
        <v>21:0223</v>
      </c>
      <c r="E16259" t="s">
        <v>63342</v>
      </c>
      <c r="F16259" t="s">
        <v>63343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 t="s">
        <v>64</v>
      </c>
      <c r="P16259" t="s">
        <v>45</v>
      </c>
      <c r="Q16259" t="s">
        <v>522</v>
      </c>
    </row>
    <row r="16260" spans="1:17" hidden="1" x14ac:dyDescent="0.25">
      <c r="A16260" t="s">
        <v>63344</v>
      </c>
      <c r="B16260" t="s">
        <v>63345</v>
      </c>
      <c r="C16260" s="1" t="str">
        <f t="shared" si="2401"/>
        <v>21:0793</v>
      </c>
      <c r="D16260" s="1" t="str">
        <f t="shared" si="2402"/>
        <v>21:0223</v>
      </c>
      <c r="E16260" t="s">
        <v>63346</v>
      </c>
      <c r="F16260" t="s">
        <v>63347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 t="s">
        <v>680</v>
      </c>
      <c r="P16260" t="s">
        <v>87</v>
      </c>
      <c r="Q16260" t="s">
        <v>398</v>
      </c>
    </row>
    <row r="16261" spans="1:17" hidden="1" x14ac:dyDescent="0.25">
      <c r="A16261" t="s">
        <v>63348</v>
      </c>
      <c r="B16261" t="s">
        <v>63349</v>
      </c>
      <c r="C16261" s="1" t="str">
        <f t="shared" si="2401"/>
        <v>21:0793</v>
      </c>
      <c r="D16261" s="1" t="str">
        <f t="shared" si="2402"/>
        <v>21:0223</v>
      </c>
      <c r="E16261" t="s">
        <v>63350</v>
      </c>
      <c r="F16261" t="s">
        <v>63351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 t="s">
        <v>244</v>
      </c>
      <c r="P16261" t="s">
        <v>45</v>
      </c>
      <c r="Q16261" t="s">
        <v>398</v>
      </c>
    </row>
    <row r="16262" spans="1:17" hidden="1" x14ac:dyDescent="0.25">
      <c r="A16262" t="s">
        <v>63352</v>
      </c>
      <c r="B16262" t="s">
        <v>63353</v>
      </c>
      <c r="C16262" s="1" t="str">
        <f t="shared" si="2401"/>
        <v>21:0793</v>
      </c>
      <c r="D16262" s="1" t="str">
        <f t="shared" si="2402"/>
        <v>21:0223</v>
      </c>
      <c r="E16262" t="s">
        <v>63354</v>
      </c>
      <c r="F16262" t="s">
        <v>63355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 t="s">
        <v>551</v>
      </c>
      <c r="P16262" t="s">
        <v>583</v>
      </c>
      <c r="Q16262" t="s">
        <v>392</v>
      </c>
    </row>
    <row r="16263" spans="1:17" hidden="1" x14ac:dyDescent="0.25">
      <c r="A16263" t="s">
        <v>63356</v>
      </c>
      <c r="B16263" t="s">
        <v>63357</v>
      </c>
      <c r="C16263" s="1" t="str">
        <f t="shared" si="2401"/>
        <v>21:0793</v>
      </c>
      <c r="D16263" s="1" t="str">
        <f>HYPERLINK("http://geochem.nrcan.gc.ca/cdogs/content/svy/svy_e.htm", "")</f>
        <v/>
      </c>
      <c r="G16263" s="1" t="str">
        <f>HYPERLINK("http://geochem.nrcan.gc.ca/cdogs/content/cr_/cr_00087_e.htm", "87")</f>
        <v>87</v>
      </c>
      <c r="J16263" t="s">
        <v>11703</v>
      </c>
      <c r="K16263" t="s">
        <v>11704</v>
      </c>
      <c r="O16263" t="s">
        <v>2120</v>
      </c>
      <c r="P16263" t="s">
        <v>22</v>
      </c>
      <c r="Q16263" t="s">
        <v>392</v>
      </c>
    </row>
    <row r="16264" spans="1:17" hidden="1" x14ac:dyDescent="0.25">
      <c r="A16264" t="s">
        <v>63358</v>
      </c>
      <c r="B16264" t="s">
        <v>63359</v>
      </c>
      <c r="C16264" s="1" t="str">
        <f t="shared" si="2401"/>
        <v>21:0793</v>
      </c>
      <c r="D16264" s="1" t="str">
        <f t="shared" ref="D16264:D16272" si="2405">HYPERLINK("http://geochem.nrcan.gc.ca/cdogs/content/svy/svy210223_e.htm", "21:0223")</f>
        <v>21:0223</v>
      </c>
      <c r="E16264" t="s">
        <v>63360</v>
      </c>
      <c r="F16264" t="s">
        <v>63361</v>
      </c>
      <c r="H16264">
        <v>63.328906099999998</v>
      </c>
      <c r="I16264">
        <v>-132.642968</v>
      </c>
      <c r="J16264" s="1" t="str">
        <f t="shared" ref="J16264:J16272" si="2406">HYPERLINK("http://geochem.nrcan.gc.ca/cdogs/content/kwd/kwd020018_e.htm", "Fluid (stream)")</f>
        <v>Fluid (stream)</v>
      </c>
      <c r="K16264" s="1" t="str">
        <f t="shared" ref="K16264:K16272" si="2407">HYPERLINK("http://geochem.nrcan.gc.ca/cdogs/content/kwd/kwd080007_e.htm", "Untreated Water")</f>
        <v>Untreated Water</v>
      </c>
      <c r="O16264" t="s">
        <v>16725</v>
      </c>
      <c r="P16264" t="s">
        <v>22</v>
      </c>
      <c r="Q16264" t="s">
        <v>653</v>
      </c>
    </row>
    <row r="16265" spans="1:17" hidden="1" x14ac:dyDescent="0.25">
      <c r="A16265" t="s">
        <v>63362</v>
      </c>
      <c r="B16265" t="s">
        <v>63363</v>
      </c>
      <c r="C16265" s="1" t="str">
        <f t="shared" si="2401"/>
        <v>21:0793</v>
      </c>
      <c r="D16265" s="1" t="str">
        <f t="shared" si="2405"/>
        <v>21:0223</v>
      </c>
      <c r="E16265" t="s">
        <v>63364</v>
      </c>
      <c r="F16265" t="s">
        <v>63365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 t="s">
        <v>2257</v>
      </c>
      <c r="P16265" t="s">
        <v>356</v>
      </c>
      <c r="Q16265" t="s">
        <v>653</v>
      </c>
    </row>
    <row r="16266" spans="1:17" hidden="1" x14ac:dyDescent="0.25">
      <c r="A16266" t="s">
        <v>63366</v>
      </c>
      <c r="B16266" t="s">
        <v>63367</v>
      </c>
      <c r="C16266" s="1" t="str">
        <f t="shared" si="2401"/>
        <v>21:0793</v>
      </c>
      <c r="D16266" s="1" t="str">
        <f t="shared" si="2405"/>
        <v>21:0223</v>
      </c>
      <c r="E16266" t="s">
        <v>63368</v>
      </c>
      <c r="F16266" t="s">
        <v>63369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 t="s">
        <v>667</v>
      </c>
      <c r="P16266" t="s">
        <v>2943</v>
      </c>
      <c r="Q16266" t="s">
        <v>4049</v>
      </c>
    </row>
    <row r="16267" spans="1:17" hidden="1" x14ac:dyDescent="0.25">
      <c r="A16267" t="s">
        <v>63370</v>
      </c>
      <c r="B16267" t="s">
        <v>63371</v>
      </c>
      <c r="C16267" s="1" t="str">
        <f t="shared" si="2401"/>
        <v>21:0793</v>
      </c>
      <c r="D16267" s="1" t="str">
        <f t="shared" si="2405"/>
        <v>21:0223</v>
      </c>
      <c r="E16267" t="s">
        <v>63372</v>
      </c>
      <c r="F16267" t="s">
        <v>63373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 t="s">
        <v>680</v>
      </c>
      <c r="P16267" t="s">
        <v>356</v>
      </c>
      <c r="Q16267" t="s">
        <v>653</v>
      </c>
    </row>
    <row r="16268" spans="1:17" hidden="1" x14ac:dyDescent="0.25">
      <c r="A16268" t="s">
        <v>63374</v>
      </c>
      <c r="B16268" t="s">
        <v>63375</v>
      </c>
      <c r="C16268" s="1" t="str">
        <f t="shared" si="2401"/>
        <v>21:0793</v>
      </c>
      <c r="D16268" s="1" t="str">
        <f t="shared" si="2405"/>
        <v>21:0223</v>
      </c>
      <c r="E16268" t="s">
        <v>63376</v>
      </c>
      <c r="F16268" t="s">
        <v>63377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 t="s">
        <v>21</v>
      </c>
      <c r="P16268" t="s">
        <v>583</v>
      </c>
      <c r="Q16268" t="s">
        <v>5130</v>
      </c>
    </row>
    <row r="16269" spans="1:17" hidden="1" x14ac:dyDescent="0.25">
      <c r="A16269" t="s">
        <v>63378</v>
      </c>
      <c r="B16269" t="s">
        <v>63379</v>
      </c>
      <c r="C16269" s="1" t="str">
        <f t="shared" si="2401"/>
        <v>21:0793</v>
      </c>
      <c r="D16269" s="1" t="str">
        <f t="shared" si="2405"/>
        <v>21:0223</v>
      </c>
      <c r="E16269" t="s">
        <v>63380</v>
      </c>
      <c r="F16269" t="s">
        <v>63381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 t="s">
        <v>1812</v>
      </c>
      <c r="P16269" t="s">
        <v>583</v>
      </c>
      <c r="Q16269" t="s">
        <v>5130</v>
      </c>
    </row>
    <row r="16270" spans="1:17" hidden="1" x14ac:dyDescent="0.25">
      <c r="A16270" t="s">
        <v>63382</v>
      </c>
      <c r="B16270" t="s">
        <v>63383</v>
      </c>
      <c r="C16270" s="1" t="str">
        <f t="shared" si="2401"/>
        <v>21:0793</v>
      </c>
      <c r="D16270" s="1" t="str">
        <f t="shared" si="2405"/>
        <v>21:0223</v>
      </c>
      <c r="E16270" t="s">
        <v>63384</v>
      </c>
      <c r="F16270" t="s">
        <v>63385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 t="s">
        <v>3027</v>
      </c>
      <c r="P16270" t="s">
        <v>397</v>
      </c>
      <c r="Q16270" t="s">
        <v>365</v>
      </c>
    </row>
    <row r="16271" spans="1:17" hidden="1" x14ac:dyDescent="0.25">
      <c r="A16271" t="s">
        <v>63386</v>
      </c>
      <c r="B16271" t="s">
        <v>63387</v>
      </c>
      <c r="C16271" s="1" t="str">
        <f t="shared" si="2401"/>
        <v>21:0793</v>
      </c>
      <c r="D16271" s="1" t="str">
        <f t="shared" si="2405"/>
        <v>21:0223</v>
      </c>
      <c r="E16271" t="s">
        <v>63388</v>
      </c>
      <c r="F16271" t="s">
        <v>63389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 t="s">
        <v>64</v>
      </c>
      <c r="P16271" t="s">
        <v>356</v>
      </c>
      <c r="Q16271" t="s">
        <v>398</v>
      </c>
    </row>
    <row r="16272" spans="1:17" hidden="1" x14ac:dyDescent="0.25">
      <c r="A16272" t="s">
        <v>63390</v>
      </c>
      <c r="B16272" t="s">
        <v>63391</v>
      </c>
      <c r="C16272" s="1" t="str">
        <f t="shared" si="2401"/>
        <v>21:0793</v>
      </c>
      <c r="D16272" s="1" t="str">
        <f t="shared" si="2405"/>
        <v>21:0223</v>
      </c>
      <c r="E16272" t="s">
        <v>63388</v>
      </c>
      <c r="F16272" t="s">
        <v>63392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 t="s">
        <v>244</v>
      </c>
      <c r="P16272" t="s">
        <v>45</v>
      </c>
      <c r="Q16272" t="s">
        <v>398</v>
      </c>
    </row>
    <row r="16273" spans="1:17" hidden="1" x14ac:dyDescent="0.25">
      <c r="A16273" t="s">
        <v>63393</v>
      </c>
      <c r="B16273" t="s">
        <v>63394</v>
      </c>
      <c r="C16273" s="1" t="str">
        <f t="shared" si="2401"/>
        <v>21:0793</v>
      </c>
      <c r="D16273" s="1" t="str">
        <f>HYPERLINK("http://geochem.nrcan.gc.ca/cdogs/content/svy/svy_e.htm", "")</f>
        <v/>
      </c>
      <c r="G16273" s="1" t="str">
        <f>HYPERLINK("http://geochem.nrcan.gc.ca/cdogs/content/cr_/cr_00088_e.htm", "88")</f>
        <v>88</v>
      </c>
      <c r="J16273" t="s">
        <v>11703</v>
      </c>
      <c r="K16273" t="s">
        <v>11704</v>
      </c>
      <c r="O16273" t="s">
        <v>64</v>
      </c>
      <c r="P16273" t="s">
        <v>2943</v>
      </c>
      <c r="Q16273" t="s">
        <v>653</v>
      </c>
    </row>
    <row r="16274" spans="1:17" hidden="1" x14ac:dyDescent="0.25">
      <c r="A16274" t="s">
        <v>63395</v>
      </c>
      <c r="B16274" t="s">
        <v>63396</v>
      </c>
      <c r="C16274" s="1" t="str">
        <f t="shared" si="2401"/>
        <v>21:0793</v>
      </c>
      <c r="D16274" s="1" t="str">
        <f t="shared" ref="D16274:D16291" si="2408">HYPERLINK("http://geochem.nrcan.gc.ca/cdogs/content/svy/svy210223_e.htm", "21:0223")</f>
        <v>21:0223</v>
      </c>
      <c r="E16274" t="s">
        <v>63397</v>
      </c>
      <c r="F16274" t="s">
        <v>63398</v>
      </c>
      <c r="H16274">
        <v>63.104347099999998</v>
      </c>
      <c r="I16274">
        <v>-133.70222939999999</v>
      </c>
      <c r="J16274" s="1" t="str">
        <f t="shared" ref="J16274:J16291" si="2409">HYPERLINK("http://geochem.nrcan.gc.ca/cdogs/content/kwd/kwd020018_e.htm", "Fluid (stream)")</f>
        <v>Fluid (stream)</v>
      </c>
      <c r="K16274" s="1" t="str">
        <f t="shared" ref="K16274:K16291" si="2410">HYPERLINK("http://geochem.nrcan.gc.ca/cdogs/content/kwd/kwd080007_e.htm", "Untreated Water")</f>
        <v>Untreated Water</v>
      </c>
      <c r="O16274" t="s">
        <v>2120</v>
      </c>
      <c r="P16274" t="s">
        <v>356</v>
      </c>
      <c r="Q16274" t="s">
        <v>398</v>
      </c>
    </row>
    <row r="16275" spans="1:17" hidden="1" x14ac:dyDescent="0.25">
      <c r="A16275" t="s">
        <v>63399</v>
      </c>
      <c r="B16275" t="s">
        <v>63400</v>
      </c>
      <c r="C16275" s="1" t="str">
        <f t="shared" si="2401"/>
        <v>21:0793</v>
      </c>
      <c r="D16275" s="1" t="str">
        <f t="shared" si="2408"/>
        <v>21:0223</v>
      </c>
      <c r="E16275" t="s">
        <v>63401</v>
      </c>
      <c r="F16275" t="s">
        <v>63402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 t="s">
        <v>2379</v>
      </c>
      <c r="P16275" t="s">
        <v>356</v>
      </c>
      <c r="Q16275" t="s">
        <v>398</v>
      </c>
    </row>
    <row r="16276" spans="1:17" hidden="1" x14ac:dyDescent="0.25">
      <c r="A16276" t="s">
        <v>63403</v>
      </c>
      <c r="B16276" t="s">
        <v>63404</v>
      </c>
      <c r="C16276" s="1" t="str">
        <f t="shared" si="2401"/>
        <v>21:0793</v>
      </c>
      <c r="D16276" s="1" t="str">
        <f t="shared" si="2408"/>
        <v>21:0223</v>
      </c>
      <c r="E16276" t="s">
        <v>63405</v>
      </c>
      <c r="F16276" t="s">
        <v>63406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 t="s">
        <v>21</v>
      </c>
      <c r="P16276" t="s">
        <v>22</v>
      </c>
      <c r="Q16276" t="s">
        <v>46</v>
      </c>
    </row>
    <row r="16277" spans="1:17" hidden="1" x14ac:dyDescent="0.25">
      <c r="A16277" t="s">
        <v>63407</v>
      </c>
      <c r="B16277" t="s">
        <v>63408</v>
      </c>
      <c r="C16277" s="1" t="str">
        <f t="shared" si="2401"/>
        <v>21:0793</v>
      </c>
      <c r="D16277" s="1" t="str">
        <f t="shared" si="2408"/>
        <v>21:0223</v>
      </c>
      <c r="E16277" t="s">
        <v>63409</v>
      </c>
      <c r="F16277" t="s">
        <v>63410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 t="s">
        <v>21</v>
      </c>
      <c r="P16277" t="s">
        <v>2212</v>
      </c>
      <c r="Q16277" t="s">
        <v>35</v>
      </c>
    </row>
    <row r="16278" spans="1:17" hidden="1" x14ac:dyDescent="0.25">
      <c r="A16278" t="s">
        <v>63411</v>
      </c>
      <c r="B16278" t="s">
        <v>63412</v>
      </c>
      <c r="C16278" s="1" t="str">
        <f t="shared" si="2401"/>
        <v>21:0793</v>
      </c>
      <c r="D16278" s="1" t="str">
        <f t="shared" si="2408"/>
        <v>21:0223</v>
      </c>
      <c r="E16278" t="s">
        <v>63413</v>
      </c>
      <c r="F16278" t="s">
        <v>63414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 t="s">
        <v>21</v>
      </c>
      <c r="P16278" t="s">
        <v>356</v>
      </c>
      <c r="Q16278" t="s">
        <v>198</v>
      </c>
    </row>
    <row r="16279" spans="1:17" hidden="1" x14ac:dyDescent="0.25">
      <c r="A16279" t="s">
        <v>63415</v>
      </c>
      <c r="B16279" t="s">
        <v>63416</v>
      </c>
      <c r="C16279" s="1" t="str">
        <f t="shared" si="2401"/>
        <v>21:0793</v>
      </c>
      <c r="D16279" s="1" t="str">
        <f t="shared" si="2408"/>
        <v>21:0223</v>
      </c>
      <c r="E16279" t="s">
        <v>63417</v>
      </c>
      <c r="F16279" t="s">
        <v>63418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 t="s">
        <v>3397</v>
      </c>
      <c r="P16279" t="s">
        <v>583</v>
      </c>
      <c r="Q16279" t="s">
        <v>653</v>
      </c>
    </row>
    <row r="16280" spans="1:17" hidden="1" x14ac:dyDescent="0.25">
      <c r="A16280" t="s">
        <v>63419</v>
      </c>
      <c r="B16280" t="s">
        <v>63420</v>
      </c>
      <c r="C16280" s="1" t="str">
        <f t="shared" si="2401"/>
        <v>21:0793</v>
      </c>
      <c r="D16280" s="1" t="str">
        <f t="shared" si="2408"/>
        <v>21:0223</v>
      </c>
      <c r="E16280" t="s">
        <v>63421</v>
      </c>
      <c r="F16280" t="s">
        <v>63422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 t="s">
        <v>21</v>
      </c>
      <c r="P16280" t="s">
        <v>356</v>
      </c>
      <c r="Q16280" t="s">
        <v>88</v>
      </c>
    </row>
    <row r="16281" spans="1:17" hidden="1" x14ac:dyDescent="0.25">
      <c r="A16281" t="s">
        <v>63423</v>
      </c>
      <c r="B16281" t="s">
        <v>63424</v>
      </c>
      <c r="C16281" s="1" t="str">
        <f t="shared" si="2401"/>
        <v>21:0793</v>
      </c>
      <c r="D16281" s="1" t="str">
        <f t="shared" si="2408"/>
        <v>21:0223</v>
      </c>
      <c r="E16281" t="s">
        <v>63425</v>
      </c>
      <c r="F16281" t="s">
        <v>63426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 t="s">
        <v>10120</v>
      </c>
      <c r="P16281" t="s">
        <v>45</v>
      </c>
      <c r="Q16281" t="s">
        <v>653</v>
      </c>
    </row>
    <row r="16282" spans="1:17" hidden="1" x14ac:dyDescent="0.25">
      <c r="A16282" t="s">
        <v>63427</v>
      </c>
      <c r="B16282" t="s">
        <v>63428</v>
      </c>
      <c r="C16282" s="1" t="str">
        <f t="shared" si="2401"/>
        <v>21:0793</v>
      </c>
      <c r="D16282" s="1" t="str">
        <f t="shared" si="2408"/>
        <v>21:0223</v>
      </c>
      <c r="E16282" t="s">
        <v>63429</v>
      </c>
      <c r="F16282" t="s">
        <v>63430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 t="s">
        <v>551</v>
      </c>
      <c r="P16282" t="s">
        <v>87</v>
      </c>
      <c r="Q16282" t="s">
        <v>522</v>
      </c>
    </row>
    <row r="16283" spans="1:17" hidden="1" x14ac:dyDescent="0.25">
      <c r="A16283" t="s">
        <v>63431</v>
      </c>
      <c r="B16283" t="s">
        <v>63432</v>
      </c>
      <c r="C16283" s="1" t="str">
        <f t="shared" si="2401"/>
        <v>21:0793</v>
      </c>
      <c r="D16283" s="1" t="str">
        <f t="shared" si="2408"/>
        <v>21:0223</v>
      </c>
      <c r="E16283" t="s">
        <v>63433</v>
      </c>
      <c r="F16283" t="s">
        <v>63434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 t="s">
        <v>158</v>
      </c>
      <c r="P16283" t="s">
        <v>45</v>
      </c>
      <c r="Q16283" t="s">
        <v>398</v>
      </c>
    </row>
    <row r="16284" spans="1:17" hidden="1" x14ac:dyDescent="0.25">
      <c r="A16284" t="s">
        <v>63435</v>
      </c>
      <c r="B16284" t="s">
        <v>63436</v>
      </c>
      <c r="C16284" s="1" t="str">
        <f t="shared" si="2401"/>
        <v>21:0793</v>
      </c>
      <c r="D16284" s="1" t="str">
        <f t="shared" si="2408"/>
        <v>21:0223</v>
      </c>
      <c r="E16284" t="s">
        <v>63437</v>
      </c>
      <c r="F16284" t="s">
        <v>63438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 t="s">
        <v>2120</v>
      </c>
      <c r="P16284" t="s">
        <v>45</v>
      </c>
      <c r="Q16284" t="s">
        <v>653</v>
      </c>
    </row>
    <row r="16285" spans="1:17" hidden="1" x14ac:dyDescent="0.25">
      <c r="A16285" t="s">
        <v>63439</v>
      </c>
      <c r="B16285" t="s">
        <v>63440</v>
      </c>
      <c r="C16285" s="1" t="str">
        <f t="shared" si="2401"/>
        <v>21:0793</v>
      </c>
      <c r="D16285" s="1" t="str">
        <f t="shared" si="2408"/>
        <v>21:0223</v>
      </c>
      <c r="E16285" t="s">
        <v>63441</v>
      </c>
      <c r="F16285" t="s">
        <v>63442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 t="s">
        <v>21</v>
      </c>
      <c r="P16285" t="s">
        <v>45</v>
      </c>
      <c r="Q16285" t="s">
        <v>365</v>
      </c>
    </row>
    <row r="16286" spans="1:17" hidden="1" x14ac:dyDescent="0.25">
      <c r="A16286" t="s">
        <v>63443</v>
      </c>
      <c r="B16286" t="s">
        <v>63444</v>
      </c>
      <c r="C16286" s="1" t="str">
        <f t="shared" si="2401"/>
        <v>21:0793</v>
      </c>
      <c r="D16286" s="1" t="str">
        <f t="shared" si="2408"/>
        <v>21:0223</v>
      </c>
      <c r="E16286" t="s">
        <v>63445</v>
      </c>
      <c r="F16286" t="s">
        <v>63446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 t="s">
        <v>576</v>
      </c>
      <c r="P16286" t="s">
        <v>397</v>
      </c>
      <c r="Q16286" t="s">
        <v>653</v>
      </c>
    </row>
    <row r="16287" spans="1:17" hidden="1" x14ac:dyDescent="0.25">
      <c r="A16287" t="s">
        <v>63447</v>
      </c>
      <c r="B16287" t="s">
        <v>63448</v>
      </c>
      <c r="C16287" s="1" t="str">
        <f t="shared" si="2401"/>
        <v>21:0793</v>
      </c>
      <c r="D16287" s="1" t="str">
        <f t="shared" si="2408"/>
        <v>21:0223</v>
      </c>
      <c r="E16287" t="s">
        <v>63449</v>
      </c>
      <c r="F16287" t="s">
        <v>63450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 t="s">
        <v>21</v>
      </c>
      <c r="P16287" t="s">
        <v>1515</v>
      </c>
      <c r="Q16287" t="s">
        <v>35</v>
      </c>
    </row>
    <row r="16288" spans="1:17" hidden="1" x14ac:dyDescent="0.25">
      <c r="A16288" t="s">
        <v>63451</v>
      </c>
      <c r="B16288" t="s">
        <v>63452</v>
      </c>
      <c r="C16288" s="1" t="str">
        <f t="shared" si="2401"/>
        <v>21:0793</v>
      </c>
      <c r="D16288" s="1" t="str">
        <f t="shared" si="2408"/>
        <v>21:0223</v>
      </c>
      <c r="E16288" t="s">
        <v>63453</v>
      </c>
      <c r="F16288" t="s">
        <v>63454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 t="s">
        <v>6124</v>
      </c>
      <c r="P16288" t="s">
        <v>1515</v>
      </c>
      <c r="Q16288" t="s">
        <v>653</v>
      </c>
    </row>
    <row r="16289" spans="1:17" hidden="1" x14ac:dyDescent="0.25">
      <c r="A16289" t="s">
        <v>63455</v>
      </c>
      <c r="B16289" t="s">
        <v>63456</v>
      </c>
      <c r="C16289" s="1" t="str">
        <f t="shared" si="2401"/>
        <v>21:0793</v>
      </c>
      <c r="D16289" s="1" t="str">
        <f t="shared" si="2408"/>
        <v>21:0223</v>
      </c>
      <c r="E16289" t="s">
        <v>63457</v>
      </c>
      <c r="F16289" t="s">
        <v>63458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 t="s">
        <v>576</v>
      </c>
      <c r="P16289" t="s">
        <v>583</v>
      </c>
      <c r="Q16289" t="s">
        <v>522</v>
      </c>
    </row>
    <row r="16290" spans="1:17" hidden="1" x14ac:dyDescent="0.25">
      <c r="A16290" t="s">
        <v>63459</v>
      </c>
      <c r="B16290" t="s">
        <v>63460</v>
      </c>
      <c r="C16290" s="1" t="str">
        <f t="shared" si="2401"/>
        <v>21:0793</v>
      </c>
      <c r="D16290" s="1" t="str">
        <f t="shared" si="2408"/>
        <v>21:0223</v>
      </c>
      <c r="E16290" t="s">
        <v>63461</v>
      </c>
      <c r="F16290" t="s">
        <v>63462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 t="s">
        <v>21</v>
      </c>
      <c r="P16290" t="s">
        <v>87</v>
      </c>
      <c r="Q16290" t="s">
        <v>365</v>
      </c>
    </row>
    <row r="16291" spans="1:17" hidden="1" x14ac:dyDescent="0.25">
      <c r="A16291" t="s">
        <v>63463</v>
      </c>
      <c r="B16291" t="s">
        <v>63464</v>
      </c>
      <c r="C16291" s="1" t="str">
        <f t="shared" si="2401"/>
        <v>21:0793</v>
      </c>
      <c r="D16291" s="1" t="str">
        <f t="shared" si="2408"/>
        <v>21:0223</v>
      </c>
      <c r="E16291" t="s">
        <v>63465</v>
      </c>
      <c r="F16291" t="s">
        <v>63466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 t="s">
        <v>21</v>
      </c>
      <c r="P16291" t="s">
        <v>356</v>
      </c>
      <c r="Q16291" t="s">
        <v>522</v>
      </c>
    </row>
    <row r="16292" spans="1:17" hidden="1" x14ac:dyDescent="0.25">
      <c r="A16292" t="s">
        <v>63467</v>
      </c>
      <c r="B16292" t="s">
        <v>63468</v>
      </c>
      <c r="C16292" s="1" t="str">
        <f t="shared" si="2401"/>
        <v>21:0793</v>
      </c>
      <c r="D16292" s="1" t="str">
        <f>HYPERLINK("http://geochem.nrcan.gc.ca/cdogs/content/svy/svy_e.htm", "")</f>
        <v/>
      </c>
      <c r="G16292" s="1" t="str">
        <f>HYPERLINK("http://geochem.nrcan.gc.ca/cdogs/content/cr_/cr_00088_e.htm", "88")</f>
        <v>88</v>
      </c>
      <c r="J16292" t="s">
        <v>11703</v>
      </c>
      <c r="K16292" t="s">
        <v>11704</v>
      </c>
      <c r="O16292" t="s">
        <v>244</v>
      </c>
      <c r="P16292" t="s">
        <v>397</v>
      </c>
      <c r="Q16292" t="s">
        <v>653</v>
      </c>
    </row>
    <row r="16293" spans="1:17" hidden="1" x14ac:dyDescent="0.25">
      <c r="A16293" t="s">
        <v>63469</v>
      </c>
      <c r="B16293" t="s">
        <v>63470</v>
      </c>
      <c r="C16293" s="1" t="str">
        <f t="shared" si="2401"/>
        <v>21:0793</v>
      </c>
      <c r="D16293" s="1" t="str">
        <f t="shared" ref="D16293:D16316" si="2411">HYPERLINK("http://geochem.nrcan.gc.ca/cdogs/content/svy/svy210223_e.htm", "21:0223")</f>
        <v>21:0223</v>
      </c>
      <c r="E16293" t="s">
        <v>63471</v>
      </c>
      <c r="F16293" t="s">
        <v>63472</v>
      </c>
      <c r="H16293">
        <v>63.318007600000001</v>
      </c>
      <c r="I16293">
        <v>-133.98123050000001</v>
      </c>
      <c r="J16293" s="1" t="str">
        <f t="shared" ref="J16293:J16316" si="2412">HYPERLINK("http://geochem.nrcan.gc.ca/cdogs/content/kwd/kwd020018_e.htm", "Fluid (stream)")</f>
        <v>Fluid (stream)</v>
      </c>
      <c r="K16293" s="1" t="str">
        <f t="shared" ref="K16293:K16316" si="2413">HYPERLINK("http://geochem.nrcan.gc.ca/cdogs/content/kwd/kwd080007_e.htm", "Untreated Water")</f>
        <v>Untreated Water</v>
      </c>
      <c r="O16293" t="s">
        <v>21</v>
      </c>
      <c r="P16293" t="s">
        <v>87</v>
      </c>
      <c r="Q16293" t="s">
        <v>59</v>
      </c>
    </row>
    <row r="16294" spans="1:17" hidden="1" x14ac:dyDescent="0.25">
      <c r="A16294" t="s">
        <v>63473</v>
      </c>
      <c r="B16294" t="s">
        <v>63474</v>
      </c>
      <c r="C16294" s="1" t="str">
        <f t="shared" si="2401"/>
        <v>21:0793</v>
      </c>
      <c r="D16294" s="1" t="str">
        <f t="shared" si="2411"/>
        <v>21:0223</v>
      </c>
      <c r="E16294" t="s">
        <v>63475</v>
      </c>
      <c r="F16294" t="s">
        <v>63476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 t="s">
        <v>21</v>
      </c>
      <c r="P16294" t="s">
        <v>45</v>
      </c>
      <c r="Q16294" t="s">
        <v>392</v>
      </c>
    </row>
    <row r="16295" spans="1:17" hidden="1" x14ac:dyDescent="0.25">
      <c r="A16295" t="s">
        <v>63477</v>
      </c>
      <c r="B16295" t="s">
        <v>63478</v>
      </c>
      <c r="C16295" s="1" t="str">
        <f t="shared" si="2401"/>
        <v>21:0793</v>
      </c>
      <c r="D16295" s="1" t="str">
        <f t="shared" si="2411"/>
        <v>21:0223</v>
      </c>
      <c r="E16295" t="s">
        <v>63479</v>
      </c>
      <c r="F16295" t="s">
        <v>63480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 t="s">
        <v>21</v>
      </c>
      <c r="P16295" t="s">
        <v>22</v>
      </c>
      <c r="Q16295" t="s">
        <v>198</v>
      </c>
    </row>
    <row r="16296" spans="1:17" hidden="1" x14ac:dyDescent="0.25">
      <c r="A16296" t="s">
        <v>63481</v>
      </c>
      <c r="B16296" t="s">
        <v>63482</v>
      </c>
      <c r="C16296" s="1" t="str">
        <f t="shared" ref="C16296:C16359" si="2414">HYPERLINK("http://geochem.nrcan.gc.ca/cdogs/content/bdl/bdl210793_e.htm", "21:0793")</f>
        <v>21:0793</v>
      </c>
      <c r="D16296" s="1" t="str">
        <f t="shared" si="2411"/>
        <v>21:0223</v>
      </c>
      <c r="E16296" t="s">
        <v>63479</v>
      </c>
      <c r="F16296" t="s">
        <v>63483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 t="s">
        <v>21</v>
      </c>
      <c r="P16296" t="s">
        <v>22</v>
      </c>
      <c r="Q16296" t="s">
        <v>46</v>
      </c>
    </row>
    <row r="16297" spans="1:17" hidden="1" x14ac:dyDescent="0.25">
      <c r="A16297" t="s">
        <v>63484</v>
      </c>
      <c r="B16297" t="s">
        <v>63485</v>
      </c>
      <c r="C16297" s="1" t="str">
        <f t="shared" si="2414"/>
        <v>21:0793</v>
      </c>
      <c r="D16297" s="1" t="str">
        <f t="shared" si="2411"/>
        <v>21:0223</v>
      </c>
      <c r="E16297" t="s">
        <v>63486</v>
      </c>
      <c r="F16297" t="s">
        <v>63487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 t="s">
        <v>21</v>
      </c>
      <c r="P16297" t="s">
        <v>391</v>
      </c>
      <c r="Q16297" t="s">
        <v>392</v>
      </c>
    </row>
    <row r="16298" spans="1:17" hidden="1" x14ac:dyDescent="0.25">
      <c r="A16298" t="s">
        <v>63488</v>
      </c>
      <c r="B16298" t="s">
        <v>63489</v>
      </c>
      <c r="C16298" s="1" t="str">
        <f t="shared" si="2414"/>
        <v>21:0793</v>
      </c>
      <c r="D16298" s="1" t="str">
        <f t="shared" si="2411"/>
        <v>21:0223</v>
      </c>
      <c r="E16298" t="s">
        <v>63490</v>
      </c>
      <c r="F16298" t="s">
        <v>63491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 t="s">
        <v>3013</v>
      </c>
      <c r="P16298" t="s">
        <v>391</v>
      </c>
      <c r="Q16298" t="s">
        <v>653</v>
      </c>
    </row>
    <row r="16299" spans="1:17" hidden="1" x14ac:dyDescent="0.25">
      <c r="A16299" t="s">
        <v>63492</v>
      </c>
      <c r="B16299" t="s">
        <v>63493</v>
      </c>
      <c r="C16299" s="1" t="str">
        <f t="shared" si="2414"/>
        <v>21:0793</v>
      </c>
      <c r="D16299" s="1" t="str">
        <f t="shared" si="2411"/>
        <v>21:0223</v>
      </c>
      <c r="E16299" t="s">
        <v>63494</v>
      </c>
      <c r="F16299" t="s">
        <v>63495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 t="s">
        <v>21</v>
      </c>
      <c r="P16299" t="s">
        <v>22</v>
      </c>
      <c r="Q16299" t="s">
        <v>59</v>
      </c>
    </row>
    <row r="16300" spans="1:17" hidden="1" x14ac:dyDescent="0.25">
      <c r="A16300" t="s">
        <v>63496</v>
      </c>
      <c r="B16300" t="s">
        <v>63497</v>
      </c>
      <c r="C16300" s="1" t="str">
        <f t="shared" si="2414"/>
        <v>21:0793</v>
      </c>
      <c r="D16300" s="1" t="str">
        <f t="shared" si="2411"/>
        <v>21:0223</v>
      </c>
      <c r="E16300" t="s">
        <v>63498</v>
      </c>
      <c r="F16300" t="s">
        <v>63499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 t="s">
        <v>3980</v>
      </c>
      <c r="P16300" t="s">
        <v>356</v>
      </c>
      <c r="Q16300" t="s">
        <v>5130</v>
      </c>
    </row>
    <row r="16301" spans="1:17" hidden="1" x14ac:dyDescent="0.25">
      <c r="A16301" t="s">
        <v>63500</v>
      </c>
      <c r="B16301" t="s">
        <v>63501</v>
      </c>
      <c r="C16301" s="1" t="str">
        <f t="shared" si="2414"/>
        <v>21:0793</v>
      </c>
      <c r="D16301" s="1" t="str">
        <f t="shared" si="2411"/>
        <v>21:0223</v>
      </c>
      <c r="E16301" t="s">
        <v>63502</v>
      </c>
      <c r="F16301" t="s">
        <v>63503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 t="s">
        <v>3397</v>
      </c>
      <c r="P16301" t="s">
        <v>2943</v>
      </c>
      <c r="Q16301" t="s">
        <v>5130</v>
      </c>
    </row>
    <row r="16302" spans="1:17" hidden="1" x14ac:dyDescent="0.25">
      <c r="A16302" t="s">
        <v>63504</v>
      </c>
      <c r="B16302" t="s">
        <v>63505</v>
      </c>
      <c r="C16302" s="1" t="str">
        <f t="shared" si="2414"/>
        <v>21:0793</v>
      </c>
      <c r="D16302" s="1" t="str">
        <f t="shared" si="2411"/>
        <v>21:0223</v>
      </c>
      <c r="E16302" t="s">
        <v>63506</v>
      </c>
      <c r="F16302" t="s">
        <v>63507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 t="s">
        <v>236</v>
      </c>
      <c r="P16302" t="s">
        <v>45</v>
      </c>
      <c r="Q16302" t="s">
        <v>398</v>
      </c>
    </row>
    <row r="16303" spans="1:17" hidden="1" x14ac:dyDescent="0.25">
      <c r="A16303" t="s">
        <v>63508</v>
      </c>
      <c r="B16303" t="s">
        <v>63509</v>
      </c>
      <c r="C16303" s="1" t="str">
        <f t="shared" si="2414"/>
        <v>21:0793</v>
      </c>
      <c r="D16303" s="1" t="str">
        <f t="shared" si="2411"/>
        <v>21:0223</v>
      </c>
      <c r="E16303" t="s">
        <v>63510</v>
      </c>
      <c r="F16303" t="s">
        <v>63511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 t="s">
        <v>3027</v>
      </c>
      <c r="P16303" t="s">
        <v>22</v>
      </c>
      <c r="Q16303" t="s">
        <v>3475</v>
      </c>
    </row>
    <row r="16304" spans="1:17" hidden="1" x14ac:dyDescent="0.25">
      <c r="A16304" t="s">
        <v>63512</v>
      </c>
      <c r="B16304" t="s">
        <v>63513</v>
      </c>
      <c r="C16304" s="1" t="str">
        <f t="shared" si="2414"/>
        <v>21:0793</v>
      </c>
      <c r="D16304" s="1" t="str">
        <f t="shared" si="2411"/>
        <v>21:0223</v>
      </c>
      <c r="E16304" t="s">
        <v>63514</v>
      </c>
      <c r="F16304" t="s">
        <v>63515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 t="s">
        <v>3980</v>
      </c>
      <c r="P16304" t="s">
        <v>658</v>
      </c>
      <c r="Q16304" t="s">
        <v>653</v>
      </c>
    </row>
    <row r="16305" spans="1:17" hidden="1" x14ac:dyDescent="0.25">
      <c r="A16305" t="s">
        <v>63516</v>
      </c>
      <c r="B16305" t="s">
        <v>63517</v>
      </c>
      <c r="C16305" s="1" t="str">
        <f t="shared" si="2414"/>
        <v>21:0793</v>
      </c>
      <c r="D16305" s="1" t="str">
        <f t="shared" si="2411"/>
        <v>21:0223</v>
      </c>
      <c r="E16305" t="s">
        <v>63518</v>
      </c>
      <c r="F16305" t="s">
        <v>63519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 t="s">
        <v>21</v>
      </c>
      <c r="P16305" t="s">
        <v>391</v>
      </c>
      <c r="Q16305" t="s">
        <v>35</v>
      </c>
    </row>
    <row r="16306" spans="1:17" hidden="1" x14ac:dyDescent="0.25">
      <c r="A16306" t="s">
        <v>63520</v>
      </c>
      <c r="B16306" t="s">
        <v>63521</v>
      </c>
      <c r="C16306" s="1" t="str">
        <f t="shared" si="2414"/>
        <v>21:0793</v>
      </c>
      <c r="D16306" s="1" t="str">
        <f t="shared" si="2411"/>
        <v>21:0223</v>
      </c>
      <c r="E16306" t="s">
        <v>63522</v>
      </c>
      <c r="F16306" t="s">
        <v>63523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 t="s">
        <v>2257</v>
      </c>
      <c r="P16306" t="s">
        <v>356</v>
      </c>
      <c r="Q16306" t="s">
        <v>392</v>
      </c>
    </row>
    <row r="16307" spans="1:17" hidden="1" x14ac:dyDescent="0.25">
      <c r="A16307" t="s">
        <v>63524</v>
      </c>
      <c r="B16307" t="s">
        <v>63525</v>
      </c>
      <c r="C16307" s="1" t="str">
        <f t="shared" si="2414"/>
        <v>21:0793</v>
      </c>
      <c r="D16307" s="1" t="str">
        <f t="shared" si="2411"/>
        <v>21:0223</v>
      </c>
      <c r="E16307" t="s">
        <v>63526</v>
      </c>
      <c r="F16307" t="s">
        <v>63527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 t="s">
        <v>8566</v>
      </c>
      <c r="P16307" t="s">
        <v>2212</v>
      </c>
      <c r="Q16307" t="s">
        <v>398</v>
      </c>
    </row>
    <row r="16308" spans="1:17" hidden="1" x14ac:dyDescent="0.25">
      <c r="A16308" t="s">
        <v>63528</v>
      </c>
      <c r="B16308" t="s">
        <v>63529</v>
      </c>
      <c r="C16308" s="1" t="str">
        <f t="shared" si="2414"/>
        <v>21:0793</v>
      </c>
      <c r="D16308" s="1" t="str">
        <f t="shared" si="2411"/>
        <v>21:0223</v>
      </c>
      <c r="E16308" t="s">
        <v>63530</v>
      </c>
      <c r="F16308" t="s">
        <v>63531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 t="s">
        <v>64</v>
      </c>
      <c r="P16308" t="s">
        <v>1631</v>
      </c>
      <c r="Q16308" t="s">
        <v>392</v>
      </c>
    </row>
    <row r="16309" spans="1:17" hidden="1" x14ac:dyDescent="0.25">
      <c r="A16309" t="s">
        <v>63532</v>
      </c>
      <c r="B16309" t="s">
        <v>63533</v>
      </c>
      <c r="C16309" s="1" t="str">
        <f t="shared" si="2414"/>
        <v>21:0793</v>
      </c>
      <c r="D16309" s="1" t="str">
        <f t="shared" si="2411"/>
        <v>21:0223</v>
      </c>
      <c r="E16309" t="s">
        <v>63534</v>
      </c>
      <c r="F16309" t="s">
        <v>63535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 t="s">
        <v>21</v>
      </c>
      <c r="P16309" t="s">
        <v>583</v>
      </c>
      <c r="Q16309" t="s">
        <v>35</v>
      </c>
    </row>
    <row r="16310" spans="1:17" hidden="1" x14ac:dyDescent="0.25">
      <c r="A16310" t="s">
        <v>63536</v>
      </c>
      <c r="B16310" t="s">
        <v>63537</v>
      </c>
      <c r="C16310" s="1" t="str">
        <f t="shared" si="2414"/>
        <v>21:0793</v>
      </c>
      <c r="D16310" s="1" t="str">
        <f t="shared" si="2411"/>
        <v>21:0223</v>
      </c>
      <c r="E16310" t="s">
        <v>63538</v>
      </c>
      <c r="F16310" t="s">
        <v>63539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 t="s">
        <v>21</v>
      </c>
      <c r="P16310" t="s">
        <v>22</v>
      </c>
      <c r="Q16310" t="s">
        <v>35</v>
      </c>
    </row>
    <row r="16311" spans="1:17" hidden="1" x14ac:dyDescent="0.25">
      <c r="A16311" t="s">
        <v>63540</v>
      </c>
      <c r="B16311" t="s">
        <v>63541</v>
      </c>
      <c r="C16311" s="1" t="str">
        <f t="shared" si="2414"/>
        <v>21:0793</v>
      </c>
      <c r="D16311" s="1" t="str">
        <f t="shared" si="2411"/>
        <v>21:0223</v>
      </c>
      <c r="E16311" t="s">
        <v>63538</v>
      </c>
      <c r="F16311" t="s">
        <v>63542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 t="s">
        <v>630</v>
      </c>
      <c r="P16311" t="s">
        <v>1515</v>
      </c>
      <c r="Q16311" t="s">
        <v>398</v>
      </c>
    </row>
    <row r="16312" spans="1:17" hidden="1" x14ac:dyDescent="0.25">
      <c r="A16312" t="s">
        <v>63543</v>
      </c>
      <c r="B16312" t="s">
        <v>63544</v>
      </c>
      <c r="C16312" s="1" t="str">
        <f t="shared" si="2414"/>
        <v>21:0793</v>
      </c>
      <c r="D16312" s="1" t="str">
        <f t="shared" si="2411"/>
        <v>21:0223</v>
      </c>
      <c r="E16312" t="s">
        <v>63545</v>
      </c>
      <c r="F16312" t="s">
        <v>63546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 t="s">
        <v>7165</v>
      </c>
      <c r="P16312" t="s">
        <v>636</v>
      </c>
      <c r="Q16312" t="s">
        <v>653</v>
      </c>
    </row>
    <row r="16313" spans="1:17" hidden="1" x14ac:dyDescent="0.25">
      <c r="A16313" t="s">
        <v>63547</v>
      </c>
      <c r="B16313" t="s">
        <v>63548</v>
      </c>
      <c r="C16313" s="1" t="str">
        <f t="shared" si="2414"/>
        <v>21:0793</v>
      </c>
      <c r="D16313" s="1" t="str">
        <f t="shared" si="2411"/>
        <v>21:0223</v>
      </c>
      <c r="E16313" t="s">
        <v>63549</v>
      </c>
      <c r="F16313" t="s">
        <v>63550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 t="s">
        <v>6000</v>
      </c>
      <c r="P16313" t="s">
        <v>3107</v>
      </c>
      <c r="Q16313" t="s">
        <v>3475</v>
      </c>
    </row>
    <row r="16314" spans="1:17" hidden="1" x14ac:dyDescent="0.25">
      <c r="A16314" t="s">
        <v>63551</v>
      </c>
      <c r="B16314" t="s">
        <v>63552</v>
      </c>
      <c r="C16314" s="1" t="str">
        <f t="shared" si="2414"/>
        <v>21:0793</v>
      </c>
      <c r="D16314" s="1" t="str">
        <f t="shared" si="2411"/>
        <v>21:0223</v>
      </c>
      <c r="E16314" t="s">
        <v>63553</v>
      </c>
      <c r="F16314" t="s">
        <v>63554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 t="s">
        <v>154</v>
      </c>
      <c r="P16314" t="s">
        <v>391</v>
      </c>
      <c r="Q16314" t="s">
        <v>653</v>
      </c>
    </row>
    <row r="16315" spans="1:17" hidden="1" x14ac:dyDescent="0.25">
      <c r="A16315" t="s">
        <v>63555</v>
      </c>
      <c r="B16315" t="s">
        <v>63556</v>
      </c>
      <c r="C16315" s="1" t="str">
        <f t="shared" si="2414"/>
        <v>21:0793</v>
      </c>
      <c r="D16315" s="1" t="str">
        <f t="shared" si="2411"/>
        <v>21:0223</v>
      </c>
      <c r="E16315" t="s">
        <v>63557</v>
      </c>
      <c r="F16315" t="s">
        <v>63558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 t="s">
        <v>113</v>
      </c>
      <c r="P16315" t="s">
        <v>2212</v>
      </c>
      <c r="Q16315" t="s">
        <v>398</v>
      </c>
    </row>
    <row r="16316" spans="1:17" hidden="1" x14ac:dyDescent="0.25">
      <c r="A16316" t="s">
        <v>63559</v>
      </c>
      <c r="B16316" t="s">
        <v>63560</v>
      </c>
      <c r="C16316" s="1" t="str">
        <f t="shared" si="2414"/>
        <v>21:0793</v>
      </c>
      <c r="D16316" s="1" t="str">
        <f t="shared" si="2411"/>
        <v>21:0223</v>
      </c>
      <c r="E16316" t="s">
        <v>63561</v>
      </c>
      <c r="F16316" t="s">
        <v>63562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 t="s">
        <v>10120</v>
      </c>
      <c r="P16316" t="s">
        <v>3569</v>
      </c>
      <c r="Q16316" t="s">
        <v>365</v>
      </c>
    </row>
    <row r="16317" spans="1:17" hidden="1" x14ac:dyDescent="0.25">
      <c r="A16317" t="s">
        <v>63563</v>
      </c>
      <c r="B16317" t="s">
        <v>63564</v>
      </c>
      <c r="C16317" s="1" t="str">
        <f t="shared" si="2414"/>
        <v>21:0793</v>
      </c>
      <c r="D16317" s="1" t="str">
        <f>HYPERLINK("http://geochem.nrcan.gc.ca/cdogs/content/svy/svy_e.htm", "")</f>
        <v/>
      </c>
      <c r="G16317" s="1" t="str">
        <f>HYPERLINK("http://geochem.nrcan.gc.ca/cdogs/content/cr_/cr_00089_e.htm", "89")</f>
        <v>89</v>
      </c>
      <c r="J16317" t="s">
        <v>11703</v>
      </c>
      <c r="K16317" t="s">
        <v>11704</v>
      </c>
      <c r="O16317" t="s">
        <v>23720</v>
      </c>
      <c r="P16317" t="s">
        <v>16918</v>
      </c>
      <c r="Q16317" t="s">
        <v>35</v>
      </c>
    </row>
    <row r="16318" spans="1:17" hidden="1" x14ac:dyDescent="0.25">
      <c r="A16318" t="s">
        <v>63565</v>
      </c>
      <c r="B16318" t="s">
        <v>63566</v>
      </c>
      <c r="C16318" s="1" t="str">
        <f t="shared" si="2414"/>
        <v>21:0793</v>
      </c>
      <c r="D16318" s="1" t="str">
        <f t="shared" ref="D16318:D16335" si="2415">HYPERLINK("http://geochem.nrcan.gc.ca/cdogs/content/svy/svy210223_e.htm", "21:0223")</f>
        <v>21:0223</v>
      </c>
      <c r="E16318" t="s">
        <v>63567</v>
      </c>
      <c r="F16318" t="s">
        <v>63568</v>
      </c>
      <c r="H16318">
        <v>63.836099900000001</v>
      </c>
      <c r="I16318">
        <v>-133.91644529999999</v>
      </c>
      <c r="J16318" s="1" t="str">
        <f t="shared" ref="J16318:J16335" si="2416">HYPERLINK("http://geochem.nrcan.gc.ca/cdogs/content/kwd/kwd020018_e.htm", "Fluid (stream)")</f>
        <v>Fluid (stream)</v>
      </c>
      <c r="K16318" s="1" t="str">
        <f t="shared" ref="K16318:K16335" si="2417">HYPERLINK("http://geochem.nrcan.gc.ca/cdogs/content/kwd/kwd080007_e.htm", "Untreated Water")</f>
        <v>Untreated Water</v>
      </c>
      <c r="O16318" t="s">
        <v>3672</v>
      </c>
      <c r="P16318" t="s">
        <v>17680</v>
      </c>
      <c r="Q16318" t="s">
        <v>398</v>
      </c>
    </row>
    <row r="16319" spans="1:17" hidden="1" x14ac:dyDescent="0.25">
      <c r="A16319" t="s">
        <v>63569</v>
      </c>
      <c r="B16319" t="s">
        <v>63570</v>
      </c>
      <c r="C16319" s="1" t="str">
        <f t="shared" si="2414"/>
        <v>21:0793</v>
      </c>
      <c r="D16319" s="1" t="str">
        <f t="shared" si="2415"/>
        <v>21:0223</v>
      </c>
      <c r="E16319" t="s">
        <v>63571</v>
      </c>
      <c r="F16319" t="s">
        <v>63572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 t="s">
        <v>5793</v>
      </c>
      <c r="P16319" t="s">
        <v>1631</v>
      </c>
      <c r="Q16319" t="s">
        <v>4049</v>
      </c>
    </row>
    <row r="16320" spans="1:17" hidden="1" x14ac:dyDescent="0.25">
      <c r="A16320" t="s">
        <v>63573</v>
      </c>
      <c r="B16320" t="s">
        <v>63574</v>
      </c>
      <c r="C16320" s="1" t="str">
        <f t="shared" si="2414"/>
        <v>21:0793</v>
      </c>
      <c r="D16320" s="1" t="str">
        <f t="shared" si="2415"/>
        <v>21:0223</v>
      </c>
      <c r="E16320" t="s">
        <v>63575</v>
      </c>
      <c r="F16320" t="s">
        <v>63576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 t="s">
        <v>15720</v>
      </c>
      <c r="P16320" t="s">
        <v>1515</v>
      </c>
      <c r="Q16320" t="s">
        <v>653</v>
      </c>
    </row>
    <row r="16321" spans="1:17" hidden="1" x14ac:dyDescent="0.25">
      <c r="A16321" t="s">
        <v>63577</v>
      </c>
      <c r="B16321" t="s">
        <v>63578</v>
      </c>
      <c r="C16321" s="1" t="str">
        <f t="shared" si="2414"/>
        <v>21:0793</v>
      </c>
      <c r="D16321" s="1" t="str">
        <f t="shared" si="2415"/>
        <v>21:0223</v>
      </c>
      <c r="E16321" t="s">
        <v>63579</v>
      </c>
      <c r="F16321" t="s">
        <v>63580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 t="s">
        <v>24972</v>
      </c>
      <c r="P16321" t="s">
        <v>3107</v>
      </c>
      <c r="Q16321" t="s">
        <v>4049</v>
      </c>
    </row>
    <row r="16322" spans="1:17" hidden="1" x14ac:dyDescent="0.25">
      <c r="A16322" t="s">
        <v>63581</v>
      </c>
      <c r="B16322" t="s">
        <v>63582</v>
      </c>
      <c r="C16322" s="1" t="str">
        <f t="shared" si="2414"/>
        <v>21:0793</v>
      </c>
      <c r="D16322" s="1" t="str">
        <f t="shared" si="2415"/>
        <v>21:0223</v>
      </c>
      <c r="E16322" t="s">
        <v>63583</v>
      </c>
      <c r="F16322" t="s">
        <v>63584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 t="s">
        <v>3060</v>
      </c>
      <c r="P16322" t="s">
        <v>631</v>
      </c>
      <c r="Q16322" t="s">
        <v>653</v>
      </c>
    </row>
    <row r="16323" spans="1:17" hidden="1" x14ac:dyDescent="0.25">
      <c r="A16323" t="s">
        <v>63585</v>
      </c>
      <c r="B16323" t="s">
        <v>63586</v>
      </c>
      <c r="C16323" s="1" t="str">
        <f t="shared" si="2414"/>
        <v>21:0793</v>
      </c>
      <c r="D16323" s="1" t="str">
        <f t="shared" si="2415"/>
        <v>21:0223</v>
      </c>
      <c r="E16323" t="s">
        <v>63587</v>
      </c>
      <c r="F16323" t="s">
        <v>63588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 t="s">
        <v>327</v>
      </c>
      <c r="P16323" t="s">
        <v>583</v>
      </c>
      <c r="Q16323" t="s">
        <v>398</v>
      </c>
    </row>
    <row r="16324" spans="1:17" hidden="1" x14ac:dyDescent="0.25">
      <c r="A16324" t="s">
        <v>63589</v>
      </c>
      <c r="B16324" t="s">
        <v>63590</v>
      </c>
      <c r="C16324" s="1" t="str">
        <f t="shared" si="2414"/>
        <v>21:0793</v>
      </c>
      <c r="D16324" s="1" t="str">
        <f t="shared" si="2415"/>
        <v>21:0223</v>
      </c>
      <c r="E16324" t="s">
        <v>63591</v>
      </c>
      <c r="F16324" t="s">
        <v>63592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 t="s">
        <v>3085</v>
      </c>
      <c r="P16324" t="s">
        <v>880</v>
      </c>
      <c r="Q16324" t="s">
        <v>653</v>
      </c>
    </row>
    <row r="16325" spans="1:17" hidden="1" x14ac:dyDescent="0.25">
      <c r="A16325" t="s">
        <v>63593</v>
      </c>
      <c r="B16325" t="s">
        <v>63594</v>
      </c>
      <c r="C16325" s="1" t="str">
        <f t="shared" si="2414"/>
        <v>21:0793</v>
      </c>
      <c r="D16325" s="1" t="str">
        <f t="shared" si="2415"/>
        <v>21:0223</v>
      </c>
      <c r="E16325" t="s">
        <v>63595</v>
      </c>
      <c r="F16325" t="s">
        <v>63596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 t="s">
        <v>8030</v>
      </c>
      <c r="P16325" t="s">
        <v>830</v>
      </c>
      <c r="Q16325" t="s">
        <v>5130</v>
      </c>
    </row>
    <row r="16326" spans="1:17" hidden="1" x14ac:dyDescent="0.25">
      <c r="A16326" t="s">
        <v>63597</v>
      </c>
      <c r="B16326" t="s">
        <v>63598</v>
      </c>
      <c r="C16326" s="1" t="str">
        <f t="shared" si="2414"/>
        <v>21:0793</v>
      </c>
      <c r="D16326" s="1" t="str">
        <f t="shared" si="2415"/>
        <v>21:0223</v>
      </c>
      <c r="E16326" t="s">
        <v>63599</v>
      </c>
      <c r="F16326" t="s">
        <v>63600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 t="s">
        <v>50490</v>
      </c>
      <c r="P16326" t="s">
        <v>1588</v>
      </c>
      <c r="Q16326" t="s">
        <v>5130</v>
      </c>
    </row>
    <row r="16327" spans="1:17" hidden="1" x14ac:dyDescent="0.25">
      <c r="A16327" t="s">
        <v>63601</v>
      </c>
      <c r="B16327" t="s">
        <v>63602</v>
      </c>
      <c r="C16327" s="1" t="str">
        <f t="shared" si="2414"/>
        <v>21:0793</v>
      </c>
      <c r="D16327" s="1" t="str">
        <f t="shared" si="2415"/>
        <v>21:0223</v>
      </c>
      <c r="E16327" t="s">
        <v>63603</v>
      </c>
      <c r="F16327" t="s">
        <v>63604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 t="s">
        <v>3980</v>
      </c>
      <c r="P16327" t="s">
        <v>1631</v>
      </c>
      <c r="Q16327" t="s">
        <v>5130</v>
      </c>
    </row>
    <row r="16328" spans="1:17" hidden="1" x14ac:dyDescent="0.25">
      <c r="A16328" t="s">
        <v>63605</v>
      </c>
      <c r="B16328" t="s">
        <v>63606</v>
      </c>
      <c r="C16328" s="1" t="str">
        <f t="shared" si="2414"/>
        <v>21:0793</v>
      </c>
      <c r="D16328" s="1" t="str">
        <f t="shared" si="2415"/>
        <v>21:0223</v>
      </c>
      <c r="E16328" t="s">
        <v>63607</v>
      </c>
      <c r="F16328" t="s">
        <v>63608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 t="s">
        <v>48052</v>
      </c>
      <c r="P16328" t="s">
        <v>1598</v>
      </c>
      <c r="Q16328" t="s">
        <v>3475</v>
      </c>
    </row>
    <row r="16329" spans="1:17" hidden="1" x14ac:dyDescent="0.25">
      <c r="A16329" t="s">
        <v>63609</v>
      </c>
      <c r="B16329" t="s">
        <v>63610</v>
      </c>
      <c r="C16329" s="1" t="str">
        <f t="shared" si="2414"/>
        <v>21:0793</v>
      </c>
      <c r="D16329" s="1" t="str">
        <f t="shared" si="2415"/>
        <v>21:0223</v>
      </c>
      <c r="E16329" t="s">
        <v>63607</v>
      </c>
      <c r="F16329" t="s">
        <v>63611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 t="s">
        <v>44088</v>
      </c>
      <c r="P16329" t="s">
        <v>658</v>
      </c>
      <c r="Q16329" t="s">
        <v>5130</v>
      </c>
    </row>
    <row r="16330" spans="1:17" hidden="1" x14ac:dyDescent="0.25">
      <c r="A16330" t="s">
        <v>63612</v>
      </c>
      <c r="B16330" t="s">
        <v>63613</v>
      </c>
      <c r="C16330" s="1" t="str">
        <f t="shared" si="2414"/>
        <v>21:0793</v>
      </c>
      <c r="D16330" s="1" t="str">
        <f t="shared" si="2415"/>
        <v>21:0223</v>
      </c>
      <c r="E16330" t="s">
        <v>63614</v>
      </c>
      <c r="F16330" t="s">
        <v>63615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 t="s">
        <v>2120</v>
      </c>
      <c r="P16330" t="s">
        <v>22</v>
      </c>
      <c r="Q16330" t="s">
        <v>398</v>
      </c>
    </row>
    <row r="16331" spans="1:17" hidden="1" x14ac:dyDescent="0.25">
      <c r="A16331" t="s">
        <v>63616</v>
      </c>
      <c r="B16331" t="s">
        <v>63617</v>
      </c>
      <c r="C16331" s="1" t="str">
        <f t="shared" si="2414"/>
        <v>21:0793</v>
      </c>
      <c r="D16331" s="1" t="str">
        <f t="shared" si="2415"/>
        <v>21:0223</v>
      </c>
      <c r="E16331" t="s">
        <v>63618</v>
      </c>
      <c r="F16331" t="s">
        <v>63619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 t="s">
        <v>21</v>
      </c>
      <c r="P16331" t="s">
        <v>583</v>
      </c>
      <c r="Q16331" t="s">
        <v>23</v>
      </c>
    </row>
    <row r="16332" spans="1:17" hidden="1" x14ac:dyDescent="0.25">
      <c r="A16332" t="s">
        <v>63620</v>
      </c>
      <c r="B16332" t="s">
        <v>63621</v>
      </c>
      <c r="C16332" s="1" t="str">
        <f t="shared" si="2414"/>
        <v>21:0793</v>
      </c>
      <c r="D16332" s="1" t="str">
        <f t="shared" si="2415"/>
        <v>21:0223</v>
      </c>
      <c r="E16332" t="s">
        <v>63622</v>
      </c>
      <c r="F16332" t="s">
        <v>63623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 t="s">
        <v>21</v>
      </c>
      <c r="P16332" t="s">
        <v>356</v>
      </c>
      <c r="Q16332" t="s">
        <v>198</v>
      </c>
    </row>
    <row r="16333" spans="1:17" hidden="1" x14ac:dyDescent="0.25">
      <c r="A16333" t="s">
        <v>63624</v>
      </c>
      <c r="B16333" t="s">
        <v>63625</v>
      </c>
      <c r="C16333" s="1" t="str">
        <f t="shared" si="2414"/>
        <v>21:0793</v>
      </c>
      <c r="D16333" s="1" t="str">
        <f t="shared" si="2415"/>
        <v>21:0223</v>
      </c>
      <c r="E16333" t="s">
        <v>63626</v>
      </c>
      <c r="F16333" t="s">
        <v>63627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 t="s">
        <v>225</v>
      </c>
      <c r="P16333" t="s">
        <v>45</v>
      </c>
      <c r="Q16333" t="s">
        <v>398</v>
      </c>
    </row>
    <row r="16334" spans="1:17" hidden="1" x14ac:dyDescent="0.25">
      <c r="A16334" t="s">
        <v>63628</v>
      </c>
      <c r="B16334" t="s">
        <v>63629</v>
      </c>
      <c r="C16334" s="1" t="str">
        <f t="shared" si="2414"/>
        <v>21:0793</v>
      </c>
      <c r="D16334" s="1" t="str">
        <f t="shared" si="2415"/>
        <v>21:0223</v>
      </c>
      <c r="E16334" t="s">
        <v>63630</v>
      </c>
      <c r="F16334" t="s">
        <v>63631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 t="s">
        <v>21</v>
      </c>
      <c r="P16334" t="s">
        <v>87</v>
      </c>
      <c r="Q16334" t="s">
        <v>59</v>
      </c>
    </row>
    <row r="16335" spans="1:17" hidden="1" x14ac:dyDescent="0.25">
      <c r="A16335" t="s">
        <v>63632</v>
      </c>
      <c r="B16335" t="s">
        <v>63633</v>
      </c>
      <c r="C16335" s="1" t="str">
        <f t="shared" si="2414"/>
        <v>21:0793</v>
      </c>
      <c r="D16335" s="1" t="str">
        <f t="shared" si="2415"/>
        <v>21:0223</v>
      </c>
      <c r="E16335" t="s">
        <v>63634</v>
      </c>
      <c r="F16335" t="s">
        <v>63635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 t="s">
        <v>3419</v>
      </c>
      <c r="P16335" t="s">
        <v>356</v>
      </c>
      <c r="Q16335" t="s">
        <v>365</v>
      </c>
    </row>
    <row r="16336" spans="1:17" hidden="1" x14ac:dyDescent="0.25">
      <c r="A16336" t="s">
        <v>63636</v>
      </c>
      <c r="B16336" t="s">
        <v>63637</v>
      </c>
      <c r="C16336" s="1" t="str">
        <f t="shared" si="2414"/>
        <v>21:0793</v>
      </c>
      <c r="D16336" s="1" t="str">
        <f>HYPERLINK("http://geochem.nrcan.gc.ca/cdogs/content/svy/svy_e.htm", "")</f>
        <v/>
      </c>
      <c r="G16336" s="1" t="str">
        <f>HYPERLINK("http://geochem.nrcan.gc.ca/cdogs/content/cr_/cr_00087_e.htm", "87")</f>
        <v>87</v>
      </c>
      <c r="J16336" t="s">
        <v>11703</v>
      </c>
      <c r="K16336" t="s">
        <v>11704</v>
      </c>
      <c r="O16336" t="s">
        <v>2120</v>
      </c>
      <c r="P16336" t="s">
        <v>2212</v>
      </c>
      <c r="Q16336" t="s">
        <v>522</v>
      </c>
    </row>
    <row r="16337" spans="1:17" hidden="1" x14ac:dyDescent="0.25">
      <c r="A16337" t="s">
        <v>63638</v>
      </c>
      <c r="B16337" t="s">
        <v>63639</v>
      </c>
      <c r="C16337" s="1" t="str">
        <f t="shared" si="2414"/>
        <v>21:0793</v>
      </c>
      <c r="D16337" s="1" t="str">
        <f t="shared" ref="D16337:D16357" si="2418">HYPERLINK("http://geochem.nrcan.gc.ca/cdogs/content/svy/svy210223_e.htm", "21:0223")</f>
        <v>21:0223</v>
      </c>
      <c r="E16337" t="s">
        <v>63640</v>
      </c>
      <c r="F16337" t="s">
        <v>63641</v>
      </c>
      <c r="H16337">
        <v>63.592800500000003</v>
      </c>
      <c r="I16337">
        <v>-133.15522540000001</v>
      </c>
      <c r="J16337" s="1" t="str">
        <f t="shared" ref="J16337:J16357" si="2419">HYPERLINK("http://geochem.nrcan.gc.ca/cdogs/content/kwd/kwd020018_e.htm", "Fluid (stream)")</f>
        <v>Fluid (stream)</v>
      </c>
      <c r="K16337" s="1" t="str">
        <f t="shared" ref="K16337:K16357" si="2420">HYPERLINK("http://geochem.nrcan.gc.ca/cdogs/content/kwd/kwd080007_e.htm", "Untreated Water")</f>
        <v>Untreated Water</v>
      </c>
      <c r="O16337" t="s">
        <v>15079</v>
      </c>
      <c r="P16337" t="s">
        <v>2212</v>
      </c>
      <c r="Q16337" t="s">
        <v>3475</v>
      </c>
    </row>
    <row r="16338" spans="1:17" hidden="1" x14ac:dyDescent="0.25">
      <c r="A16338" t="s">
        <v>63642</v>
      </c>
      <c r="B16338" t="s">
        <v>63643</v>
      </c>
      <c r="C16338" s="1" t="str">
        <f t="shared" si="2414"/>
        <v>21:0793</v>
      </c>
      <c r="D16338" s="1" t="str">
        <f t="shared" si="2418"/>
        <v>21:0223</v>
      </c>
      <c r="E16338" t="s">
        <v>63644</v>
      </c>
      <c r="F16338" t="s">
        <v>63645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 t="s">
        <v>680</v>
      </c>
      <c r="P16338" t="s">
        <v>87</v>
      </c>
      <c r="Q16338" t="s">
        <v>398</v>
      </c>
    </row>
    <row r="16339" spans="1:17" hidden="1" x14ac:dyDescent="0.25">
      <c r="A16339" t="s">
        <v>63646</v>
      </c>
      <c r="B16339" t="s">
        <v>63647</v>
      </c>
      <c r="C16339" s="1" t="str">
        <f t="shared" si="2414"/>
        <v>21:0793</v>
      </c>
      <c r="D16339" s="1" t="str">
        <f t="shared" si="2418"/>
        <v>21:0223</v>
      </c>
      <c r="E16339" t="s">
        <v>63648</v>
      </c>
      <c r="F16339" t="s">
        <v>63649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 t="s">
        <v>3060</v>
      </c>
      <c r="P16339" t="s">
        <v>45</v>
      </c>
      <c r="Q16339" t="s">
        <v>5130</v>
      </c>
    </row>
    <row r="16340" spans="1:17" hidden="1" x14ac:dyDescent="0.25">
      <c r="A16340" t="s">
        <v>63650</v>
      </c>
      <c r="B16340" t="s">
        <v>63651</v>
      </c>
      <c r="C16340" s="1" t="str">
        <f t="shared" si="2414"/>
        <v>21:0793</v>
      </c>
      <c r="D16340" s="1" t="str">
        <f t="shared" si="2418"/>
        <v>21:0223</v>
      </c>
      <c r="E16340" t="s">
        <v>63652</v>
      </c>
      <c r="F16340" t="s">
        <v>63653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 t="s">
        <v>582</v>
      </c>
      <c r="P16340" t="s">
        <v>87</v>
      </c>
      <c r="Q16340" t="s">
        <v>653</v>
      </c>
    </row>
    <row r="16341" spans="1:17" hidden="1" x14ac:dyDescent="0.25">
      <c r="A16341" t="s">
        <v>63654</v>
      </c>
      <c r="B16341" t="s">
        <v>63655</v>
      </c>
      <c r="C16341" s="1" t="str">
        <f t="shared" si="2414"/>
        <v>21:0793</v>
      </c>
      <c r="D16341" s="1" t="str">
        <f t="shared" si="2418"/>
        <v>21:0223</v>
      </c>
      <c r="E16341" t="s">
        <v>63656</v>
      </c>
      <c r="F16341" t="s">
        <v>63657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 t="s">
        <v>551</v>
      </c>
      <c r="P16341" t="s">
        <v>356</v>
      </c>
      <c r="Q16341" t="s">
        <v>365</v>
      </c>
    </row>
    <row r="16342" spans="1:17" hidden="1" x14ac:dyDescent="0.25">
      <c r="A16342" t="s">
        <v>63658</v>
      </c>
      <c r="B16342" t="s">
        <v>63659</v>
      </c>
      <c r="C16342" s="1" t="str">
        <f t="shared" si="2414"/>
        <v>21:0793</v>
      </c>
      <c r="D16342" s="1" t="str">
        <f t="shared" si="2418"/>
        <v>21:0223</v>
      </c>
      <c r="E16342" t="s">
        <v>63660</v>
      </c>
      <c r="F16342" t="s">
        <v>63661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 t="s">
        <v>21219</v>
      </c>
      <c r="P16342" t="s">
        <v>583</v>
      </c>
      <c r="Q16342" t="s">
        <v>5130</v>
      </c>
    </row>
    <row r="16343" spans="1:17" hidden="1" x14ac:dyDescent="0.25">
      <c r="A16343" t="s">
        <v>63662</v>
      </c>
      <c r="B16343" t="s">
        <v>63663</v>
      </c>
      <c r="C16343" s="1" t="str">
        <f t="shared" si="2414"/>
        <v>21:0793</v>
      </c>
      <c r="D16343" s="1" t="str">
        <f t="shared" si="2418"/>
        <v>21:0223</v>
      </c>
      <c r="E16343" t="s">
        <v>63664</v>
      </c>
      <c r="F16343" t="s">
        <v>63665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 t="s">
        <v>6252</v>
      </c>
      <c r="P16343" t="s">
        <v>22</v>
      </c>
      <c r="Q16343" t="s">
        <v>653</v>
      </c>
    </row>
    <row r="16344" spans="1:17" hidden="1" x14ac:dyDescent="0.25">
      <c r="A16344" t="s">
        <v>63666</v>
      </c>
      <c r="B16344" t="s">
        <v>63667</v>
      </c>
      <c r="C16344" s="1" t="str">
        <f t="shared" si="2414"/>
        <v>21:0793</v>
      </c>
      <c r="D16344" s="1" t="str">
        <f t="shared" si="2418"/>
        <v>21:0223</v>
      </c>
      <c r="E16344" t="s">
        <v>63668</v>
      </c>
      <c r="F16344" t="s">
        <v>63669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 t="s">
        <v>21</v>
      </c>
      <c r="P16344" t="s">
        <v>4455</v>
      </c>
      <c r="Q16344" t="s">
        <v>29</v>
      </c>
    </row>
    <row r="16345" spans="1:17" hidden="1" x14ac:dyDescent="0.25">
      <c r="A16345" t="s">
        <v>63670</v>
      </c>
      <c r="B16345" t="s">
        <v>63671</v>
      </c>
      <c r="C16345" s="1" t="str">
        <f t="shared" si="2414"/>
        <v>21:0793</v>
      </c>
      <c r="D16345" s="1" t="str">
        <f t="shared" si="2418"/>
        <v>21:0223</v>
      </c>
      <c r="E16345" t="s">
        <v>63672</v>
      </c>
      <c r="F16345" t="s">
        <v>63673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 t="s">
        <v>21</v>
      </c>
      <c r="P16345" t="s">
        <v>18312</v>
      </c>
      <c r="Q16345" t="s">
        <v>198</v>
      </c>
    </row>
    <row r="16346" spans="1:17" hidden="1" x14ac:dyDescent="0.25">
      <c r="A16346" t="s">
        <v>63674</v>
      </c>
      <c r="B16346" t="s">
        <v>63675</v>
      </c>
      <c r="C16346" s="1" t="str">
        <f t="shared" si="2414"/>
        <v>21:0793</v>
      </c>
      <c r="D16346" s="1" t="str">
        <f t="shared" si="2418"/>
        <v>21:0223</v>
      </c>
      <c r="E16346" t="s">
        <v>63676</v>
      </c>
      <c r="F16346" t="s">
        <v>63677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 t="s">
        <v>652</v>
      </c>
      <c r="P16346" t="s">
        <v>1515</v>
      </c>
      <c r="Q16346" t="s">
        <v>398</v>
      </c>
    </row>
    <row r="16347" spans="1:17" hidden="1" x14ac:dyDescent="0.25">
      <c r="A16347" t="s">
        <v>63678</v>
      </c>
      <c r="B16347" t="s">
        <v>63679</v>
      </c>
      <c r="C16347" s="1" t="str">
        <f t="shared" si="2414"/>
        <v>21:0793</v>
      </c>
      <c r="D16347" s="1" t="str">
        <f t="shared" si="2418"/>
        <v>21:0223</v>
      </c>
      <c r="E16347" t="s">
        <v>63680</v>
      </c>
      <c r="F16347" t="s">
        <v>63681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 t="s">
        <v>21</v>
      </c>
      <c r="P16347" t="s">
        <v>2943</v>
      </c>
      <c r="Q16347" t="s">
        <v>392</v>
      </c>
    </row>
    <row r="16348" spans="1:17" hidden="1" x14ac:dyDescent="0.25">
      <c r="A16348" t="s">
        <v>63682</v>
      </c>
      <c r="B16348" t="s">
        <v>63683</v>
      </c>
      <c r="C16348" s="1" t="str">
        <f t="shared" si="2414"/>
        <v>21:0793</v>
      </c>
      <c r="D16348" s="1" t="str">
        <f t="shared" si="2418"/>
        <v>21:0223</v>
      </c>
      <c r="E16348" t="s">
        <v>63680</v>
      </c>
      <c r="F16348" t="s">
        <v>63684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 t="s">
        <v>21</v>
      </c>
      <c r="P16348" t="s">
        <v>1631</v>
      </c>
      <c r="Q16348" t="s">
        <v>392</v>
      </c>
    </row>
    <row r="16349" spans="1:17" hidden="1" x14ac:dyDescent="0.25">
      <c r="A16349" t="s">
        <v>63685</v>
      </c>
      <c r="B16349" t="s">
        <v>63686</v>
      </c>
      <c r="C16349" s="1" t="str">
        <f t="shared" si="2414"/>
        <v>21:0793</v>
      </c>
      <c r="D16349" s="1" t="str">
        <f t="shared" si="2418"/>
        <v>21:0223</v>
      </c>
      <c r="E16349" t="s">
        <v>63687</v>
      </c>
      <c r="F16349" t="s">
        <v>63688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 t="s">
        <v>21</v>
      </c>
      <c r="P16349" t="s">
        <v>1515</v>
      </c>
      <c r="Q16349" t="s">
        <v>103</v>
      </c>
    </row>
    <row r="16350" spans="1:17" hidden="1" x14ac:dyDescent="0.25">
      <c r="A16350" t="s">
        <v>63689</v>
      </c>
      <c r="B16350" t="s">
        <v>63690</v>
      </c>
      <c r="C16350" s="1" t="str">
        <f t="shared" si="2414"/>
        <v>21:0793</v>
      </c>
      <c r="D16350" s="1" t="str">
        <f t="shared" si="2418"/>
        <v>21:0223</v>
      </c>
      <c r="E16350" t="s">
        <v>63691</v>
      </c>
      <c r="F16350" t="s">
        <v>63692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 t="s">
        <v>57</v>
      </c>
      <c r="P16350" t="s">
        <v>4464</v>
      </c>
      <c r="Q16350" t="s">
        <v>23</v>
      </c>
    </row>
    <row r="16351" spans="1:17" hidden="1" x14ac:dyDescent="0.25">
      <c r="A16351" t="s">
        <v>63693</v>
      </c>
      <c r="B16351" t="s">
        <v>63694</v>
      </c>
      <c r="C16351" s="1" t="str">
        <f t="shared" si="2414"/>
        <v>21:0793</v>
      </c>
      <c r="D16351" s="1" t="str">
        <f t="shared" si="2418"/>
        <v>21:0223</v>
      </c>
      <c r="E16351" t="s">
        <v>63695</v>
      </c>
      <c r="F16351" t="s">
        <v>63696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 t="s">
        <v>3980</v>
      </c>
      <c r="P16351" t="s">
        <v>391</v>
      </c>
      <c r="Q16351" t="s">
        <v>23</v>
      </c>
    </row>
    <row r="16352" spans="1:17" hidden="1" x14ac:dyDescent="0.25">
      <c r="A16352" t="s">
        <v>63697</v>
      </c>
      <c r="B16352" t="s">
        <v>63698</v>
      </c>
      <c r="C16352" s="1" t="str">
        <f t="shared" si="2414"/>
        <v>21:0793</v>
      </c>
      <c r="D16352" s="1" t="str">
        <f t="shared" si="2418"/>
        <v>21:0223</v>
      </c>
      <c r="E16352" t="s">
        <v>63699</v>
      </c>
      <c r="F16352" t="s">
        <v>63700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 t="s">
        <v>576</v>
      </c>
      <c r="P16352" t="s">
        <v>583</v>
      </c>
      <c r="Q16352" t="s">
        <v>198</v>
      </c>
    </row>
    <row r="16353" spans="1:17" hidden="1" x14ac:dyDescent="0.25">
      <c r="A16353" t="s">
        <v>63701</v>
      </c>
      <c r="B16353" t="s">
        <v>63702</v>
      </c>
      <c r="C16353" s="1" t="str">
        <f t="shared" si="2414"/>
        <v>21:0793</v>
      </c>
      <c r="D16353" s="1" t="str">
        <f t="shared" si="2418"/>
        <v>21:0223</v>
      </c>
      <c r="E16353" t="s">
        <v>63703</v>
      </c>
      <c r="F16353" t="s">
        <v>63704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 t="s">
        <v>220</v>
      </c>
      <c r="P16353" t="s">
        <v>22</v>
      </c>
      <c r="Q16353" t="s">
        <v>103</v>
      </c>
    </row>
    <row r="16354" spans="1:17" hidden="1" x14ac:dyDescent="0.25">
      <c r="A16354" t="s">
        <v>63705</v>
      </c>
      <c r="B16354" t="s">
        <v>63706</v>
      </c>
      <c r="C16354" s="1" t="str">
        <f t="shared" si="2414"/>
        <v>21:0793</v>
      </c>
      <c r="D16354" s="1" t="str">
        <f t="shared" si="2418"/>
        <v>21:0223</v>
      </c>
      <c r="E16354" t="s">
        <v>63707</v>
      </c>
      <c r="F16354" t="s">
        <v>63708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 t="s">
        <v>21</v>
      </c>
      <c r="P16354" t="s">
        <v>22</v>
      </c>
      <c r="Q16354" t="s">
        <v>46</v>
      </c>
    </row>
    <row r="16355" spans="1:17" hidden="1" x14ac:dyDescent="0.25">
      <c r="A16355" t="s">
        <v>63709</v>
      </c>
      <c r="B16355" t="s">
        <v>63710</v>
      </c>
      <c r="C16355" s="1" t="str">
        <f t="shared" si="2414"/>
        <v>21:0793</v>
      </c>
      <c r="D16355" s="1" t="str">
        <f t="shared" si="2418"/>
        <v>21:0223</v>
      </c>
      <c r="E16355" t="s">
        <v>63711</v>
      </c>
      <c r="F16355" t="s">
        <v>63712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 t="s">
        <v>21</v>
      </c>
      <c r="P16355" t="s">
        <v>583</v>
      </c>
      <c r="Q16355" t="s">
        <v>215</v>
      </c>
    </row>
    <row r="16356" spans="1:17" hidden="1" x14ac:dyDescent="0.25">
      <c r="A16356" t="s">
        <v>63713</v>
      </c>
      <c r="B16356" t="s">
        <v>63714</v>
      </c>
      <c r="C16356" s="1" t="str">
        <f t="shared" si="2414"/>
        <v>21:0793</v>
      </c>
      <c r="D16356" s="1" t="str">
        <f t="shared" si="2418"/>
        <v>21:0223</v>
      </c>
      <c r="E16356" t="s">
        <v>63715</v>
      </c>
      <c r="F16356" t="s">
        <v>63716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 t="s">
        <v>21</v>
      </c>
      <c r="P16356" t="s">
        <v>22</v>
      </c>
      <c r="Q16356" t="s">
        <v>103</v>
      </c>
    </row>
    <row r="16357" spans="1:17" hidden="1" x14ac:dyDescent="0.25">
      <c r="A16357" t="s">
        <v>63717</v>
      </c>
      <c r="B16357" t="s">
        <v>63718</v>
      </c>
      <c r="C16357" s="1" t="str">
        <f t="shared" si="2414"/>
        <v>21:0793</v>
      </c>
      <c r="D16357" s="1" t="str">
        <f t="shared" si="2418"/>
        <v>21:0223</v>
      </c>
      <c r="E16357" t="s">
        <v>63719</v>
      </c>
      <c r="F16357" t="s">
        <v>63720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 t="s">
        <v>21</v>
      </c>
      <c r="P16357" t="s">
        <v>87</v>
      </c>
      <c r="Q16357" t="s">
        <v>71</v>
      </c>
    </row>
    <row r="16358" spans="1:17" hidden="1" x14ac:dyDescent="0.25">
      <c r="A16358" t="s">
        <v>63721</v>
      </c>
      <c r="B16358" t="s">
        <v>63722</v>
      </c>
      <c r="C16358" s="1" t="str">
        <f t="shared" si="2414"/>
        <v>21:0793</v>
      </c>
      <c r="D16358" s="1" t="str">
        <f>HYPERLINK("http://geochem.nrcan.gc.ca/cdogs/content/svy/svy_e.htm", "")</f>
        <v/>
      </c>
      <c r="G16358" s="1" t="str">
        <f>HYPERLINK("http://geochem.nrcan.gc.ca/cdogs/content/cr_/cr_00087_e.htm", "87")</f>
        <v>87</v>
      </c>
      <c r="J16358" t="s">
        <v>11703</v>
      </c>
      <c r="K16358" t="s">
        <v>11704</v>
      </c>
      <c r="O16358" t="s">
        <v>2120</v>
      </c>
      <c r="P16358" t="s">
        <v>583</v>
      </c>
      <c r="Q16358" t="s">
        <v>59</v>
      </c>
    </row>
    <row r="16359" spans="1:17" hidden="1" x14ac:dyDescent="0.25">
      <c r="A16359" t="s">
        <v>63723</v>
      </c>
      <c r="B16359" t="s">
        <v>63724</v>
      </c>
      <c r="C16359" s="1" t="str">
        <f t="shared" si="2414"/>
        <v>21:0793</v>
      </c>
      <c r="D16359" s="1" t="str">
        <f t="shared" ref="D16359:D16375" si="2421">HYPERLINK("http://geochem.nrcan.gc.ca/cdogs/content/svy/svy210223_e.htm", "21:0223")</f>
        <v>21:0223</v>
      </c>
      <c r="E16359" t="s">
        <v>63725</v>
      </c>
      <c r="F16359" t="s">
        <v>63726</v>
      </c>
      <c r="H16359">
        <v>63.732591300000003</v>
      </c>
      <c r="I16359">
        <v>-132.9715669</v>
      </c>
      <c r="J16359" s="1" t="str">
        <f t="shared" ref="J16359:J16375" si="2422">HYPERLINK("http://geochem.nrcan.gc.ca/cdogs/content/kwd/kwd020018_e.htm", "Fluid (stream)")</f>
        <v>Fluid (stream)</v>
      </c>
      <c r="K16359" s="1" t="str">
        <f t="shared" ref="K16359:K16375" si="2423">HYPERLINK("http://geochem.nrcan.gc.ca/cdogs/content/kwd/kwd080007_e.htm", "Untreated Water")</f>
        <v>Untreated Water</v>
      </c>
      <c r="O16359" t="s">
        <v>21</v>
      </c>
      <c r="P16359" t="s">
        <v>45</v>
      </c>
      <c r="Q16359" t="s">
        <v>46</v>
      </c>
    </row>
    <row r="16360" spans="1:17" hidden="1" x14ac:dyDescent="0.25">
      <c r="A16360" t="s">
        <v>63727</v>
      </c>
      <c r="B16360" t="s">
        <v>63728</v>
      </c>
      <c r="C16360" s="1" t="str">
        <f t="shared" ref="C16360:C16423" si="2424">HYPERLINK("http://geochem.nrcan.gc.ca/cdogs/content/bdl/bdl210793_e.htm", "21:0793")</f>
        <v>21:0793</v>
      </c>
      <c r="D16360" s="1" t="str">
        <f t="shared" si="2421"/>
        <v>21:0223</v>
      </c>
      <c r="E16360" t="s">
        <v>63729</v>
      </c>
      <c r="F16360" t="s">
        <v>63730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 t="s">
        <v>311</v>
      </c>
      <c r="P16360" t="s">
        <v>45</v>
      </c>
      <c r="Q16360" t="s">
        <v>52</v>
      </c>
    </row>
    <row r="16361" spans="1:17" hidden="1" x14ac:dyDescent="0.25">
      <c r="A16361" t="s">
        <v>63731</v>
      </c>
      <c r="B16361" t="s">
        <v>63732</v>
      </c>
      <c r="C16361" s="1" t="str">
        <f t="shared" si="2424"/>
        <v>21:0793</v>
      </c>
      <c r="D16361" s="1" t="str">
        <f t="shared" si="2421"/>
        <v>21:0223</v>
      </c>
      <c r="E16361" t="s">
        <v>63733</v>
      </c>
      <c r="F16361" t="s">
        <v>63734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 t="s">
        <v>21</v>
      </c>
      <c r="P16361" t="s">
        <v>6378</v>
      </c>
      <c r="Q16361" t="s">
        <v>3827</v>
      </c>
    </row>
    <row r="16362" spans="1:17" hidden="1" x14ac:dyDescent="0.25">
      <c r="A16362" t="s">
        <v>63735</v>
      </c>
      <c r="B16362" t="s">
        <v>63736</v>
      </c>
      <c r="C16362" s="1" t="str">
        <f t="shared" si="2424"/>
        <v>21:0793</v>
      </c>
      <c r="D16362" s="1" t="str">
        <f t="shared" si="2421"/>
        <v>21:0223</v>
      </c>
      <c r="E16362" t="s">
        <v>63737</v>
      </c>
      <c r="F16362" t="s">
        <v>63738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 t="s">
        <v>21</v>
      </c>
      <c r="P16362" t="s">
        <v>5755</v>
      </c>
      <c r="Q16362" t="s">
        <v>93</v>
      </c>
    </row>
    <row r="16363" spans="1:17" hidden="1" x14ac:dyDescent="0.25">
      <c r="A16363" t="s">
        <v>63739</v>
      </c>
      <c r="B16363" t="s">
        <v>63740</v>
      </c>
      <c r="C16363" s="1" t="str">
        <f t="shared" si="2424"/>
        <v>21:0793</v>
      </c>
      <c r="D16363" s="1" t="str">
        <f t="shared" si="2421"/>
        <v>21:0223</v>
      </c>
      <c r="E16363" t="s">
        <v>63741</v>
      </c>
      <c r="F16363" t="s">
        <v>63742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 t="s">
        <v>21</v>
      </c>
      <c r="P16363" t="s">
        <v>636</v>
      </c>
      <c r="Q16363" t="s">
        <v>93</v>
      </c>
    </row>
    <row r="16364" spans="1:17" hidden="1" x14ac:dyDescent="0.25">
      <c r="A16364" t="s">
        <v>63743</v>
      </c>
      <c r="B16364" t="s">
        <v>63744</v>
      </c>
      <c r="C16364" s="1" t="str">
        <f t="shared" si="2424"/>
        <v>21:0793</v>
      </c>
      <c r="D16364" s="1" t="str">
        <f t="shared" si="2421"/>
        <v>21:0223</v>
      </c>
      <c r="E16364" t="s">
        <v>63745</v>
      </c>
      <c r="F16364" t="s">
        <v>63746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 t="s">
        <v>21</v>
      </c>
      <c r="P16364" t="s">
        <v>636</v>
      </c>
      <c r="Q16364" t="s">
        <v>35</v>
      </c>
    </row>
    <row r="16365" spans="1:17" hidden="1" x14ac:dyDescent="0.25">
      <c r="A16365" t="s">
        <v>63747</v>
      </c>
      <c r="B16365" t="s">
        <v>63748</v>
      </c>
      <c r="C16365" s="1" t="str">
        <f t="shared" si="2424"/>
        <v>21:0793</v>
      </c>
      <c r="D16365" s="1" t="str">
        <f t="shared" si="2421"/>
        <v>21:0223</v>
      </c>
      <c r="E16365" t="s">
        <v>63749</v>
      </c>
      <c r="F16365" t="s">
        <v>63750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 t="s">
        <v>21</v>
      </c>
      <c r="P16365" t="s">
        <v>1631</v>
      </c>
      <c r="Q16365" t="s">
        <v>35</v>
      </c>
    </row>
    <row r="16366" spans="1:17" hidden="1" x14ac:dyDescent="0.25">
      <c r="A16366" t="s">
        <v>63751</v>
      </c>
      <c r="B16366" t="s">
        <v>63752</v>
      </c>
      <c r="C16366" s="1" t="str">
        <f t="shared" si="2424"/>
        <v>21:0793</v>
      </c>
      <c r="D16366" s="1" t="str">
        <f t="shared" si="2421"/>
        <v>21:0223</v>
      </c>
      <c r="E16366" t="s">
        <v>63753</v>
      </c>
      <c r="F16366" t="s">
        <v>63754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 t="s">
        <v>2120</v>
      </c>
      <c r="P16366" t="s">
        <v>17680</v>
      </c>
      <c r="Q16366" t="s">
        <v>6243</v>
      </c>
    </row>
    <row r="16367" spans="1:17" hidden="1" x14ac:dyDescent="0.25">
      <c r="A16367" t="s">
        <v>63755</v>
      </c>
      <c r="B16367" t="s">
        <v>63756</v>
      </c>
      <c r="C16367" s="1" t="str">
        <f t="shared" si="2424"/>
        <v>21:0793</v>
      </c>
      <c r="D16367" s="1" t="str">
        <f t="shared" si="2421"/>
        <v>21:0223</v>
      </c>
      <c r="E16367" t="s">
        <v>63757</v>
      </c>
      <c r="F16367" t="s">
        <v>63758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 t="s">
        <v>21</v>
      </c>
      <c r="P16367" t="s">
        <v>4608</v>
      </c>
      <c r="Q16367" t="s">
        <v>6243</v>
      </c>
    </row>
    <row r="16368" spans="1:17" hidden="1" x14ac:dyDescent="0.25">
      <c r="A16368" t="s">
        <v>63759</v>
      </c>
      <c r="B16368" t="s">
        <v>63760</v>
      </c>
      <c r="C16368" s="1" t="str">
        <f t="shared" si="2424"/>
        <v>21:0793</v>
      </c>
      <c r="D16368" s="1" t="str">
        <f t="shared" si="2421"/>
        <v>21:0223</v>
      </c>
      <c r="E16368" t="s">
        <v>63761</v>
      </c>
      <c r="F16368" t="s">
        <v>63762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 t="s">
        <v>21</v>
      </c>
      <c r="P16368" t="s">
        <v>19762</v>
      </c>
      <c r="Q16368" t="s">
        <v>16988</v>
      </c>
    </row>
    <row r="16369" spans="1:17" hidden="1" x14ac:dyDescent="0.25">
      <c r="A16369" t="s">
        <v>63763</v>
      </c>
      <c r="B16369" t="s">
        <v>63764</v>
      </c>
      <c r="C16369" s="1" t="str">
        <f t="shared" si="2424"/>
        <v>21:0793</v>
      </c>
      <c r="D16369" s="1" t="str">
        <f t="shared" si="2421"/>
        <v>21:0223</v>
      </c>
      <c r="E16369" t="s">
        <v>63765</v>
      </c>
      <c r="F16369" t="s">
        <v>63766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 t="s">
        <v>21</v>
      </c>
      <c r="P16369" t="s">
        <v>556</v>
      </c>
      <c r="Q16369" t="s">
        <v>16497</v>
      </c>
    </row>
    <row r="16370" spans="1:17" hidden="1" x14ac:dyDescent="0.25">
      <c r="A16370" t="s">
        <v>63767</v>
      </c>
      <c r="B16370" t="s">
        <v>63768</v>
      </c>
      <c r="C16370" s="1" t="str">
        <f t="shared" si="2424"/>
        <v>21:0793</v>
      </c>
      <c r="D16370" s="1" t="str">
        <f t="shared" si="2421"/>
        <v>21:0223</v>
      </c>
      <c r="E16370" t="s">
        <v>63765</v>
      </c>
      <c r="F16370" t="s">
        <v>63769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 t="s">
        <v>21</v>
      </c>
      <c r="P16370" t="s">
        <v>6863</v>
      </c>
      <c r="Q16370" t="s">
        <v>16497</v>
      </c>
    </row>
    <row r="16371" spans="1:17" hidden="1" x14ac:dyDescent="0.25">
      <c r="A16371" t="s">
        <v>63770</v>
      </c>
      <c r="B16371" t="s">
        <v>63771</v>
      </c>
      <c r="C16371" s="1" t="str">
        <f t="shared" si="2424"/>
        <v>21:0793</v>
      </c>
      <c r="D16371" s="1" t="str">
        <f t="shared" si="2421"/>
        <v>21:0223</v>
      </c>
      <c r="E16371" t="s">
        <v>63772</v>
      </c>
      <c r="F16371" t="s">
        <v>63773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 t="s">
        <v>21</v>
      </c>
      <c r="P16371" t="s">
        <v>18312</v>
      </c>
      <c r="Q16371" t="s">
        <v>88</v>
      </c>
    </row>
    <row r="16372" spans="1:17" hidden="1" x14ac:dyDescent="0.25">
      <c r="A16372" t="s">
        <v>63774</v>
      </c>
      <c r="B16372" t="s">
        <v>63775</v>
      </c>
      <c r="C16372" s="1" t="str">
        <f t="shared" si="2424"/>
        <v>21:0793</v>
      </c>
      <c r="D16372" s="1" t="str">
        <f t="shared" si="2421"/>
        <v>21:0223</v>
      </c>
      <c r="E16372" t="s">
        <v>63776</v>
      </c>
      <c r="F16372" t="s">
        <v>63777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 t="s">
        <v>21</v>
      </c>
      <c r="P16372" t="s">
        <v>16918</v>
      </c>
      <c r="Q16372" t="s">
        <v>215</v>
      </c>
    </row>
    <row r="16373" spans="1:17" hidden="1" x14ac:dyDescent="0.25">
      <c r="A16373" t="s">
        <v>63778</v>
      </c>
      <c r="B16373" t="s">
        <v>63779</v>
      </c>
      <c r="C16373" s="1" t="str">
        <f t="shared" si="2424"/>
        <v>21:0793</v>
      </c>
      <c r="D16373" s="1" t="str">
        <f t="shared" si="2421"/>
        <v>21:0223</v>
      </c>
      <c r="E16373" t="s">
        <v>63780</v>
      </c>
      <c r="F16373" t="s">
        <v>63781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 t="s">
        <v>21</v>
      </c>
      <c r="P16373" t="s">
        <v>5724</v>
      </c>
      <c r="Q16373" t="s">
        <v>71</v>
      </c>
    </row>
    <row r="16374" spans="1:17" hidden="1" x14ac:dyDescent="0.25">
      <c r="A16374" t="s">
        <v>63782</v>
      </c>
      <c r="B16374" t="s">
        <v>63783</v>
      </c>
      <c r="C16374" s="1" t="str">
        <f t="shared" si="2424"/>
        <v>21:0793</v>
      </c>
      <c r="D16374" s="1" t="str">
        <f t="shared" si="2421"/>
        <v>21:0223</v>
      </c>
      <c r="E16374" t="s">
        <v>63784</v>
      </c>
      <c r="F16374" t="s">
        <v>63785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 t="s">
        <v>45</v>
      </c>
      <c r="P16374" t="s">
        <v>63786</v>
      </c>
      <c r="Q16374" t="s">
        <v>5130</v>
      </c>
    </row>
    <row r="16375" spans="1:17" hidden="1" x14ac:dyDescent="0.25">
      <c r="A16375" t="s">
        <v>63787</v>
      </c>
      <c r="B16375" t="s">
        <v>63788</v>
      </c>
      <c r="C16375" s="1" t="str">
        <f t="shared" si="2424"/>
        <v>21:0793</v>
      </c>
      <c r="D16375" s="1" t="str">
        <f t="shared" si="2421"/>
        <v>21:0223</v>
      </c>
      <c r="E16375" t="s">
        <v>63789</v>
      </c>
      <c r="F16375" t="s">
        <v>63790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 t="s">
        <v>21</v>
      </c>
      <c r="P16375" t="s">
        <v>636</v>
      </c>
      <c r="Q16375" t="s">
        <v>35</v>
      </c>
    </row>
    <row r="16376" spans="1:17" hidden="1" x14ac:dyDescent="0.25">
      <c r="A16376" t="s">
        <v>63791</v>
      </c>
      <c r="B16376" t="s">
        <v>63792</v>
      </c>
      <c r="C16376" s="1" t="str">
        <f t="shared" si="2424"/>
        <v>21:0793</v>
      </c>
      <c r="D16376" s="1" t="str">
        <f>HYPERLINK("http://geochem.nrcan.gc.ca/cdogs/content/svy/svy_e.htm", "")</f>
        <v/>
      </c>
      <c r="G16376" s="1" t="str">
        <f>HYPERLINK("http://geochem.nrcan.gc.ca/cdogs/content/cr_/cr_00089_e.htm", "89")</f>
        <v>89</v>
      </c>
      <c r="J16376" t="s">
        <v>11703</v>
      </c>
      <c r="K16376" t="s">
        <v>11704</v>
      </c>
      <c r="O16376" t="s">
        <v>8566</v>
      </c>
      <c r="P16376" t="s">
        <v>7960</v>
      </c>
      <c r="Q16376" t="s">
        <v>522</v>
      </c>
    </row>
    <row r="16377" spans="1:17" hidden="1" x14ac:dyDescent="0.25">
      <c r="A16377" t="s">
        <v>63793</v>
      </c>
      <c r="B16377" t="s">
        <v>63794</v>
      </c>
      <c r="C16377" s="1" t="str">
        <f t="shared" si="2424"/>
        <v>21:0793</v>
      </c>
      <c r="D16377" s="1" t="str">
        <f t="shared" ref="D16377:D16386" si="2425">HYPERLINK("http://geochem.nrcan.gc.ca/cdogs/content/svy/svy210223_e.htm", "21:0223")</f>
        <v>21:0223</v>
      </c>
      <c r="E16377" t="s">
        <v>63795</v>
      </c>
      <c r="F16377" t="s">
        <v>63796</v>
      </c>
      <c r="H16377">
        <v>63.644611400000002</v>
      </c>
      <c r="I16377">
        <v>-133.12843219999999</v>
      </c>
      <c r="J16377" s="1" t="str">
        <f t="shared" ref="J16377:J16386" si="2426">HYPERLINK("http://geochem.nrcan.gc.ca/cdogs/content/kwd/kwd020018_e.htm", "Fluid (stream)")</f>
        <v>Fluid (stream)</v>
      </c>
      <c r="K16377" s="1" t="str">
        <f t="shared" ref="K16377:K16386" si="2427">HYPERLINK("http://geochem.nrcan.gc.ca/cdogs/content/kwd/kwd080007_e.htm", "Untreated Water")</f>
        <v>Untreated Water</v>
      </c>
      <c r="O16377" t="s">
        <v>21</v>
      </c>
      <c r="P16377" t="s">
        <v>22</v>
      </c>
      <c r="Q16377" t="s">
        <v>46</v>
      </c>
    </row>
    <row r="16378" spans="1:17" hidden="1" x14ac:dyDescent="0.25">
      <c r="A16378" t="s">
        <v>63797</v>
      </c>
      <c r="B16378" t="s">
        <v>63798</v>
      </c>
      <c r="C16378" s="1" t="str">
        <f t="shared" si="2424"/>
        <v>21:0793</v>
      </c>
      <c r="D16378" s="1" t="str">
        <f t="shared" si="2425"/>
        <v>21:0223</v>
      </c>
      <c r="E16378" t="s">
        <v>63799</v>
      </c>
      <c r="F16378" t="s">
        <v>63800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 t="s">
        <v>21</v>
      </c>
      <c r="P16378" t="s">
        <v>391</v>
      </c>
      <c r="Q16378" t="s">
        <v>29</v>
      </c>
    </row>
    <row r="16379" spans="1:17" hidden="1" x14ac:dyDescent="0.25">
      <c r="A16379" t="s">
        <v>63801</v>
      </c>
      <c r="B16379" t="s">
        <v>63802</v>
      </c>
      <c r="C16379" s="1" t="str">
        <f t="shared" si="2424"/>
        <v>21:0793</v>
      </c>
      <c r="D16379" s="1" t="str">
        <f t="shared" si="2425"/>
        <v>21:0223</v>
      </c>
      <c r="E16379" t="s">
        <v>63803</v>
      </c>
      <c r="F16379" t="s">
        <v>63804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 t="s">
        <v>21</v>
      </c>
      <c r="P16379" t="s">
        <v>1515</v>
      </c>
      <c r="Q16379" t="s">
        <v>522</v>
      </c>
    </row>
    <row r="16380" spans="1:17" hidden="1" x14ac:dyDescent="0.25">
      <c r="A16380" t="s">
        <v>63805</v>
      </c>
      <c r="B16380" t="s">
        <v>63806</v>
      </c>
      <c r="C16380" s="1" t="str">
        <f t="shared" si="2424"/>
        <v>21:0793</v>
      </c>
      <c r="D16380" s="1" t="str">
        <f t="shared" si="2425"/>
        <v>21:0223</v>
      </c>
      <c r="E16380" t="s">
        <v>63807</v>
      </c>
      <c r="F16380" t="s">
        <v>63808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 t="s">
        <v>21</v>
      </c>
      <c r="P16380" t="s">
        <v>391</v>
      </c>
      <c r="Q16380" t="s">
        <v>392</v>
      </c>
    </row>
    <row r="16381" spans="1:17" hidden="1" x14ac:dyDescent="0.25">
      <c r="A16381" t="s">
        <v>63809</v>
      </c>
      <c r="B16381" t="s">
        <v>63810</v>
      </c>
      <c r="C16381" s="1" t="str">
        <f t="shared" si="2424"/>
        <v>21:0793</v>
      </c>
      <c r="D16381" s="1" t="str">
        <f t="shared" si="2425"/>
        <v>21:0223</v>
      </c>
      <c r="E16381" t="s">
        <v>63811</v>
      </c>
      <c r="F16381" t="s">
        <v>63812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 t="s">
        <v>21</v>
      </c>
      <c r="P16381" t="s">
        <v>636</v>
      </c>
      <c r="Q16381" t="s">
        <v>35</v>
      </c>
    </row>
    <row r="16382" spans="1:17" hidden="1" x14ac:dyDescent="0.25">
      <c r="A16382" t="s">
        <v>63813</v>
      </c>
      <c r="B16382" t="s">
        <v>63814</v>
      </c>
      <c r="C16382" s="1" t="str">
        <f t="shared" si="2424"/>
        <v>21:0793</v>
      </c>
      <c r="D16382" s="1" t="str">
        <f t="shared" si="2425"/>
        <v>21:0223</v>
      </c>
      <c r="E16382" t="s">
        <v>63815</v>
      </c>
      <c r="F16382" t="s">
        <v>63816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 t="s">
        <v>21</v>
      </c>
      <c r="P16382" t="s">
        <v>1515</v>
      </c>
      <c r="Q16382" t="s">
        <v>392</v>
      </c>
    </row>
    <row r="16383" spans="1:17" hidden="1" x14ac:dyDescent="0.25">
      <c r="A16383" t="s">
        <v>63817</v>
      </c>
      <c r="B16383" t="s">
        <v>63818</v>
      </c>
      <c r="C16383" s="1" t="str">
        <f t="shared" si="2424"/>
        <v>21:0793</v>
      </c>
      <c r="D16383" s="1" t="str">
        <f t="shared" si="2425"/>
        <v>21:0223</v>
      </c>
      <c r="E16383" t="s">
        <v>63819</v>
      </c>
      <c r="F16383" t="s">
        <v>63820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 t="s">
        <v>10120</v>
      </c>
      <c r="P16383" t="s">
        <v>583</v>
      </c>
      <c r="Q16383" t="s">
        <v>653</v>
      </c>
    </row>
    <row r="16384" spans="1:17" hidden="1" x14ac:dyDescent="0.25">
      <c r="A16384" t="s">
        <v>63821</v>
      </c>
      <c r="B16384" t="s">
        <v>63822</v>
      </c>
      <c r="C16384" s="1" t="str">
        <f t="shared" si="2424"/>
        <v>21:0793</v>
      </c>
      <c r="D16384" s="1" t="str">
        <f t="shared" si="2425"/>
        <v>21:0223</v>
      </c>
      <c r="E16384" t="s">
        <v>63823</v>
      </c>
      <c r="F16384" t="s">
        <v>63824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 t="s">
        <v>582</v>
      </c>
      <c r="P16384" t="s">
        <v>583</v>
      </c>
      <c r="Q16384" t="s">
        <v>3475</v>
      </c>
    </row>
    <row r="16385" spans="1:17" hidden="1" x14ac:dyDescent="0.25">
      <c r="A16385" t="s">
        <v>63825</v>
      </c>
      <c r="B16385" t="s">
        <v>63826</v>
      </c>
      <c r="C16385" s="1" t="str">
        <f t="shared" si="2424"/>
        <v>21:0793</v>
      </c>
      <c r="D16385" s="1" t="str">
        <f t="shared" si="2425"/>
        <v>21:0223</v>
      </c>
      <c r="E16385" t="s">
        <v>63827</v>
      </c>
      <c r="F16385" t="s">
        <v>63828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 t="s">
        <v>2120</v>
      </c>
      <c r="P16385" t="s">
        <v>356</v>
      </c>
      <c r="Q16385" t="s">
        <v>653</v>
      </c>
    </row>
    <row r="16386" spans="1:17" hidden="1" x14ac:dyDescent="0.25">
      <c r="A16386" t="s">
        <v>63829</v>
      </c>
      <c r="B16386" t="s">
        <v>63830</v>
      </c>
      <c r="C16386" s="1" t="str">
        <f t="shared" si="2424"/>
        <v>21:0793</v>
      </c>
      <c r="D16386" s="1" t="str">
        <f t="shared" si="2425"/>
        <v>21:0223</v>
      </c>
      <c r="E16386" t="s">
        <v>63831</v>
      </c>
      <c r="F16386" t="s">
        <v>63832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 t="s">
        <v>21</v>
      </c>
      <c r="P16386" t="s">
        <v>1515</v>
      </c>
      <c r="Q16386" t="s">
        <v>198</v>
      </c>
    </row>
    <row r="16387" spans="1:17" hidden="1" x14ac:dyDescent="0.25">
      <c r="A16387" t="s">
        <v>63833</v>
      </c>
      <c r="B16387" t="s">
        <v>63834</v>
      </c>
      <c r="C16387" s="1" t="str">
        <f t="shared" si="2424"/>
        <v>21:0793</v>
      </c>
      <c r="D16387" s="1" t="str">
        <f>HYPERLINK("http://geochem.nrcan.gc.ca/cdogs/content/svy/svy_e.htm", "")</f>
        <v/>
      </c>
      <c r="G16387" s="1" t="str">
        <f>HYPERLINK("http://geochem.nrcan.gc.ca/cdogs/content/cr_/cr_00087_e.htm", "87")</f>
        <v>87</v>
      </c>
      <c r="J16387" t="s">
        <v>11703</v>
      </c>
      <c r="K16387" t="s">
        <v>11704</v>
      </c>
      <c r="O16387" t="s">
        <v>2129</v>
      </c>
      <c r="P16387" t="s">
        <v>2212</v>
      </c>
      <c r="Q16387" t="s">
        <v>35</v>
      </c>
    </row>
    <row r="16388" spans="1:17" hidden="1" x14ac:dyDescent="0.25">
      <c r="A16388" t="s">
        <v>63835</v>
      </c>
      <c r="B16388" t="s">
        <v>63836</v>
      </c>
      <c r="C16388" s="1" t="str">
        <f t="shared" si="2424"/>
        <v>21:0793</v>
      </c>
      <c r="D16388" s="1" t="str">
        <f t="shared" ref="D16388:D16419" si="2428">HYPERLINK("http://geochem.nrcan.gc.ca/cdogs/content/svy/svy210223_e.htm", "21:0223")</f>
        <v>21:0223</v>
      </c>
      <c r="E16388" t="s">
        <v>63837</v>
      </c>
      <c r="F16388" t="s">
        <v>63838</v>
      </c>
      <c r="H16388">
        <v>63.912659300000001</v>
      </c>
      <c r="I16388">
        <v>-132.33327980000001</v>
      </c>
      <c r="J16388" s="1" t="str">
        <f t="shared" ref="J16388:J16419" si="2429">HYPERLINK("http://geochem.nrcan.gc.ca/cdogs/content/kwd/kwd020018_e.htm", "Fluid (stream)")</f>
        <v>Fluid (stream)</v>
      </c>
      <c r="K16388" s="1" t="str">
        <f t="shared" ref="K16388:K16419" si="2430">HYPERLINK("http://geochem.nrcan.gc.ca/cdogs/content/kwd/kwd080007_e.htm", "Untreated Water")</f>
        <v>Untreated Water</v>
      </c>
      <c r="O16388" t="s">
        <v>220</v>
      </c>
      <c r="P16388" t="s">
        <v>22</v>
      </c>
      <c r="Q16388" t="s">
        <v>365</v>
      </c>
    </row>
    <row r="16389" spans="1:17" hidden="1" x14ac:dyDescent="0.25">
      <c r="A16389" t="s">
        <v>63839</v>
      </c>
      <c r="B16389" t="s">
        <v>63840</v>
      </c>
      <c r="C16389" s="1" t="str">
        <f t="shared" si="2424"/>
        <v>21:0793</v>
      </c>
      <c r="D16389" s="1" t="str">
        <f t="shared" si="2428"/>
        <v>21:0223</v>
      </c>
      <c r="E16389" t="s">
        <v>63841</v>
      </c>
      <c r="F16389" t="s">
        <v>63842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 t="s">
        <v>21</v>
      </c>
      <c r="P16389" t="s">
        <v>583</v>
      </c>
      <c r="Q16389" t="s">
        <v>392</v>
      </c>
    </row>
    <row r="16390" spans="1:17" hidden="1" x14ac:dyDescent="0.25">
      <c r="A16390" t="s">
        <v>63843</v>
      </c>
      <c r="B16390" t="s">
        <v>63844</v>
      </c>
      <c r="C16390" s="1" t="str">
        <f t="shared" si="2424"/>
        <v>21:0793</v>
      </c>
      <c r="D16390" s="1" t="str">
        <f t="shared" si="2428"/>
        <v>21:0223</v>
      </c>
      <c r="E16390" t="s">
        <v>63845</v>
      </c>
      <c r="F16390" t="s">
        <v>63846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 t="s">
        <v>244</v>
      </c>
      <c r="P16390" t="s">
        <v>22</v>
      </c>
      <c r="Q16390" t="s">
        <v>522</v>
      </c>
    </row>
    <row r="16391" spans="1:17" hidden="1" x14ac:dyDescent="0.25">
      <c r="A16391" t="s">
        <v>63847</v>
      </c>
      <c r="B16391" t="s">
        <v>63848</v>
      </c>
      <c r="C16391" s="1" t="str">
        <f t="shared" si="2424"/>
        <v>21:0793</v>
      </c>
      <c r="D16391" s="1" t="str">
        <f t="shared" si="2428"/>
        <v>21:0223</v>
      </c>
      <c r="E16391" t="s">
        <v>63849</v>
      </c>
      <c r="F16391" t="s">
        <v>63850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 t="s">
        <v>2120</v>
      </c>
      <c r="P16391" t="s">
        <v>356</v>
      </c>
      <c r="Q16391" t="s">
        <v>398</v>
      </c>
    </row>
    <row r="16392" spans="1:17" hidden="1" x14ac:dyDescent="0.25">
      <c r="A16392" t="s">
        <v>63851</v>
      </c>
      <c r="B16392" t="s">
        <v>63852</v>
      </c>
      <c r="C16392" s="1" t="str">
        <f t="shared" si="2424"/>
        <v>21:0793</v>
      </c>
      <c r="D16392" s="1" t="str">
        <f t="shared" si="2428"/>
        <v>21:0223</v>
      </c>
      <c r="E16392" t="s">
        <v>63849</v>
      </c>
      <c r="F16392" t="s">
        <v>63853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 t="s">
        <v>2379</v>
      </c>
      <c r="P16392" t="s">
        <v>356</v>
      </c>
      <c r="Q16392" t="s">
        <v>398</v>
      </c>
    </row>
    <row r="16393" spans="1:17" hidden="1" x14ac:dyDescent="0.25">
      <c r="A16393" t="s">
        <v>63854</v>
      </c>
      <c r="B16393" t="s">
        <v>63855</v>
      </c>
      <c r="C16393" s="1" t="str">
        <f t="shared" si="2424"/>
        <v>21:0793</v>
      </c>
      <c r="D16393" s="1" t="str">
        <f t="shared" si="2428"/>
        <v>21:0223</v>
      </c>
      <c r="E16393" t="s">
        <v>63856</v>
      </c>
      <c r="F16393" t="s">
        <v>63857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 t="s">
        <v>21</v>
      </c>
      <c r="P16393" t="s">
        <v>356</v>
      </c>
      <c r="Q16393" t="s">
        <v>522</v>
      </c>
    </row>
    <row r="16394" spans="1:17" hidden="1" x14ac:dyDescent="0.25">
      <c r="A16394" t="s">
        <v>63858</v>
      </c>
      <c r="B16394" t="s">
        <v>63859</v>
      </c>
      <c r="C16394" s="1" t="str">
        <f t="shared" si="2424"/>
        <v>21:0793</v>
      </c>
      <c r="D16394" s="1" t="str">
        <f t="shared" si="2428"/>
        <v>21:0223</v>
      </c>
      <c r="E16394" t="s">
        <v>63860</v>
      </c>
      <c r="F16394" t="s">
        <v>63861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 t="s">
        <v>4378</v>
      </c>
      <c r="P16394" t="s">
        <v>45</v>
      </c>
      <c r="Q16394" t="s">
        <v>398</v>
      </c>
    </row>
    <row r="16395" spans="1:17" hidden="1" x14ac:dyDescent="0.25">
      <c r="A16395" t="s">
        <v>63862</v>
      </c>
      <c r="B16395" t="s">
        <v>63863</v>
      </c>
      <c r="C16395" s="1" t="str">
        <f t="shared" si="2424"/>
        <v>21:0793</v>
      </c>
      <c r="D16395" s="1" t="str">
        <f t="shared" si="2428"/>
        <v>21:0223</v>
      </c>
      <c r="E16395" t="s">
        <v>63864</v>
      </c>
      <c r="F16395" t="s">
        <v>63865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 t="s">
        <v>17169</v>
      </c>
      <c r="P16395" t="s">
        <v>356</v>
      </c>
      <c r="Q16395" t="s">
        <v>653</v>
      </c>
    </row>
    <row r="16396" spans="1:17" hidden="1" x14ac:dyDescent="0.25">
      <c r="A16396" t="s">
        <v>63866</v>
      </c>
      <c r="B16396" t="s">
        <v>63867</v>
      </c>
      <c r="C16396" s="1" t="str">
        <f t="shared" si="2424"/>
        <v>21:0793</v>
      </c>
      <c r="D16396" s="1" t="str">
        <f t="shared" si="2428"/>
        <v>21:0223</v>
      </c>
      <c r="E16396" t="s">
        <v>63868</v>
      </c>
      <c r="F16396" t="s">
        <v>63869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 t="s">
        <v>21</v>
      </c>
      <c r="P16396" t="s">
        <v>45</v>
      </c>
      <c r="Q16396" t="s">
        <v>653</v>
      </c>
    </row>
    <row r="16397" spans="1:17" hidden="1" x14ac:dyDescent="0.25">
      <c r="A16397" t="s">
        <v>63870</v>
      </c>
      <c r="B16397" t="s">
        <v>63871</v>
      </c>
      <c r="C16397" s="1" t="str">
        <f t="shared" si="2424"/>
        <v>21:0793</v>
      </c>
      <c r="D16397" s="1" t="str">
        <f t="shared" si="2428"/>
        <v>21:0223</v>
      </c>
      <c r="E16397" t="s">
        <v>63872</v>
      </c>
      <c r="F16397" t="s">
        <v>63873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 t="s">
        <v>21</v>
      </c>
      <c r="P16397" t="s">
        <v>87</v>
      </c>
      <c r="Q16397" t="s">
        <v>398</v>
      </c>
    </row>
    <row r="16398" spans="1:17" hidden="1" x14ac:dyDescent="0.25">
      <c r="A16398" t="s">
        <v>63874</v>
      </c>
      <c r="B16398" t="s">
        <v>63875</v>
      </c>
      <c r="C16398" s="1" t="str">
        <f t="shared" si="2424"/>
        <v>21:0793</v>
      </c>
      <c r="D16398" s="1" t="str">
        <f t="shared" si="2428"/>
        <v>21:0223</v>
      </c>
      <c r="E16398" t="s">
        <v>63876</v>
      </c>
      <c r="F16398" t="s">
        <v>63877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 t="s">
        <v>244</v>
      </c>
      <c r="P16398" t="s">
        <v>87</v>
      </c>
      <c r="Q16398" t="s">
        <v>522</v>
      </c>
    </row>
    <row r="16399" spans="1:17" hidden="1" x14ac:dyDescent="0.25">
      <c r="A16399" t="s">
        <v>63878</v>
      </c>
      <c r="B16399" t="s">
        <v>63879</v>
      </c>
      <c r="C16399" s="1" t="str">
        <f t="shared" si="2424"/>
        <v>21:0793</v>
      </c>
      <c r="D16399" s="1" t="str">
        <f t="shared" si="2428"/>
        <v>21:0223</v>
      </c>
      <c r="E16399" t="s">
        <v>63880</v>
      </c>
      <c r="F16399" t="s">
        <v>63881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 t="s">
        <v>244</v>
      </c>
      <c r="P16399" t="s">
        <v>87</v>
      </c>
      <c r="Q16399" t="s">
        <v>398</v>
      </c>
    </row>
    <row r="16400" spans="1:17" hidden="1" x14ac:dyDescent="0.25">
      <c r="A16400" t="s">
        <v>63882</v>
      </c>
      <c r="B16400" t="s">
        <v>63883</v>
      </c>
      <c r="C16400" s="1" t="str">
        <f t="shared" si="2424"/>
        <v>21:0793</v>
      </c>
      <c r="D16400" s="1" t="str">
        <f t="shared" si="2428"/>
        <v>21:0223</v>
      </c>
      <c r="E16400" t="s">
        <v>63884</v>
      </c>
      <c r="F16400" t="s">
        <v>63885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 t="s">
        <v>2379</v>
      </c>
      <c r="P16400" t="s">
        <v>45</v>
      </c>
      <c r="Q16400" t="s">
        <v>653</v>
      </c>
    </row>
    <row r="16401" spans="1:17" hidden="1" x14ac:dyDescent="0.25">
      <c r="A16401" t="s">
        <v>63886</v>
      </c>
      <c r="B16401" t="s">
        <v>63887</v>
      </c>
      <c r="C16401" s="1" t="str">
        <f t="shared" si="2424"/>
        <v>21:0793</v>
      </c>
      <c r="D16401" s="1" t="str">
        <f t="shared" si="2428"/>
        <v>21:0223</v>
      </c>
      <c r="E16401" t="s">
        <v>63888</v>
      </c>
      <c r="F16401" t="s">
        <v>63889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 t="s">
        <v>64</v>
      </c>
      <c r="P16401" t="s">
        <v>87</v>
      </c>
      <c r="Q16401" t="s">
        <v>653</v>
      </c>
    </row>
    <row r="16402" spans="1:17" hidden="1" x14ac:dyDescent="0.25">
      <c r="A16402" t="s">
        <v>63890</v>
      </c>
      <c r="B16402" t="s">
        <v>63891</v>
      </c>
      <c r="C16402" s="1" t="str">
        <f t="shared" si="2424"/>
        <v>21:0793</v>
      </c>
      <c r="D16402" s="1" t="str">
        <f t="shared" si="2428"/>
        <v>21:0223</v>
      </c>
      <c r="E16402" t="s">
        <v>63892</v>
      </c>
      <c r="F16402" t="s">
        <v>63893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 t="s">
        <v>1597</v>
      </c>
      <c r="P16402" t="s">
        <v>356</v>
      </c>
      <c r="Q16402" t="s">
        <v>398</v>
      </c>
    </row>
    <row r="16403" spans="1:17" hidden="1" x14ac:dyDescent="0.25">
      <c r="A16403" t="s">
        <v>63894</v>
      </c>
      <c r="B16403" t="s">
        <v>63895</v>
      </c>
      <c r="C16403" s="1" t="str">
        <f t="shared" si="2424"/>
        <v>21:0793</v>
      </c>
      <c r="D16403" s="1" t="str">
        <f t="shared" si="2428"/>
        <v>21:0223</v>
      </c>
      <c r="E16403" t="s">
        <v>63896</v>
      </c>
      <c r="F16403" t="s">
        <v>63897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 t="s">
        <v>158</v>
      </c>
      <c r="P16403" t="s">
        <v>583</v>
      </c>
      <c r="Q16403" t="s">
        <v>5130</v>
      </c>
    </row>
    <row r="16404" spans="1:17" hidden="1" x14ac:dyDescent="0.25">
      <c r="A16404" t="s">
        <v>63898</v>
      </c>
      <c r="B16404" t="s">
        <v>63899</v>
      </c>
      <c r="C16404" s="1" t="str">
        <f t="shared" si="2424"/>
        <v>21:0793</v>
      </c>
      <c r="D16404" s="1" t="str">
        <f t="shared" si="2428"/>
        <v>21:0223</v>
      </c>
      <c r="E16404" t="s">
        <v>63900</v>
      </c>
      <c r="F16404" t="s">
        <v>63901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 t="s">
        <v>64</v>
      </c>
      <c r="P16404" t="s">
        <v>45</v>
      </c>
      <c r="Q16404" t="s">
        <v>522</v>
      </c>
    </row>
    <row r="16405" spans="1:17" hidden="1" x14ac:dyDescent="0.25">
      <c r="A16405" t="s">
        <v>63902</v>
      </c>
      <c r="B16405" t="s">
        <v>63903</v>
      </c>
      <c r="C16405" s="1" t="str">
        <f t="shared" si="2424"/>
        <v>21:0793</v>
      </c>
      <c r="D16405" s="1" t="str">
        <f t="shared" si="2428"/>
        <v>21:0223</v>
      </c>
      <c r="E16405" t="s">
        <v>63904</v>
      </c>
      <c r="F16405" t="s">
        <v>63905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 t="s">
        <v>21</v>
      </c>
      <c r="P16405" t="s">
        <v>45</v>
      </c>
      <c r="Q16405" t="s">
        <v>35</v>
      </c>
    </row>
    <row r="16406" spans="1:17" hidden="1" x14ac:dyDescent="0.25">
      <c r="A16406" t="s">
        <v>63906</v>
      </c>
      <c r="B16406" t="s">
        <v>63907</v>
      </c>
      <c r="C16406" s="1" t="str">
        <f t="shared" si="2424"/>
        <v>21:0793</v>
      </c>
      <c r="D16406" s="1" t="str">
        <f t="shared" si="2428"/>
        <v>21:0223</v>
      </c>
      <c r="E16406" t="s">
        <v>63908</v>
      </c>
      <c r="F16406" t="s">
        <v>63909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 t="s">
        <v>21</v>
      </c>
      <c r="P16406" t="s">
        <v>356</v>
      </c>
      <c r="Q16406" t="s">
        <v>59</v>
      </c>
    </row>
    <row r="16407" spans="1:17" hidden="1" x14ac:dyDescent="0.25">
      <c r="A16407" t="s">
        <v>63910</v>
      </c>
      <c r="B16407" t="s">
        <v>63911</v>
      </c>
      <c r="C16407" s="1" t="str">
        <f t="shared" si="2424"/>
        <v>21:0793</v>
      </c>
      <c r="D16407" s="1" t="str">
        <f t="shared" si="2428"/>
        <v>21:0223</v>
      </c>
      <c r="E16407" t="s">
        <v>63912</v>
      </c>
      <c r="F16407" t="s">
        <v>63913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 t="s">
        <v>21</v>
      </c>
      <c r="P16407" t="s">
        <v>45</v>
      </c>
      <c r="Q16407" t="s">
        <v>392</v>
      </c>
    </row>
    <row r="16408" spans="1:17" hidden="1" x14ac:dyDescent="0.25">
      <c r="A16408" t="s">
        <v>63914</v>
      </c>
      <c r="B16408" t="s">
        <v>63915</v>
      </c>
      <c r="C16408" s="1" t="str">
        <f t="shared" si="2424"/>
        <v>21:0793</v>
      </c>
      <c r="D16408" s="1" t="str">
        <f t="shared" si="2428"/>
        <v>21:0223</v>
      </c>
      <c r="E16408" t="s">
        <v>63912</v>
      </c>
      <c r="F16408" t="s">
        <v>63916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 t="s">
        <v>21</v>
      </c>
      <c r="P16408" t="s">
        <v>87</v>
      </c>
      <c r="Q16408" t="s">
        <v>392</v>
      </c>
    </row>
    <row r="16409" spans="1:17" hidden="1" x14ac:dyDescent="0.25">
      <c r="A16409" t="s">
        <v>63917</v>
      </c>
      <c r="B16409" t="s">
        <v>63918</v>
      </c>
      <c r="C16409" s="1" t="str">
        <f t="shared" si="2424"/>
        <v>21:0793</v>
      </c>
      <c r="D16409" s="1" t="str">
        <f t="shared" si="2428"/>
        <v>21:0223</v>
      </c>
      <c r="E16409" t="s">
        <v>63919</v>
      </c>
      <c r="F16409" t="s">
        <v>63920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 t="s">
        <v>21</v>
      </c>
      <c r="P16409" t="s">
        <v>45</v>
      </c>
      <c r="Q16409" t="s">
        <v>23</v>
      </c>
    </row>
    <row r="16410" spans="1:17" hidden="1" x14ac:dyDescent="0.25">
      <c r="A16410" t="s">
        <v>63921</v>
      </c>
      <c r="B16410" t="s">
        <v>63922</v>
      </c>
      <c r="C16410" s="1" t="str">
        <f t="shared" si="2424"/>
        <v>21:0793</v>
      </c>
      <c r="D16410" s="1" t="str">
        <f t="shared" si="2428"/>
        <v>21:0223</v>
      </c>
      <c r="E16410" t="s">
        <v>63923</v>
      </c>
      <c r="F16410" t="s">
        <v>63924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 t="s">
        <v>21</v>
      </c>
      <c r="P16410" t="s">
        <v>583</v>
      </c>
      <c r="Q16410" t="s">
        <v>59</v>
      </c>
    </row>
    <row r="16411" spans="1:17" hidden="1" x14ac:dyDescent="0.25">
      <c r="A16411" t="s">
        <v>63925</v>
      </c>
      <c r="B16411" t="s">
        <v>63926</v>
      </c>
      <c r="C16411" s="1" t="str">
        <f t="shared" si="2424"/>
        <v>21:0793</v>
      </c>
      <c r="D16411" s="1" t="str">
        <f t="shared" si="2428"/>
        <v>21:0223</v>
      </c>
      <c r="E16411" t="s">
        <v>63927</v>
      </c>
      <c r="F16411" t="s">
        <v>63928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 t="s">
        <v>21</v>
      </c>
      <c r="P16411" t="s">
        <v>356</v>
      </c>
      <c r="Q16411" t="s">
        <v>392</v>
      </c>
    </row>
    <row r="16412" spans="1:17" hidden="1" x14ac:dyDescent="0.25">
      <c r="A16412" t="s">
        <v>63929</v>
      </c>
      <c r="B16412" t="s">
        <v>63930</v>
      </c>
      <c r="C16412" s="1" t="str">
        <f t="shared" si="2424"/>
        <v>21:0793</v>
      </c>
      <c r="D16412" s="1" t="str">
        <f t="shared" si="2428"/>
        <v>21:0223</v>
      </c>
      <c r="E16412" t="s">
        <v>63931</v>
      </c>
      <c r="F16412" t="s">
        <v>63932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 t="s">
        <v>21</v>
      </c>
      <c r="P16412" t="s">
        <v>583</v>
      </c>
      <c r="Q16412" t="s">
        <v>35</v>
      </c>
    </row>
    <row r="16413" spans="1:17" hidden="1" x14ac:dyDescent="0.25">
      <c r="A16413" t="s">
        <v>63933</v>
      </c>
      <c r="B16413" t="s">
        <v>63934</v>
      </c>
      <c r="C16413" s="1" t="str">
        <f t="shared" si="2424"/>
        <v>21:0793</v>
      </c>
      <c r="D16413" s="1" t="str">
        <f t="shared" si="2428"/>
        <v>21:0223</v>
      </c>
      <c r="E16413" t="s">
        <v>63935</v>
      </c>
      <c r="F16413" t="s">
        <v>63936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 t="s">
        <v>21</v>
      </c>
      <c r="P16413" t="s">
        <v>2212</v>
      </c>
      <c r="Q16413" t="s">
        <v>23</v>
      </c>
    </row>
    <row r="16414" spans="1:17" hidden="1" x14ac:dyDescent="0.25">
      <c r="A16414" t="s">
        <v>63937</v>
      </c>
      <c r="B16414" t="s">
        <v>63938</v>
      </c>
      <c r="C16414" s="1" t="str">
        <f t="shared" si="2424"/>
        <v>21:0793</v>
      </c>
      <c r="D16414" s="1" t="str">
        <f t="shared" si="2428"/>
        <v>21:0223</v>
      </c>
      <c r="E16414" t="s">
        <v>63939</v>
      </c>
      <c r="F16414" t="s">
        <v>63940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  <c r="O16414" t="s">
        <v>108</v>
      </c>
      <c r="P16414" t="s">
        <v>108</v>
      </c>
      <c r="Q16414" t="s">
        <v>108</v>
      </c>
    </row>
    <row r="16415" spans="1:17" hidden="1" x14ac:dyDescent="0.25">
      <c r="A16415" t="s">
        <v>63941</v>
      </c>
      <c r="B16415" t="s">
        <v>63942</v>
      </c>
      <c r="C16415" s="1" t="str">
        <f t="shared" si="2424"/>
        <v>21:0793</v>
      </c>
      <c r="D16415" s="1" t="str">
        <f t="shared" si="2428"/>
        <v>21:0223</v>
      </c>
      <c r="E16415" t="s">
        <v>63943</v>
      </c>
      <c r="F16415" t="s">
        <v>63944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 t="s">
        <v>21</v>
      </c>
      <c r="P16415" t="s">
        <v>5755</v>
      </c>
      <c r="Q16415" t="s">
        <v>198</v>
      </c>
    </row>
    <row r="16416" spans="1:17" hidden="1" x14ac:dyDescent="0.25">
      <c r="A16416" t="s">
        <v>63945</v>
      </c>
      <c r="B16416" t="s">
        <v>63946</v>
      </c>
      <c r="C16416" s="1" t="str">
        <f t="shared" si="2424"/>
        <v>21:0793</v>
      </c>
      <c r="D16416" s="1" t="str">
        <f t="shared" si="2428"/>
        <v>21:0223</v>
      </c>
      <c r="E16416" t="s">
        <v>63947</v>
      </c>
      <c r="F16416" t="s">
        <v>63948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 t="s">
        <v>244</v>
      </c>
      <c r="P16416" t="s">
        <v>5755</v>
      </c>
      <c r="Q16416" t="s">
        <v>653</v>
      </c>
    </row>
    <row r="16417" spans="1:17" hidden="1" x14ac:dyDescent="0.25">
      <c r="A16417" t="s">
        <v>63949</v>
      </c>
      <c r="B16417" t="s">
        <v>63950</v>
      </c>
      <c r="C16417" s="1" t="str">
        <f t="shared" si="2424"/>
        <v>21:0793</v>
      </c>
      <c r="D16417" s="1" t="str">
        <f t="shared" si="2428"/>
        <v>21:0223</v>
      </c>
      <c r="E16417" t="s">
        <v>63951</v>
      </c>
      <c r="F16417" t="s">
        <v>63952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 t="s">
        <v>5563</v>
      </c>
      <c r="P16417" t="s">
        <v>880</v>
      </c>
      <c r="Q16417" t="s">
        <v>522</v>
      </c>
    </row>
    <row r="16418" spans="1:17" hidden="1" x14ac:dyDescent="0.25">
      <c r="A16418" t="s">
        <v>63953</v>
      </c>
      <c r="B16418" t="s">
        <v>63954</v>
      </c>
      <c r="C16418" s="1" t="str">
        <f t="shared" si="2424"/>
        <v>21:0793</v>
      </c>
      <c r="D16418" s="1" t="str">
        <f t="shared" si="2428"/>
        <v>21:0223</v>
      </c>
      <c r="E16418" t="s">
        <v>63955</v>
      </c>
      <c r="F16418" t="s">
        <v>63956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 t="s">
        <v>21</v>
      </c>
      <c r="P16418" t="s">
        <v>16918</v>
      </c>
      <c r="Q16418" t="s">
        <v>59</v>
      </c>
    </row>
    <row r="16419" spans="1:17" hidden="1" x14ac:dyDescent="0.25">
      <c r="A16419" t="s">
        <v>63957</v>
      </c>
      <c r="B16419" t="s">
        <v>63958</v>
      </c>
      <c r="C16419" s="1" t="str">
        <f t="shared" si="2424"/>
        <v>21:0793</v>
      </c>
      <c r="D16419" s="1" t="str">
        <f t="shared" si="2428"/>
        <v>21:0223</v>
      </c>
      <c r="E16419" t="s">
        <v>63959</v>
      </c>
      <c r="F16419" t="s">
        <v>63960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 t="s">
        <v>21</v>
      </c>
      <c r="P16419" t="s">
        <v>2212</v>
      </c>
      <c r="Q16419" t="s">
        <v>392</v>
      </c>
    </row>
    <row r="16420" spans="1:17" hidden="1" x14ac:dyDescent="0.25">
      <c r="A16420" t="s">
        <v>63961</v>
      </c>
      <c r="B16420" t="s">
        <v>63962</v>
      </c>
      <c r="C16420" s="1" t="str">
        <f t="shared" si="2424"/>
        <v>21:0793</v>
      </c>
      <c r="D16420" s="1" t="str">
        <f>HYPERLINK("http://geochem.nrcan.gc.ca/cdogs/content/svy/svy_e.htm", "")</f>
        <v/>
      </c>
      <c r="G16420" s="1" t="str">
        <f>HYPERLINK("http://geochem.nrcan.gc.ca/cdogs/content/cr_/cr_00088_e.htm", "88")</f>
        <v>88</v>
      </c>
      <c r="J16420" t="s">
        <v>11703</v>
      </c>
      <c r="K16420" t="s">
        <v>11704</v>
      </c>
      <c r="O16420" t="s">
        <v>64</v>
      </c>
      <c r="P16420" t="s">
        <v>2943</v>
      </c>
      <c r="Q16420" t="s">
        <v>365</v>
      </c>
    </row>
    <row r="16421" spans="1:17" hidden="1" x14ac:dyDescent="0.25">
      <c r="A16421" t="s">
        <v>63963</v>
      </c>
      <c r="B16421" t="s">
        <v>63964</v>
      </c>
      <c r="C16421" s="1" t="str">
        <f t="shared" si="2424"/>
        <v>21:0793</v>
      </c>
      <c r="D16421" s="1" t="str">
        <f t="shared" ref="D16421:D16439" si="2431">HYPERLINK("http://geochem.nrcan.gc.ca/cdogs/content/svy/svy210223_e.htm", "21:0223")</f>
        <v>21:0223</v>
      </c>
      <c r="E16421" t="s">
        <v>63965</v>
      </c>
      <c r="F16421" t="s">
        <v>63966</v>
      </c>
      <c r="H16421">
        <v>63.561804600000002</v>
      </c>
      <c r="I16421">
        <v>-132.50641010000001</v>
      </c>
      <c r="J16421" s="1" t="str">
        <f t="shared" ref="J16421:J16439" si="2432">HYPERLINK("http://geochem.nrcan.gc.ca/cdogs/content/kwd/kwd020018_e.htm", "Fluid (stream)")</f>
        <v>Fluid (stream)</v>
      </c>
      <c r="K16421" s="1" t="str">
        <f t="shared" ref="K16421:K16439" si="2433">HYPERLINK("http://geochem.nrcan.gc.ca/cdogs/content/kwd/kwd080007_e.htm", "Untreated Water")</f>
        <v>Untreated Water</v>
      </c>
      <c r="O16421" t="s">
        <v>16522</v>
      </c>
      <c r="P16421" t="s">
        <v>583</v>
      </c>
      <c r="Q16421" t="s">
        <v>653</v>
      </c>
    </row>
    <row r="16422" spans="1:17" hidden="1" x14ac:dyDescent="0.25">
      <c r="A16422" t="s">
        <v>63967</v>
      </c>
      <c r="B16422" t="s">
        <v>63968</v>
      </c>
      <c r="C16422" s="1" t="str">
        <f t="shared" si="2424"/>
        <v>21:0793</v>
      </c>
      <c r="D16422" s="1" t="str">
        <f t="shared" si="2431"/>
        <v>21:0223</v>
      </c>
      <c r="E16422" t="s">
        <v>63969</v>
      </c>
      <c r="F16422" t="s">
        <v>63970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 t="s">
        <v>64</v>
      </c>
      <c r="P16422" t="s">
        <v>45</v>
      </c>
      <c r="Q16422" t="s">
        <v>392</v>
      </c>
    </row>
    <row r="16423" spans="1:17" hidden="1" x14ac:dyDescent="0.25">
      <c r="A16423" t="s">
        <v>63971</v>
      </c>
      <c r="B16423" t="s">
        <v>63972</v>
      </c>
      <c r="C16423" s="1" t="str">
        <f t="shared" si="2424"/>
        <v>21:0793</v>
      </c>
      <c r="D16423" s="1" t="str">
        <f t="shared" si="2431"/>
        <v>21:0223</v>
      </c>
      <c r="E16423" t="s">
        <v>63973</v>
      </c>
      <c r="F16423" t="s">
        <v>63974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 t="s">
        <v>17169</v>
      </c>
      <c r="P16423" t="s">
        <v>45</v>
      </c>
      <c r="Q16423" t="s">
        <v>398</v>
      </c>
    </row>
    <row r="16424" spans="1:17" hidden="1" x14ac:dyDescent="0.25">
      <c r="A16424" t="s">
        <v>63975</v>
      </c>
      <c r="B16424" t="s">
        <v>63976</v>
      </c>
      <c r="C16424" s="1" t="str">
        <f t="shared" ref="C16424:C16487" si="2434">HYPERLINK("http://geochem.nrcan.gc.ca/cdogs/content/bdl/bdl210793_e.htm", "21:0793")</f>
        <v>21:0793</v>
      </c>
      <c r="D16424" s="1" t="str">
        <f t="shared" si="2431"/>
        <v>21:0223</v>
      </c>
      <c r="E16424" t="s">
        <v>63977</v>
      </c>
      <c r="F16424" t="s">
        <v>63978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 t="s">
        <v>4148</v>
      </c>
      <c r="P16424" t="s">
        <v>45</v>
      </c>
      <c r="Q16424" t="s">
        <v>398</v>
      </c>
    </row>
    <row r="16425" spans="1:17" hidden="1" x14ac:dyDescent="0.25">
      <c r="A16425" t="s">
        <v>63979</v>
      </c>
      <c r="B16425" t="s">
        <v>63980</v>
      </c>
      <c r="C16425" s="1" t="str">
        <f t="shared" si="2434"/>
        <v>21:0793</v>
      </c>
      <c r="D16425" s="1" t="str">
        <f t="shared" si="2431"/>
        <v>21:0223</v>
      </c>
      <c r="E16425" t="s">
        <v>63981</v>
      </c>
      <c r="F16425" t="s">
        <v>63982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 t="s">
        <v>2120</v>
      </c>
      <c r="P16425" t="s">
        <v>356</v>
      </c>
      <c r="Q16425" t="s">
        <v>398</v>
      </c>
    </row>
    <row r="16426" spans="1:17" hidden="1" x14ac:dyDescent="0.25">
      <c r="A16426" t="s">
        <v>63983</v>
      </c>
      <c r="B16426" t="s">
        <v>63984</v>
      </c>
      <c r="C16426" s="1" t="str">
        <f t="shared" si="2434"/>
        <v>21:0793</v>
      </c>
      <c r="D16426" s="1" t="str">
        <f t="shared" si="2431"/>
        <v>21:0223</v>
      </c>
      <c r="E16426" t="s">
        <v>63981</v>
      </c>
      <c r="F16426" t="s">
        <v>63985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 t="s">
        <v>2120</v>
      </c>
      <c r="P16426" t="s">
        <v>22</v>
      </c>
      <c r="Q16426" t="s">
        <v>398</v>
      </c>
    </row>
    <row r="16427" spans="1:17" hidden="1" x14ac:dyDescent="0.25">
      <c r="A16427" t="s">
        <v>63986</v>
      </c>
      <c r="B16427" t="s">
        <v>63987</v>
      </c>
      <c r="C16427" s="1" t="str">
        <f t="shared" si="2434"/>
        <v>21:0793</v>
      </c>
      <c r="D16427" s="1" t="str">
        <f t="shared" si="2431"/>
        <v>21:0223</v>
      </c>
      <c r="E16427" t="s">
        <v>63988</v>
      </c>
      <c r="F16427" t="s">
        <v>63989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 t="s">
        <v>2120</v>
      </c>
      <c r="P16427" t="s">
        <v>22</v>
      </c>
      <c r="Q16427" t="s">
        <v>398</v>
      </c>
    </row>
    <row r="16428" spans="1:17" hidden="1" x14ac:dyDescent="0.25">
      <c r="A16428" t="s">
        <v>63990</v>
      </c>
      <c r="B16428" t="s">
        <v>63991</v>
      </c>
      <c r="C16428" s="1" t="str">
        <f t="shared" si="2434"/>
        <v>21:0793</v>
      </c>
      <c r="D16428" s="1" t="str">
        <f t="shared" si="2431"/>
        <v>21:0223</v>
      </c>
      <c r="E16428" t="s">
        <v>63992</v>
      </c>
      <c r="F16428" t="s">
        <v>63993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 t="s">
        <v>2120</v>
      </c>
      <c r="P16428" t="s">
        <v>2212</v>
      </c>
      <c r="Q16428" t="s">
        <v>653</v>
      </c>
    </row>
    <row r="16429" spans="1:17" hidden="1" x14ac:dyDescent="0.25">
      <c r="A16429" t="s">
        <v>63994</v>
      </c>
      <c r="B16429" t="s">
        <v>63995</v>
      </c>
      <c r="C16429" s="1" t="str">
        <f t="shared" si="2434"/>
        <v>21:0793</v>
      </c>
      <c r="D16429" s="1" t="str">
        <f t="shared" si="2431"/>
        <v>21:0223</v>
      </c>
      <c r="E16429" t="s">
        <v>63996</v>
      </c>
      <c r="F16429" t="s">
        <v>63997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 t="s">
        <v>3419</v>
      </c>
      <c r="P16429" t="s">
        <v>22</v>
      </c>
      <c r="Q16429" t="s">
        <v>365</v>
      </c>
    </row>
    <row r="16430" spans="1:17" hidden="1" x14ac:dyDescent="0.25">
      <c r="A16430" t="s">
        <v>63998</v>
      </c>
      <c r="B16430" t="s">
        <v>63999</v>
      </c>
      <c r="C16430" s="1" t="str">
        <f t="shared" si="2434"/>
        <v>21:0793</v>
      </c>
      <c r="D16430" s="1" t="str">
        <f t="shared" si="2431"/>
        <v>21:0223</v>
      </c>
      <c r="E16430" t="s">
        <v>64000</v>
      </c>
      <c r="F16430" t="s">
        <v>64001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 t="s">
        <v>5563</v>
      </c>
      <c r="P16430" t="s">
        <v>583</v>
      </c>
      <c r="Q16430" t="s">
        <v>398</v>
      </c>
    </row>
    <row r="16431" spans="1:17" hidden="1" x14ac:dyDescent="0.25">
      <c r="A16431" t="s">
        <v>64002</v>
      </c>
      <c r="B16431" t="s">
        <v>64003</v>
      </c>
      <c r="C16431" s="1" t="str">
        <f t="shared" si="2434"/>
        <v>21:0793</v>
      </c>
      <c r="D16431" s="1" t="str">
        <f t="shared" si="2431"/>
        <v>21:0223</v>
      </c>
      <c r="E16431" t="s">
        <v>64004</v>
      </c>
      <c r="F16431" t="s">
        <v>64005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 t="s">
        <v>4378</v>
      </c>
      <c r="P16431" t="s">
        <v>583</v>
      </c>
      <c r="Q16431" t="s">
        <v>398</v>
      </c>
    </row>
    <row r="16432" spans="1:17" hidden="1" x14ac:dyDescent="0.25">
      <c r="A16432" t="s">
        <v>64006</v>
      </c>
      <c r="B16432" t="s">
        <v>64007</v>
      </c>
      <c r="C16432" s="1" t="str">
        <f t="shared" si="2434"/>
        <v>21:0793</v>
      </c>
      <c r="D16432" s="1" t="str">
        <f t="shared" si="2431"/>
        <v>21:0223</v>
      </c>
      <c r="E16432" t="s">
        <v>64008</v>
      </c>
      <c r="F16432" t="s">
        <v>64009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 t="s">
        <v>680</v>
      </c>
      <c r="P16432" t="s">
        <v>2212</v>
      </c>
      <c r="Q16432" t="s">
        <v>653</v>
      </c>
    </row>
    <row r="16433" spans="1:17" hidden="1" x14ac:dyDescent="0.25">
      <c r="A16433" t="s">
        <v>64010</v>
      </c>
      <c r="B16433" t="s">
        <v>64011</v>
      </c>
      <c r="C16433" s="1" t="str">
        <f t="shared" si="2434"/>
        <v>21:0793</v>
      </c>
      <c r="D16433" s="1" t="str">
        <f t="shared" si="2431"/>
        <v>21:0223</v>
      </c>
      <c r="E16433" t="s">
        <v>64012</v>
      </c>
      <c r="F16433" t="s">
        <v>64013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 t="s">
        <v>1812</v>
      </c>
      <c r="P16433" t="s">
        <v>22</v>
      </c>
      <c r="Q16433" t="s">
        <v>653</v>
      </c>
    </row>
    <row r="16434" spans="1:17" hidden="1" x14ac:dyDescent="0.25">
      <c r="A16434" t="s">
        <v>64014</v>
      </c>
      <c r="B16434" t="s">
        <v>64015</v>
      </c>
      <c r="C16434" s="1" t="str">
        <f t="shared" si="2434"/>
        <v>21:0793</v>
      </c>
      <c r="D16434" s="1" t="str">
        <f t="shared" si="2431"/>
        <v>21:0223</v>
      </c>
      <c r="E16434" t="s">
        <v>64016</v>
      </c>
      <c r="F16434" t="s">
        <v>64017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 t="s">
        <v>2120</v>
      </c>
      <c r="P16434" t="s">
        <v>22</v>
      </c>
      <c r="Q16434" t="s">
        <v>398</v>
      </c>
    </row>
    <row r="16435" spans="1:17" hidden="1" x14ac:dyDescent="0.25">
      <c r="A16435" t="s">
        <v>64018</v>
      </c>
      <c r="B16435" t="s">
        <v>64019</v>
      </c>
      <c r="C16435" s="1" t="str">
        <f t="shared" si="2434"/>
        <v>21:0793</v>
      </c>
      <c r="D16435" s="1" t="str">
        <f t="shared" si="2431"/>
        <v>21:0223</v>
      </c>
      <c r="E16435" t="s">
        <v>64020</v>
      </c>
      <c r="F16435" t="s">
        <v>64021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 t="s">
        <v>3980</v>
      </c>
      <c r="P16435" t="s">
        <v>356</v>
      </c>
      <c r="Q16435" t="s">
        <v>653</v>
      </c>
    </row>
    <row r="16436" spans="1:17" hidden="1" x14ac:dyDescent="0.25">
      <c r="A16436" t="s">
        <v>64022</v>
      </c>
      <c r="B16436" t="s">
        <v>64023</v>
      </c>
      <c r="C16436" s="1" t="str">
        <f t="shared" si="2434"/>
        <v>21:0793</v>
      </c>
      <c r="D16436" s="1" t="str">
        <f t="shared" si="2431"/>
        <v>21:0223</v>
      </c>
      <c r="E16436" t="s">
        <v>64024</v>
      </c>
      <c r="F16436" t="s">
        <v>64025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 t="s">
        <v>21</v>
      </c>
      <c r="P16436" t="s">
        <v>356</v>
      </c>
      <c r="Q16436" t="s">
        <v>398</v>
      </c>
    </row>
    <row r="16437" spans="1:17" hidden="1" x14ac:dyDescent="0.25">
      <c r="A16437" t="s">
        <v>64026</v>
      </c>
      <c r="B16437" t="s">
        <v>64027</v>
      </c>
      <c r="C16437" s="1" t="str">
        <f t="shared" si="2434"/>
        <v>21:0793</v>
      </c>
      <c r="D16437" s="1" t="str">
        <f t="shared" si="2431"/>
        <v>21:0223</v>
      </c>
      <c r="E16437" t="s">
        <v>64028</v>
      </c>
      <c r="F16437" t="s">
        <v>64029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 t="s">
        <v>5793</v>
      </c>
      <c r="P16437" t="s">
        <v>22</v>
      </c>
      <c r="Q16437" t="s">
        <v>653</v>
      </c>
    </row>
    <row r="16438" spans="1:17" hidden="1" x14ac:dyDescent="0.25">
      <c r="A16438" t="s">
        <v>64030</v>
      </c>
      <c r="B16438" t="s">
        <v>64031</v>
      </c>
      <c r="C16438" s="1" t="str">
        <f t="shared" si="2434"/>
        <v>21:0793</v>
      </c>
      <c r="D16438" s="1" t="str">
        <f t="shared" si="2431"/>
        <v>21:0223</v>
      </c>
      <c r="E16438" t="s">
        <v>64032</v>
      </c>
      <c r="F16438" t="s">
        <v>64033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 t="s">
        <v>76</v>
      </c>
      <c r="P16438" t="s">
        <v>22</v>
      </c>
      <c r="Q16438" t="s">
        <v>398</v>
      </c>
    </row>
    <row r="16439" spans="1:17" hidden="1" x14ac:dyDescent="0.25">
      <c r="A16439" t="s">
        <v>64034</v>
      </c>
      <c r="B16439" t="s">
        <v>64035</v>
      </c>
      <c r="C16439" s="1" t="str">
        <f t="shared" si="2434"/>
        <v>21:0793</v>
      </c>
      <c r="D16439" s="1" t="str">
        <f t="shared" si="2431"/>
        <v>21:0223</v>
      </c>
      <c r="E16439" t="s">
        <v>64036</v>
      </c>
      <c r="F16439" t="s">
        <v>64037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 t="s">
        <v>2099</v>
      </c>
      <c r="P16439" t="s">
        <v>2212</v>
      </c>
      <c r="Q16439" t="s">
        <v>398</v>
      </c>
    </row>
    <row r="16440" spans="1:17" hidden="1" x14ac:dyDescent="0.25">
      <c r="A16440" t="s">
        <v>64038</v>
      </c>
      <c r="B16440" t="s">
        <v>64039</v>
      </c>
      <c r="C16440" s="1" t="str">
        <f t="shared" si="2434"/>
        <v>21:0793</v>
      </c>
      <c r="D16440" s="1" t="str">
        <f>HYPERLINK("http://geochem.nrcan.gc.ca/cdogs/content/svy/svy_e.htm", "")</f>
        <v/>
      </c>
      <c r="G16440" s="1" t="str">
        <f>HYPERLINK("http://geochem.nrcan.gc.ca/cdogs/content/cr_/cr_00088_e.htm", "88")</f>
        <v>88</v>
      </c>
      <c r="J16440" t="s">
        <v>11703</v>
      </c>
      <c r="K16440" t="s">
        <v>11704</v>
      </c>
      <c r="O16440" t="s">
        <v>244</v>
      </c>
      <c r="P16440" t="s">
        <v>2943</v>
      </c>
      <c r="Q16440" t="s">
        <v>398</v>
      </c>
    </row>
    <row r="16441" spans="1:17" hidden="1" x14ac:dyDescent="0.25">
      <c r="A16441" t="s">
        <v>64040</v>
      </c>
      <c r="B16441" t="s">
        <v>64041</v>
      </c>
      <c r="C16441" s="1" t="str">
        <f t="shared" si="2434"/>
        <v>21:0793</v>
      </c>
      <c r="D16441" s="1" t="str">
        <f t="shared" ref="D16441:D16447" si="2435">HYPERLINK("http://geochem.nrcan.gc.ca/cdogs/content/svy/svy210223_e.htm", "21:0223")</f>
        <v>21:0223</v>
      </c>
      <c r="E16441" t="s">
        <v>64042</v>
      </c>
      <c r="F16441" t="s">
        <v>64043</v>
      </c>
      <c r="H16441">
        <v>63.917900899999999</v>
      </c>
      <c r="I16441">
        <v>-132.1648782</v>
      </c>
      <c r="J16441" s="1" t="str">
        <f t="shared" ref="J16441:J16447" si="2436">HYPERLINK("http://geochem.nrcan.gc.ca/cdogs/content/kwd/kwd020018_e.htm", "Fluid (stream)")</f>
        <v>Fluid (stream)</v>
      </c>
      <c r="K16441" s="1" t="str">
        <f t="shared" ref="K16441:K16447" si="2437">HYPERLINK("http://geochem.nrcan.gc.ca/cdogs/content/kwd/kwd080007_e.htm", "Untreated Water")</f>
        <v>Untreated Water</v>
      </c>
      <c r="O16441" t="s">
        <v>2120</v>
      </c>
      <c r="P16441" t="s">
        <v>1515</v>
      </c>
      <c r="Q16441" t="s">
        <v>365</v>
      </c>
    </row>
    <row r="16442" spans="1:17" hidden="1" x14ac:dyDescent="0.25">
      <c r="A16442" t="s">
        <v>64044</v>
      </c>
      <c r="B16442" t="s">
        <v>64045</v>
      </c>
      <c r="C16442" s="1" t="str">
        <f t="shared" si="2434"/>
        <v>21:0793</v>
      </c>
      <c r="D16442" s="1" t="str">
        <f t="shared" si="2435"/>
        <v>21:0223</v>
      </c>
      <c r="E16442" t="s">
        <v>64046</v>
      </c>
      <c r="F16442" t="s">
        <v>64047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 t="s">
        <v>244</v>
      </c>
      <c r="P16442" t="s">
        <v>2212</v>
      </c>
      <c r="Q16442" t="s">
        <v>522</v>
      </c>
    </row>
    <row r="16443" spans="1:17" hidden="1" x14ac:dyDescent="0.25">
      <c r="A16443" t="s">
        <v>64048</v>
      </c>
      <c r="B16443" t="s">
        <v>64049</v>
      </c>
      <c r="C16443" s="1" t="str">
        <f t="shared" si="2434"/>
        <v>21:0793</v>
      </c>
      <c r="D16443" s="1" t="str">
        <f t="shared" si="2435"/>
        <v>21:0223</v>
      </c>
      <c r="E16443" t="s">
        <v>64050</v>
      </c>
      <c r="F16443" t="s">
        <v>64051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 t="s">
        <v>154</v>
      </c>
      <c r="P16443" t="s">
        <v>397</v>
      </c>
      <c r="Q16443" t="s">
        <v>398</v>
      </c>
    </row>
    <row r="16444" spans="1:17" hidden="1" x14ac:dyDescent="0.25">
      <c r="A16444" t="s">
        <v>64052</v>
      </c>
      <c r="B16444" t="s">
        <v>64053</v>
      </c>
      <c r="C16444" s="1" t="str">
        <f t="shared" si="2434"/>
        <v>21:0793</v>
      </c>
      <c r="D16444" s="1" t="str">
        <f t="shared" si="2435"/>
        <v>21:0223</v>
      </c>
      <c r="E16444" t="s">
        <v>64054</v>
      </c>
      <c r="F16444" t="s">
        <v>64055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 t="s">
        <v>244</v>
      </c>
      <c r="P16444" t="s">
        <v>2212</v>
      </c>
      <c r="Q16444" t="s">
        <v>522</v>
      </c>
    </row>
    <row r="16445" spans="1:17" hidden="1" x14ac:dyDescent="0.25">
      <c r="A16445" t="s">
        <v>64056</v>
      </c>
      <c r="B16445" t="s">
        <v>64057</v>
      </c>
      <c r="C16445" s="1" t="str">
        <f t="shared" si="2434"/>
        <v>21:0793</v>
      </c>
      <c r="D16445" s="1" t="str">
        <f t="shared" si="2435"/>
        <v>21:0223</v>
      </c>
      <c r="E16445" t="s">
        <v>64058</v>
      </c>
      <c r="F16445" t="s">
        <v>64059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 t="s">
        <v>154</v>
      </c>
      <c r="P16445" t="s">
        <v>583</v>
      </c>
      <c r="Q16445" t="s">
        <v>365</v>
      </c>
    </row>
    <row r="16446" spans="1:17" hidden="1" x14ac:dyDescent="0.25">
      <c r="A16446" t="s">
        <v>64060</v>
      </c>
      <c r="B16446" t="s">
        <v>64061</v>
      </c>
      <c r="C16446" s="1" t="str">
        <f t="shared" si="2434"/>
        <v>21:0793</v>
      </c>
      <c r="D16446" s="1" t="str">
        <f t="shared" si="2435"/>
        <v>21:0223</v>
      </c>
      <c r="E16446" t="s">
        <v>64062</v>
      </c>
      <c r="F16446" t="s">
        <v>64063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 t="s">
        <v>2120</v>
      </c>
      <c r="P16446" t="s">
        <v>1631</v>
      </c>
      <c r="Q16446" t="s">
        <v>5130</v>
      </c>
    </row>
    <row r="16447" spans="1:17" hidden="1" x14ac:dyDescent="0.25">
      <c r="A16447" t="s">
        <v>64064</v>
      </c>
      <c r="B16447" t="s">
        <v>64065</v>
      </c>
      <c r="C16447" s="1" t="str">
        <f t="shared" si="2434"/>
        <v>21:0793</v>
      </c>
      <c r="D16447" s="1" t="str">
        <f t="shared" si="2435"/>
        <v>21:0223</v>
      </c>
      <c r="E16447" t="s">
        <v>64066</v>
      </c>
      <c r="F16447" t="s">
        <v>64067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 t="s">
        <v>1818</v>
      </c>
      <c r="P16447" t="s">
        <v>397</v>
      </c>
      <c r="Q16447" t="s">
        <v>398</v>
      </c>
    </row>
    <row r="16448" spans="1:17" hidden="1" x14ac:dyDescent="0.25">
      <c r="A16448" t="s">
        <v>64068</v>
      </c>
      <c r="B16448" t="s">
        <v>64069</v>
      </c>
      <c r="C16448" s="1" t="str">
        <f t="shared" si="2434"/>
        <v>21:0793</v>
      </c>
      <c r="D16448" s="1" t="str">
        <f>HYPERLINK("http://geochem.nrcan.gc.ca/cdogs/content/svy/svy_e.htm", "")</f>
        <v/>
      </c>
      <c r="G16448" s="1" t="str">
        <f>HYPERLINK("http://geochem.nrcan.gc.ca/cdogs/content/cr_/cr_00089_e.htm", "89")</f>
        <v>89</v>
      </c>
      <c r="J16448" t="s">
        <v>11703</v>
      </c>
      <c r="K16448" t="s">
        <v>11704</v>
      </c>
      <c r="O16448" t="s">
        <v>15079</v>
      </c>
      <c r="P16448" t="s">
        <v>16918</v>
      </c>
      <c r="Q16448" t="s">
        <v>398</v>
      </c>
    </row>
    <row r="16449" spans="1:17" hidden="1" x14ac:dyDescent="0.25">
      <c r="A16449" t="s">
        <v>64070</v>
      </c>
      <c r="B16449" t="s">
        <v>64071</v>
      </c>
      <c r="C16449" s="1" t="str">
        <f t="shared" si="2434"/>
        <v>21:0793</v>
      </c>
      <c r="D16449" s="1" t="str">
        <f t="shared" ref="D16449:D16470" si="2438">HYPERLINK("http://geochem.nrcan.gc.ca/cdogs/content/svy/svy210223_e.htm", "21:0223")</f>
        <v>21:0223</v>
      </c>
      <c r="E16449" t="s">
        <v>64072</v>
      </c>
      <c r="F16449" t="s">
        <v>64073</v>
      </c>
      <c r="H16449">
        <v>63.897432999999999</v>
      </c>
      <c r="I16449">
        <v>-132.0340094</v>
      </c>
      <c r="J16449" s="1" t="str">
        <f t="shared" ref="J16449:J16470" si="2439">HYPERLINK("http://geochem.nrcan.gc.ca/cdogs/content/kwd/kwd020018_e.htm", "Fluid (stream)")</f>
        <v>Fluid (stream)</v>
      </c>
      <c r="K16449" s="1" t="str">
        <f t="shared" ref="K16449:K16470" si="2440">HYPERLINK("http://geochem.nrcan.gc.ca/cdogs/content/kwd/kwd080007_e.htm", "Untreated Water")</f>
        <v>Untreated Water</v>
      </c>
      <c r="O16449" t="s">
        <v>311</v>
      </c>
      <c r="P16449" t="s">
        <v>2212</v>
      </c>
      <c r="Q16449" t="s">
        <v>522</v>
      </c>
    </row>
    <row r="16450" spans="1:17" hidden="1" x14ac:dyDescent="0.25">
      <c r="A16450" t="s">
        <v>64074</v>
      </c>
      <c r="B16450" t="s">
        <v>64075</v>
      </c>
      <c r="C16450" s="1" t="str">
        <f t="shared" si="2434"/>
        <v>21:0793</v>
      </c>
      <c r="D16450" s="1" t="str">
        <f t="shared" si="2438"/>
        <v>21:0223</v>
      </c>
      <c r="E16450" t="s">
        <v>64076</v>
      </c>
      <c r="F16450" t="s">
        <v>64077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 t="s">
        <v>327</v>
      </c>
      <c r="P16450" t="s">
        <v>397</v>
      </c>
      <c r="Q16450" t="s">
        <v>398</v>
      </c>
    </row>
    <row r="16451" spans="1:17" hidden="1" x14ac:dyDescent="0.25">
      <c r="A16451" t="s">
        <v>64078</v>
      </c>
      <c r="B16451" t="s">
        <v>64079</v>
      </c>
      <c r="C16451" s="1" t="str">
        <f t="shared" si="2434"/>
        <v>21:0793</v>
      </c>
      <c r="D16451" s="1" t="str">
        <f t="shared" si="2438"/>
        <v>21:0223</v>
      </c>
      <c r="E16451" t="s">
        <v>64080</v>
      </c>
      <c r="F16451" t="s">
        <v>64081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 t="s">
        <v>154</v>
      </c>
      <c r="P16451" t="s">
        <v>397</v>
      </c>
      <c r="Q16451" t="s">
        <v>5130</v>
      </c>
    </row>
    <row r="16452" spans="1:17" hidden="1" x14ac:dyDescent="0.25">
      <c r="A16452" t="s">
        <v>64082</v>
      </c>
      <c r="B16452" t="s">
        <v>64083</v>
      </c>
      <c r="C16452" s="1" t="str">
        <f t="shared" si="2434"/>
        <v>21:0793</v>
      </c>
      <c r="D16452" s="1" t="str">
        <f t="shared" si="2438"/>
        <v>21:0223</v>
      </c>
      <c r="E16452" t="s">
        <v>64084</v>
      </c>
      <c r="F16452" t="s">
        <v>64085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 t="s">
        <v>220</v>
      </c>
      <c r="P16452" t="s">
        <v>583</v>
      </c>
      <c r="Q16452" t="s">
        <v>365</v>
      </c>
    </row>
    <row r="16453" spans="1:17" hidden="1" x14ac:dyDescent="0.25">
      <c r="A16453" t="s">
        <v>64086</v>
      </c>
      <c r="B16453" t="s">
        <v>64087</v>
      </c>
      <c r="C16453" s="1" t="str">
        <f t="shared" si="2434"/>
        <v>21:0793</v>
      </c>
      <c r="D16453" s="1" t="str">
        <f t="shared" si="2438"/>
        <v>21:0223</v>
      </c>
      <c r="E16453" t="s">
        <v>64088</v>
      </c>
      <c r="F16453" t="s">
        <v>64089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 t="s">
        <v>21</v>
      </c>
      <c r="P16453" t="s">
        <v>1515</v>
      </c>
      <c r="Q16453" t="s">
        <v>653</v>
      </c>
    </row>
    <row r="16454" spans="1:17" hidden="1" x14ac:dyDescent="0.25">
      <c r="A16454" t="s">
        <v>64090</v>
      </c>
      <c r="B16454" t="s">
        <v>64091</v>
      </c>
      <c r="C16454" s="1" t="str">
        <f t="shared" si="2434"/>
        <v>21:0793</v>
      </c>
      <c r="D16454" s="1" t="str">
        <f t="shared" si="2438"/>
        <v>21:0223</v>
      </c>
      <c r="E16454" t="s">
        <v>64092</v>
      </c>
      <c r="F16454" t="s">
        <v>64093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 t="s">
        <v>244</v>
      </c>
      <c r="P16454" t="s">
        <v>583</v>
      </c>
      <c r="Q16454" t="s">
        <v>398</v>
      </c>
    </row>
    <row r="16455" spans="1:17" hidden="1" x14ac:dyDescent="0.25">
      <c r="A16455" t="s">
        <v>64094</v>
      </c>
      <c r="B16455" t="s">
        <v>64095</v>
      </c>
      <c r="C16455" s="1" t="str">
        <f t="shared" si="2434"/>
        <v>21:0793</v>
      </c>
      <c r="D16455" s="1" t="str">
        <f t="shared" si="2438"/>
        <v>21:0223</v>
      </c>
      <c r="E16455" t="s">
        <v>64092</v>
      </c>
      <c r="F16455" t="s">
        <v>64096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 t="s">
        <v>21</v>
      </c>
      <c r="P16455" t="s">
        <v>22</v>
      </c>
      <c r="Q16455" t="s">
        <v>365</v>
      </c>
    </row>
    <row r="16456" spans="1:17" hidden="1" x14ac:dyDescent="0.25">
      <c r="A16456" t="s">
        <v>64097</v>
      </c>
      <c r="B16456" t="s">
        <v>64098</v>
      </c>
      <c r="C16456" s="1" t="str">
        <f t="shared" si="2434"/>
        <v>21:0793</v>
      </c>
      <c r="D16456" s="1" t="str">
        <f t="shared" si="2438"/>
        <v>21:0223</v>
      </c>
      <c r="E16456" t="s">
        <v>64099</v>
      </c>
      <c r="F16456" t="s">
        <v>64100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 t="s">
        <v>21</v>
      </c>
      <c r="P16456" t="s">
        <v>22</v>
      </c>
      <c r="Q16456" t="s">
        <v>653</v>
      </c>
    </row>
    <row r="16457" spans="1:17" hidden="1" x14ac:dyDescent="0.25">
      <c r="A16457" t="s">
        <v>64101</v>
      </c>
      <c r="B16457" t="s">
        <v>64102</v>
      </c>
      <c r="C16457" s="1" t="str">
        <f t="shared" si="2434"/>
        <v>21:0793</v>
      </c>
      <c r="D16457" s="1" t="str">
        <f t="shared" si="2438"/>
        <v>21:0223</v>
      </c>
      <c r="E16457" t="s">
        <v>64103</v>
      </c>
      <c r="F16457" t="s">
        <v>64104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 t="s">
        <v>21</v>
      </c>
      <c r="P16457" t="s">
        <v>22</v>
      </c>
      <c r="Q16457" t="s">
        <v>653</v>
      </c>
    </row>
    <row r="16458" spans="1:17" hidden="1" x14ac:dyDescent="0.25">
      <c r="A16458" t="s">
        <v>64105</v>
      </c>
      <c r="B16458" t="s">
        <v>64106</v>
      </c>
      <c r="C16458" s="1" t="str">
        <f t="shared" si="2434"/>
        <v>21:0793</v>
      </c>
      <c r="D16458" s="1" t="str">
        <f t="shared" si="2438"/>
        <v>21:0223</v>
      </c>
      <c r="E16458" t="s">
        <v>64107</v>
      </c>
      <c r="F16458" t="s">
        <v>64108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 t="s">
        <v>21</v>
      </c>
      <c r="P16458" t="s">
        <v>45</v>
      </c>
      <c r="Q16458" t="s">
        <v>398</v>
      </c>
    </row>
    <row r="16459" spans="1:17" hidden="1" x14ac:dyDescent="0.25">
      <c r="A16459" t="s">
        <v>64109</v>
      </c>
      <c r="B16459" t="s">
        <v>64110</v>
      </c>
      <c r="C16459" s="1" t="str">
        <f t="shared" si="2434"/>
        <v>21:0793</v>
      </c>
      <c r="D16459" s="1" t="str">
        <f t="shared" si="2438"/>
        <v>21:0223</v>
      </c>
      <c r="E16459" t="s">
        <v>64111</v>
      </c>
      <c r="F16459" t="s">
        <v>64112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 t="s">
        <v>220</v>
      </c>
      <c r="P16459" t="s">
        <v>583</v>
      </c>
      <c r="Q16459" t="s">
        <v>398</v>
      </c>
    </row>
    <row r="16460" spans="1:17" hidden="1" x14ac:dyDescent="0.25">
      <c r="A16460" t="s">
        <v>64113</v>
      </c>
      <c r="B16460" t="s">
        <v>64114</v>
      </c>
      <c r="C16460" s="1" t="str">
        <f t="shared" si="2434"/>
        <v>21:0793</v>
      </c>
      <c r="D16460" s="1" t="str">
        <f t="shared" si="2438"/>
        <v>21:0223</v>
      </c>
      <c r="E16460" t="s">
        <v>64115</v>
      </c>
      <c r="F16460" t="s">
        <v>64116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 t="s">
        <v>21</v>
      </c>
      <c r="P16460" t="s">
        <v>22</v>
      </c>
      <c r="Q16460" t="s">
        <v>365</v>
      </c>
    </row>
    <row r="16461" spans="1:17" hidden="1" x14ac:dyDescent="0.25">
      <c r="A16461" t="s">
        <v>64117</v>
      </c>
      <c r="B16461" t="s">
        <v>64118</v>
      </c>
      <c r="C16461" s="1" t="str">
        <f t="shared" si="2434"/>
        <v>21:0793</v>
      </c>
      <c r="D16461" s="1" t="str">
        <f t="shared" si="2438"/>
        <v>21:0223</v>
      </c>
      <c r="E16461" t="s">
        <v>64119</v>
      </c>
      <c r="F16461" t="s">
        <v>64120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 t="s">
        <v>311</v>
      </c>
      <c r="P16461" t="s">
        <v>2212</v>
      </c>
      <c r="Q16461" t="s">
        <v>5130</v>
      </c>
    </row>
    <row r="16462" spans="1:17" hidden="1" x14ac:dyDescent="0.25">
      <c r="A16462" t="s">
        <v>64121</v>
      </c>
      <c r="B16462" t="s">
        <v>64122</v>
      </c>
      <c r="C16462" s="1" t="str">
        <f t="shared" si="2434"/>
        <v>21:0793</v>
      </c>
      <c r="D16462" s="1" t="str">
        <f t="shared" si="2438"/>
        <v>21:0223</v>
      </c>
      <c r="E16462" t="s">
        <v>64119</v>
      </c>
      <c r="F16462" t="s">
        <v>64123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 t="s">
        <v>158</v>
      </c>
      <c r="P16462" t="s">
        <v>2212</v>
      </c>
      <c r="Q16462" t="s">
        <v>3475</v>
      </c>
    </row>
    <row r="16463" spans="1:17" hidden="1" x14ac:dyDescent="0.25">
      <c r="A16463" t="s">
        <v>64124</v>
      </c>
      <c r="B16463" t="s">
        <v>64125</v>
      </c>
      <c r="C16463" s="1" t="str">
        <f t="shared" si="2434"/>
        <v>21:0793</v>
      </c>
      <c r="D16463" s="1" t="str">
        <f t="shared" si="2438"/>
        <v>21:0223</v>
      </c>
      <c r="E16463" t="s">
        <v>64126</v>
      </c>
      <c r="F16463" t="s">
        <v>64127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 t="s">
        <v>225</v>
      </c>
      <c r="P16463" t="s">
        <v>583</v>
      </c>
      <c r="Q16463" t="s">
        <v>5130</v>
      </c>
    </row>
    <row r="16464" spans="1:17" hidden="1" x14ac:dyDescent="0.25">
      <c r="A16464" t="s">
        <v>64128</v>
      </c>
      <c r="B16464" t="s">
        <v>64129</v>
      </c>
      <c r="C16464" s="1" t="str">
        <f t="shared" si="2434"/>
        <v>21:0793</v>
      </c>
      <c r="D16464" s="1" t="str">
        <f t="shared" si="2438"/>
        <v>21:0223</v>
      </c>
      <c r="E16464" t="s">
        <v>64130</v>
      </c>
      <c r="F16464" t="s">
        <v>64131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 t="s">
        <v>551</v>
      </c>
      <c r="P16464" t="s">
        <v>22</v>
      </c>
      <c r="Q16464" t="s">
        <v>398</v>
      </c>
    </row>
    <row r="16465" spans="1:17" hidden="1" x14ac:dyDescent="0.25">
      <c r="A16465" t="s">
        <v>64132</v>
      </c>
      <c r="B16465" t="s">
        <v>64133</v>
      </c>
      <c r="C16465" s="1" t="str">
        <f t="shared" si="2434"/>
        <v>21:0793</v>
      </c>
      <c r="D16465" s="1" t="str">
        <f t="shared" si="2438"/>
        <v>21:0223</v>
      </c>
      <c r="E16465" t="s">
        <v>64134</v>
      </c>
      <c r="F16465" t="s">
        <v>64135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 t="s">
        <v>1771</v>
      </c>
      <c r="P16465" t="s">
        <v>356</v>
      </c>
      <c r="Q16465" t="s">
        <v>5130</v>
      </c>
    </row>
    <row r="16466" spans="1:17" hidden="1" x14ac:dyDescent="0.25">
      <c r="A16466" t="s">
        <v>64136</v>
      </c>
      <c r="B16466" t="s">
        <v>64137</v>
      </c>
      <c r="C16466" s="1" t="str">
        <f t="shared" si="2434"/>
        <v>21:0793</v>
      </c>
      <c r="D16466" s="1" t="str">
        <f t="shared" si="2438"/>
        <v>21:0223</v>
      </c>
      <c r="E16466" t="s">
        <v>64138</v>
      </c>
      <c r="F16466" t="s">
        <v>64139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 t="s">
        <v>327</v>
      </c>
      <c r="P16466" t="s">
        <v>356</v>
      </c>
      <c r="Q16466" t="s">
        <v>653</v>
      </c>
    </row>
    <row r="16467" spans="1:17" hidden="1" x14ac:dyDescent="0.25">
      <c r="A16467" t="s">
        <v>64140</v>
      </c>
      <c r="B16467" t="s">
        <v>64141</v>
      </c>
      <c r="C16467" s="1" t="str">
        <f t="shared" si="2434"/>
        <v>21:0793</v>
      </c>
      <c r="D16467" s="1" t="str">
        <f t="shared" si="2438"/>
        <v>21:0223</v>
      </c>
      <c r="E16467" t="s">
        <v>64142</v>
      </c>
      <c r="F16467" t="s">
        <v>64143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 t="s">
        <v>21</v>
      </c>
      <c r="P16467" t="s">
        <v>2943</v>
      </c>
      <c r="Q16467" t="s">
        <v>23</v>
      </c>
    </row>
    <row r="16468" spans="1:17" hidden="1" x14ac:dyDescent="0.25">
      <c r="A16468" t="s">
        <v>64144</v>
      </c>
      <c r="B16468" t="s">
        <v>64145</v>
      </c>
      <c r="C16468" s="1" t="str">
        <f t="shared" si="2434"/>
        <v>21:0793</v>
      </c>
      <c r="D16468" s="1" t="str">
        <f t="shared" si="2438"/>
        <v>21:0223</v>
      </c>
      <c r="E16468" t="s">
        <v>64146</v>
      </c>
      <c r="F16468" t="s">
        <v>64147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 t="s">
        <v>16309</v>
      </c>
      <c r="P16468" t="s">
        <v>3569</v>
      </c>
      <c r="Q16468" t="s">
        <v>29</v>
      </c>
    </row>
    <row r="16469" spans="1:17" hidden="1" x14ac:dyDescent="0.25">
      <c r="A16469" t="s">
        <v>64148</v>
      </c>
      <c r="B16469" t="s">
        <v>64149</v>
      </c>
      <c r="C16469" s="1" t="str">
        <f t="shared" si="2434"/>
        <v>21:0793</v>
      </c>
      <c r="D16469" s="1" t="str">
        <f t="shared" si="2438"/>
        <v>21:0223</v>
      </c>
      <c r="E16469" t="s">
        <v>64150</v>
      </c>
      <c r="F16469" t="s">
        <v>64151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 t="s">
        <v>21</v>
      </c>
      <c r="P16469" t="s">
        <v>830</v>
      </c>
      <c r="Q16469" t="s">
        <v>23</v>
      </c>
    </row>
    <row r="16470" spans="1:17" hidden="1" x14ac:dyDescent="0.25">
      <c r="A16470" t="s">
        <v>64152</v>
      </c>
      <c r="B16470" t="s">
        <v>64153</v>
      </c>
      <c r="C16470" s="1" t="str">
        <f t="shared" si="2434"/>
        <v>21:0793</v>
      </c>
      <c r="D16470" s="1" t="str">
        <f t="shared" si="2438"/>
        <v>21:0223</v>
      </c>
      <c r="E16470" t="s">
        <v>64154</v>
      </c>
      <c r="F16470" t="s">
        <v>64155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 t="s">
        <v>21</v>
      </c>
      <c r="P16470" t="s">
        <v>1631</v>
      </c>
      <c r="Q16470" t="s">
        <v>35</v>
      </c>
    </row>
    <row r="16471" spans="1:17" hidden="1" x14ac:dyDescent="0.25">
      <c r="A16471" t="s">
        <v>64156</v>
      </c>
      <c r="B16471" t="s">
        <v>64157</v>
      </c>
      <c r="C16471" s="1" t="str">
        <f t="shared" si="2434"/>
        <v>21:0793</v>
      </c>
      <c r="D16471" s="1" t="str">
        <f>HYPERLINK("http://geochem.nrcan.gc.ca/cdogs/content/svy/svy_e.htm", "")</f>
        <v/>
      </c>
      <c r="G16471" s="1" t="str">
        <f>HYPERLINK("http://geochem.nrcan.gc.ca/cdogs/content/cr_/cr_00088_e.htm", "88")</f>
        <v>88</v>
      </c>
      <c r="J16471" t="s">
        <v>11703</v>
      </c>
      <c r="K16471" t="s">
        <v>11704</v>
      </c>
      <c r="O16471" t="s">
        <v>21</v>
      </c>
      <c r="P16471" t="s">
        <v>2943</v>
      </c>
      <c r="Q16471" t="s">
        <v>5130</v>
      </c>
    </row>
    <row r="16472" spans="1:17" hidden="1" x14ac:dyDescent="0.25">
      <c r="A16472" t="s">
        <v>64158</v>
      </c>
      <c r="B16472" t="s">
        <v>64159</v>
      </c>
      <c r="C16472" s="1" t="str">
        <f t="shared" si="2434"/>
        <v>21:0793</v>
      </c>
      <c r="D16472" s="1" t="str">
        <f t="shared" ref="D16472:D16490" si="2441">HYPERLINK("http://geochem.nrcan.gc.ca/cdogs/content/svy/svy210223_e.htm", "21:0223")</f>
        <v>21:0223</v>
      </c>
      <c r="E16472" t="s">
        <v>64160</v>
      </c>
      <c r="F16472" t="s">
        <v>64161</v>
      </c>
      <c r="H16472">
        <v>63.557585000000003</v>
      </c>
      <c r="I16472">
        <v>-132.51888260000001</v>
      </c>
      <c r="J16472" s="1" t="str">
        <f t="shared" ref="J16472:J16490" si="2442">HYPERLINK("http://geochem.nrcan.gc.ca/cdogs/content/kwd/kwd020018_e.htm", "Fluid (stream)")</f>
        <v>Fluid (stream)</v>
      </c>
      <c r="K16472" s="1" t="str">
        <f t="shared" ref="K16472:K16490" si="2443">HYPERLINK("http://geochem.nrcan.gc.ca/cdogs/content/kwd/kwd080007_e.htm", "Untreated Water")</f>
        <v>Untreated Water</v>
      </c>
      <c r="O16472" t="s">
        <v>64162</v>
      </c>
      <c r="P16472" t="s">
        <v>658</v>
      </c>
      <c r="Q16472" t="s">
        <v>653</v>
      </c>
    </row>
    <row r="16473" spans="1:17" hidden="1" x14ac:dyDescent="0.25">
      <c r="A16473" t="s">
        <v>64163</v>
      </c>
      <c r="B16473" t="s">
        <v>64164</v>
      </c>
      <c r="C16473" s="1" t="str">
        <f t="shared" si="2434"/>
        <v>21:0793</v>
      </c>
      <c r="D16473" s="1" t="str">
        <f t="shared" si="2441"/>
        <v>21:0223</v>
      </c>
      <c r="E16473" t="s">
        <v>64165</v>
      </c>
      <c r="F16473" t="s">
        <v>64166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 t="s">
        <v>689</v>
      </c>
      <c r="P16473" t="s">
        <v>1631</v>
      </c>
      <c r="Q16473" t="s">
        <v>365</v>
      </c>
    </row>
    <row r="16474" spans="1:17" hidden="1" x14ac:dyDescent="0.25">
      <c r="A16474" t="s">
        <v>64167</v>
      </c>
      <c r="B16474" t="s">
        <v>64168</v>
      </c>
      <c r="C16474" s="1" t="str">
        <f t="shared" si="2434"/>
        <v>21:0793</v>
      </c>
      <c r="D16474" s="1" t="str">
        <f t="shared" si="2441"/>
        <v>21:0223</v>
      </c>
      <c r="E16474" t="s">
        <v>64169</v>
      </c>
      <c r="F16474" t="s">
        <v>64170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 t="s">
        <v>21</v>
      </c>
      <c r="P16474" t="s">
        <v>658</v>
      </c>
      <c r="Q16474" t="s">
        <v>522</v>
      </c>
    </row>
    <row r="16475" spans="1:17" hidden="1" x14ac:dyDescent="0.25">
      <c r="A16475" t="s">
        <v>64171</v>
      </c>
      <c r="B16475" t="s">
        <v>64172</v>
      </c>
      <c r="C16475" s="1" t="str">
        <f t="shared" si="2434"/>
        <v>21:0793</v>
      </c>
      <c r="D16475" s="1" t="str">
        <f t="shared" si="2441"/>
        <v>21:0223</v>
      </c>
      <c r="E16475" t="s">
        <v>64173</v>
      </c>
      <c r="F16475" t="s">
        <v>64174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 t="s">
        <v>158</v>
      </c>
      <c r="P16475" t="s">
        <v>658</v>
      </c>
      <c r="Q16475" t="s">
        <v>653</v>
      </c>
    </row>
    <row r="16476" spans="1:17" hidden="1" x14ac:dyDescent="0.25">
      <c r="A16476" t="s">
        <v>64175</v>
      </c>
      <c r="B16476" t="s">
        <v>64176</v>
      </c>
      <c r="C16476" s="1" t="str">
        <f t="shared" si="2434"/>
        <v>21:0793</v>
      </c>
      <c r="D16476" s="1" t="str">
        <f t="shared" si="2441"/>
        <v>21:0223</v>
      </c>
      <c r="E16476" t="s">
        <v>64177</v>
      </c>
      <c r="F16476" t="s">
        <v>64178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 t="s">
        <v>21</v>
      </c>
      <c r="P16476" t="s">
        <v>636</v>
      </c>
      <c r="Q16476" t="s">
        <v>5130</v>
      </c>
    </row>
    <row r="16477" spans="1:17" hidden="1" x14ac:dyDescent="0.25">
      <c r="A16477" t="s">
        <v>64179</v>
      </c>
      <c r="B16477" t="s">
        <v>64180</v>
      </c>
      <c r="C16477" s="1" t="str">
        <f t="shared" si="2434"/>
        <v>21:0793</v>
      </c>
      <c r="D16477" s="1" t="str">
        <f t="shared" si="2441"/>
        <v>21:0223</v>
      </c>
      <c r="E16477" t="s">
        <v>64181</v>
      </c>
      <c r="F16477" t="s">
        <v>64182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 t="s">
        <v>21</v>
      </c>
      <c r="P16477" t="s">
        <v>5755</v>
      </c>
      <c r="Q16477" t="s">
        <v>398</v>
      </c>
    </row>
    <row r="16478" spans="1:17" hidden="1" x14ac:dyDescent="0.25">
      <c r="A16478" t="s">
        <v>64183</v>
      </c>
      <c r="B16478" t="s">
        <v>64184</v>
      </c>
      <c r="C16478" s="1" t="str">
        <f t="shared" si="2434"/>
        <v>21:0793</v>
      </c>
      <c r="D16478" s="1" t="str">
        <f t="shared" si="2441"/>
        <v>21:0223</v>
      </c>
      <c r="E16478" t="s">
        <v>64185</v>
      </c>
      <c r="F16478" t="s">
        <v>64186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 t="s">
        <v>5563</v>
      </c>
      <c r="P16478" t="s">
        <v>583</v>
      </c>
      <c r="Q16478" t="s">
        <v>23</v>
      </c>
    </row>
    <row r="16479" spans="1:17" hidden="1" x14ac:dyDescent="0.25">
      <c r="A16479" t="s">
        <v>64187</v>
      </c>
      <c r="B16479" t="s">
        <v>64188</v>
      </c>
      <c r="C16479" s="1" t="str">
        <f t="shared" si="2434"/>
        <v>21:0793</v>
      </c>
      <c r="D16479" s="1" t="str">
        <f t="shared" si="2441"/>
        <v>21:0223</v>
      </c>
      <c r="E16479" t="s">
        <v>64189</v>
      </c>
      <c r="F16479" t="s">
        <v>64190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 t="s">
        <v>4148</v>
      </c>
      <c r="P16479" t="s">
        <v>583</v>
      </c>
      <c r="Q16479" t="s">
        <v>3475</v>
      </c>
    </row>
    <row r="16480" spans="1:17" hidden="1" x14ac:dyDescent="0.25">
      <c r="A16480" t="s">
        <v>64191</v>
      </c>
      <c r="B16480" t="s">
        <v>64192</v>
      </c>
      <c r="C16480" s="1" t="str">
        <f t="shared" si="2434"/>
        <v>21:0793</v>
      </c>
      <c r="D16480" s="1" t="str">
        <f t="shared" si="2441"/>
        <v>21:0223</v>
      </c>
      <c r="E16480" t="s">
        <v>64193</v>
      </c>
      <c r="F16480" t="s">
        <v>64194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 t="s">
        <v>5563</v>
      </c>
      <c r="P16480" t="s">
        <v>1631</v>
      </c>
      <c r="Q16480" t="s">
        <v>653</v>
      </c>
    </row>
    <row r="16481" spans="1:17" hidden="1" x14ac:dyDescent="0.25">
      <c r="A16481" t="s">
        <v>64195</v>
      </c>
      <c r="B16481" t="s">
        <v>64196</v>
      </c>
      <c r="C16481" s="1" t="str">
        <f t="shared" si="2434"/>
        <v>21:0793</v>
      </c>
      <c r="D16481" s="1" t="str">
        <f t="shared" si="2441"/>
        <v>21:0223</v>
      </c>
      <c r="E16481" t="s">
        <v>64193</v>
      </c>
      <c r="F16481" t="s">
        <v>64197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 t="s">
        <v>1597</v>
      </c>
      <c r="P16481" t="s">
        <v>636</v>
      </c>
      <c r="Q16481" t="s">
        <v>653</v>
      </c>
    </row>
    <row r="16482" spans="1:17" hidden="1" x14ac:dyDescent="0.25">
      <c r="A16482" t="s">
        <v>64198</v>
      </c>
      <c r="B16482" t="s">
        <v>64199</v>
      </c>
      <c r="C16482" s="1" t="str">
        <f t="shared" si="2434"/>
        <v>21:0793</v>
      </c>
      <c r="D16482" s="1" t="str">
        <f t="shared" si="2441"/>
        <v>21:0223</v>
      </c>
      <c r="E16482" t="s">
        <v>64200</v>
      </c>
      <c r="F16482" t="s">
        <v>64201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 t="s">
        <v>158</v>
      </c>
      <c r="P16482" t="s">
        <v>2212</v>
      </c>
      <c r="Q16482" t="s">
        <v>653</v>
      </c>
    </row>
    <row r="16483" spans="1:17" hidden="1" x14ac:dyDescent="0.25">
      <c r="A16483" t="s">
        <v>64202</v>
      </c>
      <c r="B16483" t="s">
        <v>64203</v>
      </c>
      <c r="C16483" s="1" t="str">
        <f t="shared" si="2434"/>
        <v>21:0793</v>
      </c>
      <c r="D16483" s="1" t="str">
        <f t="shared" si="2441"/>
        <v>21:0223</v>
      </c>
      <c r="E16483" t="s">
        <v>64204</v>
      </c>
      <c r="F16483" t="s">
        <v>64205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 t="s">
        <v>158</v>
      </c>
      <c r="P16483" t="s">
        <v>583</v>
      </c>
      <c r="Q16483" t="s">
        <v>398</v>
      </c>
    </row>
    <row r="16484" spans="1:17" hidden="1" x14ac:dyDescent="0.25">
      <c r="A16484" t="s">
        <v>64206</v>
      </c>
      <c r="B16484" t="s">
        <v>64207</v>
      </c>
      <c r="C16484" s="1" t="str">
        <f t="shared" si="2434"/>
        <v>21:0793</v>
      </c>
      <c r="D16484" s="1" t="str">
        <f t="shared" si="2441"/>
        <v>21:0223</v>
      </c>
      <c r="E16484" t="s">
        <v>64208</v>
      </c>
      <c r="F16484" t="s">
        <v>64209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 t="s">
        <v>113</v>
      </c>
      <c r="P16484" t="s">
        <v>391</v>
      </c>
      <c r="Q16484" t="s">
        <v>653</v>
      </c>
    </row>
    <row r="16485" spans="1:17" hidden="1" x14ac:dyDescent="0.25">
      <c r="A16485" t="s">
        <v>64210</v>
      </c>
      <c r="B16485" t="s">
        <v>64211</v>
      </c>
      <c r="C16485" s="1" t="str">
        <f t="shared" si="2434"/>
        <v>21:0793</v>
      </c>
      <c r="D16485" s="1" t="str">
        <f t="shared" si="2441"/>
        <v>21:0223</v>
      </c>
      <c r="E16485" t="s">
        <v>64212</v>
      </c>
      <c r="F16485" t="s">
        <v>64213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 t="s">
        <v>21</v>
      </c>
      <c r="P16485" t="s">
        <v>22</v>
      </c>
      <c r="Q16485" t="s">
        <v>46</v>
      </c>
    </row>
    <row r="16486" spans="1:17" hidden="1" x14ac:dyDescent="0.25">
      <c r="A16486" t="s">
        <v>64214</v>
      </c>
      <c r="B16486" t="s">
        <v>64215</v>
      </c>
      <c r="C16486" s="1" t="str">
        <f t="shared" si="2434"/>
        <v>21:0793</v>
      </c>
      <c r="D16486" s="1" t="str">
        <f t="shared" si="2441"/>
        <v>21:0223</v>
      </c>
      <c r="E16486" t="s">
        <v>64216</v>
      </c>
      <c r="F16486" t="s">
        <v>64217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 t="s">
        <v>76</v>
      </c>
      <c r="P16486" t="s">
        <v>356</v>
      </c>
      <c r="Q16486" t="s">
        <v>398</v>
      </c>
    </row>
    <row r="16487" spans="1:17" hidden="1" x14ac:dyDescent="0.25">
      <c r="A16487" t="s">
        <v>64218</v>
      </c>
      <c r="B16487" t="s">
        <v>64219</v>
      </c>
      <c r="C16487" s="1" t="str">
        <f t="shared" si="2434"/>
        <v>21:0793</v>
      </c>
      <c r="D16487" s="1" t="str">
        <f t="shared" si="2441"/>
        <v>21:0223</v>
      </c>
      <c r="E16487" t="s">
        <v>64220</v>
      </c>
      <c r="F16487" t="s">
        <v>64221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 t="s">
        <v>2379</v>
      </c>
      <c r="P16487" t="s">
        <v>583</v>
      </c>
      <c r="Q16487" t="s">
        <v>653</v>
      </c>
    </row>
    <row r="16488" spans="1:17" hidden="1" x14ac:dyDescent="0.25">
      <c r="A16488" t="s">
        <v>64222</v>
      </c>
      <c r="B16488" t="s">
        <v>64223</v>
      </c>
      <c r="C16488" s="1" t="str">
        <f t="shared" ref="C16488:C16551" si="2444">HYPERLINK("http://geochem.nrcan.gc.ca/cdogs/content/bdl/bdl210793_e.htm", "21:0793")</f>
        <v>21:0793</v>
      </c>
      <c r="D16488" s="1" t="str">
        <f t="shared" si="2441"/>
        <v>21:0223</v>
      </c>
      <c r="E16488" t="s">
        <v>64224</v>
      </c>
      <c r="F16488" t="s">
        <v>64225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 t="s">
        <v>21</v>
      </c>
      <c r="P16488" t="s">
        <v>356</v>
      </c>
      <c r="Q16488" t="s">
        <v>398</v>
      </c>
    </row>
    <row r="16489" spans="1:17" hidden="1" x14ac:dyDescent="0.25">
      <c r="A16489" t="s">
        <v>64226</v>
      </c>
      <c r="B16489" t="s">
        <v>64227</v>
      </c>
      <c r="C16489" s="1" t="str">
        <f t="shared" si="2444"/>
        <v>21:0793</v>
      </c>
      <c r="D16489" s="1" t="str">
        <f t="shared" si="2441"/>
        <v>21:0223</v>
      </c>
      <c r="E16489" t="s">
        <v>64228</v>
      </c>
      <c r="F16489" t="s">
        <v>64229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 t="s">
        <v>21</v>
      </c>
      <c r="P16489" t="s">
        <v>45</v>
      </c>
      <c r="Q16489" t="s">
        <v>522</v>
      </c>
    </row>
    <row r="16490" spans="1:17" hidden="1" x14ac:dyDescent="0.25">
      <c r="A16490" t="s">
        <v>64230</v>
      </c>
      <c r="B16490" t="s">
        <v>64231</v>
      </c>
      <c r="C16490" s="1" t="str">
        <f t="shared" si="2444"/>
        <v>21:0793</v>
      </c>
      <c r="D16490" s="1" t="str">
        <f t="shared" si="2441"/>
        <v>21:0223</v>
      </c>
      <c r="E16490" t="s">
        <v>64232</v>
      </c>
      <c r="F16490" t="s">
        <v>64233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 t="s">
        <v>21</v>
      </c>
      <c r="P16490" t="s">
        <v>1515</v>
      </c>
      <c r="Q16490" t="s">
        <v>392</v>
      </c>
    </row>
    <row r="16491" spans="1:17" hidden="1" x14ac:dyDescent="0.25">
      <c r="A16491" t="s">
        <v>64234</v>
      </c>
      <c r="B16491" t="s">
        <v>64235</v>
      </c>
      <c r="C16491" s="1" t="str">
        <f t="shared" si="2444"/>
        <v>21:0793</v>
      </c>
      <c r="D16491" s="1" t="str">
        <f>HYPERLINK("http://geochem.nrcan.gc.ca/cdogs/content/svy/svy_e.htm", "")</f>
        <v/>
      </c>
      <c r="G16491" s="1" t="str">
        <f>HYPERLINK("http://geochem.nrcan.gc.ca/cdogs/content/cr_/cr_00087_e.htm", "87")</f>
        <v>87</v>
      </c>
      <c r="J16491" t="s">
        <v>11703</v>
      </c>
      <c r="K16491" t="s">
        <v>11704</v>
      </c>
      <c r="O16491" t="s">
        <v>4378</v>
      </c>
      <c r="P16491" t="s">
        <v>583</v>
      </c>
      <c r="Q16491" t="s">
        <v>392</v>
      </c>
    </row>
    <row r="16492" spans="1:17" hidden="1" x14ac:dyDescent="0.25">
      <c r="A16492" t="s">
        <v>64236</v>
      </c>
      <c r="B16492" t="s">
        <v>64237</v>
      </c>
      <c r="C16492" s="1" t="str">
        <f t="shared" si="2444"/>
        <v>21:0793</v>
      </c>
      <c r="D16492" s="1" t="str">
        <f t="shared" ref="D16492:D16515" si="2445">HYPERLINK("http://geochem.nrcan.gc.ca/cdogs/content/svy/svy210223_e.htm", "21:0223")</f>
        <v>21:0223</v>
      </c>
      <c r="E16492" t="s">
        <v>64238</v>
      </c>
      <c r="F16492" t="s">
        <v>64239</v>
      </c>
      <c r="H16492">
        <v>63.715922200000001</v>
      </c>
      <c r="I16492">
        <v>-133.54633319999999</v>
      </c>
      <c r="J16492" s="1" t="str">
        <f t="shared" ref="J16492:J16515" si="2446">HYPERLINK("http://geochem.nrcan.gc.ca/cdogs/content/kwd/kwd020018_e.htm", "Fluid (stream)")</f>
        <v>Fluid (stream)</v>
      </c>
      <c r="K16492" s="1" t="str">
        <f t="shared" ref="K16492:K16515" si="2447">HYPERLINK("http://geochem.nrcan.gc.ca/cdogs/content/kwd/kwd080007_e.htm", "Untreated Water")</f>
        <v>Untreated Water</v>
      </c>
      <c r="O16492" t="s">
        <v>108</v>
      </c>
      <c r="P16492" t="s">
        <v>108</v>
      </c>
      <c r="Q16492" t="s">
        <v>108</v>
      </c>
    </row>
    <row r="16493" spans="1:17" hidden="1" x14ac:dyDescent="0.25">
      <c r="A16493" t="s">
        <v>64240</v>
      </c>
      <c r="B16493" t="s">
        <v>64241</v>
      </c>
      <c r="C16493" s="1" t="str">
        <f t="shared" si="2444"/>
        <v>21:0793</v>
      </c>
      <c r="D16493" s="1" t="str">
        <f t="shared" si="2445"/>
        <v>21:0223</v>
      </c>
      <c r="E16493" t="s">
        <v>64242</v>
      </c>
      <c r="F16493" t="s">
        <v>64243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 t="s">
        <v>3419</v>
      </c>
      <c r="P16493" t="s">
        <v>2212</v>
      </c>
      <c r="Q16493" t="s">
        <v>653</v>
      </c>
    </row>
    <row r="16494" spans="1:17" hidden="1" x14ac:dyDescent="0.25">
      <c r="A16494" t="s">
        <v>64244</v>
      </c>
      <c r="B16494" t="s">
        <v>64245</v>
      </c>
      <c r="C16494" s="1" t="str">
        <f t="shared" si="2444"/>
        <v>21:0793</v>
      </c>
      <c r="D16494" s="1" t="str">
        <f t="shared" si="2445"/>
        <v>21:0223</v>
      </c>
      <c r="E16494" t="s">
        <v>64246</v>
      </c>
      <c r="F16494" t="s">
        <v>64247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 t="s">
        <v>8982</v>
      </c>
      <c r="P16494" t="s">
        <v>583</v>
      </c>
      <c r="Q16494" t="s">
        <v>365</v>
      </c>
    </row>
    <row r="16495" spans="1:17" hidden="1" x14ac:dyDescent="0.25">
      <c r="A16495" t="s">
        <v>64248</v>
      </c>
      <c r="B16495" t="s">
        <v>64249</v>
      </c>
      <c r="C16495" s="1" t="str">
        <f t="shared" si="2444"/>
        <v>21:0793</v>
      </c>
      <c r="D16495" s="1" t="str">
        <f t="shared" si="2445"/>
        <v>21:0223</v>
      </c>
      <c r="E16495" t="s">
        <v>64250</v>
      </c>
      <c r="F16495" t="s">
        <v>64251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 t="s">
        <v>3397</v>
      </c>
      <c r="P16495" t="s">
        <v>397</v>
      </c>
      <c r="Q16495" t="s">
        <v>653</v>
      </c>
    </row>
    <row r="16496" spans="1:17" hidden="1" x14ac:dyDescent="0.25">
      <c r="A16496" t="s">
        <v>64252</v>
      </c>
      <c r="B16496" t="s">
        <v>64253</v>
      </c>
      <c r="C16496" s="1" t="str">
        <f t="shared" si="2444"/>
        <v>21:0793</v>
      </c>
      <c r="D16496" s="1" t="str">
        <f t="shared" si="2445"/>
        <v>21:0223</v>
      </c>
      <c r="E16496" t="s">
        <v>64254</v>
      </c>
      <c r="F16496" t="s">
        <v>64255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 t="s">
        <v>17169</v>
      </c>
      <c r="P16496" t="s">
        <v>397</v>
      </c>
      <c r="Q16496" t="s">
        <v>5130</v>
      </c>
    </row>
    <row r="16497" spans="1:17" hidden="1" x14ac:dyDescent="0.25">
      <c r="A16497" t="s">
        <v>64256</v>
      </c>
      <c r="B16497" t="s">
        <v>64257</v>
      </c>
      <c r="C16497" s="1" t="str">
        <f t="shared" si="2444"/>
        <v>21:0793</v>
      </c>
      <c r="D16497" s="1" t="str">
        <f t="shared" si="2445"/>
        <v>21:0223</v>
      </c>
      <c r="E16497" t="s">
        <v>64258</v>
      </c>
      <c r="F16497" t="s">
        <v>64259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 t="s">
        <v>21</v>
      </c>
      <c r="P16497" t="s">
        <v>583</v>
      </c>
      <c r="Q16497" t="s">
        <v>198</v>
      </c>
    </row>
    <row r="16498" spans="1:17" hidden="1" x14ac:dyDescent="0.25">
      <c r="A16498" t="s">
        <v>64260</v>
      </c>
      <c r="B16498" t="s">
        <v>64261</v>
      </c>
      <c r="C16498" s="1" t="str">
        <f t="shared" si="2444"/>
        <v>21:0793</v>
      </c>
      <c r="D16498" s="1" t="str">
        <f t="shared" si="2445"/>
        <v>21:0223</v>
      </c>
      <c r="E16498" t="s">
        <v>64262</v>
      </c>
      <c r="F16498" t="s">
        <v>64263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 t="s">
        <v>21</v>
      </c>
      <c r="P16498" t="s">
        <v>356</v>
      </c>
      <c r="Q16498" t="s">
        <v>46</v>
      </c>
    </row>
    <row r="16499" spans="1:17" hidden="1" x14ac:dyDescent="0.25">
      <c r="A16499" t="s">
        <v>64264</v>
      </c>
      <c r="B16499" t="s">
        <v>64265</v>
      </c>
      <c r="C16499" s="1" t="str">
        <f t="shared" si="2444"/>
        <v>21:0793</v>
      </c>
      <c r="D16499" s="1" t="str">
        <f t="shared" si="2445"/>
        <v>21:0223</v>
      </c>
      <c r="E16499" t="s">
        <v>64266</v>
      </c>
      <c r="F16499" t="s">
        <v>64267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 t="s">
        <v>6021</v>
      </c>
      <c r="P16499" t="s">
        <v>2212</v>
      </c>
      <c r="Q16499" t="s">
        <v>653</v>
      </c>
    </row>
    <row r="16500" spans="1:17" hidden="1" x14ac:dyDescent="0.25">
      <c r="A16500" t="s">
        <v>64268</v>
      </c>
      <c r="B16500" t="s">
        <v>64269</v>
      </c>
      <c r="C16500" s="1" t="str">
        <f t="shared" si="2444"/>
        <v>21:0793</v>
      </c>
      <c r="D16500" s="1" t="str">
        <f t="shared" si="2445"/>
        <v>21:0223</v>
      </c>
      <c r="E16500" t="s">
        <v>64270</v>
      </c>
      <c r="F16500" t="s">
        <v>64271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 t="s">
        <v>6124</v>
      </c>
      <c r="P16500" t="s">
        <v>2212</v>
      </c>
      <c r="Q16500" t="s">
        <v>398</v>
      </c>
    </row>
    <row r="16501" spans="1:17" hidden="1" x14ac:dyDescent="0.25">
      <c r="A16501" t="s">
        <v>64272</v>
      </c>
      <c r="B16501" t="s">
        <v>64273</v>
      </c>
      <c r="C16501" s="1" t="str">
        <f t="shared" si="2444"/>
        <v>21:0793</v>
      </c>
      <c r="D16501" s="1" t="str">
        <f t="shared" si="2445"/>
        <v>21:0223</v>
      </c>
      <c r="E16501" t="s">
        <v>64274</v>
      </c>
      <c r="F16501" t="s">
        <v>64275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 t="s">
        <v>593</v>
      </c>
      <c r="P16501" t="s">
        <v>583</v>
      </c>
      <c r="Q16501" t="s">
        <v>5130</v>
      </c>
    </row>
    <row r="16502" spans="1:17" hidden="1" x14ac:dyDescent="0.25">
      <c r="A16502" t="s">
        <v>64276</v>
      </c>
      <c r="B16502" t="s">
        <v>64277</v>
      </c>
      <c r="C16502" s="1" t="str">
        <f t="shared" si="2444"/>
        <v>21:0793</v>
      </c>
      <c r="D16502" s="1" t="str">
        <f t="shared" si="2445"/>
        <v>21:0223</v>
      </c>
      <c r="E16502" t="s">
        <v>64278</v>
      </c>
      <c r="F16502" t="s">
        <v>64279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 t="s">
        <v>8030</v>
      </c>
      <c r="P16502" t="s">
        <v>583</v>
      </c>
      <c r="Q16502" t="s">
        <v>653</v>
      </c>
    </row>
    <row r="16503" spans="1:17" hidden="1" x14ac:dyDescent="0.25">
      <c r="A16503" t="s">
        <v>64280</v>
      </c>
      <c r="B16503" t="s">
        <v>64281</v>
      </c>
      <c r="C16503" s="1" t="str">
        <f t="shared" si="2444"/>
        <v>21:0793</v>
      </c>
      <c r="D16503" s="1" t="str">
        <f t="shared" si="2445"/>
        <v>21:0223</v>
      </c>
      <c r="E16503" t="s">
        <v>64278</v>
      </c>
      <c r="F16503" t="s">
        <v>64282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 t="s">
        <v>236</v>
      </c>
      <c r="P16503" t="s">
        <v>583</v>
      </c>
      <c r="Q16503" t="s">
        <v>653</v>
      </c>
    </row>
    <row r="16504" spans="1:17" hidden="1" x14ac:dyDescent="0.25">
      <c r="A16504" t="s">
        <v>64283</v>
      </c>
      <c r="B16504" t="s">
        <v>64284</v>
      </c>
      <c r="C16504" s="1" t="str">
        <f t="shared" si="2444"/>
        <v>21:0793</v>
      </c>
      <c r="D16504" s="1" t="str">
        <f t="shared" si="2445"/>
        <v>21:0223</v>
      </c>
      <c r="E16504" t="s">
        <v>64285</v>
      </c>
      <c r="F16504" t="s">
        <v>64286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 t="s">
        <v>576</v>
      </c>
      <c r="P16504" t="s">
        <v>2212</v>
      </c>
      <c r="Q16504" t="s">
        <v>653</v>
      </c>
    </row>
    <row r="16505" spans="1:17" hidden="1" x14ac:dyDescent="0.25">
      <c r="A16505" t="s">
        <v>64287</v>
      </c>
      <c r="B16505" t="s">
        <v>64288</v>
      </c>
      <c r="C16505" s="1" t="str">
        <f t="shared" si="2444"/>
        <v>21:0793</v>
      </c>
      <c r="D16505" s="1" t="str">
        <f t="shared" si="2445"/>
        <v>21:0223</v>
      </c>
      <c r="E16505" t="s">
        <v>64289</v>
      </c>
      <c r="F16505" t="s">
        <v>64290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 t="s">
        <v>76</v>
      </c>
      <c r="P16505" t="s">
        <v>397</v>
      </c>
      <c r="Q16505" t="s">
        <v>653</v>
      </c>
    </row>
    <row r="16506" spans="1:17" hidden="1" x14ac:dyDescent="0.25">
      <c r="A16506" t="s">
        <v>64291</v>
      </c>
      <c r="B16506" t="s">
        <v>64292</v>
      </c>
      <c r="C16506" s="1" t="str">
        <f t="shared" si="2444"/>
        <v>21:0793</v>
      </c>
      <c r="D16506" s="1" t="str">
        <f t="shared" si="2445"/>
        <v>21:0223</v>
      </c>
      <c r="E16506" t="s">
        <v>64293</v>
      </c>
      <c r="F16506" t="s">
        <v>64294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 t="s">
        <v>2120</v>
      </c>
      <c r="P16506" t="s">
        <v>1515</v>
      </c>
      <c r="Q16506" t="s">
        <v>398</v>
      </c>
    </row>
    <row r="16507" spans="1:17" hidden="1" x14ac:dyDescent="0.25">
      <c r="A16507" t="s">
        <v>64295</v>
      </c>
      <c r="B16507" t="s">
        <v>64296</v>
      </c>
      <c r="C16507" s="1" t="str">
        <f t="shared" si="2444"/>
        <v>21:0793</v>
      </c>
      <c r="D16507" s="1" t="str">
        <f t="shared" si="2445"/>
        <v>21:0223</v>
      </c>
      <c r="E16507" t="s">
        <v>64297</v>
      </c>
      <c r="F16507" t="s">
        <v>64298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 t="s">
        <v>21</v>
      </c>
      <c r="P16507" t="s">
        <v>391</v>
      </c>
      <c r="Q16507" t="s">
        <v>59</v>
      </c>
    </row>
    <row r="16508" spans="1:17" hidden="1" x14ac:dyDescent="0.25">
      <c r="A16508" t="s">
        <v>64299</v>
      </c>
      <c r="B16508" t="s">
        <v>64300</v>
      </c>
      <c r="C16508" s="1" t="str">
        <f t="shared" si="2444"/>
        <v>21:0793</v>
      </c>
      <c r="D16508" s="1" t="str">
        <f t="shared" si="2445"/>
        <v>21:0223</v>
      </c>
      <c r="E16508" t="s">
        <v>64301</v>
      </c>
      <c r="F16508" t="s">
        <v>64302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 t="s">
        <v>21</v>
      </c>
      <c r="P16508" t="s">
        <v>1515</v>
      </c>
      <c r="Q16508" t="s">
        <v>5130</v>
      </c>
    </row>
    <row r="16509" spans="1:17" hidden="1" x14ac:dyDescent="0.25">
      <c r="A16509" t="s">
        <v>64303</v>
      </c>
      <c r="B16509" t="s">
        <v>64304</v>
      </c>
      <c r="C16509" s="1" t="str">
        <f t="shared" si="2444"/>
        <v>21:0793</v>
      </c>
      <c r="D16509" s="1" t="str">
        <f t="shared" si="2445"/>
        <v>21:0223</v>
      </c>
      <c r="E16509" t="s">
        <v>64305</v>
      </c>
      <c r="F16509" t="s">
        <v>64306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 t="s">
        <v>14250</v>
      </c>
      <c r="P16509" t="s">
        <v>391</v>
      </c>
      <c r="Q16509" t="s">
        <v>653</v>
      </c>
    </row>
    <row r="16510" spans="1:17" hidden="1" x14ac:dyDescent="0.25">
      <c r="A16510" t="s">
        <v>64307</v>
      </c>
      <c r="B16510" t="s">
        <v>64308</v>
      </c>
      <c r="C16510" s="1" t="str">
        <f t="shared" si="2444"/>
        <v>21:0793</v>
      </c>
      <c r="D16510" s="1" t="str">
        <f t="shared" si="2445"/>
        <v>21:0223</v>
      </c>
      <c r="E16510" t="s">
        <v>64309</v>
      </c>
      <c r="F16510" t="s">
        <v>64310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 t="s">
        <v>16309</v>
      </c>
      <c r="P16510" t="s">
        <v>397</v>
      </c>
      <c r="Q16510" t="s">
        <v>4049</v>
      </c>
    </row>
    <row r="16511" spans="1:17" hidden="1" x14ac:dyDescent="0.25">
      <c r="A16511" t="s">
        <v>64311</v>
      </c>
      <c r="B16511" t="s">
        <v>64312</v>
      </c>
      <c r="C16511" s="1" t="str">
        <f t="shared" si="2444"/>
        <v>21:0793</v>
      </c>
      <c r="D16511" s="1" t="str">
        <f t="shared" si="2445"/>
        <v>21:0223</v>
      </c>
      <c r="E16511" t="s">
        <v>64313</v>
      </c>
      <c r="F16511" t="s">
        <v>64314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 t="s">
        <v>19899</v>
      </c>
      <c r="P16511" t="s">
        <v>2212</v>
      </c>
      <c r="Q16511" t="s">
        <v>5130</v>
      </c>
    </row>
    <row r="16512" spans="1:17" hidden="1" x14ac:dyDescent="0.25">
      <c r="A16512" t="s">
        <v>64315</v>
      </c>
      <c r="B16512" t="s">
        <v>64316</v>
      </c>
      <c r="C16512" s="1" t="str">
        <f t="shared" si="2444"/>
        <v>21:0793</v>
      </c>
      <c r="D16512" s="1" t="str">
        <f t="shared" si="2445"/>
        <v>21:0223</v>
      </c>
      <c r="E16512" t="s">
        <v>64317</v>
      </c>
      <c r="F16512" t="s">
        <v>64318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 t="s">
        <v>5563</v>
      </c>
      <c r="P16512" t="s">
        <v>22</v>
      </c>
      <c r="Q16512" t="s">
        <v>3475</v>
      </c>
    </row>
    <row r="16513" spans="1:17" hidden="1" x14ac:dyDescent="0.25">
      <c r="A16513" t="s">
        <v>64319</v>
      </c>
      <c r="B16513" t="s">
        <v>64320</v>
      </c>
      <c r="C16513" s="1" t="str">
        <f t="shared" si="2444"/>
        <v>21:0793</v>
      </c>
      <c r="D16513" s="1" t="str">
        <f t="shared" si="2445"/>
        <v>21:0223</v>
      </c>
      <c r="E16513" t="s">
        <v>64321</v>
      </c>
      <c r="F16513" t="s">
        <v>64322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 t="s">
        <v>46916</v>
      </c>
      <c r="P16513" t="s">
        <v>1631</v>
      </c>
      <c r="Q16513" t="s">
        <v>398</v>
      </c>
    </row>
    <row r="16514" spans="1:17" hidden="1" x14ac:dyDescent="0.25">
      <c r="A16514" t="s">
        <v>64323</v>
      </c>
      <c r="B16514" t="s">
        <v>64324</v>
      </c>
      <c r="C16514" s="1" t="str">
        <f t="shared" si="2444"/>
        <v>21:0793</v>
      </c>
      <c r="D16514" s="1" t="str">
        <f t="shared" si="2445"/>
        <v>21:0223</v>
      </c>
      <c r="E16514" t="s">
        <v>64325</v>
      </c>
      <c r="F16514" t="s">
        <v>64326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 t="s">
        <v>512</v>
      </c>
      <c r="P16514" t="s">
        <v>5755</v>
      </c>
      <c r="Q16514" t="s">
        <v>398</v>
      </c>
    </row>
    <row r="16515" spans="1:17" hidden="1" x14ac:dyDescent="0.25">
      <c r="A16515" t="s">
        <v>64327</v>
      </c>
      <c r="B16515" t="s">
        <v>64328</v>
      </c>
      <c r="C16515" s="1" t="str">
        <f t="shared" si="2444"/>
        <v>21:0793</v>
      </c>
      <c r="D16515" s="1" t="str">
        <f t="shared" si="2445"/>
        <v>21:0223</v>
      </c>
      <c r="E16515" t="s">
        <v>64329</v>
      </c>
      <c r="F16515" t="s">
        <v>64330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 t="s">
        <v>21</v>
      </c>
      <c r="P16515" t="s">
        <v>2212</v>
      </c>
      <c r="Q16515" t="s">
        <v>365</v>
      </c>
    </row>
    <row r="16516" spans="1:17" hidden="1" x14ac:dyDescent="0.25">
      <c r="A16516" t="s">
        <v>64331</v>
      </c>
      <c r="B16516" t="s">
        <v>64332</v>
      </c>
      <c r="C16516" s="1" t="str">
        <f t="shared" si="2444"/>
        <v>21:0793</v>
      </c>
      <c r="D16516" s="1" t="str">
        <f>HYPERLINK("http://geochem.nrcan.gc.ca/cdogs/content/svy/svy_e.htm", "")</f>
        <v/>
      </c>
      <c r="G16516" s="1" t="str">
        <f>HYPERLINK("http://geochem.nrcan.gc.ca/cdogs/content/cr_/cr_00089_e.htm", "89")</f>
        <v>89</v>
      </c>
      <c r="J16516" t="s">
        <v>11703</v>
      </c>
      <c r="K16516" t="s">
        <v>11704</v>
      </c>
      <c r="O16516" t="s">
        <v>55182</v>
      </c>
      <c r="P16516" t="s">
        <v>3569</v>
      </c>
      <c r="Q16516" t="s">
        <v>392</v>
      </c>
    </row>
    <row r="16517" spans="1:17" hidden="1" x14ac:dyDescent="0.25">
      <c r="A16517" t="s">
        <v>64333</v>
      </c>
      <c r="B16517" t="s">
        <v>64334</v>
      </c>
      <c r="C16517" s="1" t="str">
        <f t="shared" si="2444"/>
        <v>21:0793</v>
      </c>
      <c r="D16517" s="1" t="str">
        <f t="shared" ref="D16517:D16534" si="2448">HYPERLINK("http://geochem.nrcan.gc.ca/cdogs/content/svy/svy210223_e.htm", "21:0223")</f>
        <v>21:0223</v>
      </c>
      <c r="E16517" t="s">
        <v>64335</v>
      </c>
      <c r="F16517" t="s">
        <v>64336</v>
      </c>
      <c r="H16517">
        <v>63.939616999999998</v>
      </c>
      <c r="I16517">
        <v>-133.39257720000001</v>
      </c>
      <c r="J16517" s="1" t="str">
        <f t="shared" ref="J16517:J16534" si="2449">HYPERLINK("http://geochem.nrcan.gc.ca/cdogs/content/kwd/kwd020018_e.htm", "Fluid (stream)")</f>
        <v>Fluid (stream)</v>
      </c>
      <c r="K16517" s="1" t="str">
        <f t="shared" ref="K16517:K16534" si="2450">HYPERLINK("http://geochem.nrcan.gc.ca/cdogs/content/kwd/kwd080007_e.htm", "Untreated Water")</f>
        <v>Untreated Water</v>
      </c>
      <c r="O16517" t="s">
        <v>108</v>
      </c>
      <c r="P16517" t="s">
        <v>108</v>
      </c>
      <c r="Q16517" t="s">
        <v>108</v>
      </c>
    </row>
    <row r="16518" spans="1:17" hidden="1" x14ac:dyDescent="0.25">
      <c r="A16518" t="s">
        <v>64337</v>
      </c>
      <c r="B16518" t="s">
        <v>64338</v>
      </c>
      <c r="C16518" s="1" t="str">
        <f t="shared" si="2444"/>
        <v>21:0793</v>
      </c>
      <c r="D16518" s="1" t="str">
        <f t="shared" si="2448"/>
        <v>21:0223</v>
      </c>
      <c r="E16518" t="s">
        <v>64339</v>
      </c>
      <c r="F16518" t="s">
        <v>64340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 t="s">
        <v>21</v>
      </c>
      <c r="P16518" t="s">
        <v>583</v>
      </c>
      <c r="Q16518" t="s">
        <v>398</v>
      </c>
    </row>
    <row r="16519" spans="1:17" hidden="1" x14ac:dyDescent="0.25">
      <c r="A16519" t="s">
        <v>64341</v>
      </c>
      <c r="B16519" t="s">
        <v>64342</v>
      </c>
      <c r="C16519" s="1" t="str">
        <f t="shared" si="2444"/>
        <v>21:0793</v>
      </c>
      <c r="D16519" s="1" t="str">
        <f t="shared" si="2448"/>
        <v>21:0223</v>
      </c>
      <c r="E16519" t="s">
        <v>64339</v>
      </c>
      <c r="F16519" t="s">
        <v>64343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 t="s">
        <v>21</v>
      </c>
      <c r="P16519" t="s">
        <v>22</v>
      </c>
      <c r="Q16519" t="s">
        <v>653</v>
      </c>
    </row>
    <row r="16520" spans="1:17" hidden="1" x14ac:dyDescent="0.25">
      <c r="A16520" t="s">
        <v>64344</v>
      </c>
      <c r="B16520" t="s">
        <v>64345</v>
      </c>
      <c r="C16520" s="1" t="str">
        <f t="shared" si="2444"/>
        <v>21:0793</v>
      </c>
      <c r="D16520" s="1" t="str">
        <f t="shared" si="2448"/>
        <v>21:0223</v>
      </c>
      <c r="E16520" t="s">
        <v>64346</v>
      </c>
      <c r="F16520" t="s">
        <v>64347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 t="s">
        <v>76</v>
      </c>
      <c r="P16520" t="s">
        <v>22</v>
      </c>
      <c r="Q16520" t="s">
        <v>365</v>
      </c>
    </row>
    <row r="16521" spans="1:17" hidden="1" x14ac:dyDescent="0.25">
      <c r="A16521" t="s">
        <v>64348</v>
      </c>
      <c r="B16521" t="s">
        <v>64349</v>
      </c>
      <c r="C16521" s="1" t="str">
        <f t="shared" si="2444"/>
        <v>21:0793</v>
      </c>
      <c r="D16521" s="1" t="str">
        <f t="shared" si="2448"/>
        <v>21:0223</v>
      </c>
      <c r="E16521" t="s">
        <v>64350</v>
      </c>
      <c r="F16521" t="s">
        <v>64351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 t="s">
        <v>7860</v>
      </c>
      <c r="P16521" t="s">
        <v>583</v>
      </c>
      <c r="Q16521" t="s">
        <v>5130</v>
      </c>
    </row>
    <row r="16522" spans="1:17" hidden="1" x14ac:dyDescent="0.25">
      <c r="A16522" t="s">
        <v>64352</v>
      </c>
      <c r="B16522" t="s">
        <v>64353</v>
      </c>
      <c r="C16522" s="1" t="str">
        <f t="shared" si="2444"/>
        <v>21:0793</v>
      </c>
      <c r="D16522" s="1" t="str">
        <f t="shared" si="2448"/>
        <v>21:0223</v>
      </c>
      <c r="E16522" t="s">
        <v>64354</v>
      </c>
      <c r="F16522" t="s">
        <v>64355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 t="s">
        <v>5563</v>
      </c>
      <c r="P16522" t="s">
        <v>45</v>
      </c>
      <c r="Q16522" t="s">
        <v>398</v>
      </c>
    </row>
    <row r="16523" spans="1:17" hidden="1" x14ac:dyDescent="0.25">
      <c r="A16523" t="s">
        <v>64356</v>
      </c>
      <c r="B16523" t="s">
        <v>64357</v>
      </c>
      <c r="C16523" s="1" t="str">
        <f t="shared" si="2444"/>
        <v>21:0793</v>
      </c>
      <c r="D16523" s="1" t="str">
        <f t="shared" si="2448"/>
        <v>21:0223</v>
      </c>
      <c r="E16523" t="s">
        <v>64358</v>
      </c>
      <c r="F16523" t="s">
        <v>64359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 t="s">
        <v>154</v>
      </c>
      <c r="P16523" t="s">
        <v>5755</v>
      </c>
      <c r="Q16523" t="s">
        <v>365</v>
      </c>
    </row>
    <row r="16524" spans="1:17" hidden="1" x14ac:dyDescent="0.25">
      <c r="A16524" t="s">
        <v>64360</v>
      </c>
      <c r="B16524" t="s">
        <v>64361</v>
      </c>
      <c r="C16524" s="1" t="str">
        <f t="shared" si="2444"/>
        <v>21:0793</v>
      </c>
      <c r="D16524" s="1" t="str">
        <f t="shared" si="2448"/>
        <v>21:0223</v>
      </c>
      <c r="E16524" t="s">
        <v>64362</v>
      </c>
      <c r="F16524" t="s">
        <v>64363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 t="s">
        <v>21</v>
      </c>
      <c r="P16524" t="s">
        <v>17680</v>
      </c>
      <c r="Q16524" t="s">
        <v>5130</v>
      </c>
    </row>
    <row r="16525" spans="1:17" hidden="1" x14ac:dyDescent="0.25">
      <c r="A16525" t="s">
        <v>64364</v>
      </c>
      <c r="B16525" t="s">
        <v>64365</v>
      </c>
      <c r="C16525" s="1" t="str">
        <f t="shared" si="2444"/>
        <v>21:0793</v>
      </c>
      <c r="D16525" s="1" t="str">
        <f t="shared" si="2448"/>
        <v>21:0223</v>
      </c>
      <c r="E16525" t="s">
        <v>64366</v>
      </c>
      <c r="F16525" t="s">
        <v>64367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 t="s">
        <v>21</v>
      </c>
      <c r="P16525" t="s">
        <v>2212</v>
      </c>
      <c r="Q16525" t="s">
        <v>5130</v>
      </c>
    </row>
    <row r="16526" spans="1:17" hidden="1" x14ac:dyDescent="0.25">
      <c r="A16526" t="s">
        <v>64368</v>
      </c>
      <c r="B16526" t="s">
        <v>64369</v>
      </c>
      <c r="C16526" s="1" t="str">
        <f t="shared" si="2444"/>
        <v>21:0793</v>
      </c>
      <c r="D16526" s="1" t="str">
        <f t="shared" si="2448"/>
        <v>21:0223</v>
      </c>
      <c r="E16526" t="s">
        <v>64370</v>
      </c>
      <c r="F16526" t="s">
        <v>64371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 t="s">
        <v>21</v>
      </c>
      <c r="P16526" t="s">
        <v>397</v>
      </c>
      <c r="Q16526" t="s">
        <v>29</v>
      </c>
    </row>
    <row r="16527" spans="1:17" hidden="1" x14ac:dyDescent="0.25">
      <c r="A16527" t="s">
        <v>64372</v>
      </c>
      <c r="B16527" t="s">
        <v>64373</v>
      </c>
      <c r="C16527" s="1" t="str">
        <f t="shared" si="2444"/>
        <v>21:0793</v>
      </c>
      <c r="D16527" s="1" t="str">
        <f t="shared" si="2448"/>
        <v>21:0223</v>
      </c>
      <c r="E16527" t="s">
        <v>64374</v>
      </c>
      <c r="F16527" t="s">
        <v>64375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 t="s">
        <v>21</v>
      </c>
      <c r="P16527" t="s">
        <v>356</v>
      </c>
      <c r="Q16527" t="s">
        <v>392</v>
      </c>
    </row>
    <row r="16528" spans="1:17" hidden="1" x14ac:dyDescent="0.25">
      <c r="A16528" t="s">
        <v>64376</v>
      </c>
      <c r="B16528" t="s">
        <v>64377</v>
      </c>
      <c r="C16528" s="1" t="str">
        <f t="shared" si="2444"/>
        <v>21:0793</v>
      </c>
      <c r="D16528" s="1" t="str">
        <f t="shared" si="2448"/>
        <v>21:0223</v>
      </c>
      <c r="E16528" t="s">
        <v>64378</v>
      </c>
      <c r="F16528" t="s">
        <v>64379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 t="s">
        <v>21</v>
      </c>
      <c r="P16528" t="s">
        <v>45</v>
      </c>
      <c r="Q16528" t="s">
        <v>365</v>
      </c>
    </row>
    <row r="16529" spans="1:17" hidden="1" x14ac:dyDescent="0.25">
      <c r="A16529" t="s">
        <v>64380</v>
      </c>
      <c r="B16529" t="s">
        <v>64381</v>
      </c>
      <c r="C16529" s="1" t="str">
        <f t="shared" si="2444"/>
        <v>21:0793</v>
      </c>
      <c r="D16529" s="1" t="str">
        <f t="shared" si="2448"/>
        <v>21:0223</v>
      </c>
      <c r="E16529" t="s">
        <v>64382</v>
      </c>
      <c r="F16529" t="s">
        <v>64383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 t="s">
        <v>21</v>
      </c>
      <c r="P16529" t="s">
        <v>636</v>
      </c>
      <c r="Q16529" t="s">
        <v>365</v>
      </c>
    </row>
    <row r="16530" spans="1:17" hidden="1" x14ac:dyDescent="0.25">
      <c r="A16530" t="s">
        <v>64384</v>
      </c>
      <c r="B16530" t="s">
        <v>64385</v>
      </c>
      <c r="C16530" s="1" t="str">
        <f t="shared" si="2444"/>
        <v>21:0793</v>
      </c>
      <c r="D16530" s="1" t="str">
        <f t="shared" si="2448"/>
        <v>21:0223</v>
      </c>
      <c r="E16530" t="s">
        <v>64386</v>
      </c>
      <c r="F16530" t="s">
        <v>64387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 t="s">
        <v>21</v>
      </c>
      <c r="P16530" t="s">
        <v>356</v>
      </c>
      <c r="Q16530" t="s">
        <v>392</v>
      </c>
    </row>
    <row r="16531" spans="1:17" hidden="1" x14ac:dyDescent="0.25">
      <c r="A16531" t="s">
        <v>64388</v>
      </c>
      <c r="B16531" t="s">
        <v>64389</v>
      </c>
      <c r="C16531" s="1" t="str">
        <f t="shared" si="2444"/>
        <v>21:0793</v>
      </c>
      <c r="D16531" s="1" t="str">
        <f t="shared" si="2448"/>
        <v>21:0223</v>
      </c>
      <c r="E16531" t="s">
        <v>64390</v>
      </c>
      <c r="F16531" t="s">
        <v>64391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 t="s">
        <v>244</v>
      </c>
      <c r="P16531" t="s">
        <v>87</v>
      </c>
      <c r="Q16531" t="s">
        <v>365</v>
      </c>
    </row>
    <row r="16532" spans="1:17" hidden="1" x14ac:dyDescent="0.25">
      <c r="A16532" t="s">
        <v>64392</v>
      </c>
      <c r="B16532" t="s">
        <v>64393</v>
      </c>
      <c r="C16532" s="1" t="str">
        <f t="shared" si="2444"/>
        <v>21:0793</v>
      </c>
      <c r="D16532" s="1" t="str">
        <f t="shared" si="2448"/>
        <v>21:0223</v>
      </c>
      <c r="E16532" t="s">
        <v>64394</v>
      </c>
      <c r="F16532" t="s">
        <v>64395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 t="s">
        <v>21</v>
      </c>
      <c r="P16532" t="s">
        <v>45</v>
      </c>
      <c r="Q16532" t="s">
        <v>3475</v>
      </c>
    </row>
    <row r="16533" spans="1:17" hidden="1" x14ac:dyDescent="0.25">
      <c r="A16533" t="s">
        <v>64396</v>
      </c>
      <c r="B16533" t="s">
        <v>64397</v>
      </c>
      <c r="C16533" s="1" t="str">
        <f t="shared" si="2444"/>
        <v>21:0793</v>
      </c>
      <c r="D16533" s="1" t="str">
        <f t="shared" si="2448"/>
        <v>21:0223</v>
      </c>
      <c r="E16533" t="s">
        <v>64398</v>
      </c>
      <c r="F16533" t="s">
        <v>64399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 t="s">
        <v>21</v>
      </c>
      <c r="P16533" t="s">
        <v>45</v>
      </c>
      <c r="Q16533" t="s">
        <v>653</v>
      </c>
    </row>
    <row r="16534" spans="1:17" hidden="1" x14ac:dyDescent="0.25">
      <c r="A16534" t="s">
        <v>64400</v>
      </c>
      <c r="B16534" t="s">
        <v>64401</v>
      </c>
      <c r="C16534" s="1" t="str">
        <f t="shared" si="2444"/>
        <v>21:0793</v>
      </c>
      <c r="D16534" s="1" t="str">
        <f t="shared" si="2448"/>
        <v>21:0223</v>
      </c>
      <c r="E16534" t="s">
        <v>64402</v>
      </c>
      <c r="F16534" t="s">
        <v>64403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 t="s">
        <v>21</v>
      </c>
      <c r="P16534" t="s">
        <v>87</v>
      </c>
      <c r="Q16534" t="s">
        <v>365</v>
      </c>
    </row>
    <row r="16535" spans="1:17" hidden="1" x14ac:dyDescent="0.25">
      <c r="A16535" t="s">
        <v>64404</v>
      </c>
      <c r="B16535" t="s">
        <v>64405</v>
      </c>
      <c r="C16535" s="1" t="str">
        <f t="shared" si="2444"/>
        <v>21:0793</v>
      </c>
      <c r="D16535" s="1" t="str">
        <f>HYPERLINK("http://geochem.nrcan.gc.ca/cdogs/content/svy/svy_e.htm", "")</f>
        <v/>
      </c>
      <c r="G16535" s="1" t="str">
        <f>HYPERLINK("http://geochem.nrcan.gc.ca/cdogs/content/cr_/cr_00088_e.htm", "88")</f>
        <v>88</v>
      </c>
      <c r="J16535" t="s">
        <v>11703</v>
      </c>
      <c r="K16535" t="s">
        <v>11704</v>
      </c>
      <c r="O16535" t="s">
        <v>64</v>
      </c>
      <c r="P16535" t="s">
        <v>2212</v>
      </c>
      <c r="Q16535" t="s">
        <v>653</v>
      </c>
    </row>
    <row r="16536" spans="1:17" hidden="1" x14ac:dyDescent="0.25">
      <c r="A16536" t="s">
        <v>64406</v>
      </c>
      <c r="B16536" t="s">
        <v>64407</v>
      </c>
      <c r="C16536" s="1" t="str">
        <f t="shared" si="2444"/>
        <v>21:0793</v>
      </c>
      <c r="D16536" s="1" t="str">
        <f>HYPERLINK("http://geochem.nrcan.gc.ca/cdogs/content/svy/svy210223_e.htm", "21:0223")</f>
        <v>21:0223</v>
      </c>
      <c r="E16536" t="s">
        <v>64408</v>
      </c>
      <c r="F16536" t="s">
        <v>64409</v>
      </c>
      <c r="H16536">
        <v>63.779924399999999</v>
      </c>
      <c r="I16536">
        <v>-132.1495755</v>
      </c>
      <c r="J16536" s="1" t="str">
        <f>HYPERLINK("http://geochem.nrcan.gc.ca/cdogs/content/kwd/kwd020018_e.htm", "Fluid (stream)")</f>
        <v>Fluid (stream)</v>
      </c>
      <c r="K16536" s="1" t="str">
        <f>HYPERLINK("http://geochem.nrcan.gc.ca/cdogs/content/kwd/kwd080007_e.htm", "Untreated Water")</f>
        <v>Untreated Water</v>
      </c>
      <c r="O16536" t="s">
        <v>64</v>
      </c>
      <c r="P16536" t="s">
        <v>22</v>
      </c>
      <c r="Q16536" t="s">
        <v>653</v>
      </c>
    </row>
    <row r="16537" spans="1:17" hidden="1" x14ac:dyDescent="0.25">
      <c r="A16537" t="s">
        <v>64410</v>
      </c>
      <c r="B16537" t="s">
        <v>64411</v>
      </c>
      <c r="C16537" s="1" t="str">
        <f t="shared" si="2444"/>
        <v>21:0793</v>
      </c>
      <c r="D16537" s="1" t="str">
        <f>HYPERLINK("http://geochem.nrcan.gc.ca/cdogs/content/svy/svy210223_e.htm", "21:0223")</f>
        <v>21:0223</v>
      </c>
      <c r="E16537" t="s">
        <v>64412</v>
      </c>
      <c r="F16537" t="s">
        <v>64413</v>
      </c>
      <c r="H16537">
        <v>63.7833775</v>
      </c>
      <c r="I16537">
        <v>-132.1002354</v>
      </c>
      <c r="J16537" s="1" t="str">
        <f>HYPERLINK("http://geochem.nrcan.gc.ca/cdogs/content/kwd/kwd020018_e.htm", "Fluid (stream)")</f>
        <v>Fluid (stream)</v>
      </c>
      <c r="K16537" s="1" t="str">
        <f>HYPERLINK("http://geochem.nrcan.gc.ca/cdogs/content/kwd/kwd080007_e.htm", "Untreated Water")</f>
        <v>Untreated Water</v>
      </c>
      <c r="O16537" t="s">
        <v>64</v>
      </c>
      <c r="P16537" t="s">
        <v>397</v>
      </c>
      <c r="Q16537" t="s">
        <v>5130</v>
      </c>
    </row>
    <row r="16538" spans="1:17" hidden="1" x14ac:dyDescent="0.25">
      <c r="A16538" t="s">
        <v>64414</v>
      </c>
      <c r="B16538" t="s">
        <v>64415</v>
      </c>
      <c r="C16538" s="1" t="str">
        <f t="shared" si="2444"/>
        <v>21:0793</v>
      </c>
      <c r="D16538" s="1" t="str">
        <f>HYPERLINK("http://geochem.nrcan.gc.ca/cdogs/content/svy/svy210223_e.htm", "21:0223")</f>
        <v>21:0223</v>
      </c>
      <c r="E16538" t="s">
        <v>64416</v>
      </c>
      <c r="F16538" t="s">
        <v>64417</v>
      </c>
      <c r="H16538">
        <v>63.790666299999998</v>
      </c>
      <c r="I16538">
        <v>-132.0355333</v>
      </c>
      <c r="J16538" s="1" t="str">
        <f>HYPERLINK("http://geochem.nrcan.gc.ca/cdogs/content/kwd/kwd020018_e.htm", "Fluid (stream)")</f>
        <v>Fluid (stream)</v>
      </c>
      <c r="K16538" s="1" t="str">
        <f>HYPERLINK("http://geochem.nrcan.gc.ca/cdogs/content/kwd/kwd080007_e.htm", "Untreated Water")</f>
        <v>Untreated Water</v>
      </c>
      <c r="O16538" t="s">
        <v>21</v>
      </c>
      <c r="P16538" t="s">
        <v>2212</v>
      </c>
      <c r="Q16538" t="s">
        <v>365</v>
      </c>
    </row>
    <row r="16539" spans="1:17" hidden="1" x14ac:dyDescent="0.25">
      <c r="A16539" t="s">
        <v>64418</v>
      </c>
      <c r="B16539" t="s">
        <v>64419</v>
      </c>
      <c r="C16539" s="1" t="str">
        <f t="shared" si="2444"/>
        <v>21:0793</v>
      </c>
      <c r="D16539" s="1" t="str">
        <f>HYPERLINK("http://geochem.nrcan.gc.ca/cdogs/content/svy/svy210223_e.htm", "21:0223")</f>
        <v>21:0223</v>
      </c>
      <c r="E16539" t="s">
        <v>64416</v>
      </c>
      <c r="F16539" t="s">
        <v>64420</v>
      </c>
      <c r="H16539">
        <v>63.790666299999998</v>
      </c>
      <c r="I16539">
        <v>-132.0355333</v>
      </c>
      <c r="J16539" s="1" t="str">
        <f>HYPERLINK("http://geochem.nrcan.gc.ca/cdogs/content/kwd/kwd020018_e.htm", "Fluid (stream)")</f>
        <v>Fluid (stream)</v>
      </c>
      <c r="K16539" s="1" t="str">
        <f>HYPERLINK("http://geochem.nrcan.gc.ca/cdogs/content/kwd/kwd080007_e.htm", "Untreated Water")</f>
        <v>Untreated Water</v>
      </c>
      <c r="O16539" t="s">
        <v>113</v>
      </c>
      <c r="P16539" t="s">
        <v>583</v>
      </c>
      <c r="Q16539" t="s">
        <v>365</v>
      </c>
    </row>
    <row r="16540" spans="1:17" hidden="1" x14ac:dyDescent="0.25">
      <c r="A16540" t="s">
        <v>64421</v>
      </c>
      <c r="B16540" t="s">
        <v>64422</v>
      </c>
      <c r="C16540" s="1" t="str">
        <f t="shared" si="2444"/>
        <v>21:0793</v>
      </c>
      <c r="D16540" s="1" t="str">
        <f>HYPERLINK("http://geochem.nrcan.gc.ca/cdogs/content/svy/svy_e.htm", "")</f>
        <v/>
      </c>
      <c r="G16540" s="1" t="str">
        <f>HYPERLINK("http://geochem.nrcan.gc.ca/cdogs/content/cr_/cr_00088_e.htm", "88")</f>
        <v>88</v>
      </c>
      <c r="J16540" t="s">
        <v>11703</v>
      </c>
      <c r="K16540" t="s">
        <v>11704</v>
      </c>
      <c r="O16540" t="s">
        <v>113</v>
      </c>
      <c r="P16540" t="s">
        <v>391</v>
      </c>
      <c r="Q16540" t="s">
        <v>653</v>
      </c>
    </row>
    <row r="16541" spans="1:17" hidden="1" x14ac:dyDescent="0.25">
      <c r="A16541" t="s">
        <v>64423</v>
      </c>
      <c r="B16541" t="s">
        <v>64424</v>
      </c>
      <c r="C16541" s="1" t="str">
        <f t="shared" si="2444"/>
        <v>21:0793</v>
      </c>
      <c r="D16541" s="1" t="str">
        <f t="shared" ref="D16541:D16562" si="2451">HYPERLINK("http://geochem.nrcan.gc.ca/cdogs/content/svy/svy210223_e.htm", "21:0223")</f>
        <v>21:0223</v>
      </c>
      <c r="E16541" t="s">
        <v>64425</v>
      </c>
      <c r="F16541" t="s">
        <v>64426</v>
      </c>
      <c r="H16541">
        <v>63.778618199999997</v>
      </c>
      <c r="I16541">
        <v>-132.0327187</v>
      </c>
      <c r="J16541" s="1" t="str">
        <f t="shared" ref="J16541:J16562" si="2452">HYPERLINK("http://geochem.nrcan.gc.ca/cdogs/content/kwd/kwd020018_e.htm", "Fluid (stream)")</f>
        <v>Fluid (stream)</v>
      </c>
      <c r="K16541" s="1" t="str">
        <f t="shared" ref="K16541:K16562" si="2453">HYPERLINK("http://geochem.nrcan.gc.ca/cdogs/content/kwd/kwd080007_e.htm", "Untreated Water")</f>
        <v>Untreated Water</v>
      </c>
      <c r="O16541" t="s">
        <v>21</v>
      </c>
      <c r="P16541" t="s">
        <v>583</v>
      </c>
      <c r="Q16541" t="s">
        <v>365</v>
      </c>
    </row>
    <row r="16542" spans="1:17" hidden="1" x14ac:dyDescent="0.25">
      <c r="A16542" t="s">
        <v>64427</v>
      </c>
      <c r="B16542" t="s">
        <v>64428</v>
      </c>
      <c r="C16542" s="1" t="str">
        <f t="shared" si="2444"/>
        <v>21:0793</v>
      </c>
      <c r="D16542" s="1" t="str">
        <f t="shared" si="2451"/>
        <v>21:0223</v>
      </c>
      <c r="E16542" t="s">
        <v>64429</v>
      </c>
      <c r="F16542" t="s">
        <v>64430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 t="s">
        <v>21</v>
      </c>
      <c r="P16542" t="s">
        <v>22</v>
      </c>
      <c r="Q16542" t="s">
        <v>398</v>
      </c>
    </row>
    <row r="16543" spans="1:17" hidden="1" x14ac:dyDescent="0.25">
      <c r="A16543" t="s">
        <v>64431</v>
      </c>
      <c r="B16543" t="s">
        <v>64432</v>
      </c>
      <c r="C16543" s="1" t="str">
        <f t="shared" si="2444"/>
        <v>21:0793</v>
      </c>
      <c r="D16543" s="1" t="str">
        <f t="shared" si="2451"/>
        <v>21:0223</v>
      </c>
      <c r="E16543" t="s">
        <v>64433</v>
      </c>
      <c r="F16543" t="s">
        <v>64434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 t="s">
        <v>64</v>
      </c>
      <c r="P16543" t="s">
        <v>356</v>
      </c>
      <c r="Q16543" t="s">
        <v>3475</v>
      </c>
    </row>
    <row r="16544" spans="1:17" hidden="1" x14ac:dyDescent="0.25">
      <c r="A16544" t="s">
        <v>64435</v>
      </c>
      <c r="B16544" t="s">
        <v>64436</v>
      </c>
      <c r="C16544" s="1" t="str">
        <f t="shared" si="2444"/>
        <v>21:0793</v>
      </c>
      <c r="D16544" s="1" t="str">
        <f t="shared" si="2451"/>
        <v>21:0223</v>
      </c>
      <c r="E16544" t="s">
        <v>64437</v>
      </c>
      <c r="F16544" t="s">
        <v>64438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 t="s">
        <v>21</v>
      </c>
      <c r="P16544" t="s">
        <v>45</v>
      </c>
      <c r="Q16544" t="s">
        <v>46</v>
      </c>
    </row>
    <row r="16545" spans="1:17" hidden="1" x14ac:dyDescent="0.25">
      <c r="A16545" t="s">
        <v>64439</v>
      </c>
      <c r="B16545" t="s">
        <v>64440</v>
      </c>
      <c r="C16545" s="1" t="str">
        <f t="shared" si="2444"/>
        <v>21:0793</v>
      </c>
      <c r="D16545" s="1" t="str">
        <f t="shared" si="2451"/>
        <v>21:0223</v>
      </c>
      <c r="E16545" t="s">
        <v>64441</v>
      </c>
      <c r="F16545" t="s">
        <v>64442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 t="s">
        <v>21</v>
      </c>
      <c r="P16545" t="s">
        <v>356</v>
      </c>
      <c r="Q16545" t="s">
        <v>522</v>
      </c>
    </row>
    <row r="16546" spans="1:17" hidden="1" x14ac:dyDescent="0.25">
      <c r="A16546" t="s">
        <v>64443</v>
      </c>
      <c r="B16546" t="s">
        <v>64444</v>
      </c>
      <c r="C16546" s="1" t="str">
        <f t="shared" si="2444"/>
        <v>21:0793</v>
      </c>
      <c r="D16546" s="1" t="str">
        <f t="shared" si="2451"/>
        <v>21:0223</v>
      </c>
      <c r="E16546" t="s">
        <v>64445</v>
      </c>
      <c r="F16546" t="s">
        <v>64446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 t="s">
        <v>21</v>
      </c>
      <c r="P16546" t="s">
        <v>391</v>
      </c>
      <c r="Q16546" t="s">
        <v>522</v>
      </c>
    </row>
    <row r="16547" spans="1:17" hidden="1" x14ac:dyDescent="0.25">
      <c r="A16547" t="s">
        <v>64447</v>
      </c>
      <c r="B16547" t="s">
        <v>64448</v>
      </c>
      <c r="C16547" s="1" t="str">
        <f t="shared" si="2444"/>
        <v>21:0793</v>
      </c>
      <c r="D16547" s="1" t="str">
        <f t="shared" si="2451"/>
        <v>21:0223</v>
      </c>
      <c r="E16547" t="s">
        <v>64449</v>
      </c>
      <c r="F16547" t="s">
        <v>64450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 t="s">
        <v>21</v>
      </c>
      <c r="P16547" t="s">
        <v>2943</v>
      </c>
      <c r="Q16547" t="s">
        <v>653</v>
      </c>
    </row>
    <row r="16548" spans="1:17" hidden="1" x14ac:dyDescent="0.25">
      <c r="A16548" t="s">
        <v>64451</v>
      </c>
      <c r="B16548" t="s">
        <v>64452</v>
      </c>
      <c r="C16548" s="1" t="str">
        <f t="shared" si="2444"/>
        <v>21:0793</v>
      </c>
      <c r="D16548" s="1" t="str">
        <f t="shared" si="2451"/>
        <v>21:0223</v>
      </c>
      <c r="E16548" t="s">
        <v>64453</v>
      </c>
      <c r="F16548" t="s">
        <v>64454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 t="s">
        <v>3590</v>
      </c>
      <c r="P16548" t="s">
        <v>636</v>
      </c>
      <c r="Q16548" t="s">
        <v>653</v>
      </c>
    </row>
    <row r="16549" spans="1:17" hidden="1" x14ac:dyDescent="0.25">
      <c r="A16549" t="s">
        <v>64455</v>
      </c>
      <c r="B16549" t="s">
        <v>64456</v>
      </c>
      <c r="C16549" s="1" t="str">
        <f t="shared" si="2444"/>
        <v>21:0793</v>
      </c>
      <c r="D16549" s="1" t="str">
        <f t="shared" si="2451"/>
        <v>21:0223</v>
      </c>
      <c r="E16549" t="s">
        <v>64457</v>
      </c>
      <c r="F16549" t="s">
        <v>64458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 t="s">
        <v>16988</v>
      </c>
      <c r="P16549" t="s">
        <v>4613</v>
      </c>
      <c r="Q16549" t="s">
        <v>15392</v>
      </c>
    </row>
    <row r="16550" spans="1:17" hidden="1" x14ac:dyDescent="0.25">
      <c r="A16550" t="s">
        <v>64459</v>
      </c>
      <c r="B16550" t="s">
        <v>64460</v>
      </c>
      <c r="C16550" s="1" t="str">
        <f t="shared" si="2444"/>
        <v>21:0793</v>
      </c>
      <c r="D16550" s="1" t="str">
        <f t="shared" si="2451"/>
        <v>21:0223</v>
      </c>
      <c r="E16550" t="s">
        <v>64461</v>
      </c>
      <c r="F16550" t="s">
        <v>64462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 t="s">
        <v>64</v>
      </c>
      <c r="P16550" t="s">
        <v>2212</v>
      </c>
      <c r="Q16550" t="s">
        <v>365</v>
      </c>
    </row>
    <row r="16551" spans="1:17" hidden="1" x14ac:dyDescent="0.25">
      <c r="A16551" t="s">
        <v>64463</v>
      </c>
      <c r="B16551" t="s">
        <v>64464</v>
      </c>
      <c r="C16551" s="1" t="str">
        <f t="shared" si="2444"/>
        <v>21:0793</v>
      </c>
      <c r="D16551" s="1" t="str">
        <f t="shared" si="2451"/>
        <v>21:0223</v>
      </c>
      <c r="E16551" t="s">
        <v>64465</v>
      </c>
      <c r="F16551" t="s">
        <v>64466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 t="s">
        <v>21</v>
      </c>
      <c r="P16551" t="s">
        <v>22</v>
      </c>
      <c r="Q16551" t="s">
        <v>653</v>
      </c>
    </row>
    <row r="16552" spans="1:17" hidden="1" x14ac:dyDescent="0.25">
      <c r="A16552" t="s">
        <v>64467</v>
      </c>
      <c r="B16552" t="s">
        <v>64468</v>
      </c>
      <c r="C16552" s="1" t="str">
        <f t="shared" ref="C16552:C16595" si="2454">HYPERLINK("http://geochem.nrcan.gc.ca/cdogs/content/bdl/bdl210793_e.htm", "21:0793")</f>
        <v>21:0793</v>
      </c>
      <c r="D16552" s="1" t="str">
        <f t="shared" si="2451"/>
        <v>21:0223</v>
      </c>
      <c r="E16552" t="s">
        <v>64469</v>
      </c>
      <c r="F16552" t="s">
        <v>64470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 t="s">
        <v>1597</v>
      </c>
      <c r="P16552" t="s">
        <v>22</v>
      </c>
      <c r="Q16552" t="s">
        <v>653</v>
      </c>
    </row>
    <row r="16553" spans="1:17" hidden="1" x14ac:dyDescent="0.25">
      <c r="A16553" t="s">
        <v>64471</v>
      </c>
      <c r="B16553" t="s">
        <v>64472</v>
      </c>
      <c r="C16553" s="1" t="str">
        <f t="shared" si="2454"/>
        <v>21:0793</v>
      </c>
      <c r="D16553" s="1" t="str">
        <f t="shared" si="2451"/>
        <v>21:0223</v>
      </c>
      <c r="E16553" t="s">
        <v>64473</v>
      </c>
      <c r="F16553" t="s">
        <v>64474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 t="s">
        <v>21</v>
      </c>
      <c r="P16553" t="s">
        <v>22</v>
      </c>
      <c r="Q16553" t="s">
        <v>653</v>
      </c>
    </row>
    <row r="16554" spans="1:17" hidden="1" x14ac:dyDescent="0.25">
      <c r="A16554" t="s">
        <v>64475</v>
      </c>
      <c r="B16554" t="s">
        <v>64476</v>
      </c>
      <c r="C16554" s="1" t="str">
        <f t="shared" si="2454"/>
        <v>21:0793</v>
      </c>
      <c r="D16554" s="1" t="str">
        <f t="shared" si="2451"/>
        <v>21:0223</v>
      </c>
      <c r="E16554" t="s">
        <v>64477</v>
      </c>
      <c r="F16554" t="s">
        <v>64478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 t="s">
        <v>21</v>
      </c>
      <c r="P16554" t="s">
        <v>880</v>
      </c>
      <c r="Q16554" t="s">
        <v>398</v>
      </c>
    </row>
    <row r="16555" spans="1:17" hidden="1" x14ac:dyDescent="0.25">
      <c r="A16555" t="s">
        <v>64479</v>
      </c>
      <c r="B16555" t="s">
        <v>64480</v>
      </c>
      <c r="C16555" s="1" t="str">
        <f t="shared" si="2454"/>
        <v>21:0793</v>
      </c>
      <c r="D16555" s="1" t="str">
        <f t="shared" si="2451"/>
        <v>21:0223</v>
      </c>
      <c r="E16555" t="s">
        <v>64481</v>
      </c>
      <c r="F16555" t="s">
        <v>64482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  <c r="O16555" t="s">
        <v>108</v>
      </c>
      <c r="P16555" t="s">
        <v>108</v>
      </c>
      <c r="Q16555" t="s">
        <v>108</v>
      </c>
    </row>
    <row r="16556" spans="1:17" hidden="1" x14ac:dyDescent="0.25">
      <c r="A16556" t="s">
        <v>64483</v>
      </c>
      <c r="B16556" t="s">
        <v>64484</v>
      </c>
      <c r="C16556" s="1" t="str">
        <f t="shared" si="2454"/>
        <v>21:0793</v>
      </c>
      <c r="D16556" s="1" t="str">
        <f t="shared" si="2451"/>
        <v>21:0223</v>
      </c>
      <c r="E16556" t="s">
        <v>64485</v>
      </c>
      <c r="F16556" t="s">
        <v>64486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 t="s">
        <v>21</v>
      </c>
      <c r="P16556" t="s">
        <v>1631</v>
      </c>
      <c r="Q16556" t="s">
        <v>46</v>
      </c>
    </row>
    <row r="16557" spans="1:17" hidden="1" x14ac:dyDescent="0.25">
      <c r="A16557" t="s">
        <v>64487</v>
      </c>
      <c r="B16557" t="s">
        <v>64488</v>
      </c>
      <c r="C16557" s="1" t="str">
        <f t="shared" si="2454"/>
        <v>21:0793</v>
      </c>
      <c r="D16557" s="1" t="str">
        <f t="shared" si="2451"/>
        <v>21:0223</v>
      </c>
      <c r="E16557" t="s">
        <v>64489</v>
      </c>
      <c r="F16557" t="s">
        <v>64490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 t="s">
        <v>6000</v>
      </c>
      <c r="P16557" t="s">
        <v>5755</v>
      </c>
      <c r="Q16557" t="s">
        <v>24735</v>
      </c>
    </row>
    <row r="16558" spans="1:17" hidden="1" x14ac:dyDescent="0.25">
      <c r="A16558" t="s">
        <v>64491</v>
      </c>
      <c r="B16558" t="s">
        <v>64492</v>
      </c>
      <c r="C16558" s="1" t="str">
        <f t="shared" si="2454"/>
        <v>21:0793</v>
      </c>
      <c r="D16558" s="1" t="str">
        <f t="shared" si="2451"/>
        <v>21:0223</v>
      </c>
      <c r="E16558" t="s">
        <v>64493</v>
      </c>
      <c r="F16558" t="s">
        <v>64494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 t="s">
        <v>42677</v>
      </c>
      <c r="P16558" t="s">
        <v>16918</v>
      </c>
      <c r="Q16558" t="s">
        <v>24735</v>
      </c>
    </row>
    <row r="16559" spans="1:17" hidden="1" x14ac:dyDescent="0.25">
      <c r="A16559" t="s">
        <v>64495</v>
      </c>
      <c r="B16559" t="s">
        <v>64496</v>
      </c>
      <c r="C16559" s="1" t="str">
        <f t="shared" si="2454"/>
        <v>21:0793</v>
      </c>
      <c r="D16559" s="1" t="str">
        <f t="shared" si="2451"/>
        <v>21:0223</v>
      </c>
      <c r="E16559" t="s">
        <v>64497</v>
      </c>
      <c r="F16559" t="s">
        <v>64498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 t="s">
        <v>21</v>
      </c>
      <c r="P16559" t="s">
        <v>5755</v>
      </c>
      <c r="Q16559" t="s">
        <v>59</v>
      </c>
    </row>
    <row r="16560" spans="1:17" hidden="1" x14ac:dyDescent="0.25">
      <c r="A16560" t="s">
        <v>64499</v>
      </c>
      <c r="B16560" t="s">
        <v>64500</v>
      </c>
      <c r="C16560" s="1" t="str">
        <f t="shared" si="2454"/>
        <v>21:0793</v>
      </c>
      <c r="D16560" s="1" t="str">
        <f t="shared" si="2451"/>
        <v>21:0223</v>
      </c>
      <c r="E16560" t="s">
        <v>64501</v>
      </c>
      <c r="F16560" t="s">
        <v>64502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 t="s">
        <v>21</v>
      </c>
      <c r="P16560" t="s">
        <v>391</v>
      </c>
      <c r="Q16560" t="s">
        <v>365</v>
      </c>
    </row>
    <row r="16561" spans="1:17" hidden="1" x14ac:dyDescent="0.25">
      <c r="A16561" t="s">
        <v>64503</v>
      </c>
      <c r="B16561" t="s">
        <v>64504</v>
      </c>
      <c r="C16561" s="1" t="str">
        <f t="shared" si="2454"/>
        <v>21:0793</v>
      </c>
      <c r="D16561" s="1" t="str">
        <f t="shared" si="2451"/>
        <v>21:0223</v>
      </c>
      <c r="E16561" t="s">
        <v>64505</v>
      </c>
      <c r="F16561" t="s">
        <v>64506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 t="s">
        <v>1812</v>
      </c>
      <c r="P16561" t="s">
        <v>4550</v>
      </c>
      <c r="Q16561" t="s">
        <v>3475</v>
      </c>
    </row>
    <row r="16562" spans="1:17" hidden="1" x14ac:dyDescent="0.25">
      <c r="A16562" t="s">
        <v>64507</v>
      </c>
      <c r="B16562" t="s">
        <v>64508</v>
      </c>
      <c r="C16562" s="1" t="str">
        <f t="shared" si="2454"/>
        <v>21:0793</v>
      </c>
      <c r="D16562" s="1" t="str">
        <f t="shared" si="2451"/>
        <v>21:0223</v>
      </c>
      <c r="E16562" t="s">
        <v>64509</v>
      </c>
      <c r="F16562" t="s">
        <v>64510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 t="s">
        <v>21</v>
      </c>
      <c r="P16562" t="s">
        <v>397</v>
      </c>
      <c r="Q16562" t="s">
        <v>522</v>
      </c>
    </row>
    <row r="16563" spans="1:17" hidden="1" x14ac:dyDescent="0.25">
      <c r="A16563" t="s">
        <v>64511</v>
      </c>
      <c r="B16563" t="s">
        <v>64512</v>
      </c>
      <c r="C16563" s="1" t="str">
        <f t="shared" si="2454"/>
        <v>21:0793</v>
      </c>
      <c r="D16563" s="1" t="str">
        <f>HYPERLINK("http://geochem.nrcan.gc.ca/cdogs/content/svy/svy_e.htm", "")</f>
        <v/>
      </c>
      <c r="G16563" s="1" t="str">
        <f>HYPERLINK("http://geochem.nrcan.gc.ca/cdogs/content/cr_/cr_00089_e.htm", "89")</f>
        <v>89</v>
      </c>
      <c r="J16563" t="s">
        <v>11703</v>
      </c>
      <c r="K16563" t="s">
        <v>11704</v>
      </c>
      <c r="O16563" t="s">
        <v>7681</v>
      </c>
      <c r="P16563" t="s">
        <v>17680</v>
      </c>
      <c r="Q16563" t="s">
        <v>398</v>
      </c>
    </row>
    <row r="16564" spans="1:17" hidden="1" x14ac:dyDescent="0.25">
      <c r="A16564" t="s">
        <v>64513</v>
      </c>
      <c r="B16564" t="s">
        <v>64514</v>
      </c>
      <c r="C16564" s="1" t="str">
        <f t="shared" si="2454"/>
        <v>21:0793</v>
      </c>
      <c r="D16564" s="1" t="str">
        <f t="shared" ref="D16564:D16578" si="2455">HYPERLINK("http://geochem.nrcan.gc.ca/cdogs/content/svy/svy210223_e.htm", "21:0223")</f>
        <v>21:0223</v>
      </c>
      <c r="E16564" t="s">
        <v>64515</v>
      </c>
      <c r="F16564" t="s">
        <v>64516</v>
      </c>
      <c r="H16564">
        <v>63.345602900000003</v>
      </c>
      <c r="I16564">
        <v>-132.47926630000001</v>
      </c>
      <c r="J16564" s="1" t="str">
        <f t="shared" ref="J16564:J16578" si="2456">HYPERLINK("http://geochem.nrcan.gc.ca/cdogs/content/kwd/kwd020018_e.htm", "Fluid (stream)")</f>
        <v>Fluid (stream)</v>
      </c>
      <c r="K16564" s="1" t="str">
        <f t="shared" ref="K16564:K16578" si="2457">HYPERLINK("http://geochem.nrcan.gc.ca/cdogs/content/kwd/kwd080007_e.htm", "Untreated Water")</f>
        <v>Untreated Water</v>
      </c>
      <c r="O16564" t="s">
        <v>3027</v>
      </c>
      <c r="P16564" t="s">
        <v>1515</v>
      </c>
      <c r="Q16564" t="s">
        <v>365</v>
      </c>
    </row>
    <row r="16565" spans="1:17" hidden="1" x14ac:dyDescent="0.25">
      <c r="A16565" t="s">
        <v>64517</v>
      </c>
      <c r="B16565" t="s">
        <v>64518</v>
      </c>
      <c r="C16565" s="1" t="str">
        <f t="shared" si="2454"/>
        <v>21:0793</v>
      </c>
      <c r="D16565" s="1" t="str">
        <f t="shared" si="2455"/>
        <v>21:0223</v>
      </c>
      <c r="E16565" t="s">
        <v>64519</v>
      </c>
      <c r="F16565" t="s">
        <v>64520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 t="s">
        <v>32238</v>
      </c>
      <c r="P16565" t="s">
        <v>6664</v>
      </c>
      <c r="Q16565" t="s">
        <v>5130</v>
      </c>
    </row>
    <row r="16566" spans="1:17" hidden="1" x14ac:dyDescent="0.25">
      <c r="A16566" t="s">
        <v>64521</v>
      </c>
      <c r="B16566" t="s">
        <v>64522</v>
      </c>
      <c r="C16566" s="1" t="str">
        <f t="shared" si="2454"/>
        <v>21:0793</v>
      </c>
      <c r="D16566" s="1" t="str">
        <f t="shared" si="2455"/>
        <v>21:0223</v>
      </c>
      <c r="E16566" t="s">
        <v>64523</v>
      </c>
      <c r="F16566" t="s">
        <v>64524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 t="s">
        <v>113</v>
      </c>
      <c r="P16566" t="s">
        <v>7960</v>
      </c>
      <c r="Q16566" t="s">
        <v>653</v>
      </c>
    </row>
    <row r="16567" spans="1:17" hidden="1" x14ac:dyDescent="0.25">
      <c r="A16567" t="s">
        <v>64525</v>
      </c>
      <c r="B16567" t="s">
        <v>64526</v>
      </c>
      <c r="C16567" s="1" t="str">
        <f t="shared" si="2454"/>
        <v>21:0793</v>
      </c>
      <c r="D16567" s="1" t="str">
        <f t="shared" si="2455"/>
        <v>21:0223</v>
      </c>
      <c r="E16567" t="s">
        <v>64523</v>
      </c>
      <c r="F16567" t="s">
        <v>64527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 t="s">
        <v>2120</v>
      </c>
      <c r="P16567" t="s">
        <v>3569</v>
      </c>
      <c r="Q16567" t="s">
        <v>398</v>
      </c>
    </row>
    <row r="16568" spans="1:17" hidden="1" x14ac:dyDescent="0.25">
      <c r="A16568" t="s">
        <v>64528</v>
      </c>
      <c r="B16568" t="s">
        <v>64529</v>
      </c>
      <c r="C16568" s="1" t="str">
        <f t="shared" si="2454"/>
        <v>21:0793</v>
      </c>
      <c r="D16568" s="1" t="str">
        <f t="shared" si="2455"/>
        <v>21:0223</v>
      </c>
      <c r="E16568" t="s">
        <v>64530</v>
      </c>
      <c r="F16568" t="s">
        <v>64531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 t="s">
        <v>44995</v>
      </c>
      <c r="P16568" t="s">
        <v>4545</v>
      </c>
      <c r="Q16568" t="s">
        <v>5130</v>
      </c>
    </row>
    <row r="16569" spans="1:17" hidden="1" x14ac:dyDescent="0.25">
      <c r="A16569" t="s">
        <v>64532</v>
      </c>
      <c r="B16569" t="s">
        <v>64533</v>
      </c>
      <c r="C16569" s="1" t="str">
        <f t="shared" si="2454"/>
        <v>21:0793</v>
      </c>
      <c r="D16569" s="1" t="str">
        <f t="shared" si="2455"/>
        <v>21:0223</v>
      </c>
      <c r="E16569" t="s">
        <v>64534</v>
      </c>
      <c r="F16569" t="s">
        <v>64535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 t="s">
        <v>21</v>
      </c>
      <c r="P16569" t="s">
        <v>636</v>
      </c>
      <c r="Q16569" t="s">
        <v>522</v>
      </c>
    </row>
    <row r="16570" spans="1:17" hidden="1" x14ac:dyDescent="0.25">
      <c r="A16570" t="s">
        <v>64536</v>
      </c>
      <c r="B16570" t="s">
        <v>64537</v>
      </c>
      <c r="C16570" s="1" t="str">
        <f t="shared" si="2454"/>
        <v>21:0793</v>
      </c>
      <c r="D16570" s="1" t="str">
        <f t="shared" si="2455"/>
        <v>21:0223</v>
      </c>
      <c r="E16570" t="s">
        <v>64538</v>
      </c>
      <c r="F16570" t="s">
        <v>64539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 t="s">
        <v>21</v>
      </c>
      <c r="P16570" t="s">
        <v>391</v>
      </c>
      <c r="Q16570" t="s">
        <v>653</v>
      </c>
    </row>
    <row r="16571" spans="1:17" hidden="1" x14ac:dyDescent="0.25">
      <c r="A16571" t="s">
        <v>64540</v>
      </c>
      <c r="B16571" t="s">
        <v>64541</v>
      </c>
      <c r="C16571" s="1" t="str">
        <f t="shared" si="2454"/>
        <v>21:0793</v>
      </c>
      <c r="D16571" s="1" t="str">
        <f t="shared" si="2455"/>
        <v>21:0223</v>
      </c>
      <c r="E16571" t="s">
        <v>64542</v>
      </c>
      <c r="F16571" t="s">
        <v>64543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 t="s">
        <v>21</v>
      </c>
      <c r="P16571" t="s">
        <v>583</v>
      </c>
      <c r="Q16571" t="s">
        <v>29</v>
      </c>
    </row>
    <row r="16572" spans="1:17" hidden="1" x14ac:dyDescent="0.25">
      <c r="A16572" t="s">
        <v>64544</v>
      </c>
      <c r="B16572" t="s">
        <v>64545</v>
      </c>
      <c r="C16572" s="1" t="str">
        <f t="shared" si="2454"/>
        <v>21:0793</v>
      </c>
      <c r="D16572" s="1" t="str">
        <f t="shared" si="2455"/>
        <v>21:0223</v>
      </c>
      <c r="E16572" t="s">
        <v>64546</v>
      </c>
      <c r="F16572" t="s">
        <v>64547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 t="s">
        <v>76</v>
      </c>
      <c r="P16572" t="s">
        <v>3857</v>
      </c>
      <c r="Q16572" t="s">
        <v>522</v>
      </c>
    </row>
    <row r="16573" spans="1:17" hidden="1" x14ac:dyDescent="0.25">
      <c r="A16573" t="s">
        <v>64548</v>
      </c>
      <c r="B16573" t="s">
        <v>64549</v>
      </c>
      <c r="C16573" s="1" t="str">
        <f t="shared" si="2454"/>
        <v>21:0793</v>
      </c>
      <c r="D16573" s="1" t="str">
        <f t="shared" si="2455"/>
        <v>21:0223</v>
      </c>
      <c r="E16573" t="s">
        <v>64550</v>
      </c>
      <c r="F16573" t="s">
        <v>64551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 t="s">
        <v>1771</v>
      </c>
      <c r="P16573" t="s">
        <v>2943</v>
      </c>
      <c r="Q16573" t="s">
        <v>392</v>
      </c>
    </row>
    <row r="16574" spans="1:17" hidden="1" x14ac:dyDescent="0.25">
      <c r="A16574" t="s">
        <v>64552</v>
      </c>
      <c r="B16574" t="s">
        <v>64553</v>
      </c>
      <c r="C16574" s="1" t="str">
        <f t="shared" si="2454"/>
        <v>21:0793</v>
      </c>
      <c r="D16574" s="1" t="str">
        <f t="shared" si="2455"/>
        <v>21:0223</v>
      </c>
      <c r="E16574" t="s">
        <v>64554</v>
      </c>
      <c r="F16574" t="s">
        <v>64555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 t="s">
        <v>1597</v>
      </c>
      <c r="P16574" t="s">
        <v>391</v>
      </c>
      <c r="Q16574" t="s">
        <v>23</v>
      </c>
    </row>
    <row r="16575" spans="1:17" hidden="1" x14ac:dyDescent="0.25">
      <c r="A16575" t="s">
        <v>64556</v>
      </c>
      <c r="B16575" t="s">
        <v>64557</v>
      </c>
      <c r="C16575" s="1" t="str">
        <f t="shared" si="2454"/>
        <v>21:0793</v>
      </c>
      <c r="D16575" s="1" t="str">
        <f t="shared" si="2455"/>
        <v>21:0223</v>
      </c>
      <c r="E16575" t="s">
        <v>64558</v>
      </c>
      <c r="F16575" t="s">
        <v>64559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 t="s">
        <v>154</v>
      </c>
      <c r="P16575" t="s">
        <v>1515</v>
      </c>
      <c r="Q16575" t="s">
        <v>59</v>
      </c>
    </row>
    <row r="16576" spans="1:17" hidden="1" x14ac:dyDescent="0.25">
      <c r="A16576" t="s">
        <v>64560</v>
      </c>
      <c r="B16576" t="s">
        <v>64561</v>
      </c>
      <c r="C16576" s="1" t="str">
        <f t="shared" si="2454"/>
        <v>21:0793</v>
      </c>
      <c r="D16576" s="1" t="str">
        <f t="shared" si="2455"/>
        <v>21:0223</v>
      </c>
      <c r="E16576" t="s">
        <v>64562</v>
      </c>
      <c r="F16576" t="s">
        <v>64563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 t="s">
        <v>21</v>
      </c>
      <c r="P16576" t="s">
        <v>397</v>
      </c>
      <c r="Q16576" t="s">
        <v>365</v>
      </c>
    </row>
    <row r="16577" spans="1:17" hidden="1" x14ac:dyDescent="0.25">
      <c r="A16577" t="s">
        <v>64564</v>
      </c>
      <c r="B16577" t="s">
        <v>64565</v>
      </c>
      <c r="C16577" s="1" t="str">
        <f t="shared" si="2454"/>
        <v>21:0793</v>
      </c>
      <c r="D16577" s="1" t="str">
        <f t="shared" si="2455"/>
        <v>21:0223</v>
      </c>
      <c r="E16577" t="s">
        <v>64566</v>
      </c>
      <c r="F16577" t="s">
        <v>64567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 t="s">
        <v>21</v>
      </c>
      <c r="P16577" t="s">
        <v>2212</v>
      </c>
      <c r="Q16577" t="s">
        <v>59</v>
      </c>
    </row>
    <row r="16578" spans="1:17" hidden="1" x14ac:dyDescent="0.25">
      <c r="A16578" t="s">
        <v>64568</v>
      </c>
      <c r="B16578" t="s">
        <v>64569</v>
      </c>
      <c r="C16578" s="1" t="str">
        <f t="shared" si="2454"/>
        <v>21:0793</v>
      </c>
      <c r="D16578" s="1" t="str">
        <f t="shared" si="2455"/>
        <v>21:0223</v>
      </c>
      <c r="E16578" t="s">
        <v>64570</v>
      </c>
      <c r="F16578" t="s">
        <v>64571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 t="s">
        <v>2120</v>
      </c>
      <c r="P16578" t="s">
        <v>631</v>
      </c>
      <c r="Q16578" t="s">
        <v>365</v>
      </c>
    </row>
    <row r="16579" spans="1:17" hidden="1" x14ac:dyDescent="0.25">
      <c r="A16579" t="s">
        <v>64572</v>
      </c>
      <c r="B16579" t="s">
        <v>64573</v>
      </c>
      <c r="C16579" s="1" t="str">
        <f t="shared" si="2454"/>
        <v>21:0793</v>
      </c>
      <c r="D16579" s="1" t="str">
        <f>HYPERLINK("http://geochem.nrcan.gc.ca/cdogs/content/svy/svy_e.htm", "")</f>
        <v/>
      </c>
      <c r="G16579" s="1" t="str">
        <f>HYPERLINK("http://geochem.nrcan.gc.ca/cdogs/content/cr_/cr_00087_e.htm", "87")</f>
        <v>87</v>
      </c>
      <c r="J16579" t="s">
        <v>11703</v>
      </c>
      <c r="K16579" t="s">
        <v>11704</v>
      </c>
      <c r="O16579" t="s">
        <v>4378</v>
      </c>
      <c r="P16579" t="s">
        <v>583</v>
      </c>
      <c r="Q16579" t="s">
        <v>522</v>
      </c>
    </row>
    <row r="16580" spans="1:17" hidden="1" x14ac:dyDescent="0.25">
      <c r="A16580" t="s">
        <v>64574</v>
      </c>
      <c r="B16580" t="s">
        <v>64575</v>
      </c>
      <c r="C16580" s="1" t="str">
        <f t="shared" si="2454"/>
        <v>21:0793</v>
      </c>
      <c r="D16580" s="1" t="str">
        <f t="shared" ref="D16580:D16594" si="2458">HYPERLINK("http://geochem.nrcan.gc.ca/cdogs/content/svy/svy210223_e.htm", "21:0223")</f>
        <v>21:0223</v>
      </c>
      <c r="E16580" t="s">
        <v>64576</v>
      </c>
      <c r="F16580" t="s">
        <v>64577</v>
      </c>
      <c r="H16580">
        <v>63.309887699999997</v>
      </c>
      <c r="I16580">
        <v>-132.20471470000001</v>
      </c>
      <c r="J16580" s="1" t="str">
        <f t="shared" ref="J16580:J16594" si="2459">HYPERLINK("http://geochem.nrcan.gc.ca/cdogs/content/kwd/kwd020018_e.htm", "Fluid (stream)")</f>
        <v>Fluid (stream)</v>
      </c>
      <c r="K16580" s="1" t="str">
        <f t="shared" ref="K16580:K16594" si="2460">HYPERLINK("http://geochem.nrcan.gc.ca/cdogs/content/kwd/kwd080007_e.htm", "Untreated Water")</f>
        <v>Untreated Water</v>
      </c>
      <c r="O16580" t="s">
        <v>64578</v>
      </c>
      <c r="P16580" t="s">
        <v>5368</v>
      </c>
      <c r="Q16580" t="s">
        <v>3475</v>
      </c>
    </row>
    <row r="16581" spans="1:17" hidden="1" x14ac:dyDescent="0.25">
      <c r="A16581" t="s">
        <v>64579</v>
      </c>
      <c r="B16581" t="s">
        <v>64580</v>
      </c>
      <c r="C16581" s="1" t="str">
        <f t="shared" si="2454"/>
        <v>21:0793</v>
      </c>
      <c r="D16581" s="1" t="str">
        <f t="shared" si="2458"/>
        <v>21:0223</v>
      </c>
      <c r="E16581" t="s">
        <v>64581</v>
      </c>
      <c r="F16581" t="s">
        <v>64582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 t="s">
        <v>689</v>
      </c>
      <c r="P16581" t="s">
        <v>1631</v>
      </c>
      <c r="Q16581" t="s">
        <v>5130</v>
      </c>
    </row>
    <row r="16582" spans="1:17" hidden="1" x14ac:dyDescent="0.25">
      <c r="A16582" t="s">
        <v>64583</v>
      </c>
      <c r="B16582" t="s">
        <v>64584</v>
      </c>
      <c r="C16582" s="1" t="str">
        <f t="shared" si="2454"/>
        <v>21:0793</v>
      </c>
      <c r="D16582" s="1" t="str">
        <f t="shared" si="2458"/>
        <v>21:0223</v>
      </c>
      <c r="E16582" t="s">
        <v>64585</v>
      </c>
      <c r="F16582" t="s">
        <v>64586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 t="s">
        <v>11795</v>
      </c>
      <c r="P16582" t="s">
        <v>3857</v>
      </c>
      <c r="Q16582" t="s">
        <v>653</v>
      </c>
    </row>
    <row r="16583" spans="1:17" hidden="1" x14ac:dyDescent="0.25">
      <c r="A16583" t="s">
        <v>64587</v>
      </c>
      <c r="B16583" t="s">
        <v>64588</v>
      </c>
      <c r="C16583" s="1" t="str">
        <f t="shared" si="2454"/>
        <v>21:0793</v>
      </c>
      <c r="D16583" s="1" t="str">
        <f t="shared" si="2458"/>
        <v>21:0223</v>
      </c>
      <c r="E16583" t="s">
        <v>64589</v>
      </c>
      <c r="F16583" t="s">
        <v>64590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 t="s">
        <v>64578</v>
      </c>
      <c r="P16583" t="s">
        <v>3177</v>
      </c>
      <c r="Q16583" t="s">
        <v>16497</v>
      </c>
    </row>
    <row r="16584" spans="1:17" hidden="1" x14ac:dyDescent="0.25">
      <c r="A16584" t="s">
        <v>64591</v>
      </c>
      <c r="B16584" t="s">
        <v>64592</v>
      </c>
      <c r="C16584" s="1" t="str">
        <f t="shared" si="2454"/>
        <v>21:0793</v>
      </c>
      <c r="D16584" s="1" t="str">
        <f t="shared" si="2458"/>
        <v>21:0223</v>
      </c>
      <c r="E16584" t="s">
        <v>64593</v>
      </c>
      <c r="F16584" t="s">
        <v>64594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 t="s">
        <v>21</v>
      </c>
      <c r="P16584" t="s">
        <v>1515</v>
      </c>
      <c r="Q16584" t="s">
        <v>1528</v>
      </c>
    </row>
    <row r="16585" spans="1:17" hidden="1" x14ac:dyDescent="0.25">
      <c r="A16585" t="s">
        <v>64595</v>
      </c>
      <c r="B16585" t="s">
        <v>64596</v>
      </c>
      <c r="C16585" s="1" t="str">
        <f t="shared" si="2454"/>
        <v>21:0793</v>
      </c>
      <c r="D16585" s="1" t="str">
        <f t="shared" si="2458"/>
        <v>21:0223</v>
      </c>
      <c r="E16585" t="s">
        <v>64597</v>
      </c>
      <c r="F16585" t="s">
        <v>64598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 t="s">
        <v>21</v>
      </c>
      <c r="P16585" t="s">
        <v>45</v>
      </c>
      <c r="Q16585" t="s">
        <v>23</v>
      </c>
    </row>
    <row r="16586" spans="1:17" hidden="1" x14ac:dyDescent="0.25">
      <c r="A16586" t="s">
        <v>64599</v>
      </c>
      <c r="B16586" t="s">
        <v>64600</v>
      </c>
      <c r="C16586" s="1" t="str">
        <f t="shared" si="2454"/>
        <v>21:0793</v>
      </c>
      <c r="D16586" s="1" t="str">
        <f t="shared" si="2458"/>
        <v>21:0223</v>
      </c>
      <c r="E16586" t="s">
        <v>64601</v>
      </c>
      <c r="F16586" t="s">
        <v>64602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 t="s">
        <v>21</v>
      </c>
      <c r="P16586" t="s">
        <v>22</v>
      </c>
      <c r="Q16586" t="s">
        <v>35</v>
      </c>
    </row>
    <row r="16587" spans="1:17" hidden="1" x14ac:dyDescent="0.25">
      <c r="A16587" t="s">
        <v>64603</v>
      </c>
      <c r="B16587" t="s">
        <v>64604</v>
      </c>
      <c r="C16587" s="1" t="str">
        <f t="shared" si="2454"/>
        <v>21:0793</v>
      </c>
      <c r="D16587" s="1" t="str">
        <f t="shared" si="2458"/>
        <v>21:0223</v>
      </c>
      <c r="E16587" t="s">
        <v>64601</v>
      </c>
      <c r="F16587" t="s">
        <v>64605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 t="s">
        <v>21</v>
      </c>
      <c r="P16587" t="s">
        <v>22</v>
      </c>
      <c r="Q16587" t="s">
        <v>392</v>
      </c>
    </row>
    <row r="16588" spans="1:17" hidden="1" x14ac:dyDescent="0.25">
      <c r="A16588" t="s">
        <v>64606</v>
      </c>
      <c r="B16588" t="s">
        <v>64607</v>
      </c>
      <c r="C16588" s="1" t="str">
        <f t="shared" si="2454"/>
        <v>21:0793</v>
      </c>
      <c r="D16588" s="1" t="str">
        <f t="shared" si="2458"/>
        <v>21:0223</v>
      </c>
      <c r="E16588" t="s">
        <v>64608</v>
      </c>
      <c r="F16588" t="s">
        <v>64609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 t="s">
        <v>45</v>
      </c>
      <c r="P16588" t="s">
        <v>1588</v>
      </c>
      <c r="Q16588" t="s">
        <v>5130</v>
      </c>
    </row>
    <row r="16589" spans="1:17" hidden="1" x14ac:dyDescent="0.25">
      <c r="A16589" t="s">
        <v>64610</v>
      </c>
      <c r="B16589" t="s">
        <v>64611</v>
      </c>
      <c r="C16589" s="1" t="str">
        <f t="shared" si="2454"/>
        <v>21:0793</v>
      </c>
      <c r="D16589" s="1" t="str">
        <f t="shared" si="2458"/>
        <v>21:0223</v>
      </c>
      <c r="E16589" t="s">
        <v>64612</v>
      </c>
      <c r="F16589" t="s">
        <v>64613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 t="s">
        <v>588</v>
      </c>
      <c r="P16589" t="s">
        <v>1631</v>
      </c>
      <c r="Q16589" t="s">
        <v>522</v>
      </c>
    </row>
    <row r="16590" spans="1:17" hidden="1" x14ac:dyDescent="0.25">
      <c r="A16590" t="s">
        <v>64614</v>
      </c>
      <c r="B16590" t="s">
        <v>64615</v>
      </c>
      <c r="C16590" s="1" t="str">
        <f t="shared" si="2454"/>
        <v>21:0793</v>
      </c>
      <c r="D16590" s="1" t="str">
        <f t="shared" si="2458"/>
        <v>21:0223</v>
      </c>
      <c r="E16590" t="s">
        <v>64616</v>
      </c>
      <c r="F16590" t="s">
        <v>64617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 t="s">
        <v>21</v>
      </c>
      <c r="P16590" t="s">
        <v>397</v>
      </c>
      <c r="Q16590" t="s">
        <v>59</v>
      </c>
    </row>
    <row r="16591" spans="1:17" hidden="1" x14ac:dyDescent="0.25">
      <c r="A16591" t="s">
        <v>64618</v>
      </c>
      <c r="B16591" t="s">
        <v>64619</v>
      </c>
      <c r="C16591" s="1" t="str">
        <f t="shared" si="2454"/>
        <v>21:0793</v>
      </c>
      <c r="D16591" s="1" t="str">
        <f t="shared" si="2458"/>
        <v>21:0223</v>
      </c>
      <c r="E16591" t="s">
        <v>64620</v>
      </c>
      <c r="F16591" t="s">
        <v>64621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 t="s">
        <v>21</v>
      </c>
      <c r="P16591" t="s">
        <v>6664</v>
      </c>
      <c r="Q16591" t="s">
        <v>522</v>
      </c>
    </row>
    <row r="16592" spans="1:17" hidden="1" x14ac:dyDescent="0.25">
      <c r="A16592" t="s">
        <v>64622</v>
      </c>
      <c r="B16592" t="s">
        <v>64623</v>
      </c>
      <c r="C16592" s="1" t="str">
        <f t="shared" si="2454"/>
        <v>21:0793</v>
      </c>
      <c r="D16592" s="1" t="str">
        <f t="shared" si="2458"/>
        <v>21:0223</v>
      </c>
      <c r="E16592" t="s">
        <v>64624</v>
      </c>
      <c r="F16592" t="s">
        <v>64625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 t="s">
        <v>21</v>
      </c>
      <c r="P16592" t="s">
        <v>1598</v>
      </c>
      <c r="Q16592" t="s">
        <v>23</v>
      </c>
    </row>
    <row r="16593" spans="1:17" hidden="1" x14ac:dyDescent="0.25">
      <c r="A16593" t="s">
        <v>64626</v>
      </c>
      <c r="B16593" t="s">
        <v>64627</v>
      </c>
      <c r="C16593" s="1" t="str">
        <f t="shared" si="2454"/>
        <v>21:0793</v>
      </c>
      <c r="D16593" s="1" t="str">
        <f t="shared" si="2458"/>
        <v>21:0223</v>
      </c>
      <c r="E16593" t="s">
        <v>64628</v>
      </c>
      <c r="F16593" t="s">
        <v>64629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 t="s">
        <v>21</v>
      </c>
      <c r="P16593" t="s">
        <v>1631</v>
      </c>
      <c r="Q16593" t="s">
        <v>23</v>
      </c>
    </row>
    <row r="16594" spans="1:17" hidden="1" x14ac:dyDescent="0.25">
      <c r="A16594" t="s">
        <v>64630</v>
      </c>
      <c r="B16594" t="s">
        <v>64631</v>
      </c>
      <c r="C16594" s="1" t="str">
        <f t="shared" si="2454"/>
        <v>21:0793</v>
      </c>
      <c r="D16594" s="1" t="str">
        <f t="shared" si="2458"/>
        <v>21:0223</v>
      </c>
      <c r="E16594" t="s">
        <v>64632</v>
      </c>
      <c r="F16594" t="s">
        <v>64633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 t="s">
        <v>21</v>
      </c>
      <c r="P16594" t="s">
        <v>583</v>
      </c>
      <c r="Q16594" t="s">
        <v>23</v>
      </c>
    </row>
    <row r="16595" spans="1:17" hidden="1" x14ac:dyDescent="0.25">
      <c r="A16595" t="s">
        <v>64634</v>
      </c>
      <c r="B16595" t="s">
        <v>64635</v>
      </c>
      <c r="C16595" s="1" t="str">
        <f t="shared" si="2454"/>
        <v>21:0793</v>
      </c>
      <c r="D16595" s="1" t="str">
        <f>HYPERLINK("http://geochem.nrcan.gc.ca/cdogs/content/svy/svy_e.htm", "")</f>
        <v/>
      </c>
      <c r="G16595" s="1" t="str">
        <f>HYPERLINK("http://geochem.nrcan.gc.ca/cdogs/content/cr_/cr_00087_e.htm", "87")</f>
        <v>87</v>
      </c>
      <c r="J16595" t="s">
        <v>11703</v>
      </c>
      <c r="K16595" t="s">
        <v>11704</v>
      </c>
      <c r="O16595" t="s">
        <v>2120</v>
      </c>
      <c r="P16595" t="s">
        <v>583</v>
      </c>
      <c r="Q16595" t="s">
        <v>522</v>
      </c>
    </row>
    <row r="16596" spans="1:17" hidden="1" x14ac:dyDescent="0.25">
      <c r="A16596" t="s">
        <v>64636</v>
      </c>
      <c r="B16596" t="s">
        <v>64637</v>
      </c>
      <c r="C16596" s="1" t="str">
        <f t="shared" ref="C16596:C16659" si="2461">HYPERLINK("http://geochem.nrcan.gc.ca/cdogs/content/bdl/bdl210797_e.htm", "21:0797")</f>
        <v>21:0797</v>
      </c>
      <c r="D16596" s="1" t="str">
        <f t="shared" ref="D16596:D16602" si="2462">HYPERLINK("http://geochem.nrcan.gc.ca/cdogs/content/svy/svy210224_e.htm", "21:0224")</f>
        <v>21:0224</v>
      </c>
      <c r="E16596" t="s">
        <v>64638</v>
      </c>
      <c r="F16596" t="s">
        <v>64639</v>
      </c>
      <c r="H16596">
        <v>63.3332105</v>
      </c>
      <c r="I16596">
        <v>-131.89223459999999</v>
      </c>
      <c r="J16596" s="1" t="str">
        <f t="shared" ref="J16596:J16602" si="2463">HYPERLINK("http://geochem.nrcan.gc.ca/cdogs/content/kwd/kwd020018_e.htm", "Fluid (stream)")</f>
        <v>Fluid (stream)</v>
      </c>
      <c r="K16596" s="1" t="str">
        <f t="shared" ref="K16596:K16602" si="2464">HYPERLINK("http://geochem.nrcan.gc.ca/cdogs/content/kwd/kwd080007_e.htm", "Untreated Water")</f>
        <v>Untreated Water</v>
      </c>
      <c r="O16596" t="s">
        <v>21</v>
      </c>
      <c r="P16596" t="s">
        <v>2212</v>
      </c>
      <c r="Q16596" t="s">
        <v>522</v>
      </c>
    </row>
    <row r="16597" spans="1:17" hidden="1" x14ac:dyDescent="0.25">
      <c r="A16597" t="s">
        <v>64640</v>
      </c>
      <c r="B16597" t="s">
        <v>64641</v>
      </c>
      <c r="C16597" s="1" t="str">
        <f t="shared" si="2461"/>
        <v>21:0797</v>
      </c>
      <c r="D16597" s="1" t="str">
        <f t="shared" si="2462"/>
        <v>21:0224</v>
      </c>
      <c r="E16597" t="s">
        <v>64642</v>
      </c>
      <c r="F16597" t="s">
        <v>64643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 t="s">
        <v>62810</v>
      </c>
      <c r="P16597" t="s">
        <v>8038</v>
      </c>
      <c r="Q16597" t="s">
        <v>3475</v>
      </c>
    </row>
    <row r="16598" spans="1:17" hidden="1" x14ac:dyDescent="0.25">
      <c r="A16598" t="s">
        <v>64644</v>
      </c>
      <c r="B16598" t="s">
        <v>64645</v>
      </c>
      <c r="C16598" s="1" t="str">
        <f t="shared" si="2461"/>
        <v>21:0797</v>
      </c>
      <c r="D16598" s="1" t="str">
        <f t="shared" si="2462"/>
        <v>21:0224</v>
      </c>
      <c r="E16598" t="s">
        <v>64646</v>
      </c>
      <c r="F16598" t="s">
        <v>64647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 t="s">
        <v>64648</v>
      </c>
      <c r="P16598" t="s">
        <v>556</v>
      </c>
      <c r="Q16598" t="s">
        <v>12387</v>
      </c>
    </row>
    <row r="16599" spans="1:17" hidden="1" x14ac:dyDescent="0.25">
      <c r="A16599" t="s">
        <v>64649</v>
      </c>
      <c r="B16599" t="s">
        <v>64650</v>
      </c>
      <c r="C16599" s="1" t="str">
        <f t="shared" si="2461"/>
        <v>21:0797</v>
      </c>
      <c r="D16599" s="1" t="str">
        <f t="shared" si="2462"/>
        <v>21:0224</v>
      </c>
      <c r="E16599" t="s">
        <v>64651</v>
      </c>
      <c r="F16599" t="s">
        <v>64652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 t="s">
        <v>21</v>
      </c>
      <c r="P16599" t="s">
        <v>391</v>
      </c>
      <c r="Q16599" t="s">
        <v>365</v>
      </c>
    </row>
    <row r="16600" spans="1:17" hidden="1" x14ac:dyDescent="0.25">
      <c r="A16600" t="s">
        <v>64653</v>
      </c>
      <c r="B16600" t="s">
        <v>64654</v>
      </c>
      <c r="C16600" s="1" t="str">
        <f t="shared" si="2461"/>
        <v>21:0797</v>
      </c>
      <c r="D16600" s="1" t="str">
        <f t="shared" si="2462"/>
        <v>21:0224</v>
      </c>
      <c r="E16600" t="s">
        <v>64655</v>
      </c>
      <c r="F16600" t="s">
        <v>64656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 t="s">
        <v>21</v>
      </c>
      <c r="P16600" t="s">
        <v>636</v>
      </c>
      <c r="Q16600" t="s">
        <v>23</v>
      </c>
    </row>
    <row r="16601" spans="1:17" hidden="1" x14ac:dyDescent="0.25">
      <c r="A16601" t="s">
        <v>64657</v>
      </c>
      <c r="B16601" t="s">
        <v>64658</v>
      </c>
      <c r="C16601" s="1" t="str">
        <f t="shared" si="2461"/>
        <v>21:0797</v>
      </c>
      <c r="D16601" s="1" t="str">
        <f t="shared" si="2462"/>
        <v>21:0224</v>
      </c>
      <c r="E16601" t="s">
        <v>64659</v>
      </c>
      <c r="F16601" t="s">
        <v>64660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 t="s">
        <v>7333</v>
      </c>
      <c r="P16601" t="s">
        <v>397</v>
      </c>
      <c r="Q16601" t="s">
        <v>4049</v>
      </c>
    </row>
    <row r="16602" spans="1:17" hidden="1" x14ac:dyDescent="0.25">
      <c r="A16602" t="s">
        <v>64661</v>
      </c>
      <c r="B16602" t="s">
        <v>64662</v>
      </c>
      <c r="C16602" s="1" t="str">
        <f t="shared" si="2461"/>
        <v>21:0797</v>
      </c>
      <c r="D16602" s="1" t="str">
        <f t="shared" si="2462"/>
        <v>21:0224</v>
      </c>
      <c r="E16602" t="s">
        <v>64663</v>
      </c>
      <c r="F16602" t="s">
        <v>64664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 t="s">
        <v>21</v>
      </c>
      <c r="P16602" t="s">
        <v>22</v>
      </c>
      <c r="Q16602" t="s">
        <v>5130</v>
      </c>
    </row>
    <row r="16603" spans="1:17" hidden="1" x14ac:dyDescent="0.25">
      <c r="A16603" t="s">
        <v>64665</v>
      </c>
      <c r="B16603" t="s">
        <v>64666</v>
      </c>
      <c r="C16603" s="1" t="str">
        <f t="shared" si="2461"/>
        <v>21:0797</v>
      </c>
      <c r="D16603" s="1" t="str">
        <f>HYPERLINK("http://geochem.nrcan.gc.ca/cdogs/content/svy/svy_e.htm", "")</f>
        <v/>
      </c>
      <c r="G16603" s="1" t="str">
        <f>HYPERLINK("http://geochem.nrcan.gc.ca/cdogs/content/cr_/cr_00089_e.htm", "89")</f>
        <v>89</v>
      </c>
      <c r="J16603" t="s">
        <v>11703</v>
      </c>
      <c r="K16603" t="s">
        <v>11704</v>
      </c>
      <c r="O16603" t="s">
        <v>14765</v>
      </c>
      <c r="P16603" t="s">
        <v>830</v>
      </c>
      <c r="Q16603" t="s">
        <v>653</v>
      </c>
    </row>
    <row r="16604" spans="1:17" hidden="1" x14ac:dyDescent="0.25">
      <c r="A16604" t="s">
        <v>64667</v>
      </c>
      <c r="B16604" t="s">
        <v>64668</v>
      </c>
      <c r="C16604" s="1" t="str">
        <f t="shared" si="2461"/>
        <v>21:0797</v>
      </c>
      <c r="D16604" s="1" t="str">
        <f t="shared" ref="D16604:D16626" si="2465">HYPERLINK("http://geochem.nrcan.gc.ca/cdogs/content/svy/svy210224_e.htm", "21:0224")</f>
        <v>21:0224</v>
      </c>
      <c r="E16604" t="s">
        <v>64669</v>
      </c>
      <c r="F16604" t="s">
        <v>64670</v>
      </c>
      <c r="H16604">
        <v>63.3408072</v>
      </c>
      <c r="I16604">
        <v>-131.75908459999999</v>
      </c>
      <c r="J16604" s="1" t="str">
        <f t="shared" ref="J16604:J16626" si="2466">HYPERLINK("http://geochem.nrcan.gc.ca/cdogs/content/kwd/kwd020018_e.htm", "Fluid (stream)")</f>
        <v>Fluid (stream)</v>
      </c>
      <c r="K16604" s="1" t="str">
        <f t="shared" ref="K16604:K16626" si="2467">HYPERLINK("http://geochem.nrcan.gc.ca/cdogs/content/kwd/kwd080007_e.htm", "Untreated Water")</f>
        <v>Untreated Water</v>
      </c>
      <c r="O16604" t="s">
        <v>64671</v>
      </c>
      <c r="P16604" t="s">
        <v>830</v>
      </c>
      <c r="Q16604" t="s">
        <v>3475</v>
      </c>
    </row>
    <row r="16605" spans="1:17" hidden="1" x14ac:dyDescent="0.25">
      <c r="A16605" t="s">
        <v>64672</v>
      </c>
      <c r="B16605" t="s">
        <v>64673</v>
      </c>
      <c r="C16605" s="1" t="str">
        <f t="shared" si="2461"/>
        <v>21:0797</v>
      </c>
      <c r="D16605" s="1" t="str">
        <f t="shared" si="2465"/>
        <v>21:0224</v>
      </c>
      <c r="E16605" t="s">
        <v>64669</v>
      </c>
      <c r="F16605" t="s">
        <v>64674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 t="s">
        <v>64675</v>
      </c>
      <c r="P16605" t="s">
        <v>4464</v>
      </c>
      <c r="Q16605" t="s">
        <v>3475</v>
      </c>
    </row>
    <row r="16606" spans="1:17" hidden="1" x14ac:dyDescent="0.25">
      <c r="A16606" t="s">
        <v>64676</v>
      </c>
      <c r="B16606" t="s">
        <v>64677</v>
      </c>
      <c r="C16606" s="1" t="str">
        <f t="shared" si="2461"/>
        <v>21:0797</v>
      </c>
      <c r="D16606" s="1" t="str">
        <f t="shared" si="2465"/>
        <v>21:0224</v>
      </c>
      <c r="E16606" t="s">
        <v>64678</v>
      </c>
      <c r="F16606" t="s">
        <v>64679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 t="s">
        <v>3590</v>
      </c>
      <c r="P16606" t="s">
        <v>4455</v>
      </c>
      <c r="Q16606" t="s">
        <v>398</v>
      </c>
    </row>
    <row r="16607" spans="1:17" hidden="1" x14ac:dyDescent="0.25">
      <c r="A16607" t="s">
        <v>64680</v>
      </c>
      <c r="B16607" t="s">
        <v>64681</v>
      </c>
      <c r="C16607" s="1" t="str">
        <f t="shared" si="2461"/>
        <v>21:0797</v>
      </c>
      <c r="D16607" s="1" t="str">
        <f t="shared" si="2465"/>
        <v>21:0224</v>
      </c>
      <c r="E16607" t="s">
        <v>64682</v>
      </c>
      <c r="F16607" t="s">
        <v>64683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 t="s">
        <v>12324</v>
      </c>
      <c r="P16607" t="s">
        <v>556</v>
      </c>
      <c r="Q16607" t="s">
        <v>5130</v>
      </c>
    </row>
    <row r="16608" spans="1:17" hidden="1" x14ac:dyDescent="0.25">
      <c r="A16608" t="s">
        <v>64684</v>
      </c>
      <c r="B16608" t="s">
        <v>64685</v>
      </c>
      <c r="C16608" s="1" t="str">
        <f t="shared" si="2461"/>
        <v>21:0797</v>
      </c>
      <c r="D16608" s="1" t="str">
        <f t="shared" si="2465"/>
        <v>21:0224</v>
      </c>
      <c r="E16608" t="s">
        <v>64686</v>
      </c>
      <c r="F16608" t="s">
        <v>64687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 t="s">
        <v>576</v>
      </c>
      <c r="P16608" t="s">
        <v>6863</v>
      </c>
      <c r="Q16608" t="s">
        <v>653</v>
      </c>
    </row>
    <row r="16609" spans="1:17" hidden="1" x14ac:dyDescent="0.25">
      <c r="A16609" t="s">
        <v>64688</v>
      </c>
      <c r="B16609" t="s">
        <v>64689</v>
      </c>
      <c r="C16609" s="1" t="str">
        <f t="shared" si="2461"/>
        <v>21:0797</v>
      </c>
      <c r="D16609" s="1" t="str">
        <f t="shared" si="2465"/>
        <v>21:0224</v>
      </c>
      <c r="E16609" t="s">
        <v>64690</v>
      </c>
      <c r="F16609" t="s">
        <v>64691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 t="s">
        <v>19732</v>
      </c>
      <c r="P16609" t="s">
        <v>3107</v>
      </c>
      <c r="Q16609" t="s">
        <v>653</v>
      </c>
    </row>
    <row r="16610" spans="1:17" hidden="1" x14ac:dyDescent="0.25">
      <c r="A16610" t="s">
        <v>64692</v>
      </c>
      <c r="B16610" t="s">
        <v>64693</v>
      </c>
      <c r="C16610" s="1" t="str">
        <f t="shared" si="2461"/>
        <v>21:0797</v>
      </c>
      <c r="D16610" s="1" t="str">
        <f t="shared" si="2465"/>
        <v>21:0224</v>
      </c>
      <c r="E16610" t="s">
        <v>64694</v>
      </c>
      <c r="F16610" t="s">
        <v>64695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 t="s">
        <v>56788</v>
      </c>
      <c r="P16610" t="s">
        <v>830</v>
      </c>
      <c r="Q16610" t="s">
        <v>365</v>
      </c>
    </row>
    <row r="16611" spans="1:17" hidden="1" x14ac:dyDescent="0.25">
      <c r="A16611" t="s">
        <v>64696</v>
      </c>
      <c r="B16611" t="s">
        <v>64697</v>
      </c>
      <c r="C16611" s="1" t="str">
        <f t="shared" si="2461"/>
        <v>21:0797</v>
      </c>
      <c r="D16611" s="1" t="str">
        <f t="shared" si="2465"/>
        <v>21:0224</v>
      </c>
      <c r="E16611" t="s">
        <v>64698</v>
      </c>
      <c r="F16611" t="s">
        <v>64699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 t="s">
        <v>14765</v>
      </c>
      <c r="P16611" t="s">
        <v>5755</v>
      </c>
      <c r="Q16611" t="s">
        <v>653</v>
      </c>
    </row>
    <row r="16612" spans="1:17" hidden="1" x14ac:dyDescent="0.25">
      <c r="A16612" t="s">
        <v>64700</v>
      </c>
      <c r="B16612" t="s">
        <v>64701</v>
      </c>
      <c r="C16612" s="1" t="str">
        <f t="shared" si="2461"/>
        <v>21:0797</v>
      </c>
      <c r="D16612" s="1" t="str">
        <f t="shared" si="2465"/>
        <v>21:0224</v>
      </c>
      <c r="E16612" t="s">
        <v>64702</v>
      </c>
      <c r="F16612" t="s">
        <v>64703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 t="s">
        <v>2725</v>
      </c>
      <c r="P16612" t="s">
        <v>2928</v>
      </c>
      <c r="Q16612" t="s">
        <v>398</v>
      </c>
    </row>
    <row r="16613" spans="1:17" hidden="1" x14ac:dyDescent="0.25">
      <c r="A16613" t="s">
        <v>64704</v>
      </c>
      <c r="B16613" t="s">
        <v>64705</v>
      </c>
      <c r="C16613" s="1" t="str">
        <f t="shared" si="2461"/>
        <v>21:0797</v>
      </c>
      <c r="D16613" s="1" t="str">
        <f t="shared" si="2465"/>
        <v>21:0224</v>
      </c>
      <c r="E16613" t="s">
        <v>64706</v>
      </c>
      <c r="F16613" t="s">
        <v>64707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 t="s">
        <v>21</v>
      </c>
      <c r="P16613" t="s">
        <v>1588</v>
      </c>
      <c r="Q16613" t="s">
        <v>198</v>
      </c>
    </row>
    <row r="16614" spans="1:17" hidden="1" x14ac:dyDescent="0.25">
      <c r="A16614" t="s">
        <v>64708</v>
      </c>
      <c r="B16614" t="s">
        <v>64709</v>
      </c>
      <c r="C16614" s="1" t="str">
        <f t="shared" si="2461"/>
        <v>21:0797</v>
      </c>
      <c r="D16614" s="1" t="str">
        <f t="shared" si="2465"/>
        <v>21:0224</v>
      </c>
      <c r="E16614" t="s">
        <v>64710</v>
      </c>
      <c r="F16614" t="s">
        <v>64711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 t="s">
        <v>2120</v>
      </c>
      <c r="P16614" t="s">
        <v>391</v>
      </c>
      <c r="Q16614" t="s">
        <v>398</v>
      </c>
    </row>
    <row r="16615" spans="1:17" hidden="1" x14ac:dyDescent="0.25">
      <c r="A16615" t="s">
        <v>64712</v>
      </c>
      <c r="B16615" t="s">
        <v>64713</v>
      </c>
      <c r="C16615" s="1" t="str">
        <f t="shared" si="2461"/>
        <v>21:0797</v>
      </c>
      <c r="D16615" s="1" t="str">
        <f t="shared" si="2465"/>
        <v>21:0224</v>
      </c>
      <c r="E16615" t="s">
        <v>64714</v>
      </c>
      <c r="F16615" t="s">
        <v>64715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 t="s">
        <v>21</v>
      </c>
      <c r="P16615" t="s">
        <v>2212</v>
      </c>
      <c r="Q16615" t="s">
        <v>35</v>
      </c>
    </row>
    <row r="16616" spans="1:17" hidden="1" x14ac:dyDescent="0.25">
      <c r="A16616" t="s">
        <v>64716</v>
      </c>
      <c r="B16616" t="s">
        <v>64717</v>
      </c>
      <c r="C16616" s="1" t="str">
        <f t="shared" si="2461"/>
        <v>21:0797</v>
      </c>
      <c r="D16616" s="1" t="str">
        <f t="shared" si="2465"/>
        <v>21:0224</v>
      </c>
      <c r="E16616" t="s">
        <v>64718</v>
      </c>
      <c r="F16616" t="s">
        <v>64719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 t="s">
        <v>588</v>
      </c>
      <c r="P16616" t="s">
        <v>2212</v>
      </c>
      <c r="Q16616" t="s">
        <v>653</v>
      </c>
    </row>
    <row r="16617" spans="1:17" hidden="1" x14ac:dyDescent="0.25">
      <c r="A16617" t="s">
        <v>64720</v>
      </c>
      <c r="B16617" t="s">
        <v>64721</v>
      </c>
      <c r="C16617" s="1" t="str">
        <f t="shared" si="2461"/>
        <v>21:0797</v>
      </c>
      <c r="D16617" s="1" t="str">
        <f t="shared" si="2465"/>
        <v>21:0224</v>
      </c>
      <c r="E16617" t="s">
        <v>64718</v>
      </c>
      <c r="F16617" t="s">
        <v>64722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 t="s">
        <v>21</v>
      </c>
      <c r="P16617" t="s">
        <v>2212</v>
      </c>
      <c r="Q16617" t="s">
        <v>653</v>
      </c>
    </row>
    <row r="16618" spans="1:17" hidden="1" x14ac:dyDescent="0.25">
      <c r="A16618" t="s">
        <v>64723</v>
      </c>
      <c r="B16618" t="s">
        <v>64724</v>
      </c>
      <c r="C16618" s="1" t="str">
        <f t="shared" si="2461"/>
        <v>21:0797</v>
      </c>
      <c r="D16618" s="1" t="str">
        <f t="shared" si="2465"/>
        <v>21:0224</v>
      </c>
      <c r="E16618" t="s">
        <v>64725</v>
      </c>
      <c r="F16618" t="s">
        <v>64726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 t="s">
        <v>551</v>
      </c>
      <c r="P16618" t="s">
        <v>636</v>
      </c>
      <c r="Q16618" t="s">
        <v>522</v>
      </c>
    </row>
    <row r="16619" spans="1:17" hidden="1" x14ac:dyDescent="0.25">
      <c r="A16619" t="s">
        <v>64727</v>
      </c>
      <c r="B16619" t="s">
        <v>64728</v>
      </c>
      <c r="C16619" s="1" t="str">
        <f t="shared" si="2461"/>
        <v>21:0797</v>
      </c>
      <c r="D16619" s="1" t="str">
        <f t="shared" si="2465"/>
        <v>21:0224</v>
      </c>
      <c r="E16619" t="s">
        <v>64729</v>
      </c>
      <c r="F16619" t="s">
        <v>64730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 t="s">
        <v>21</v>
      </c>
      <c r="P16619" t="s">
        <v>1631</v>
      </c>
      <c r="Q16619" t="s">
        <v>392</v>
      </c>
    </row>
    <row r="16620" spans="1:17" hidden="1" x14ac:dyDescent="0.25">
      <c r="A16620" t="s">
        <v>64731</v>
      </c>
      <c r="B16620" t="s">
        <v>64732</v>
      </c>
      <c r="C16620" s="1" t="str">
        <f t="shared" si="2461"/>
        <v>21:0797</v>
      </c>
      <c r="D16620" s="1" t="str">
        <f t="shared" si="2465"/>
        <v>21:0224</v>
      </c>
      <c r="E16620" t="s">
        <v>64733</v>
      </c>
      <c r="F16620" t="s">
        <v>64734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 t="s">
        <v>551</v>
      </c>
      <c r="P16620" t="s">
        <v>658</v>
      </c>
      <c r="Q16620" t="s">
        <v>23</v>
      </c>
    </row>
    <row r="16621" spans="1:17" hidden="1" x14ac:dyDescent="0.25">
      <c r="A16621" t="s">
        <v>64735</v>
      </c>
      <c r="B16621" t="s">
        <v>64736</v>
      </c>
      <c r="C16621" s="1" t="str">
        <f t="shared" si="2461"/>
        <v>21:0797</v>
      </c>
      <c r="D16621" s="1" t="str">
        <f t="shared" si="2465"/>
        <v>21:0224</v>
      </c>
      <c r="E16621" t="s">
        <v>64737</v>
      </c>
      <c r="F16621" t="s">
        <v>64738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 t="s">
        <v>27564</v>
      </c>
      <c r="P16621" t="s">
        <v>3107</v>
      </c>
      <c r="Q16621" t="s">
        <v>3475</v>
      </c>
    </row>
    <row r="16622" spans="1:17" hidden="1" x14ac:dyDescent="0.25">
      <c r="A16622" t="s">
        <v>64739</v>
      </c>
      <c r="B16622" t="s">
        <v>64740</v>
      </c>
      <c r="C16622" s="1" t="str">
        <f t="shared" si="2461"/>
        <v>21:0797</v>
      </c>
      <c r="D16622" s="1" t="str">
        <f t="shared" si="2465"/>
        <v>21:0224</v>
      </c>
      <c r="E16622" t="s">
        <v>64741</v>
      </c>
      <c r="F16622" t="s">
        <v>64742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  <c r="O16622" t="s">
        <v>108</v>
      </c>
      <c r="P16622" t="s">
        <v>108</v>
      </c>
      <c r="Q16622" t="s">
        <v>108</v>
      </c>
    </row>
    <row r="16623" spans="1:17" hidden="1" x14ac:dyDescent="0.25">
      <c r="A16623" t="s">
        <v>64743</v>
      </c>
      <c r="B16623" t="s">
        <v>64744</v>
      </c>
      <c r="C16623" s="1" t="str">
        <f t="shared" si="2461"/>
        <v>21:0797</v>
      </c>
      <c r="D16623" s="1" t="str">
        <f t="shared" si="2465"/>
        <v>21:0224</v>
      </c>
      <c r="E16623" t="s">
        <v>64745</v>
      </c>
      <c r="F16623" t="s">
        <v>64746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 t="s">
        <v>311</v>
      </c>
      <c r="P16623" t="s">
        <v>16918</v>
      </c>
      <c r="Q16623" t="s">
        <v>522</v>
      </c>
    </row>
    <row r="16624" spans="1:17" hidden="1" x14ac:dyDescent="0.25">
      <c r="A16624" t="s">
        <v>64747</v>
      </c>
      <c r="B16624" t="s">
        <v>64748</v>
      </c>
      <c r="C16624" s="1" t="str">
        <f t="shared" si="2461"/>
        <v>21:0797</v>
      </c>
      <c r="D16624" s="1" t="str">
        <f t="shared" si="2465"/>
        <v>21:0224</v>
      </c>
      <c r="E16624" t="s">
        <v>64749</v>
      </c>
      <c r="F16624" t="s">
        <v>64750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 t="s">
        <v>62079</v>
      </c>
      <c r="P16624" t="s">
        <v>1631</v>
      </c>
      <c r="Q16624" t="s">
        <v>3475</v>
      </c>
    </row>
    <row r="16625" spans="1:17" hidden="1" x14ac:dyDescent="0.25">
      <c r="A16625" t="s">
        <v>64751</v>
      </c>
      <c r="B16625" t="s">
        <v>64752</v>
      </c>
      <c r="C16625" s="1" t="str">
        <f t="shared" si="2461"/>
        <v>21:0797</v>
      </c>
      <c r="D16625" s="1" t="str">
        <f t="shared" si="2465"/>
        <v>21:0224</v>
      </c>
      <c r="E16625" t="s">
        <v>64753</v>
      </c>
      <c r="F16625" t="s">
        <v>64754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 t="s">
        <v>2120</v>
      </c>
      <c r="P16625" t="s">
        <v>4550</v>
      </c>
      <c r="Q16625" t="s">
        <v>522</v>
      </c>
    </row>
    <row r="16626" spans="1:17" hidden="1" x14ac:dyDescent="0.25">
      <c r="A16626" t="s">
        <v>64755</v>
      </c>
      <c r="B16626" t="s">
        <v>64756</v>
      </c>
      <c r="C16626" s="1" t="str">
        <f t="shared" si="2461"/>
        <v>21:0797</v>
      </c>
      <c r="D16626" s="1" t="str">
        <f t="shared" si="2465"/>
        <v>21:0224</v>
      </c>
      <c r="E16626" t="s">
        <v>64757</v>
      </c>
      <c r="F16626" t="s">
        <v>64758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 t="s">
        <v>21</v>
      </c>
      <c r="P16626" t="s">
        <v>19650</v>
      </c>
      <c r="Q16626" t="s">
        <v>71</v>
      </c>
    </row>
    <row r="16627" spans="1:17" hidden="1" x14ac:dyDescent="0.25">
      <c r="A16627" t="s">
        <v>64759</v>
      </c>
      <c r="B16627" t="s">
        <v>64760</v>
      </c>
      <c r="C16627" s="1" t="str">
        <f t="shared" si="2461"/>
        <v>21:0797</v>
      </c>
      <c r="D16627" s="1" t="str">
        <f>HYPERLINK("http://geochem.nrcan.gc.ca/cdogs/content/svy/svy_e.htm", "")</f>
        <v/>
      </c>
      <c r="G16627" s="1" t="str">
        <f>HYPERLINK("http://geochem.nrcan.gc.ca/cdogs/content/cr_/cr_00089_e.htm", "89")</f>
        <v>89</v>
      </c>
      <c r="J16627" t="s">
        <v>11703</v>
      </c>
      <c r="K16627" t="s">
        <v>11704</v>
      </c>
      <c r="O16627" t="s">
        <v>17347</v>
      </c>
      <c r="P16627" t="s">
        <v>3857</v>
      </c>
      <c r="Q16627" t="s">
        <v>365</v>
      </c>
    </row>
    <row r="16628" spans="1:17" hidden="1" x14ac:dyDescent="0.25">
      <c r="A16628" t="s">
        <v>64761</v>
      </c>
      <c r="B16628" t="s">
        <v>64762</v>
      </c>
      <c r="C16628" s="1" t="str">
        <f t="shared" si="2461"/>
        <v>21:0797</v>
      </c>
      <c r="D16628" s="1" t="str">
        <f t="shared" ref="D16628:D16638" si="2468">HYPERLINK("http://geochem.nrcan.gc.ca/cdogs/content/svy/svy210224_e.htm", "21:0224")</f>
        <v>21:0224</v>
      </c>
      <c r="E16628" t="s">
        <v>64763</v>
      </c>
      <c r="F16628" t="s">
        <v>64764</v>
      </c>
      <c r="H16628">
        <v>63.402234800000002</v>
      </c>
      <c r="I16628">
        <v>-131.55904630000001</v>
      </c>
      <c r="J16628" s="1" t="str">
        <f t="shared" ref="J16628:J16638" si="2469">HYPERLINK("http://geochem.nrcan.gc.ca/cdogs/content/kwd/kwd020018_e.htm", "Fluid (stream)")</f>
        <v>Fluid (stream)</v>
      </c>
      <c r="K16628" s="1" t="str">
        <f t="shared" ref="K16628:K16638" si="2470">HYPERLINK("http://geochem.nrcan.gc.ca/cdogs/content/kwd/kwd080007_e.htm", "Untreated Water")</f>
        <v>Untreated Water</v>
      </c>
      <c r="O16628" t="s">
        <v>21</v>
      </c>
      <c r="P16628" t="s">
        <v>391</v>
      </c>
      <c r="Q16628" t="s">
        <v>198</v>
      </c>
    </row>
    <row r="16629" spans="1:17" hidden="1" x14ac:dyDescent="0.25">
      <c r="A16629" t="s">
        <v>64765</v>
      </c>
      <c r="B16629" t="s">
        <v>64766</v>
      </c>
      <c r="C16629" s="1" t="str">
        <f t="shared" si="2461"/>
        <v>21:0797</v>
      </c>
      <c r="D16629" s="1" t="str">
        <f t="shared" si="2468"/>
        <v>21:0224</v>
      </c>
      <c r="E16629" t="s">
        <v>64767</v>
      </c>
      <c r="F16629" t="s">
        <v>64768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 t="s">
        <v>21</v>
      </c>
      <c r="P16629" t="s">
        <v>2212</v>
      </c>
      <c r="Q16629" t="s">
        <v>198</v>
      </c>
    </row>
    <row r="16630" spans="1:17" hidden="1" x14ac:dyDescent="0.25">
      <c r="A16630" t="s">
        <v>64769</v>
      </c>
      <c r="B16630" t="s">
        <v>64770</v>
      </c>
      <c r="C16630" s="1" t="str">
        <f t="shared" si="2461"/>
        <v>21:0797</v>
      </c>
      <c r="D16630" s="1" t="str">
        <f t="shared" si="2468"/>
        <v>21:0224</v>
      </c>
      <c r="E16630" t="s">
        <v>64771</v>
      </c>
      <c r="F16630" t="s">
        <v>64772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 t="s">
        <v>2731</v>
      </c>
      <c r="P16630" t="s">
        <v>1598</v>
      </c>
      <c r="Q16630" t="s">
        <v>653</v>
      </c>
    </row>
    <row r="16631" spans="1:17" hidden="1" x14ac:dyDescent="0.25">
      <c r="A16631" t="s">
        <v>64773</v>
      </c>
      <c r="B16631" t="s">
        <v>64774</v>
      </c>
      <c r="C16631" s="1" t="str">
        <f t="shared" si="2461"/>
        <v>21:0797</v>
      </c>
      <c r="D16631" s="1" t="str">
        <f t="shared" si="2468"/>
        <v>21:0224</v>
      </c>
      <c r="E16631" t="s">
        <v>64775</v>
      </c>
      <c r="F16631" t="s">
        <v>64776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 t="s">
        <v>5563</v>
      </c>
      <c r="P16631" t="s">
        <v>636</v>
      </c>
      <c r="Q16631" t="s">
        <v>5130</v>
      </c>
    </row>
    <row r="16632" spans="1:17" hidden="1" x14ac:dyDescent="0.25">
      <c r="A16632" t="s">
        <v>64777</v>
      </c>
      <c r="B16632" t="s">
        <v>64778</v>
      </c>
      <c r="C16632" s="1" t="str">
        <f t="shared" si="2461"/>
        <v>21:0797</v>
      </c>
      <c r="D16632" s="1" t="str">
        <f t="shared" si="2468"/>
        <v>21:0224</v>
      </c>
      <c r="E16632" t="s">
        <v>64779</v>
      </c>
      <c r="F16632" t="s">
        <v>64780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 t="s">
        <v>588</v>
      </c>
      <c r="P16632" t="s">
        <v>1631</v>
      </c>
      <c r="Q16632" t="s">
        <v>398</v>
      </c>
    </row>
    <row r="16633" spans="1:17" hidden="1" x14ac:dyDescent="0.25">
      <c r="A16633" t="s">
        <v>64781</v>
      </c>
      <c r="B16633" t="s">
        <v>64782</v>
      </c>
      <c r="C16633" s="1" t="str">
        <f t="shared" si="2461"/>
        <v>21:0797</v>
      </c>
      <c r="D16633" s="1" t="str">
        <f t="shared" si="2468"/>
        <v>21:0224</v>
      </c>
      <c r="E16633" t="s">
        <v>64783</v>
      </c>
      <c r="F16633" t="s">
        <v>64784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 t="s">
        <v>21</v>
      </c>
      <c r="P16633" t="s">
        <v>2212</v>
      </c>
      <c r="Q16633" t="s">
        <v>522</v>
      </c>
    </row>
    <row r="16634" spans="1:17" hidden="1" x14ac:dyDescent="0.25">
      <c r="A16634" t="s">
        <v>64785</v>
      </c>
      <c r="B16634" t="s">
        <v>64786</v>
      </c>
      <c r="C16634" s="1" t="str">
        <f t="shared" si="2461"/>
        <v>21:0797</v>
      </c>
      <c r="D16634" s="1" t="str">
        <f t="shared" si="2468"/>
        <v>21:0224</v>
      </c>
      <c r="E16634" t="s">
        <v>64787</v>
      </c>
      <c r="F16634" t="s">
        <v>64788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 t="s">
        <v>21</v>
      </c>
      <c r="P16634" t="s">
        <v>2212</v>
      </c>
      <c r="Q16634" t="s">
        <v>653</v>
      </c>
    </row>
    <row r="16635" spans="1:17" hidden="1" x14ac:dyDescent="0.25">
      <c r="A16635" t="s">
        <v>64789</v>
      </c>
      <c r="B16635" t="s">
        <v>64790</v>
      </c>
      <c r="C16635" s="1" t="str">
        <f t="shared" si="2461"/>
        <v>21:0797</v>
      </c>
      <c r="D16635" s="1" t="str">
        <f t="shared" si="2468"/>
        <v>21:0224</v>
      </c>
      <c r="E16635" t="s">
        <v>64791</v>
      </c>
      <c r="F16635" t="s">
        <v>64792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 t="s">
        <v>225</v>
      </c>
      <c r="P16635" t="s">
        <v>397</v>
      </c>
      <c r="Q16635" t="s">
        <v>398</v>
      </c>
    </row>
    <row r="16636" spans="1:17" hidden="1" x14ac:dyDescent="0.25">
      <c r="A16636" t="s">
        <v>64793</v>
      </c>
      <c r="B16636" t="s">
        <v>64794</v>
      </c>
      <c r="C16636" s="1" t="str">
        <f t="shared" si="2461"/>
        <v>21:0797</v>
      </c>
      <c r="D16636" s="1" t="str">
        <f t="shared" si="2468"/>
        <v>21:0224</v>
      </c>
      <c r="E16636" t="s">
        <v>64791</v>
      </c>
      <c r="F16636" t="s">
        <v>64795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 t="s">
        <v>588</v>
      </c>
      <c r="P16636" t="s">
        <v>22</v>
      </c>
      <c r="Q16636" t="s">
        <v>365</v>
      </c>
    </row>
    <row r="16637" spans="1:17" hidden="1" x14ac:dyDescent="0.25">
      <c r="A16637" t="s">
        <v>64796</v>
      </c>
      <c r="B16637" t="s">
        <v>64797</v>
      </c>
      <c r="C16637" s="1" t="str">
        <f t="shared" si="2461"/>
        <v>21:0797</v>
      </c>
      <c r="D16637" s="1" t="str">
        <f t="shared" si="2468"/>
        <v>21:0224</v>
      </c>
      <c r="E16637" t="s">
        <v>64798</v>
      </c>
      <c r="F16637" t="s">
        <v>64799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 t="s">
        <v>588</v>
      </c>
      <c r="P16637" t="s">
        <v>22</v>
      </c>
      <c r="Q16637" t="s">
        <v>522</v>
      </c>
    </row>
    <row r="16638" spans="1:17" hidden="1" x14ac:dyDescent="0.25">
      <c r="A16638" t="s">
        <v>64800</v>
      </c>
      <c r="B16638" t="s">
        <v>64801</v>
      </c>
      <c r="C16638" s="1" t="str">
        <f t="shared" si="2461"/>
        <v>21:0797</v>
      </c>
      <c r="D16638" s="1" t="str">
        <f t="shared" si="2468"/>
        <v>21:0224</v>
      </c>
      <c r="E16638" t="s">
        <v>64802</v>
      </c>
      <c r="F16638" t="s">
        <v>64803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 t="s">
        <v>21</v>
      </c>
      <c r="P16638" t="s">
        <v>22</v>
      </c>
      <c r="Q16638" t="s">
        <v>522</v>
      </c>
    </row>
    <row r="16639" spans="1:17" hidden="1" x14ac:dyDescent="0.25">
      <c r="A16639" t="s">
        <v>64804</v>
      </c>
      <c r="B16639" t="s">
        <v>64805</v>
      </c>
      <c r="C16639" s="1" t="str">
        <f t="shared" si="2461"/>
        <v>21:0797</v>
      </c>
      <c r="D16639" s="1" t="str">
        <f>HYPERLINK("http://geochem.nrcan.gc.ca/cdogs/content/svy/svy_e.htm", "")</f>
        <v/>
      </c>
      <c r="G16639" s="1" t="str">
        <f>HYPERLINK("http://geochem.nrcan.gc.ca/cdogs/content/cr_/cr_00087_e.htm", "87")</f>
        <v>87</v>
      </c>
      <c r="J16639" t="s">
        <v>11703</v>
      </c>
      <c r="K16639" t="s">
        <v>11704</v>
      </c>
      <c r="O16639" t="s">
        <v>2129</v>
      </c>
      <c r="P16639" t="s">
        <v>356</v>
      </c>
      <c r="Q16639" t="s">
        <v>365</v>
      </c>
    </row>
    <row r="16640" spans="1:17" hidden="1" x14ac:dyDescent="0.25">
      <c r="A16640" t="s">
        <v>64806</v>
      </c>
      <c r="B16640" t="s">
        <v>64807</v>
      </c>
      <c r="C16640" s="1" t="str">
        <f t="shared" si="2461"/>
        <v>21:0797</v>
      </c>
      <c r="D16640" s="1" t="str">
        <f t="shared" ref="D16640:D16654" si="2471">HYPERLINK("http://geochem.nrcan.gc.ca/cdogs/content/svy/svy210224_e.htm", "21:0224")</f>
        <v>21:0224</v>
      </c>
      <c r="E16640" t="s">
        <v>64808</v>
      </c>
      <c r="F16640" t="s">
        <v>64809</v>
      </c>
      <c r="H16640">
        <v>63.529971000000003</v>
      </c>
      <c r="I16640">
        <v>-131.5987714</v>
      </c>
      <c r="J16640" s="1" t="str">
        <f t="shared" ref="J16640:J16654" si="2472">HYPERLINK("http://geochem.nrcan.gc.ca/cdogs/content/kwd/kwd020018_e.htm", "Fluid (stream)")</f>
        <v>Fluid (stream)</v>
      </c>
      <c r="K16640" s="1" t="str">
        <f t="shared" ref="K16640:K16654" si="2473">HYPERLINK("http://geochem.nrcan.gc.ca/cdogs/content/kwd/kwd080007_e.htm", "Untreated Water")</f>
        <v>Untreated Water</v>
      </c>
      <c r="O16640" t="s">
        <v>21</v>
      </c>
      <c r="P16640" t="s">
        <v>583</v>
      </c>
      <c r="Q16640" t="s">
        <v>29</v>
      </c>
    </row>
    <row r="16641" spans="1:17" hidden="1" x14ac:dyDescent="0.25">
      <c r="A16641" t="s">
        <v>64810</v>
      </c>
      <c r="B16641" t="s">
        <v>64811</v>
      </c>
      <c r="C16641" s="1" t="str">
        <f t="shared" si="2461"/>
        <v>21:0797</v>
      </c>
      <c r="D16641" s="1" t="str">
        <f t="shared" si="2471"/>
        <v>21:0224</v>
      </c>
      <c r="E16641" t="s">
        <v>64812</v>
      </c>
      <c r="F16641" t="s">
        <v>64813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 t="s">
        <v>21</v>
      </c>
      <c r="P16641" t="s">
        <v>583</v>
      </c>
      <c r="Q16641" t="s">
        <v>23</v>
      </c>
    </row>
    <row r="16642" spans="1:17" hidden="1" x14ac:dyDescent="0.25">
      <c r="A16642" t="s">
        <v>64814</v>
      </c>
      <c r="B16642" t="s">
        <v>64815</v>
      </c>
      <c r="C16642" s="1" t="str">
        <f t="shared" si="2461"/>
        <v>21:0797</v>
      </c>
      <c r="D16642" s="1" t="str">
        <f t="shared" si="2471"/>
        <v>21:0224</v>
      </c>
      <c r="E16642" t="s">
        <v>64816</v>
      </c>
      <c r="F16642" t="s">
        <v>64817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 t="s">
        <v>21</v>
      </c>
      <c r="P16642" t="s">
        <v>2212</v>
      </c>
      <c r="Q16642" t="s">
        <v>198</v>
      </c>
    </row>
    <row r="16643" spans="1:17" hidden="1" x14ac:dyDescent="0.25">
      <c r="A16643" t="s">
        <v>64818</v>
      </c>
      <c r="B16643" t="s">
        <v>64819</v>
      </c>
      <c r="C16643" s="1" t="str">
        <f t="shared" si="2461"/>
        <v>21:0797</v>
      </c>
      <c r="D16643" s="1" t="str">
        <f t="shared" si="2471"/>
        <v>21:0224</v>
      </c>
      <c r="E16643" t="s">
        <v>64820</v>
      </c>
      <c r="F16643" t="s">
        <v>64821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 t="s">
        <v>21</v>
      </c>
      <c r="P16643" t="s">
        <v>356</v>
      </c>
      <c r="Q16643" t="s">
        <v>398</v>
      </c>
    </row>
    <row r="16644" spans="1:17" hidden="1" x14ac:dyDescent="0.25">
      <c r="A16644" t="s">
        <v>64822</v>
      </c>
      <c r="B16644" t="s">
        <v>64823</v>
      </c>
      <c r="C16644" s="1" t="str">
        <f t="shared" si="2461"/>
        <v>21:0797</v>
      </c>
      <c r="D16644" s="1" t="str">
        <f t="shared" si="2471"/>
        <v>21:0224</v>
      </c>
      <c r="E16644" t="s">
        <v>64824</v>
      </c>
      <c r="F16644" t="s">
        <v>64825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 t="s">
        <v>21</v>
      </c>
      <c r="P16644" t="s">
        <v>22</v>
      </c>
      <c r="Q16644" t="s">
        <v>59</v>
      </c>
    </row>
    <row r="16645" spans="1:17" hidden="1" x14ac:dyDescent="0.25">
      <c r="A16645" t="s">
        <v>64826</v>
      </c>
      <c r="B16645" t="s">
        <v>64827</v>
      </c>
      <c r="C16645" s="1" t="str">
        <f t="shared" si="2461"/>
        <v>21:0797</v>
      </c>
      <c r="D16645" s="1" t="str">
        <f t="shared" si="2471"/>
        <v>21:0224</v>
      </c>
      <c r="E16645" t="s">
        <v>64828</v>
      </c>
      <c r="F16645" t="s">
        <v>64829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 t="s">
        <v>21</v>
      </c>
      <c r="P16645" t="s">
        <v>356</v>
      </c>
      <c r="Q16645" t="s">
        <v>365</v>
      </c>
    </row>
    <row r="16646" spans="1:17" hidden="1" x14ac:dyDescent="0.25">
      <c r="A16646" t="s">
        <v>64830</v>
      </c>
      <c r="B16646" t="s">
        <v>64831</v>
      </c>
      <c r="C16646" s="1" t="str">
        <f t="shared" si="2461"/>
        <v>21:0797</v>
      </c>
      <c r="D16646" s="1" t="str">
        <f t="shared" si="2471"/>
        <v>21:0224</v>
      </c>
      <c r="E16646" t="s">
        <v>64832</v>
      </c>
      <c r="F16646" t="s">
        <v>64833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 t="s">
        <v>21</v>
      </c>
      <c r="P16646" t="s">
        <v>2212</v>
      </c>
      <c r="Q16646" t="s">
        <v>198</v>
      </c>
    </row>
    <row r="16647" spans="1:17" hidden="1" x14ac:dyDescent="0.25">
      <c r="A16647" t="s">
        <v>64834</v>
      </c>
      <c r="B16647" t="s">
        <v>64835</v>
      </c>
      <c r="C16647" s="1" t="str">
        <f t="shared" si="2461"/>
        <v>21:0797</v>
      </c>
      <c r="D16647" s="1" t="str">
        <f t="shared" si="2471"/>
        <v>21:0224</v>
      </c>
      <c r="E16647" t="s">
        <v>64836</v>
      </c>
      <c r="F16647" t="s">
        <v>64837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 t="s">
        <v>21</v>
      </c>
      <c r="P16647" t="s">
        <v>356</v>
      </c>
      <c r="Q16647" t="s">
        <v>3475</v>
      </c>
    </row>
    <row r="16648" spans="1:17" hidden="1" x14ac:dyDescent="0.25">
      <c r="A16648" t="s">
        <v>64838</v>
      </c>
      <c r="B16648" t="s">
        <v>64839</v>
      </c>
      <c r="C16648" s="1" t="str">
        <f t="shared" si="2461"/>
        <v>21:0797</v>
      </c>
      <c r="D16648" s="1" t="str">
        <f t="shared" si="2471"/>
        <v>21:0224</v>
      </c>
      <c r="E16648" t="s">
        <v>64840</v>
      </c>
      <c r="F16648" t="s">
        <v>64841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 t="s">
        <v>21</v>
      </c>
      <c r="P16648" t="s">
        <v>356</v>
      </c>
      <c r="Q16648" t="s">
        <v>522</v>
      </c>
    </row>
    <row r="16649" spans="1:17" hidden="1" x14ac:dyDescent="0.25">
      <c r="A16649" t="s">
        <v>64842</v>
      </c>
      <c r="B16649" t="s">
        <v>64843</v>
      </c>
      <c r="C16649" s="1" t="str">
        <f t="shared" si="2461"/>
        <v>21:0797</v>
      </c>
      <c r="D16649" s="1" t="str">
        <f t="shared" si="2471"/>
        <v>21:0224</v>
      </c>
      <c r="E16649" t="s">
        <v>64844</v>
      </c>
      <c r="F16649" t="s">
        <v>64845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 t="s">
        <v>244</v>
      </c>
      <c r="P16649" t="s">
        <v>22</v>
      </c>
      <c r="Q16649" t="s">
        <v>398</v>
      </c>
    </row>
    <row r="16650" spans="1:17" hidden="1" x14ac:dyDescent="0.25">
      <c r="A16650" t="s">
        <v>64846</v>
      </c>
      <c r="B16650" t="s">
        <v>64847</v>
      </c>
      <c r="C16650" s="1" t="str">
        <f t="shared" si="2461"/>
        <v>21:0797</v>
      </c>
      <c r="D16650" s="1" t="str">
        <f t="shared" si="2471"/>
        <v>21:0224</v>
      </c>
      <c r="E16650" t="s">
        <v>64848</v>
      </c>
      <c r="F16650" t="s">
        <v>64849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 t="s">
        <v>2212</v>
      </c>
      <c r="P16650" t="s">
        <v>1631</v>
      </c>
      <c r="Q16650" t="s">
        <v>4049</v>
      </c>
    </row>
    <row r="16651" spans="1:17" hidden="1" x14ac:dyDescent="0.25">
      <c r="A16651" t="s">
        <v>64850</v>
      </c>
      <c r="B16651" t="s">
        <v>64851</v>
      </c>
      <c r="C16651" s="1" t="str">
        <f t="shared" si="2461"/>
        <v>21:0797</v>
      </c>
      <c r="D16651" s="1" t="str">
        <f t="shared" si="2471"/>
        <v>21:0224</v>
      </c>
      <c r="E16651" t="s">
        <v>64852</v>
      </c>
      <c r="F16651" t="s">
        <v>64853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 t="s">
        <v>64854</v>
      </c>
      <c r="P16651" t="s">
        <v>4550</v>
      </c>
      <c r="Q16651" t="s">
        <v>5130</v>
      </c>
    </row>
    <row r="16652" spans="1:17" hidden="1" x14ac:dyDescent="0.25">
      <c r="A16652" t="s">
        <v>64855</v>
      </c>
      <c r="B16652" t="s">
        <v>64856</v>
      </c>
      <c r="C16652" s="1" t="str">
        <f t="shared" si="2461"/>
        <v>21:0797</v>
      </c>
      <c r="D16652" s="1" t="str">
        <f t="shared" si="2471"/>
        <v>21:0224</v>
      </c>
      <c r="E16652" t="s">
        <v>64857</v>
      </c>
      <c r="F16652" t="s">
        <v>64858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 t="s">
        <v>64859</v>
      </c>
      <c r="P16652" t="s">
        <v>2212</v>
      </c>
      <c r="Q16652" t="s">
        <v>5130</v>
      </c>
    </row>
    <row r="16653" spans="1:17" hidden="1" x14ac:dyDescent="0.25">
      <c r="A16653" t="s">
        <v>64860</v>
      </c>
      <c r="B16653" t="s">
        <v>64861</v>
      </c>
      <c r="C16653" s="1" t="str">
        <f t="shared" si="2461"/>
        <v>21:0797</v>
      </c>
      <c r="D16653" s="1" t="str">
        <f t="shared" si="2471"/>
        <v>21:0224</v>
      </c>
      <c r="E16653" t="s">
        <v>64862</v>
      </c>
      <c r="F16653" t="s">
        <v>64863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 t="s">
        <v>311</v>
      </c>
      <c r="P16653" t="s">
        <v>22</v>
      </c>
      <c r="Q16653" t="s">
        <v>5130</v>
      </c>
    </row>
    <row r="16654" spans="1:17" hidden="1" x14ac:dyDescent="0.25">
      <c r="A16654" t="s">
        <v>64864</v>
      </c>
      <c r="B16654" t="s">
        <v>64865</v>
      </c>
      <c r="C16654" s="1" t="str">
        <f t="shared" si="2461"/>
        <v>21:0797</v>
      </c>
      <c r="D16654" s="1" t="str">
        <f t="shared" si="2471"/>
        <v>21:0224</v>
      </c>
      <c r="E16654" t="s">
        <v>64866</v>
      </c>
      <c r="F16654" t="s">
        <v>64867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 t="s">
        <v>2731</v>
      </c>
      <c r="P16654" t="s">
        <v>7960</v>
      </c>
      <c r="Q16654" t="s">
        <v>653</v>
      </c>
    </row>
    <row r="16655" spans="1:17" hidden="1" x14ac:dyDescent="0.25">
      <c r="A16655" t="s">
        <v>64868</v>
      </c>
      <c r="B16655" t="s">
        <v>64869</v>
      </c>
      <c r="C16655" s="1" t="str">
        <f t="shared" si="2461"/>
        <v>21:0797</v>
      </c>
      <c r="D16655" s="1" t="str">
        <f>HYPERLINK("http://geochem.nrcan.gc.ca/cdogs/content/svy/svy_e.htm", "")</f>
        <v/>
      </c>
      <c r="G16655" s="1" t="str">
        <f>HYPERLINK("http://geochem.nrcan.gc.ca/cdogs/content/cr_/cr_00089_e.htm", "89")</f>
        <v>89</v>
      </c>
      <c r="J16655" t="s">
        <v>11703</v>
      </c>
      <c r="K16655" t="s">
        <v>11704</v>
      </c>
      <c r="O16655" t="s">
        <v>15079</v>
      </c>
      <c r="P16655" t="s">
        <v>5755</v>
      </c>
      <c r="Q16655" t="s">
        <v>398</v>
      </c>
    </row>
    <row r="16656" spans="1:17" hidden="1" x14ac:dyDescent="0.25">
      <c r="A16656" t="s">
        <v>64870</v>
      </c>
      <c r="B16656" t="s">
        <v>64871</v>
      </c>
      <c r="C16656" s="1" t="str">
        <f t="shared" si="2461"/>
        <v>21:0797</v>
      </c>
      <c r="D16656" s="1" t="str">
        <f t="shared" ref="D16656:D16683" si="2474">HYPERLINK("http://geochem.nrcan.gc.ca/cdogs/content/svy/svy210224_e.htm", "21:0224")</f>
        <v>21:0224</v>
      </c>
      <c r="E16656" t="s">
        <v>64872</v>
      </c>
      <c r="F16656" t="s">
        <v>64873</v>
      </c>
      <c r="H16656">
        <v>63.289618699999998</v>
      </c>
      <c r="I16656">
        <v>-131.67365699999999</v>
      </c>
      <c r="J16656" s="1" t="str">
        <f t="shared" ref="J16656:J16683" si="2475">HYPERLINK("http://geochem.nrcan.gc.ca/cdogs/content/kwd/kwd020018_e.htm", "Fluid (stream)")</f>
        <v>Fluid (stream)</v>
      </c>
      <c r="K16656" s="1" t="str">
        <f t="shared" ref="K16656:K16683" si="2476">HYPERLINK("http://geochem.nrcan.gc.ca/cdogs/content/kwd/kwd080007_e.htm", "Untreated Water")</f>
        <v>Untreated Water</v>
      </c>
      <c r="O16656" t="s">
        <v>588</v>
      </c>
      <c r="P16656" t="s">
        <v>64874</v>
      </c>
      <c r="Q16656" t="s">
        <v>1528</v>
      </c>
    </row>
    <row r="16657" spans="1:17" hidden="1" x14ac:dyDescent="0.25">
      <c r="A16657" t="s">
        <v>64875</v>
      </c>
      <c r="B16657" t="s">
        <v>64876</v>
      </c>
      <c r="C16657" s="1" t="str">
        <f t="shared" si="2461"/>
        <v>21:0797</v>
      </c>
      <c r="D16657" s="1" t="str">
        <f t="shared" si="2474"/>
        <v>21:0224</v>
      </c>
      <c r="E16657" t="s">
        <v>64872</v>
      </c>
      <c r="F16657" t="s">
        <v>64877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 t="s">
        <v>244</v>
      </c>
      <c r="P16657" t="s">
        <v>64878</v>
      </c>
      <c r="Q16657" t="s">
        <v>59</v>
      </c>
    </row>
    <row r="16658" spans="1:17" hidden="1" x14ac:dyDescent="0.25">
      <c r="A16658" t="s">
        <v>64879</v>
      </c>
      <c r="B16658" t="s">
        <v>64880</v>
      </c>
      <c r="C16658" s="1" t="str">
        <f t="shared" si="2461"/>
        <v>21:0797</v>
      </c>
      <c r="D16658" s="1" t="str">
        <f t="shared" si="2474"/>
        <v>21:0224</v>
      </c>
      <c r="E16658" t="s">
        <v>64881</v>
      </c>
      <c r="F16658" t="s">
        <v>64882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 t="s">
        <v>3651</v>
      </c>
      <c r="P16658" t="s">
        <v>25222</v>
      </c>
      <c r="Q16658" t="s">
        <v>59</v>
      </c>
    </row>
    <row r="16659" spans="1:17" hidden="1" x14ac:dyDescent="0.25">
      <c r="A16659" t="s">
        <v>64883</v>
      </c>
      <c r="B16659" t="s">
        <v>64884</v>
      </c>
      <c r="C16659" s="1" t="str">
        <f t="shared" si="2461"/>
        <v>21:0797</v>
      </c>
      <c r="D16659" s="1" t="str">
        <f t="shared" si="2474"/>
        <v>21:0224</v>
      </c>
      <c r="E16659" t="s">
        <v>64885</v>
      </c>
      <c r="F16659" t="s">
        <v>64886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 t="s">
        <v>21</v>
      </c>
      <c r="P16659" t="s">
        <v>4455</v>
      </c>
      <c r="Q16659" t="s">
        <v>29</v>
      </c>
    </row>
    <row r="16660" spans="1:17" hidden="1" x14ac:dyDescent="0.25">
      <c r="A16660" t="s">
        <v>64887</v>
      </c>
      <c r="B16660" t="s">
        <v>64888</v>
      </c>
      <c r="C16660" s="1" t="str">
        <f t="shared" ref="C16660:C16723" si="2477">HYPERLINK("http://geochem.nrcan.gc.ca/cdogs/content/bdl/bdl210797_e.htm", "21:0797")</f>
        <v>21:0797</v>
      </c>
      <c r="D16660" s="1" t="str">
        <f t="shared" si="2474"/>
        <v>21:0224</v>
      </c>
      <c r="E16660" t="s">
        <v>64889</v>
      </c>
      <c r="F16660" t="s">
        <v>64890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 t="s">
        <v>7333</v>
      </c>
      <c r="P16660" t="s">
        <v>356</v>
      </c>
      <c r="Q16660" t="s">
        <v>392</v>
      </c>
    </row>
    <row r="16661" spans="1:17" hidden="1" x14ac:dyDescent="0.25">
      <c r="A16661" t="s">
        <v>64891</v>
      </c>
      <c r="B16661" t="s">
        <v>64892</v>
      </c>
      <c r="C16661" s="1" t="str">
        <f t="shared" si="2477"/>
        <v>21:0797</v>
      </c>
      <c r="D16661" s="1" t="str">
        <f t="shared" si="2474"/>
        <v>21:0224</v>
      </c>
      <c r="E16661" t="s">
        <v>64893</v>
      </c>
      <c r="F16661" t="s">
        <v>64894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 t="s">
        <v>21</v>
      </c>
      <c r="P16661" t="s">
        <v>636</v>
      </c>
      <c r="Q16661" t="s">
        <v>392</v>
      </c>
    </row>
    <row r="16662" spans="1:17" hidden="1" x14ac:dyDescent="0.25">
      <c r="A16662" t="s">
        <v>64895</v>
      </c>
      <c r="B16662" t="s">
        <v>64896</v>
      </c>
      <c r="C16662" s="1" t="str">
        <f t="shared" si="2477"/>
        <v>21:0797</v>
      </c>
      <c r="D16662" s="1" t="str">
        <f t="shared" si="2474"/>
        <v>21:0224</v>
      </c>
      <c r="E16662" t="s">
        <v>64897</v>
      </c>
      <c r="F16662" t="s">
        <v>64898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 t="s">
        <v>225</v>
      </c>
      <c r="P16662" t="s">
        <v>880</v>
      </c>
      <c r="Q16662" t="s">
        <v>6864</v>
      </c>
    </row>
    <row r="16663" spans="1:17" hidden="1" x14ac:dyDescent="0.25">
      <c r="A16663" t="s">
        <v>64899</v>
      </c>
      <c r="B16663" t="s">
        <v>64900</v>
      </c>
      <c r="C16663" s="1" t="str">
        <f t="shared" si="2477"/>
        <v>21:0797</v>
      </c>
      <c r="D16663" s="1" t="str">
        <f t="shared" si="2474"/>
        <v>21:0224</v>
      </c>
      <c r="E16663" t="s">
        <v>64901</v>
      </c>
      <c r="F16663" t="s">
        <v>64902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 t="s">
        <v>225</v>
      </c>
      <c r="P16663" t="s">
        <v>17680</v>
      </c>
      <c r="Q16663" t="s">
        <v>103</v>
      </c>
    </row>
    <row r="16664" spans="1:17" hidden="1" x14ac:dyDescent="0.25">
      <c r="A16664" t="s">
        <v>64903</v>
      </c>
      <c r="B16664" t="s">
        <v>64904</v>
      </c>
      <c r="C16664" s="1" t="str">
        <f t="shared" si="2477"/>
        <v>21:0797</v>
      </c>
      <c r="D16664" s="1" t="str">
        <f t="shared" si="2474"/>
        <v>21:0224</v>
      </c>
      <c r="E16664" t="s">
        <v>64905</v>
      </c>
      <c r="F16664" t="s">
        <v>64906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 t="s">
        <v>1247</v>
      </c>
      <c r="P16664" t="s">
        <v>2212</v>
      </c>
      <c r="Q16664" t="s">
        <v>1599</v>
      </c>
    </row>
    <row r="16665" spans="1:17" hidden="1" x14ac:dyDescent="0.25">
      <c r="A16665" t="s">
        <v>64907</v>
      </c>
      <c r="B16665" t="s">
        <v>64908</v>
      </c>
      <c r="C16665" s="1" t="str">
        <f t="shared" si="2477"/>
        <v>21:0797</v>
      </c>
      <c r="D16665" s="1" t="str">
        <f t="shared" si="2474"/>
        <v>21:0224</v>
      </c>
      <c r="E16665" t="s">
        <v>64909</v>
      </c>
      <c r="F16665" t="s">
        <v>64910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 t="s">
        <v>21</v>
      </c>
      <c r="P16665" t="s">
        <v>583</v>
      </c>
      <c r="Q16665" t="s">
        <v>16492</v>
      </c>
    </row>
    <row r="16666" spans="1:17" hidden="1" x14ac:dyDescent="0.25">
      <c r="A16666" t="s">
        <v>64911</v>
      </c>
      <c r="B16666" t="s">
        <v>64912</v>
      </c>
      <c r="C16666" s="1" t="str">
        <f t="shared" si="2477"/>
        <v>21:0797</v>
      </c>
      <c r="D16666" s="1" t="str">
        <f t="shared" si="2474"/>
        <v>21:0224</v>
      </c>
      <c r="E16666" t="s">
        <v>64913</v>
      </c>
      <c r="F16666" t="s">
        <v>64914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 t="s">
        <v>101</v>
      </c>
      <c r="P16666" t="s">
        <v>880</v>
      </c>
      <c r="Q16666" t="s">
        <v>23</v>
      </c>
    </row>
    <row r="16667" spans="1:17" hidden="1" x14ac:dyDescent="0.25">
      <c r="A16667" t="s">
        <v>64915</v>
      </c>
      <c r="B16667" t="s">
        <v>64916</v>
      </c>
      <c r="C16667" s="1" t="str">
        <f t="shared" si="2477"/>
        <v>21:0797</v>
      </c>
      <c r="D16667" s="1" t="str">
        <f t="shared" si="2474"/>
        <v>21:0224</v>
      </c>
      <c r="E16667" t="s">
        <v>64917</v>
      </c>
      <c r="F16667" t="s">
        <v>64918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 t="s">
        <v>1818</v>
      </c>
      <c r="P16667" t="s">
        <v>1515</v>
      </c>
      <c r="Q16667" t="s">
        <v>1528</v>
      </c>
    </row>
    <row r="16668" spans="1:17" hidden="1" x14ac:dyDescent="0.25">
      <c r="A16668" t="s">
        <v>64919</v>
      </c>
      <c r="B16668" t="s">
        <v>64920</v>
      </c>
      <c r="C16668" s="1" t="str">
        <f t="shared" si="2477"/>
        <v>21:0797</v>
      </c>
      <c r="D16668" s="1" t="str">
        <f t="shared" si="2474"/>
        <v>21:0224</v>
      </c>
      <c r="E16668" t="s">
        <v>64921</v>
      </c>
      <c r="F16668" t="s">
        <v>64922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 t="s">
        <v>21</v>
      </c>
      <c r="P16668" t="s">
        <v>22</v>
      </c>
      <c r="Q16668" t="s">
        <v>35</v>
      </c>
    </row>
    <row r="16669" spans="1:17" hidden="1" x14ac:dyDescent="0.25">
      <c r="A16669" t="s">
        <v>64923</v>
      </c>
      <c r="B16669" t="s">
        <v>64924</v>
      </c>
      <c r="C16669" s="1" t="str">
        <f t="shared" si="2477"/>
        <v>21:0797</v>
      </c>
      <c r="D16669" s="1" t="str">
        <f t="shared" si="2474"/>
        <v>21:0224</v>
      </c>
      <c r="E16669" t="s">
        <v>64925</v>
      </c>
      <c r="F16669" t="s">
        <v>64926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 t="s">
        <v>21</v>
      </c>
      <c r="P16669" t="s">
        <v>2212</v>
      </c>
      <c r="Q16669" t="s">
        <v>59</v>
      </c>
    </row>
    <row r="16670" spans="1:17" hidden="1" x14ac:dyDescent="0.25">
      <c r="A16670" t="s">
        <v>64927</v>
      </c>
      <c r="B16670" t="s">
        <v>64928</v>
      </c>
      <c r="C16670" s="1" t="str">
        <f t="shared" si="2477"/>
        <v>21:0797</v>
      </c>
      <c r="D16670" s="1" t="str">
        <f t="shared" si="2474"/>
        <v>21:0224</v>
      </c>
      <c r="E16670" t="s">
        <v>64929</v>
      </c>
      <c r="F16670" t="s">
        <v>64930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 t="s">
        <v>21</v>
      </c>
      <c r="P16670" t="s">
        <v>830</v>
      </c>
      <c r="Q16670" t="s">
        <v>35</v>
      </c>
    </row>
    <row r="16671" spans="1:17" hidden="1" x14ac:dyDescent="0.25">
      <c r="A16671" t="s">
        <v>64931</v>
      </c>
      <c r="B16671" t="s">
        <v>64932</v>
      </c>
      <c r="C16671" s="1" t="str">
        <f t="shared" si="2477"/>
        <v>21:0797</v>
      </c>
      <c r="D16671" s="1" t="str">
        <f t="shared" si="2474"/>
        <v>21:0224</v>
      </c>
      <c r="E16671" t="s">
        <v>64933</v>
      </c>
      <c r="F16671" t="s">
        <v>64934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 t="s">
        <v>21</v>
      </c>
      <c r="P16671" t="s">
        <v>2212</v>
      </c>
      <c r="Q16671" t="s">
        <v>365</v>
      </c>
    </row>
    <row r="16672" spans="1:17" hidden="1" x14ac:dyDescent="0.25">
      <c r="A16672" t="s">
        <v>64935</v>
      </c>
      <c r="B16672" t="s">
        <v>64936</v>
      </c>
      <c r="C16672" s="1" t="str">
        <f t="shared" si="2477"/>
        <v>21:0797</v>
      </c>
      <c r="D16672" s="1" t="str">
        <f t="shared" si="2474"/>
        <v>21:0224</v>
      </c>
      <c r="E16672" t="s">
        <v>64937</v>
      </c>
      <c r="F16672" t="s">
        <v>64938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 t="s">
        <v>225</v>
      </c>
      <c r="P16672" t="s">
        <v>636</v>
      </c>
      <c r="Q16672" t="s">
        <v>16492</v>
      </c>
    </row>
    <row r="16673" spans="1:17" hidden="1" x14ac:dyDescent="0.25">
      <c r="A16673" t="s">
        <v>64939</v>
      </c>
      <c r="B16673" t="s">
        <v>64940</v>
      </c>
      <c r="C16673" s="1" t="str">
        <f t="shared" si="2477"/>
        <v>21:0797</v>
      </c>
      <c r="D16673" s="1" t="str">
        <f t="shared" si="2474"/>
        <v>21:0224</v>
      </c>
      <c r="E16673" t="s">
        <v>64941</v>
      </c>
      <c r="F16673" t="s">
        <v>64942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 t="s">
        <v>21</v>
      </c>
      <c r="P16673" t="s">
        <v>658</v>
      </c>
      <c r="Q16673" t="s">
        <v>71</v>
      </c>
    </row>
    <row r="16674" spans="1:17" hidden="1" x14ac:dyDescent="0.25">
      <c r="A16674" t="s">
        <v>64943</v>
      </c>
      <c r="B16674" t="s">
        <v>64944</v>
      </c>
      <c r="C16674" s="1" t="str">
        <f t="shared" si="2477"/>
        <v>21:0797</v>
      </c>
      <c r="D16674" s="1" t="str">
        <f t="shared" si="2474"/>
        <v>21:0224</v>
      </c>
      <c r="E16674" t="s">
        <v>64941</v>
      </c>
      <c r="F16674" t="s">
        <v>64945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 t="s">
        <v>21</v>
      </c>
      <c r="P16674" t="s">
        <v>1598</v>
      </c>
      <c r="Q16674" t="s">
        <v>103</v>
      </c>
    </row>
    <row r="16675" spans="1:17" hidden="1" x14ac:dyDescent="0.25">
      <c r="A16675" t="s">
        <v>64946</v>
      </c>
      <c r="B16675" t="s">
        <v>64947</v>
      </c>
      <c r="C16675" s="1" t="str">
        <f t="shared" si="2477"/>
        <v>21:0797</v>
      </c>
      <c r="D16675" s="1" t="str">
        <f t="shared" si="2474"/>
        <v>21:0224</v>
      </c>
      <c r="E16675" t="s">
        <v>64948</v>
      </c>
      <c r="F16675" t="s">
        <v>64949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 t="s">
        <v>52</v>
      </c>
      <c r="P16675" t="s">
        <v>3107</v>
      </c>
      <c r="Q16675" t="s">
        <v>3475</v>
      </c>
    </row>
    <row r="16676" spans="1:17" hidden="1" x14ac:dyDescent="0.25">
      <c r="A16676" t="s">
        <v>64950</v>
      </c>
      <c r="B16676" t="s">
        <v>64951</v>
      </c>
      <c r="C16676" s="1" t="str">
        <f t="shared" si="2477"/>
        <v>21:0797</v>
      </c>
      <c r="D16676" s="1" t="str">
        <f t="shared" si="2474"/>
        <v>21:0224</v>
      </c>
      <c r="E16676" t="s">
        <v>64952</v>
      </c>
      <c r="F16676" t="s">
        <v>64953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 t="s">
        <v>21</v>
      </c>
      <c r="P16676" t="s">
        <v>880</v>
      </c>
      <c r="Q16676" t="s">
        <v>365</v>
      </c>
    </row>
    <row r="16677" spans="1:17" hidden="1" x14ac:dyDescent="0.25">
      <c r="A16677" t="s">
        <v>64954</v>
      </c>
      <c r="B16677" t="s">
        <v>64955</v>
      </c>
      <c r="C16677" s="1" t="str">
        <f t="shared" si="2477"/>
        <v>21:0797</v>
      </c>
      <c r="D16677" s="1" t="str">
        <f t="shared" si="2474"/>
        <v>21:0224</v>
      </c>
      <c r="E16677" t="s">
        <v>64956</v>
      </c>
      <c r="F16677" t="s">
        <v>64957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 t="s">
        <v>198</v>
      </c>
      <c r="P16677" t="s">
        <v>830</v>
      </c>
      <c r="Q16677" t="s">
        <v>12387</v>
      </c>
    </row>
    <row r="16678" spans="1:17" hidden="1" x14ac:dyDescent="0.25">
      <c r="A16678" t="s">
        <v>64958</v>
      </c>
      <c r="B16678" t="s">
        <v>64959</v>
      </c>
      <c r="C16678" s="1" t="str">
        <f t="shared" si="2477"/>
        <v>21:0797</v>
      </c>
      <c r="D16678" s="1" t="str">
        <f t="shared" si="2474"/>
        <v>21:0224</v>
      </c>
      <c r="E16678" t="s">
        <v>64960</v>
      </c>
      <c r="F16678" t="s">
        <v>64961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 t="s">
        <v>8030</v>
      </c>
      <c r="P16678" t="s">
        <v>1631</v>
      </c>
      <c r="Q16678" t="s">
        <v>5130</v>
      </c>
    </row>
    <row r="16679" spans="1:17" hidden="1" x14ac:dyDescent="0.25">
      <c r="A16679" t="s">
        <v>64962</v>
      </c>
      <c r="B16679" t="s">
        <v>64963</v>
      </c>
      <c r="C16679" s="1" t="str">
        <f t="shared" si="2477"/>
        <v>21:0797</v>
      </c>
      <c r="D16679" s="1" t="str">
        <f t="shared" si="2474"/>
        <v>21:0224</v>
      </c>
      <c r="E16679" t="s">
        <v>64964</v>
      </c>
      <c r="F16679" t="s">
        <v>64965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 t="s">
        <v>1771</v>
      </c>
      <c r="P16679" t="s">
        <v>2943</v>
      </c>
      <c r="Q16679" t="s">
        <v>522</v>
      </c>
    </row>
    <row r="16680" spans="1:17" hidden="1" x14ac:dyDescent="0.25">
      <c r="A16680" t="s">
        <v>64966</v>
      </c>
      <c r="B16680" t="s">
        <v>64967</v>
      </c>
      <c r="C16680" s="1" t="str">
        <f t="shared" si="2477"/>
        <v>21:0797</v>
      </c>
      <c r="D16680" s="1" t="str">
        <f t="shared" si="2474"/>
        <v>21:0224</v>
      </c>
      <c r="E16680" t="s">
        <v>64968</v>
      </c>
      <c r="F16680" t="s">
        <v>64969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  <c r="O16680" t="s">
        <v>108</v>
      </c>
      <c r="P16680" t="s">
        <v>108</v>
      </c>
      <c r="Q16680" t="s">
        <v>108</v>
      </c>
    </row>
    <row r="16681" spans="1:17" hidden="1" x14ac:dyDescent="0.25">
      <c r="A16681" t="s">
        <v>64970</v>
      </c>
      <c r="B16681" t="s">
        <v>64971</v>
      </c>
      <c r="C16681" s="1" t="str">
        <f t="shared" si="2477"/>
        <v>21:0797</v>
      </c>
      <c r="D16681" s="1" t="str">
        <f t="shared" si="2474"/>
        <v>21:0224</v>
      </c>
      <c r="E16681" t="s">
        <v>64972</v>
      </c>
      <c r="F16681" t="s">
        <v>64973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 t="s">
        <v>17169</v>
      </c>
      <c r="P16681" t="s">
        <v>636</v>
      </c>
      <c r="Q16681" t="s">
        <v>365</v>
      </c>
    </row>
    <row r="16682" spans="1:17" hidden="1" x14ac:dyDescent="0.25">
      <c r="A16682" t="s">
        <v>64974</v>
      </c>
      <c r="B16682" t="s">
        <v>64975</v>
      </c>
      <c r="C16682" s="1" t="str">
        <f t="shared" si="2477"/>
        <v>21:0797</v>
      </c>
      <c r="D16682" s="1" t="str">
        <f t="shared" si="2474"/>
        <v>21:0224</v>
      </c>
      <c r="E16682" t="s">
        <v>64976</v>
      </c>
      <c r="F16682" t="s">
        <v>64977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 t="s">
        <v>2120</v>
      </c>
      <c r="P16682" t="s">
        <v>3107</v>
      </c>
      <c r="Q16682" t="s">
        <v>59</v>
      </c>
    </row>
    <row r="16683" spans="1:17" hidden="1" x14ac:dyDescent="0.25">
      <c r="A16683" t="s">
        <v>64978</v>
      </c>
      <c r="B16683" t="s">
        <v>64979</v>
      </c>
      <c r="C16683" s="1" t="str">
        <f t="shared" si="2477"/>
        <v>21:0797</v>
      </c>
      <c r="D16683" s="1" t="str">
        <f t="shared" si="2474"/>
        <v>21:0224</v>
      </c>
      <c r="E16683" t="s">
        <v>64980</v>
      </c>
      <c r="F16683" t="s">
        <v>64981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 t="s">
        <v>365</v>
      </c>
      <c r="P16683" t="s">
        <v>4550</v>
      </c>
      <c r="Q16683" t="s">
        <v>5130</v>
      </c>
    </row>
    <row r="16684" spans="1:17" hidden="1" x14ac:dyDescent="0.25">
      <c r="A16684" t="s">
        <v>64982</v>
      </c>
      <c r="B16684" t="s">
        <v>64983</v>
      </c>
      <c r="C16684" s="1" t="str">
        <f t="shared" si="2477"/>
        <v>21:0797</v>
      </c>
      <c r="D16684" s="1" t="str">
        <f>HYPERLINK("http://geochem.nrcan.gc.ca/cdogs/content/svy/svy_e.htm", "")</f>
        <v/>
      </c>
      <c r="G16684" s="1" t="str">
        <f>HYPERLINK("http://geochem.nrcan.gc.ca/cdogs/content/cr_/cr_00089_e.htm", "89")</f>
        <v>89</v>
      </c>
      <c r="J16684" t="s">
        <v>11703</v>
      </c>
      <c r="K16684" t="s">
        <v>11704</v>
      </c>
      <c r="O16684" t="s">
        <v>11695</v>
      </c>
      <c r="P16684" t="s">
        <v>1588</v>
      </c>
      <c r="Q16684" t="s">
        <v>365</v>
      </c>
    </row>
    <row r="16685" spans="1:17" hidden="1" x14ac:dyDescent="0.25">
      <c r="A16685" t="s">
        <v>64984</v>
      </c>
      <c r="B16685" t="s">
        <v>64985</v>
      </c>
      <c r="C16685" s="1" t="str">
        <f t="shared" si="2477"/>
        <v>21:0797</v>
      </c>
      <c r="D16685" s="1" t="str">
        <f t="shared" ref="D16685:D16705" si="2478">HYPERLINK("http://geochem.nrcan.gc.ca/cdogs/content/svy/svy210224_e.htm", "21:0224")</f>
        <v>21:0224</v>
      </c>
      <c r="E16685" t="s">
        <v>64986</v>
      </c>
      <c r="F16685" t="s">
        <v>64987</v>
      </c>
      <c r="H16685">
        <v>63.364804599999999</v>
      </c>
      <c r="I16685">
        <v>-131.3470039</v>
      </c>
      <c r="J16685" s="1" t="str">
        <f t="shared" ref="J16685:J16705" si="2479">HYPERLINK("http://geochem.nrcan.gc.ca/cdogs/content/kwd/kwd020018_e.htm", "Fluid (stream)")</f>
        <v>Fluid (stream)</v>
      </c>
      <c r="K16685" s="1" t="str">
        <f t="shared" ref="K16685:K16705" si="2480">HYPERLINK("http://geochem.nrcan.gc.ca/cdogs/content/kwd/kwd080007_e.htm", "Untreated Water")</f>
        <v>Untreated Water</v>
      </c>
      <c r="O16685" t="s">
        <v>21</v>
      </c>
      <c r="P16685" t="s">
        <v>397</v>
      </c>
      <c r="Q16685" t="s">
        <v>198</v>
      </c>
    </row>
    <row r="16686" spans="1:17" hidden="1" x14ac:dyDescent="0.25">
      <c r="A16686" t="s">
        <v>64988</v>
      </c>
      <c r="B16686" t="s">
        <v>64989</v>
      </c>
      <c r="C16686" s="1" t="str">
        <f t="shared" si="2477"/>
        <v>21:0797</v>
      </c>
      <c r="D16686" s="1" t="str">
        <f t="shared" si="2478"/>
        <v>21:0224</v>
      </c>
      <c r="E16686" t="s">
        <v>64990</v>
      </c>
      <c r="F16686" t="s">
        <v>64991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 t="s">
        <v>21</v>
      </c>
      <c r="P16686" t="s">
        <v>18312</v>
      </c>
      <c r="Q16686" t="s">
        <v>522</v>
      </c>
    </row>
    <row r="16687" spans="1:17" hidden="1" x14ac:dyDescent="0.25">
      <c r="A16687" t="s">
        <v>64992</v>
      </c>
      <c r="B16687" t="s">
        <v>64993</v>
      </c>
      <c r="C16687" s="1" t="str">
        <f t="shared" si="2477"/>
        <v>21:0797</v>
      </c>
      <c r="D16687" s="1" t="str">
        <f t="shared" si="2478"/>
        <v>21:0224</v>
      </c>
      <c r="E16687" t="s">
        <v>64994</v>
      </c>
      <c r="F16687" t="s">
        <v>64995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 t="s">
        <v>1812</v>
      </c>
      <c r="P16687" t="s">
        <v>3107</v>
      </c>
      <c r="Q16687" t="s">
        <v>365</v>
      </c>
    </row>
    <row r="16688" spans="1:17" hidden="1" x14ac:dyDescent="0.25">
      <c r="A16688" t="s">
        <v>64996</v>
      </c>
      <c r="B16688" t="s">
        <v>64997</v>
      </c>
      <c r="C16688" s="1" t="str">
        <f t="shared" si="2477"/>
        <v>21:0797</v>
      </c>
      <c r="D16688" s="1" t="str">
        <f t="shared" si="2478"/>
        <v>21:0224</v>
      </c>
      <c r="E16688" t="s">
        <v>64998</v>
      </c>
      <c r="F16688" t="s">
        <v>64999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 t="s">
        <v>11695</v>
      </c>
      <c r="P16688" t="s">
        <v>7960</v>
      </c>
      <c r="Q16688" t="s">
        <v>365</v>
      </c>
    </row>
    <row r="16689" spans="1:17" hidden="1" x14ac:dyDescent="0.25">
      <c r="A16689" t="s">
        <v>65000</v>
      </c>
      <c r="B16689" t="s">
        <v>65001</v>
      </c>
      <c r="C16689" s="1" t="str">
        <f t="shared" si="2477"/>
        <v>21:0797</v>
      </c>
      <c r="D16689" s="1" t="str">
        <f t="shared" si="2478"/>
        <v>21:0224</v>
      </c>
      <c r="E16689" t="s">
        <v>65002</v>
      </c>
      <c r="F16689" t="s">
        <v>65003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 t="s">
        <v>21</v>
      </c>
      <c r="P16689" t="s">
        <v>1631</v>
      </c>
      <c r="Q16689" t="s">
        <v>71</v>
      </c>
    </row>
    <row r="16690" spans="1:17" hidden="1" x14ac:dyDescent="0.25">
      <c r="A16690" t="s">
        <v>65004</v>
      </c>
      <c r="B16690" t="s">
        <v>65005</v>
      </c>
      <c r="C16690" s="1" t="str">
        <f t="shared" si="2477"/>
        <v>21:0797</v>
      </c>
      <c r="D16690" s="1" t="str">
        <f t="shared" si="2478"/>
        <v>21:0224</v>
      </c>
      <c r="E16690" t="s">
        <v>65006</v>
      </c>
      <c r="F16690" t="s">
        <v>65007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 t="s">
        <v>65008</v>
      </c>
      <c r="P16690" t="s">
        <v>65009</v>
      </c>
      <c r="Q16690" t="s">
        <v>5130</v>
      </c>
    </row>
    <row r="16691" spans="1:17" hidden="1" x14ac:dyDescent="0.25">
      <c r="A16691" t="s">
        <v>65010</v>
      </c>
      <c r="B16691" t="s">
        <v>65011</v>
      </c>
      <c r="C16691" s="1" t="str">
        <f t="shared" si="2477"/>
        <v>21:0797</v>
      </c>
      <c r="D16691" s="1" t="str">
        <f t="shared" si="2478"/>
        <v>21:0224</v>
      </c>
      <c r="E16691" t="s">
        <v>65012</v>
      </c>
      <c r="F16691" t="s">
        <v>65013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 t="s">
        <v>398</v>
      </c>
      <c r="P16691" t="s">
        <v>830</v>
      </c>
      <c r="Q16691" t="s">
        <v>5130</v>
      </c>
    </row>
    <row r="16692" spans="1:17" hidden="1" x14ac:dyDescent="0.25">
      <c r="A16692" t="s">
        <v>65014</v>
      </c>
      <c r="B16692" t="s">
        <v>65015</v>
      </c>
      <c r="C16692" s="1" t="str">
        <f t="shared" si="2477"/>
        <v>21:0797</v>
      </c>
      <c r="D16692" s="1" t="str">
        <f t="shared" si="2478"/>
        <v>21:0224</v>
      </c>
      <c r="E16692" t="s">
        <v>65016</v>
      </c>
      <c r="F16692" t="s">
        <v>65017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 t="s">
        <v>21</v>
      </c>
      <c r="P16692" t="s">
        <v>391</v>
      </c>
      <c r="Q16692" t="s">
        <v>35</v>
      </c>
    </row>
    <row r="16693" spans="1:17" hidden="1" x14ac:dyDescent="0.25">
      <c r="A16693" t="s">
        <v>65018</v>
      </c>
      <c r="B16693" t="s">
        <v>65019</v>
      </c>
      <c r="C16693" s="1" t="str">
        <f t="shared" si="2477"/>
        <v>21:0797</v>
      </c>
      <c r="D16693" s="1" t="str">
        <f t="shared" si="2478"/>
        <v>21:0224</v>
      </c>
      <c r="E16693" t="s">
        <v>65020</v>
      </c>
      <c r="F16693" t="s">
        <v>65021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 t="s">
        <v>64</v>
      </c>
      <c r="P16693" t="s">
        <v>2212</v>
      </c>
      <c r="Q16693" t="s">
        <v>392</v>
      </c>
    </row>
    <row r="16694" spans="1:17" hidden="1" x14ac:dyDescent="0.25">
      <c r="A16694" t="s">
        <v>65022</v>
      </c>
      <c r="B16694" t="s">
        <v>65023</v>
      </c>
      <c r="C16694" s="1" t="str">
        <f t="shared" si="2477"/>
        <v>21:0797</v>
      </c>
      <c r="D16694" s="1" t="str">
        <f t="shared" si="2478"/>
        <v>21:0224</v>
      </c>
      <c r="E16694" t="s">
        <v>65024</v>
      </c>
      <c r="F16694" t="s">
        <v>65025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 t="s">
        <v>220</v>
      </c>
      <c r="P16694" t="s">
        <v>1631</v>
      </c>
      <c r="Q16694" t="s">
        <v>522</v>
      </c>
    </row>
    <row r="16695" spans="1:17" hidden="1" x14ac:dyDescent="0.25">
      <c r="A16695" t="s">
        <v>65026</v>
      </c>
      <c r="B16695" t="s">
        <v>65027</v>
      </c>
      <c r="C16695" s="1" t="str">
        <f t="shared" si="2477"/>
        <v>21:0797</v>
      </c>
      <c r="D16695" s="1" t="str">
        <f t="shared" si="2478"/>
        <v>21:0224</v>
      </c>
      <c r="E16695" t="s">
        <v>65028</v>
      </c>
      <c r="F16695" t="s">
        <v>65029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 t="s">
        <v>588</v>
      </c>
      <c r="P16695" t="s">
        <v>397</v>
      </c>
      <c r="Q16695" t="s">
        <v>29</v>
      </c>
    </row>
    <row r="16696" spans="1:17" hidden="1" x14ac:dyDescent="0.25">
      <c r="A16696" t="s">
        <v>65030</v>
      </c>
      <c r="B16696" t="s">
        <v>65031</v>
      </c>
      <c r="C16696" s="1" t="str">
        <f t="shared" si="2477"/>
        <v>21:0797</v>
      </c>
      <c r="D16696" s="1" t="str">
        <f t="shared" si="2478"/>
        <v>21:0224</v>
      </c>
      <c r="E16696" t="s">
        <v>65028</v>
      </c>
      <c r="F16696" t="s">
        <v>65032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 t="s">
        <v>2120</v>
      </c>
      <c r="P16696" t="s">
        <v>2212</v>
      </c>
      <c r="Q16696" t="s">
        <v>29</v>
      </c>
    </row>
    <row r="16697" spans="1:17" hidden="1" x14ac:dyDescent="0.25">
      <c r="A16697" t="s">
        <v>65033</v>
      </c>
      <c r="B16697" t="s">
        <v>65034</v>
      </c>
      <c r="C16697" s="1" t="str">
        <f t="shared" si="2477"/>
        <v>21:0797</v>
      </c>
      <c r="D16697" s="1" t="str">
        <f t="shared" si="2478"/>
        <v>21:0224</v>
      </c>
      <c r="E16697" t="s">
        <v>65035</v>
      </c>
      <c r="F16697" t="s">
        <v>65036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 t="s">
        <v>64</v>
      </c>
      <c r="P16697" t="s">
        <v>2212</v>
      </c>
      <c r="Q16697" t="s">
        <v>398</v>
      </c>
    </row>
    <row r="16698" spans="1:17" hidden="1" x14ac:dyDescent="0.25">
      <c r="A16698" t="s">
        <v>65037</v>
      </c>
      <c r="B16698" t="s">
        <v>65038</v>
      </c>
      <c r="C16698" s="1" t="str">
        <f t="shared" si="2477"/>
        <v>21:0797</v>
      </c>
      <c r="D16698" s="1" t="str">
        <f t="shared" si="2478"/>
        <v>21:0224</v>
      </c>
      <c r="E16698" t="s">
        <v>65039</v>
      </c>
      <c r="F16698" t="s">
        <v>65040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 t="s">
        <v>21</v>
      </c>
      <c r="P16698" t="s">
        <v>1515</v>
      </c>
      <c r="Q16698" t="s">
        <v>392</v>
      </c>
    </row>
    <row r="16699" spans="1:17" hidden="1" x14ac:dyDescent="0.25">
      <c r="A16699" t="s">
        <v>65041</v>
      </c>
      <c r="B16699" t="s">
        <v>65042</v>
      </c>
      <c r="C16699" s="1" t="str">
        <f t="shared" si="2477"/>
        <v>21:0797</v>
      </c>
      <c r="D16699" s="1" t="str">
        <f t="shared" si="2478"/>
        <v>21:0224</v>
      </c>
      <c r="E16699" t="s">
        <v>65043</v>
      </c>
      <c r="F16699" t="s">
        <v>65044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 t="s">
        <v>21</v>
      </c>
      <c r="P16699" t="s">
        <v>1515</v>
      </c>
      <c r="Q16699" t="s">
        <v>29</v>
      </c>
    </row>
    <row r="16700" spans="1:17" hidden="1" x14ac:dyDescent="0.25">
      <c r="A16700" t="s">
        <v>65045</v>
      </c>
      <c r="B16700" t="s">
        <v>65046</v>
      </c>
      <c r="C16700" s="1" t="str">
        <f t="shared" si="2477"/>
        <v>21:0797</v>
      </c>
      <c r="D16700" s="1" t="str">
        <f t="shared" si="2478"/>
        <v>21:0224</v>
      </c>
      <c r="E16700" t="s">
        <v>65047</v>
      </c>
      <c r="F16700" t="s">
        <v>65048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 t="s">
        <v>244</v>
      </c>
      <c r="P16700" t="s">
        <v>4464</v>
      </c>
      <c r="Q16700" t="s">
        <v>398</v>
      </c>
    </row>
    <row r="16701" spans="1:17" hidden="1" x14ac:dyDescent="0.25">
      <c r="A16701" t="s">
        <v>65049</v>
      </c>
      <c r="B16701" t="s">
        <v>65050</v>
      </c>
      <c r="C16701" s="1" t="str">
        <f t="shared" si="2477"/>
        <v>21:0797</v>
      </c>
      <c r="D16701" s="1" t="str">
        <f t="shared" si="2478"/>
        <v>21:0224</v>
      </c>
      <c r="E16701" t="s">
        <v>65051</v>
      </c>
      <c r="F16701" t="s">
        <v>65052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 t="s">
        <v>7860</v>
      </c>
      <c r="P16701" t="s">
        <v>1631</v>
      </c>
      <c r="Q16701" t="s">
        <v>23</v>
      </c>
    </row>
    <row r="16702" spans="1:17" hidden="1" x14ac:dyDescent="0.25">
      <c r="A16702" t="s">
        <v>65053</v>
      </c>
      <c r="B16702" t="s">
        <v>65054</v>
      </c>
      <c r="C16702" s="1" t="str">
        <f t="shared" si="2477"/>
        <v>21:0797</v>
      </c>
      <c r="D16702" s="1" t="str">
        <f t="shared" si="2478"/>
        <v>21:0224</v>
      </c>
      <c r="E16702" t="s">
        <v>65055</v>
      </c>
      <c r="F16702" t="s">
        <v>65056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 t="s">
        <v>21</v>
      </c>
      <c r="P16702" t="s">
        <v>397</v>
      </c>
      <c r="Q16702" t="s">
        <v>365</v>
      </c>
    </row>
    <row r="16703" spans="1:17" hidden="1" x14ac:dyDescent="0.25">
      <c r="A16703" t="s">
        <v>65057</v>
      </c>
      <c r="B16703" t="s">
        <v>65058</v>
      </c>
      <c r="C16703" s="1" t="str">
        <f t="shared" si="2477"/>
        <v>21:0797</v>
      </c>
      <c r="D16703" s="1" t="str">
        <f t="shared" si="2478"/>
        <v>21:0224</v>
      </c>
      <c r="E16703" t="s">
        <v>65059</v>
      </c>
      <c r="F16703" t="s">
        <v>65060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 t="s">
        <v>21</v>
      </c>
      <c r="P16703" t="s">
        <v>1631</v>
      </c>
      <c r="Q16703" t="s">
        <v>198</v>
      </c>
    </row>
    <row r="16704" spans="1:17" hidden="1" x14ac:dyDescent="0.25">
      <c r="A16704" t="s">
        <v>65061</v>
      </c>
      <c r="B16704" t="s">
        <v>65062</v>
      </c>
      <c r="C16704" s="1" t="str">
        <f t="shared" si="2477"/>
        <v>21:0797</v>
      </c>
      <c r="D16704" s="1" t="str">
        <f t="shared" si="2478"/>
        <v>21:0224</v>
      </c>
      <c r="E16704" t="s">
        <v>65063</v>
      </c>
      <c r="F16704" t="s">
        <v>65064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 t="s">
        <v>680</v>
      </c>
      <c r="P16704" t="s">
        <v>636</v>
      </c>
      <c r="Q16704" t="s">
        <v>398</v>
      </c>
    </row>
    <row r="16705" spans="1:17" hidden="1" x14ac:dyDescent="0.25">
      <c r="A16705" t="s">
        <v>65065</v>
      </c>
      <c r="B16705" t="s">
        <v>65066</v>
      </c>
      <c r="C16705" s="1" t="str">
        <f t="shared" si="2477"/>
        <v>21:0797</v>
      </c>
      <c r="D16705" s="1" t="str">
        <f t="shared" si="2478"/>
        <v>21:0224</v>
      </c>
      <c r="E16705" t="s">
        <v>65067</v>
      </c>
      <c r="F16705" t="s">
        <v>65068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 t="s">
        <v>2120</v>
      </c>
      <c r="P16705" t="s">
        <v>2212</v>
      </c>
      <c r="Q16705" t="s">
        <v>398</v>
      </c>
    </row>
    <row r="16706" spans="1:17" hidden="1" x14ac:dyDescent="0.25">
      <c r="A16706" t="s">
        <v>65069</v>
      </c>
      <c r="B16706" t="s">
        <v>65070</v>
      </c>
      <c r="C16706" s="1" t="str">
        <f t="shared" si="2477"/>
        <v>21:0797</v>
      </c>
      <c r="D16706" s="1" t="str">
        <f>HYPERLINK("http://geochem.nrcan.gc.ca/cdogs/content/svy/svy_e.htm", "")</f>
        <v/>
      </c>
      <c r="G16706" s="1" t="str">
        <f>HYPERLINK("http://geochem.nrcan.gc.ca/cdogs/content/cr_/cr_00087_e.htm", "87")</f>
        <v>87</v>
      </c>
      <c r="J16706" t="s">
        <v>11703</v>
      </c>
      <c r="K16706" t="s">
        <v>11704</v>
      </c>
      <c r="O16706" t="s">
        <v>2120</v>
      </c>
      <c r="P16706" t="s">
        <v>2212</v>
      </c>
      <c r="Q16706" t="s">
        <v>392</v>
      </c>
    </row>
    <row r="16707" spans="1:17" hidden="1" x14ac:dyDescent="0.25">
      <c r="A16707" t="s">
        <v>65071</v>
      </c>
      <c r="B16707" t="s">
        <v>65072</v>
      </c>
      <c r="C16707" s="1" t="str">
        <f t="shared" si="2477"/>
        <v>21:0797</v>
      </c>
      <c r="D16707" s="1" t="str">
        <f t="shared" ref="D16707:D16713" si="2481">HYPERLINK("http://geochem.nrcan.gc.ca/cdogs/content/svy/svy210224_e.htm", "21:0224")</f>
        <v>21:0224</v>
      </c>
      <c r="E16707" t="s">
        <v>65073</v>
      </c>
      <c r="F16707" t="s">
        <v>65074</v>
      </c>
      <c r="H16707">
        <v>63.485213700000003</v>
      </c>
      <c r="I16707">
        <v>-131.1541138</v>
      </c>
      <c r="J16707" s="1" t="str">
        <f t="shared" ref="J16707:J16713" si="2482">HYPERLINK("http://geochem.nrcan.gc.ca/cdogs/content/kwd/kwd020018_e.htm", "Fluid (stream)")</f>
        <v>Fluid (stream)</v>
      </c>
      <c r="K16707" s="1" t="str">
        <f t="shared" ref="K16707:K16713" si="2483">HYPERLINK("http://geochem.nrcan.gc.ca/cdogs/content/kwd/kwd080007_e.htm", "Untreated Water")</f>
        <v>Untreated Water</v>
      </c>
      <c r="O16707" t="s">
        <v>21</v>
      </c>
      <c r="P16707" t="s">
        <v>2212</v>
      </c>
      <c r="Q16707" t="s">
        <v>365</v>
      </c>
    </row>
    <row r="16708" spans="1:17" hidden="1" x14ac:dyDescent="0.25">
      <c r="A16708" t="s">
        <v>65075</v>
      </c>
      <c r="B16708" t="s">
        <v>65076</v>
      </c>
      <c r="C16708" s="1" t="str">
        <f t="shared" si="2477"/>
        <v>21:0797</v>
      </c>
      <c r="D16708" s="1" t="str">
        <f t="shared" si="2481"/>
        <v>21:0224</v>
      </c>
      <c r="E16708" t="s">
        <v>65077</v>
      </c>
      <c r="F16708" t="s">
        <v>65078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 t="s">
        <v>21</v>
      </c>
      <c r="P16708" t="s">
        <v>2212</v>
      </c>
      <c r="Q16708" t="s">
        <v>365</v>
      </c>
    </row>
    <row r="16709" spans="1:17" hidden="1" x14ac:dyDescent="0.25">
      <c r="A16709" t="s">
        <v>65079</v>
      </c>
      <c r="B16709" t="s">
        <v>65080</v>
      </c>
      <c r="C16709" s="1" t="str">
        <f t="shared" si="2477"/>
        <v>21:0797</v>
      </c>
      <c r="D16709" s="1" t="str">
        <f t="shared" si="2481"/>
        <v>21:0224</v>
      </c>
      <c r="E16709" t="s">
        <v>65081</v>
      </c>
      <c r="F16709" t="s">
        <v>65082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 t="s">
        <v>1812</v>
      </c>
      <c r="P16709" t="s">
        <v>2943</v>
      </c>
      <c r="Q16709" t="s">
        <v>398</v>
      </c>
    </row>
    <row r="16710" spans="1:17" hidden="1" x14ac:dyDescent="0.25">
      <c r="A16710" t="s">
        <v>65083</v>
      </c>
      <c r="B16710" t="s">
        <v>65084</v>
      </c>
      <c r="C16710" s="1" t="str">
        <f t="shared" si="2477"/>
        <v>21:0797</v>
      </c>
      <c r="D16710" s="1" t="str">
        <f t="shared" si="2481"/>
        <v>21:0224</v>
      </c>
      <c r="E16710" t="s">
        <v>65085</v>
      </c>
      <c r="F16710" t="s">
        <v>65086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 t="s">
        <v>2725</v>
      </c>
      <c r="P16710" t="s">
        <v>4464</v>
      </c>
      <c r="Q16710" t="s">
        <v>365</v>
      </c>
    </row>
    <row r="16711" spans="1:17" hidden="1" x14ac:dyDescent="0.25">
      <c r="A16711" t="s">
        <v>65087</v>
      </c>
      <c r="B16711" t="s">
        <v>65088</v>
      </c>
      <c r="C16711" s="1" t="str">
        <f t="shared" si="2477"/>
        <v>21:0797</v>
      </c>
      <c r="D16711" s="1" t="str">
        <f t="shared" si="2481"/>
        <v>21:0224</v>
      </c>
      <c r="E16711" t="s">
        <v>65089</v>
      </c>
      <c r="F16711" t="s">
        <v>65090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 t="s">
        <v>2120</v>
      </c>
      <c r="P16711" t="s">
        <v>3857</v>
      </c>
      <c r="Q16711" t="s">
        <v>522</v>
      </c>
    </row>
    <row r="16712" spans="1:17" hidden="1" x14ac:dyDescent="0.25">
      <c r="A16712" t="s">
        <v>65091</v>
      </c>
      <c r="B16712" t="s">
        <v>65092</v>
      </c>
      <c r="C16712" s="1" t="str">
        <f t="shared" si="2477"/>
        <v>21:0797</v>
      </c>
      <c r="D16712" s="1" t="str">
        <f t="shared" si="2481"/>
        <v>21:0224</v>
      </c>
      <c r="E16712" t="s">
        <v>65093</v>
      </c>
      <c r="F16712" t="s">
        <v>65094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 t="s">
        <v>1812</v>
      </c>
      <c r="P16712" t="s">
        <v>830</v>
      </c>
      <c r="Q16712" t="s">
        <v>398</v>
      </c>
    </row>
    <row r="16713" spans="1:17" hidden="1" x14ac:dyDescent="0.25">
      <c r="A16713" t="s">
        <v>65095</v>
      </c>
      <c r="B16713" t="s">
        <v>65096</v>
      </c>
      <c r="C16713" s="1" t="str">
        <f t="shared" si="2477"/>
        <v>21:0797</v>
      </c>
      <c r="D16713" s="1" t="str">
        <f t="shared" si="2481"/>
        <v>21:0224</v>
      </c>
      <c r="E16713" t="s">
        <v>65097</v>
      </c>
      <c r="F16713" t="s">
        <v>65098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 t="s">
        <v>23720</v>
      </c>
      <c r="P16713" t="s">
        <v>1588</v>
      </c>
      <c r="Q16713" t="s">
        <v>653</v>
      </c>
    </row>
    <row r="16714" spans="1:17" hidden="1" x14ac:dyDescent="0.25">
      <c r="A16714" t="s">
        <v>65099</v>
      </c>
      <c r="B16714" t="s">
        <v>65100</v>
      </c>
      <c r="C16714" s="1" t="str">
        <f t="shared" si="2477"/>
        <v>21:0797</v>
      </c>
      <c r="D16714" s="1" t="str">
        <f>HYPERLINK("http://geochem.nrcan.gc.ca/cdogs/content/svy/svy_e.htm", "")</f>
        <v/>
      </c>
      <c r="G16714" s="1" t="str">
        <f>HYPERLINK("http://geochem.nrcan.gc.ca/cdogs/content/cr_/cr_00087_e.htm", "87")</f>
        <v>87</v>
      </c>
      <c r="J16714" t="s">
        <v>11703</v>
      </c>
      <c r="K16714" t="s">
        <v>11704</v>
      </c>
      <c r="O16714" t="s">
        <v>2120</v>
      </c>
      <c r="P16714" t="s">
        <v>2943</v>
      </c>
      <c r="Q16714" t="s">
        <v>392</v>
      </c>
    </row>
    <row r="16715" spans="1:17" hidden="1" x14ac:dyDescent="0.25">
      <c r="A16715" t="s">
        <v>65101</v>
      </c>
      <c r="B16715" t="s">
        <v>65102</v>
      </c>
      <c r="C16715" s="1" t="str">
        <f t="shared" si="2477"/>
        <v>21:0797</v>
      </c>
      <c r="D16715" s="1" t="str">
        <f t="shared" ref="D16715:D16737" si="2484">HYPERLINK("http://geochem.nrcan.gc.ca/cdogs/content/svy/svy210224_e.htm", "21:0224")</f>
        <v>21:0224</v>
      </c>
      <c r="E16715" t="s">
        <v>65103</v>
      </c>
      <c r="F16715" t="s">
        <v>65104</v>
      </c>
      <c r="H16715">
        <v>63.391301400000003</v>
      </c>
      <c r="I16715">
        <v>-131.28338189999999</v>
      </c>
      <c r="J16715" s="1" t="str">
        <f t="shared" ref="J16715:J16737" si="2485">HYPERLINK("http://geochem.nrcan.gc.ca/cdogs/content/kwd/kwd020018_e.htm", "Fluid (stream)")</f>
        <v>Fluid (stream)</v>
      </c>
      <c r="K16715" s="1" t="str">
        <f t="shared" ref="K16715:K16737" si="2486">HYPERLINK("http://geochem.nrcan.gc.ca/cdogs/content/kwd/kwd080007_e.htm", "Untreated Water")</f>
        <v>Untreated Water</v>
      </c>
      <c r="O16715" t="s">
        <v>21</v>
      </c>
      <c r="P16715" t="s">
        <v>1598</v>
      </c>
      <c r="Q16715" t="s">
        <v>215</v>
      </c>
    </row>
    <row r="16716" spans="1:17" hidden="1" x14ac:dyDescent="0.25">
      <c r="A16716" t="s">
        <v>65105</v>
      </c>
      <c r="B16716" t="s">
        <v>65106</v>
      </c>
      <c r="C16716" s="1" t="str">
        <f t="shared" si="2477"/>
        <v>21:0797</v>
      </c>
      <c r="D16716" s="1" t="str">
        <f t="shared" si="2484"/>
        <v>21:0224</v>
      </c>
      <c r="E16716" t="s">
        <v>65107</v>
      </c>
      <c r="F16716" t="s">
        <v>65108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 t="s">
        <v>3672</v>
      </c>
      <c r="P16716" t="s">
        <v>4464</v>
      </c>
      <c r="Q16716" t="s">
        <v>5130</v>
      </c>
    </row>
    <row r="16717" spans="1:17" hidden="1" x14ac:dyDescent="0.25">
      <c r="A16717" t="s">
        <v>65109</v>
      </c>
      <c r="B16717" t="s">
        <v>65110</v>
      </c>
      <c r="C16717" s="1" t="str">
        <f t="shared" si="2477"/>
        <v>21:0797</v>
      </c>
      <c r="D16717" s="1" t="str">
        <f t="shared" si="2484"/>
        <v>21:0224</v>
      </c>
      <c r="E16717" t="s">
        <v>65107</v>
      </c>
      <c r="F16717" t="s">
        <v>65111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 t="s">
        <v>667</v>
      </c>
      <c r="P16717" t="s">
        <v>4464</v>
      </c>
      <c r="Q16717" t="s">
        <v>5130</v>
      </c>
    </row>
    <row r="16718" spans="1:17" hidden="1" x14ac:dyDescent="0.25">
      <c r="A16718" t="s">
        <v>65112</v>
      </c>
      <c r="B16718" t="s">
        <v>65113</v>
      </c>
      <c r="C16718" s="1" t="str">
        <f t="shared" si="2477"/>
        <v>21:0797</v>
      </c>
      <c r="D16718" s="1" t="str">
        <f t="shared" si="2484"/>
        <v>21:0224</v>
      </c>
      <c r="E16718" t="s">
        <v>65114</v>
      </c>
      <c r="F16718" t="s">
        <v>65115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 t="s">
        <v>21</v>
      </c>
      <c r="P16718" t="s">
        <v>830</v>
      </c>
      <c r="Q16718" t="s">
        <v>392</v>
      </c>
    </row>
    <row r="16719" spans="1:17" hidden="1" x14ac:dyDescent="0.25">
      <c r="A16719" t="s">
        <v>65116</v>
      </c>
      <c r="B16719" t="s">
        <v>65117</v>
      </c>
      <c r="C16719" s="1" t="str">
        <f t="shared" si="2477"/>
        <v>21:0797</v>
      </c>
      <c r="D16719" s="1" t="str">
        <f t="shared" si="2484"/>
        <v>21:0224</v>
      </c>
      <c r="E16719" t="s">
        <v>65118</v>
      </c>
      <c r="F16719" t="s">
        <v>65119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 t="s">
        <v>3027</v>
      </c>
      <c r="P16719" t="s">
        <v>3857</v>
      </c>
      <c r="Q16719" t="s">
        <v>365</v>
      </c>
    </row>
    <row r="16720" spans="1:17" hidden="1" x14ac:dyDescent="0.25">
      <c r="A16720" t="s">
        <v>65120</v>
      </c>
      <c r="B16720" t="s">
        <v>65121</v>
      </c>
      <c r="C16720" s="1" t="str">
        <f t="shared" si="2477"/>
        <v>21:0797</v>
      </c>
      <c r="D16720" s="1" t="str">
        <f t="shared" si="2484"/>
        <v>21:0224</v>
      </c>
      <c r="E16720" t="s">
        <v>65122</v>
      </c>
      <c r="F16720" t="s">
        <v>65123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 t="s">
        <v>14765</v>
      </c>
      <c r="P16720" t="s">
        <v>17680</v>
      </c>
      <c r="Q16720" t="s">
        <v>653</v>
      </c>
    </row>
    <row r="16721" spans="1:17" hidden="1" x14ac:dyDescent="0.25">
      <c r="A16721" t="s">
        <v>65124</v>
      </c>
      <c r="B16721" t="s">
        <v>65125</v>
      </c>
      <c r="C16721" s="1" t="str">
        <f t="shared" si="2477"/>
        <v>21:0797</v>
      </c>
      <c r="D16721" s="1" t="str">
        <f t="shared" si="2484"/>
        <v>21:0224</v>
      </c>
      <c r="E16721" t="s">
        <v>65126</v>
      </c>
      <c r="F16721" t="s">
        <v>65127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 t="s">
        <v>4378</v>
      </c>
      <c r="P16721" t="s">
        <v>5702</v>
      </c>
      <c r="Q16721" t="s">
        <v>398</v>
      </c>
    </row>
    <row r="16722" spans="1:17" hidden="1" x14ac:dyDescent="0.25">
      <c r="A16722" t="s">
        <v>65128</v>
      </c>
      <c r="B16722" t="s">
        <v>65129</v>
      </c>
      <c r="C16722" s="1" t="str">
        <f t="shared" si="2477"/>
        <v>21:0797</v>
      </c>
      <c r="D16722" s="1" t="str">
        <f t="shared" si="2484"/>
        <v>21:0224</v>
      </c>
      <c r="E16722" t="s">
        <v>65130</v>
      </c>
      <c r="F16722" t="s">
        <v>65131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 t="s">
        <v>31941</v>
      </c>
      <c r="P16722" t="s">
        <v>1598</v>
      </c>
      <c r="Q16722" t="s">
        <v>5130</v>
      </c>
    </row>
    <row r="16723" spans="1:17" hidden="1" x14ac:dyDescent="0.25">
      <c r="A16723" t="s">
        <v>65132</v>
      </c>
      <c r="B16723" t="s">
        <v>65133</v>
      </c>
      <c r="C16723" s="1" t="str">
        <f t="shared" si="2477"/>
        <v>21:0797</v>
      </c>
      <c r="D16723" s="1" t="str">
        <f t="shared" si="2484"/>
        <v>21:0224</v>
      </c>
      <c r="E16723" t="s">
        <v>65134</v>
      </c>
      <c r="F16723" t="s">
        <v>65135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 t="s">
        <v>21</v>
      </c>
      <c r="P16723" t="s">
        <v>6757</v>
      </c>
      <c r="Q16723" t="s">
        <v>6021</v>
      </c>
    </row>
    <row r="16724" spans="1:17" hidden="1" x14ac:dyDescent="0.25">
      <c r="A16724" t="s">
        <v>65136</v>
      </c>
      <c r="B16724" t="s">
        <v>65137</v>
      </c>
      <c r="C16724" s="1" t="str">
        <f t="shared" ref="C16724:C16787" si="2487">HYPERLINK("http://geochem.nrcan.gc.ca/cdogs/content/bdl/bdl210797_e.htm", "21:0797")</f>
        <v>21:0797</v>
      </c>
      <c r="D16724" s="1" t="str">
        <f t="shared" si="2484"/>
        <v>21:0224</v>
      </c>
      <c r="E16724" t="s">
        <v>65138</v>
      </c>
      <c r="F16724" t="s">
        <v>65139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 t="s">
        <v>7681</v>
      </c>
      <c r="P16724" t="s">
        <v>880</v>
      </c>
      <c r="Q16724" t="s">
        <v>5130</v>
      </c>
    </row>
    <row r="16725" spans="1:17" hidden="1" x14ac:dyDescent="0.25">
      <c r="A16725" t="s">
        <v>65140</v>
      </c>
      <c r="B16725" t="s">
        <v>65141</v>
      </c>
      <c r="C16725" s="1" t="str">
        <f t="shared" si="2487"/>
        <v>21:0797</v>
      </c>
      <c r="D16725" s="1" t="str">
        <f t="shared" si="2484"/>
        <v>21:0224</v>
      </c>
      <c r="E16725" t="s">
        <v>65142</v>
      </c>
      <c r="F16725" t="s">
        <v>65143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 t="s">
        <v>21</v>
      </c>
      <c r="P16725" t="s">
        <v>391</v>
      </c>
      <c r="Q16725" t="s">
        <v>522</v>
      </c>
    </row>
    <row r="16726" spans="1:17" hidden="1" x14ac:dyDescent="0.25">
      <c r="A16726" t="s">
        <v>65144</v>
      </c>
      <c r="B16726" t="s">
        <v>65145</v>
      </c>
      <c r="C16726" s="1" t="str">
        <f t="shared" si="2487"/>
        <v>21:0797</v>
      </c>
      <c r="D16726" s="1" t="str">
        <f t="shared" si="2484"/>
        <v>21:0224</v>
      </c>
      <c r="E16726" t="s">
        <v>65146</v>
      </c>
      <c r="F16726" t="s">
        <v>65147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 t="s">
        <v>21</v>
      </c>
      <c r="P16726" t="s">
        <v>356</v>
      </c>
      <c r="Q16726" t="s">
        <v>93</v>
      </c>
    </row>
    <row r="16727" spans="1:17" hidden="1" x14ac:dyDescent="0.25">
      <c r="A16727" t="s">
        <v>65148</v>
      </c>
      <c r="B16727" t="s">
        <v>65149</v>
      </c>
      <c r="C16727" s="1" t="str">
        <f t="shared" si="2487"/>
        <v>21:0797</v>
      </c>
      <c r="D16727" s="1" t="str">
        <f t="shared" si="2484"/>
        <v>21:0224</v>
      </c>
      <c r="E16727" t="s">
        <v>65150</v>
      </c>
      <c r="F16727" t="s">
        <v>65151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 t="s">
        <v>21</v>
      </c>
      <c r="P16727" t="s">
        <v>2943</v>
      </c>
      <c r="Q16727" t="s">
        <v>198</v>
      </c>
    </row>
    <row r="16728" spans="1:17" hidden="1" x14ac:dyDescent="0.25">
      <c r="A16728" t="s">
        <v>65152</v>
      </c>
      <c r="B16728" t="s">
        <v>65153</v>
      </c>
      <c r="C16728" s="1" t="str">
        <f t="shared" si="2487"/>
        <v>21:0797</v>
      </c>
      <c r="D16728" s="1" t="str">
        <f t="shared" si="2484"/>
        <v>21:0224</v>
      </c>
      <c r="E16728" t="s">
        <v>65154</v>
      </c>
      <c r="F16728" t="s">
        <v>65155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 t="s">
        <v>21</v>
      </c>
      <c r="P16728" t="s">
        <v>2943</v>
      </c>
      <c r="Q16728" t="s">
        <v>35</v>
      </c>
    </row>
    <row r="16729" spans="1:17" hidden="1" x14ac:dyDescent="0.25">
      <c r="A16729" t="s">
        <v>65156</v>
      </c>
      <c r="B16729" t="s">
        <v>65157</v>
      </c>
      <c r="C16729" s="1" t="str">
        <f t="shared" si="2487"/>
        <v>21:0797</v>
      </c>
      <c r="D16729" s="1" t="str">
        <f t="shared" si="2484"/>
        <v>21:0224</v>
      </c>
      <c r="E16729" t="s">
        <v>65158</v>
      </c>
      <c r="F16729" t="s">
        <v>65159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 t="s">
        <v>21</v>
      </c>
      <c r="P16729" t="s">
        <v>397</v>
      </c>
      <c r="Q16729" t="s">
        <v>522</v>
      </c>
    </row>
    <row r="16730" spans="1:17" hidden="1" x14ac:dyDescent="0.25">
      <c r="A16730" t="s">
        <v>65160</v>
      </c>
      <c r="B16730" t="s">
        <v>65161</v>
      </c>
      <c r="C16730" s="1" t="str">
        <f t="shared" si="2487"/>
        <v>21:0797</v>
      </c>
      <c r="D16730" s="1" t="str">
        <f t="shared" si="2484"/>
        <v>21:0224</v>
      </c>
      <c r="E16730" t="s">
        <v>65162</v>
      </c>
      <c r="F16730" t="s">
        <v>65163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 t="s">
        <v>576</v>
      </c>
      <c r="P16730" t="s">
        <v>1828</v>
      </c>
      <c r="Q16730" t="s">
        <v>16492</v>
      </c>
    </row>
    <row r="16731" spans="1:17" hidden="1" x14ac:dyDescent="0.25">
      <c r="A16731" t="s">
        <v>65164</v>
      </c>
      <c r="B16731" t="s">
        <v>65165</v>
      </c>
      <c r="C16731" s="1" t="str">
        <f t="shared" si="2487"/>
        <v>21:0797</v>
      </c>
      <c r="D16731" s="1" t="str">
        <f t="shared" si="2484"/>
        <v>21:0224</v>
      </c>
      <c r="E16731" t="s">
        <v>65166</v>
      </c>
      <c r="F16731" t="s">
        <v>65167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 t="s">
        <v>21</v>
      </c>
      <c r="P16731" t="s">
        <v>22</v>
      </c>
      <c r="Q16731" t="s">
        <v>46</v>
      </c>
    </row>
    <row r="16732" spans="1:17" hidden="1" x14ac:dyDescent="0.25">
      <c r="A16732" t="s">
        <v>65168</v>
      </c>
      <c r="B16732" t="s">
        <v>65169</v>
      </c>
      <c r="C16732" s="1" t="str">
        <f t="shared" si="2487"/>
        <v>21:0797</v>
      </c>
      <c r="D16732" s="1" t="str">
        <f t="shared" si="2484"/>
        <v>21:0224</v>
      </c>
      <c r="E16732" t="s">
        <v>65170</v>
      </c>
      <c r="F16732" t="s">
        <v>65171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 t="s">
        <v>21</v>
      </c>
      <c r="P16732" t="s">
        <v>583</v>
      </c>
      <c r="Q16732" t="s">
        <v>35</v>
      </c>
    </row>
    <row r="16733" spans="1:17" hidden="1" x14ac:dyDescent="0.25">
      <c r="A16733" t="s">
        <v>65172</v>
      </c>
      <c r="B16733" t="s">
        <v>65173</v>
      </c>
      <c r="C16733" s="1" t="str">
        <f t="shared" si="2487"/>
        <v>21:0797</v>
      </c>
      <c r="D16733" s="1" t="str">
        <f t="shared" si="2484"/>
        <v>21:0224</v>
      </c>
      <c r="E16733" t="s">
        <v>65174</v>
      </c>
      <c r="F16733" t="s">
        <v>65175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 t="s">
        <v>21</v>
      </c>
      <c r="P16733" t="s">
        <v>636</v>
      </c>
      <c r="Q16733" t="s">
        <v>35</v>
      </c>
    </row>
    <row r="16734" spans="1:17" hidden="1" x14ac:dyDescent="0.25">
      <c r="A16734" t="s">
        <v>65176</v>
      </c>
      <c r="B16734" t="s">
        <v>65177</v>
      </c>
      <c r="C16734" s="1" t="str">
        <f t="shared" si="2487"/>
        <v>21:0797</v>
      </c>
      <c r="D16734" s="1" t="str">
        <f t="shared" si="2484"/>
        <v>21:0224</v>
      </c>
      <c r="E16734" t="s">
        <v>65174</v>
      </c>
      <c r="F16734" t="s">
        <v>65178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 t="s">
        <v>64</v>
      </c>
      <c r="P16734" t="s">
        <v>658</v>
      </c>
      <c r="Q16734" t="s">
        <v>35</v>
      </c>
    </row>
    <row r="16735" spans="1:17" hidden="1" x14ac:dyDescent="0.25">
      <c r="A16735" t="s">
        <v>65179</v>
      </c>
      <c r="B16735" t="s">
        <v>65180</v>
      </c>
      <c r="C16735" s="1" t="str">
        <f t="shared" si="2487"/>
        <v>21:0797</v>
      </c>
      <c r="D16735" s="1" t="str">
        <f t="shared" si="2484"/>
        <v>21:0224</v>
      </c>
      <c r="E16735" t="s">
        <v>65181</v>
      </c>
      <c r="F16735" t="s">
        <v>65182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 t="s">
        <v>21</v>
      </c>
      <c r="P16735" t="s">
        <v>583</v>
      </c>
      <c r="Q16735" t="s">
        <v>392</v>
      </c>
    </row>
    <row r="16736" spans="1:17" hidden="1" x14ac:dyDescent="0.25">
      <c r="A16736" t="s">
        <v>65183</v>
      </c>
      <c r="B16736" t="s">
        <v>65184</v>
      </c>
      <c r="C16736" s="1" t="str">
        <f t="shared" si="2487"/>
        <v>21:0797</v>
      </c>
      <c r="D16736" s="1" t="str">
        <f t="shared" si="2484"/>
        <v>21:0224</v>
      </c>
      <c r="E16736" t="s">
        <v>65185</v>
      </c>
      <c r="F16736" t="s">
        <v>65186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 t="s">
        <v>21</v>
      </c>
      <c r="P16736" t="s">
        <v>356</v>
      </c>
      <c r="Q16736" t="s">
        <v>398</v>
      </c>
    </row>
    <row r="16737" spans="1:17" hidden="1" x14ac:dyDescent="0.25">
      <c r="A16737" t="s">
        <v>65187</v>
      </c>
      <c r="B16737" t="s">
        <v>65188</v>
      </c>
      <c r="C16737" s="1" t="str">
        <f t="shared" si="2487"/>
        <v>21:0797</v>
      </c>
      <c r="D16737" s="1" t="str">
        <f t="shared" si="2484"/>
        <v>21:0224</v>
      </c>
      <c r="E16737" t="s">
        <v>65189</v>
      </c>
      <c r="F16737" t="s">
        <v>65190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 t="s">
        <v>21</v>
      </c>
      <c r="P16737" t="s">
        <v>45</v>
      </c>
      <c r="Q16737" t="s">
        <v>522</v>
      </c>
    </row>
    <row r="16738" spans="1:17" hidden="1" x14ac:dyDescent="0.25">
      <c r="A16738" t="s">
        <v>65191</v>
      </c>
      <c r="B16738" t="s">
        <v>65192</v>
      </c>
      <c r="C16738" s="1" t="str">
        <f t="shared" si="2487"/>
        <v>21:0797</v>
      </c>
      <c r="D16738" s="1" t="str">
        <f>HYPERLINK("http://geochem.nrcan.gc.ca/cdogs/content/svy/svy_e.htm", "")</f>
        <v/>
      </c>
      <c r="G16738" s="1" t="str">
        <f>HYPERLINK("http://geochem.nrcan.gc.ca/cdogs/content/cr_/cr_00087_e.htm", "87")</f>
        <v>87</v>
      </c>
      <c r="J16738" t="s">
        <v>11703</v>
      </c>
      <c r="K16738" t="s">
        <v>11704</v>
      </c>
      <c r="O16738" t="s">
        <v>327</v>
      </c>
      <c r="P16738" t="s">
        <v>2212</v>
      </c>
      <c r="Q16738" t="s">
        <v>392</v>
      </c>
    </row>
    <row r="16739" spans="1:17" hidden="1" x14ac:dyDescent="0.25">
      <c r="A16739" t="s">
        <v>65193</v>
      </c>
      <c r="B16739" t="s">
        <v>65194</v>
      </c>
      <c r="C16739" s="1" t="str">
        <f t="shared" si="2487"/>
        <v>21:0797</v>
      </c>
      <c r="D16739" s="1" t="str">
        <f t="shared" ref="D16739:D16749" si="2488">HYPERLINK("http://geochem.nrcan.gc.ca/cdogs/content/svy/svy210224_e.htm", "21:0224")</f>
        <v>21:0224</v>
      </c>
      <c r="E16739" t="s">
        <v>65195</v>
      </c>
      <c r="F16739" t="s">
        <v>65196</v>
      </c>
      <c r="H16739">
        <v>63.826302400000003</v>
      </c>
      <c r="I16739">
        <v>-131.53089489999999</v>
      </c>
      <c r="J16739" s="1" t="str">
        <f t="shared" ref="J16739:J16749" si="2489">HYPERLINK("http://geochem.nrcan.gc.ca/cdogs/content/kwd/kwd020018_e.htm", "Fluid (stream)")</f>
        <v>Fluid (stream)</v>
      </c>
      <c r="K16739" s="1" t="str">
        <f t="shared" ref="K16739:K16749" si="2490">HYPERLINK("http://geochem.nrcan.gc.ca/cdogs/content/kwd/kwd080007_e.htm", "Untreated Water")</f>
        <v>Untreated Water</v>
      </c>
      <c r="O16739" t="s">
        <v>64</v>
      </c>
      <c r="P16739" t="s">
        <v>356</v>
      </c>
      <c r="Q16739" t="s">
        <v>398</v>
      </c>
    </row>
    <row r="16740" spans="1:17" hidden="1" x14ac:dyDescent="0.25">
      <c r="A16740" t="s">
        <v>65197</v>
      </c>
      <c r="B16740" t="s">
        <v>65198</v>
      </c>
      <c r="C16740" s="1" t="str">
        <f t="shared" si="2487"/>
        <v>21:0797</v>
      </c>
      <c r="D16740" s="1" t="str">
        <f t="shared" si="2488"/>
        <v>21:0224</v>
      </c>
      <c r="E16740" t="s">
        <v>65199</v>
      </c>
      <c r="F16740" t="s">
        <v>65200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 t="s">
        <v>21</v>
      </c>
      <c r="P16740" t="s">
        <v>45</v>
      </c>
      <c r="Q16740" t="s">
        <v>392</v>
      </c>
    </row>
    <row r="16741" spans="1:17" hidden="1" x14ac:dyDescent="0.25">
      <c r="A16741" t="s">
        <v>65201</v>
      </c>
      <c r="B16741" t="s">
        <v>65202</v>
      </c>
      <c r="C16741" s="1" t="str">
        <f t="shared" si="2487"/>
        <v>21:0797</v>
      </c>
      <c r="D16741" s="1" t="str">
        <f t="shared" si="2488"/>
        <v>21:0224</v>
      </c>
      <c r="E16741" t="s">
        <v>65203</v>
      </c>
      <c r="F16741" t="s">
        <v>65204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 t="s">
        <v>21</v>
      </c>
      <c r="P16741" t="s">
        <v>356</v>
      </c>
      <c r="Q16741" t="s">
        <v>653</v>
      </c>
    </row>
    <row r="16742" spans="1:17" hidden="1" x14ac:dyDescent="0.25">
      <c r="A16742" t="s">
        <v>65205</v>
      </c>
      <c r="B16742" t="s">
        <v>65206</v>
      </c>
      <c r="C16742" s="1" t="str">
        <f t="shared" si="2487"/>
        <v>21:0797</v>
      </c>
      <c r="D16742" s="1" t="str">
        <f t="shared" si="2488"/>
        <v>21:0224</v>
      </c>
      <c r="E16742" t="s">
        <v>65207</v>
      </c>
      <c r="F16742" t="s">
        <v>65208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 t="s">
        <v>158</v>
      </c>
      <c r="P16742" t="s">
        <v>45</v>
      </c>
      <c r="Q16742" t="s">
        <v>653</v>
      </c>
    </row>
    <row r="16743" spans="1:17" hidden="1" x14ac:dyDescent="0.25">
      <c r="A16743" t="s">
        <v>65209</v>
      </c>
      <c r="B16743" t="s">
        <v>65210</v>
      </c>
      <c r="C16743" s="1" t="str">
        <f t="shared" si="2487"/>
        <v>21:0797</v>
      </c>
      <c r="D16743" s="1" t="str">
        <f t="shared" si="2488"/>
        <v>21:0224</v>
      </c>
      <c r="E16743" t="s">
        <v>65211</v>
      </c>
      <c r="F16743" t="s">
        <v>65212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 t="s">
        <v>21</v>
      </c>
      <c r="P16743" t="s">
        <v>45</v>
      </c>
      <c r="Q16743" t="s">
        <v>653</v>
      </c>
    </row>
    <row r="16744" spans="1:17" hidden="1" x14ac:dyDescent="0.25">
      <c r="A16744" t="s">
        <v>65213</v>
      </c>
      <c r="B16744" t="s">
        <v>65214</v>
      </c>
      <c r="C16744" s="1" t="str">
        <f t="shared" si="2487"/>
        <v>21:0797</v>
      </c>
      <c r="D16744" s="1" t="str">
        <f t="shared" si="2488"/>
        <v>21:0224</v>
      </c>
      <c r="E16744" t="s">
        <v>65215</v>
      </c>
      <c r="F16744" t="s">
        <v>65216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 t="s">
        <v>21</v>
      </c>
      <c r="P16744" t="s">
        <v>87</v>
      </c>
      <c r="Q16744" t="s">
        <v>398</v>
      </c>
    </row>
    <row r="16745" spans="1:17" hidden="1" x14ac:dyDescent="0.25">
      <c r="A16745" t="s">
        <v>65217</v>
      </c>
      <c r="B16745" t="s">
        <v>65218</v>
      </c>
      <c r="C16745" s="1" t="str">
        <f t="shared" si="2487"/>
        <v>21:0797</v>
      </c>
      <c r="D16745" s="1" t="str">
        <f t="shared" si="2488"/>
        <v>21:0224</v>
      </c>
      <c r="E16745" t="s">
        <v>65219</v>
      </c>
      <c r="F16745" t="s">
        <v>65220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 t="s">
        <v>21</v>
      </c>
      <c r="P16745" t="s">
        <v>87</v>
      </c>
      <c r="Q16745" t="s">
        <v>5130</v>
      </c>
    </row>
    <row r="16746" spans="1:17" hidden="1" x14ac:dyDescent="0.25">
      <c r="A16746" t="s">
        <v>65221</v>
      </c>
      <c r="B16746" t="s">
        <v>65222</v>
      </c>
      <c r="C16746" s="1" t="str">
        <f t="shared" si="2487"/>
        <v>21:0797</v>
      </c>
      <c r="D16746" s="1" t="str">
        <f t="shared" si="2488"/>
        <v>21:0224</v>
      </c>
      <c r="E16746" t="s">
        <v>65223</v>
      </c>
      <c r="F16746" t="s">
        <v>65224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 t="s">
        <v>21</v>
      </c>
      <c r="P16746" t="s">
        <v>87</v>
      </c>
      <c r="Q16746" t="s">
        <v>653</v>
      </c>
    </row>
    <row r="16747" spans="1:17" hidden="1" x14ac:dyDescent="0.25">
      <c r="A16747" t="s">
        <v>65225</v>
      </c>
      <c r="B16747" t="s">
        <v>65226</v>
      </c>
      <c r="C16747" s="1" t="str">
        <f t="shared" si="2487"/>
        <v>21:0797</v>
      </c>
      <c r="D16747" s="1" t="str">
        <f t="shared" si="2488"/>
        <v>21:0224</v>
      </c>
      <c r="E16747" t="s">
        <v>65227</v>
      </c>
      <c r="F16747" t="s">
        <v>65228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 t="s">
        <v>21</v>
      </c>
      <c r="P16747" t="s">
        <v>87</v>
      </c>
      <c r="Q16747" t="s">
        <v>522</v>
      </c>
    </row>
    <row r="16748" spans="1:17" hidden="1" x14ac:dyDescent="0.25">
      <c r="A16748" t="s">
        <v>65229</v>
      </c>
      <c r="B16748" t="s">
        <v>65230</v>
      </c>
      <c r="C16748" s="1" t="str">
        <f t="shared" si="2487"/>
        <v>21:0797</v>
      </c>
      <c r="D16748" s="1" t="str">
        <f t="shared" si="2488"/>
        <v>21:0224</v>
      </c>
      <c r="E16748" t="s">
        <v>65231</v>
      </c>
      <c r="F16748" t="s">
        <v>65232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 t="s">
        <v>21</v>
      </c>
      <c r="P16748" t="s">
        <v>87</v>
      </c>
      <c r="Q16748" t="s">
        <v>23</v>
      </c>
    </row>
    <row r="16749" spans="1:17" hidden="1" x14ac:dyDescent="0.25">
      <c r="A16749" t="s">
        <v>65233</v>
      </c>
      <c r="B16749" t="s">
        <v>65234</v>
      </c>
      <c r="C16749" s="1" t="str">
        <f t="shared" si="2487"/>
        <v>21:0797</v>
      </c>
      <c r="D16749" s="1" t="str">
        <f t="shared" si="2488"/>
        <v>21:0224</v>
      </c>
      <c r="E16749" t="s">
        <v>65231</v>
      </c>
      <c r="F16749" t="s">
        <v>65235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 t="s">
        <v>21</v>
      </c>
      <c r="P16749" t="s">
        <v>87</v>
      </c>
      <c r="Q16749" t="s">
        <v>35</v>
      </c>
    </row>
    <row r="16750" spans="1:17" hidden="1" x14ac:dyDescent="0.25">
      <c r="A16750" t="s">
        <v>65236</v>
      </c>
      <c r="B16750" t="s">
        <v>65237</v>
      </c>
      <c r="C16750" s="1" t="str">
        <f t="shared" si="2487"/>
        <v>21:0797</v>
      </c>
      <c r="D16750" s="1" t="str">
        <f>HYPERLINK("http://geochem.nrcan.gc.ca/cdogs/content/svy/svy_e.htm", "")</f>
        <v/>
      </c>
      <c r="G16750" s="1" t="str">
        <f>HYPERLINK("http://geochem.nrcan.gc.ca/cdogs/content/cr_/cr_00088_e.htm", "88")</f>
        <v>88</v>
      </c>
      <c r="J16750" t="s">
        <v>11703</v>
      </c>
      <c r="K16750" t="s">
        <v>11704</v>
      </c>
      <c r="O16750" t="s">
        <v>21</v>
      </c>
      <c r="P16750" t="s">
        <v>397</v>
      </c>
      <c r="Q16750" t="s">
        <v>365</v>
      </c>
    </row>
    <row r="16751" spans="1:17" hidden="1" x14ac:dyDescent="0.25">
      <c r="A16751" t="s">
        <v>65238</v>
      </c>
      <c r="B16751" t="s">
        <v>65239</v>
      </c>
      <c r="C16751" s="1" t="str">
        <f t="shared" si="2487"/>
        <v>21:0797</v>
      </c>
      <c r="D16751" s="1" t="str">
        <f t="shared" ref="D16751:D16773" si="2491">HYPERLINK("http://geochem.nrcan.gc.ca/cdogs/content/svy/svy210224_e.htm", "21:0224")</f>
        <v>21:0224</v>
      </c>
      <c r="E16751" t="s">
        <v>65240</v>
      </c>
      <c r="F16751" t="s">
        <v>65241</v>
      </c>
      <c r="H16751">
        <v>63.982819599999999</v>
      </c>
      <c r="I16751">
        <v>-131.51866899999999</v>
      </c>
      <c r="J16751" s="1" t="str">
        <f t="shared" ref="J16751:J16773" si="2492">HYPERLINK("http://geochem.nrcan.gc.ca/cdogs/content/kwd/kwd020018_e.htm", "Fluid (stream)")</f>
        <v>Fluid (stream)</v>
      </c>
      <c r="K16751" s="1" t="str">
        <f t="shared" ref="K16751:K16773" si="2493">HYPERLINK("http://geochem.nrcan.gc.ca/cdogs/content/kwd/kwd080007_e.htm", "Untreated Water")</f>
        <v>Untreated Water</v>
      </c>
      <c r="O16751" t="s">
        <v>4378</v>
      </c>
      <c r="P16751" t="s">
        <v>583</v>
      </c>
      <c r="Q16751" t="s">
        <v>365</v>
      </c>
    </row>
    <row r="16752" spans="1:17" hidden="1" x14ac:dyDescent="0.25">
      <c r="A16752" t="s">
        <v>65242</v>
      </c>
      <c r="B16752" t="s">
        <v>65243</v>
      </c>
      <c r="C16752" s="1" t="str">
        <f t="shared" si="2487"/>
        <v>21:0797</v>
      </c>
      <c r="D16752" s="1" t="str">
        <f t="shared" si="2491"/>
        <v>21:0224</v>
      </c>
      <c r="E16752" t="s">
        <v>65244</v>
      </c>
      <c r="F16752" t="s">
        <v>65245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 t="s">
        <v>21</v>
      </c>
      <c r="P16752" t="s">
        <v>356</v>
      </c>
      <c r="Q16752" t="s">
        <v>365</v>
      </c>
    </row>
    <row r="16753" spans="1:17" hidden="1" x14ac:dyDescent="0.25">
      <c r="A16753" t="s">
        <v>65246</v>
      </c>
      <c r="B16753" t="s">
        <v>65247</v>
      </c>
      <c r="C16753" s="1" t="str">
        <f t="shared" si="2487"/>
        <v>21:0797</v>
      </c>
      <c r="D16753" s="1" t="str">
        <f t="shared" si="2491"/>
        <v>21:0224</v>
      </c>
      <c r="E16753" t="s">
        <v>65248</v>
      </c>
      <c r="F16753" t="s">
        <v>65249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 t="s">
        <v>21</v>
      </c>
      <c r="P16753" t="s">
        <v>45</v>
      </c>
      <c r="Q16753" t="s">
        <v>365</v>
      </c>
    </row>
    <row r="16754" spans="1:17" hidden="1" x14ac:dyDescent="0.25">
      <c r="A16754" t="s">
        <v>65250</v>
      </c>
      <c r="B16754" t="s">
        <v>65251</v>
      </c>
      <c r="C16754" s="1" t="str">
        <f t="shared" si="2487"/>
        <v>21:0797</v>
      </c>
      <c r="D16754" s="1" t="str">
        <f t="shared" si="2491"/>
        <v>21:0224</v>
      </c>
      <c r="E16754" t="s">
        <v>65252</v>
      </c>
      <c r="F16754" t="s">
        <v>65253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 t="s">
        <v>21</v>
      </c>
      <c r="P16754" t="s">
        <v>356</v>
      </c>
      <c r="Q16754" t="s">
        <v>23</v>
      </c>
    </row>
    <row r="16755" spans="1:17" hidden="1" x14ac:dyDescent="0.25">
      <c r="A16755" t="s">
        <v>65254</v>
      </c>
      <c r="B16755" t="s">
        <v>65255</v>
      </c>
      <c r="C16755" s="1" t="str">
        <f t="shared" si="2487"/>
        <v>21:0797</v>
      </c>
      <c r="D16755" s="1" t="str">
        <f t="shared" si="2491"/>
        <v>21:0224</v>
      </c>
      <c r="E16755" t="s">
        <v>65256</v>
      </c>
      <c r="F16755" t="s">
        <v>65257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 t="s">
        <v>680</v>
      </c>
      <c r="P16755" t="s">
        <v>356</v>
      </c>
      <c r="Q16755" t="s">
        <v>398</v>
      </c>
    </row>
    <row r="16756" spans="1:17" hidden="1" x14ac:dyDescent="0.25">
      <c r="A16756" t="s">
        <v>65258</v>
      </c>
      <c r="B16756" t="s">
        <v>65259</v>
      </c>
      <c r="C16756" s="1" t="str">
        <f t="shared" si="2487"/>
        <v>21:0797</v>
      </c>
      <c r="D16756" s="1" t="str">
        <f t="shared" si="2491"/>
        <v>21:0224</v>
      </c>
      <c r="E16756" t="s">
        <v>65260</v>
      </c>
      <c r="F16756" t="s">
        <v>65261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 t="s">
        <v>21</v>
      </c>
      <c r="P16756" t="s">
        <v>356</v>
      </c>
      <c r="Q16756" t="s">
        <v>35</v>
      </c>
    </row>
    <row r="16757" spans="1:17" hidden="1" x14ac:dyDescent="0.25">
      <c r="A16757" t="s">
        <v>65262</v>
      </c>
      <c r="B16757" t="s">
        <v>65263</v>
      </c>
      <c r="C16757" s="1" t="str">
        <f t="shared" si="2487"/>
        <v>21:0797</v>
      </c>
      <c r="D16757" s="1" t="str">
        <f t="shared" si="2491"/>
        <v>21:0224</v>
      </c>
      <c r="E16757" t="s">
        <v>65264</v>
      </c>
      <c r="F16757" t="s">
        <v>65265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 t="s">
        <v>21</v>
      </c>
      <c r="P16757" t="s">
        <v>22</v>
      </c>
      <c r="Q16757" t="s">
        <v>398</v>
      </c>
    </row>
    <row r="16758" spans="1:17" hidden="1" x14ac:dyDescent="0.25">
      <c r="A16758" t="s">
        <v>65266</v>
      </c>
      <c r="B16758" t="s">
        <v>65267</v>
      </c>
      <c r="C16758" s="1" t="str">
        <f t="shared" si="2487"/>
        <v>21:0797</v>
      </c>
      <c r="D16758" s="1" t="str">
        <f t="shared" si="2491"/>
        <v>21:0224</v>
      </c>
      <c r="E16758" t="s">
        <v>65268</v>
      </c>
      <c r="F16758" t="s">
        <v>65269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 t="s">
        <v>21</v>
      </c>
      <c r="P16758" t="s">
        <v>22</v>
      </c>
      <c r="Q16758" t="s">
        <v>392</v>
      </c>
    </row>
    <row r="16759" spans="1:17" hidden="1" x14ac:dyDescent="0.25">
      <c r="A16759" t="s">
        <v>65270</v>
      </c>
      <c r="B16759" t="s">
        <v>65271</v>
      </c>
      <c r="C16759" s="1" t="str">
        <f t="shared" si="2487"/>
        <v>21:0797</v>
      </c>
      <c r="D16759" s="1" t="str">
        <f t="shared" si="2491"/>
        <v>21:0224</v>
      </c>
      <c r="E16759" t="s">
        <v>65272</v>
      </c>
      <c r="F16759" t="s">
        <v>65273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 t="s">
        <v>21</v>
      </c>
      <c r="P16759" t="s">
        <v>22</v>
      </c>
      <c r="Q16759" t="s">
        <v>522</v>
      </c>
    </row>
    <row r="16760" spans="1:17" hidden="1" x14ac:dyDescent="0.25">
      <c r="A16760" t="s">
        <v>65274</v>
      </c>
      <c r="B16760" t="s">
        <v>65275</v>
      </c>
      <c r="C16760" s="1" t="str">
        <f t="shared" si="2487"/>
        <v>21:0797</v>
      </c>
      <c r="D16760" s="1" t="str">
        <f t="shared" si="2491"/>
        <v>21:0224</v>
      </c>
      <c r="E16760" t="s">
        <v>65276</v>
      </c>
      <c r="F16760" t="s">
        <v>65277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 t="s">
        <v>21</v>
      </c>
      <c r="P16760" t="s">
        <v>397</v>
      </c>
      <c r="Q16760" t="s">
        <v>392</v>
      </c>
    </row>
    <row r="16761" spans="1:17" hidden="1" x14ac:dyDescent="0.25">
      <c r="A16761" t="s">
        <v>65278</v>
      </c>
      <c r="B16761" t="s">
        <v>65279</v>
      </c>
      <c r="C16761" s="1" t="str">
        <f t="shared" si="2487"/>
        <v>21:0797</v>
      </c>
      <c r="D16761" s="1" t="str">
        <f t="shared" si="2491"/>
        <v>21:0224</v>
      </c>
      <c r="E16761" t="s">
        <v>65280</v>
      </c>
      <c r="F16761" t="s">
        <v>65281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 t="s">
        <v>21</v>
      </c>
      <c r="P16761" t="s">
        <v>22</v>
      </c>
      <c r="Q16761" t="s">
        <v>522</v>
      </c>
    </row>
    <row r="16762" spans="1:17" hidden="1" x14ac:dyDescent="0.25">
      <c r="A16762" t="s">
        <v>65282</v>
      </c>
      <c r="B16762" t="s">
        <v>65283</v>
      </c>
      <c r="C16762" s="1" t="str">
        <f t="shared" si="2487"/>
        <v>21:0797</v>
      </c>
      <c r="D16762" s="1" t="str">
        <f t="shared" si="2491"/>
        <v>21:0224</v>
      </c>
      <c r="E16762" t="s">
        <v>65284</v>
      </c>
      <c r="F16762" t="s">
        <v>65285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 t="s">
        <v>2120</v>
      </c>
      <c r="P16762" t="s">
        <v>22</v>
      </c>
      <c r="Q16762" t="s">
        <v>653</v>
      </c>
    </row>
    <row r="16763" spans="1:17" hidden="1" x14ac:dyDescent="0.25">
      <c r="A16763" t="s">
        <v>65286</v>
      </c>
      <c r="B16763" t="s">
        <v>65287</v>
      </c>
      <c r="C16763" s="1" t="str">
        <f t="shared" si="2487"/>
        <v>21:0797</v>
      </c>
      <c r="D16763" s="1" t="str">
        <f t="shared" si="2491"/>
        <v>21:0224</v>
      </c>
      <c r="E16763" t="s">
        <v>65288</v>
      </c>
      <c r="F16763" t="s">
        <v>65289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 t="s">
        <v>21</v>
      </c>
      <c r="P16763" t="s">
        <v>22</v>
      </c>
      <c r="Q16763" t="s">
        <v>522</v>
      </c>
    </row>
    <row r="16764" spans="1:17" hidden="1" x14ac:dyDescent="0.25">
      <c r="A16764" t="s">
        <v>65290</v>
      </c>
      <c r="B16764" t="s">
        <v>65291</v>
      </c>
      <c r="C16764" s="1" t="str">
        <f t="shared" si="2487"/>
        <v>21:0797</v>
      </c>
      <c r="D16764" s="1" t="str">
        <f t="shared" si="2491"/>
        <v>21:0224</v>
      </c>
      <c r="E16764" t="s">
        <v>65292</v>
      </c>
      <c r="F16764" t="s">
        <v>65293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 t="s">
        <v>21</v>
      </c>
      <c r="P16764" t="s">
        <v>356</v>
      </c>
      <c r="Q16764" t="s">
        <v>392</v>
      </c>
    </row>
    <row r="16765" spans="1:17" hidden="1" x14ac:dyDescent="0.25">
      <c r="A16765" t="s">
        <v>65294</v>
      </c>
      <c r="B16765" t="s">
        <v>65295</v>
      </c>
      <c r="C16765" s="1" t="str">
        <f t="shared" si="2487"/>
        <v>21:0797</v>
      </c>
      <c r="D16765" s="1" t="str">
        <f t="shared" si="2491"/>
        <v>21:0224</v>
      </c>
      <c r="E16765" t="s">
        <v>65296</v>
      </c>
      <c r="F16765" t="s">
        <v>65297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 t="s">
        <v>576</v>
      </c>
      <c r="P16765" t="s">
        <v>583</v>
      </c>
      <c r="Q16765" t="s">
        <v>5130</v>
      </c>
    </row>
    <row r="16766" spans="1:17" hidden="1" x14ac:dyDescent="0.25">
      <c r="A16766" t="s">
        <v>65298</v>
      </c>
      <c r="B16766" t="s">
        <v>65299</v>
      </c>
      <c r="C16766" s="1" t="str">
        <f t="shared" si="2487"/>
        <v>21:0797</v>
      </c>
      <c r="D16766" s="1" t="str">
        <f t="shared" si="2491"/>
        <v>21:0224</v>
      </c>
      <c r="E16766" t="s">
        <v>65300</v>
      </c>
      <c r="F16766" t="s">
        <v>65301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 t="s">
        <v>2120</v>
      </c>
      <c r="P16766" t="s">
        <v>22</v>
      </c>
      <c r="Q16766" t="s">
        <v>365</v>
      </c>
    </row>
    <row r="16767" spans="1:17" hidden="1" x14ac:dyDescent="0.25">
      <c r="A16767" t="s">
        <v>65302</v>
      </c>
      <c r="B16767" t="s">
        <v>65303</v>
      </c>
      <c r="C16767" s="1" t="str">
        <f t="shared" si="2487"/>
        <v>21:0797</v>
      </c>
      <c r="D16767" s="1" t="str">
        <f t="shared" si="2491"/>
        <v>21:0224</v>
      </c>
      <c r="E16767" t="s">
        <v>65304</v>
      </c>
      <c r="F16767" t="s">
        <v>65305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 t="s">
        <v>1597</v>
      </c>
      <c r="P16767" t="s">
        <v>356</v>
      </c>
      <c r="Q16767" t="s">
        <v>365</v>
      </c>
    </row>
    <row r="16768" spans="1:17" hidden="1" x14ac:dyDescent="0.25">
      <c r="A16768" t="s">
        <v>65306</v>
      </c>
      <c r="B16768" t="s">
        <v>65307</v>
      </c>
      <c r="C16768" s="1" t="str">
        <f t="shared" si="2487"/>
        <v>21:0797</v>
      </c>
      <c r="D16768" s="1" t="str">
        <f t="shared" si="2491"/>
        <v>21:0224</v>
      </c>
      <c r="E16768" t="s">
        <v>65304</v>
      </c>
      <c r="F16768" t="s">
        <v>65308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 t="s">
        <v>370</v>
      </c>
      <c r="P16768" t="s">
        <v>45</v>
      </c>
      <c r="Q16768" t="s">
        <v>365</v>
      </c>
    </row>
    <row r="16769" spans="1:17" hidden="1" x14ac:dyDescent="0.25">
      <c r="A16769" t="s">
        <v>65309</v>
      </c>
      <c r="B16769" t="s">
        <v>65310</v>
      </c>
      <c r="C16769" s="1" t="str">
        <f t="shared" si="2487"/>
        <v>21:0797</v>
      </c>
      <c r="D16769" s="1" t="str">
        <f t="shared" si="2491"/>
        <v>21:0224</v>
      </c>
      <c r="E16769" t="s">
        <v>65311</v>
      </c>
      <c r="F16769" t="s">
        <v>65312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 t="s">
        <v>370</v>
      </c>
      <c r="P16769" t="s">
        <v>45</v>
      </c>
      <c r="Q16769" t="s">
        <v>365</v>
      </c>
    </row>
    <row r="16770" spans="1:17" hidden="1" x14ac:dyDescent="0.25">
      <c r="A16770" t="s">
        <v>65313</v>
      </c>
      <c r="B16770" t="s">
        <v>65314</v>
      </c>
      <c r="C16770" s="1" t="str">
        <f t="shared" si="2487"/>
        <v>21:0797</v>
      </c>
      <c r="D16770" s="1" t="str">
        <f t="shared" si="2491"/>
        <v>21:0224</v>
      </c>
      <c r="E16770" t="s">
        <v>65315</v>
      </c>
      <c r="F16770" t="s">
        <v>65316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 t="s">
        <v>244</v>
      </c>
      <c r="P16770" t="s">
        <v>45</v>
      </c>
      <c r="Q16770" t="s">
        <v>398</v>
      </c>
    </row>
    <row r="16771" spans="1:17" hidden="1" x14ac:dyDescent="0.25">
      <c r="A16771" t="s">
        <v>65317</v>
      </c>
      <c r="B16771" t="s">
        <v>65318</v>
      </c>
      <c r="C16771" s="1" t="str">
        <f t="shared" si="2487"/>
        <v>21:0797</v>
      </c>
      <c r="D16771" s="1" t="str">
        <f t="shared" si="2491"/>
        <v>21:0224</v>
      </c>
      <c r="E16771" t="s">
        <v>65319</v>
      </c>
      <c r="F16771" t="s">
        <v>65320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 t="s">
        <v>370</v>
      </c>
      <c r="P16771" t="s">
        <v>356</v>
      </c>
      <c r="Q16771" t="s">
        <v>653</v>
      </c>
    </row>
    <row r="16772" spans="1:17" hidden="1" x14ac:dyDescent="0.25">
      <c r="A16772" t="s">
        <v>65321</v>
      </c>
      <c r="B16772" t="s">
        <v>65322</v>
      </c>
      <c r="C16772" s="1" t="str">
        <f t="shared" si="2487"/>
        <v>21:0797</v>
      </c>
      <c r="D16772" s="1" t="str">
        <f t="shared" si="2491"/>
        <v>21:0224</v>
      </c>
      <c r="E16772" t="s">
        <v>65323</v>
      </c>
      <c r="F16772" t="s">
        <v>65324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 t="s">
        <v>21</v>
      </c>
      <c r="P16772" t="s">
        <v>87</v>
      </c>
      <c r="Q16772" t="s">
        <v>35</v>
      </c>
    </row>
    <row r="16773" spans="1:17" hidden="1" x14ac:dyDescent="0.25">
      <c r="A16773" t="s">
        <v>65325</v>
      </c>
      <c r="B16773" t="s">
        <v>65326</v>
      </c>
      <c r="C16773" s="1" t="str">
        <f t="shared" si="2487"/>
        <v>21:0797</v>
      </c>
      <c r="D16773" s="1" t="str">
        <f t="shared" si="2491"/>
        <v>21:0224</v>
      </c>
      <c r="E16773" t="s">
        <v>65327</v>
      </c>
      <c r="F16773" t="s">
        <v>65328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 t="s">
        <v>21</v>
      </c>
      <c r="P16773" t="s">
        <v>87</v>
      </c>
      <c r="Q16773" t="s">
        <v>392</v>
      </c>
    </row>
    <row r="16774" spans="1:17" hidden="1" x14ac:dyDescent="0.25">
      <c r="A16774" t="s">
        <v>65329</v>
      </c>
      <c r="B16774" t="s">
        <v>65330</v>
      </c>
      <c r="C16774" s="1" t="str">
        <f t="shared" si="2487"/>
        <v>21:0797</v>
      </c>
      <c r="D16774" s="1" t="str">
        <f>HYPERLINK("http://geochem.nrcan.gc.ca/cdogs/content/svy/svy_e.htm", "")</f>
        <v/>
      </c>
      <c r="G16774" s="1" t="str">
        <f>HYPERLINK("http://geochem.nrcan.gc.ca/cdogs/content/cr_/cr_00089_e.htm", "89")</f>
        <v>89</v>
      </c>
      <c r="J16774" t="s">
        <v>11703</v>
      </c>
      <c r="K16774" t="s">
        <v>11704</v>
      </c>
      <c r="O16774" t="s">
        <v>10710</v>
      </c>
      <c r="P16774" t="s">
        <v>4455</v>
      </c>
      <c r="Q16774" t="s">
        <v>522</v>
      </c>
    </row>
    <row r="16775" spans="1:17" hidden="1" x14ac:dyDescent="0.25">
      <c r="A16775" t="s">
        <v>65331</v>
      </c>
      <c r="B16775" t="s">
        <v>65332</v>
      </c>
      <c r="C16775" s="1" t="str">
        <f t="shared" si="2487"/>
        <v>21:0797</v>
      </c>
      <c r="D16775" s="1" t="str">
        <f t="shared" ref="D16775:D16800" si="2494">HYPERLINK("http://geochem.nrcan.gc.ca/cdogs/content/svy/svy210224_e.htm", "21:0224")</f>
        <v>21:0224</v>
      </c>
      <c r="E16775" t="s">
        <v>65333</v>
      </c>
      <c r="F16775" t="s">
        <v>65334</v>
      </c>
      <c r="H16775">
        <v>63.904404800000002</v>
      </c>
      <c r="I16775">
        <v>-131.74993069999999</v>
      </c>
      <c r="J16775" s="1" t="str">
        <f t="shared" ref="J16775:J16800" si="2495">HYPERLINK("http://geochem.nrcan.gc.ca/cdogs/content/kwd/kwd020018_e.htm", "Fluid (stream)")</f>
        <v>Fluid (stream)</v>
      </c>
      <c r="K16775" s="1" t="str">
        <f t="shared" ref="K16775:K16800" si="2496">HYPERLINK("http://geochem.nrcan.gc.ca/cdogs/content/kwd/kwd080007_e.htm", "Untreated Water")</f>
        <v>Untreated Water</v>
      </c>
      <c r="O16775" t="s">
        <v>21</v>
      </c>
      <c r="P16775" t="s">
        <v>45</v>
      </c>
      <c r="Q16775" t="s">
        <v>392</v>
      </c>
    </row>
    <row r="16776" spans="1:17" hidden="1" x14ac:dyDescent="0.25">
      <c r="A16776" t="s">
        <v>65335</v>
      </c>
      <c r="B16776" t="s">
        <v>65336</v>
      </c>
      <c r="C16776" s="1" t="str">
        <f t="shared" si="2487"/>
        <v>21:0797</v>
      </c>
      <c r="D16776" s="1" t="str">
        <f t="shared" si="2494"/>
        <v>21:0224</v>
      </c>
      <c r="E16776" t="s">
        <v>65337</v>
      </c>
      <c r="F16776" t="s">
        <v>65338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 t="s">
        <v>2379</v>
      </c>
      <c r="P16776" t="s">
        <v>22</v>
      </c>
      <c r="Q16776" t="s">
        <v>365</v>
      </c>
    </row>
    <row r="16777" spans="1:17" hidden="1" x14ac:dyDescent="0.25">
      <c r="A16777" t="s">
        <v>65339</v>
      </c>
      <c r="B16777" t="s">
        <v>65340</v>
      </c>
      <c r="C16777" s="1" t="str">
        <f t="shared" si="2487"/>
        <v>21:0797</v>
      </c>
      <c r="D16777" s="1" t="str">
        <f t="shared" si="2494"/>
        <v>21:0224</v>
      </c>
      <c r="E16777" t="s">
        <v>65341</v>
      </c>
      <c r="F16777" t="s">
        <v>65342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 t="s">
        <v>21</v>
      </c>
      <c r="P16777" t="s">
        <v>356</v>
      </c>
      <c r="Q16777" t="s">
        <v>35</v>
      </c>
    </row>
    <row r="16778" spans="1:17" hidden="1" x14ac:dyDescent="0.25">
      <c r="A16778" t="s">
        <v>65343</v>
      </c>
      <c r="B16778" t="s">
        <v>65344</v>
      </c>
      <c r="C16778" s="1" t="str">
        <f t="shared" si="2487"/>
        <v>21:0797</v>
      </c>
      <c r="D16778" s="1" t="str">
        <f t="shared" si="2494"/>
        <v>21:0224</v>
      </c>
      <c r="E16778" t="s">
        <v>65345</v>
      </c>
      <c r="F16778" t="s">
        <v>65346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 t="s">
        <v>21</v>
      </c>
      <c r="P16778" t="s">
        <v>356</v>
      </c>
      <c r="Q16778" t="s">
        <v>23</v>
      </c>
    </row>
    <row r="16779" spans="1:17" hidden="1" x14ac:dyDescent="0.25">
      <c r="A16779" t="s">
        <v>65347</v>
      </c>
      <c r="B16779" t="s">
        <v>65348</v>
      </c>
      <c r="C16779" s="1" t="str">
        <f t="shared" si="2487"/>
        <v>21:0797</v>
      </c>
      <c r="D16779" s="1" t="str">
        <f t="shared" si="2494"/>
        <v>21:0224</v>
      </c>
      <c r="E16779" t="s">
        <v>65349</v>
      </c>
      <c r="F16779" t="s">
        <v>65350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 t="s">
        <v>5563</v>
      </c>
      <c r="P16779" t="s">
        <v>45</v>
      </c>
      <c r="Q16779" t="s">
        <v>653</v>
      </c>
    </row>
    <row r="16780" spans="1:17" hidden="1" x14ac:dyDescent="0.25">
      <c r="A16780" t="s">
        <v>65351</v>
      </c>
      <c r="B16780" t="s">
        <v>65352</v>
      </c>
      <c r="C16780" s="1" t="str">
        <f t="shared" si="2487"/>
        <v>21:0797</v>
      </c>
      <c r="D16780" s="1" t="str">
        <f t="shared" si="2494"/>
        <v>21:0224</v>
      </c>
      <c r="E16780" t="s">
        <v>65353</v>
      </c>
      <c r="F16780" t="s">
        <v>65354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 t="s">
        <v>244</v>
      </c>
      <c r="P16780" t="s">
        <v>45</v>
      </c>
      <c r="Q16780" t="s">
        <v>522</v>
      </c>
    </row>
    <row r="16781" spans="1:17" hidden="1" x14ac:dyDescent="0.25">
      <c r="A16781" t="s">
        <v>65355</v>
      </c>
      <c r="B16781" t="s">
        <v>65356</v>
      </c>
      <c r="C16781" s="1" t="str">
        <f t="shared" si="2487"/>
        <v>21:0797</v>
      </c>
      <c r="D16781" s="1" t="str">
        <f t="shared" si="2494"/>
        <v>21:0224</v>
      </c>
      <c r="E16781" t="s">
        <v>65357</v>
      </c>
      <c r="F16781" t="s">
        <v>65358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 t="s">
        <v>21</v>
      </c>
      <c r="P16781" t="s">
        <v>45</v>
      </c>
      <c r="Q16781" t="s">
        <v>522</v>
      </c>
    </row>
    <row r="16782" spans="1:17" hidden="1" x14ac:dyDescent="0.25">
      <c r="A16782" t="s">
        <v>65359</v>
      </c>
      <c r="B16782" t="s">
        <v>65360</v>
      </c>
      <c r="C16782" s="1" t="str">
        <f t="shared" si="2487"/>
        <v>21:0797</v>
      </c>
      <c r="D16782" s="1" t="str">
        <f t="shared" si="2494"/>
        <v>21:0224</v>
      </c>
      <c r="E16782" t="s">
        <v>65361</v>
      </c>
      <c r="F16782" t="s">
        <v>65362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 t="s">
        <v>21</v>
      </c>
      <c r="P16782" t="s">
        <v>45</v>
      </c>
      <c r="Q16782" t="s">
        <v>365</v>
      </c>
    </row>
    <row r="16783" spans="1:17" hidden="1" x14ac:dyDescent="0.25">
      <c r="A16783" t="s">
        <v>65363</v>
      </c>
      <c r="B16783" t="s">
        <v>65364</v>
      </c>
      <c r="C16783" s="1" t="str">
        <f t="shared" si="2487"/>
        <v>21:0797</v>
      </c>
      <c r="D16783" s="1" t="str">
        <f t="shared" si="2494"/>
        <v>21:0224</v>
      </c>
      <c r="E16783" t="s">
        <v>65365</v>
      </c>
      <c r="F16783" t="s">
        <v>65366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 t="s">
        <v>21</v>
      </c>
      <c r="P16783" t="s">
        <v>45</v>
      </c>
      <c r="Q16783" t="s">
        <v>392</v>
      </c>
    </row>
    <row r="16784" spans="1:17" hidden="1" x14ac:dyDescent="0.25">
      <c r="A16784" t="s">
        <v>65367</v>
      </c>
      <c r="B16784" t="s">
        <v>65368</v>
      </c>
      <c r="C16784" s="1" t="str">
        <f t="shared" si="2487"/>
        <v>21:0797</v>
      </c>
      <c r="D16784" s="1" t="str">
        <f t="shared" si="2494"/>
        <v>21:0224</v>
      </c>
      <c r="E16784" t="s">
        <v>65369</v>
      </c>
      <c r="F16784" t="s">
        <v>65370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 t="s">
        <v>21</v>
      </c>
      <c r="P16784" t="s">
        <v>45</v>
      </c>
      <c r="Q16784" t="s">
        <v>365</v>
      </c>
    </row>
    <row r="16785" spans="1:17" hidden="1" x14ac:dyDescent="0.25">
      <c r="A16785" t="s">
        <v>65371</v>
      </c>
      <c r="B16785" t="s">
        <v>65372</v>
      </c>
      <c r="C16785" s="1" t="str">
        <f t="shared" si="2487"/>
        <v>21:0797</v>
      </c>
      <c r="D16785" s="1" t="str">
        <f t="shared" si="2494"/>
        <v>21:0224</v>
      </c>
      <c r="E16785" t="s">
        <v>65373</v>
      </c>
      <c r="F16785" t="s">
        <v>65374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 t="s">
        <v>64</v>
      </c>
      <c r="P16785" t="s">
        <v>45</v>
      </c>
      <c r="Q16785" t="s">
        <v>365</v>
      </c>
    </row>
    <row r="16786" spans="1:17" hidden="1" x14ac:dyDescent="0.25">
      <c r="A16786" t="s">
        <v>65375</v>
      </c>
      <c r="B16786" t="s">
        <v>65376</v>
      </c>
      <c r="C16786" s="1" t="str">
        <f t="shared" si="2487"/>
        <v>21:0797</v>
      </c>
      <c r="D16786" s="1" t="str">
        <f t="shared" si="2494"/>
        <v>21:0224</v>
      </c>
      <c r="E16786" t="s">
        <v>65377</v>
      </c>
      <c r="F16786" t="s">
        <v>65378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 t="s">
        <v>680</v>
      </c>
      <c r="P16786" t="s">
        <v>87</v>
      </c>
      <c r="Q16786" t="s">
        <v>522</v>
      </c>
    </row>
    <row r="16787" spans="1:17" hidden="1" x14ac:dyDescent="0.25">
      <c r="A16787" t="s">
        <v>65379</v>
      </c>
      <c r="B16787" t="s">
        <v>65380</v>
      </c>
      <c r="C16787" s="1" t="str">
        <f t="shared" si="2487"/>
        <v>21:0797</v>
      </c>
      <c r="D16787" s="1" t="str">
        <f t="shared" si="2494"/>
        <v>21:0224</v>
      </c>
      <c r="E16787" t="s">
        <v>65381</v>
      </c>
      <c r="F16787" t="s">
        <v>65382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 t="s">
        <v>64</v>
      </c>
      <c r="P16787" t="s">
        <v>87</v>
      </c>
      <c r="Q16787" t="s">
        <v>392</v>
      </c>
    </row>
    <row r="16788" spans="1:17" hidden="1" x14ac:dyDescent="0.25">
      <c r="A16788" t="s">
        <v>65383</v>
      </c>
      <c r="B16788" t="s">
        <v>65384</v>
      </c>
      <c r="C16788" s="1" t="str">
        <f t="shared" ref="C16788:C16851" si="2497">HYPERLINK("http://geochem.nrcan.gc.ca/cdogs/content/bdl/bdl210797_e.htm", "21:0797")</f>
        <v>21:0797</v>
      </c>
      <c r="D16788" s="1" t="str">
        <f t="shared" si="2494"/>
        <v>21:0224</v>
      </c>
      <c r="E16788" t="s">
        <v>65385</v>
      </c>
      <c r="F16788" t="s">
        <v>65386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 t="s">
        <v>21</v>
      </c>
      <c r="P16788" t="s">
        <v>45</v>
      </c>
      <c r="Q16788" t="s">
        <v>23</v>
      </c>
    </row>
    <row r="16789" spans="1:17" hidden="1" x14ac:dyDescent="0.25">
      <c r="A16789" t="s">
        <v>65387</v>
      </c>
      <c r="B16789" t="s">
        <v>65388</v>
      </c>
      <c r="C16789" s="1" t="str">
        <f t="shared" si="2497"/>
        <v>21:0797</v>
      </c>
      <c r="D16789" s="1" t="str">
        <f t="shared" si="2494"/>
        <v>21:0224</v>
      </c>
      <c r="E16789" t="s">
        <v>65389</v>
      </c>
      <c r="F16789" t="s">
        <v>65390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 t="s">
        <v>64</v>
      </c>
      <c r="P16789" t="s">
        <v>87</v>
      </c>
      <c r="Q16789" t="s">
        <v>522</v>
      </c>
    </row>
    <row r="16790" spans="1:17" hidden="1" x14ac:dyDescent="0.25">
      <c r="A16790" t="s">
        <v>65391</v>
      </c>
      <c r="B16790" t="s">
        <v>65392</v>
      </c>
      <c r="C16790" s="1" t="str">
        <f t="shared" si="2497"/>
        <v>21:0797</v>
      </c>
      <c r="D16790" s="1" t="str">
        <f t="shared" si="2494"/>
        <v>21:0224</v>
      </c>
      <c r="E16790" t="s">
        <v>65393</v>
      </c>
      <c r="F16790" t="s">
        <v>65394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 t="s">
        <v>64</v>
      </c>
      <c r="P16790" t="s">
        <v>87</v>
      </c>
      <c r="Q16790" t="s">
        <v>365</v>
      </c>
    </row>
    <row r="16791" spans="1:17" hidden="1" x14ac:dyDescent="0.25">
      <c r="A16791" t="s">
        <v>65395</v>
      </c>
      <c r="B16791" t="s">
        <v>65396</v>
      </c>
      <c r="C16791" s="1" t="str">
        <f t="shared" si="2497"/>
        <v>21:0797</v>
      </c>
      <c r="D16791" s="1" t="str">
        <f t="shared" si="2494"/>
        <v>21:0224</v>
      </c>
      <c r="E16791" t="s">
        <v>65393</v>
      </c>
      <c r="F16791" t="s">
        <v>65397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 t="s">
        <v>244</v>
      </c>
      <c r="P16791" t="s">
        <v>87</v>
      </c>
      <c r="Q16791" t="s">
        <v>365</v>
      </c>
    </row>
    <row r="16792" spans="1:17" hidden="1" x14ac:dyDescent="0.25">
      <c r="A16792" t="s">
        <v>65398</v>
      </c>
      <c r="B16792" t="s">
        <v>65399</v>
      </c>
      <c r="C16792" s="1" t="str">
        <f t="shared" si="2497"/>
        <v>21:0797</v>
      </c>
      <c r="D16792" s="1" t="str">
        <f t="shared" si="2494"/>
        <v>21:0224</v>
      </c>
      <c r="E16792" t="s">
        <v>65400</v>
      </c>
      <c r="F16792" t="s">
        <v>65401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 t="s">
        <v>76</v>
      </c>
      <c r="P16792" t="s">
        <v>45</v>
      </c>
      <c r="Q16792" t="s">
        <v>653</v>
      </c>
    </row>
    <row r="16793" spans="1:17" hidden="1" x14ac:dyDescent="0.25">
      <c r="A16793" t="s">
        <v>65402</v>
      </c>
      <c r="B16793" t="s">
        <v>65403</v>
      </c>
      <c r="C16793" s="1" t="str">
        <f t="shared" si="2497"/>
        <v>21:0797</v>
      </c>
      <c r="D16793" s="1" t="str">
        <f t="shared" si="2494"/>
        <v>21:0224</v>
      </c>
      <c r="E16793" t="s">
        <v>65404</v>
      </c>
      <c r="F16793" t="s">
        <v>65405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 t="s">
        <v>64</v>
      </c>
      <c r="P16793" t="s">
        <v>45</v>
      </c>
      <c r="Q16793" t="s">
        <v>365</v>
      </c>
    </row>
    <row r="16794" spans="1:17" hidden="1" x14ac:dyDescent="0.25">
      <c r="A16794" t="s">
        <v>65406</v>
      </c>
      <c r="B16794" t="s">
        <v>65407</v>
      </c>
      <c r="C16794" s="1" t="str">
        <f t="shared" si="2497"/>
        <v>21:0797</v>
      </c>
      <c r="D16794" s="1" t="str">
        <f t="shared" si="2494"/>
        <v>21:0224</v>
      </c>
      <c r="E16794" t="s">
        <v>65408</v>
      </c>
      <c r="F16794" t="s">
        <v>65409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 t="s">
        <v>21</v>
      </c>
      <c r="P16794" t="s">
        <v>87</v>
      </c>
      <c r="Q16794" t="s">
        <v>522</v>
      </c>
    </row>
    <row r="16795" spans="1:17" hidden="1" x14ac:dyDescent="0.25">
      <c r="A16795" t="s">
        <v>65410</v>
      </c>
      <c r="B16795" t="s">
        <v>65411</v>
      </c>
      <c r="C16795" s="1" t="str">
        <f t="shared" si="2497"/>
        <v>21:0797</v>
      </c>
      <c r="D16795" s="1" t="str">
        <f t="shared" si="2494"/>
        <v>21:0224</v>
      </c>
      <c r="E16795" t="s">
        <v>65412</v>
      </c>
      <c r="F16795" t="s">
        <v>65413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 t="s">
        <v>3060</v>
      </c>
      <c r="P16795" t="s">
        <v>22</v>
      </c>
      <c r="Q16795" t="s">
        <v>5130</v>
      </c>
    </row>
    <row r="16796" spans="1:17" hidden="1" x14ac:dyDescent="0.25">
      <c r="A16796" t="s">
        <v>65414</v>
      </c>
      <c r="B16796" t="s">
        <v>65415</v>
      </c>
      <c r="C16796" s="1" t="str">
        <f t="shared" si="2497"/>
        <v>21:0797</v>
      </c>
      <c r="D16796" s="1" t="str">
        <f t="shared" si="2494"/>
        <v>21:0224</v>
      </c>
      <c r="E16796" t="s">
        <v>65416</v>
      </c>
      <c r="F16796" t="s">
        <v>65417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 t="s">
        <v>244</v>
      </c>
      <c r="P16796" t="s">
        <v>356</v>
      </c>
      <c r="Q16796" t="s">
        <v>365</v>
      </c>
    </row>
    <row r="16797" spans="1:17" hidden="1" x14ac:dyDescent="0.25">
      <c r="A16797" t="s">
        <v>65418</v>
      </c>
      <c r="B16797" t="s">
        <v>65419</v>
      </c>
      <c r="C16797" s="1" t="str">
        <f t="shared" si="2497"/>
        <v>21:0797</v>
      </c>
      <c r="D16797" s="1" t="str">
        <f t="shared" si="2494"/>
        <v>21:0224</v>
      </c>
      <c r="E16797" t="s">
        <v>65420</v>
      </c>
      <c r="F16797" t="s">
        <v>65421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 t="s">
        <v>370</v>
      </c>
      <c r="P16797" t="s">
        <v>397</v>
      </c>
      <c r="Q16797" t="s">
        <v>392</v>
      </c>
    </row>
    <row r="16798" spans="1:17" hidden="1" x14ac:dyDescent="0.25">
      <c r="A16798" t="s">
        <v>65422</v>
      </c>
      <c r="B16798" t="s">
        <v>65423</v>
      </c>
      <c r="C16798" s="1" t="str">
        <f t="shared" si="2497"/>
        <v>21:0797</v>
      </c>
      <c r="D16798" s="1" t="str">
        <f t="shared" si="2494"/>
        <v>21:0224</v>
      </c>
      <c r="E16798" t="s">
        <v>65424</v>
      </c>
      <c r="F16798" t="s">
        <v>65425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 t="s">
        <v>2120</v>
      </c>
      <c r="P16798" t="s">
        <v>45</v>
      </c>
      <c r="Q16798" t="s">
        <v>653</v>
      </c>
    </row>
    <row r="16799" spans="1:17" hidden="1" x14ac:dyDescent="0.25">
      <c r="A16799" t="s">
        <v>65426</v>
      </c>
      <c r="B16799" t="s">
        <v>65427</v>
      </c>
      <c r="C16799" s="1" t="str">
        <f t="shared" si="2497"/>
        <v>21:0797</v>
      </c>
      <c r="D16799" s="1" t="str">
        <f t="shared" si="2494"/>
        <v>21:0224</v>
      </c>
      <c r="E16799" t="s">
        <v>65428</v>
      </c>
      <c r="F16799" t="s">
        <v>65429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 t="s">
        <v>113</v>
      </c>
      <c r="P16799" t="s">
        <v>45</v>
      </c>
      <c r="Q16799" t="s">
        <v>365</v>
      </c>
    </row>
    <row r="16800" spans="1:17" hidden="1" x14ac:dyDescent="0.25">
      <c r="A16800" t="s">
        <v>65430</v>
      </c>
      <c r="B16800" t="s">
        <v>65431</v>
      </c>
      <c r="C16800" s="1" t="str">
        <f t="shared" si="2497"/>
        <v>21:0797</v>
      </c>
      <c r="D16800" s="1" t="str">
        <f t="shared" si="2494"/>
        <v>21:0224</v>
      </c>
      <c r="E16800" t="s">
        <v>65432</v>
      </c>
      <c r="F16800" t="s">
        <v>65433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 t="s">
        <v>370</v>
      </c>
      <c r="P16800" t="s">
        <v>45</v>
      </c>
      <c r="Q16800" t="s">
        <v>365</v>
      </c>
    </row>
    <row r="16801" spans="1:17" hidden="1" x14ac:dyDescent="0.25">
      <c r="A16801" t="s">
        <v>65434</v>
      </c>
      <c r="B16801" t="s">
        <v>65435</v>
      </c>
      <c r="C16801" s="1" t="str">
        <f t="shared" si="2497"/>
        <v>21:0797</v>
      </c>
      <c r="D16801" s="1" t="str">
        <f>HYPERLINK("http://geochem.nrcan.gc.ca/cdogs/content/svy/svy_e.htm", "")</f>
        <v/>
      </c>
      <c r="G16801" s="1" t="str">
        <f>HYPERLINK("http://geochem.nrcan.gc.ca/cdogs/content/cr_/cr_00089_e.htm", "89")</f>
        <v>89</v>
      </c>
      <c r="J16801" t="s">
        <v>11703</v>
      </c>
      <c r="K16801" t="s">
        <v>11704</v>
      </c>
      <c r="O16801" t="s">
        <v>10145</v>
      </c>
      <c r="P16801" t="s">
        <v>3857</v>
      </c>
      <c r="Q16801" t="s">
        <v>365</v>
      </c>
    </row>
    <row r="16802" spans="1:17" hidden="1" x14ac:dyDescent="0.25">
      <c r="A16802" t="s">
        <v>65436</v>
      </c>
      <c r="B16802" t="s">
        <v>65437</v>
      </c>
      <c r="C16802" s="1" t="str">
        <f t="shared" si="2497"/>
        <v>21:0797</v>
      </c>
      <c r="D16802" s="1" t="str">
        <f t="shared" ref="D16802:D16815" si="2498">HYPERLINK("http://geochem.nrcan.gc.ca/cdogs/content/svy/svy210224_e.htm", "21:0224")</f>
        <v>21:0224</v>
      </c>
      <c r="E16802" t="s">
        <v>65438</v>
      </c>
      <c r="F16802" t="s">
        <v>65439</v>
      </c>
      <c r="H16802">
        <v>63.808856400000003</v>
      </c>
      <c r="I16802">
        <v>-131.9556327</v>
      </c>
      <c r="J16802" s="1" t="str">
        <f t="shared" ref="J16802:J16815" si="2499">HYPERLINK("http://geochem.nrcan.gc.ca/cdogs/content/kwd/kwd020018_e.htm", "Fluid (stream)")</f>
        <v>Fluid (stream)</v>
      </c>
      <c r="K16802" s="1" t="str">
        <f t="shared" ref="K16802:K16815" si="2500">HYPERLINK("http://geochem.nrcan.gc.ca/cdogs/content/kwd/kwd080007_e.htm", "Untreated Water")</f>
        <v>Untreated Water</v>
      </c>
      <c r="O16802" t="s">
        <v>2379</v>
      </c>
      <c r="P16802" t="s">
        <v>356</v>
      </c>
      <c r="Q16802" t="s">
        <v>398</v>
      </c>
    </row>
    <row r="16803" spans="1:17" hidden="1" x14ac:dyDescent="0.25">
      <c r="A16803" t="s">
        <v>65440</v>
      </c>
      <c r="B16803" t="s">
        <v>65441</v>
      </c>
      <c r="C16803" s="1" t="str">
        <f t="shared" si="2497"/>
        <v>21:0797</v>
      </c>
      <c r="D16803" s="1" t="str">
        <f t="shared" si="2498"/>
        <v>21:0224</v>
      </c>
      <c r="E16803" t="s">
        <v>65442</v>
      </c>
      <c r="F16803" t="s">
        <v>65443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 t="s">
        <v>689</v>
      </c>
      <c r="P16803" t="s">
        <v>356</v>
      </c>
      <c r="Q16803" t="s">
        <v>653</v>
      </c>
    </row>
    <row r="16804" spans="1:17" hidden="1" x14ac:dyDescent="0.25">
      <c r="A16804" t="s">
        <v>65444</v>
      </c>
      <c r="B16804" t="s">
        <v>65445</v>
      </c>
      <c r="C16804" s="1" t="str">
        <f t="shared" si="2497"/>
        <v>21:0797</v>
      </c>
      <c r="D16804" s="1" t="str">
        <f t="shared" si="2498"/>
        <v>21:0224</v>
      </c>
      <c r="E16804" t="s">
        <v>65446</v>
      </c>
      <c r="F16804" t="s">
        <v>65447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 t="s">
        <v>3419</v>
      </c>
      <c r="P16804" t="s">
        <v>2212</v>
      </c>
      <c r="Q16804" t="s">
        <v>365</v>
      </c>
    </row>
    <row r="16805" spans="1:17" hidden="1" x14ac:dyDescent="0.25">
      <c r="A16805" t="s">
        <v>65448</v>
      </c>
      <c r="B16805" t="s">
        <v>65449</v>
      </c>
      <c r="C16805" s="1" t="str">
        <f t="shared" si="2497"/>
        <v>21:0797</v>
      </c>
      <c r="D16805" s="1" t="str">
        <f t="shared" si="2498"/>
        <v>21:0224</v>
      </c>
      <c r="E16805" t="s">
        <v>65450</v>
      </c>
      <c r="F16805" t="s">
        <v>65451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 t="s">
        <v>7860</v>
      </c>
      <c r="P16805" t="s">
        <v>1515</v>
      </c>
      <c r="Q16805" t="s">
        <v>398</v>
      </c>
    </row>
    <row r="16806" spans="1:17" hidden="1" x14ac:dyDescent="0.25">
      <c r="A16806" t="s">
        <v>65452</v>
      </c>
      <c r="B16806" t="s">
        <v>65453</v>
      </c>
      <c r="C16806" s="1" t="str">
        <f t="shared" si="2497"/>
        <v>21:0797</v>
      </c>
      <c r="D16806" s="1" t="str">
        <f t="shared" si="2498"/>
        <v>21:0224</v>
      </c>
      <c r="E16806" t="s">
        <v>65450</v>
      </c>
      <c r="F16806" t="s">
        <v>65454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 t="s">
        <v>576</v>
      </c>
      <c r="P16806" t="s">
        <v>397</v>
      </c>
      <c r="Q16806" t="s">
        <v>365</v>
      </c>
    </row>
    <row r="16807" spans="1:17" hidden="1" x14ac:dyDescent="0.25">
      <c r="A16807" t="s">
        <v>65455</v>
      </c>
      <c r="B16807" t="s">
        <v>65456</v>
      </c>
      <c r="C16807" s="1" t="str">
        <f t="shared" si="2497"/>
        <v>21:0797</v>
      </c>
      <c r="D16807" s="1" t="str">
        <f t="shared" si="2498"/>
        <v>21:0224</v>
      </c>
      <c r="E16807" t="s">
        <v>65457</v>
      </c>
      <c r="F16807" t="s">
        <v>65458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 t="s">
        <v>680</v>
      </c>
      <c r="P16807" t="s">
        <v>583</v>
      </c>
      <c r="Q16807" t="s">
        <v>365</v>
      </c>
    </row>
    <row r="16808" spans="1:17" hidden="1" x14ac:dyDescent="0.25">
      <c r="A16808" t="s">
        <v>65459</v>
      </c>
      <c r="B16808" t="s">
        <v>65460</v>
      </c>
      <c r="C16808" s="1" t="str">
        <f t="shared" si="2497"/>
        <v>21:0797</v>
      </c>
      <c r="D16808" s="1" t="str">
        <f t="shared" si="2498"/>
        <v>21:0224</v>
      </c>
      <c r="E16808" t="s">
        <v>65461</v>
      </c>
      <c r="F16808" t="s">
        <v>65462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 t="s">
        <v>21</v>
      </c>
      <c r="P16808" t="s">
        <v>658</v>
      </c>
      <c r="Q16808" t="s">
        <v>392</v>
      </c>
    </row>
    <row r="16809" spans="1:17" hidden="1" x14ac:dyDescent="0.25">
      <c r="A16809" t="s">
        <v>65463</v>
      </c>
      <c r="B16809" t="s">
        <v>65464</v>
      </c>
      <c r="C16809" s="1" t="str">
        <f t="shared" si="2497"/>
        <v>21:0797</v>
      </c>
      <c r="D16809" s="1" t="str">
        <f t="shared" si="2498"/>
        <v>21:0224</v>
      </c>
      <c r="E16809" t="s">
        <v>65465</v>
      </c>
      <c r="F16809" t="s">
        <v>65466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 t="s">
        <v>236</v>
      </c>
      <c r="P16809" t="s">
        <v>631</v>
      </c>
      <c r="Q16809" t="s">
        <v>392</v>
      </c>
    </row>
    <row r="16810" spans="1:17" hidden="1" x14ac:dyDescent="0.25">
      <c r="A16810" t="s">
        <v>65467</v>
      </c>
      <c r="B16810" t="s">
        <v>65468</v>
      </c>
      <c r="C16810" s="1" t="str">
        <f t="shared" si="2497"/>
        <v>21:0797</v>
      </c>
      <c r="D16810" s="1" t="str">
        <f t="shared" si="2498"/>
        <v>21:0224</v>
      </c>
      <c r="E16810" t="s">
        <v>65469</v>
      </c>
      <c r="F16810" t="s">
        <v>65470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 t="s">
        <v>2120</v>
      </c>
      <c r="P16810" t="s">
        <v>658</v>
      </c>
      <c r="Q16810" t="s">
        <v>365</v>
      </c>
    </row>
    <row r="16811" spans="1:17" hidden="1" x14ac:dyDescent="0.25">
      <c r="A16811" t="s">
        <v>65471</v>
      </c>
      <c r="B16811" t="s">
        <v>65472</v>
      </c>
      <c r="C16811" s="1" t="str">
        <f t="shared" si="2497"/>
        <v>21:0797</v>
      </c>
      <c r="D16811" s="1" t="str">
        <f t="shared" si="2498"/>
        <v>21:0224</v>
      </c>
      <c r="E16811" t="s">
        <v>65473</v>
      </c>
      <c r="F16811" t="s">
        <v>65474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 t="s">
        <v>236</v>
      </c>
      <c r="P16811" t="s">
        <v>1515</v>
      </c>
      <c r="Q16811" t="s">
        <v>653</v>
      </c>
    </row>
    <row r="16812" spans="1:17" hidden="1" x14ac:dyDescent="0.25">
      <c r="A16812" t="s">
        <v>65475</v>
      </c>
      <c r="B16812" t="s">
        <v>65476</v>
      </c>
      <c r="C16812" s="1" t="str">
        <f t="shared" si="2497"/>
        <v>21:0797</v>
      </c>
      <c r="D16812" s="1" t="str">
        <f t="shared" si="2498"/>
        <v>21:0224</v>
      </c>
      <c r="E16812" t="s">
        <v>65477</v>
      </c>
      <c r="F16812" t="s">
        <v>65478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 t="s">
        <v>667</v>
      </c>
      <c r="P16812" t="s">
        <v>1631</v>
      </c>
      <c r="Q16812" t="s">
        <v>365</v>
      </c>
    </row>
    <row r="16813" spans="1:17" hidden="1" x14ac:dyDescent="0.25">
      <c r="A16813" t="s">
        <v>65479</v>
      </c>
      <c r="B16813" t="s">
        <v>65480</v>
      </c>
      <c r="C16813" s="1" t="str">
        <f t="shared" si="2497"/>
        <v>21:0797</v>
      </c>
      <c r="D16813" s="1" t="str">
        <f t="shared" si="2498"/>
        <v>21:0224</v>
      </c>
      <c r="E16813" t="s">
        <v>65481</v>
      </c>
      <c r="F16813" t="s">
        <v>65482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 t="s">
        <v>4378</v>
      </c>
      <c r="P16813" t="s">
        <v>583</v>
      </c>
      <c r="Q16813" t="s">
        <v>522</v>
      </c>
    </row>
    <row r="16814" spans="1:17" hidden="1" x14ac:dyDescent="0.25">
      <c r="A16814" t="s">
        <v>65483</v>
      </c>
      <c r="B16814" t="s">
        <v>65484</v>
      </c>
      <c r="C16814" s="1" t="str">
        <f t="shared" si="2497"/>
        <v>21:0797</v>
      </c>
      <c r="D16814" s="1" t="str">
        <f t="shared" si="2498"/>
        <v>21:0224</v>
      </c>
      <c r="E16814" t="s">
        <v>65485</v>
      </c>
      <c r="F16814" t="s">
        <v>65486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 t="s">
        <v>10120</v>
      </c>
      <c r="P16814" t="s">
        <v>830</v>
      </c>
      <c r="Q16814" t="s">
        <v>35</v>
      </c>
    </row>
    <row r="16815" spans="1:17" hidden="1" x14ac:dyDescent="0.25">
      <c r="A16815" t="s">
        <v>65487</v>
      </c>
      <c r="B16815" t="s">
        <v>65488</v>
      </c>
      <c r="C16815" s="1" t="str">
        <f t="shared" si="2497"/>
        <v>21:0797</v>
      </c>
      <c r="D16815" s="1" t="str">
        <f t="shared" si="2498"/>
        <v>21:0224</v>
      </c>
      <c r="E16815" t="s">
        <v>65489</v>
      </c>
      <c r="F16815" t="s">
        <v>65490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 t="s">
        <v>10120</v>
      </c>
      <c r="P16815" t="s">
        <v>22</v>
      </c>
      <c r="Q16815" t="s">
        <v>35</v>
      </c>
    </row>
    <row r="16816" spans="1:17" hidden="1" x14ac:dyDescent="0.25">
      <c r="A16816" t="s">
        <v>65491</v>
      </c>
      <c r="B16816" t="s">
        <v>65492</v>
      </c>
      <c r="C16816" s="1" t="str">
        <f t="shared" si="2497"/>
        <v>21:0797</v>
      </c>
      <c r="D16816" s="1" t="str">
        <f>HYPERLINK("http://geochem.nrcan.gc.ca/cdogs/content/svy/svy_e.htm", "")</f>
        <v/>
      </c>
      <c r="G16816" s="1" t="str">
        <f>HYPERLINK("http://geochem.nrcan.gc.ca/cdogs/content/cr_/cr_00089_e.htm", "89")</f>
        <v>89</v>
      </c>
      <c r="J16816" t="s">
        <v>11703</v>
      </c>
      <c r="K16816" t="s">
        <v>11704</v>
      </c>
      <c r="O16816" t="s">
        <v>6021</v>
      </c>
      <c r="P16816" t="s">
        <v>4464</v>
      </c>
      <c r="Q16816" t="s">
        <v>522</v>
      </c>
    </row>
    <row r="16817" spans="1:17" hidden="1" x14ac:dyDescent="0.25">
      <c r="A16817" t="s">
        <v>65493</v>
      </c>
      <c r="B16817" t="s">
        <v>65494</v>
      </c>
      <c r="C16817" s="1" t="str">
        <f t="shared" si="2497"/>
        <v>21:0797</v>
      </c>
      <c r="D16817" s="1" t="str">
        <f t="shared" ref="D16817:D16834" si="2501">HYPERLINK("http://geochem.nrcan.gc.ca/cdogs/content/svy/svy210224_e.htm", "21:0224")</f>
        <v>21:0224</v>
      </c>
      <c r="E16817" t="s">
        <v>65495</v>
      </c>
      <c r="F16817" t="s">
        <v>65496</v>
      </c>
      <c r="H16817">
        <v>63.869444199999997</v>
      </c>
      <c r="I16817">
        <v>-131.05823760000001</v>
      </c>
      <c r="J16817" s="1" t="str">
        <f t="shared" ref="J16817:J16834" si="2502">HYPERLINK("http://geochem.nrcan.gc.ca/cdogs/content/kwd/kwd020018_e.htm", "Fluid (stream)")</f>
        <v>Fluid (stream)</v>
      </c>
      <c r="K16817" s="1" t="str">
        <f t="shared" ref="K16817:K16834" si="2503">HYPERLINK("http://geochem.nrcan.gc.ca/cdogs/content/kwd/kwd080007_e.htm", "Untreated Water")</f>
        <v>Untreated Water</v>
      </c>
      <c r="O16817" t="s">
        <v>14840</v>
      </c>
      <c r="P16817" t="s">
        <v>1598</v>
      </c>
      <c r="Q16817" t="s">
        <v>392</v>
      </c>
    </row>
    <row r="16818" spans="1:17" hidden="1" x14ac:dyDescent="0.25">
      <c r="A16818" t="s">
        <v>65497</v>
      </c>
      <c r="B16818" t="s">
        <v>65498</v>
      </c>
      <c r="C16818" s="1" t="str">
        <f t="shared" si="2497"/>
        <v>21:0797</v>
      </c>
      <c r="D16818" s="1" t="str">
        <f t="shared" si="2501"/>
        <v>21:0224</v>
      </c>
      <c r="E16818" t="s">
        <v>65499</v>
      </c>
      <c r="F16818" t="s">
        <v>65500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 t="s">
        <v>730</v>
      </c>
      <c r="P16818" t="s">
        <v>583</v>
      </c>
      <c r="Q16818" t="s">
        <v>392</v>
      </c>
    </row>
    <row r="16819" spans="1:17" hidden="1" x14ac:dyDescent="0.25">
      <c r="A16819" t="s">
        <v>65501</v>
      </c>
      <c r="B16819" t="s">
        <v>65502</v>
      </c>
      <c r="C16819" s="1" t="str">
        <f t="shared" si="2497"/>
        <v>21:0797</v>
      </c>
      <c r="D16819" s="1" t="str">
        <f t="shared" si="2501"/>
        <v>21:0224</v>
      </c>
      <c r="E16819" t="s">
        <v>65503</v>
      </c>
      <c r="F16819" t="s">
        <v>65504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 t="s">
        <v>3590</v>
      </c>
      <c r="P16819" t="s">
        <v>631</v>
      </c>
      <c r="Q16819" t="s">
        <v>522</v>
      </c>
    </row>
    <row r="16820" spans="1:17" hidden="1" x14ac:dyDescent="0.25">
      <c r="A16820" t="s">
        <v>65505</v>
      </c>
      <c r="B16820" t="s">
        <v>65506</v>
      </c>
      <c r="C16820" s="1" t="str">
        <f t="shared" si="2497"/>
        <v>21:0797</v>
      </c>
      <c r="D16820" s="1" t="str">
        <f t="shared" si="2501"/>
        <v>21:0224</v>
      </c>
      <c r="E16820" t="s">
        <v>65507</v>
      </c>
      <c r="F16820" t="s">
        <v>65508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 t="s">
        <v>64</v>
      </c>
      <c r="P16820" t="s">
        <v>22</v>
      </c>
      <c r="Q16820" t="s">
        <v>23</v>
      </c>
    </row>
    <row r="16821" spans="1:17" hidden="1" x14ac:dyDescent="0.25">
      <c r="A16821" t="s">
        <v>65509</v>
      </c>
      <c r="B16821" t="s">
        <v>65510</v>
      </c>
      <c r="C16821" s="1" t="str">
        <f t="shared" si="2497"/>
        <v>21:0797</v>
      </c>
      <c r="D16821" s="1" t="str">
        <f t="shared" si="2501"/>
        <v>21:0224</v>
      </c>
      <c r="E16821" t="s">
        <v>65511</v>
      </c>
      <c r="F16821" t="s">
        <v>65512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 t="s">
        <v>76</v>
      </c>
      <c r="P16821" t="s">
        <v>1515</v>
      </c>
      <c r="Q16821" t="s">
        <v>23</v>
      </c>
    </row>
    <row r="16822" spans="1:17" hidden="1" x14ac:dyDescent="0.25">
      <c r="A16822" t="s">
        <v>65513</v>
      </c>
      <c r="B16822" t="s">
        <v>65514</v>
      </c>
      <c r="C16822" s="1" t="str">
        <f t="shared" si="2497"/>
        <v>21:0797</v>
      </c>
      <c r="D16822" s="1" t="str">
        <f t="shared" si="2501"/>
        <v>21:0224</v>
      </c>
      <c r="E16822" t="s">
        <v>65515</v>
      </c>
      <c r="F16822" t="s">
        <v>65516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 t="s">
        <v>23857</v>
      </c>
      <c r="P16822" t="s">
        <v>22</v>
      </c>
      <c r="Q16822" t="s">
        <v>398</v>
      </c>
    </row>
    <row r="16823" spans="1:17" hidden="1" x14ac:dyDescent="0.25">
      <c r="A16823" t="s">
        <v>65517</v>
      </c>
      <c r="B16823" t="s">
        <v>65518</v>
      </c>
      <c r="C16823" s="1" t="str">
        <f t="shared" si="2497"/>
        <v>21:0797</v>
      </c>
      <c r="D16823" s="1" t="str">
        <f t="shared" si="2501"/>
        <v>21:0224</v>
      </c>
      <c r="E16823" t="s">
        <v>65519</v>
      </c>
      <c r="F16823" t="s">
        <v>65520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 t="s">
        <v>582</v>
      </c>
      <c r="P16823" t="s">
        <v>1515</v>
      </c>
      <c r="Q16823" t="s">
        <v>392</v>
      </c>
    </row>
    <row r="16824" spans="1:17" hidden="1" x14ac:dyDescent="0.25">
      <c r="A16824" t="s">
        <v>65521</v>
      </c>
      <c r="B16824" t="s">
        <v>65522</v>
      </c>
      <c r="C16824" s="1" t="str">
        <f t="shared" si="2497"/>
        <v>21:0797</v>
      </c>
      <c r="D16824" s="1" t="str">
        <f t="shared" si="2501"/>
        <v>21:0224</v>
      </c>
      <c r="E16824" t="s">
        <v>65523</v>
      </c>
      <c r="F16824" t="s">
        <v>65524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 t="s">
        <v>21</v>
      </c>
      <c r="P16824" t="s">
        <v>1515</v>
      </c>
      <c r="Q16824" t="s">
        <v>653</v>
      </c>
    </row>
    <row r="16825" spans="1:17" hidden="1" x14ac:dyDescent="0.25">
      <c r="A16825" t="s">
        <v>65525</v>
      </c>
      <c r="B16825" t="s">
        <v>65526</v>
      </c>
      <c r="C16825" s="1" t="str">
        <f t="shared" si="2497"/>
        <v>21:0797</v>
      </c>
      <c r="D16825" s="1" t="str">
        <f t="shared" si="2501"/>
        <v>21:0224</v>
      </c>
      <c r="E16825" t="s">
        <v>65527</v>
      </c>
      <c r="F16825" t="s">
        <v>65528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 t="s">
        <v>64</v>
      </c>
      <c r="P16825" t="s">
        <v>391</v>
      </c>
      <c r="Q16825" t="s">
        <v>365</v>
      </c>
    </row>
    <row r="16826" spans="1:17" hidden="1" x14ac:dyDescent="0.25">
      <c r="A16826" t="s">
        <v>65529</v>
      </c>
      <c r="B16826" t="s">
        <v>65530</v>
      </c>
      <c r="C16826" s="1" t="str">
        <f t="shared" si="2497"/>
        <v>21:0797</v>
      </c>
      <c r="D16826" s="1" t="str">
        <f t="shared" si="2501"/>
        <v>21:0224</v>
      </c>
      <c r="E16826" t="s">
        <v>65531</v>
      </c>
      <c r="F16826" t="s">
        <v>65532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 t="s">
        <v>21</v>
      </c>
      <c r="P16826" t="s">
        <v>356</v>
      </c>
      <c r="Q16826" t="s">
        <v>392</v>
      </c>
    </row>
    <row r="16827" spans="1:17" hidden="1" x14ac:dyDescent="0.25">
      <c r="A16827" t="s">
        <v>65533</v>
      </c>
      <c r="B16827" t="s">
        <v>65534</v>
      </c>
      <c r="C16827" s="1" t="str">
        <f t="shared" si="2497"/>
        <v>21:0797</v>
      </c>
      <c r="D16827" s="1" t="str">
        <f t="shared" si="2501"/>
        <v>21:0224</v>
      </c>
      <c r="E16827" t="s">
        <v>65531</v>
      </c>
      <c r="F16827" t="s">
        <v>65535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 t="s">
        <v>64</v>
      </c>
      <c r="P16827" t="s">
        <v>45</v>
      </c>
      <c r="Q16827" t="s">
        <v>35</v>
      </c>
    </row>
    <row r="16828" spans="1:17" hidden="1" x14ac:dyDescent="0.25">
      <c r="A16828" t="s">
        <v>65536</v>
      </c>
      <c r="B16828" t="s">
        <v>65537</v>
      </c>
      <c r="C16828" s="1" t="str">
        <f t="shared" si="2497"/>
        <v>21:0797</v>
      </c>
      <c r="D16828" s="1" t="str">
        <f t="shared" si="2501"/>
        <v>21:0224</v>
      </c>
      <c r="E16828" t="s">
        <v>65538</v>
      </c>
      <c r="F16828" t="s">
        <v>65539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 t="s">
        <v>113</v>
      </c>
      <c r="P16828" t="s">
        <v>45</v>
      </c>
      <c r="Q16828" t="s">
        <v>392</v>
      </c>
    </row>
    <row r="16829" spans="1:17" hidden="1" x14ac:dyDescent="0.25">
      <c r="A16829" t="s">
        <v>65540</v>
      </c>
      <c r="B16829" t="s">
        <v>65541</v>
      </c>
      <c r="C16829" s="1" t="str">
        <f t="shared" si="2497"/>
        <v>21:0797</v>
      </c>
      <c r="D16829" s="1" t="str">
        <f t="shared" si="2501"/>
        <v>21:0224</v>
      </c>
      <c r="E16829" t="s">
        <v>65542</v>
      </c>
      <c r="F16829" t="s">
        <v>65543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 t="s">
        <v>11795</v>
      </c>
      <c r="P16829" t="s">
        <v>356</v>
      </c>
      <c r="Q16829" t="s">
        <v>398</v>
      </c>
    </row>
    <row r="16830" spans="1:17" hidden="1" x14ac:dyDescent="0.25">
      <c r="A16830" t="s">
        <v>65544</v>
      </c>
      <c r="B16830" t="s">
        <v>65545</v>
      </c>
      <c r="C16830" s="1" t="str">
        <f t="shared" si="2497"/>
        <v>21:0797</v>
      </c>
      <c r="D16830" s="1" t="str">
        <f t="shared" si="2501"/>
        <v>21:0224</v>
      </c>
      <c r="E16830" t="s">
        <v>65546</v>
      </c>
      <c r="F16830" t="s">
        <v>65547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 t="s">
        <v>730</v>
      </c>
      <c r="P16830" t="s">
        <v>356</v>
      </c>
      <c r="Q16830" t="s">
        <v>365</v>
      </c>
    </row>
    <row r="16831" spans="1:17" hidden="1" x14ac:dyDescent="0.25">
      <c r="A16831" t="s">
        <v>65548</v>
      </c>
      <c r="B16831" t="s">
        <v>65549</v>
      </c>
      <c r="C16831" s="1" t="str">
        <f t="shared" si="2497"/>
        <v>21:0797</v>
      </c>
      <c r="D16831" s="1" t="str">
        <f t="shared" si="2501"/>
        <v>21:0224</v>
      </c>
      <c r="E16831" t="s">
        <v>65550</v>
      </c>
      <c r="F16831" t="s">
        <v>65551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 t="s">
        <v>3590</v>
      </c>
      <c r="P16831" t="s">
        <v>22</v>
      </c>
      <c r="Q16831" t="s">
        <v>398</v>
      </c>
    </row>
    <row r="16832" spans="1:17" hidden="1" x14ac:dyDescent="0.25">
      <c r="A16832" t="s">
        <v>65552</v>
      </c>
      <c r="B16832" t="s">
        <v>65553</v>
      </c>
      <c r="C16832" s="1" t="str">
        <f t="shared" si="2497"/>
        <v>21:0797</v>
      </c>
      <c r="D16832" s="1" t="str">
        <f t="shared" si="2501"/>
        <v>21:0224</v>
      </c>
      <c r="E16832" t="s">
        <v>65554</v>
      </c>
      <c r="F16832" t="s">
        <v>65555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 t="s">
        <v>3827</v>
      </c>
      <c r="P16832" t="s">
        <v>397</v>
      </c>
      <c r="Q16832" t="s">
        <v>653</v>
      </c>
    </row>
    <row r="16833" spans="1:17" hidden="1" x14ac:dyDescent="0.25">
      <c r="A16833" t="s">
        <v>65556</v>
      </c>
      <c r="B16833" t="s">
        <v>65557</v>
      </c>
      <c r="C16833" s="1" t="str">
        <f t="shared" si="2497"/>
        <v>21:0797</v>
      </c>
      <c r="D16833" s="1" t="str">
        <f t="shared" si="2501"/>
        <v>21:0224</v>
      </c>
      <c r="E16833" t="s">
        <v>65558</v>
      </c>
      <c r="F16833" t="s">
        <v>65559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 t="s">
        <v>4148</v>
      </c>
      <c r="P16833" t="s">
        <v>583</v>
      </c>
      <c r="Q16833" t="s">
        <v>35</v>
      </c>
    </row>
    <row r="16834" spans="1:17" hidden="1" x14ac:dyDescent="0.25">
      <c r="A16834" t="s">
        <v>65560</v>
      </c>
      <c r="B16834" t="s">
        <v>65561</v>
      </c>
      <c r="C16834" s="1" t="str">
        <f t="shared" si="2497"/>
        <v>21:0797</v>
      </c>
      <c r="D16834" s="1" t="str">
        <f t="shared" si="2501"/>
        <v>21:0224</v>
      </c>
      <c r="E16834" t="s">
        <v>65562</v>
      </c>
      <c r="F16834" t="s">
        <v>65563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 t="s">
        <v>6016</v>
      </c>
      <c r="P16834" t="s">
        <v>22</v>
      </c>
      <c r="Q16834" t="s">
        <v>5130</v>
      </c>
    </row>
    <row r="16835" spans="1:17" hidden="1" x14ac:dyDescent="0.25">
      <c r="A16835" t="s">
        <v>65564</v>
      </c>
      <c r="B16835" t="s">
        <v>65565</v>
      </c>
      <c r="C16835" s="1" t="str">
        <f t="shared" si="2497"/>
        <v>21:0797</v>
      </c>
      <c r="D16835" s="1" t="str">
        <f>HYPERLINK("http://geochem.nrcan.gc.ca/cdogs/content/svy/svy_e.htm", "")</f>
        <v/>
      </c>
      <c r="G16835" s="1" t="str">
        <f>HYPERLINK("http://geochem.nrcan.gc.ca/cdogs/content/cr_/cr_00089_e.htm", "89")</f>
        <v>89</v>
      </c>
      <c r="J16835" t="s">
        <v>11703</v>
      </c>
      <c r="K16835" t="s">
        <v>11704</v>
      </c>
      <c r="O16835" t="s">
        <v>1664</v>
      </c>
      <c r="P16835" t="s">
        <v>17680</v>
      </c>
      <c r="Q16835" t="s">
        <v>522</v>
      </c>
    </row>
    <row r="16836" spans="1:17" hidden="1" x14ac:dyDescent="0.25">
      <c r="A16836" t="s">
        <v>65566</v>
      </c>
      <c r="B16836" t="s">
        <v>65567</v>
      </c>
      <c r="C16836" s="1" t="str">
        <f t="shared" si="2497"/>
        <v>21:0797</v>
      </c>
      <c r="D16836" s="1" t="str">
        <f t="shared" ref="D16836:D16846" si="2504">HYPERLINK("http://geochem.nrcan.gc.ca/cdogs/content/svy/svy210224_e.htm", "21:0224")</f>
        <v>21:0224</v>
      </c>
      <c r="E16836" t="s">
        <v>65568</v>
      </c>
      <c r="F16836" t="s">
        <v>65569</v>
      </c>
      <c r="H16836">
        <v>63.981439000000002</v>
      </c>
      <c r="I16836">
        <v>-131.23131720000001</v>
      </c>
      <c r="J16836" s="1" t="str">
        <f t="shared" ref="J16836:J16846" si="2505">HYPERLINK("http://geochem.nrcan.gc.ca/cdogs/content/kwd/kwd020018_e.htm", "Fluid (stream)")</f>
        <v>Fluid (stream)</v>
      </c>
      <c r="K16836" s="1" t="str">
        <f t="shared" ref="K16836:K16846" si="2506">HYPERLINK("http://geochem.nrcan.gc.ca/cdogs/content/kwd/kwd080007_e.htm", "Untreated Water")</f>
        <v>Untreated Water</v>
      </c>
      <c r="O16836" t="s">
        <v>1818</v>
      </c>
      <c r="P16836" t="s">
        <v>356</v>
      </c>
      <c r="Q16836" t="s">
        <v>23</v>
      </c>
    </row>
    <row r="16837" spans="1:17" hidden="1" x14ac:dyDescent="0.25">
      <c r="A16837" t="s">
        <v>65570</v>
      </c>
      <c r="B16837" t="s">
        <v>65571</v>
      </c>
      <c r="C16837" s="1" t="str">
        <f t="shared" si="2497"/>
        <v>21:0797</v>
      </c>
      <c r="D16837" s="1" t="str">
        <f t="shared" si="2504"/>
        <v>21:0224</v>
      </c>
      <c r="E16837" t="s">
        <v>65572</v>
      </c>
      <c r="F16837" t="s">
        <v>65573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 t="s">
        <v>21</v>
      </c>
      <c r="P16837" t="s">
        <v>22</v>
      </c>
      <c r="Q16837" t="s">
        <v>398</v>
      </c>
    </row>
    <row r="16838" spans="1:17" hidden="1" x14ac:dyDescent="0.25">
      <c r="A16838" t="s">
        <v>65574</v>
      </c>
      <c r="B16838" t="s">
        <v>65575</v>
      </c>
      <c r="C16838" s="1" t="str">
        <f t="shared" si="2497"/>
        <v>21:0797</v>
      </c>
      <c r="D16838" s="1" t="str">
        <f t="shared" si="2504"/>
        <v>21:0224</v>
      </c>
      <c r="E16838" t="s">
        <v>65576</v>
      </c>
      <c r="F16838" t="s">
        <v>65577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 t="s">
        <v>3672</v>
      </c>
      <c r="P16838" t="s">
        <v>22</v>
      </c>
      <c r="Q16838" t="s">
        <v>365</v>
      </c>
    </row>
    <row r="16839" spans="1:17" hidden="1" x14ac:dyDescent="0.25">
      <c r="A16839" t="s">
        <v>65578</v>
      </c>
      <c r="B16839" t="s">
        <v>65579</v>
      </c>
      <c r="C16839" s="1" t="str">
        <f t="shared" si="2497"/>
        <v>21:0797</v>
      </c>
      <c r="D16839" s="1" t="str">
        <f t="shared" si="2504"/>
        <v>21:0224</v>
      </c>
      <c r="E16839" t="s">
        <v>65580</v>
      </c>
      <c r="F16839" t="s">
        <v>65581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 t="s">
        <v>5641</v>
      </c>
      <c r="P16839" t="s">
        <v>45</v>
      </c>
      <c r="Q16839" t="s">
        <v>365</v>
      </c>
    </row>
    <row r="16840" spans="1:17" hidden="1" x14ac:dyDescent="0.25">
      <c r="A16840" t="s">
        <v>65582</v>
      </c>
      <c r="B16840" t="s">
        <v>65583</v>
      </c>
      <c r="C16840" s="1" t="str">
        <f t="shared" si="2497"/>
        <v>21:0797</v>
      </c>
      <c r="D16840" s="1" t="str">
        <f t="shared" si="2504"/>
        <v>21:0224</v>
      </c>
      <c r="E16840" t="s">
        <v>65584</v>
      </c>
      <c r="F16840" t="s">
        <v>65585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 t="s">
        <v>1597</v>
      </c>
      <c r="P16840" t="s">
        <v>356</v>
      </c>
      <c r="Q16840" t="s">
        <v>653</v>
      </c>
    </row>
    <row r="16841" spans="1:17" hidden="1" x14ac:dyDescent="0.25">
      <c r="A16841" t="s">
        <v>65586</v>
      </c>
      <c r="B16841" t="s">
        <v>65587</v>
      </c>
      <c r="C16841" s="1" t="str">
        <f t="shared" si="2497"/>
        <v>21:0797</v>
      </c>
      <c r="D16841" s="1" t="str">
        <f t="shared" si="2504"/>
        <v>21:0224</v>
      </c>
      <c r="E16841" t="s">
        <v>65588</v>
      </c>
      <c r="F16841" t="s">
        <v>65589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 t="s">
        <v>21</v>
      </c>
      <c r="P16841" t="s">
        <v>356</v>
      </c>
      <c r="Q16841" t="s">
        <v>392</v>
      </c>
    </row>
    <row r="16842" spans="1:17" hidden="1" x14ac:dyDescent="0.25">
      <c r="A16842" t="s">
        <v>65590</v>
      </c>
      <c r="B16842" t="s">
        <v>65591</v>
      </c>
      <c r="C16842" s="1" t="str">
        <f t="shared" si="2497"/>
        <v>21:0797</v>
      </c>
      <c r="D16842" s="1" t="str">
        <f t="shared" si="2504"/>
        <v>21:0224</v>
      </c>
      <c r="E16842" t="s">
        <v>65592</v>
      </c>
      <c r="F16842" t="s">
        <v>65593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 t="s">
        <v>21</v>
      </c>
      <c r="P16842" t="s">
        <v>45</v>
      </c>
      <c r="Q16842" t="s">
        <v>365</v>
      </c>
    </row>
    <row r="16843" spans="1:17" hidden="1" x14ac:dyDescent="0.25">
      <c r="A16843" t="s">
        <v>65594</v>
      </c>
      <c r="B16843" t="s">
        <v>65595</v>
      </c>
      <c r="C16843" s="1" t="str">
        <f t="shared" si="2497"/>
        <v>21:0797</v>
      </c>
      <c r="D16843" s="1" t="str">
        <f t="shared" si="2504"/>
        <v>21:0224</v>
      </c>
      <c r="E16843" t="s">
        <v>65596</v>
      </c>
      <c r="F16843" t="s">
        <v>65597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 t="s">
        <v>21</v>
      </c>
      <c r="P16843" t="s">
        <v>356</v>
      </c>
      <c r="Q16843" t="s">
        <v>59</v>
      </c>
    </row>
    <row r="16844" spans="1:17" hidden="1" x14ac:dyDescent="0.25">
      <c r="A16844" t="s">
        <v>65598</v>
      </c>
      <c r="B16844" t="s">
        <v>65599</v>
      </c>
      <c r="C16844" s="1" t="str">
        <f t="shared" si="2497"/>
        <v>21:0797</v>
      </c>
      <c r="D16844" s="1" t="str">
        <f t="shared" si="2504"/>
        <v>21:0224</v>
      </c>
      <c r="E16844" t="s">
        <v>65600</v>
      </c>
      <c r="F16844" t="s">
        <v>65601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 t="s">
        <v>21</v>
      </c>
      <c r="P16844" t="s">
        <v>397</v>
      </c>
      <c r="Q16844" t="s">
        <v>365</v>
      </c>
    </row>
    <row r="16845" spans="1:17" hidden="1" x14ac:dyDescent="0.25">
      <c r="A16845" t="s">
        <v>65602</v>
      </c>
      <c r="B16845" t="s">
        <v>65603</v>
      </c>
      <c r="C16845" s="1" t="str">
        <f t="shared" si="2497"/>
        <v>21:0797</v>
      </c>
      <c r="D16845" s="1" t="str">
        <f t="shared" si="2504"/>
        <v>21:0224</v>
      </c>
      <c r="E16845" t="s">
        <v>65604</v>
      </c>
      <c r="F16845" t="s">
        <v>65605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 t="s">
        <v>8030</v>
      </c>
      <c r="P16845" t="s">
        <v>583</v>
      </c>
      <c r="Q16845" t="s">
        <v>365</v>
      </c>
    </row>
    <row r="16846" spans="1:17" hidden="1" x14ac:dyDescent="0.25">
      <c r="A16846" t="s">
        <v>65606</v>
      </c>
      <c r="B16846" t="s">
        <v>65607</v>
      </c>
      <c r="C16846" s="1" t="str">
        <f t="shared" si="2497"/>
        <v>21:0797</v>
      </c>
      <c r="D16846" s="1" t="str">
        <f t="shared" si="2504"/>
        <v>21:0224</v>
      </c>
      <c r="E16846" t="s">
        <v>65608</v>
      </c>
      <c r="F16846" t="s">
        <v>65609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 t="s">
        <v>10120</v>
      </c>
      <c r="P16846" t="s">
        <v>583</v>
      </c>
      <c r="Q16846" t="s">
        <v>653</v>
      </c>
    </row>
    <row r="16847" spans="1:17" hidden="1" x14ac:dyDescent="0.25">
      <c r="A16847" t="s">
        <v>65610</v>
      </c>
      <c r="B16847" t="s">
        <v>65611</v>
      </c>
      <c r="C16847" s="1" t="str">
        <f t="shared" si="2497"/>
        <v>21:0797</v>
      </c>
      <c r="D16847" s="1" t="str">
        <f>HYPERLINK("http://geochem.nrcan.gc.ca/cdogs/content/svy/svy_e.htm", "")</f>
        <v/>
      </c>
      <c r="G16847" s="1" t="str">
        <f>HYPERLINK("http://geochem.nrcan.gc.ca/cdogs/content/cr_/cr_00087_e.htm", "87")</f>
        <v>87</v>
      </c>
      <c r="J16847" t="s">
        <v>11703</v>
      </c>
      <c r="K16847" t="s">
        <v>11704</v>
      </c>
      <c r="O16847" t="s">
        <v>2120</v>
      </c>
      <c r="P16847" t="s">
        <v>397</v>
      </c>
      <c r="Q16847" t="s">
        <v>392</v>
      </c>
    </row>
    <row r="16848" spans="1:17" hidden="1" x14ac:dyDescent="0.25">
      <c r="A16848" t="s">
        <v>65612</v>
      </c>
      <c r="B16848" t="s">
        <v>65613</v>
      </c>
      <c r="C16848" s="1" t="str">
        <f t="shared" si="2497"/>
        <v>21:0797</v>
      </c>
      <c r="D16848" s="1" t="str">
        <f t="shared" ref="D16848:D16878" si="2507">HYPERLINK("http://geochem.nrcan.gc.ca/cdogs/content/svy/svy210224_e.htm", "21:0224")</f>
        <v>21:0224</v>
      </c>
      <c r="E16848" t="s">
        <v>65614</v>
      </c>
      <c r="F16848" t="s">
        <v>65615</v>
      </c>
      <c r="H16848">
        <v>63.881599000000001</v>
      </c>
      <c r="I16848">
        <v>-131.27408399999999</v>
      </c>
      <c r="J16848" s="1" t="str">
        <f t="shared" ref="J16848:J16878" si="2508">HYPERLINK("http://geochem.nrcan.gc.ca/cdogs/content/kwd/kwd020018_e.htm", "Fluid (stream)")</f>
        <v>Fluid (stream)</v>
      </c>
      <c r="K16848" s="1" t="str">
        <f t="shared" ref="K16848:K16878" si="2509">HYPERLINK("http://geochem.nrcan.gc.ca/cdogs/content/kwd/kwd080007_e.htm", "Untreated Water")</f>
        <v>Untreated Water</v>
      </c>
      <c r="O16848" t="s">
        <v>667</v>
      </c>
      <c r="P16848" t="s">
        <v>2212</v>
      </c>
      <c r="Q16848" t="s">
        <v>398</v>
      </c>
    </row>
    <row r="16849" spans="1:17" hidden="1" x14ac:dyDescent="0.25">
      <c r="A16849" t="s">
        <v>65616</v>
      </c>
      <c r="B16849" t="s">
        <v>65617</v>
      </c>
      <c r="C16849" s="1" t="str">
        <f t="shared" si="2497"/>
        <v>21:0797</v>
      </c>
      <c r="D16849" s="1" t="str">
        <f t="shared" si="2507"/>
        <v>21:0224</v>
      </c>
      <c r="E16849" t="s">
        <v>65614</v>
      </c>
      <c r="F16849" t="s">
        <v>65618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 t="s">
        <v>667</v>
      </c>
      <c r="P16849" t="s">
        <v>2212</v>
      </c>
      <c r="Q16849" t="s">
        <v>653</v>
      </c>
    </row>
    <row r="16850" spans="1:17" hidden="1" x14ac:dyDescent="0.25">
      <c r="A16850" t="s">
        <v>65619</v>
      </c>
      <c r="B16850" t="s">
        <v>65620</v>
      </c>
      <c r="C16850" s="1" t="str">
        <f t="shared" si="2497"/>
        <v>21:0797</v>
      </c>
      <c r="D16850" s="1" t="str">
        <f t="shared" si="2507"/>
        <v>21:0224</v>
      </c>
      <c r="E16850" t="s">
        <v>65621</v>
      </c>
      <c r="F16850" t="s">
        <v>65622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 t="s">
        <v>730</v>
      </c>
      <c r="P16850" t="s">
        <v>583</v>
      </c>
      <c r="Q16850" t="s">
        <v>398</v>
      </c>
    </row>
    <row r="16851" spans="1:17" hidden="1" x14ac:dyDescent="0.25">
      <c r="A16851" t="s">
        <v>65623</v>
      </c>
      <c r="B16851" t="s">
        <v>65624</v>
      </c>
      <c r="C16851" s="1" t="str">
        <f t="shared" si="2497"/>
        <v>21:0797</v>
      </c>
      <c r="D16851" s="1" t="str">
        <f t="shared" si="2507"/>
        <v>21:0224</v>
      </c>
      <c r="E16851" t="s">
        <v>65625</v>
      </c>
      <c r="F16851" t="s">
        <v>65626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 t="s">
        <v>5563</v>
      </c>
      <c r="P16851" t="s">
        <v>2212</v>
      </c>
      <c r="Q16851" t="s">
        <v>365</v>
      </c>
    </row>
    <row r="16852" spans="1:17" hidden="1" x14ac:dyDescent="0.25">
      <c r="A16852" t="s">
        <v>65627</v>
      </c>
      <c r="B16852" t="s">
        <v>65628</v>
      </c>
      <c r="C16852" s="1" t="str">
        <f t="shared" ref="C16852:C16915" si="2510">HYPERLINK("http://geochem.nrcan.gc.ca/cdogs/content/bdl/bdl210797_e.htm", "21:0797")</f>
        <v>21:0797</v>
      </c>
      <c r="D16852" s="1" t="str">
        <f t="shared" si="2507"/>
        <v>21:0224</v>
      </c>
      <c r="E16852" t="s">
        <v>65629</v>
      </c>
      <c r="F16852" t="s">
        <v>65630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 t="s">
        <v>6091</v>
      </c>
      <c r="P16852" t="s">
        <v>22</v>
      </c>
      <c r="Q16852" t="s">
        <v>365</v>
      </c>
    </row>
    <row r="16853" spans="1:17" hidden="1" x14ac:dyDescent="0.25">
      <c r="A16853" t="s">
        <v>65631</v>
      </c>
      <c r="B16853" t="s">
        <v>65632</v>
      </c>
      <c r="C16853" s="1" t="str">
        <f t="shared" si="2510"/>
        <v>21:0797</v>
      </c>
      <c r="D16853" s="1" t="str">
        <f t="shared" si="2507"/>
        <v>21:0224</v>
      </c>
      <c r="E16853" t="s">
        <v>65633</v>
      </c>
      <c r="F16853" t="s">
        <v>65634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 t="s">
        <v>1812</v>
      </c>
      <c r="P16853" t="s">
        <v>583</v>
      </c>
      <c r="Q16853" t="s">
        <v>653</v>
      </c>
    </row>
    <row r="16854" spans="1:17" hidden="1" x14ac:dyDescent="0.25">
      <c r="A16854" t="s">
        <v>65635</v>
      </c>
      <c r="B16854" t="s">
        <v>65636</v>
      </c>
      <c r="C16854" s="1" t="str">
        <f t="shared" si="2510"/>
        <v>21:0797</v>
      </c>
      <c r="D16854" s="1" t="str">
        <f t="shared" si="2507"/>
        <v>21:0224</v>
      </c>
      <c r="E16854" t="s">
        <v>65637</v>
      </c>
      <c r="F16854" t="s">
        <v>65638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 t="s">
        <v>21</v>
      </c>
      <c r="P16854" t="s">
        <v>45</v>
      </c>
      <c r="Q16854" t="s">
        <v>35</v>
      </c>
    </row>
    <row r="16855" spans="1:17" hidden="1" x14ac:dyDescent="0.25">
      <c r="A16855" t="s">
        <v>65639</v>
      </c>
      <c r="B16855" t="s">
        <v>65640</v>
      </c>
      <c r="C16855" s="1" t="str">
        <f t="shared" si="2510"/>
        <v>21:0797</v>
      </c>
      <c r="D16855" s="1" t="str">
        <f t="shared" si="2507"/>
        <v>21:0224</v>
      </c>
      <c r="E16855" t="s">
        <v>65641</v>
      </c>
      <c r="F16855" t="s">
        <v>65642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 t="s">
        <v>10120</v>
      </c>
      <c r="P16855" t="s">
        <v>356</v>
      </c>
      <c r="Q16855" t="s">
        <v>522</v>
      </c>
    </row>
    <row r="16856" spans="1:17" hidden="1" x14ac:dyDescent="0.25">
      <c r="A16856" t="s">
        <v>65643</v>
      </c>
      <c r="B16856" t="s">
        <v>65644</v>
      </c>
      <c r="C16856" s="1" t="str">
        <f t="shared" si="2510"/>
        <v>21:0797</v>
      </c>
      <c r="D16856" s="1" t="str">
        <f t="shared" si="2507"/>
        <v>21:0224</v>
      </c>
      <c r="E16856" t="s">
        <v>65645</v>
      </c>
      <c r="F16856" t="s">
        <v>65646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 t="s">
        <v>7333</v>
      </c>
      <c r="P16856" t="s">
        <v>45</v>
      </c>
      <c r="Q16856" t="s">
        <v>5130</v>
      </c>
    </row>
    <row r="16857" spans="1:17" hidden="1" x14ac:dyDescent="0.25">
      <c r="A16857" t="s">
        <v>65647</v>
      </c>
      <c r="B16857" t="s">
        <v>65648</v>
      </c>
      <c r="C16857" s="1" t="str">
        <f t="shared" si="2510"/>
        <v>21:0797</v>
      </c>
      <c r="D16857" s="1" t="str">
        <f t="shared" si="2507"/>
        <v>21:0224</v>
      </c>
      <c r="E16857" t="s">
        <v>65649</v>
      </c>
      <c r="F16857" t="s">
        <v>65650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 t="s">
        <v>236</v>
      </c>
      <c r="P16857" t="s">
        <v>45</v>
      </c>
      <c r="Q16857" t="s">
        <v>653</v>
      </c>
    </row>
    <row r="16858" spans="1:17" hidden="1" x14ac:dyDescent="0.25">
      <c r="A16858" t="s">
        <v>65651</v>
      </c>
      <c r="B16858" t="s">
        <v>65652</v>
      </c>
      <c r="C16858" s="1" t="str">
        <f t="shared" si="2510"/>
        <v>21:0797</v>
      </c>
      <c r="D16858" s="1" t="str">
        <f t="shared" si="2507"/>
        <v>21:0224</v>
      </c>
      <c r="E16858" t="s">
        <v>65653</v>
      </c>
      <c r="F16858" t="s">
        <v>65654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 t="s">
        <v>2120</v>
      </c>
      <c r="P16858" t="s">
        <v>45</v>
      </c>
      <c r="Q16858" t="s">
        <v>653</v>
      </c>
    </row>
    <row r="16859" spans="1:17" hidden="1" x14ac:dyDescent="0.25">
      <c r="A16859" t="s">
        <v>65655</v>
      </c>
      <c r="B16859" t="s">
        <v>65656</v>
      </c>
      <c r="C16859" s="1" t="str">
        <f t="shared" si="2510"/>
        <v>21:0797</v>
      </c>
      <c r="D16859" s="1" t="str">
        <f t="shared" si="2507"/>
        <v>21:0224</v>
      </c>
      <c r="E16859" t="s">
        <v>65657</v>
      </c>
      <c r="F16859" t="s">
        <v>65658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 t="s">
        <v>21</v>
      </c>
      <c r="P16859" t="s">
        <v>45</v>
      </c>
      <c r="Q16859" t="s">
        <v>522</v>
      </c>
    </row>
    <row r="16860" spans="1:17" hidden="1" x14ac:dyDescent="0.25">
      <c r="A16860" t="s">
        <v>65659</v>
      </c>
      <c r="B16860" t="s">
        <v>65660</v>
      </c>
      <c r="C16860" s="1" t="str">
        <f t="shared" si="2510"/>
        <v>21:0797</v>
      </c>
      <c r="D16860" s="1" t="str">
        <f t="shared" si="2507"/>
        <v>21:0224</v>
      </c>
      <c r="E16860" t="s">
        <v>65661</v>
      </c>
      <c r="F16860" t="s">
        <v>65662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 t="s">
        <v>64</v>
      </c>
      <c r="P16860" t="s">
        <v>45</v>
      </c>
      <c r="Q16860" t="s">
        <v>365</v>
      </c>
    </row>
    <row r="16861" spans="1:17" hidden="1" x14ac:dyDescent="0.25">
      <c r="A16861" t="s">
        <v>65663</v>
      </c>
      <c r="B16861" t="s">
        <v>65664</v>
      </c>
      <c r="C16861" s="1" t="str">
        <f t="shared" si="2510"/>
        <v>21:0797</v>
      </c>
      <c r="D16861" s="1" t="str">
        <f t="shared" si="2507"/>
        <v>21:0224</v>
      </c>
      <c r="E16861" t="s">
        <v>65665</v>
      </c>
      <c r="F16861" t="s">
        <v>65666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 t="s">
        <v>1597</v>
      </c>
      <c r="P16861" t="s">
        <v>45</v>
      </c>
      <c r="Q16861" t="s">
        <v>653</v>
      </c>
    </row>
    <row r="16862" spans="1:17" hidden="1" x14ac:dyDescent="0.25">
      <c r="A16862" t="s">
        <v>65667</v>
      </c>
      <c r="B16862" t="s">
        <v>65668</v>
      </c>
      <c r="C16862" s="1" t="str">
        <f t="shared" si="2510"/>
        <v>21:0797</v>
      </c>
      <c r="D16862" s="1" t="str">
        <f t="shared" si="2507"/>
        <v>21:0224</v>
      </c>
      <c r="E16862" t="s">
        <v>65669</v>
      </c>
      <c r="F16862" t="s">
        <v>65670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 t="s">
        <v>154</v>
      </c>
      <c r="P16862" t="s">
        <v>2212</v>
      </c>
      <c r="Q16862" t="s">
        <v>5130</v>
      </c>
    </row>
    <row r="16863" spans="1:17" hidden="1" x14ac:dyDescent="0.25">
      <c r="A16863" t="s">
        <v>65671</v>
      </c>
      <c r="B16863" t="s">
        <v>65672</v>
      </c>
      <c r="C16863" s="1" t="str">
        <f t="shared" si="2510"/>
        <v>21:0797</v>
      </c>
      <c r="D16863" s="1" t="str">
        <f t="shared" si="2507"/>
        <v>21:0224</v>
      </c>
      <c r="E16863" t="s">
        <v>65669</v>
      </c>
      <c r="F16863" t="s">
        <v>65673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 t="s">
        <v>1818</v>
      </c>
      <c r="P16863" t="s">
        <v>2212</v>
      </c>
      <c r="Q16863" t="s">
        <v>3475</v>
      </c>
    </row>
    <row r="16864" spans="1:17" hidden="1" x14ac:dyDescent="0.25">
      <c r="A16864" t="s">
        <v>65674</v>
      </c>
      <c r="B16864" t="s">
        <v>65675</v>
      </c>
      <c r="C16864" s="1" t="str">
        <f t="shared" si="2510"/>
        <v>21:0797</v>
      </c>
      <c r="D16864" s="1" t="str">
        <f t="shared" si="2507"/>
        <v>21:0224</v>
      </c>
      <c r="E16864" t="s">
        <v>65676</v>
      </c>
      <c r="F16864" t="s">
        <v>65677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 t="s">
        <v>21</v>
      </c>
      <c r="P16864" t="s">
        <v>583</v>
      </c>
      <c r="Q16864" t="s">
        <v>522</v>
      </c>
    </row>
    <row r="16865" spans="1:17" hidden="1" x14ac:dyDescent="0.25">
      <c r="A16865" t="s">
        <v>65678</v>
      </c>
      <c r="B16865" t="s">
        <v>65679</v>
      </c>
      <c r="C16865" s="1" t="str">
        <f t="shared" si="2510"/>
        <v>21:0797</v>
      </c>
      <c r="D16865" s="1" t="str">
        <f t="shared" si="2507"/>
        <v>21:0224</v>
      </c>
      <c r="E16865" t="s">
        <v>65680</v>
      </c>
      <c r="F16865" t="s">
        <v>65681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 t="s">
        <v>244</v>
      </c>
      <c r="P16865" t="s">
        <v>356</v>
      </c>
      <c r="Q16865" t="s">
        <v>365</v>
      </c>
    </row>
    <row r="16866" spans="1:17" hidden="1" x14ac:dyDescent="0.25">
      <c r="A16866" t="s">
        <v>65682</v>
      </c>
      <c r="B16866" t="s">
        <v>65683</v>
      </c>
      <c r="C16866" s="1" t="str">
        <f t="shared" si="2510"/>
        <v>21:0797</v>
      </c>
      <c r="D16866" s="1" t="str">
        <f t="shared" si="2507"/>
        <v>21:0224</v>
      </c>
      <c r="E16866" t="s">
        <v>65684</v>
      </c>
      <c r="F16866" t="s">
        <v>65685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 t="s">
        <v>21</v>
      </c>
      <c r="P16866" t="s">
        <v>45</v>
      </c>
      <c r="Q16866" t="s">
        <v>365</v>
      </c>
    </row>
    <row r="16867" spans="1:17" hidden="1" x14ac:dyDescent="0.25">
      <c r="A16867" t="s">
        <v>65686</v>
      </c>
      <c r="B16867" t="s">
        <v>65687</v>
      </c>
      <c r="C16867" s="1" t="str">
        <f t="shared" si="2510"/>
        <v>21:0797</v>
      </c>
      <c r="D16867" s="1" t="str">
        <f t="shared" si="2507"/>
        <v>21:0224</v>
      </c>
      <c r="E16867" t="s">
        <v>65688</v>
      </c>
      <c r="F16867" t="s">
        <v>65689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 t="s">
        <v>220</v>
      </c>
      <c r="P16867" t="s">
        <v>45</v>
      </c>
      <c r="Q16867" t="s">
        <v>522</v>
      </c>
    </row>
    <row r="16868" spans="1:17" hidden="1" x14ac:dyDescent="0.25">
      <c r="A16868" t="s">
        <v>65690</v>
      </c>
      <c r="B16868" t="s">
        <v>65691</v>
      </c>
      <c r="C16868" s="1" t="str">
        <f t="shared" si="2510"/>
        <v>21:0797</v>
      </c>
      <c r="D16868" s="1" t="str">
        <f t="shared" si="2507"/>
        <v>21:0224</v>
      </c>
      <c r="E16868" t="s">
        <v>65692</v>
      </c>
      <c r="F16868" t="s">
        <v>65693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 t="s">
        <v>21</v>
      </c>
      <c r="P16868" t="s">
        <v>2212</v>
      </c>
      <c r="Q16868" t="s">
        <v>4049</v>
      </c>
    </row>
    <row r="16869" spans="1:17" hidden="1" x14ac:dyDescent="0.25">
      <c r="A16869" t="s">
        <v>65694</v>
      </c>
      <c r="B16869" t="s">
        <v>65695</v>
      </c>
      <c r="C16869" s="1" t="str">
        <f t="shared" si="2510"/>
        <v>21:0797</v>
      </c>
      <c r="D16869" s="1" t="str">
        <f t="shared" si="2507"/>
        <v>21:0224</v>
      </c>
      <c r="E16869" t="s">
        <v>65696</v>
      </c>
      <c r="F16869" t="s">
        <v>65697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 t="s">
        <v>1247</v>
      </c>
      <c r="P16869" t="s">
        <v>45</v>
      </c>
      <c r="Q16869" t="s">
        <v>5130</v>
      </c>
    </row>
    <row r="16870" spans="1:17" hidden="1" x14ac:dyDescent="0.25">
      <c r="A16870" t="s">
        <v>65698</v>
      </c>
      <c r="B16870" t="s">
        <v>65699</v>
      </c>
      <c r="C16870" s="1" t="str">
        <f t="shared" si="2510"/>
        <v>21:0797</v>
      </c>
      <c r="D16870" s="1" t="str">
        <f t="shared" si="2507"/>
        <v>21:0224</v>
      </c>
      <c r="E16870" t="s">
        <v>65700</v>
      </c>
      <c r="F16870" t="s">
        <v>65701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 t="s">
        <v>680</v>
      </c>
      <c r="P16870" t="s">
        <v>583</v>
      </c>
      <c r="Q16870" t="s">
        <v>653</v>
      </c>
    </row>
    <row r="16871" spans="1:17" hidden="1" x14ac:dyDescent="0.25">
      <c r="A16871" t="s">
        <v>65702</v>
      </c>
      <c r="B16871" t="s">
        <v>65703</v>
      </c>
      <c r="C16871" s="1" t="str">
        <f t="shared" si="2510"/>
        <v>21:0797</v>
      </c>
      <c r="D16871" s="1" t="str">
        <f t="shared" si="2507"/>
        <v>21:0224</v>
      </c>
      <c r="E16871" t="s">
        <v>65704</v>
      </c>
      <c r="F16871" t="s">
        <v>65705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 t="s">
        <v>14765</v>
      </c>
      <c r="P16871" t="s">
        <v>1631</v>
      </c>
      <c r="Q16871" t="s">
        <v>3475</v>
      </c>
    </row>
    <row r="16872" spans="1:17" hidden="1" x14ac:dyDescent="0.25">
      <c r="A16872" t="s">
        <v>65706</v>
      </c>
      <c r="B16872" t="s">
        <v>65707</v>
      </c>
      <c r="C16872" s="1" t="str">
        <f t="shared" si="2510"/>
        <v>21:0797</v>
      </c>
      <c r="D16872" s="1" t="str">
        <f t="shared" si="2507"/>
        <v>21:0224</v>
      </c>
      <c r="E16872" t="s">
        <v>65708</v>
      </c>
      <c r="F16872" t="s">
        <v>65709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 t="s">
        <v>7333</v>
      </c>
      <c r="P16872" t="s">
        <v>2212</v>
      </c>
      <c r="Q16872" t="s">
        <v>3475</v>
      </c>
    </row>
    <row r="16873" spans="1:17" hidden="1" x14ac:dyDescent="0.25">
      <c r="A16873" t="s">
        <v>65710</v>
      </c>
      <c r="B16873" t="s">
        <v>65711</v>
      </c>
      <c r="C16873" s="1" t="str">
        <f t="shared" si="2510"/>
        <v>21:0797</v>
      </c>
      <c r="D16873" s="1" t="str">
        <f t="shared" si="2507"/>
        <v>21:0224</v>
      </c>
      <c r="E16873" t="s">
        <v>65712</v>
      </c>
      <c r="F16873" t="s">
        <v>65713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 t="s">
        <v>327</v>
      </c>
      <c r="P16873" t="s">
        <v>1631</v>
      </c>
      <c r="Q16873" t="s">
        <v>653</v>
      </c>
    </row>
    <row r="16874" spans="1:17" hidden="1" x14ac:dyDescent="0.25">
      <c r="A16874" t="s">
        <v>65714</v>
      </c>
      <c r="B16874" t="s">
        <v>65715</v>
      </c>
      <c r="C16874" s="1" t="str">
        <f t="shared" si="2510"/>
        <v>21:0797</v>
      </c>
      <c r="D16874" s="1" t="str">
        <f t="shared" si="2507"/>
        <v>21:0224</v>
      </c>
      <c r="E16874" t="s">
        <v>65716</v>
      </c>
      <c r="F16874" t="s">
        <v>65717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 t="s">
        <v>21</v>
      </c>
      <c r="P16874" t="s">
        <v>1515</v>
      </c>
      <c r="Q16874" t="s">
        <v>4049</v>
      </c>
    </row>
    <row r="16875" spans="1:17" hidden="1" x14ac:dyDescent="0.25">
      <c r="A16875" t="s">
        <v>65718</v>
      </c>
      <c r="B16875" t="s">
        <v>65719</v>
      </c>
      <c r="C16875" s="1" t="str">
        <f t="shared" si="2510"/>
        <v>21:0797</v>
      </c>
      <c r="D16875" s="1" t="str">
        <f t="shared" si="2507"/>
        <v>21:0224</v>
      </c>
      <c r="E16875" t="s">
        <v>65720</v>
      </c>
      <c r="F16875" t="s">
        <v>65721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 t="s">
        <v>551</v>
      </c>
      <c r="P16875" t="s">
        <v>356</v>
      </c>
      <c r="Q16875" t="s">
        <v>653</v>
      </c>
    </row>
    <row r="16876" spans="1:17" hidden="1" x14ac:dyDescent="0.25">
      <c r="A16876" t="s">
        <v>65722</v>
      </c>
      <c r="B16876" t="s">
        <v>65723</v>
      </c>
      <c r="C16876" s="1" t="str">
        <f t="shared" si="2510"/>
        <v>21:0797</v>
      </c>
      <c r="D16876" s="1" t="str">
        <f t="shared" si="2507"/>
        <v>21:0224</v>
      </c>
      <c r="E16876" t="s">
        <v>65724</v>
      </c>
      <c r="F16876" t="s">
        <v>65725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 t="s">
        <v>689</v>
      </c>
      <c r="P16876" t="s">
        <v>391</v>
      </c>
      <c r="Q16876" t="s">
        <v>653</v>
      </c>
    </row>
    <row r="16877" spans="1:17" hidden="1" x14ac:dyDescent="0.25">
      <c r="A16877" t="s">
        <v>65726</v>
      </c>
      <c r="B16877" t="s">
        <v>65727</v>
      </c>
      <c r="C16877" s="1" t="str">
        <f t="shared" si="2510"/>
        <v>21:0797</v>
      </c>
      <c r="D16877" s="1" t="str">
        <f t="shared" si="2507"/>
        <v>21:0224</v>
      </c>
      <c r="E16877" t="s">
        <v>65728</v>
      </c>
      <c r="F16877" t="s">
        <v>65729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 t="s">
        <v>6091</v>
      </c>
      <c r="P16877" t="s">
        <v>45</v>
      </c>
      <c r="Q16877" t="s">
        <v>653</v>
      </c>
    </row>
    <row r="16878" spans="1:17" hidden="1" x14ac:dyDescent="0.25">
      <c r="A16878" t="s">
        <v>65730</v>
      </c>
      <c r="B16878" t="s">
        <v>65731</v>
      </c>
      <c r="C16878" s="1" t="str">
        <f t="shared" si="2510"/>
        <v>21:0797</v>
      </c>
      <c r="D16878" s="1" t="str">
        <f t="shared" si="2507"/>
        <v>21:0224</v>
      </c>
      <c r="E16878" t="s">
        <v>65732</v>
      </c>
      <c r="F16878" t="s">
        <v>65733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 t="s">
        <v>370</v>
      </c>
      <c r="P16878" t="s">
        <v>356</v>
      </c>
      <c r="Q16878" t="s">
        <v>365</v>
      </c>
    </row>
    <row r="16879" spans="1:17" hidden="1" x14ac:dyDescent="0.25">
      <c r="A16879" t="s">
        <v>65734</v>
      </c>
      <c r="B16879" t="s">
        <v>65735</v>
      </c>
      <c r="C16879" s="1" t="str">
        <f t="shared" si="2510"/>
        <v>21:0797</v>
      </c>
      <c r="D16879" s="1" t="str">
        <f>HYPERLINK("http://geochem.nrcan.gc.ca/cdogs/content/svy/svy_e.htm", "")</f>
        <v/>
      </c>
      <c r="G16879" s="1" t="str">
        <f>HYPERLINK("http://geochem.nrcan.gc.ca/cdogs/content/cr_/cr_00089_e.htm", "89")</f>
        <v>89</v>
      </c>
      <c r="J16879" t="s">
        <v>11703</v>
      </c>
      <c r="K16879" t="s">
        <v>11704</v>
      </c>
      <c r="O16879" t="s">
        <v>6000</v>
      </c>
      <c r="P16879" t="s">
        <v>5755</v>
      </c>
      <c r="Q16879" t="s">
        <v>392</v>
      </c>
    </row>
    <row r="16880" spans="1:17" hidden="1" x14ac:dyDescent="0.25">
      <c r="A16880" t="s">
        <v>65736</v>
      </c>
      <c r="B16880" t="s">
        <v>65737</v>
      </c>
      <c r="C16880" s="1" t="str">
        <f t="shared" si="2510"/>
        <v>21:0797</v>
      </c>
      <c r="D16880" s="1" t="str">
        <f t="shared" ref="D16880:D16885" si="2511">HYPERLINK("http://geochem.nrcan.gc.ca/cdogs/content/svy/svy210224_e.htm", "21:0224")</f>
        <v>21:0224</v>
      </c>
      <c r="E16880" t="s">
        <v>65738</v>
      </c>
      <c r="F16880" t="s">
        <v>65739</v>
      </c>
      <c r="H16880">
        <v>63.622139199999999</v>
      </c>
      <c r="I16880">
        <v>-131.8217124</v>
      </c>
      <c r="J16880" s="1" t="str">
        <f t="shared" ref="J16880:J16885" si="2512">HYPERLINK("http://geochem.nrcan.gc.ca/cdogs/content/kwd/kwd020018_e.htm", "Fluid (stream)")</f>
        <v>Fluid (stream)</v>
      </c>
      <c r="K16880" s="1" t="str">
        <f t="shared" ref="K16880:K16885" si="2513">HYPERLINK("http://geochem.nrcan.gc.ca/cdogs/content/kwd/kwd080007_e.htm", "Untreated Water")</f>
        <v>Untreated Water</v>
      </c>
      <c r="O16880" t="s">
        <v>7174</v>
      </c>
      <c r="P16880" t="s">
        <v>356</v>
      </c>
      <c r="Q16880" t="s">
        <v>198</v>
      </c>
    </row>
    <row r="16881" spans="1:17" hidden="1" x14ac:dyDescent="0.25">
      <c r="A16881" t="s">
        <v>65740</v>
      </c>
      <c r="B16881" t="s">
        <v>65741</v>
      </c>
      <c r="C16881" s="1" t="str">
        <f t="shared" si="2510"/>
        <v>21:0797</v>
      </c>
      <c r="D16881" s="1" t="str">
        <f t="shared" si="2511"/>
        <v>21:0224</v>
      </c>
      <c r="E16881" t="s">
        <v>65742</v>
      </c>
      <c r="F16881" t="s">
        <v>65743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 t="s">
        <v>76</v>
      </c>
      <c r="P16881" t="s">
        <v>22</v>
      </c>
      <c r="Q16881" t="s">
        <v>522</v>
      </c>
    </row>
    <row r="16882" spans="1:17" hidden="1" x14ac:dyDescent="0.25">
      <c r="A16882" t="s">
        <v>65744</v>
      </c>
      <c r="B16882" t="s">
        <v>65745</v>
      </c>
      <c r="C16882" s="1" t="str">
        <f t="shared" si="2510"/>
        <v>21:0797</v>
      </c>
      <c r="D16882" s="1" t="str">
        <f t="shared" si="2511"/>
        <v>21:0224</v>
      </c>
      <c r="E16882" t="s">
        <v>65746</v>
      </c>
      <c r="F16882" t="s">
        <v>65747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 t="s">
        <v>244</v>
      </c>
      <c r="P16882" t="s">
        <v>356</v>
      </c>
      <c r="Q16882" t="s">
        <v>653</v>
      </c>
    </row>
    <row r="16883" spans="1:17" hidden="1" x14ac:dyDescent="0.25">
      <c r="A16883" t="s">
        <v>65748</v>
      </c>
      <c r="B16883" t="s">
        <v>65749</v>
      </c>
      <c r="C16883" s="1" t="str">
        <f t="shared" si="2510"/>
        <v>21:0797</v>
      </c>
      <c r="D16883" s="1" t="str">
        <f t="shared" si="2511"/>
        <v>21:0224</v>
      </c>
      <c r="E16883" t="s">
        <v>65750</v>
      </c>
      <c r="F16883" t="s">
        <v>65751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 t="s">
        <v>21</v>
      </c>
      <c r="P16883" t="s">
        <v>45</v>
      </c>
      <c r="Q16883" t="s">
        <v>23</v>
      </c>
    </row>
    <row r="16884" spans="1:17" hidden="1" x14ac:dyDescent="0.25">
      <c r="A16884" t="s">
        <v>65752</v>
      </c>
      <c r="B16884" t="s">
        <v>65753</v>
      </c>
      <c r="C16884" s="1" t="str">
        <f t="shared" si="2510"/>
        <v>21:0797</v>
      </c>
      <c r="D16884" s="1" t="str">
        <f t="shared" si="2511"/>
        <v>21:0224</v>
      </c>
      <c r="E16884" t="s">
        <v>65754</v>
      </c>
      <c r="F16884" t="s">
        <v>65755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 t="s">
        <v>21</v>
      </c>
      <c r="P16884" t="s">
        <v>356</v>
      </c>
      <c r="Q16884" t="s">
        <v>398</v>
      </c>
    </row>
    <row r="16885" spans="1:17" hidden="1" x14ac:dyDescent="0.25">
      <c r="A16885" t="s">
        <v>65756</v>
      </c>
      <c r="B16885" t="s">
        <v>65757</v>
      </c>
      <c r="C16885" s="1" t="str">
        <f t="shared" si="2510"/>
        <v>21:0797</v>
      </c>
      <c r="D16885" s="1" t="str">
        <f t="shared" si="2511"/>
        <v>21:0224</v>
      </c>
      <c r="E16885" t="s">
        <v>65754</v>
      </c>
      <c r="F16885" t="s">
        <v>65758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 t="s">
        <v>21</v>
      </c>
      <c r="P16885" t="s">
        <v>356</v>
      </c>
      <c r="Q16885" t="s">
        <v>653</v>
      </c>
    </row>
    <row r="16886" spans="1:17" hidden="1" x14ac:dyDescent="0.25">
      <c r="A16886" t="s">
        <v>65759</v>
      </c>
      <c r="B16886" t="s">
        <v>65760</v>
      </c>
      <c r="C16886" s="1" t="str">
        <f t="shared" si="2510"/>
        <v>21:0797</v>
      </c>
      <c r="D16886" s="1" t="str">
        <f>HYPERLINK("http://geochem.nrcan.gc.ca/cdogs/content/svy/svy_e.htm", "")</f>
        <v/>
      </c>
      <c r="G16886" s="1" t="str">
        <f>HYPERLINK("http://geochem.nrcan.gc.ca/cdogs/content/cr_/cr_00087_e.htm", "87")</f>
        <v>87</v>
      </c>
      <c r="J16886" t="s">
        <v>11703</v>
      </c>
      <c r="K16886" t="s">
        <v>11704</v>
      </c>
      <c r="O16886" t="s">
        <v>2129</v>
      </c>
      <c r="P16886" t="s">
        <v>583</v>
      </c>
      <c r="Q16886" t="s">
        <v>522</v>
      </c>
    </row>
    <row r="16887" spans="1:17" hidden="1" x14ac:dyDescent="0.25">
      <c r="A16887" t="s">
        <v>65761</v>
      </c>
      <c r="B16887" t="s">
        <v>65762</v>
      </c>
      <c r="C16887" s="1" t="str">
        <f t="shared" si="2510"/>
        <v>21:0797</v>
      </c>
      <c r="D16887" s="1" t="str">
        <f t="shared" ref="D16887:D16913" si="2514">HYPERLINK("http://geochem.nrcan.gc.ca/cdogs/content/svy/svy210224_e.htm", "21:0224")</f>
        <v>21:0224</v>
      </c>
      <c r="E16887" t="s">
        <v>65763</v>
      </c>
      <c r="F16887" t="s">
        <v>65764</v>
      </c>
      <c r="H16887">
        <v>63.685511300000002</v>
      </c>
      <c r="I16887">
        <v>-131.63301229999999</v>
      </c>
      <c r="J16887" s="1" t="str">
        <f t="shared" ref="J16887:J16913" si="2515">HYPERLINK("http://geochem.nrcan.gc.ca/cdogs/content/kwd/kwd020018_e.htm", "Fluid (stream)")</f>
        <v>Fluid (stream)</v>
      </c>
      <c r="K16887" s="1" t="str">
        <f t="shared" ref="K16887:K16913" si="2516">HYPERLINK("http://geochem.nrcan.gc.ca/cdogs/content/kwd/kwd080007_e.htm", "Untreated Water")</f>
        <v>Untreated Water</v>
      </c>
      <c r="O16887" t="s">
        <v>21</v>
      </c>
      <c r="P16887" t="s">
        <v>22</v>
      </c>
      <c r="Q16887" t="s">
        <v>522</v>
      </c>
    </row>
    <row r="16888" spans="1:17" hidden="1" x14ac:dyDescent="0.25">
      <c r="A16888" t="s">
        <v>65765</v>
      </c>
      <c r="B16888" t="s">
        <v>65766</v>
      </c>
      <c r="C16888" s="1" t="str">
        <f t="shared" si="2510"/>
        <v>21:0797</v>
      </c>
      <c r="D16888" s="1" t="str">
        <f t="shared" si="2514"/>
        <v>21:0224</v>
      </c>
      <c r="E16888" t="s">
        <v>65767</v>
      </c>
      <c r="F16888" t="s">
        <v>65768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 t="s">
        <v>21</v>
      </c>
      <c r="P16888" t="s">
        <v>356</v>
      </c>
      <c r="Q16888" t="s">
        <v>29</v>
      </c>
    </row>
    <row r="16889" spans="1:17" hidden="1" x14ac:dyDescent="0.25">
      <c r="A16889" t="s">
        <v>65769</v>
      </c>
      <c r="B16889" t="s">
        <v>65770</v>
      </c>
      <c r="C16889" s="1" t="str">
        <f t="shared" si="2510"/>
        <v>21:0797</v>
      </c>
      <c r="D16889" s="1" t="str">
        <f t="shared" si="2514"/>
        <v>21:0224</v>
      </c>
      <c r="E16889" t="s">
        <v>65771</v>
      </c>
      <c r="F16889" t="s">
        <v>65772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 t="s">
        <v>2120</v>
      </c>
      <c r="P16889" t="s">
        <v>356</v>
      </c>
      <c r="Q16889" t="s">
        <v>5130</v>
      </c>
    </row>
    <row r="16890" spans="1:17" hidden="1" x14ac:dyDescent="0.25">
      <c r="A16890" t="s">
        <v>65773</v>
      </c>
      <c r="B16890" t="s">
        <v>65774</v>
      </c>
      <c r="C16890" s="1" t="str">
        <f t="shared" si="2510"/>
        <v>21:0797</v>
      </c>
      <c r="D16890" s="1" t="str">
        <f t="shared" si="2514"/>
        <v>21:0224</v>
      </c>
      <c r="E16890" t="s">
        <v>65775</v>
      </c>
      <c r="F16890" t="s">
        <v>65776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 t="s">
        <v>244</v>
      </c>
      <c r="P16890" t="s">
        <v>356</v>
      </c>
      <c r="Q16890" t="s">
        <v>398</v>
      </c>
    </row>
    <row r="16891" spans="1:17" hidden="1" x14ac:dyDescent="0.25">
      <c r="A16891" t="s">
        <v>65777</v>
      </c>
      <c r="B16891" t="s">
        <v>65778</v>
      </c>
      <c r="C16891" s="1" t="str">
        <f t="shared" si="2510"/>
        <v>21:0797</v>
      </c>
      <c r="D16891" s="1" t="str">
        <f t="shared" si="2514"/>
        <v>21:0224</v>
      </c>
      <c r="E16891" t="s">
        <v>65779</v>
      </c>
      <c r="F16891" t="s">
        <v>65780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 t="s">
        <v>21</v>
      </c>
      <c r="P16891" t="s">
        <v>45</v>
      </c>
      <c r="Q16891" t="s">
        <v>29</v>
      </c>
    </row>
    <row r="16892" spans="1:17" hidden="1" x14ac:dyDescent="0.25">
      <c r="A16892" t="s">
        <v>65781</v>
      </c>
      <c r="B16892" t="s">
        <v>65782</v>
      </c>
      <c r="C16892" s="1" t="str">
        <f t="shared" si="2510"/>
        <v>21:0797</v>
      </c>
      <c r="D16892" s="1" t="str">
        <f t="shared" si="2514"/>
        <v>21:0224</v>
      </c>
      <c r="E16892" t="s">
        <v>65783</v>
      </c>
      <c r="F16892" t="s">
        <v>65784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 t="s">
        <v>21</v>
      </c>
      <c r="P16892" t="s">
        <v>45</v>
      </c>
      <c r="Q16892" t="s">
        <v>392</v>
      </c>
    </row>
    <row r="16893" spans="1:17" hidden="1" x14ac:dyDescent="0.25">
      <c r="A16893" t="s">
        <v>65785</v>
      </c>
      <c r="B16893" t="s">
        <v>65786</v>
      </c>
      <c r="C16893" s="1" t="str">
        <f t="shared" si="2510"/>
        <v>21:0797</v>
      </c>
      <c r="D16893" s="1" t="str">
        <f t="shared" si="2514"/>
        <v>21:0224</v>
      </c>
      <c r="E16893" t="s">
        <v>65787</v>
      </c>
      <c r="F16893" t="s">
        <v>65788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 t="s">
        <v>21</v>
      </c>
      <c r="P16893" t="s">
        <v>356</v>
      </c>
      <c r="Q16893" t="s">
        <v>653</v>
      </c>
    </row>
    <row r="16894" spans="1:17" hidden="1" x14ac:dyDescent="0.25">
      <c r="A16894" t="s">
        <v>65789</v>
      </c>
      <c r="B16894" t="s">
        <v>65790</v>
      </c>
      <c r="C16894" s="1" t="str">
        <f t="shared" si="2510"/>
        <v>21:0797</v>
      </c>
      <c r="D16894" s="1" t="str">
        <f t="shared" si="2514"/>
        <v>21:0224</v>
      </c>
      <c r="E16894" t="s">
        <v>65791</v>
      </c>
      <c r="F16894" t="s">
        <v>65792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 t="s">
        <v>21</v>
      </c>
      <c r="P16894" t="s">
        <v>22</v>
      </c>
      <c r="Q16894" t="s">
        <v>3475</v>
      </c>
    </row>
    <row r="16895" spans="1:17" hidden="1" x14ac:dyDescent="0.25">
      <c r="A16895" t="s">
        <v>65793</v>
      </c>
      <c r="B16895" t="s">
        <v>65794</v>
      </c>
      <c r="C16895" s="1" t="str">
        <f t="shared" si="2510"/>
        <v>21:0797</v>
      </c>
      <c r="D16895" s="1" t="str">
        <f t="shared" si="2514"/>
        <v>21:0224</v>
      </c>
      <c r="E16895" t="s">
        <v>65795</v>
      </c>
      <c r="F16895" t="s">
        <v>65796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 t="s">
        <v>21</v>
      </c>
      <c r="P16895" t="s">
        <v>22</v>
      </c>
      <c r="Q16895" t="s">
        <v>653</v>
      </c>
    </row>
    <row r="16896" spans="1:17" hidden="1" x14ac:dyDescent="0.25">
      <c r="A16896" t="s">
        <v>65797</v>
      </c>
      <c r="B16896" t="s">
        <v>65798</v>
      </c>
      <c r="C16896" s="1" t="str">
        <f t="shared" si="2510"/>
        <v>21:0797</v>
      </c>
      <c r="D16896" s="1" t="str">
        <f t="shared" si="2514"/>
        <v>21:0224</v>
      </c>
      <c r="E16896" t="s">
        <v>65799</v>
      </c>
      <c r="F16896" t="s">
        <v>65800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 t="s">
        <v>225</v>
      </c>
      <c r="P16896" t="s">
        <v>356</v>
      </c>
      <c r="Q16896" t="s">
        <v>653</v>
      </c>
    </row>
    <row r="16897" spans="1:17" hidden="1" x14ac:dyDescent="0.25">
      <c r="A16897" t="s">
        <v>65801</v>
      </c>
      <c r="B16897" t="s">
        <v>65802</v>
      </c>
      <c r="C16897" s="1" t="str">
        <f t="shared" si="2510"/>
        <v>21:0797</v>
      </c>
      <c r="D16897" s="1" t="str">
        <f t="shared" si="2514"/>
        <v>21:0224</v>
      </c>
      <c r="E16897" t="s">
        <v>65803</v>
      </c>
      <c r="F16897" t="s">
        <v>65804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 t="s">
        <v>21</v>
      </c>
      <c r="P16897" t="s">
        <v>22</v>
      </c>
      <c r="Q16897" t="s">
        <v>365</v>
      </c>
    </row>
    <row r="16898" spans="1:17" hidden="1" x14ac:dyDescent="0.25">
      <c r="A16898" t="s">
        <v>65805</v>
      </c>
      <c r="B16898" t="s">
        <v>65806</v>
      </c>
      <c r="C16898" s="1" t="str">
        <f t="shared" si="2510"/>
        <v>21:0797</v>
      </c>
      <c r="D16898" s="1" t="str">
        <f t="shared" si="2514"/>
        <v>21:0224</v>
      </c>
      <c r="E16898" t="s">
        <v>65807</v>
      </c>
      <c r="F16898" t="s">
        <v>65808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 t="s">
        <v>21</v>
      </c>
      <c r="P16898" t="s">
        <v>356</v>
      </c>
      <c r="Q16898" t="s">
        <v>522</v>
      </c>
    </row>
    <row r="16899" spans="1:17" hidden="1" x14ac:dyDescent="0.25">
      <c r="A16899" t="s">
        <v>65809</v>
      </c>
      <c r="B16899" t="s">
        <v>65810</v>
      </c>
      <c r="C16899" s="1" t="str">
        <f t="shared" si="2510"/>
        <v>21:0797</v>
      </c>
      <c r="D16899" s="1" t="str">
        <f t="shared" si="2514"/>
        <v>21:0224</v>
      </c>
      <c r="E16899" t="s">
        <v>65811</v>
      </c>
      <c r="F16899" t="s">
        <v>65812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 t="s">
        <v>21</v>
      </c>
      <c r="P16899" t="s">
        <v>45</v>
      </c>
      <c r="Q16899" t="s">
        <v>398</v>
      </c>
    </row>
    <row r="16900" spans="1:17" hidden="1" x14ac:dyDescent="0.25">
      <c r="A16900" t="s">
        <v>65813</v>
      </c>
      <c r="B16900" t="s">
        <v>65814</v>
      </c>
      <c r="C16900" s="1" t="str">
        <f t="shared" si="2510"/>
        <v>21:0797</v>
      </c>
      <c r="D16900" s="1" t="str">
        <f t="shared" si="2514"/>
        <v>21:0224</v>
      </c>
      <c r="E16900" t="s">
        <v>65815</v>
      </c>
      <c r="F16900" t="s">
        <v>65816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 t="s">
        <v>21</v>
      </c>
      <c r="P16900" t="s">
        <v>631</v>
      </c>
      <c r="Q16900" t="s">
        <v>365</v>
      </c>
    </row>
    <row r="16901" spans="1:17" hidden="1" x14ac:dyDescent="0.25">
      <c r="A16901" t="s">
        <v>65817</v>
      </c>
      <c r="B16901" t="s">
        <v>65818</v>
      </c>
      <c r="C16901" s="1" t="str">
        <f t="shared" si="2510"/>
        <v>21:0797</v>
      </c>
      <c r="D16901" s="1" t="str">
        <f t="shared" si="2514"/>
        <v>21:0224</v>
      </c>
      <c r="E16901" t="s">
        <v>65819</v>
      </c>
      <c r="F16901" t="s">
        <v>65820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 t="s">
        <v>21</v>
      </c>
      <c r="P16901" t="s">
        <v>658</v>
      </c>
      <c r="Q16901" t="s">
        <v>46</v>
      </c>
    </row>
    <row r="16902" spans="1:17" hidden="1" x14ac:dyDescent="0.25">
      <c r="A16902" t="s">
        <v>65821</v>
      </c>
      <c r="B16902" t="s">
        <v>65822</v>
      </c>
      <c r="C16902" s="1" t="str">
        <f t="shared" si="2510"/>
        <v>21:0797</v>
      </c>
      <c r="D16902" s="1" t="str">
        <f t="shared" si="2514"/>
        <v>21:0224</v>
      </c>
      <c r="E16902" t="s">
        <v>65823</v>
      </c>
      <c r="F16902" t="s">
        <v>65824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 t="s">
        <v>220</v>
      </c>
      <c r="P16902" t="s">
        <v>356</v>
      </c>
      <c r="Q16902" t="s">
        <v>35</v>
      </c>
    </row>
    <row r="16903" spans="1:17" hidden="1" x14ac:dyDescent="0.25">
      <c r="A16903" t="s">
        <v>65825</v>
      </c>
      <c r="B16903" t="s">
        <v>65826</v>
      </c>
      <c r="C16903" s="1" t="str">
        <f t="shared" si="2510"/>
        <v>21:0797</v>
      </c>
      <c r="D16903" s="1" t="str">
        <f t="shared" si="2514"/>
        <v>21:0224</v>
      </c>
      <c r="E16903" t="s">
        <v>65827</v>
      </c>
      <c r="F16903" t="s">
        <v>65828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 t="s">
        <v>1597</v>
      </c>
      <c r="P16903" t="s">
        <v>583</v>
      </c>
      <c r="Q16903" t="s">
        <v>398</v>
      </c>
    </row>
    <row r="16904" spans="1:17" hidden="1" x14ac:dyDescent="0.25">
      <c r="A16904" t="s">
        <v>65829</v>
      </c>
      <c r="B16904" t="s">
        <v>65830</v>
      </c>
      <c r="C16904" s="1" t="str">
        <f t="shared" si="2510"/>
        <v>21:0797</v>
      </c>
      <c r="D16904" s="1" t="str">
        <f t="shared" si="2514"/>
        <v>21:0224</v>
      </c>
      <c r="E16904" t="s">
        <v>65827</v>
      </c>
      <c r="F16904" t="s">
        <v>65831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 t="s">
        <v>311</v>
      </c>
      <c r="P16904" t="s">
        <v>2212</v>
      </c>
      <c r="Q16904" t="s">
        <v>398</v>
      </c>
    </row>
    <row r="16905" spans="1:17" hidden="1" x14ac:dyDescent="0.25">
      <c r="A16905" t="s">
        <v>65832</v>
      </c>
      <c r="B16905" t="s">
        <v>65833</v>
      </c>
      <c r="C16905" s="1" t="str">
        <f t="shared" si="2510"/>
        <v>21:0797</v>
      </c>
      <c r="D16905" s="1" t="str">
        <f t="shared" si="2514"/>
        <v>21:0224</v>
      </c>
      <c r="E16905" t="s">
        <v>65834</v>
      </c>
      <c r="F16905" t="s">
        <v>65835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 t="s">
        <v>21</v>
      </c>
      <c r="P16905" t="s">
        <v>45</v>
      </c>
      <c r="Q16905" t="s">
        <v>23</v>
      </c>
    </row>
    <row r="16906" spans="1:17" hidden="1" x14ac:dyDescent="0.25">
      <c r="A16906" t="s">
        <v>65836</v>
      </c>
      <c r="B16906" t="s">
        <v>65837</v>
      </c>
      <c r="C16906" s="1" t="str">
        <f t="shared" si="2510"/>
        <v>21:0797</v>
      </c>
      <c r="D16906" s="1" t="str">
        <f t="shared" si="2514"/>
        <v>21:0224</v>
      </c>
      <c r="E16906" t="s">
        <v>65838</v>
      </c>
      <c r="F16906" t="s">
        <v>65839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 t="s">
        <v>680</v>
      </c>
      <c r="P16906" t="s">
        <v>3857</v>
      </c>
      <c r="Q16906" t="s">
        <v>6243</v>
      </c>
    </row>
    <row r="16907" spans="1:17" hidden="1" x14ac:dyDescent="0.25">
      <c r="A16907" t="s">
        <v>65840</v>
      </c>
      <c r="B16907" t="s">
        <v>65841</v>
      </c>
      <c r="C16907" s="1" t="str">
        <f t="shared" si="2510"/>
        <v>21:0797</v>
      </c>
      <c r="D16907" s="1" t="str">
        <f t="shared" si="2514"/>
        <v>21:0224</v>
      </c>
      <c r="E16907" t="s">
        <v>65842</v>
      </c>
      <c r="F16907" t="s">
        <v>65843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 t="s">
        <v>21</v>
      </c>
      <c r="P16907" t="s">
        <v>583</v>
      </c>
      <c r="Q16907" t="s">
        <v>392</v>
      </c>
    </row>
    <row r="16908" spans="1:17" hidden="1" x14ac:dyDescent="0.25">
      <c r="A16908" t="s">
        <v>65844</v>
      </c>
      <c r="B16908" t="s">
        <v>65845</v>
      </c>
      <c r="C16908" s="1" t="str">
        <f t="shared" si="2510"/>
        <v>21:0797</v>
      </c>
      <c r="D16908" s="1" t="str">
        <f t="shared" si="2514"/>
        <v>21:0224</v>
      </c>
      <c r="E16908" t="s">
        <v>65846</v>
      </c>
      <c r="F16908" t="s">
        <v>65847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 t="s">
        <v>9521</v>
      </c>
      <c r="P16908" t="s">
        <v>583</v>
      </c>
      <c r="Q16908" t="s">
        <v>46</v>
      </c>
    </row>
    <row r="16909" spans="1:17" hidden="1" x14ac:dyDescent="0.25">
      <c r="A16909" t="s">
        <v>65848</v>
      </c>
      <c r="B16909" t="s">
        <v>65849</v>
      </c>
      <c r="C16909" s="1" t="str">
        <f t="shared" si="2510"/>
        <v>21:0797</v>
      </c>
      <c r="D16909" s="1" t="str">
        <f t="shared" si="2514"/>
        <v>21:0224</v>
      </c>
      <c r="E16909" t="s">
        <v>65850</v>
      </c>
      <c r="F16909" t="s">
        <v>65851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 t="s">
        <v>21</v>
      </c>
      <c r="P16909" t="s">
        <v>1515</v>
      </c>
      <c r="Q16909" t="s">
        <v>46</v>
      </c>
    </row>
    <row r="16910" spans="1:17" hidden="1" x14ac:dyDescent="0.25">
      <c r="A16910" t="s">
        <v>65852</v>
      </c>
      <c r="B16910" t="s">
        <v>65853</v>
      </c>
      <c r="C16910" s="1" t="str">
        <f t="shared" si="2510"/>
        <v>21:0797</v>
      </c>
      <c r="D16910" s="1" t="str">
        <f t="shared" si="2514"/>
        <v>21:0224</v>
      </c>
      <c r="E16910" t="s">
        <v>65854</v>
      </c>
      <c r="F16910" t="s">
        <v>65855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 t="s">
        <v>21</v>
      </c>
      <c r="P16910" t="s">
        <v>2943</v>
      </c>
      <c r="Q16910" t="s">
        <v>189</v>
      </c>
    </row>
    <row r="16911" spans="1:17" hidden="1" x14ac:dyDescent="0.25">
      <c r="A16911" t="s">
        <v>65856</v>
      </c>
      <c r="B16911" t="s">
        <v>65857</v>
      </c>
      <c r="C16911" s="1" t="str">
        <f t="shared" si="2510"/>
        <v>21:0797</v>
      </c>
      <c r="D16911" s="1" t="str">
        <f t="shared" si="2514"/>
        <v>21:0224</v>
      </c>
      <c r="E16911" t="s">
        <v>65858</v>
      </c>
      <c r="F16911" t="s">
        <v>65859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 t="s">
        <v>21</v>
      </c>
      <c r="P16911" t="s">
        <v>2943</v>
      </c>
      <c r="Q16911" t="s">
        <v>29</v>
      </c>
    </row>
    <row r="16912" spans="1:17" hidden="1" x14ac:dyDescent="0.25">
      <c r="A16912" t="s">
        <v>65860</v>
      </c>
      <c r="B16912" t="s">
        <v>65861</v>
      </c>
      <c r="C16912" s="1" t="str">
        <f t="shared" si="2510"/>
        <v>21:0797</v>
      </c>
      <c r="D16912" s="1" t="str">
        <f t="shared" si="2514"/>
        <v>21:0224</v>
      </c>
      <c r="E16912" t="s">
        <v>65862</v>
      </c>
      <c r="F16912" t="s">
        <v>65863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 t="s">
        <v>21</v>
      </c>
      <c r="P16912" t="s">
        <v>391</v>
      </c>
      <c r="Q16912" t="s">
        <v>29</v>
      </c>
    </row>
    <row r="16913" spans="1:17" hidden="1" x14ac:dyDescent="0.25">
      <c r="A16913" t="s">
        <v>65864</v>
      </c>
      <c r="B16913" t="s">
        <v>65865</v>
      </c>
      <c r="C16913" s="1" t="str">
        <f t="shared" si="2510"/>
        <v>21:0797</v>
      </c>
      <c r="D16913" s="1" t="str">
        <f t="shared" si="2514"/>
        <v>21:0224</v>
      </c>
      <c r="E16913" t="s">
        <v>65866</v>
      </c>
      <c r="F16913" t="s">
        <v>65867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 t="s">
        <v>21</v>
      </c>
      <c r="P16913" t="s">
        <v>1515</v>
      </c>
      <c r="Q16913" t="s">
        <v>46</v>
      </c>
    </row>
    <row r="16914" spans="1:17" hidden="1" x14ac:dyDescent="0.25">
      <c r="A16914" t="s">
        <v>65868</v>
      </c>
      <c r="B16914" t="s">
        <v>65869</v>
      </c>
      <c r="C16914" s="1" t="str">
        <f t="shared" si="2510"/>
        <v>21:0797</v>
      </c>
      <c r="D16914" s="1" t="str">
        <f>HYPERLINK("http://geochem.nrcan.gc.ca/cdogs/content/svy/svy_e.htm", "")</f>
        <v/>
      </c>
      <c r="G16914" s="1" t="str">
        <f>HYPERLINK("http://geochem.nrcan.gc.ca/cdogs/content/cr_/cr_00088_e.htm", "88")</f>
        <v>88</v>
      </c>
      <c r="J16914" t="s">
        <v>11703</v>
      </c>
      <c r="K16914" t="s">
        <v>11704</v>
      </c>
      <c r="O16914" t="s">
        <v>21</v>
      </c>
      <c r="P16914" t="s">
        <v>391</v>
      </c>
      <c r="Q16914" t="s">
        <v>398</v>
      </c>
    </row>
    <row r="16915" spans="1:17" hidden="1" x14ac:dyDescent="0.25">
      <c r="A16915" t="s">
        <v>65870</v>
      </c>
      <c r="B16915" t="s">
        <v>65871</v>
      </c>
      <c r="C16915" s="1" t="str">
        <f t="shared" si="2510"/>
        <v>21:0797</v>
      </c>
      <c r="D16915" s="1" t="str">
        <f t="shared" ref="D16915:D16935" si="2517">HYPERLINK("http://geochem.nrcan.gc.ca/cdogs/content/svy/svy210224_e.htm", "21:0224")</f>
        <v>21:0224</v>
      </c>
      <c r="E16915" t="s">
        <v>65872</v>
      </c>
      <c r="F16915" t="s">
        <v>65873</v>
      </c>
      <c r="H16915">
        <v>63.501814199999998</v>
      </c>
      <c r="I16915">
        <v>-131.4591542</v>
      </c>
      <c r="J16915" s="1" t="str">
        <f t="shared" ref="J16915:J16935" si="2518">HYPERLINK("http://geochem.nrcan.gc.ca/cdogs/content/kwd/kwd020018_e.htm", "Fluid (stream)")</f>
        <v>Fluid (stream)</v>
      </c>
      <c r="K16915" s="1" t="str">
        <f t="shared" ref="K16915:K16935" si="2519">HYPERLINK("http://geochem.nrcan.gc.ca/cdogs/content/kwd/kwd080007_e.htm", "Untreated Water")</f>
        <v>Untreated Water</v>
      </c>
      <c r="O16915" t="s">
        <v>21</v>
      </c>
      <c r="P16915" t="s">
        <v>658</v>
      </c>
      <c r="Q16915" t="s">
        <v>35</v>
      </c>
    </row>
    <row r="16916" spans="1:17" hidden="1" x14ac:dyDescent="0.25">
      <c r="A16916" t="s">
        <v>65874</v>
      </c>
      <c r="B16916" t="s">
        <v>65875</v>
      </c>
      <c r="C16916" s="1" t="str">
        <f t="shared" ref="C16916:C16979" si="2520">HYPERLINK("http://geochem.nrcan.gc.ca/cdogs/content/bdl/bdl210797_e.htm", "21:0797")</f>
        <v>21:0797</v>
      </c>
      <c r="D16916" s="1" t="str">
        <f t="shared" si="2517"/>
        <v>21:0224</v>
      </c>
      <c r="E16916" t="s">
        <v>65876</v>
      </c>
      <c r="F16916" t="s">
        <v>65877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 t="s">
        <v>21</v>
      </c>
      <c r="P16916" t="s">
        <v>2943</v>
      </c>
      <c r="Q16916" t="s">
        <v>59</v>
      </c>
    </row>
    <row r="16917" spans="1:17" hidden="1" x14ac:dyDescent="0.25">
      <c r="A16917" t="s">
        <v>65878</v>
      </c>
      <c r="B16917" t="s">
        <v>65879</v>
      </c>
      <c r="C16917" s="1" t="str">
        <f t="shared" si="2520"/>
        <v>21:0797</v>
      </c>
      <c r="D16917" s="1" t="str">
        <f t="shared" si="2517"/>
        <v>21:0224</v>
      </c>
      <c r="E16917" t="s">
        <v>65880</v>
      </c>
      <c r="F16917" t="s">
        <v>65881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 t="s">
        <v>21</v>
      </c>
      <c r="P16917" t="s">
        <v>1631</v>
      </c>
      <c r="Q16917" t="s">
        <v>29</v>
      </c>
    </row>
    <row r="16918" spans="1:17" hidden="1" x14ac:dyDescent="0.25">
      <c r="A16918" t="s">
        <v>65882</v>
      </c>
      <c r="B16918" t="s">
        <v>65883</v>
      </c>
      <c r="C16918" s="1" t="str">
        <f t="shared" si="2520"/>
        <v>21:0797</v>
      </c>
      <c r="D16918" s="1" t="str">
        <f t="shared" si="2517"/>
        <v>21:0224</v>
      </c>
      <c r="E16918" t="s">
        <v>65884</v>
      </c>
      <c r="F16918" t="s">
        <v>65885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 t="s">
        <v>14765</v>
      </c>
      <c r="P16918" t="s">
        <v>19641</v>
      </c>
      <c r="Q16918" t="s">
        <v>59</v>
      </c>
    </row>
    <row r="16919" spans="1:17" hidden="1" x14ac:dyDescent="0.25">
      <c r="A16919" t="s">
        <v>65886</v>
      </c>
      <c r="B16919" t="s">
        <v>65887</v>
      </c>
      <c r="C16919" s="1" t="str">
        <f t="shared" si="2520"/>
        <v>21:0797</v>
      </c>
      <c r="D16919" s="1" t="str">
        <f t="shared" si="2517"/>
        <v>21:0224</v>
      </c>
      <c r="E16919" t="s">
        <v>65888</v>
      </c>
      <c r="F16919" t="s">
        <v>65889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 t="s">
        <v>5793</v>
      </c>
      <c r="P16919" t="s">
        <v>25218</v>
      </c>
      <c r="Q16919" t="s">
        <v>23</v>
      </c>
    </row>
    <row r="16920" spans="1:17" hidden="1" x14ac:dyDescent="0.25">
      <c r="A16920" t="s">
        <v>65890</v>
      </c>
      <c r="B16920" t="s">
        <v>65891</v>
      </c>
      <c r="C16920" s="1" t="str">
        <f t="shared" si="2520"/>
        <v>21:0797</v>
      </c>
      <c r="D16920" s="1" t="str">
        <f t="shared" si="2517"/>
        <v>21:0224</v>
      </c>
      <c r="E16920" t="s">
        <v>65892</v>
      </c>
      <c r="F16920" t="s">
        <v>65893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 t="s">
        <v>21</v>
      </c>
      <c r="P16920" t="s">
        <v>397</v>
      </c>
      <c r="Q16920" t="s">
        <v>189</v>
      </c>
    </row>
    <row r="16921" spans="1:17" hidden="1" x14ac:dyDescent="0.25">
      <c r="A16921" t="s">
        <v>65894</v>
      </c>
      <c r="B16921" t="s">
        <v>65895</v>
      </c>
      <c r="C16921" s="1" t="str">
        <f t="shared" si="2520"/>
        <v>21:0797</v>
      </c>
      <c r="D16921" s="1" t="str">
        <f t="shared" si="2517"/>
        <v>21:0224</v>
      </c>
      <c r="E16921" t="s">
        <v>65896</v>
      </c>
      <c r="F16921" t="s">
        <v>65897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 t="s">
        <v>23857</v>
      </c>
      <c r="P16921" t="s">
        <v>5755</v>
      </c>
      <c r="Q16921" t="s">
        <v>46</v>
      </c>
    </row>
    <row r="16922" spans="1:17" hidden="1" x14ac:dyDescent="0.25">
      <c r="A16922" t="s">
        <v>65898</v>
      </c>
      <c r="B16922" t="s">
        <v>65899</v>
      </c>
      <c r="C16922" s="1" t="str">
        <f t="shared" si="2520"/>
        <v>21:0797</v>
      </c>
      <c r="D16922" s="1" t="str">
        <f t="shared" si="2517"/>
        <v>21:0224</v>
      </c>
      <c r="E16922" t="s">
        <v>65896</v>
      </c>
      <c r="F16922" t="s">
        <v>65900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 t="s">
        <v>10145</v>
      </c>
      <c r="P16922" t="s">
        <v>3857</v>
      </c>
      <c r="Q16922" t="s">
        <v>46</v>
      </c>
    </row>
    <row r="16923" spans="1:17" hidden="1" x14ac:dyDescent="0.25">
      <c r="A16923" t="s">
        <v>65901</v>
      </c>
      <c r="B16923" t="s">
        <v>65902</v>
      </c>
      <c r="C16923" s="1" t="str">
        <f t="shared" si="2520"/>
        <v>21:0797</v>
      </c>
      <c r="D16923" s="1" t="str">
        <f t="shared" si="2517"/>
        <v>21:0224</v>
      </c>
      <c r="E16923" t="s">
        <v>65903</v>
      </c>
      <c r="F16923" t="s">
        <v>65904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 t="s">
        <v>21</v>
      </c>
      <c r="P16923" t="s">
        <v>6370</v>
      </c>
      <c r="Q16923" t="s">
        <v>59</v>
      </c>
    </row>
    <row r="16924" spans="1:17" hidden="1" x14ac:dyDescent="0.25">
      <c r="A16924" t="s">
        <v>65905</v>
      </c>
      <c r="B16924" t="s">
        <v>65906</v>
      </c>
      <c r="C16924" s="1" t="str">
        <f t="shared" si="2520"/>
        <v>21:0797</v>
      </c>
      <c r="D16924" s="1" t="str">
        <f t="shared" si="2517"/>
        <v>21:0224</v>
      </c>
      <c r="E16924" t="s">
        <v>65907</v>
      </c>
      <c r="F16924" t="s">
        <v>65908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 t="s">
        <v>551</v>
      </c>
      <c r="P16924" t="s">
        <v>2212</v>
      </c>
      <c r="Q16924" t="s">
        <v>59</v>
      </c>
    </row>
    <row r="16925" spans="1:17" hidden="1" x14ac:dyDescent="0.25">
      <c r="A16925" t="s">
        <v>65909</v>
      </c>
      <c r="B16925" t="s">
        <v>65910</v>
      </c>
      <c r="C16925" s="1" t="str">
        <f t="shared" si="2520"/>
        <v>21:0797</v>
      </c>
      <c r="D16925" s="1" t="str">
        <f t="shared" si="2517"/>
        <v>21:0224</v>
      </c>
      <c r="E16925" t="s">
        <v>65911</v>
      </c>
      <c r="F16925" t="s">
        <v>65912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 t="s">
        <v>21</v>
      </c>
      <c r="P16925" t="s">
        <v>2212</v>
      </c>
      <c r="Q16925" t="s">
        <v>35</v>
      </c>
    </row>
    <row r="16926" spans="1:17" hidden="1" x14ac:dyDescent="0.25">
      <c r="A16926" t="s">
        <v>65913</v>
      </c>
      <c r="B16926" t="s">
        <v>65914</v>
      </c>
      <c r="C16926" s="1" t="str">
        <f t="shared" si="2520"/>
        <v>21:0797</v>
      </c>
      <c r="D16926" s="1" t="str">
        <f t="shared" si="2517"/>
        <v>21:0224</v>
      </c>
      <c r="E16926" t="s">
        <v>65915</v>
      </c>
      <c r="F16926" t="s">
        <v>65916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 t="s">
        <v>667</v>
      </c>
      <c r="P16926" t="s">
        <v>583</v>
      </c>
      <c r="Q16926" t="s">
        <v>3475</v>
      </c>
    </row>
    <row r="16927" spans="1:17" hidden="1" x14ac:dyDescent="0.25">
      <c r="A16927" t="s">
        <v>65917</v>
      </c>
      <c r="B16927" t="s">
        <v>65918</v>
      </c>
      <c r="C16927" s="1" t="str">
        <f t="shared" si="2520"/>
        <v>21:0797</v>
      </c>
      <c r="D16927" s="1" t="str">
        <f t="shared" si="2517"/>
        <v>21:0224</v>
      </c>
      <c r="E16927" t="s">
        <v>65919</v>
      </c>
      <c r="F16927" t="s">
        <v>65920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 t="s">
        <v>10145</v>
      </c>
      <c r="P16927" t="s">
        <v>22</v>
      </c>
      <c r="Q16927" t="s">
        <v>653</v>
      </c>
    </row>
    <row r="16928" spans="1:17" hidden="1" x14ac:dyDescent="0.25">
      <c r="A16928" t="s">
        <v>65921</v>
      </c>
      <c r="B16928" t="s">
        <v>65922</v>
      </c>
      <c r="C16928" s="1" t="str">
        <f t="shared" si="2520"/>
        <v>21:0797</v>
      </c>
      <c r="D16928" s="1" t="str">
        <f t="shared" si="2517"/>
        <v>21:0224</v>
      </c>
      <c r="E16928" t="s">
        <v>65923</v>
      </c>
      <c r="F16928" t="s">
        <v>65924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 t="s">
        <v>6243</v>
      </c>
      <c r="P16928" t="s">
        <v>636</v>
      </c>
      <c r="Q16928" t="s">
        <v>392</v>
      </c>
    </row>
    <row r="16929" spans="1:17" hidden="1" x14ac:dyDescent="0.25">
      <c r="A16929" t="s">
        <v>65925</v>
      </c>
      <c r="B16929" t="s">
        <v>65926</v>
      </c>
      <c r="C16929" s="1" t="str">
        <f t="shared" si="2520"/>
        <v>21:0797</v>
      </c>
      <c r="D16929" s="1" t="str">
        <f t="shared" si="2517"/>
        <v>21:0224</v>
      </c>
      <c r="E16929" t="s">
        <v>65927</v>
      </c>
      <c r="F16929" t="s">
        <v>65928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 t="s">
        <v>11695</v>
      </c>
      <c r="P16929" t="s">
        <v>658</v>
      </c>
      <c r="Q16929" t="s">
        <v>29</v>
      </c>
    </row>
    <row r="16930" spans="1:17" hidden="1" x14ac:dyDescent="0.25">
      <c r="A16930" t="s">
        <v>65929</v>
      </c>
      <c r="B16930" t="s">
        <v>65930</v>
      </c>
      <c r="C16930" s="1" t="str">
        <f t="shared" si="2520"/>
        <v>21:0797</v>
      </c>
      <c r="D16930" s="1" t="str">
        <f t="shared" si="2517"/>
        <v>21:0224</v>
      </c>
      <c r="E16930" t="s">
        <v>65931</v>
      </c>
      <c r="F16930" t="s">
        <v>65932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 t="s">
        <v>15079</v>
      </c>
      <c r="P16930" t="s">
        <v>2212</v>
      </c>
      <c r="Q16930" t="s">
        <v>653</v>
      </c>
    </row>
    <row r="16931" spans="1:17" hidden="1" x14ac:dyDescent="0.25">
      <c r="A16931" t="s">
        <v>65933</v>
      </c>
      <c r="B16931" t="s">
        <v>65934</v>
      </c>
      <c r="C16931" s="1" t="str">
        <f t="shared" si="2520"/>
        <v>21:0797</v>
      </c>
      <c r="D16931" s="1" t="str">
        <f t="shared" si="2517"/>
        <v>21:0224</v>
      </c>
      <c r="E16931" t="s">
        <v>65935</v>
      </c>
      <c r="F16931" t="s">
        <v>65936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 t="s">
        <v>8030</v>
      </c>
      <c r="P16931" t="s">
        <v>3107</v>
      </c>
      <c r="Q16931" t="s">
        <v>3475</v>
      </c>
    </row>
    <row r="16932" spans="1:17" hidden="1" x14ac:dyDescent="0.25">
      <c r="A16932" t="s">
        <v>65937</v>
      </c>
      <c r="B16932" t="s">
        <v>65938</v>
      </c>
      <c r="C16932" s="1" t="str">
        <f t="shared" si="2520"/>
        <v>21:0797</v>
      </c>
      <c r="D16932" s="1" t="str">
        <f t="shared" si="2517"/>
        <v>21:0224</v>
      </c>
      <c r="E16932" t="s">
        <v>65939</v>
      </c>
      <c r="F16932" t="s">
        <v>65940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 t="s">
        <v>2129</v>
      </c>
      <c r="P16932" t="s">
        <v>4464</v>
      </c>
      <c r="Q16932" t="s">
        <v>23</v>
      </c>
    </row>
    <row r="16933" spans="1:17" hidden="1" x14ac:dyDescent="0.25">
      <c r="A16933" t="s">
        <v>65941</v>
      </c>
      <c r="B16933" t="s">
        <v>65942</v>
      </c>
      <c r="C16933" s="1" t="str">
        <f t="shared" si="2520"/>
        <v>21:0797</v>
      </c>
      <c r="D16933" s="1" t="str">
        <f t="shared" si="2517"/>
        <v>21:0224</v>
      </c>
      <c r="E16933" t="s">
        <v>65943</v>
      </c>
      <c r="F16933" t="s">
        <v>65944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 t="s">
        <v>680</v>
      </c>
      <c r="P16933" t="s">
        <v>356</v>
      </c>
      <c r="Q16933" t="s">
        <v>23</v>
      </c>
    </row>
    <row r="16934" spans="1:17" hidden="1" x14ac:dyDescent="0.25">
      <c r="A16934" t="s">
        <v>65945</v>
      </c>
      <c r="B16934" t="s">
        <v>65946</v>
      </c>
      <c r="C16934" s="1" t="str">
        <f t="shared" si="2520"/>
        <v>21:0797</v>
      </c>
      <c r="D16934" s="1" t="str">
        <f t="shared" si="2517"/>
        <v>21:0224</v>
      </c>
      <c r="E16934" t="s">
        <v>65947</v>
      </c>
      <c r="F16934" t="s">
        <v>65948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 t="s">
        <v>3532</v>
      </c>
      <c r="P16934" t="s">
        <v>45</v>
      </c>
      <c r="Q16934" t="s">
        <v>198</v>
      </c>
    </row>
    <row r="16935" spans="1:17" hidden="1" x14ac:dyDescent="0.25">
      <c r="A16935" t="s">
        <v>65949</v>
      </c>
      <c r="B16935" t="s">
        <v>65950</v>
      </c>
      <c r="C16935" s="1" t="str">
        <f t="shared" si="2520"/>
        <v>21:0797</v>
      </c>
      <c r="D16935" s="1" t="str">
        <f t="shared" si="2517"/>
        <v>21:0224</v>
      </c>
      <c r="E16935" t="s">
        <v>65951</v>
      </c>
      <c r="F16935" t="s">
        <v>65952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 t="s">
        <v>10120</v>
      </c>
      <c r="P16935" t="s">
        <v>356</v>
      </c>
      <c r="Q16935" t="s">
        <v>5130</v>
      </c>
    </row>
    <row r="16936" spans="1:17" hidden="1" x14ac:dyDescent="0.25">
      <c r="A16936" t="s">
        <v>65953</v>
      </c>
      <c r="B16936" t="s">
        <v>65954</v>
      </c>
      <c r="C16936" s="1" t="str">
        <f t="shared" si="2520"/>
        <v>21:0797</v>
      </c>
      <c r="D16936" s="1" t="str">
        <f>HYPERLINK("http://geochem.nrcan.gc.ca/cdogs/content/svy/svy_e.htm", "")</f>
        <v/>
      </c>
      <c r="G16936" s="1" t="str">
        <f>HYPERLINK("http://geochem.nrcan.gc.ca/cdogs/content/cr_/cr_00089_e.htm", "89")</f>
        <v>89</v>
      </c>
      <c r="J16936" t="s">
        <v>11703</v>
      </c>
      <c r="K16936" t="s">
        <v>11704</v>
      </c>
      <c r="O16936" t="s">
        <v>12375</v>
      </c>
      <c r="P16936" t="s">
        <v>7960</v>
      </c>
      <c r="Q16936" t="s">
        <v>35</v>
      </c>
    </row>
    <row r="16937" spans="1:17" hidden="1" x14ac:dyDescent="0.25">
      <c r="A16937" t="s">
        <v>65955</v>
      </c>
      <c r="B16937" t="s">
        <v>65956</v>
      </c>
      <c r="C16937" s="1" t="str">
        <f t="shared" si="2520"/>
        <v>21:0797</v>
      </c>
      <c r="D16937" s="1" t="str">
        <f t="shared" ref="D16937:D16945" si="2521">HYPERLINK("http://geochem.nrcan.gc.ca/cdogs/content/svy/svy210224_e.htm", "21:0224")</f>
        <v>21:0224</v>
      </c>
      <c r="E16937" t="s">
        <v>65957</v>
      </c>
      <c r="F16937" t="s">
        <v>65958</v>
      </c>
      <c r="H16937">
        <v>63.601775099999998</v>
      </c>
      <c r="I16937">
        <v>-130.5525796</v>
      </c>
      <c r="J16937" s="1" t="str">
        <f t="shared" ref="J16937:J16945" si="2522">HYPERLINK("http://geochem.nrcan.gc.ca/cdogs/content/kwd/kwd020018_e.htm", "Fluid (stream)")</f>
        <v>Fluid (stream)</v>
      </c>
      <c r="K16937" s="1" t="str">
        <f t="shared" ref="K16937:K16945" si="2523">HYPERLINK("http://geochem.nrcan.gc.ca/cdogs/content/kwd/kwd080007_e.htm", "Untreated Water")</f>
        <v>Untreated Water</v>
      </c>
      <c r="O16937" t="s">
        <v>3672</v>
      </c>
      <c r="P16937" t="s">
        <v>22</v>
      </c>
      <c r="Q16937" t="s">
        <v>5130</v>
      </c>
    </row>
    <row r="16938" spans="1:17" hidden="1" x14ac:dyDescent="0.25">
      <c r="A16938" t="s">
        <v>65959</v>
      </c>
      <c r="B16938" t="s">
        <v>65960</v>
      </c>
      <c r="C16938" s="1" t="str">
        <f t="shared" si="2520"/>
        <v>21:0797</v>
      </c>
      <c r="D16938" s="1" t="str">
        <f t="shared" si="2521"/>
        <v>21:0224</v>
      </c>
      <c r="E16938" t="s">
        <v>65961</v>
      </c>
      <c r="F16938" t="s">
        <v>65962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 t="s">
        <v>244</v>
      </c>
      <c r="P16938" t="s">
        <v>356</v>
      </c>
      <c r="Q16938" t="s">
        <v>71</v>
      </c>
    </row>
    <row r="16939" spans="1:17" hidden="1" x14ac:dyDescent="0.25">
      <c r="A16939" t="s">
        <v>65963</v>
      </c>
      <c r="B16939" t="s">
        <v>65964</v>
      </c>
      <c r="C16939" s="1" t="str">
        <f t="shared" si="2520"/>
        <v>21:0797</v>
      </c>
      <c r="D16939" s="1" t="str">
        <f t="shared" si="2521"/>
        <v>21:0224</v>
      </c>
      <c r="E16939" t="s">
        <v>65965</v>
      </c>
      <c r="F16939" t="s">
        <v>65966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 t="s">
        <v>21</v>
      </c>
      <c r="P16939" t="s">
        <v>22</v>
      </c>
      <c r="Q16939" t="s">
        <v>5130</v>
      </c>
    </row>
    <row r="16940" spans="1:17" hidden="1" x14ac:dyDescent="0.25">
      <c r="A16940" t="s">
        <v>65967</v>
      </c>
      <c r="B16940" t="s">
        <v>65968</v>
      </c>
      <c r="C16940" s="1" t="str">
        <f t="shared" si="2520"/>
        <v>21:0797</v>
      </c>
      <c r="D16940" s="1" t="str">
        <f t="shared" si="2521"/>
        <v>21:0224</v>
      </c>
      <c r="E16940" t="s">
        <v>65969</v>
      </c>
      <c r="F16940" t="s">
        <v>65970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 t="s">
        <v>76</v>
      </c>
      <c r="P16940" t="s">
        <v>22</v>
      </c>
      <c r="Q16940" t="s">
        <v>5130</v>
      </c>
    </row>
    <row r="16941" spans="1:17" hidden="1" x14ac:dyDescent="0.25">
      <c r="A16941" t="s">
        <v>65971</v>
      </c>
      <c r="B16941" t="s">
        <v>65972</v>
      </c>
      <c r="C16941" s="1" t="str">
        <f t="shared" si="2520"/>
        <v>21:0797</v>
      </c>
      <c r="D16941" s="1" t="str">
        <f t="shared" si="2521"/>
        <v>21:0224</v>
      </c>
      <c r="E16941" t="s">
        <v>65973</v>
      </c>
      <c r="F16941" t="s">
        <v>65974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 t="s">
        <v>21</v>
      </c>
      <c r="P16941" t="s">
        <v>2212</v>
      </c>
      <c r="Q16941" t="s">
        <v>365</v>
      </c>
    </row>
    <row r="16942" spans="1:17" hidden="1" x14ac:dyDescent="0.25">
      <c r="A16942" t="s">
        <v>65975</v>
      </c>
      <c r="B16942" t="s">
        <v>65976</v>
      </c>
      <c r="C16942" s="1" t="str">
        <f t="shared" si="2520"/>
        <v>21:0797</v>
      </c>
      <c r="D16942" s="1" t="str">
        <f t="shared" si="2521"/>
        <v>21:0224</v>
      </c>
      <c r="E16942" t="s">
        <v>65977</v>
      </c>
      <c r="F16942" t="s">
        <v>65978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 t="s">
        <v>10710</v>
      </c>
      <c r="P16942" t="s">
        <v>583</v>
      </c>
      <c r="Q16942" t="s">
        <v>5130</v>
      </c>
    </row>
    <row r="16943" spans="1:17" hidden="1" x14ac:dyDescent="0.25">
      <c r="A16943" t="s">
        <v>65979</v>
      </c>
      <c r="B16943" t="s">
        <v>65980</v>
      </c>
      <c r="C16943" s="1" t="str">
        <f t="shared" si="2520"/>
        <v>21:0797</v>
      </c>
      <c r="D16943" s="1" t="str">
        <f t="shared" si="2521"/>
        <v>21:0224</v>
      </c>
      <c r="E16943" t="s">
        <v>65981</v>
      </c>
      <c r="F16943" t="s">
        <v>65982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 t="s">
        <v>730</v>
      </c>
      <c r="P16943" t="s">
        <v>356</v>
      </c>
      <c r="Q16943" t="s">
        <v>3475</v>
      </c>
    </row>
    <row r="16944" spans="1:17" hidden="1" x14ac:dyDescent="0.25">
      <c r="A16944" t="s">
        <v>65983</v>
      </c>
      <c r="B16944" t="s">
        <v>65984</v>
      </c>
      <c r="C16944" s="1" t="str">
        <f t="shared" si="2520"/>
        <v>21:0797</v>
      </c>
      <c r="D16944" s="1" t="str">
        <f t="shared" si="2521"/>
        <v>21:0224</v>
      </c>
      <c r="E16944" t="s">
        <v>65985</v>
      </c>
      <c r="F16944" t="s">
        <v>65986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 t="s">
        <v>11795</v>
      </c>
      <c r="P16944" t="s">
        <v>22</v>
      </c>
      <c r="Q16944" t="s">
        <v>653</v>
      </c>
    </row>
    <row r="16945" spans="1:17" hidden="1" x14ac:dyDescent="0.25">
      <c r="A16945" t="s">
        <v>65987</v>
      </c>
      <c r="B16945" t="s">
        <v>65988</v>
      </c>
      <c r="C16945" s="1" t="str">
        <f t="shared" si="2520"/>
        <v>21:0797</v>
      </c>
      <c r="D16945" s="1" t="str">
        <f t="shared" si="2521"/>
        <v>21:0224</v>
      </c>
      <c r="E16945" t="s">
        <v>65989</v>
      </c>
      <c r="F16945" t="s">
        <v>65990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 t="s">
        <v>11795</v>
      </c>
      <c r="P16945" t="s">
        <v>2212</v>
      </c>
      <c r="Q16945" t="s">
        <v>653</v>
      </c>
    </row>
    <row r="16946" spans="1:17" hidden="1" x14ac:dyDescent="0.25">
      <c r="A16946" t="s">
        <v>65991</v>
      </c>
      <c r="B16946" t="s">
        <v>65992</v>
      </c>
      <c r="C16946" s="1" t="str">
        <f t="shared" si="2520"/>
        <v>21:0797</v>
      </c>
      <c r="D16946" s="1" t="str">
        <f>HYPERLINK("http://geochem.nrcan.gc.ca/cdogs/content/svy/svy_e.htm", "")</f>
        <v/>
      </c>
      <c r="G16946" s="1" t="str">
        <f>HYPERLINK("http://geochem.nrcan.gc.ca/cdogs/content/cr_/cr_00088_e.htm", "88")</f>
        <v>88</v>
      </c>
      <c r="J16946" t="s">
        <v>11703</v>
      </c>
      <c r="K16946" t="s">
        <v>11704</v>
      </c>
      <c r="O16946" t="s">
        <v>551</v>
      </c>
      <c r="P16946" t="s">
        <v>1631</v>
      </c>
      <c r="Q16946" t="s">
        <v>653</v>
      </c>
    </row>
    <row r="16947" spans="1:17" hidden="1" x14ac:dyDescent="0.25">
      <c r="A16947" t="s">
        <v>65993</v>
      </c>
      <c r="B16947" t="s">
        <v>65994</v>
      </c>
      <c r="C16947" s="1" t="str">
        <f t="shared" si="2520"/>
        <v>21:0797</v>
      </c>
      <c r="D16947" s="1" t="str">
        <f t="shared" ref="D16947:D16962" si="2524">HYPERLINK("http://geochem.nrcan.gc.ca/cdogs/content/svy/svy210224_e.htm", "21:0224")</f>
        <v>21:0224</v>
      </c>
      <c r="E16947" t="s">
        <v>65995</v>
      </c>
      <c r="F16947" t="s">
        <v>65996</v>
      </c>
      <c r="H16947">
        <v>63.650005999999998</v>
      </c>
      <c r="I16947">
        <v>-130.73008179999999</v>
      </c>
      <c r="J16947" s="1" t="str">
        <f t="shared" ref="J16947:J16962" si="2525">HYPERLINK("http://geochem.nrcan.gc.ca/cdogs/content/kwd/kwd020018_e.htm", "Fluid (stream)")</f>
        <v>Fluid (stream)</v>
      </c>
      <c r="K16947" s="1" t="str">
        <f t="shared" ref="K16947:K16962" si="2526">HYPERLINK("http://geochem.nrcan.gc.ca/cdogs/content/kwd/kwd080007_e.htm", "Untreated Water")</f>
        <v>Untreated Water</v>
      </c>
      <c r="O16947" t="s">
        <v>14840</v>
      </c>
      <c r="P16947" t="s">
        <v>830</v>
      </c>
      <c r="Q16947" t="s">
        <v>398</v>
      </c>
    </row>
    <row r="16948" spans="1:17" hidden="1" x14ac:dyDescent="0.25">
      <c r="A16948" t="s">
        <v>65997</v>
      </c>
      <c r="B16948" t="s">
        <v>65998</v>
      </c>
      <c r="C16948" s="1" t="str">
        <f t="shared" si="2520"/>
        <v>21:0797</v>
      </c>
      <c r="D16948" s="1" t="str">
        <f t="shared" si="2524"/>
        <v>21:0224</v>
      </c>
      <c r="E16948" t="s">
        <v>65999</v>
      </c>
      <c r="F16948" t="s">
        <v>66000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 t="s">
        <v>3672</v>
      </c>
      <c r="P16948" t="s">
        <v>556</v>
      </c>
      <c r="Q16948" t="s">
        <v>35</v>
      </c>
    </row>
    <row r="16949" spans="1:17" hidden="1" x14ac:dyDescent="0.25">
      <c r="A16949" t="s">
        <v>66001</v>
      </c>
      <c r="B16949" t="s">
        <v>66002</v>
      </c>
      <c r="C16949" s="1" t="str">
        <f t="shared" si="2520"/>
        <v>21:0797</v>
      </c>
      <c r="D16949" s="1" t="str">
        <f t="shared" si="2524"/>
        <v>21:0224</v>
      </c>
      <c r="E16949" t="s">
        <v>66003</v>
      </c>
      <c r="F16949" t="s">
        <v>66004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 t="s">
        <v>2099</v>
      </c>
      <c r="P16949" t="s">
        <v>391</v>
      </c>
      <c r="Q16949" t="s">
        <v>392</v>
      </c>
    </row>
    <row r="16950" spans="1:17" hidden="1" x14ac:dyDescent="0.25">
      <c r="A16950" t="s">
        <v>66005</v>
      </c>
      <c r="B16950" t="s">
        <v>66006</v>
      </c>
      <c r="C16950" s="1" t="str">
        <f t="shared" si="2520"/>
        <v>21:0797</v>
      </c>
      <c r="D16950" s="1" t="str">
        <f t="shared" si="2524"/>
        <v>21:0224</v>
      </c>
      <c r="E16950" t="s">
        <v>66007</v>
      </c>
      <c r="F16950" t="s">
        <v>66008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 t="s">
        <v>21</v>
      </c>
      <c r="P16950" t="s">
        <v>5702</v>
      </c>
      <c r="Q16950" t="s">
        <v>522</v>
      </c>
    </row>
    <row r="16951" spans="1:17" hidden="1" x14ac:dyDescent="0.25">
      <c r="A16951" t="s">
        <v>66009</v>
      </c>
      <c r="B16951" t="s">
        <v>66010</v>
      </c>
      <c r="C16951" s="1" t="str">
        <f t="shared" si="2520"/>
        <v>21:0797</v>
      </c>
      <c r="D16951" s="1" t="str">
        <f t="shared" si="2524"/>
        <v>21:0224</v>
      </c>
      <c r="E16951" t="s">
        <v>66011</v>
      </c>
      <c r="F16951" t="s">
        <v>66012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 t="s">
        <v>21</v>
      </c>
      <c r="P16951" t="s">
        <v>6370</v>
      </c>
      <c r="Q16951" t="s">
        <v>522</v>
      </c>
    </row>
    <row r="16952" spans="1:17" hidden="1" x14ac:dyDescent="0.25">
      <c r="A16952" t="s">
        <v>66013</v>
      </c>
      <c r="B16952" t="s">
        <v>66014</v>
      </c>
      <c r="C16952" s="1" t="str">
        <f t="shared" si="2520"/>
        <v>21:0797</v>
      </c>
      <c r="D16952" s="1" t="str">
        <f t="shared" si="2524"/>
        <v>21:0224</v>
      </c>
      <c r="E16952" t="s">
        <v>66015</v>
      </c>
      <c r="F16952" t="s">
        <v>66016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 t="s">
        <v>244</v>
      </c>
      <c r="P16952" t="s">
        <v>2212</v>
      </c>
      <c r="Q16952" t="s">
        <v>35</v>
      </c>
    </row>
    <row r="16953" spans="1:17" hidden="1" x14ac:dyDescent="0.25">
      <c r="A16953" t="s">
        <v>66017</v>
      </c>
      <c r="B16953" t="s">
        <v>66018</v>
      </c>
      <c r="C16953" s="1" t="str">
        <f t="shared" si="2520"/>
        <v>21:0797</v>
      </c>
      <c r="D16953" s="1" t="str">
        <f t="shared" si="2524"/>
        <v>21:0224</v>
      </c>
      <c r="E16953" t="s">
        <v>66015</v>
      </c>
      <c r="F16953" t="s">
        <v>66019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 t="s">
        <v>21</v>
      </c>
      <c r="P16953" t="s">
        <v>583</v>
      </c>
      <c r="Q16953" t="s">
        <v>35</v>
      </c>
    </row>
    <row r="16954" spans="1:17" hidden="1" x14ac:dyDescent="0.25">
      <c r="A16954" t="s">
        <v>66020</v>
      </c>
      <c r="B16954" t="s">
        <v>66021</v>
      </c>
      <c r="C16954" s="1" t="str">
        <f t="shared" si="2520"/>
        <v>21:0797</v>
      </c>
      <c r="D16954" s="1" t="str">
        <f t="shared" si="2524"/>
        <v>21:0224</v>
      </c>
      <c r="E16954" t="s">
        <v>66022</v>
      </c>
      <c r="F16954" t="s">
        <v>66023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 t="s">
        <v>2120</v>
      </c>
      <c r="P16954" t="s">
        <v>391</v>
      </c>
      <c r="Q16954" t="s">
        <v>392</v>
      </c>
    </row>
    <row r="16955" spans="1:17" hidden="1" x14ac:dyDescent="0.25">
      <c r="A16955" t="s">
        <v>66024</v>
      </c>
      <c r="B16955" t="s">
        <v>66025</v>
      </c>
      <c r="C16955" s="1" t="str">
        <f t="shared" si="2520"/>
        <v>21:0797</v>
      </c>
      <c r="D16955" s="1" t="str">
        <f t="shared" si="2524"/>
        <v>21:0224</v>
      </c>
      <c r="E16955" t="s">
        <v>66026</v>
      </c>
      <c r="F16955" t="s">
        <v>66027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 t="s">
        <v>311</v>
      </c>
      <c r="P16955" t="s">
        <v>1598</v>
      </c>
      <c r="Q16955" t="s">
        <v>522</v>
      </c>
    </row>
    <row r="16956" spans="1:17" hidden="1" x14ac:dyDescent="0.25">
      <c r="A16956" t="s">
        <v>66028</v>
      </c>
      <c r="B16956" t="s">
        <v>66029</v>
      </c>
      <c r="C16956" s="1" t="str">
        <f t="shared" si="2520"/>
        <v>21:0797</v>
      </c>
      <c r="D16956" s="1" t="str">
        <f t="shared" si="2524"/>
        <v>21:0224</v>
      </c>
      <c r="E16956" t="s">
        <v>66030</v>
      </c>
      <c r="F16956" t="s">
        <v>66031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 t="s">
        <v>3836</v>
      </c>
      <c r="P16956" t="s">
        <v>583</v>
      </c>
      <c r="Q16956" t="s">
        <v>29</v>
      </c>
    </row>
    <row r="16957" spans="1:17" hidden="1" x14ac:dyDescent="0.25">
      <c r="A16957" t="s">
        <v>66032</v>
      </c>
      <c r="B16957" t="s">
        <v>66033</v>
      </c>
      <c r="C16957" s="1" t="str">
        <f t="shared" si="2520"/>
        <v>21:0797</v>
      </c>
      <c r="D16957" s="1" t="str">
        <f t="shared" si="2524"/>
        <v>21:0224</v>
      </c>
      <c r="E16957" t="s">
        <v>66034</v>
      </c>
      <c r="F16957" t="s">
        <v>66035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 t="s">
        <v>3065</v>
      </c>
      <c r="P16957" t="s">
        <v>2212</v>
      </c>
      <c r="Q16957" t="s">
        <v>522</v>
      </c>
    </row>
    <row r="16958" spans="1:17" hidden="1" x14ac:dyDescent="0.25">
      <c r="A16958" t="s">
        <v>66036</v>
      </c>
      <c r="B16958" t="s">
        <v>66037</v>
      </c>
      <c r="C16958" s="1" t="str">
        <f t="shared" si="2520"/>
        <v>21:0797</v>
      </c>
      <c r="D16958" s="1" t="str">
        <f t="shared" si="2524"/>
        <v>21:0224</v>
      </c>
      <c r="E16958" t="s">
        <v>66038</v>
      </c>
      <c r="F16958" t="s">
        <v>66039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 t="s">
        <v>43735</v>
      </c>
      <c r="P16958" t="s">
        <v>2943</v>
      </c>
      <c r="Q16958" t="s">
        <v>59</v>
      </c>
    </row>
    <row r="16959" spans="1:17" hidden="1" x14ac:dyDescent="0.25">
      <c r="A16959" t="s">
        <v>66040</v>
      </c>
      <c r="B16959" t="s">
        <v>66041</v>
      </c>
      <c r="C16959" s="1" t="str">
        <f t="shared" si="2520"/>
        <v>21:0797</v>
      </c>
      <c r="D16959" s="1" t="str">
        <f t="shared" si="2524"/>
        <v>21:0224</v>
      </c>
      <c r="E16959" t="s">
        <v>66042</v>
      </c>
      <c r="F16959" t="s">
        <v>66043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 t="s">
        <v>680</v>
      </c>
      <c r="P16959" t="s">
        <v>4455</v>
      </c>
      <c r="Q16959" t="s">
        <v>35</v>
      </c>
    </row>
    <row r="16960" spans="1:17" hidden="1" x14ac:dyDescent="0.25">
      <c r="A16960" t="s">
        <v>66044</v>
      </c>
      <c r="B16960" t="s">
        <v>66045</v>
      </c>
      <c r="C16960" s="1" t="str">
        <f t="shared" si="2520"/>
        <v>21:0797</v>
      </c>
      <c r="D16960" s="1" t="str">
        <f t="shared" si="2524"/>
        <v>21:0224</v>
      </c>
      <c r="E16960" t="s">
        <v>66046</v>
      </c>
      <c r="F16960" t="s">
        <v>66047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 t="s">
        <v>2120</v>
      </c>
      <c r="P16960" t="s">
        <v>391</v>
      </c>
      <c r="Q16960" t="s">
        <v>653</v>
      </c>
    </row>
    <row r="16961" spans="1:17" hidden="1" x14ac:dyDescent="0.25">
      <c r="A16961" t="s">
        <v>66048</v>
      </c>
      <c r="B16961" t="s">
        <v>66049</v>
      </c>
      <c r="C16961" s="1" t="str">
        <f t="shared" si="2520"/>
        <v>21:0797</v>
      </c>
      <c r="D16961" s="1" t="str">
        <f t="shared" si="2524"/>
        <v>21:0224</v>
      </c>
      <c r="E16961" t="s">
        <v>66050</v>
      </c>
      <c r="F16961" t="s">
        <v>66051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 t="s">
        <v>6091</v>
      </c>
      <c r="P16961" t="s">
        <v>5368</v>
      </c>
      <c r="Q16961" t="s">
        <v>653</v>
      </c>
    </row>
    <row r="16962" spans="1:17" hidden="1" x14ac:dyDescent="0.25">
      <c r="A16962" t="s">
        <v>66052</v>
      </c>
      <c r="B16962" t="s">
        <v>66053</v>
      </c>
      <c r="C16962" s="1" t="str">
        <f t="shared" si="2520"/>
        <v>21:0797</v>
      </c>
      <c r="D16962" s="1" t="str">
        <f t="shared" si="2524"/>
        <v>21:0224</v>
      </c>
      <c r="E16962" t="s">
        <v>66054</v>
      </c>
      <c r="F16962" t="s">
        <v>66055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 t="s">
        <v>6000</v>
      </c>
      <c r="P16962" t="s">
        <v>2928</v>
      </c>
      <c r="Q16962" t="s">
        <v>365</v>
      </c>
    </row>
    <row r="16963" spans="1:17" hidden="1" x14ac:dyDescent="0.25">
      <c r="A16963" t="s">
        <v>66056</v>
      </c>
      <c r="B16963" t="s">
        <v>66057</v>
      </c>
      <c r="C16963" s="1" t="str">
        <f t="shared" si="2520"/>
        <v>21:0797</v>
      </c>
      <c r="D16963" s="1" t="str">
        <f>HYPERLINK("http://geochem.nrcan.gc.ca/cdogs/content/svy/svy_e.htm", "")</f>
        <v/>
      </c>
      <c r="G16963" s="1" t="str">
        <f>HYPERLINK("http://geochem.nrcan.gc.ca/cdogs/content/cr_/cr_00088_e.htm", "88")</f>
        <v>88</v>
      </c>
      <c r="J16963" t="s">
        <v>11703</v>
      </c>
      <c r="K16963" t="s">
        <v>11704</v>
      </c>
      <c r="O16963" t="s">
        <v>1818</v>
      </c>
      <c r="P16963" t="s">
        <v>1598</v>
      </c>
      <c r="Q16963" t="s">
        <v>653</v>
      </c>
    </row>
    <row r="16964" spans="1:17" hidden="1" x14ac:dyDescent="0.25">
      <c r="A16964" t="s">
        <v>66058</v>
      </c>
      <c r="B16964" t="s">
        <v>66059</v>
      </c>
      <c r="C16964" s="1" t="str">
        <f t="shared" si="2520"/>
        <v>21:0797</v>
      </c>
      <c r="D16964" s="1" t="str">
        <f t="shared" ref="D16964:D16976" si="2527">HYPERLINK("http://geochem.nrcan.gc.ca/cdogs/content/svy/svy210224_e.htm", "21:0224")</f>
        <v>21:0224</v>
      </c>
      <c r="E16964" t="s">
        <v>66060</v>
      </c>
      <c r="F16964" t="s">
        <v>66061</v>
      </c>
      <c r="H16964">
        <v>63.724175000000002</v>
      </c>
      <c r="I16964">
        <v>-130.88090149999999</v>
      </c>
      <c r="J16964" s="1" t="str">
        <f t="shared" ref="J16964:J16976" si="2528">HYPERLINK("http://geochem.nrcan.gc.ca/cdogs/content/kwd/kwd020018_e.htm", "Fluid (stream)")</f>
        <v>Fluid (stream)</v>
      </c>
      <c r="K16964" s="1" t="str">
        <f t="shared" ref="K16964:K16976" si="2529">HYPERLINK("http://geochem.nrcan.gc.ca/cdogs/content/kwd/kwd080007_e.htm", "Untreated Water")</f>
        <v>Untreated Water</v>
      </c>
      <c r="O16964" t="s">
        <v>522</v>
      </c>
      <c r="P16964" t="s">
        <v>3182</v>
      </c>
      <c r="Q16964" t="s">
        <v>653</v>
      </c>
    </row>
    <row r="16965" spans="1:17" hidden="1" x14ac:dyDescent="0.25">
      <c r="A16965" t="s">
        <v>66062</v>
      </c>
      <c r="B16965" t="s">
        <v>66063</v>
      </c>
      <c r="C16965" s="1" t="str">
        <f t="shared" si="2520"/>
        <v>21:0797</v>
      </c>
      <c r="D16965" s="1" t="str">
        <f t="shared" si="2527"/>
        <v>21:0224</v>
      </c>
      <c r="E16965" t="s">
        <v>66064</v>
      </c>
      <c r="F16965" t="s">
        <v>66065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 t="s">
        <v>5793</v>
      </c>
      <c r="P16965" t="s">
        <v>4578</v>
      </c>
      <c r="Q16965" t="s">
        <v>392</v>
      </c>
    </row>
    <row r="16966" spans="1:17" hidden="1" x14ac:dyDescent="0.25">
      <c r="A16966" t="s">
        <v>66066</v>
      </c>
      <c r="B16966" t="s">
        <v>66067</v>
      </c>
      <c r="C16966" s="1" t="str">
        <f t="shared" si="2520"/>
        <v>21:0797</v>
      </c>
      <c r="D16966" s="1" t="str">
        <f t="shared" si="2527"/>
        <v>21:0224</v>
      </c>
      <c r="E16966" t="s">
        <v>66068</v>
      </c>
      <c r="F16966" t="s">
        <v>66069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 t="s">
        <v>10120</v>
      </c>
      <c r="P16966" t="s">
        <v>1598</v>
      </c>
      <c r="Q16966" t="s">
        <v>392</v>
      </c>
    </row>
    <row r="16967" spans="1:17" hidden="1" x14ac:dyDescent="0.25">
      <c r="A16967" t="s">
        <v>66070</v>
      </c>
      <c r="B16967" t="s">
        <v>66071</v>
      </c>
      <c r="C16967" s="1" t="str">
        <f t="shared" si="2520"/>
        <v>21:0797</v>
      </c>
      <c r="D16967" s="1" t="str">
        <f t="shared" si="2527"/>
        <v>21:0224</v>
      </c>
      <c r="E16967" t="s">
        <v>66068</v>
      </c>
      <c r="F16967" t="s">
        <v>66072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 t="s">
        <v>3980</v>
      </c>
      <c r="P16967" t="s">
        <v>1598</v>
      </c>
      <c r="Q16967" t="s">
        <v>35</v>
      </c>
    </row>
    <row r="16968" spans="1:17" hidden="1" x14ac:dyDescent="0.25">
      <c r="A16968" t="s">
        <v>66073</v>
      </c>
      <c r="B16968" t="s">
        <v>66074</v>
      </c>
      <c r="C16968" s="1" t="str">
        <f t="shared" si="2520"/>
        <v>21:0797</v>
      </c>
      <c r="D16968" s="1" t="str">
        <f t="shared" si="2527"/>
        <v>21:0224</v>
      </c>
      <c r="E16968" t="s">
        <v>66075</v>
      </c>
      <c r="F16968" t="s">
        <v>66076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 t="s">
        <v>4148</v>
      </c>
      <c r="P16968" t="s">
        <v>658</v>
      </c>
      <c r="Q16968" t="s">
        <v>35</v>
      </c>
    </row>
    <row r="16969" spans="1:17" hidden="1" x14ac:dyDescent="0.25">
      <c r="A16969" t="s">
        <v>66077</v>
      </c>
      <c r="B16969" t="s">
        <v>66078</v>
      </c>
      <c r="C16969" s="1" t="str">
        <f t="shared" si="2520"/>
        <v>21:0797</v>
      </c>
      <c r="D16969" s="1" t="str">
        <f t="shared" si="2527"/>
        <v>21:0224</v>
      </c>
      <c r="E16969" t="s">
        <v>66079</v>
      </c>
      <c r="F16969" t="s">
        <v>66080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 t="s">
        <v>10145</v>
      </c>
      <c r="P16969" t="s">
        <v>1515</v>
      </c>
      <c r="Q16969" t="s">
        <v>398</v>
      </c>
    </row>
    <row r="16970" spans="1:17" hidden="1" x14ac:dyDescent="0.25">
      <c r="A16970" t="s">
        <v>66081</v>
      </c>
      <c r="B16970" t="s">
        <v>66082</v>
      </c>
      <c r="C16970" s="1" t="str">
        <f t="shared" si="2520"/>
        <v>21:0797</v>
      </c>
      <c r="D16970" s="1" t="str">
        <f t="shared" si="2527"/>
        <v>21:0224</v>
      </c>
      <c r="E16970" t="s">
        <v>66083</v>
      </c>
      <c r="F16970" t="s">
        <v>66084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 t="s">
        <v>24735</v>
      </c>
      <c r="P16970" t="s">
        <v>2212</v>
      </c>
      <c r="Q16970" t="s">
        <v>653</v>
      </c>
    </row>
    <row r="16971" spans="1:17" hidden="1" x14ac:dyDescent="0.25">
      <c r="A16971" t="s">
        <v>66085</v>
      </c>
      <c r="B16971" t="s">
        <v>66086</v>
      </c>
      <c r="C16971" s="1" t="str">
        <f t="shared" si="2520"/>
        <v>21:0797</v>
      </c>
      <c r="D16971" s="1" t="str">
        <f t="shared" si="2527"/>
        <v>21:0224</v>
      </c>
      <c r="E16971" t="s">
        <v>66087</v>
      </c>
      <c r="F16971" t="s">
        <v>66088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 t="s">
        <v>2099</v>
      </c>
      <c r="P16971" t="s">
        <v>631</v>
      </c>
      <c r="Q16971" t="s">
        <v>392</v>
      </c>
    </row>
    <row r="16972" spans="1:17" hidden="1" x14ac:dyDescent="0.25">
      <c r="A16972" t="s">
        <v>66089</v>
      </c>
      <c r="B16972" t="s">
        <v>66090</v>
      </c>
      <c r="C16972" s="1" t="str">
        <f t="shared" si="2520"/>
        <v>21:0797</v>
      </c>
      <c r="D16972" s="1" t="str">
        <f t="shared" si="2527"/>
        <v>21:0224</v>
      </c>
      <c r="E16972" t="s">
        <v>66091</v>
      </c>
      <c r="F16972" t="s">
        <v>66092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 t="s">
        <v>1664</v>
      </c>
      <c r="P16972" t="s">
        <v>22</v>
      </c>
      <c r="Q16972" t="s">
        <v>23</v>
      </c>
    </row>
    <row r="16973" spans="1:17" hidden="1" x14ac:dyDescent="0.25">
      <c r="A16973" t="s">
        <v>66093</v>
      </c>
      <c r="B16973" t="s">
        <v>66094</v>
      </c>
      <c r="C16973" s="1" t="str">
        <f t="shared" si="2520"/>
        <v>21:0797</v>
      </c>
      <c r="D16973" s="1" t="str">
        <f t="shared" si="2527"/>
        <v>21:0224</v>
      </c>
      <c r="E16973" t="s">
        <v>66095</v>
      </c>
      <c r="F16973" t="s">
        <v>66096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 t="s">
        <v>680</v>
      </c>
      <c r="P16973" t="s">
        <v>2212</v>
      </c>
      <c r="Q16973" t="s">
        <v>522</v>
      </c>
    </row>
    <row r="16974" spans="1:17" hidden="1" x14ac:dyDescent="0.25">
      <c r="A16974" t="s">
        <v>66097</v>
      </c>
      <c r="B16974" t="s">
        <v>66098</v>
      </c>
      <c r="C16974" s="1" t="str">
        <f t="shared" si="2520"/>
        <v>21:0797</v>
      </c>
      <c r="D16974" s="1" t="str">
        <f t="shared" si="2527"/>
        <v>21:0224</v>
      </c>
      <c r="E16974" t="s">
        <v>66099</v>
      </c>
      <c r="F16974" t="s">
        <v>66100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 t="s">
        <v>244</v>
      </c>
      <c r="P16974" t="s">
        <v>22</v>
      </c>
      <c r="Q16974" t="s">
        <v>522</v>
      </c>
    </row>
    <row r="16975" spans="1:17" hidden="1" x14ac:dyDescent="0.25">
      <c r="A16975" t="s">
        <v>66101</v>
      </c>
      <c r="B16975" t="s">
        <v>66102</v>
      </c>
      <c r="C16975" s="1" t="str">
        <f t="shared" si="2520"/>
        <v>21:0797</v>
      </c>
      <c r="D16975" s="1" t="str">
        <f t="shared" si="2527"/>
        <v>21:0224</v>
      </c>
      <c r="E16975" t="s">
        <v>66103</v>
      </c>
      <c r="F16975" t="s">
        <v>66104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 t="s">
        <v>576</v>
      </c>
      <c r="P16975" t="s">
        <v>2212</v>
      </c>
      <c r="Q16975" t="s">
        <v>398</v>
      </c>
    </row>
    <row r="16976" spans="1:17" hidden="1" x14ac:dyDescent="0.25">
      <c r="A16976" t="s">
        <v>66105</v>
      </c>
      <c r="B16976" t="s">
        <v>66106</v>
      </c>
      <c r="C16976" s="1" t="str">
        <f t="shared" si="2520"/>
        <v>21:0797</v>
      </c>
      <c r="D16976" s="1" t="str">
        <f t="shared" si="2527"/>
        <v>21:0224</v>
      </c>
      <c r="E16976" t="s">
        <v>66107</v>
      </c>
      <c r="F16976" t="s">
        <v>66108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 t="s">
        <v>2120</v>
      </c>
      <c r="P16976" t="s">
        <v>2212</v>
      </c>
      <c r="Q16976" t="s">
        <v>653</v>
      </c>
    </row>
    <row r="16977" spans="1:17" hidden="1" x14ac:dyDescent="0.25">
      <c r="A16977" t="s">
        <v>66109</v>
      </c>
      <c r="B16977" t="s">
        <v>66110</v>
      </c>
      <c r="C16977" s="1" t="str">
        <f t="shared" si="2520"/>
        <v>21:0797</v>
      </c>
      <c r="D16977" s="1" t="str">
        <f>HYPERLINK("http://geochem.nrcan.gc.ca/cdogs/content/svy/svy_e.htm", "")</f>
        <v/>
      </c>
      <c r="G16977" s="1" t="str">
        <f>HYPERLINK("http://geochem.nrcan.gc.ca/cdogs/content/cr_/cr_00088_e.htm", "88")</f>
        <v>88</v>
      </c>
      <c r="J16977" t="s">
        <v>11703</v>
      </c>
      <c r="K16977" t="s">
        <v>11704</v>
      </c>
      <c r="O16977" t="s">
        <v>244</v>
      </c>
      <c r="P16977" t="s">
        <v>2943</v>
      </c>
      <c r="Q16977" t="s">
        <v>653</v>
      </c>
    </row>
    <row r="16978" spans="1:17" hidden="1" x14ac:dyDescent="0.25">
      <c r="A16978" t="s">
        <v>66111</v>
      </c>
      <c r="B16978" t="s">
        <v>66112</v>
      </c>
      <c r="C16978" s="1" t="str">
        <f t="shared" si="2520"/>
        <v>21:0797</v>
      </c>
      <c r="D16978" s="1" t="str">
        <f t="shared" ref="D16978:D17008" si="2530">HYPERLINK("http://geochem.nrcan.gc.ca/cdogs/content/svy/svy210224_e.htm", "21:0224")</f>
        <v>21:0224</v>
      </c>
      <c r="E16978" t="s">
        <v>66113</v>
      </c>
      <c r="F16978" t="s">
        <v>66114</v>
      </c>
      <c r="H16978">
        <v>63.7179109</v>
      </c>
      <c r="I16978">
        <v>-130.5872798</v>
      </c>
      <c r="J16978" s="1" t="str">
        <f t="shared" ref="J16978:J17008" si="2531">HYPERLINK("http://geochem.nrcan.gc.ca/cdogs/content/kwd/kwd020018_e.htm", "Fluid (stream)")</f>
        <v>Fluid (stream)</v>
      </c>
      <c r="K16978" s="1" t="str">
        <f t="shared" ref="K16978:K17008" si="2532">HYPERLINK("http://geochem.nrcan.gc.ca/cdogs/content/kwd/kwd080007_e.htm", "Untreated Water")</f>
        <v>Untreated Water</v>
      </c>
      <c r="O16978" t="s">
        <v>667</v>
      </c>
      <c r="P16978" t="s">
        <v>2212</v>
      </c>
      <c r="Q16978" t="s">
        <v>653</v>
      </c>
    </row>
    <row r="16979" spans="1:17" hidden="1" x14ac:dyDescent="0.25">
      <c r="A16979" t="s">
        <v>66115</v>
      </c>
      <c r="B16979" t="s">
        <v>66116</v>
      </c>
      <c r="C16979" s="1" t="str">
        <f t="shared" si="2520"/>
        <v>21:0797</v>
      </c>
      <c r="D16979" s="1" t="str">
        <f t="shared" si="2530"/>
        <v>21:0224</v>
      </c>
      <c r="E16979" t="s">
        <v>66117</v>
      </c>
      <c r="F16979" t="s">
        <v>66118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 t="s">
        <v>6124</v>
      </c>
      <c r="P16979" t="s">
        <v>636</v>
      </c>
      <c r="Q16979" t="s">
        <v>365</v>
      </c>
    </row>
    <row r="16980" spans="1:17" hidden="1" x14ac:dyDescent="0.25">
      <c r="A16980" t="s">
        <v>66119</v>
      </c>
      <c r="B16980" t="s">
        <v>66120</v>
      </c>
      <c r="C16980" s="1" t="str">
        <f t="shared" ref="C16980:C17043" si="2533">HYPERLINK("http://geochem.nrcan.gc.ca/cdogs/content/bdl/bdl210797_e.htm", "21:0797")</f>
        <v>21:0797</v>
      </c>
      <c r="D16980" s="1" t="str">
        <f t="shared" si="2530"/>
        <v>21:0224</v>
      </c>
      <c r="E16980" t="s">
        <v>66121</v>
      </c>
      <c r="F16980" t="s">
        <v>66122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 t="s">
        <v>21</v>
      </c>
      <c r="P16980" t="s">
        <v>636</v>
      </c>
      <c r="Q16980" t="s">
        <v>29</v>
      </c>
    </row>
    <row r="16981" spans="1:17" hidden="1" x14ac:dyDescent="0.25">
      <c r="A16981" t="s">
        <v>66123</v>
      </c>
      <c r="B16981" t="s">
        <v>66124</v>
      </c>
      <c r="C16981" s="1" t="str">
        <f t="shared" si="2533"/>
        <v>21:0797</v>
      </c>
      <c r="D16981" s="1" t="str">
        <f t="shared" si="2530"/>
        <v>21:0224</v>
      </c>
      <c r="E16981" t="s">
        <v>66125</v>
      </c>
      <c r="F16981" t="s">
        <v>66126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 t="s">
        <v>576</v>
      </c>
      <c r="P16981" t="s">
        <v>5368</v>
      </c>
      <c r="Q16981" t="s">
        <v>6243</v>
      </c>
    </row>
    <row r="16982" spans="1:17" hidden="1" x14ac:dyDescent="0.25">
      <c r="A16982" t="s">
        <v>66127</v>
      </c>
      <c r="B16982" t="s">
        <v>66128</v>
      </c>
      <c r="C16982" s="1" t="str">
        <f t="shared" si="2533"/>
        <v>21:0797</v>
      </c>
      <c r="D16982" s="1" t="str">
        <f t="shared" si="2530"/>
        <v>21:0224</v>
      </c>
      <c r="E16982" t="s">
        <v>66129</v>
      </c>
      <c r="F16982" t="s">
        <v>66130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 t="s">
        <v>3836</v>
      </c>
      <c r="P16982" t="s">
        <v>830</v>
      </c>
      <c r="Q16982" t="s">
        <v>5130</v>
      </c>
    </row>
    <row r="16983" spans="1:17" hidden="1" x14ac:dyDescent="0.25">
      <c r="A16983" t="s">
        <v>66131</v>
      </c>
      <c r="B16983" t="s">
        <v>66132</v>
      </c>
      <c r="C16983" s="1" t="str">
        <f t="shared" si="2533"/>
        <v>21:0797</v>
      </c>
      <c r="D16983" s="1" t="str">
        <f t="shared" si="2530"/>
        <v>21:0224</v>
      </c>
      <c r="E16983" t="s">
        <v>66129</v>
      </c>
      <c r="F16983" t="s">
        <v>66133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 t="s">
        <v>6021</v>
      </c>
      <c r="P16983" t="s">
        <v>3107</v>
      </c>
      <c r="Q16983" t="s">
        <v>5130</v>
      </c>
    </row>
    <row r="16984" spans="1:17" hidden="1" x14ac:dyDescent="0.25">
      <c r="A16984" t="s">
        <v>66134</v>
      </c>
      <c r="B16984" t="s">
        <v>66135</v>
      </c>
      <c r="C16984" s="1" t="str">
        <f t="shared" si="2533"/>
        <v>21:0797</v>
      </c>
      <c r="D16984" s="1" t="str">
        <f t="shared" si="2530"/>
        <v>21:0224</v>
      </c>
      <c r="E16984" t="s">
        <v>66136</v>
      </c>
      <c r="F16984" t="s">
        <v>66137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 t="s">
        <v>16522</v>
      </c>
      <c r="P16984" t="s">
        <v>880</v>
      </c>
      <c r="Q16984" t="s">
        <v>5130</v>
      </c>
    </row>
    <row r="16985" spans="1:17" hidden="1" x14ac:dyDescent="0.25">
      <c r="A16985" t="s">
        <v>66138</v>
      </c>
      <c r="B16985" t="s">
        <v>66139</v>
      </c>
      <c r="C16985" s="1" t="str">
        <f t="shared" si="2533"/>
        <v>21:0797</v>
      </c>
      <c r="D16985" s="1" t="str">
        <f t="shared" si="2530"/>
        <v>21:0224</v>
      </c>
      <c r="E16985" t="s">
        <v>66140</v>
      </c>
      <c r="F16985" t="s">
        <v>66141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 t="s">
        <v>7681</v>
      </c>
      <c r="P16985" t="s">
        <v>636</v>
      </c>
      <c r="Q16985" t="s">
        <v>398</v>
      </c>
    </row>
    <row r="16986" spans="1:17" hidden="1" x14ac:dyDescent="0.25">
      <c r="A16986" t="s">
        <v>66142</v>
      </c>
      <c r="B16986" t="s">
        <v>66143</v>
      </c>
      <c r="C16986" s="1" t="str">
        <f t="shared" si="2533"/>
        <v>21:0797</v>
      </c>
      <c r="D16986" s="1" t="str">
        <f t="shared" si="2530"/>
        <v>21:0224</v>
      </c>
      <c r="E16986" t="s">
        <v>66144</v>
      </c>
      <c r="F16986" t="s">
        <v>66145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 t="s">
        <v>2120</v>
      </c>
      <c r="P16986" t="s">
        <v>1598</v>
      </c>
      <c r="Q16986" t="s">
        <v>29</v>
      </c>
    </row>
    <row r="16987" spans="1:17" hidden="1" x14ac:dyDescent="0.25">
      <c r="A16987" t="s">
        <v>66146</v>
      </c>
      <c r="B16987" t="s">
        <v>66147</v>
      </c>
      <c r="C16987" s="1" t="str">
        <f t="shared" si="2533"/>
        <v>21:0797</v>
      </c>
      <c r="D16987" s="1" t="str">
        <f t="shared" si="2530"/>
        <v>21:0224</v>
      </c>
      <c r="E16987" t="s">
        <v>66148</v>
      </c>
      <c r="F16987" t="s">
        <v>66149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 t="s">
        <v>7681</v>
      </c>
      <c r="P16987" t="s">
        <v>658</v>
      </c>
      <c r="Q16987" t="s">
        <v>398</v>
      </c>
    </row>
    <row r="16988" spans="1:17" hidden="1" x14ac:dyDescent="0.25">
      <c r="A16988" t="s">
        <v>66150</v>
      </c>
      <c r="B16988" t="s">
        <v>66151</v>
      </c>
      <c r="C16988" s="1" t="str">
        <f t="shared" si="2533"/>
        <v>21:0797</v>
      </c>
      <c r="D16988" s="1" t="str">
        <f t="shared" si="2530"/>
        <v>21:0224</v>
      </c>
      <c r="E16988" t="s">
        <v>66152</v>
      </c>
      <c r="F16988" t="s">
        <v>66153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 t="s">
        <v>1528</v>
      </c>
      <c r="P16988" t="s">
        <v>3107</v>
      </c>
      <c r="Q16988" t="s">
        <v>25468</v>
      </c>
    </row>
    <row r="16989" spans="1:17" hidden="1" x14ac:dyDescent="0.25">
      <c r="A16989" t="s">
        <v>66154</v>
      </c>
      <c r="B16989" t="s">
        <v>66155</v>
      </c>
      <c r="C16989" s="1" t="str">
        <f t="shared" si="2533"/>
        <v>21:0797</v>
      </c>
      <c r="D16989" s="1" t="str">
        <f t="shared" si="2530"/>
        <v>21:0224</v>
      </c>
      <c r="E16989" t="s">
        <v>66156</v>
      </c>
      <c r="F16989" t="s">
        <v>66157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 t="s">
        <v>16988</v>
      </c>
      <c r="P16989" t="s">
        <v>1515</v>
      </c>
      <c r="Q16989" t="s">
        <v>5130</v>
      </c>
    </row>
    <row r="16990" spans="1:17" hidden="1" x14ac:dyDescent="0.25">
      <c r="A16990" t="s">
        <v>66158</v>
      </c>
      <c r="B16990" t="s">
        <v>66159</v>
      </c>
      <c r="C16990" s="1" t="str">
        <f t="shared" si="2533"/>
        <v>21:0797</v>
      </c>
      <c r="D16990" s="1" t="str">
        <f t="shared" si="2530"/>
        <v>21:0224</v>
      </c>
      <c r="E16990" t="s">
        <v>66160</v>
      </c>
      <c r="F16990" t="s">
        <v>66161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 t="s">
        <v>1818</v>
      </c>
      <c r="P16990" t="s">
        <v>583</v>
      </c>
      <c r="Q16990" t="s">
        <v>29</v>
      </c>
    </row>
    <row r="16991" spans="1:17" hidden="1" x14ac:dyDescent="0.25">
      <c r="A16991" t="s">
        <v>66162</v>
      </c>
      <c r="B16991" t="s">
        <v>66163</v>
      </c>
      <c r="C16991" s="1" t="str">
        <f t="shared" si="2533"/>
        <v>21:0797</v>
      </c>
      <c r="D16991" s="1" t="str">
        <f t="shared" si="2530"/>
        <v>21:0224</v>
      </c>
      <c r="E16991" t="s">
        <v>66164</v>
      </c>
      <c r="F16991" t="s">
        <v>66165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 t="s">
        <v>6034</v>
      </c>
      <c r="P16991" t="s">
        <v>1515</v>
      </c>
      <c r="Q16991" t="s">
        <v>5130</v>
      </c>
    </row>
    <row r="16992" spans="1:17" hidden="1" x14ac:dyDescent="0.25">
      <c r="A16992" t="s">
        <v>66166</v>
      </c>
      <c r="B16992" t="s">
        <v>66167</v>
      </c>
      <c r="C16992" s="1" t="str">
        <f t="shared" si="2533"/>
        <v>21:0797</v>
      </c>
      <c r="D16992" s="1" t="str">
        <f t="shared" si="2530"/>
        <v>21:0224</v>
      </c>
      <c r="E16992" t="s">
        <v>66168</v>
      </c>
      <c r="F16992" t="s">
        <v>66169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 t="s">
        <v>15079</v>
      </c>
      <c r="P16992" t="s">
        <v>2943</v>
      </c>
      <c r="Q16992" t="s">
        <v>365</v>
      </c>
    </row>
    <row r="16993" spans="1:17" hidden="1" x14ac:dyDescent="0.25">
      <c r="A16993" t="s">
        <v>66170</v>
      </c>
      <c r="B16993" t="s">
        <v>66171</v>
      </c>
      <c r="C16993" s="1" t="str">
        <f t="shared" si="2533"/>
        <v>21:0797</v>
      </c>
      <c r="D16993" s="1" t="str">
        <f t="shared" si="2530"/>
        <v>21:0224</v>
      </c>
      <c r="E16993" t="s">
        <v>66172</v>
      </c>
      <c r="F16993" t="s">
        <v>66173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 t="s">
        <v>6243</v>
      </c>
      <c r="P16993" t="s">
        <v>631</v>
      </c>
      <c r="Q16993" t="s">
        <v>653</v>
      </c>
    </row>
    <row r="16994" spans="1:17" hidden="1" x14ac:dyDescent="0.25">
      <c r="A16994" t="s">
        <v>66174</v>
      </c>
      <c r="B16994" t="s">
        <v>66175</v>
      </c>
      <c r="C16994" s="1" t="str">
        <f t="shared" si="2533"/>
        <v>21:0797</v>
      </c>
      <c r="D16994" s="1" t="str">
        <f t="shared" si="2530"/>
        <v>21:0224</v>
      </c>
      <c r="E16994" t="s">
        <v>66176</v>
      </c>
      <c r="F16994" t="s">
        <v>66177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 t="s">
        <v>3836</v>
      </c>
      <c r="P16994" t="s">
        <v>391</v>
      </c>
      <c r="Q16994" t="s">
        <v>398</v>
      </c>
    </row>
    <row r="16995" spans="1:17" hidden="1" x14ac:dyDescent="0.25">
      <c r="A16995" t="s">
        <v>66178</v>
      </c>
      <c r="B16995" t="s">
        <v>66179</v>
      </c>
      <c r="C16995" s="1" t="str">
        <f t="shared" si="2533"/>
        <v>21:0797</v>
      </c>
      <c r="D16995" s="1" t="str">
        <f t="shared" si="2530"/>
        <v>21:0224</v>
      </c>
      <c r="E16995" t="s">
        <v>66180</v>
      </c>
      <c r="F16995" t="s">
        <v>66181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 t="s">
        <v>236</v>
      </c>
      <c r="P16995" t="s">
        <v>556</v>
      </c>
      <c r="Q16995" t="s">
        <v>398</v>
      </c>
    </row>
    <row r="16996" spans="1:17" hidden="1" x14ac:dyDescent="0.25">
      <c r="A16996" t="s">
        <v>66182</v>
      </c>
      <c r="B16996" t="s">
        <v>66183</v>
      </c>
      <c r="C16996" s="1" t="str">
        <f t="shared" si="2533"/>
        <v>21:0797</v>
      </c>
      <c r="D16996" s="1" t="str">
        <f t="shared" si="2530"/>
        <v>21:0224</v>
      </c>
      <c r="E16996" t="s">
        <v>66184</v>
      </c>
      <c r="F16996" t="s">
        <v>66185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 t="s">
        <v>23857</v>
      </c>
      <c r="P16996" t="s">
        <v>2943</v>
      </c>
      <c r="Q16996" t="s">
        <v>5130</v>
      </c>
    </row>
    <row r="16997" spans="1:17" hidden="1" x14ac:dyDescent="0.25">
      <c r="A16997" t="s">
        <v>66186</v>
      </c>
      <c r="B16997" t="s">
        <v>66187</v>
      </c>
      <c r="C16997" s="1" t="str">
        <f t="shared" si="2533"/>
        <v>21:0797</v>
      </c>
      <c r="D16997" s="1" t="str">
        <f t="shared" si="2530"/>
        <v>21:0224</v>
      </c>
      <c r="E16997" t="s">
        <v>66188</v>
      </c>
      <c r="F16997" t="s">
        <v>66189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 t="s">
        <v>158</v>
      </c>
      <c r="P16997" t="s">
        <v>2212</v>
      </c>
      <c r="Q16997" t="s">
        <v>398</v>
      </c>
    </row>
    <row r="16998" spans="1:17" hidden="1" x14ac:dyDescent="0.25">
      <c r="A16998" t="s">
        <v>66190</v>
      </c>
      <c r="B16998" t="s">
        <v>66191</v>
      </c>
      <c r="C16998" s="1" t="str">
        <f t="shared" si="2533"/>
        <v>21:0797</v>
      </c>
      <c r="D16998" s="1" t="str">
        <f t="shared" si="2530"/>
        <v>21:0224</v>
      </c>
      <c r="E16998" t="s">
        <v>66192</v>
      </c>
      <c r="F16998" t="s">
        <v>66193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 t="s">
        <v>512</v>
      </c>
      <c r="P16998" t="s">
        <v>5755</v>
      </c>
      <c r="Q16998" t="s">
        <v>522</v>
      </c>
    </row>
    <row r="16999" spans="1:17" hidden="1" x14ac:dyDescent="0.25">
      <c r="A16999" t="s">
        <v>66194</v>
      </c>
      <c r="B16999" t="s">
        <v>66195</v>
      </c>
      <c r="C16999" s="1" t="str">
        <f t="shared" si="2533"/>
        <v>21:0797</v>
      </c>
      <c r="D16999" s="1" t="str">
        <f t="shared" si="2530"/>
        <v>21:0224</v>
      </c>
      <c r="E16999" t="s">
        <v>66196</v>
      </c>
      <c r="F16999" t="s">
        <v>66197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 t="s">
        <v>14840</v>
      </c>
      <c r="P16999" t="s">
        <v>1515</v>
      </c>
      <c r="Q16999" t="s">
        <v>4049</v>
      </c>
    </row>
    <row r="17000" spans="1:17" hidden="1" x14ac:dyDescent="0.25">
      <c r="A17000" t="s">
        <v>66198</v>
      </c>
      <c r="B17000" t="s">
        <v>66199</v>
      </c>
      <c r="C17000" s="1" t="str">
        <f t="shared" si="2533"/>
        <v>21:0797</v>
      </c>
      <c r="D17000" s="1" t="str">
        <f t="shared" si="2530"/>
        <v>21:0224</v>
      </c>
      <c r="E17000" t="s">
        <v>66200</v>
      </c>
      <c r="F17000" t="s">
        <v>66201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 t="s">
        <v>14840</v>
      </c>
      <c r="P17000" t="s">
        <v>583</v>
      </c>
      <c r="Q17000" t="s">
        <v>3475</v>
      </c>
    </row>
    <row r="17001" spans="1:17" hidden="1" x14ac:dyDescent="0.25">
      <c r="A17001" t="s">
        <v>66202</v>
      </c>
      <c r="B17001" t="s">
        <v>66203</v>
      </c>
      <c r="C17001" s="1" t="str">
        <f t="shared" si="2533"/>
        <v>21:0797</v>
      </c>
      <c r="D17001" s="1" t="str">
        <f t="shared" si="2530"/>
        <v>21:0224</v>
      </c>
      <c r="E17001" t="s">
        <v>66204</v>
      </c>
      <c r="F17001" t="s">
        <v>66205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 t="s">
        <v>14250</v>
      </c>
      <c r="P17001" t="s">
        <v>3107</v>
      </c>
      <c r="Q17001" t="s">
        <v>365</v>
      </c>
    </row>
    <row r="17002" spans="1:17" hidden="1" x14ac:dyDescent="0.25">
      <c r="A17002" t="s">
        <v>66206</v>
      </c>
      <c r="B17002" t="s">
        <v>66207</v>
      </c>
      <c r="C17002" s="1" t="str">
        <f t="shared" si="2533"/>
        <v>21:0797</v>
      </c>
      <c r="D17002" s="1" t="str">
        <f t="shared" si="2530"/>
        <v>21:0224</v>
      </c>
      <c r="E17002" t="s">
        <v>66208</v>
      </c>
      <c r="F17002" t="s">
        <v>66209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 t="s">
        <v>154</v>
      </c>
      <c r="P17002" t="s">
        <v>1515</v>
      </c>
      <c r="Q17002" t="s">
        <v>392</v>
      </c>
    </row>
    <row r="17003" spans="1:17" hidden="1" x14ac:dyDescent="0.25">
      <c r="A17003" t="s">
        <v>66210</v>
      </c>
      <c r="B17003" t="s">
        <v>66211</v>
      </c>
      <c r="C17003" s="1" t="str">
        <f t="shared" si="2533"/>
        <v>21:0797</v>
      </c>
      <c r="D17003" s="1" t="str">
        <f t="shared" si="2530"/>
        <v>21:0224</v>
      </c>
      <c r="E17003" t="s">
        <v>66212</v>
      </c>
      <c r="F17003" t="s">
        <v>66213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 t="s">
        <v>730</v>
      </c>
      <c r="P17003" t="s">
        <v>3107</v>
      </c>
      <c r="Q17003" t="s">
        <v>4049</v>
      </c>
    </row>
    <row r="17004" spans="1:17" hidden="1" x14ac:dyDescent="0.25">
      <c r="A17004" t="s">
        <v>66214</v>
      </c>
      <c r="B17004" t="s">
        <v>66215</v>
      </c>
      <c r="C17004" s="1" t="str">
        <f t="shared" si="2533"/>
        <v>21:0797</v>
      </c>
      <c r="D17004" s="1" t="str">
        <f t="shared" si="2530"/>
        <v>21:0224</v>
      </c>
      <c r="E17004" t="s">
        <v>66216</v>
      </c>
      <c r="F17004" t="s">
        <v>66217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 t="s">
        <v>10145</v>
      </c>
      <c r="P17004" t="s">
        <v>3107</v>
      </c>
      <c r="Q17004" t="s">
        <v>398</v>
      </c>
    </row>
    <row r="17005" spans="1:17" hidden="1" x14ac:dyDescent="0.25">
      <c r="A17005" t="s">
        <v>66218</v>
      </c>
      <c r="B17005" t="s">
        <v>66219</v>
      </c>
      <c r="C17005" s="1" t="str">
        <f t="shared" si="2533"/>
        <v>21:0797</v>
      </c>
      <c r="D17005" s="1" t="str">
        <f t="shared" si="2530"/>
        <v>21:0224</v>
      </c>
      <c r="E17005" t="s">
        <v>66216</v>
      </c>
      <c r="F17005" t="s">
        <v>66220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 t="s">
        <v>23720</v>
      </c>
      <c r="P17005" t="s">
        <v>397</v>
      </c>
      <c r="Q17005" t="s">
        <v>653</v>
      </c>
    </row>
    <row r="17006" spans="1:17" hidden="1" x14ac:dyDescent="0.25">
      <c r="A17006" t="s">
        <v>66221</v>
      </c>
      <c r="B17006" t="s">
        <v>66222</v>
      </c>
      <c r="C17006" s="1" t="str">
        <f t="shared" si="2533"/>
        <v>21:0797</v>
      </c>
      <c r="D17006" s="1" t="str">
        <f t="shared" si="2530"/>
        <v>21:0224</v>
      </c>
      <c r="E17006" t="s">
        <v>66223</v>
      </c>
      <c r="F17006" t="s">
        <v>66224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 t="s">
        <v>11795</v>
      </c>
      <c r="P17006" t="s">
        <v>3107</v>
      </c>
      <c r="Q17006" t="s">
        <v>365</v>
      </c>
    </row>
    <row r="17007" spans="1:17" hidden="1" x14ac:dyDescent="0.25">
      <c r="A17007" t="s">
        <v>66225</v>
      </c>
      <c r="B17007" t="s">
        <v>66226</v>
      </c>
      <c r="C17007" s="1" t="str">
        <f t="shared" si="2533"/>
        <v>21:0797</v>
      </c>
      <c r="D17007" s="1" t="str">
        <f t="shared" si="2530"/>
        <v>21:0224</v>
      </c>
      <c r="E17007" t="s">
        <v>66227</v>
      </c>
      <c r="F17007" t="s">
        <v>66228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 t="s">
        <v>8030</v>
      </c>
      <c r="P17007" t="s">
        <v>830</v>
      </c>
      <c r="Q17007" t="s">
        <v>653</v>
      </c>
    </row>
    <row r="17008" spans="1:17" hidden="1" x14ac:dyDescent="0.25">
      <c r="A17008" t="s">
        <v>66229</v>
      </c>
      <c r="B17008" t="s">
        <v>66230</v>
      </c>
      <c r="C17008" s="1" t="str">
        <f t="shared" si="2533"/>
        <v>21:0797</v>
      </c>
      <c r="D17008" s="1" t="str">
        <f t="shared" si="2530"/>
        <v>21:0224</v>
      </c>
      <c r="E17008" t="s">
        <v>66231</v>
      </c>
      <c r="F17008" t="s">
        <v>66232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 t="s">
        <v>2379</v>
      </c>
      <c r="P17008" t="s">
        <v>4464</v>
      </c>
      <c r="Q17008" t="s">
        <v>59</v>
      </c>
    </row>
    <row r="17009" spans="1:17" hidden="1" x14ac:dyDescent="0.25">
      <c r="A17009" t="s">
        <v>66233</v>
      </c>
      <c r="B17009" t="s">
        <v>66234</v>
      </c>
      <c r="C17009" s="1" t="str">
        <f t="shared" si="2533"/>
        <v>21:0797</v>
      </c>
      <c r="D17009" s="1" t="str">
        <f>HYPERLINK("http://geochem.nrcan.gc.ca/cdogs/content/svy/svy_e.htm", "")</f>
        <v/>
      </c>
      <c r="G17009" s="1" t="str">
        <f>HYPERLINK("http://geochem.nrcan.gc.ca/cdogs/content/cr_/cr_00087_e.htm", "87")</f>
        <v>87</v>
      </c>
      <c r="J17009" t="s">
        <v>11703</v>
      </c>
      <c r="K17009" t="s">
        <v>11704</v>
      </c>
      <c r="O17009" t="s">
        <v>689</v>
      </c>
      <c r="P17009" t="s">
        <v>2943</v>
      </c>
      <c r="Q17009" t="s">
        <v>522</v>
      </c>
    </row>
    <row r="17010" spans="1:17" hidden="1" x14ac:dyDescent="0.25">
      <c r="A17010" t="s">
        <v>66235</v>
      </c>
      <c r="B17010" t="s">
        <v>66236</v>
      </c>
      <c r="C17010" s="1" t="str">
        <f t="shared" si="2533"/>
        <v>21:0797</v>
      </c>
      <c r="D17010" s="1" t="str">
        <f t="shared" ref="D17010:D17029" si="2534">HYPERLINK("http://geochem.nrcan.gc.ca/cdogs/content/svy/svy210224_e.htm", "21:0224")</f>
        <v>21:0224</v>
      </c>
      <c r="E17010" t="s">
        <v>66237</v>
      </c>
      <c r="F17010" t="s">
        <v>66238</v>
      </c>
      <c r="H17010">
        <v>63.490403000000001</v>
      </c>
      <c r="I17010">
        <v>-130.8884683</v>
      </c>
      <c r="J17010" s="1" t="str">
        <f t="shared" ref="J17010:J17029" si="2535">HYPERLINK("http://geochem.nrcan.gc.ca/cdogs/content/kwd/kwd020018_e.htm", "Fluid (stream)")</f>
        <v>Fluid (stream)</v>
      </c>
      <c r="K17010" s="1" t="str">
        <f t="shared" ref="K17010:K17029" si="2536">HYPERLINK("http://geochem.nrcan.gc.ca/cdogs/content/kwd/kwd080007_e.htm", "Untreated Water")</f>
        <v>Untreated Water</v>
      </c>
      <c r="O17010" t="s">
        <v>21</v>
      </c>
      <c r="P17010" t="s">
        <v>397</v>
      </c>
      <c r="Q17010" t="s">
        <v>29</v>
      </c>
    </row>
    <row r="17011" spans="1:17" hidden="1" x14ac:dyDescent="0.25">
      <c r="A17011" t="s">
        <v>66239</v>
      </c>
      <c r="B17011" t="s">
        <v>66240</v>
      </c>
      <c r="C17011" s="1" t="str">
        <f t="shared" si="2533"/>
        <v>21:0797</v>
      </c>
      <c r="D17011" s="1" t="str">
        <f t="shared" si="2534"/>
        <v>21:0224</v>
      </c>
      <c r="E17011" t="s">
        <v>66241</v>
      </c>
      <c r="F17011" t="s">
        <v>66242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 t="s">
        <v>23720</v>
      </c>
      <c r="P17011" t="s">
        <v>880</v>
      </c>
      <c r="Q17011" t="s">
        <v>398</v>
      </c>
    </row>
    <row r="17012" spans="1:17" hidden="1" x14ac:dyDescent="0.25">
      <c r="A17012" t="s">
        <v>66243</v>
      </c>
      <c r="B17012" t="s">
        <v>66244</v>
      </c>
      <c r="C17012" s="1" t="str">
        <f t="shared" si="2533"/>
        <v>21:0797</v>
      </c>
      <c r="D17012" s="1" t="str">
        <f t="shared" si="2534"/>
        <v>21:0224</v>
      </c>
      <c r="E17012" t="s">
        <v>66245</v>
      </c>
      <c r="F17012" t="s">
        <v>66246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 t="s">
        <v>7333</v>
      </c>
      <c r="P17012" t="s">
        <v>1515</v>
      </c>
      <c r="Q17012" t="s">
        <v>59</v>
      </c>
    </row>
    <row r="17013" spans="1:17" hidden="1" x14ac:dyDescent="0.25">
      <c r="A17013" t="s">
        <v>66247</v>
      </c>
      <c r="B17013" t="s">
        <v>66248</v>
      </c>
      <c r="C17013" s="1" t="str">
        <f t="shared" si="2533"/>
        <v>21:0797</v>
      </c>
      <c r="D17013" s="1" t="str">
        <f t="shared" si="2534"/>
        <v>21:0224</v>
      </c>
      <c r="E17013" t="s">
        <v>66249</v>
      </c>
      <c r="F17013" t="s">
        <v>66250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 t="s">
        <v>667</v>
      </c>
      <c r="P17013" t="s">
        <v>636</v>
      </c>
      <c r="Q17013" t="s">
        <v>653</v>
      </c>
    </row>
    <row r="17014" spans="1:17" hidden="1" x14ac:dyDescent="0.25">
      <c r="A17014" t="s">
        <v>66251</v>
      </c>
      <c r="B17014" t="s">
        <v>66252</v>
      </c>
      <c r="C17014" s="1" t="str">
        <f t="shared" si="2533"/>
        <v>21:0797</v>
      </c>
      <c r="D17014" s="1" t="str">
        <f t="shared" si="2534"/>
        <v>21:0224</v>
      </c>
      <c r="E17014" t="s">
        <v>66253</v>
      </c>
      <c r="F17014" t="s">
        <v>66254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 t="s">
        <v>3655</v>
      </c>
      <c r="P17014" t="s">
        <v>391</v>
      </c>
      <c r="Q17014" t="s">
        <v>5130</v>
      </c>
    </row>
    <row r="17015" spans="1:17" hidden="1" x14ac:dyDescent="0.25">
      <c r="A17015" t="s">
        <v>66255</v>
      </c>
      <c r="B17015" t="s">
        <v>66256</v>
      </c>
      <c r="C17015" s="1" t="str">
        <f t="shared" si="2533"/>
        <v>21:0797</v>
      </c>
      <c r="D17015" s="1" t="str">
        <f t="shared" si="2534"/>
        <v>21:0224</v>
      </c>
      <c r="E17015" t="s">
        <v>66257</v>
      </c>
      <c r="F17015" t="s">
        <v>66258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 t="s">
        <v>21</v>
      </c>
      <c r="P17015" t="s">
        <v>22</v>
      </c>
      <c r="Q17015" t="s">
        <v>392</v>
      </c>
    </row>
    <row r="17016" spans="1:17" hidden="1" x14ac:dyDescent="0.25">
      <c r="A17016" t="s">
        <v>66259</v>
      </c>
      <c r="B17016" t="s">
        <v>66260</v>
      </c>
      <c r="C17016" s="1" t="str">
        <f t="shared" si="2533"/>
        <v>21:0797</v>
      </c>
      <c r="D17016" s="1" t="str">
        <f t="shared" si="2534"/>
        <v>21:0224</v>
      </c>
      <c r="E17016" t="s">
        <v>66261</v>
      </c>
      <c r="F17016" t="s">
        <v>66262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 t="s">
        <v>14840</v>
      </c>
      <c r="P17016" t="s">
        <v>391</v>
      </c>
      <c r="Q17016" t="s">
        <v>46</v>
      </c>
    </row>
    <row r="17017" spans="1:17" hidden="1" x14ac:dyDescent="0.25">
      <c r="A17017" t="s">
        <v>66263</v>
      </c>
      <c r="B17017" t="s">
        <v>66264</v>
      </c>
      <c r="C17017" s="1" t="str">
        <f t="shared" si="2533"/>
        <v>21:0797</v>
      </c>
      <c r="D17017" s="1" t="str">
        <f t="shared" si="2534"/>
        <v>21:0224</v>
      </c>
      <c r="E17017" t="s">
        <v>66265</v>
      </c>
      <c r="F17017" t="s">
        <v>66266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 t="s">
        <v>138</v>
      </c>
      <c r="P17017" t="s">
        <v>2212</v>
      </c>
      <c r="Q17017" t="s">
        <v>398</v>
      </c>
    </row>
    <row r="17018" spans="1:17" hidden="1" x14ac:dyDescent="0.25">
      <c r="A17018" t="s">
        <v>66267</v>
      </c>
      <c r="B17018" t="s">
        <v>66268</v>
      </c>
      <c r="C17018" s="1" t="str">
        <f t="shared" si="2533"/>
        <v>21:0797</v>
      </c>
      <c r="D17018" s="1" t="str">
        <f t="shared" si="2534"/>
        <v>21:0224</v>
      </c>
      <c r="E17018" t="s">
        <v>66269</v>
      </c>
      <c r="F17018" t="s">
        <v>66270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 t="s">
        <v>6067</v>
      </c>
      <c r="P17018" t="s">
        <v>658</v>
      </c>
      <c r="Q17018" t="s">
        <v>5130</v>
      </c>
    </row>
    <row r="17019" spans="1:17" hidden="1" x14ac:dyDescent="0.25">
      <c r="A17019" t="s">
        <v>66271</v>
      </c>
      <c r="B17019" t="s">
        <v>66272</v>
      </c>
      <c r="C17019" s="1" t="str">
        <f t="shared" si="2533"/>
        <v>21:0797</v>
      </c>
      <c r="D17019" s="1" t="str">
        <f t="shared" si="2534"/>
        <v>21:0224</v>
      </c>
      <c r="E17019" t="s">
        <v>66273</v>
      </c>
      <c r="F17019" t="s">
        <v>66274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 t="s">
        <v>1597</v>
      </c>
      <c r="P17019" t="s">
        <v>397</v>
      </c>
      <c r="Q17019" t="s">
        <v>522</v>
      </c>
    </row>
    <row r="17020" spans="1:17" hidden="1" x14ac:dyDescent="0.25">
      <c r="A17020" t="s">
        <v>66275</v>
      </c>
      <c r="B17020" t="s">
        <v>66276</v>
      </c>
      <c r="C17020" s="1" t="str">
        <f t="shared" si="2533"/>
        <v>21:0797</v>
      </c>
      <c r="D17020" s="1" t="str">
        <f t="shared" si="2534"/>
        <v>21:0224</v>
      </c>
      <c r="E17020" t="s">
        <v>66277</v>
      </c>
      <c r="F17020" t="s">
        <v>66278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 t="s">
        <v>21</v>
      </c>
      <c r="P17020" t="s">
        <v>1515</v>
      </c>
      <c r="Q17020" t="s">
        <v>365</v>
      </c>
    </row>
    <row r="17021" spans="1:17" hidden="1" x14ac:dyDescent="0.25">
      <c r="A17021" t="s">
        <v>66279</v>
      </c>
      <c r="B17021" t="s">
        <v>66280</v>
      </c>
      <c r="C17021" s="1" t="str">
        <f t="shared" si="2533"/>
        <v>21:0797</v>
      </c>
      <c r="D17021" s="1" t="str">
        <f t="shared" si="2534"/>
        <v>21:0224</v>
      </c>
      <c r="E17021" t="s">
        <v>66281</v>
      </c>
      <c r="F17021" t="s">
        <v>66282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 t="s">
        <v>667</v>
      </c>
      <c r="P17021" t="s">
        <v>1598</v>
      </c>
      <c r="Q17021" t="s">
        <v>653</v>
      </c>
    </row>
    <row r="17022" spans="1:17" hidden="1" x14ac:dyDescent="0.25">
      <c r="A17022" t="s">
        <v>66283</v>
      </c>
      <c r="B17022" t="s">
        <v>66284</v>
      </c>
      <c r="C17022" s="1" t="str">
        <f t="shared" si="2533"/>
        <v>21:0797</v>
      </c>
      <c r="D17022" s="1" t="str">
        <f t="shared" si="2534"/>
        <v>21:0224</v>
      </c>
      <c r="E17022" t="s">
        <v>66285</v>
      </c>
      <c r="F17022" t="s">
        <v>66286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 t="s">
        <v>23720</v>
      </c>
      <c r="P17022" t="s">
        <v>1598</v>
      </c>
      <c r="Q17022" t="s">
        <v>3475</v>
      </c>
    </row>
    <row r="17023" spans="1:17" hidden="1" x14ac:dyDescent="0.25">
      <c r="A17023" t="s">
        <v>66287</v>
      </c>
      <c r="B17023" t="s">
        <v>66288</v>
      </c>
      <c r="C17023" s="1" t="str">
        <f t="shared" si="2533"/>
        <v>21:0797</v>
      </c>
      <c r="D17023" s="1" t="str">
        <f t="shared" si="2534"/>
        <v>21:0224</v>
      </c>
      <c r="E17023" t="s">
        <v>66285</v>
      </c>
      <c r="F17023" t="s">
        <v>66289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 t="s">
        <v>23720</v>
      </c>
      <c r="P17023" t="s">
        <v>2212</v>
      </c>
      <c r="Q17023" t="s">
        <v>5130</v>
      </c>
    </row>
    <row r="17024" spans="1:17" hidden="1" x14ac:dyDescent="0.25">
      <c r="A17024" t="s">
        <v>66290</v>
      </c>
      <c r="B17024" t="s">
        <v>66291</v>
      </c>
      <c r="C17024" s="1" t="str">
        <f t="shared" si="2533"/>
        <v>21:0797</v>
      </c>
      <c r="D17024" s="1" t="str">
        <f t="shared" si="2534"/>
        <v>21:0224</v>
      </c>
      <c r="E17024" t="s">
        <v>66292</v>
      </c>
      <c r="F17024" t="s">
        <v>66293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 t="s">
        <v>3672</v>
      </c>
      <c r="P17024" t="s">
        <v>2212</v>
      </c>
      <c r="Q17024" t="s">
        <v>5130</v>
      </c>
    </row>
    <row r="17025" spans="1:17" hidden="1" x14ac:dyDescent="0.25">
      <c r="A17025" t="s">
        <v>66294</v>
      </c>
      <c r="B17025" t="s">
        <v>66295</v>
      </c>
      <c r="C17025" s="1" t="str">
        <f t="shared" si="2533"/>
        <v>21:0797</v>
      </c>
      <c r="D17025" s="1" t="str">
        <f t="shared" si="2534"/>
        <v>21:0224</v>
      </c>
      <c r="E17025" t="s">
        <v>66296</v>
      </c>
      <c r="F17025" t="s">
        <v>66297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 t="s">
        <v>1812</v>
      </c>
      <c r="P17025" t="s">
        <v>2212</v>
      </c>
      <c r="Q17025" t="s">
        <v>653</v>
      </c>
    </row>
    <row r="17026" spans="1:17" hidden="1" x14ac:dyDescent="0.25">
      <c r="A17026" t="s">
        <v>66298</v>
      </c>
      <c r="B17026" t="s">
        <v>66299</v>
      </c>
      <c r="C17026" s="1" t="str">
        <f t="shared" si="2533"/>
        <v>21:0797</v>
      </c>
      <c r="D17026" s="1" t="str">
        <f t="shared" si="2534"/>
        <v>21:0224</v>
      </c>
      <c r="E17026" t="s">
        <v>66300</v>
      </c>
      <c r="F17026" t="s">
        <v>66301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 t="s">
        <v>1599</v>
      </c>
      <c r="P17026" t="s">
        <v>583</v>
      </c>
      <c r="Q17026" t="s">
        <v>3475</v>
      </c>
    </row>
    <row r="17027" spans="1:17" hidden="1" x14ac:dyDescent="0.25">
      <c r="A17027" t="s">
        <v>66302</v>
      </c>
      <c r="B17027" t="s">
        <v>66303</v>
      </c>
      <c r="C17027" s="1" t="str">
        <f t="shared" si="2533"/>
        <v>21:0797</v>
      </c>
      <c r="D17027" s="1" t="str">
        <f t="shared" si="2534"/>
        <v>21:0224</v>
      </c>
      <c r="E17027" t="s">
        <v>66304</v>
      </c>
      <c r="F17027" t="s">
        <v>66305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 t="s">
        <v>21</v>
      </c>
      <c r="P17027" t="s">
        <v>583</v>
      </c>
      <c r="Q17027" t="s">
        <v>3475</v>
      </c>
    </row>
    <row r="17028" spans="1:17" hidden="1" x14ac:dyDescent="0.25">
      <c r="A17028" t="s">
        <v>66306</v>
      </c>
      <c r="B17028" t="s">
        <v>66307</v>
      </c>
      <c r="C17028" s="1" t="str">
        <f t="shared" si="2533"/>
        <v>21:0797</v>
      </c>
      <c r="D17028" s="1" t="str">
        <f t="shared" si="2534"/>
        <v>21:0224</v>
      </c>
      <c r="E17028" t="s">
        <v>66308</v>
      </c>
      <c r="F17028" t="s">
        <v>66309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  <c r="O17028" t="s">
        <v>108</v>
      </c>
      <c r="P17028" t="s">
        <v>108</v>
      </c>
      <c r="Q17028" t="s">
        <v>108</v>
      </c>
    </row>
    <row r="17029" spans="1:17" hidden="1" x14ac:dyDescent="0.25">
      <c r="A17029" t="s">
        <v>66310</v>
      </c>
      <c r="B17029" t="s">
        <v>66311</v>
      </c>
      <c r="C17029" s="1" t="str">
        <f t="shared" si="2533"/>
        <v>21:0797</v>
      </c>
      <c r="D17029" s="1" t="str">
        <f t="shared" si="2534"/>
        <v>21:0224</v>
      </c>
      <c r="E17029" t="s">
        <v>66312</v>
      </c>
      <c r="F17029" t="s">
        <v>66313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 t="s">
        <v>21</v>
      </c>
      <c r="P17029" t="s">
        <v>583</v>
      </c>
      <c r="Q17029" t="s">
        <v>3475</v>
      </c>
    </row>
    <row r="17030" spans="1:17" hidden="1" x14ac:dyDescent="0.25">
      <c r="A17030" t="s">
        <v>66314</v>
      </c>
      <c r="B17030" t="s">
        <v>66315</v>
      </c>
      <c r="C17030" s="1" t="str">
        <f t="shared" si="2533"/>
        <v>21:0797</v>
      </c>
      <c r="D17030" s="1" t="str">
        <f>HYPERLINK("http://geochem.nrcan.gc.ca/cdogs/content/svy/svy_e.htm", "")</f>
        <v/>
      </c>
      <c r="G17030" s="1" t="str">
        <f>HYPERLINK("http://geochem.nrcan.gc.ca/cdogs/content/cr_/cr_00089_e.htm", "89")</f>
        <v>89</v>
      </c>
      <c r="J17030" t="s">
        <v>11703</v>
      </c>
      <c r="K17030" t="s">
        <v>11704</v>
      </c>
      <c r="O17030" t="s">
        <v>1664</v>
      </c>
      <c r="P17030" t="s">
        <v>556</v>
      </c>
      <c r="Q17030" t="s">
        <v>392</v>
      </c>
    </row>
    <row r="17031" spans="1:17" hidden="1" x14ac:dyDescent="0.25">
      <c r="A17031" t="s">
        <v>66316</v>
      </c>
      <c r="B17031" t="s">
        <v>66317</v>
      </c>
      <c r="C17031" s="1" t="str">
        <f t="shared" si="2533"/>
        <v>21:0797</v>
      </c>
      <c r="D17031" s="1" t="str">
        <f>HYPERLINK("http://geochem.nrcan.gc.ca/cdogs/content/svy/svy210224_e.htm", "21:0224")</f>
        <v>21:0224</v>
      </c>
      <c r="E17031" t="s">
        <v>66318</v>
      </c>
      <c r="F17031" t="s">
        <v>66319</v>
      </c>
      <c r="H17031">
        <v>63.474760500000002</v>
      </c>
      <c r="I17031">
        <v>-130.58154379999999</v>
      </c>
      <c r="J17031" s="1" t="str">
        <f>HYPERLINK("http://geochem.nrcan.gc.ca/cdogs/content/kwd/kwd020018_e.htm", "Fluid (stream)")</f>
        <v>Fluid (stream)</v>
      </c>
      <c r="K17031" s="1" t="str">
        <f>HYPERLINK("http://geochem.nrcan.gc.ca/cdogs/content/kwd/kwd080007_e.htm", "Untreated Water")</f>
        <v>Untreated Water</v>
      </c>
      <c r="O17031" t="s">
        <v>108</v>
      </c>
      <c r="P17031" t="s">
        <v>108</v>
      </c>
      <c r="Q17031" t="s">
        <v>108</v>
      </c>
    </row>
    <row r="17032" spans="1:17" hidden="1" x14ac:dyDescent="0.25">
      <c r="A17032" t="s">
        <v>66320</v>
      </c>
      <c r="B17032" t="s">
        <v>66321</v>
      </c>
      <c r="C17032" s="1" t="str">
        <f t="shared" si="2533"/>
        <v>21:0797</v>
      </c>
      <c r="D17032" s="1" t="str">
        <f>HYPERLINK("http://geochem.nrcan.gc.ca/cdogs/content/svy/svy210224_e.htm", "21:0224")</f>
        <v>21:0224</v>
      </c>
      <c r="E17032" t="s">
        <v>66322</v>
      </c>
      <c r="F17032" t="s">
        <v>66323</v>
      </c>
      <c r="H17032">
        <v>63.472334799999999</v>
      </c>
      <c r="I17032">
        <v>-130.57928219999999</v>
      </c>
      <c r="J17032" s="1" t="str">
        <f>HYPERLINK("http://geochem.nrcan.gc.ca/cdogs/content/kwd/kwd020018_e.htm", "Fluid (stream)")</f>
        <v>Fluid (stream)</v>
      </c>
      <c r="K17032" s="1" t="str">
        <f>HYPERLINK("http://geochem.nrcan.gc.ca/cdogs/content/kwd/kwd080007_e.htm", "Untreated Water")</f>
        <v>Untreated Water</v>
      </c>
      <c r="O17032" t="s">
        <v>1597</v>
      </c>
      <c r="P17032" t="s">
        <v>22</v>
      </c>
      <c r="Q17032" t="s">
        <v>3475</v>
      </c>
    </row>
    <row r="17033" spans="1:17" hidden="1" x14ac:dyDescent="0.25">
      <c r="A17033" t="s">
        <v>66324</v>
      </c>
      <c r="B17033" t="s">
        <v>66325</v>
      </c>
      <c r="C17033" s="1" t="str">
        <f t="shared" si="2533"/>
        <v>21:0797</v>
      </c>
      <c r="D17033" s="1" t="str">
        <f>HYPERLINK("http://geochem.nrcan.gc.ca/cdogs/content/svy/svy_e.htm", "")</f>
        <v/>
      </c>
      <c r="G17033" s="1" t="str">
        <f>HYPERLINK("http://geochem.nrcan.gc.ca/cdogs/content/cr_/cr_00087_e.htm", "87")</f>
        <v>87</v>
      </c>
      <c r="J17033" t="s">
        <v>11703</v>
      </c>
      <c r="K17033" t="s">
        <v>11704</v>
      </c>
      <c r="O17033" t="s">
        <v>1771</v>
      </c>
      <c r="P17033" t="s">
        <v>391</v>
      </c>
      <c r="Q17033" t="s">
        <v>522</v>
      </c>
    </row>
    <row r="17034" spans="1:17" hidden="1" x14ac:dyDescent="0.25">
      <c r="A17034" t="s">
        <v>66326</v>
      </c>
      <c r="B17034" t="s">
        <v>66327</v>
      </c>
      <c r="C17034" s="1" t="str">
        <f t="shared" si="2533"/>
        <v>21:0797</v>
      </c>
      <c r="D17034" s="1" t="str">
        <f t="shared" ref="D17034:D17058" si="2537">HYPERLINK("http://geochem.nrcan.gc.ca/cdogs/content/svy/svy210224_e.htm", "21:0224")</f>
        <v>21:0224</v>
      </c>
      <c r="E17034" t="s">
        <v>66328</v>
      </c>
      <c r="F17034" t="s">
        <v>66329</v>
      </c>
      <c r="H17034">
        <v>63.383111</v>
      </c>
      <c r="I17034">
        <v>-130.59408819999999</v>
      </c>
      <c r="J17034" s="1" t="str">
        <f t="shared" ref="J17034:J17058" si="2538">HYPERLINK("http://geochem.nrcan.gc.ca/cdogs/content/kwd/kwd020018_e.htm", "Fluid (stream)")</f>
        <v>Fluid (stream)</v>
      </c>
      <c r="K17034" s="1" t="str">
        <f t="shared" ref="K17034:K17058" si="2539">HYPERLINK("http://geochem.nrcan.gc.ca/cdogs/content/kwd/kwd080007_e.htm", "Untreated Water")</f>
        <v>Untreated Water</v>
      </c>
      <c r="O17034" t="s">
        <v>576</v>
      </c>
      <c r="P17034" t="s">
        <v>1515</v>
      </c>
      <c r="Q17034" t="s">
        <v>398</v>
      </c>
    </row>
    <row r="17035" spans="1:17" hidden="1" x14ac:dyDescent="0.25">
      <c r="A17035" t="s">
        <v>66330</v>
      </c>
      <c r="B17035" t="s">
        <v>66331</v>
      </c>
      <c r="C17035" s="1" t="str">
        <f t="shared" si="2533"/>
        <v>21:0797</v>
      </c>
      <c r="D17035" s="1" t="str">
        <f t="shared" si="2537"/>
        <v>21:0224</v>
      </c>
      <c r="E17035" t="s">
        <v>66332</v>
      </c>
      <c r="F17035" t="s">
        <v>66333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 t="s">
        <v>21</v>
      </c>
      <c r="P17035" t="s">
        <v>2212</v>
      </c>
      <c r="Q17035" t="s">
        <v>522</v>
      </c>
    </row>
    <row r="17036" spans="1:17" hidden="1" x14ac:dyDescent="0.25">
      <c r="A17036" t="s">
        <v>66334</v>
      </c>
      <c r="B17036" t="s">
        <v>66335</v>
      </c>
      <c r="C17036" s="1" t="str">
        <f t="shared" si="2533"/>
        <v>21:0797</v>
      </c>
      <c r="D17036" s="1" t="str">
        <f t="shared" si="2537"/>
        <v>21:0224</v>
      </c>
      <c r="E17036" t="s">
        <v>66336</v>
      </c>
      <c r="F17036" t="s">
        <v>66337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 t="s">
        <v>21</v>
      </c>
      <c r="P17036" t="s">
        <v>22</v>
      </c>
      <c r="Q17036" t="s">
        <v>59</v>
      </c>
    </row>
    <row r="17037" spans="1:17" hidden="1" x14ac:dyDescent="0.25">
      <c r="A17037" t="s">
        <v>66338</v>
      </c>
      <c r="B17037" t="s">
        <v>66339</v>
      </c>
      <c r="C17037" s="1" t="str">
        <f t="shared" si="2533"/>
        <v>21:0797</v>
      </c>
      <c r="D17037" s="1" t="str">
        <f t="shared" si="2537"/>
        <v>21:0224</v>
      </c>
      <c r="E17037" t="s">
        <v>66340</v>
      </c>
      <c r="F17037" t="s">
        <v>66341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 t="s">
        <v>689</v>
      </c>
      <c r="P17037" t="s">
        <v>1515</v>
      </c>
      <c r="Q17037" t="s">
        <v>653</v>
      </c>
    </row>
    <row r="17038" spans="1:17" hidden="1" x14ac:dyDescent="0.25">
      <c r="A17038" t="s">
        <v>66342</v>
      </c>
      <c r="B17038" t="s">
        <v>66343</v>
      </c>
      <c r="C17038" s="1" t="str">
        <f t="shared" si="2533"/>
        <v>21:0797</v>
      </c>
      <c r="D17038" s="1" t="str">
        <f t="shared" si="2537"/>
        <v>21:0224</v>
      </c>
      <c r="E17038" t="s">
        <v>66344</v>
      </c>
      <c r="F17038" t="s">
        <v>66345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 t="s">
        <v>21</v>
      </c>
      <c r="P17038" t="s">
        <v>583</v>
      </c>
      <c r="Q17038" t="s">
        <v>522</v>
      </c>
    </row>
    <row r="17039" spans="1:17" hidden="1" x14ac:dyDescent="0.25">
      <c r="A17039" t="s">
        <v>66346</v>
      </c>
      <c r="B17039" t="s">
        <v>66347</v>
      </c>
      <c r="C17039" s="1" t="str">
        <f t="shared" si="2533"/>
        <v>21:0797</v>
      </c>
      <c r="D17039" s="1" t="str">
        <f t="shared" si="2537"/>
        <v>21:0224</v>
      </c>
      <c r="E17039" t="s">
        <v>66348</v>
      </c>
      <c r="F17039" t="s">
        <v>66349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 t="s">
        <v>64</v>
      </c>
      <c r="P17039" t="s">
        <v>583</v>
      </c>
      <c r="Q17039" t="s">
        <v>392</v>
      </c>
    </row>
    <row r="17040" spans="1:17" hidden="1" x14ac:dyDescent="0.25">
      <c r="A17040" t="s">
        <v>66350</v>
      </c>
      <c r="B17040" t="s">
        <v>66351</v>
      </c>
      <c r="C17040" s="1" t="str">
        <f t="shared" si="2533"/>
        <v>21:0797</v>
      </c>
      <c r="D17040" s="1" t="str">
        <f t="shared" si="2537"/>
        <v>21:0224</v>
      </c>
      <c r="E17040" t="s">
        <v>66352</v>
      </c>
      <c r="F17040" t="s">
        <v>66353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 t="s">
        <v>21</v>
      </c>
      <c r="P17040" t="s">
        <v>583</v>
      </c>
      <c r="Q17040" t="s">
        <v>365</v>
      </c>
    </row>
    <row r="17041" spans="1:17" hidden="1" x14ac:dyDescent="0.25">
      <c r="A17041" t="s">
        <v>66354</v>
      </c>
      <c r="B17041" t="s">
        <v>66355</v>
      </c>
      <c r="C17041" s="1" t="str">
        <f t="shared" si="2533"/>
        <v>21:0797</v>
      </c>
      <c r="D17041" s="1" t="str">
        <f t="shared" si="2537"/>
        <v>21:0224</v>
      </c>
      <c r="E17041" t="s">
        <v>66356</v>
      </c>
      <c r="F17041" t="s">
        <v>66357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 t="s">
        <v>3032</v>
      </c>
      <c r="P17041" t="s">
        <v>583</v>
      </c>
      <c r="Q17041" t="s">
        <v>5130</v>
      </c>
    </row>
    <row r="17042" spans="1:17" hidden="1" x14ac:dyDescent="0.25">
      <c r="A17042" t="s">
        <v>66358</v>
      </c>
      <c r="B17042" t="s">
        <v>66359</v>
      </c>
      <c r="C17042" s="1" t="str">
        <f t="shared" si="2533"/>
        <v>21:0797</v>
      </c>
      <c r="D17042" s="1" t="str">
        <f t="shared" si="2537"/>
        <v>21:0224</v>
      </c>
      <c r="E17042" t="s">
        <v>66360</v>
      </c>
      <c r="F17042" t="s">
        <v>66361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 t="s">
        <v>23720</v>
      </c>
      <c r="P17042" t="s">
        <v>636</v>
      </c>
      <c r="Q17042" t="s">
        <v>5130</v>
      </c>
    </row>
    <row r="17043" spans="1:17" hidden="1" x14ac:dyDescent="0.25">
      <c r="A17043" t="s">
        <v>66362</v>
      </c>
      <c r="B17043" t="s">
        <v>66363</v>
      </c>
      <c r="C17043" s="1" t="str">
        <f t="shared" si="2533"/>
        <v>21:0797</v>
      </c>
      <c r="D17043" s="1" t="str">
        <f t="shared" si="2537"/>
        <v>21:0224</v>
      </c>
      <c r="E17043" t="s">
        <v>66364</v>
      </c>
      <c r="F17043" t="s">
        <v>66365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 t="s">
        <v>6124</v>
      </c>
      <c r="P17043" t="s">
        <v>397</v>
      </c>
      <c r="Q17043" t="s">
        <v>5130</v>
      </c>
    </row>
    <row r="17044" spans="1:17" hidden="1" x14ac:dyDescent="0.25">
      <c r="A17044" t="s">
        <v>66366</v>
      </c>
      <c r="B17044" t="s">
        <v>66367</v>
      </c>
      <c r="C17044" s="1" t="str">
        <f t="shared" ref="C17044:C17107" si="2540">HYPERLINK("http://geochem.nrcan.gc.ca/cdogs/content/bdl/bdl210797_e.htm", "21:0797")</f>
        <v>21:0797</v>
      </c>
      <c r="D17044" s="1" t="str">
        <f t="shared" si="2537"/>
        <v>21:0224</v>
      </c>
      <c r="E17044" t="s">
        <v>66368</v>
      </c>
      <c r="F17044" t="s">
        <v>66369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 t="s">
        <v>8030</v>
      </c>
      <c r="P17044" t="s">
        <v>2212</v>
      </c>
      <c r="Q17044" t="s">
        <v>3475</v>
      </c>
    </row>
    <row r="17045" spans="1:17" hidden="1" x14ac:dyDescent="0.25">
      <c r="A17045" t="s">
        <v>66370</v>
      </c>
      <c r="B17045" t="s">
        <v>66371</v>
      </c>
      <c r="C17045" s="1" t="str">
        <f t="shared" si="2540"/>
        <v>21:0797</v>
      </c>
      <c r="D17045" s="1" t="str">
        <f t="shared" si="2537"/>
        <v>21:0224</v>
      </c>
      <c r="E17045" t="s">
        <v>66372</v>
      </c>
      <c r="F17045" t="s">
        <v>66373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 t="s">
        <v>14840</v>
      </c>
      <c r="P17045" t="s">
        <v>658</v>
      </c>
      <c r="Q17045" t="s">
        <v>5130</v>
      </c>
    </row>
    <row r="17046" spans="1:17" hidden="1" x14ac:dyDescent="0.25">
      <c r="A17046" t="s">
        <v>66374</v>
      </c>
      <c r="B17046" t="s">
        <v>66375</v>
      </c>
      <c r="C17046" s="1" t="str">
        <f t="shared" si="2540"/>
        <v>21:0797</v>
      </c>
      <c r="D17046" s="1" t="str">
        <f t="shared" si="2537"/>
        <v>21:0224</v>
      </c>
      <c r="E17046" t="s">
        <v>66376</v>
      </c>
      <c r="F17046" t="s">
        <v>66377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 t="s">
        <v>15079</v>
      </c>
      <c r="P17046" t="s">
        <v>4464</v>
      </c>
      <c r="Q17046" t="s">
        <v>653</v>
      </c>
    </row>
    <row r="17047" spans="1:17" hidden="1" x14ac:dyDescent="0.25">
      <c r="A17047" t="s">
        <v>66378</v>
      </c>
      <c r="B17047" t="s">
        <v>66379</v>
      </c>
      <c r="C17047" s="1" t="str">
        <f t="shared" si="2540"/>
        <v>21:0797</v>
      </c>
      <c r="D17047" s="1" t="str">
        <f t="shared" si="2537"/>
        <v>21:0224</v>
      </c>
      <c r="E17047" t="s">
        <v>66380</v>
      </c>
      <c r="F17047" t="s">
        <v>66381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 t="s">
        <v>21</v>
      </c>
      <c r="P17047" t="s">
        <v>636</v>
      </c>
      <c r="Q17047" t="s">
        <v>35</v>
      </c>
    </row>
    <row r="17048" spans="1:17" hidden="1" x14ac:dyDescent="0.25">
      <c r="A17048" t="s">
        <v>66382</v>
      </c>
      <c r="B17048" t="s">
        <v>66383</v>
      </c>
      <c r="C17048" s="1" t="str">
        <f t="shared" si="2540"/>
        <v>21:0797</v>
      </c>
      <c r="D17048" s="1" t="str">
        <f t="shared" si="2537"/>
        <v>21:0224</v>
      </c>
      <c r="E17048" t="s">
        <v>66384</v>
      </c>
      <c r="F17048" t="s">
        <v>66385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 t="s">
        <v>21</v>
      </c>
      <c r="P17048" t="s">
        <v>397</v>
      </c>
      <c r="Q17048" t="s">
        <v>29</v>
      </c>
    </row>
    <row r="17049" spans="1:17" hidden="1" x14ac:dyDescent="0.25">
      <c r="A17049" t="s">
        <v>66386</v>
      </c>
      <c r="B17049" t="s">
        <v>66387</v>
      </c>
      <c r="C17049" s="1" t="str">
        <f t="shared" si="2540"/>
        <v>21:0797</v>
      </c>
      <c r="D17049" s="1" t="str">
        <f t="shared" si="2537"/>
        <v>21:0224</v>
      </c>
      <c r="E17049" t="s">
        <v>66388</v>
      </c>
      <c r="F17049" t="s">
        <v>66389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 t="s">
        <v>14840</v>
      </c>
      <c r="P17049" t="s">
        <v>391</v>
      </c>
      <c r="Q17049" t="s">
        <v>35</v>
      </c>
    </row>
    <row r="17050" spans="1:17" hidden="1" x14ac:dyDescent="0.25">
      <c r="A17050" t="s">
        <v>66390</v>
      </c>
      <c r="B17050" t="s">
        <v>66391</v>
      </c>
      <c r="C17050" s="1" t="str">
        <f t="shared" si="2540"/>
        <v>21:0797</v>
      </c>
      <c r="D17050" s="1" t="str">
        <f t="shared" si="2537"/>
        <v>21:0224</v>
      </c>
      <c r="E17050" t="s">
        <v>66392</v>
      </c>
      <c r="F17050" t="s">
        <v>66393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 t="s">
        <v>21</v>
      </c>
      <c r="P17050" t="s">
        <v>6664</v>
      </c>
      <c r="Q17050" t="s">
        <v>52</v>
      </c>
    </row>
    <row r="17051" spans="1:17" hidden="1" x14ac:dyDescent="0.25">
      <c r="A17051" t="s">
        <v>66394</v>
      </c>
      <c r="B17051" t="s">
        <v>66395</v>
      </c>
      <c r="C17051" s="1" t="str">
        <f t="shared" si="2540"/>
        <v>21:0797</v>
      </c>
      <c r="D17051" s="1" t="str">
        <f t="shared" si="2537"/>
        <v>21:0224</v>
      </c>
      <c r="E17051" t="s">
        <v>66392</v>
      </c>
      <c r="F17051" t="s">
        <v>66396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 t="s">
        <v>14840</v>
      </c>
      <c r="P17051" t="s">
        <v>6378</v>
      </c>
      <c r="Q17051" t="s">
        <v>52</v>
      </c>
    </row>
    <row r="17052" spans="1:17" hidden="1" x14ac:dyDescent="0.25">
      <c r="A17052" t="s">
        <v>66397</v>
      </c>
      <c r="B17052" t="s">
        <v>66398</v>
      </c>
      <c r="C17052" s="1" t="str">
        <f t="shared" si="2540"/>
        <v>21:0797</v>
      </c>
      <c r="D17052" s="1" t="str">
        <f t="shared" si="2537"/>
        <v>21:0224</v>
      </c>
      <c r="E17052" t="s">
        <v>66399</v>
      </c>
      <c r="F17052" t="s">
        <v>66400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 t="s">
        <v>113</v>
      </c>
      <c r="P17052" t="s">
        <v>4455</v>
      </c>
      <c r="Q17052" t="s">
        <v>392</v>
      </c>
    </row>
    <row r="17053" spans="1:17" hidden="1" x14ac:dyDescent="0.25">
      <c r="A17053" t="s">
        <v>66401</v>
      </c>
      <c r="B17053" t="s">
        <v>66402</v>
      </c>
      <c r="C17053" s="1" t="str">
        <f t="shared" si="2540"/>
        <v>21:0797</v>
      </c>
      <c r="D17053" s="1" t="str">
        <f t="shared" si="2537"/>
        <v>21:0224</v>
      </c>
      <c r="E17053" t="s">
        <v>66403</v>
      </c>
      <c r="F17053" t="s">
        <v>66404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 t="s">
        <v>11795</v>
      </c>
      <c r="P17053" t="s">
        <v>1598</v>
      </c>
      <c r="Q17053" t="s">
        <v>653</v>
      </c>
    </row>
    <row r="17054" spans="1:17" hidden="1" x14ac:dyDescent="0.25">
      <c r="A17054" t="s">
        <v>66405</v>
      </c>
      <c r="B17054" t="s">
        <v>66406</v>
      </c>
      <c r="C17054" s="1" t="str">
        <f t="shared" si="2540"/>
        <v>21:0797</v>
      </c>
      <c r="D17054" s="1" t="str">
        <f t="shared" si="2537"/>
        <v>21:0224</v>
      </c>
      <c r="E17054" t="s">
        <v>66407</v>
      </c>
      <c r="F17054" t="s">
        <v>66408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 t="s">
        <v>370</v>
      </c>
      <c r="P17054" t="s">
        <v>2943</v>
      </c>
      <c r="Q17054" t="s">
        <v>198</v>
      </c>
    </row>
    <row r="17055" spans="1:17" hidden="1" x14ac:dyDescent="0.25">
      <c r="A17055" t="s">
        <v>66409</v>
      </c>
      <c r="B17055" t="s">
        <v>66410</v>
      </c>
      <c r="C17055" s="1" t="str">
        <f t="shared" si="2540"/>
        <v>21:0797</v>
      </c>
      <c r="D17055" s="1" t="str">
        <f t="shared" si="2537"/>
        <v>21:0224</v>
      </c>
      <c r="E17055" t="s">
        <v>66411</v>
      </c>
      <c r="F17055" t="s">
        <v>66412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 t="s">
        <v>64578</v>
      </c>
      <c r="P17055" t="s">
        <v>830</v>
      </c>
      <c r="Q17055" t="s">
        <v>4049</v>
      </c>
    </row>
    <row r="17056" spans="1:17" hidden="1" x14ac:dyDescent="0.25">
      <c r="A17056" t="s">
        <v>66413</v>
      </c>
      <c r="B17056" t="s">
        <v>66414</v>
      </c>
      <c r="C17056" s="1" t="str">
        <f t="shared" si="2540"/>
        <v>21:0797</v>
      </c>
      <c r="D17056" s="1" t="str">
        <f t="shared" si="2537"/>
        <v>21:0224</v>
      </c>
      <c r="E17056" t="s">
        <v>66415</v>
      </c>
      <c r="F17056" t="s">
        <v>66416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 t="s">
        <v>7333</v>
      </c>
      <c r="P17056" t="s">
        <v>830</v>
      </c>
      <c r="Q17056" t="s">
        <v>653</v>
      </c>
    </row>
    <row r="17057" spans="1:17" hidden="1" x14ac:dyDescent="0.25">
      <c r="A17057" t="s">
        <v>66417</v>
      </c>
      <c r="B17057" t="s">
        <v>66418</v>
      </c>
      <c r="C17057" s="1" t="str">
        <f t="shared" si="2540"/>
        <v>21:0797</v>
      </c>
      <c r="D17057" s="1" t="str">
        <f t="shared" si="2537"/>
        <v>21:0224</v>
      </c>
      <c r="E17057" t="s">
        <v>66419</v>
      </c>
      <c r="F17057" t="s">
        <v>66420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 t="s">
        <v>1812</v>
      </c>
      <c r="P17057" t="s">
        <v>830</v>
      </c>
      <c r="Q17057" t="s">
        <v>653</v>
      </c>
    </row>
    <row r="17058" spans="1:17" hidden="1" x14ac:dyDescent="0.25">
      <c r="A17058" t="s">
        <v>66421</v>
      </c>
      <c r="B17058" t="s">
        <v>66422</v>
      </c>
      <c r="C17058" s="1" t="str">
        <f t="shared" si="2540"/>
        <v>21:0797</v>
      </c>
      <c r="D17058" s="1" t="str">
        <f t="shared" si="2537"/>
        <v>21:0224</v>
      </c>
      <c r="E17058" t="s">
        <v>66423</v>
      </c>
      <c r="F17058" t="s">
        <v>66424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 t="s">
        <v>15079</v>
      </c>
      <c r="P17058" t="s">
        <v>1598</v>
      </c>
      <c r="Q17058" t="s">
        <v>5130</v>
      </c>
    </row>
    <row r="17059" spans="1:17" hidden="1" x14ac:dyDescent="0.25">
      <c r="A17059" t="s">
        <v>66425</v>
      </c>
      <c r="B17059" t="s">
        <v>66426</v>
      </c>
      <c r="C17059" s="1" t="str">
        <f t="shared" si="2540"/>
        <v>21:0797</v>
      </c>
      <c r="D17059" s="1" t="str">
        <f>HYPERLINK("http://geochem.nrcan.gc.ca/cdogs/content/svy/svy_e.htm", "")</f>
        <v/>
      </c>
      <c r="G17059" s="1" t="str">
        <f>HYPERLINK("http://geochem.nrcan.gc.ca/cdogs/content/cr_/cr_00087_e.htm", "87")</f>
        <v>87</v>
      </c>
      <c r="J17059" t="s">
        <v>11703</v>
      </c>
      <c r="K17059" t="s">
        <v>11704</v>
      </c>
      <c r="O17059" t="s">
        <v>3406</v>
      </c>
      <c r="P17059" t="s">
        <v>391</v>
      </c>
      <c r="Q17059" t="s">
        <v>522</v>
      </c>
    </row>
    <row r="17060" spans="1:17" hidden="1" x14ac:dyDescent="0.25">
      <c r="A17060" t="s">
        <v>66427</v>
      </c>
      <c r="B17060" t="s">
        <v>66428</v>
      </c>
      <c r="C17060" s="1" t="str">
        <f t="shared" si="2540"/>
        <v>21:0797</v>
      </c>
      <c r="D17060" s="1" t="str">
        <f t="shared" ref="D17060:D17073" si="2541">HYPERLINK("http://geochem.nrcan.gc.ca/cdogs/content/svy/svy210224_e.htm", "21:0224")</f>
        <v>21:0224</v>
      </c>
      <c r="E17060" t="s">
        <v>66429</v>
      </c>
      <c r="F17060" t="s">
        <v>66430</v>
      </c>
      <c r="H17060">
        <v>63.3037396</v>
      </c>
      <c r="I17060">
        <v>-130.99436109999999</v>
      </c>
      <c r="J17060" s="1" t="str">
        <f t="shared" ref="J17060:J17073" si="2542">HYPERLINK("http://geochem.nrcan.gc.ca/cdogs/content/kwd/kwd020018_e.htm", "Fluid (stream)")</f>
        <v>Fluid (stream)</v>
      </c>
      <c r="K17060" s="1" t="str">
        <f t="shared" ref="K17060:K17073" si="2543">HYPERLINK("http://geochem.nrcan.gc.ca/cdogs/content/kwd/kwd080007_e.htm", "Untreated Water")</f>
        <v>Untreated Water</v>
      </c>
      <c r="O17060" t="s">
        <v>11795</v>
      </c>
      <c r="P17060" t="s">
        <v>3107</v>
      </c>
      <c r="Q17060" t="s">
        <v>653</v>
      </c>
    </row>
    <row r="17061" spans="1:17" hidden="1" x14ac:dyDescent="0.25">
      <c r="A17061" t="s">
        <v>66431</v>
      </c>
      <c r="B17061" t="s">
        <v>66432</v>
      </c>
      <c r="C17061" s="1" t="str">
        <f t="shared" si="2540"/>
        <v>21:0797</v>
      </c>
      <c r="D17061" s="1" t="str">
        <f t="shared" si="2541"/>
        <v>21:0224</v>
      </c>
      <c r="E17061" t="s">
        <v>66433</v>
      </c>
      <c r="F17061" t="s">
        <v>66434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 t="s">
        <v>14765</v>
      </c>
      <c r="P17061" t="s">
        <v>636</v>
      </c>
      <c r="Q17061" t="s">
        <v>5130</v>
      </c>
    </row>
    <row r="17062" spans="1:17" hidden="1" x14ac:dyDescent="0.25">
      <c r="A17062" t="s">
        <v>66435</v>
      </c>
      <c r="B17062" t="s">
        <v>66436</v>
      </c>
      <c r="C17062" s="1" t="str">
        <f t="shared" si="2540"/>
        <v>21:0797</v>
      </c>
      <c r="D17062" s="1" t="str">
        <f t="shared" si="2541"/>
        <v>21:0224</v>
      </c>
      <c r="E17062" t="s">
        <v>66437</v>
      </c>
      <c r="F17062" t="s">
        <v>66438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 t="s">
        <v>1812</v>
      </c>
      <c r="P17062" t="s">
        <v>636</v>
      </c>
      <c r="Q17062" t="s">
        <v>5130</v>
      </c>
    </row>
    <row r="17063" spans="1:17" hidden="1" x14ac:dyDescent="0.25">
      <c r="A17063" t="s">
        <v>66439</v>
      </c>
      <c r="B17063" t="s">
        <v>66440</v>
      </c>
      <c r="C17063" s="1" t="str">
        <f t="shared" si="2540"/>
        <v>21:0797</v>
      </c>
      <c r="D17063" s="1" t="str">
        <f t="shared" si="2541"/>
        <v>21:0224</v>
      </c>
      <c r="E17063" t="s">
        <v>66441</v>
      </c>
      <c r="F17063" t="s">
        <v>66442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 t="s">
        <v>6124</v>
      </c>
      <c r="P17063" t="s">
        <v>880</v>
      </c>
      <c r="Q17063" t="s">
        <v>365</v>
      </c>
    </row>
    <row r="17064" spans="1:17" hidden="1" x14ac:dyDescent="0.25">
      <c r="A17064" t="s">
        <v>66443</v>
      </c>
      <c r="B17064" t="s">
        <v>66444</v>
      </c>
      <c r="C17064" s="1" t="str">
        <f t="shared" si="2540"/>
        <v>21:0797</v>
      </c>
      <c r="D17064" s="1" t="str">
        <f t="shared" si="2541"/>
        <v>21:0224</v>
      </c>
      <c r="E17064" t="s">
        <v>66445</v>
      </c>
      <c r="F17064" t="s">
        <v>66446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 t="s">
        <v>21</v>
      </c>
      <c r="P17064" t="s">
        <v>1631</v>
      </c>
      <c r="Q17064" t="s">
        <v>2401</v>
      </c>
    </row>
    <row r="17065" spans="1:17" hidden="1" x14ac:dyDescent="0.25">
      <c r="A17065" t="s">
        <v>66447</v>
      </c>
      <c r="B17065" t="s">
        <v>66448</v>
      </c>
      <c r="C17065" s="1" t="str">
        <f t="shared" si="2540"/>
        <v>21:0797</v>
      </c>
      <c r="D17065" s="1" t="str">
        <f t="shared" si="2541"/>
        <v>21:0224</v>
      </c>
      <c r="E17065" t="s">
        <v>66449</v>
      </c>
      <c r="F17065" t="s">
        <v>66450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 t="s">
        <v>582</v>
      </c>
      <c r="P17065" t="s">
        <v>397</v>
      </c>
      <c r="Q17065" t="s">
        <v>365</v>
      </c>
    </row>
    <row r="17066" spans="1:17" hidden="1" x14ac:dyDescent="0.25">
      <c r="A17066" t="s">
        <v>66451</v>
      </c>
      <c r="B17066" t="s">
        <v>66452</v>
      </c>
      <c r="C17066" s="1" t="str">
        <f t="shared" si="2540"/>
        <v>21:0797</v>
      </c>
      <c r="D17066" s="1" t="str">
        <f t="shared" si="2541"/>
        <v>21:0224</v>
      </c>
      <c r="E17066" t="s">
        <v>66453</v>
      </c>
      <c r="F17066" t="s">
        <v>66454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 t="s">
        <v>327</v>
      </c>
      <c r="P17066" t="s">
        <v>22</v>
      </c>
      <c r="Q17066" t="s">
        <v>35</v>
      </c>
    </row>
    <row r="17067" spans="1:17" hidden="1" x14ac:dyDescent="0.25">
      <c r="A17067" t="s">
        <v>66455</v>
      </c>
      <c r="B17067" t="s">
        <v>66456</v>
      </c>
      <c r="C17067" s="1" t="str">
        <f t="shared" si="2540"/>
        <v>21:0797</v>
      </c>
      <c r="D17067" s="1" t="str">
        <f t="shared" si="2541"/>
        <v>21:0224</v>
      </c>
      <c r="E17067" t="s">
        <v>66457</v>
      </c>
      <c r="F17067" t="s">
        <v>66458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 t="s">
        <v>3022</v>
      </c>
      <c r="P17067" t="s">
        <v>636</v>
      </c>
      <c r="Q17067" t="s">
        <v>59</v>
      </c>
    </row>
    <row r="17068" spans="1:17" hidden="1" x14ac:dyDescent="0.25">
      <c r="A17068" t="s">
        <v>66459</v>
      </c>
      <c r="B17068" t="s">
        <v>66460</v>
      </c>
      <c r="C17068" s="1" t="str">
        <f t="shared" si="2540"/>
        <v>21:0797</v>
      </c>
      <c r="D17068" s="1" t="str">
        <f t="shared" si="2541"/>
        <v>21:0224</v>
      </c>
      <c r="E17068" t="s">
        <v>66457</v>
      </c>
      <c r="F17068" t="s">
        <v>66461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 t="s">
        <v>17101</v>
      </c>
      <c r="P17068" t="s">
        <v>658</v>
      </c>
      <c r="Q17068" t="s">
        <v>59</v>
      </c>
    </row>
    <row r="17069" spans="1:17" hidden="1" x14ac:dyDescent="0.25">
      <c r="A17069" t="s">
        <v>66462</v>
      </c>
      <c r="B17069" t="s">
        <v>66463</v>
      </c>
      <c r="C17069" s="1" t="str">
        <f t="shared" si="2540"/>
        <v>21:0797</v>
      </c>
      <c r="D17069" s="1" t="str">
        <f t="shared" si="2541"/>
        <v>21:0224</v>
      </c>
      <c r="E17069" t="s">
        <v>66464</v>
      </c>
      <c r="F17069" t="s">
        <v>66465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 t="s">
        <v>14840</v>
      </c>
      <c r="P17069" t="s">
        <v>658</v>
      </c>
      <c r="Q17069" t="s">
        <v>16492</v>
      </c>
    </row>
    <row r="17070" spans="1:17" hidden="1" x14ac:dyDescent="0.25">
      <c r="A17070" t="s">
        <v>66466</v>
      </c>
      <c r="B17070" t="s">
        <v>66467</v>
      </c>
      <c r="C17070" s="1" t="str">
        <f t="shared" si="2540"/>
        <v>21:0797</v>
      </c>
      <c r="D17070" s="1" t="str">
        <f t="shared" si="2541"/>
        <v>21:0224</v>
      </c>
      <c r="E17070" t="s">
        <v>66468</v>
      </c>
      <c r="F17070" t="s">
        <v>66469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 t="s">
        <v>17579</v>
      </c>
      <c r="P17070" t="s">
        <v>1631</v>
      </c>
      <c r="Q17070" t="s">
        <v>59</v>
      </c>
    </row>
    <row r="17071" spans="1:17" hidden="1" x14ac:dyDescent="0.25">
      <c r="A17071" t="s">
        <v>66470</v>
      </c>
      <c r="B17071" t="s">
        <v>66471</v>
      </c>
      <c r="C17071" s="1" t="str">
        <f t="shared" si="2540"/>
        <v>21:0797</v>
      </c>
      <c r="D17071" s="1" t="str">
        <f t="shared" si="2541"/>
        <v>21:0224</v>
      </c>
      <c r="E17071" t="s">
        <v>66472</v>
      </c>
      <c r="F17071" t="s">
        <v>66473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 t="s">
        <v>88</v>
      </c>
      <c r="P17071" t="s">
        <v>1631</v>
      </c>
      <c r="Q17071" t="s">
        <v>3475</v>
      </c>
    </row>
    <row r="17072" spans="1:17" hidden="1" x14ac:dyDescent="0.25">
      <c r="A17072" t="s">
        <v>66474</v>
      </c>
      <c r="B17072" t="s">
        <v>66475</v>
      </c>
      <c r="C17072" s="1" t="str">
        <f t="shared" si="2540"/>
        <v>21:0797</v>
      </c>
      <c r="D17072" s="1" t="str">
        <f t="shared" si="2541"/>
        <v>21:0224</v>
      </c>
      <c r="E17072" t="s">
        <v>66476</v>
      </c>
      <c r="F17072" t="s">
        <v>66477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 t="s">
        <v>11795</v>
      </c>
      <c r="P17072" t="s">
        <v>1631</v>
      </c>
      <c r="Q17072" t="s">
        <v>653</v>
      </c>
    </row>
    <row r="17073" spans="1:17" hidden="1" x14ac:dyDescent="0.25">
      <c r="A17073" t="s">
        <v>66478</v>
      </c>
      <c r="B17073" t="s">
        <v>66479</v>
      </c>
      <c r="C17073" s="1" t="str">
        <f t="shared" si="2540"/>
        <v>21:0797</v>
      </c>
      <c r="D17073" s="1" t="str">
        <f t="shared" si="2541"/>
        <v>21:0224</v>
      </c>
      <c r="E17073" t="s">
        <v>66480</v>
      </c>
      <c r="F17073" t="s">
        <v>66481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 t="s">
        <v>6864</v>
      </c>
      <c r="P17073" t="s">
        <v>397</v>
      </c>
      <c r="Q17073" t="s">
        <v>5130</v>
      </c>
    </row>
    <row r="17074" spans="1:17" hidden="1" x14ac:dyDescent="0.25">
      <c r="A17074" t="s">
        <v>66482</v>
      </c>
      <c r="B17074" t="s">
        <v>66483</v>
      </c>
      <c r="C17074" s="1" t="str">
        <f t="shared" si="2540"/>
        <v>21:0797</v>
      </c>
      <c r="D17074" s="1" t="str">
        <f>HYPERLINK("http://geochem.nrcan.gc.ca/cdogs/content/svy/svy_e.htm", "")</f>
        <v/>
      </c>
      <c r="G17074" s="1" t="str">
        <f>HYPERLINK("http://geochem.nrcan.gc.ca/cdogs/content/cr_/cr_00087_e.htm", "87")</f>
        <v>87</v>
      </c>
      <c r="J17074" t="s">
        <v>11703</v>
      </c>
      <c r="K17074" t="s">
        <v>11704</v>
      </c>
      <c r="O17074" t="s">
        <v>7860</v>
      </c>
      <c r="P17074" t="s">
        <v>2212</v>
      </c>
      <c r="Q17074" t="s">
        <v>522</v>
      </c>
    </row>
    <row r="17075" spans="1:17" hidden="1" x14ac:dyDescent="0.25">
      <c r="A17075" t="s">
        <v>66484</v>
      </c>
      <c r="B17075" t="s">
        <v>66485</v>
      </c>
      <c r="C17075" s="1" t="str">
        <f t="shared" si="2540"/>
        <v>21:0797</v>
      </c>
      <c r="D17075" s="1" t="str">
        <f t="shared" ref="D17075:D17103" si="2544">HYPERLINK("http://geochem.nrcan.gc.ca/cdogs/content/svy/svy210224_e.htm", "21:0224")</f>
        <v>21:0224</v>
      </c>
      <c r="E17075" t="s">
        <v>66486</v>
      </c>
      <c r="F17075" t="s">
        <v>66487</v>
      </c>
      <c r="H17075">
        <v>63.240440300000003</v>
      </c>
      <c r="I17075">
        <v>-130.3119815</v>
      </c>
      <c r="J17075" s="1" t="str">
        <f t="shared" ref="J17075:J17103" si="2545">HYPERLINK("http://geochem.nrcan.gc.ca/cdogs/content/kwd/kwd020018_e.htm", "Fluid (stream)")</f>
        <v>Fluid (stream)</v>
      </c>
      <c r="K17075" s="1" t="str">
        <f t="shared" ref="K17075:K17103" si="2546">HYPERLINK("http://geochem.nrcan.gc.ca/cdogs/content/kwd/kwd080007_e.htm", "Untreated Water")</f>
        <v>Untreated Water</v>
      </c>
      <c r="O17075" t="s">
        <v>15855</v>
      </c>
      <c r="P17075" t="s">
        <v>1515</v>
      </c>
      <c r="Q17075" t="s">
        <v>653</v>
      </c>
    </row>
    <row r="17076" spans="1:17" hidden="1" x14ac:dyDescent="0.25">
      <c r="A17076" t="s">
        <v>66488</v>
      </c>
      <c r="B17076" t="s">
        <v>66489</v>
      </c>
      <c r="C17076" s="1" t="str">
        <f t="shared" si="2540"/>
        <v>21:0797</v>
      </c>
      <c r="D17076" s="1" t="str">
        <f t="shared" si="2544"/>
        <v>21:0224</v>
      </c>
      <c r="E17076" t="s">
        <v>66490</v>
      </c>
      <c r="F17076" t="s">
        <v>66491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 t="s">
        <v>56917</v>
      </c>
      <c r="P17076" t="s">
        <v>7960</v>
      </c>
      <c r="Q17076" t="s">
        <v>12387</v>
      </c>
    </row>
    <row r="17077" spans="1:17" hidden="1" x14ac:dyDescent="0.25">
      <c r="A17077" t="s">
        <v>66492</v>
      </c>
      <c r="B17077" t="s">
        <v>66493</v>
      </c>
      <c r="C17077" s="1" t="str">
        <f t="shared" si="2540"/>
        <v>21:0797</v>
      </c>
      <c r="D17077" s="1" t="str">
        <f t="shared" si="2544"/>
        <v>21:0224</v>
      </c>
      <c r="E17077" t="s">
        <v>66494</v>
      </c>
      <c r="F17077" t="s">
        <v>66495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 t="s">
        <v>8030</v>
      </c>
      <c r="P17077" t="s">
        <v>1631</v>
      </c>
      <c r="Q17077" t="s">
        <v>365</v>
      </c>
    </row>
    <row r="17078" spans="1:17" hidden="1" x14ac:dyDescent="0.25">
      <c r="A17078" t="s">
        <v>66496</v>
      </c>
      <c r="B17078" t="s">
        <v>66497</v>
      </c>
      <c r="C17078" s="1" t="str">
        <f t="shared" si="2540"/>
        <v>21:0797</v>
      </c>
      <c r="D17078" s="1" t="str">
        <f t="shared" si="2544"/>
        <v>21:0224</v>
      </c>
      <c r="E17078" t="s">
        <v>66498</v>
      </c>
      <c r="F17078" t="s">
        <v>66499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 t="s">
        <v>15079</v>
      </c>
      <c r="P17078" t="s">
        <v>4455</v>
      </c>
      <c r="Q17078" t="s">
        <v>25468</v>
      </c>
    </row>
    <row r="17079" spans="1:17" hidden="1" x14ac:dyDescent="0.25">
      <c r="A17079" t="s">
        <v>66500</v>
      </c>
      <c r="B17079" t="s">
        <v>66501</v>
      </c>
      <c r="C17079" s="1" t="str">
        <f t="shared" si="2540"/>
        <v>21:0797</v>
      </c>
      <c r="D17079" s="1" t="str">
        <f t="shared" si="2544"/>
        <v>21:0224</v>
      </c>
      <c r="E17079" t="s">
        <v>66502</v>
      </c>
      <c r="F17079" t="s">
        <v>66503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 t="s">
        <v>667</v>
      </c>
      <c r="P17079" t="s">
        <v>556</v>
      </c>
      <c r="Q17079" t="s">
        <v>6034</v>
      </c>
    </row>
    <row r="17080" spans="1:17" hidden="1" x14ac:dyDescent="0.25">
      <c r="A17080" t="s">
        <v>66504</v>
      </c>
      <c r="B17080" t="s">
        <v>66505</v>
      </c>
      <c r="C17080" s="1" t="str">
        <f t="shared" si="2540"/>
        <v>21:0797</v>
      </c>
      <c r="D17080" s="1" t="str">
        <f t="shared" si="2544"/>
        <v>21:0224</v>
      </c>
      <c r="E17080" t="s">
        <v>66502</v>
      </c>
      <c r="F17080" t="s">
        <v>66506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 t="s">
        <v>730</v>
      </c>
      <c r="P17080" t="s">
        <v>556</v>
      </c>
      <c r="Q17080" t="s">
        <v>6034</v>
      </c>
    </row>
    <row r="17081" spans="1:17" hidden="1" x14ac:dyDescent="0.25">
      <c r="A17081" t="s">
        <v>66507</v>
      </c>
      <c r="B17081" t="s">
        <v>66508</v>
      </c>
      <c r="C17081" s="1" t="str">
        <f t="shared" si="2540"/>
        <v>21:0797</v>
      </c>
      <c r="D17081" s="1" t="str">
        <f t="shared" si="2544"/>
        <v>21:0224</v>
      </c>
      <c r="E17081" t="s">
        <v>66509</v>
      </c>
      <c r="F17081" t="s">
        <v>66510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 t="s">
        <v>7333</v>
      </c>
      <c r="P17081" t="s">
        <v>391</v>
      </c>
      <c r="Q17081" t="s">
        <v>365</v>
      </c>
    </row>
    <row r="17082" spans="1:17" hidden="1" x14ac:dyDescent="0.25">
      <c r="A17082" t="s">
        <v>66511</v>
      </c>
      <c r="B17082" t="s">
        <v>66512</v>
      </c>
      <c r="C17082" s="1" t="str">
        <f t="shared" si="2540"/>
        <v>21:0797</v>
      </c>
      <c r="D17082" s="1" t="str">
        <f t="shared" si="2544"/>
        <v>21:0224</v>
      </c>
      <c r="E17082" t="s">
        <v>66513</v>
      </c>
      <c r="F17082" t="s">
        <v>66514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 t="s">
        <v>11795</v>
      </c>
      <c r="P17082" t="s">
        <v>1598</v>
      </c>
      <c r="Q17082" t="s">
        <v>23</v>
      </c>
    </row>
    <row r="17083" spans="1:17" hidden="1" x14ac:dyDescent="0.25">
      <c r="A17083" t="s">
        <v>66515</v>
      </c>
      <c r="B17083" t="s">
        <v>66516</v>
      </c>
      <c r="C17083" s="1" t="str">
        <f t="shared" si="2540"/>
        <v>21:0797</v>
      </c>
      <c r="D17083" s="1" t="str">
        <f t="shared" si="2544"/>
        <v>21:0224</v>
      </c>
      <c r="E17083" t="s">
        <v>66517</v>
      </c>
      <c r="F17083" t="s">
        <v>66518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 t="s">
        <v>6067</v>
      </c>
      <c r="P17083" t="s">
        <v>17680</v>
      </c>
      <c r="Q17083" t="s">
        <v>15855</v>
      </c>
    </row>
    <row r="17084" spans="1:17" hidden="1" x14ac:dyDescent="0.25">
      <c r="A17084" t="s">
        <v>66519</v>
      </c>
      <c r="B17084" t="s">
        <v>66520</v>
      </c>
      <c r="C17084" s="1" t="str">
        <f t="shared" si="2540"/>
        <v>21:0797</v>
      </c>
      <c r="D17084" s="1" t="str">
        <f t="shared" si="2544"/>
        <v>21:0224</v>
      </c>
      <c r="E17084" t="s">
        <v>66521</v>
      </c>
      <c r="F17084" t="s">
        <v>66522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 t="s">
        <v>3672</v>
      </c>
      <c r="P17084" t="s">
        <v>7960</v>
      </c>
      <c r="Q17084" t="s">
        <v>15855</v>
      </c>
    </row>
    <row r="17085" spans="1:17" hidden="1" x14ac:dyDescent="0.25">
      <c r="A17085" t="s">
        <v>66523</v>
      </c>
      <c r="B17085" t="s">
        <v>66524</v>
      </c>
      <c r="C17085" s="1" t="str">
        <f t="shared" si="2540"/>
        <v>21:0797</v>
      </c>
      <c r="D17085" s="1" t="str">
        <f t="shared" si="2544"/>
        <v>21:0224</v>
      </c>
      <c r="E17085" t="s">
        <v>66525</v>
      </c>
      <c r="F17085" t="s">
        <v>66526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 t="s">
        <v>46698</v>
      </c>
      <c r="P17085" t="s">
        <v>658</v>
      </c>
      <c r="Q17085" t="s">
        <v>3475</v>
      </c>
    </row>
    <row r="17086" spans="1:17" hidden="1" x14ac:dyDescent="0.25">
      <c r="A17086" t="s">
        <v>66527</v>
      </c>
      <c r="B17086" t="s">
        <v>66528</v>
      </c>
      <c r="C17086" s="1" t="str">
        <f t="shared" si="2540"/>
        <v>21:0797</v>
      </c>
      <c r="D17086" s="1" t="str">
        <f t="shared" si="2544"/>
        <v>21:0224</v>
      </c>
      <c r="E17086" t="s">
        <v>66529</v>
      </c>
      <c r="F17086" t="s">
        <v>66530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 t="s">
        <v>4378</v>
      </c>
      <c r="P17086" t="s">
        <v>636</v>
      </c>
      <c r="Q17086" t="s">
        <v>16497</v>
      </c>
    </row>
    <row r="17087" spans="1:17" hidden="1" x14ac:dyDescent="0.25">
      <c r="A17087" t="s">
        <v>66531</v>
      </c>
      <c r="B17087" t="s">
        <v>66532</v>
      </c>
      <c r="C17087" s="1" t="str">
        <f t="shared" si="2540"/>
        <v>21:0797</v>
      </c>
      <c r="D17087" s="1" t="str">
        <f t="shared" si="2544"/>
        <v>21:0224</v>
      </c>
      <c r="E17087" t="s">
        <v>66533</v>
      </c>
      <c r="F17087" t="s">
        <v>66534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 t="s">
        <v>16522</v>
      </c>
      <c r="P17087" t="s">
        <v>4550</v>
      </c>
      <c r="Q17087" t="s">
        <v>3475</v>
      </c>
    </row>
    <row r="17088" spans="1:17" hidden="1" x14ac:dyDescent="0.25">
      <c r="A17088" t="s">
        <v>66535</v>
      </c>
      <c r="B17088" t="s">
        <v>66536</v>
      </c>
      <c r="C17088" s="1" t="str">
        <f t="shared" si="2540"/>
        <v>21:0797</v>
      </c>
      <c r="D17088" s="1" t="str">
        <f t="shared" si="2544"/>
        <v>21:0224</v>
      </c>
      <c r="E17088" t="s">
        <v>66537</v>
      </c>
      <c r="F17088" t="s">
        <v>66538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 t="s">
        <v>6034</v>
      </c>
      <c r="P17088" t="s">
        <v>1588</v>
      </c>
      <c r="Q17088" t="s">
        <v>5130</v>
      </c>
    </row>
    <row r="17089" spans="1:17" hidden="1" x14ac:dyDescent="0.25">
      <c r="A17089" t="s">
        <v>66539</v>
      </c>
      <c r="B17089" t="s">
        <v>66540</v>
      </c>
      <c r="C17089" s="1" t="str">
        <f t="shared" si="2540"/>
        <v>21:0797</v>
      </c>
      <c r="D17089" s="1" t="str">
        <f t="shared" si="2544"/>
        <v>21:0224</v>
      </c>
      <c r="E17089" t="s">
        <v>66541</v>
      </c>
      <c r="F17089" t="s">
        <v>66542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 t="s">
        <v>23857</v>
      </c>
      <c r="P17089" t="s">
        <v>4578</v>
      </c>
      <c r="Q17089" t="s">
        <v>522</v>
      </c>
    </row>
    <row r="17090" spans="1:17" hidden="1" x14ac:dyDescent="0.25">
      <c r="A17090" t="s">
        <v>66543</v>
      </c>
      <c r="B17090" t="s">
        <v>66544</v>
      </c>
      <c r="C17090" s="1" t="str">
        <f t="shared" si="2540"/>
        <v>21:0797</v>
      </c>
      <c r="D17090" s="1" t="str">
        <f t="shared" si="2544"/>
        <v>21:0224</v>
      </c>
      <c r="E17090" t="s">
        <v>66545</v>
      </c>
      <c r="F17090" t="s">
        <v>66546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 t="s">
        <v>398</v>
      </c>
      <c r="P17090" t="s">
        <v>4550</v>
      </c>
      <c r="Q17090" t="s">
        <v>10145</v>
      </c>
    </row>
    <row r="17091" spans="1:17" hidden="1" x14ac:dyDescent="0.25">
      <c r="A17091" t="s">
        <v>66547</v>
      </c>
      <c r="B17091" t="s">
        <v>66548</v>
      </c>
      <c r="C17091" s="1" t="str">
        <f t="shared" si="2540"/>
        <v>21:0797</v>
      </c>
      <c r="D17091" s="1" t="str">
        <f t="shared" si="2544"/>
        <v>21:0224</v>
      </c>
      <c r="E17091" t="s">
        <v>66549</v>
      </c>
      <c r="F17091" t="s">
        <v>66550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 t="s">
        <v>12375</v>
      </c>
      <c r="P17091" t="s">
        <v>391</v>
      </c>
      <c r="Q17091" t="s">
        <v>365</v>
      </c>
    </row>
    <row r="17092" spans="1:17" hidden="1" x14ac:dyDescent="0.25">
      <c r="A17092" t="s">
        <v>66551</v>
      </c>
      <c r="B17092" t="s">
        <v>66552</v>
      </c>
      <c r="C17092" s="1" t="str">
        <f t="shared" si="2540"/>
        <v>21:0797</v>
      </c>
      <c r="D17092" s="1" t="str">
        <f t="shared" si="2544"/>
        <v>21:0224</v>
      </c>
      <c r="E17092" t="s">
        <v>66553</v>
      </c>
      <c r="F17092" t="s">
        <v>66554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 t="s">
        <v>21</v>
      </c>
      <c r="P17092" t="s">
        <v>631</v>
      </c>
      <c r="Q17092" t="s">
        <v>171</v>
      </c>
    </row>
    <row r="17093" spans="1:17" hidden="1" x14ac:dyDescent="0.25">
      <c r="A17093" t="s">
        <v>66555</v>
      </c>
      <c r="B17093" t="s">
        <v>66556</v>
      </c>
      <c r="C17093" s="1" t="str">
        <f t="shared" si="2540"/>
        <v>21:0797</v>
      </c>
      <c r="D17093" s="1" t="str">
        <f t="shared" si="2544"/>
        <v>21:0224</v>
      </c>
      <c r="E17093" t="s">
        <v>66553</v>
      </c>
      <c r="F17093" t="s">
        <v>66557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 t="s">
        <v>21</v>
      </c>
      <c r="P17093" t="s">
        <v>631</v>
      </c>
      <c r="Q17093" t="s">
        <v>143</v>
      </c>
    </row>
    <row r="17094" spans="1:17" hidden="1" x14ac:dyDescent="0.25">
      <c r="A17094" t="s">
        <v>66558</v>
      </c>
      <c r="B17094" t="s">
        <v>66559</v>
      </c>
      <c r="C17094" s="1" t="str">
        <f t="shared" si="2540"/>
        <v>21:0797</v>
      </c>
      <c r="D17094" s="1" t="str">
        <f t="shared" si="2544"/>
        <v>21:0224</v>
      </c>
      <c r="E17094" t="s">
        <v>66560</v>
      </c>
      <c r="F17094" t="s">
        <v>66561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 t="s">
        <v>3672</v>
      </c>
      <c r="P17094" t="s">
        <v>636</v>
      </c>
      <c r="Q17094" t="s">
        <v>3836</v>
      </c>
    </row>
    <row r="17095" spans="1:17" hidden="1" x14ac:dyDescent="0.25">
      <c r="A17095" t="s">
        <v>66562</v>
      </c>
      <c r="B17095" t="s">
        <v>66563</v>
      </c>
      <c r="C17095" s="1" t="str">
        <f t="shared" si="2540"/>
        <v>21:0797</v>
      </c>
      <c r="D17095" s="1" t="str">
        <f t="shared" si="2544"/>
        <v>21:0224</v>
      </c>
      <c r="E17095" t="s">
        <v>66564</v>
      </c>
      <c r="F17095" t="s">
        <v>66565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 t="s">
        <v>2822</v>
      </c>
      <c r="P17095" t="s">
        <v>391</v>
      </c>
      <c r="Q17095" t="s">
        <v>653</v>
      </c>
    </row>
    <row r="17096" spans="1:17" hidden="1" x14ac:dyDescent="0.25">
      <c r="A17096" t="s">
        <v>66566</v>
      </c>
      <c r="B17096" t="s">
        <v>66567</v>
      </c>
      <c r="C17096" s="1" t="str">
        <f t="shared" si="2540"/>
        <v>21:0797</v>
      </c>
      <c r="D17096" s="1" t="str">
        <f t="shared" si="2544"/>
        <v>21:0224</v>
      </c>
      <c r="E17096" t="s">
        <v>66568</v>
      </c>
      <c r="F17096" t="s">
        <v>66569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 t="s">
        <v>1812</v>
      </c>
      <c r="P17096" t="s">
        <v>5755</v>
      </c>
      <c r="Q17096" t="s">
        <v>522</v>
      </c>
    </row>
    <row r="17097" spans="1:17" hidden="1" x14ac:dyDescent="0.25">
      <c r="A17097" t="s">
        <v>66570</v>
      </c>
      <c r="B17097" t="s">
        <v>66571</v>
      </c>
      <c r="C17097" s="1" t="str">
        <f t="shared" si="2540"/>
        <v>21:0797</v>
      </c>
      <c r="D17097" s="1" t="str">
        <f t="shared" si="2544"/>
        <v>21:0224</v>
      </c>
      <c r="E17097" t="s">
        <v>66572</v>
      </c>
      <c r="F17097" t="s">
        <v>66573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 t="s">
        <v>16522</v>
      </c>
      <c r="P17097" t="s">
        <v>4455</v>
      </c>
      <c r="Q17097" t="s">
        <v>3475</v>
      </c>
    </row>
    <row r="17098" spans="1:17" hidden="1" x14ac:dyDescent="0.25">
      <c r="A17098" t="s">
        <v>66574</v>
      </c>
      <c r="B17098" t="s">
        <v>66575</v>
      </c>
      <c r="C17098" s="1" t="str">
        <f t="shared" si="2540"/>
        <v>21:0797</v>
      </c>
      <c r="D17098" s="1" t="str">
        <f t="shared" si="2544"/>
        <v>21:0224</v>
      </c>
      <c r="E17098" t="s">
        <v>66576</v>
      </c>
      <c r="F17098" t="s">
        <v>66577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 t="s">
        <v>21</v>
      </c>
      <c r="P17098" t="s">
        <v>583</v>
      </c>
      <c r="Q17098" t="s">
        <v>29</v>
      </c>
    </row>
    <row r="17099" spans="1:17" hidden="1" x14ac:dyDescent="0.25">
      <c r="A17099" t="s">
        <v>66578</v>
      </c>
      <c r="B17099" t="s">
        <v>66579</v>
      </c>
      <c r="C17099" s="1" t="str">
        <f t="shared" si="2540"/>
        <v>21:0797</v>
      </c>
      <c r="D17099" s="1" t="str">
        <f t="shared" si="2544"/>
        <v>21:0224</v>
      </c>
      <c r="E17099" t="s">
        <v>66580</v>
      </c>
      <c r="F17099" t="s">
        <v>66581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 t="s">
        <v>21</v>
      </c>
      <c r="P17099" t="s">
        <v>2943</v>
      </c>
      <c r="Q17099" t="s">
        <v>16988</v>
      </c>
    </row>
    <row r="17100" spans="1:17" hidden="1" x14ac:dyDescent="0.25">
      <c r="A17100" t="s">
        <v>66582</v>
      </c>
      <c r="B17100" t="s">
        <v>66583</v>
      </c>
      <c r="C17100" s="1" t="str">
        <f t="shared" si="2540"/>
        <v>21:0797</v>
      </c>
      <c r="D17100" s="1" t="str">
        <f t="shared" si="2544"/>
        <v>21:0224</v>
      </c>
      <c r="E17100" t="s">
        <v>66584</v>
      </c>
      <c r="F17100" t="s">
        <v>66585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 t="s">
        <v>8423</v>
      </c>
      <c r="P17100" t="s">
        <v>397</v>
      </c>
      <c r="Q17100" t="s">
        <v>149</v>
      </c>
    </row>
    <row r="17101" spans="1:17" hidden="1" x14ac:dyDescent="0.25">
      <c r="A17101" t="s">
        <v>66586</v>
      </c>
      <c r="B17101" t="s">
        <v>66587</v>
      </c>
      <c r="C17101" s="1" t="str">
        <f t="shared" si="2540"/>
        <v>21:0797</v>
      </c>
      <c r="D17101" s="1" t="str">
        <f t="shared" si="2544"/>
        <v>21:0224</v>
      </c>
      <c r="E17101" t="s">
        <v>66588</v>
      </c>
      <c r="F17101" t="s">
        <v>66589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 t="s">
        <v>21</v>
      </c>
      <c r="P17101" t="s">
        <v>22</v>
      </c>
      <c r="Q17101" t="s">
        <v>149</v>
      </c>
    </row>
    <row r="17102" spans="1:17" hidden="1" x14ac:dyDescent="0.25">
      <c r="A17102" t="s">
        <v>66590</v>
      </c>
      <c r="B17102" t="s">
        <v>66591</v>
      </c>
      <c r="C17102" s="1" t="str">
        <f t="shared" si="2540"/>
        <v>21:0797</v>
      </c>
      <c r="D17102" s="1" t="str">
        <f t="shared" si="2544"/>
        <v>21:0224</v>
      </c>
      <c r="E17102" t="s">
        <v>66592</v>
      </c>
      <c r="F17102" t="s">
        <v>66593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 t="s">
        <v>21</v>
      </c>
      <c r="P17102" t="s">
        <v>631</v>
      </c>
      <c r="Q17102" t="s">
        <v>46</v>
      </c>
    </row>
    <row r="17103" spans="1:17" hidden="1" x14ac:dyDescent="0.25">
      <c r="A17103" t="s">
        <v>66594</v>
      </c>
      <c r="B17103" t="s">
        <v>66595</v>
      </c>
      <c r="C17103" s="1" t="str">
        <f t="shared" si="2540"/>
        <v>21:0797</v>
      </c>
      <c r="D17103" s="1" t="str">
        <f t="shared" si="2544"/>
        <v>21:0224</v>
      </c>
      <c r="E17103" t="s">
        <v>66596</v>
      </c>
      <c r="F17103" t="s">
        <v>66597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 t="s">
        <v>21</v>
      </c>
      <c r="P17103" t="s">
        <v>7960</v>
      </c>
      <c r="Q17103" t="s">
        <v>93</v>
      </c>
    </row>
    <row r="17104" spans="1:17" hidden="1" x14ac:dyDescent="0.25">
      <c r="A17104" t="s">
        <v>66598</v>
      </c>
      <c r="B17104" t="s">
        <v>66599</v>
      </c>
      <c r="C17104" s="1" t="str">
        <f t="shared" si="2540"/>
        <v>21:0797</v>
      </c>
      <c r="D17104" s="1" t="str">
        <f>HYPERLINK("http://geochem.nrcan.gc.ca/cdogs/content/svy/svy_e.htm", "")</f>
        <v/>
      </c>
      <c r="G17104" s="1" t="str">
        <f>HYPERLINK("http://geochem.nrcan.gc.ca/cdogs/content/cr_/cr_00088_e.htm", "88")</f>
        <v>88</v>
      </c>
      <c r="J17104" t="s">
        <v>11703</v>
      </c>
      <c r="K17104" t="s">
        <v>11704</v>
      </c>
      <c r="O17104" t="s">
        <v>21</v>
      </c>
      <c r="P17104" t="s">
        <v>658</v>
      </c>
      <c r="Q17104" t="s">
        <v>3475</v>
      </c>
    </row>
    <row r="17105" spans="1:17" hidden="1" x14ac:dyDescent="0.25">
      <c r="A17105" t="s">
        <v>66600</v>
      </c>
      <c r="B17105" t="s">
        <v>66601</v>
      </c>
      <c r="C17105" s="1" t="str">
        <f t="shared" si="2540"/>
        <v>21:0797</v>
      </c>
      <c r="D17105" s="1" t="str">
        <f t="shared" ref="D17105:D17119" si="2547">HYPERLINK("http://geochem.nrcan.gc.ca/cdogs/content/svy/svy210224_e.htm", "21:0224")</f>
        <v>21:0224</v>
      </c>
      <c r="E17105" t="s">
        <v>66602</v>
      </c>
      <c r="F17105" t="s">
        <v>66603</v>
      </c>
      <c r="H17105">
        <v>63.057391899999999</v>
      </c>
      <c r="I17105">
        <v>-130.29063869999999</v>
      </c>
      <c r="J17105" s="1" t="str">
        <f t="shared" ref="J17105:J17119" si="2548">HYPERLINK("http://geochem.nrcan.gc.ca/cdogs/content/kwd/kwd020018_e.htm", "Fluid (stream)")</f>
        <v>Fluid (stream)</v>
      </c>
      <c r="K17105" s="1" t="str">
        <f t="shared" ref="K17105:K17119" si="2549">HYPERLINK("http://geochem.nrcan.gc.ca/cdogs/content/kwd/kwd080007_e.htm", "Untreated Water")</f>
        <v>Untreated Water</v>
      </c>
      <c r="O17105" t="s">
        <v>244</v>
      </c>
      <c r="P17105" t="s">
        <v>16918</v>
      </c>
      <c r="Q17105" t="s">
        <v>7328</v>
      </c>
    </row>
    <row r="17106" spans="1:17" hidden="1" x14ac:dyDescent="0.25">
      <c r="A17106" t="s">
        <v>66604</v>
      </c>
      <c r="B17106" t="s">
        <v>66605</v>
      </c>
      <c r="C17106" s="1" t="str">
        <f t="shared" si="2540"/>
        <v>21:0797</v>
      </c>
      <c r="D17106" s="1" t="str">
        <f t="shared" si="2547"/>
        <v>21:0224</v>
      </c>
      <c r="E17106" t="s">
        <v>66606</v>
      </c>
      <c r="F17106" t="s">
        <v>66607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 t="s">
        <v>21</v>
      </c>
      <c r="P17106" t="s">
        <v>3857</v>
      </c>
      <c r="Q17106" t="s">
        <v>198</v>
      </c>
    </row>
    <row r="17107" spans="1:17" hidden="1" x14ac:dyDescent="0.25">
      <c r="A17107" t="s">
        <v>66608</v>
      </c>
      <c r="B17107" t="s">
        <v>66609</v>
      </c>
      <c r="C17107" s="1" t="str">
        <f t="shared" si="2540"/>
        <v>21:0797</v>
      </c>
      <c r="D17107" s="1" t="str">
        <f t="shared" si="2547"/>
        <v>21:0224</v>
      </c>
      <c r="E17107" t="s">
        <v>66610</v>
      </c>
      <c r="F17107" t="s">
        <v>66611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 t="s">
        <v>21</v>
      </c>
      <c r="P17107" t="s">
        <v>16918</v>
      </c>
      <c r="Q17107" t="s">
        <v>392</v>
      </c>
    </row>
    <row r="17108" spans="1:17" hidden="1" x14ac:dyDescent="0.25">
      <c r="A17108" t="s">
        <v>66612</v>
      </c>
      <c r="B17108" t="s">
        <v>66613</v>
      </c>
      <c r="C17108" s="1" t="str">
        <f t="shared" ref="C17108:C17171" si="2550">HYPERLINK("http://geochem.nrcan.gc.ca/cdogs/content/bdl/bdl210797_e.htm", "21:0797")</f>
        <v>21:0797</v>
      </c>
      <c r="D17108" s="1" t="str">
        <f t="shared" si="2547"/>
        <v>21:0224</v>
      </c>
      <c r="E17108" t="s">
        <v>66614</v>
      </c>
      <c r="F17108" t="s">
        <v>66615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 t="s">
        <v>21</v>
      </c>
      <c r="P17108" t="s">
        <v>5755</v>
      </c>
      <c r="Q17108" t="s">
        <v>143</v>
      </c>
    </row>
    <row r="17109" spans="1:17" hidden="1" x14ac:dyDescent="0.25">
      <c r="A17109" t="s">
        <v>66616</v>
      </c>
      <c r="B17109" t="s">
        <v>66617</v>
      </c>
      <c r="C17109" s="1" t="str">
        <f t="shared" si="2550"/>
        <v>21:0797</v>
      </c>
      <c r="D17109" s="1" t="str">
        <f t="shared" si="2547"/>
        <v>21:0224</v>
      </c>
      <c r="E17109" t="s">
        <v>66618</v>
      </c>
      <c r="F17109" t="s">
        <v>66619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 t="s">
        <v>21</v>
      </c>
      <c r="P17109" t="s">
        <v>3107</v>
      </c>
      <c r="Q17109" t="s">
        <v>198</v>
      </c>
    </row>
    <row r="17110" spans="1:17" hidden="1" x14ac:dyDescent="0.25">
      <c r="A17110" t="s">
        <v>66620</v>
      </c>
      <c r="B17110" t="s">
        <v>66621</v>
      </c>
      <c r="C17110" s="1" t="str">
        <f t="shared" si="2550"/>
        <v>21:0797</v>
      </c>
      <c r="D17110" s="1" t="str">
        <f t="shared" si="2547"/>
        <v>21:0224</v>
      </c>
      <c r="E17110" t="s">
        <v>66622</v>
      </c>
      <c r="F17110" t="s">
        <v>66623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 t="s">
        <v>154</v>
      </c>
      <c r="P17110" t="s">
        <v>2943</v>
      </c>
      <c r="Q17110" t="s">
        <v>23</v>
      </c>
    </row>
    <row r="17111" spans="1:17" hidden="1" x14ac:dyDescent="0.25">
      <c r="A17111" t="s">
        <v>66624</v>
      </c>
      <c r="B17111" t="s">
        <v>66625</v>
      </c>
      <c r="C17111" s="1" t="str">
        <f t="shared" si="2550"/>
        <v>21:0797</v>
      </c>
      <c r="D17111" s="1" t="str">
        <f t="shared" si="2547"/>
        <v>21:0224</v>
      </c>
      <c r="E17111" t="s">
        <v>66626</v>
      </c>
      <c r="F17111" t="s">
        <v>66627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 t="s">
        <v>2120</v>
      </c>
      <c r="P17111" t="s">
        <v>391</v>
      </c>
      <c r="Q17111" t="s">
        <v>6864</v>
      </c>
    </row>
    <row r="17112" spans="1:17" hidden="1" x14ac:dyDescent="0.25">
      <c r="A17112" t="s">
        <v>66628</v>
      </c>
      <c r="B17112" t="s">
        <v>66629</v>
      </c>
      <c r="C17112" s="1" t="str">
        <f t="shared" si="2550"/>
        <v>21:0797</v>
      </c>
      <c r="D17112" s="1" t="str">
        <f t="shared" si="2547"/>
        <v>21:0224</v>
      </c>
      <c r="E17112" t="s">
        <v>66630</v>
      </c>
      <c r="F17112" t="s">
        <v>66631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 t="s">
        <v>2379</v>
      </c>
      <c r="P17112" t="s">
        <v>6370</v>
      </c>
      <c r="Q17112" t="s">
        <v>103</v>
      </c>
    </row>
    <row r="17113" spans="1:17" hidden="1" x14ac:dyDescent="0.25">
      <c r="A17113" t="s">
        <v>66632</v>
      </c>
      <c r="B17113" t="s">
        <v>66633</v>
      </c>
      <c r="C17113" s="1" t="str">
        <f t="shared" si="2550"/>
        <v>21:0797</v>
      </c>
      <c r="D17113" s="1" t="str">
        <f t="shared" si="2547"/>
        <v>21:0224</v>
      </c>
      <c r="E17113" t="s">
        <v>66630</v>
      </c>
      <c r="F17113" t="s">
        <v>66634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 t="s">
        <v>21</v>
      </c>
      <c r="P17113" t="s">
        <v>6673</v>
      </c>
      <c r="Q17113" t="s">
        <v>198</v>
      </c>
    </row>
    <row r="17114" spans="1:17" hidden="1" x14ac:dyDescent="0.25">
      <c r="A17114" t="s">
        <v>66635</v>
      </c>
      <c r="B17114" t="s">
        <v>66636</v>
      </c>
      <c r="C17114" s="1" t="str">
        <f t="shared" si="2550"/>
        <v>21:0797</v>
      </c>
      <c r="D17114" s="1" t="str">
        <f t="shared" si="2547"/>
        <v>21:0224</v>
      </c>
      <c r="E17114" t="s">
        <v>66637</v>
      </c>
      <c r="F17114" t="s">
        <v>66638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 t="s">
        <v>21</v>
      </c>
      <c r="P17114" t="s">
        <v>1631</v>
      </c>
      <c r="Q17114" t="s">
        <v>6864</v>
      </c>
    </row>
    <row r="17115" spans="1:17" hidden="1" x14ac:dyDescent="0.25">
      <c r="A17115" t="s">
        <v>66639</v>
      </c>
      <c r="B17115" t="s">
        <v>66640</v>
      </c>
      <c r="C17115" s="1" t="str">
        <f t="shared" si="2550"/>
        <v>21:0797</v>
      </c>
      <c r="D17115" s="1" t="str">
        <f t="shared" si="2547"/>
        <v>21:0224</v>
      </c>
      <c r="E17115" t="s">
        <v>66641</v>
      </c>
      <c r="F17115" t="s">
        <v>66642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 t="s">
        <v>3060</v>
      </c>
      <c r="P17115" t="s">
        <v>397</v>
      </c>
      <c r="Q17115" t="s">
        <v>189</v>
      </c>
    </row>
    <row r="17116" spans="1:17" hidden="1" x14ac:dyDescent="0.25">
      <c r="A17116" t="s">
        <v>66643</v>
      </c>
      <c r="B17116" t="s">
        <v>66644</v>
      </c>
      <c r="C17116" s="1" t="str">
        <f t="shared" si="2550"/>
        <v>21:0797</v>
      </c>
      <c r="D17116" s="1" t="str">
        <f t="shared" si="2547"/>
        <v>21:0224</v>
      </c>
      <c r="E17116" t="s">
        <v>66645</v>
      </c>
      <c r="F17116" t="s">
        <v>66646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 t="s">
        <v>21</v>
      </c>
      <c r="P17116" t="s">
        <v>397</v>
      </c>
      <c r="Q17116" t="s">
        <v>93</v>
      </c>
    </row>
    <row r="17117" spans="1:17" hidden="1" x14ac:dyDescent="0.25">
      <c r="A17117" t="s">
        <v>66647</v>
      </c>
      <c r="B17117" t="s">
        <v>66648</v>
      </c>
      <c r="C17117" s="1" t="str">
        <f t="shared" si="2550"/>
        <v>21:0797</v>
      </c>
      <c r="D17117" s="1" t="str">
        <f t="shared" si="2547"/>
        <v>21:0224</v>
      </c>
      <c r="E17117" t="s">
        <v>66649</v>
      </c>
      <c r="F17117" t="s">
        <v>66650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 t="s">
        <v>3032</v>
      </c>
      <c r="P17117" t="s">
        <v>2943</v>
      </c>
      <c r="Q17117" t="s">
        <v>103</v>
      </c>
    </row>
    <row r="17118" spans="1:17" hidden="1" x14ac:dyDescent="0.25">
      <c r="A17118" t="s">
        <v>66651</v>
      </c>
      <c r="B17118" t="s">
        <v>66652</v>
      </c>
      <c r="C17118" s="1" t="str">
        <f t="shared" si="2550"/>
        <v>21:0797</v>
      </c>
      <c r="D17118" s="1" t="str">
        <f t="shared" si="2547"/>
        <v>21:0224</v>
      </c>
      <c r="E17118" t="s">
        <v>66653</v>
      </c>
      <c r="F17118" t="s">
        <v>66654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 t="s">
        <v>21</v>
      </c>
      <c r="P17118" t="s">
        <v>4464</v>
      </c>
      <c r="Q17118" t="s">
        <v>2401</v>
      </c>
    </row>
    <row r="17119" spans="1:17" hidden="1" x14ac:dyDescent="0.25">
      <c r="A17119" t="s">
        <v>66655</v>
      </c>
      <c r="B17119" t="s">
        <v>66656</v>
      </c>
      <c r="C17119" s="1" t="str">
        <f t="shared" si="2550"/>
        <v>21:0797</v>
      </c>
      <c r="D17119" s="1" t="str">
        <f t="shared" si="2547"/>
        <v>21:0224</v>
      </c>
      <c r="E17119" t="s">
        <v>66657</v>
      </c>
      <c r="F17119" t="s">
        <v>66658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 t="s">
        <v>2120</v>
      </c>
      <c r="P17119" t="s">
        <v>4455</v>
      </c>
      <c r="Q17119" t="s">
        <v>6243</v>
      </c>
    </row>
    <row r="17120" spans="1:17" hidden="1" x14ac:dyDescent="0.25">
      <c r="A17120" t="s">
        <v>66659</v>
      </c>
      <c r="B17120" t="s">
        <v>66660</v>
      </c>
      <c r="C17120" s="1" t="str">
        <f t="shared" si="2550"/>
        <v>21:0797</v>
      </c>
      <c r="D17120" s="1" t="str">
        <f>HYPERLINK("http://geochem.nrcan.gc.ca/cdogs/content/svy/svy_e.htm", "")</f>
        <v/>
      </c>
      <c r="G17120" s="1" t="str">
        <f>HYPERLINK("http://geochem.nrcan.gc.ca/cdogs/content/cr_/cr_00088_e.htm", "88")</f>
        <v>88</v>
      </c>
      <c r="J17120" t="s">
        <v>11703</v>
      </c>
      <c r="K17120" t="s">
        <v>11704</v>
      </c>
      <c r="O17120" t="s">
        <v>21</v>
      </c>
      <c r="P17120" t="s">
        <v>631</v>
      </c>
      <c r="Q17120" t="s">
        <v>3475</v>
      </c>
    </row>
    <row r="17121" spans="1:17" hidden="1" x14ac:dyDescent="0.25">
      <c r="A17121" t="s">
        <v>66661</v>
      </c>
      <c r="B17121" t="s">
        <v>66662</v>
      </c>
      <c r="C17121" s="1" t="str">
        <f t="shared" si="2550"/>
        <v>21:0797</v>
      </c>
      <c r="D17121" s="1" t="str">
        <f>HYPERLINK("http://geochem.nrcan.gc.ca/cdogs/content/svy/svy210224_e.htm", "21:0224")</f>
        <v>21:0224</v>
      </c>
      <c r="E17121" t="s">
        <v>66663</v>
      </c>
      <c r="F17121" t="s">
        <v>66664</v>
      </c>
      <c r="H17121">
        <v>63.367494399999998</v>
      </c>
      <c r="I17121">
        <v>-131.97564109999999</v>
      </c>
      <c r="J17121" s="1" t="str">
        <f>HYPERLINK("http://geochem.nrcan.gc.ca/cdogs/content/kwd/kwd020018_e.htm", "Fluid (stream)")</f>
        <v>Fluid (stream)</v>
      </c>
      <c r="K17121" s="1" t="str">
        <f>HYPERLINK("http://geochem.nrcan.gc.ca/cdogs/content/kwd/kwd080007_e.htm", "Untreated Water")</f>
        <v>Untreated Water</v>
      </c>
      <c r="O17121" t="s">
        <v>576</v>
      </c>
      <c r="P17121" t="s">
        <v>17680</v>
      </c>
      <c r="Q17121" t="s">
        <v>365</v>
      </c>
    </row>
    <row r="17122" spans="1:17" hidden="1" x14ac:dyDescent="0.25">
      <c r="A17122" t="s">
        <v>66665</v>
      </c>
      <c r="B17122" t="s">
        <v>66666</v>
      </c>
      <c r="C17122" s="1" t="str">
        <f t="shared" si="2550"/>
        <v>21:0797</v>
      </c>
      <c r="D17122" s="1" t="str">
        <f>HYPERLINK("http://geochem.nrcan.gc.ca/cdogs/content/svy/svy_e.htm", "")</f>
        <v/>
      </c>
      <c r="G17122" s="1" t="str">
        <f>HYPERLINK("http://geochem.nrcan.gc.ca/cdogs/content/cr_/cr_00087_e.htm", "87")</f>
        <v>87</v>
      </c>
      <c r="J17122" t="s">
        <v>11703</v>
      </c>
      <c r="K17122" t="s">
        <v>11704</v>
      </c>
      <c r="O17122" t="s">
        <v>327</v>
      </c>
      <c r="P17122" t="s">
        <v>2212</v>
      </c>
      <c r="Q17122" t="s">
        <v>522</v>
      </c>
    </row>
    <row r="17123" spans="1:17" hidden="1" x14ac:dyDescent="0.25">
      <c r="A17123" t="s">
        <v>66667</v>
      </c>
      <c r="B17123" t="s">
        <v>66668</v>
      </c>
      <c r="C17123" s="1" t="str">
        <f t="shared" si="2550"/>
        <v>21:0797</v>
      </c>
      <c r="D17123" s="1" t="str">
        <f t="shared" ref="D17123:D17142" si="2551">HYPERLINK("http://geochem.nrcan.gc.ca/cdogs/content/svy/svy210224_e.htm", "21:0224")</f>
        <v>21:0224</v>
      </c>
      <c r="E17123" t="s">
        <v>66669</v>
      </c>
      <c r="F17123" t="s">
        <v>66670</v>
      </c>
      <c r="H17123">
        <v>63.3716084</v>
      </c>
      <c r="I17123">
        <v>-131.94880929999999</v>
      </c>
      <c r="J17123" s="1" t="str">
        <f t="shared" ref="J17123:J17142" si="2552">HYPERLINK("http://geochem.nrcan.gc.ca/cdogs/content/kwd/kwd020018_e.htm", "Fluid (stream)")</f>
        <v>Fluid (stream)</v>
      </c>
      <c r="K17123" s="1" t="str">
        <f t="shared" ref="K17123:K17142" si="2553">HYPERLINK("http://geochem.nrcan.gc.ca/cdogs/content/kwd/kwd080007_e.htm", "Untreated Water")</f>
        <v>Untreated Water</v>
      </c>
      <c r="O17123" t="s">
        <v>66671</v>
      </c>
      <c r="P17123" t="s">
        <v>3080</v>
      </c>
      <c r="Q17123" t="s">
        <v>653</v>
      </c>
    </row>
    <row r="17124" spans="1:17" hidden="1" x14ac:dyDescent="0.25">
      <c r="A17124" t="s">
        <v>66672</v>
      </c>
      <c r="B17124" t="s">
        <v>66673</v>
      </c>
      <c r="C17124" s="1" t="str">
        <f t="shared" si="2550"/>
        <v>21:0797</v>
      </c>
      <c r="D17124" s="1" t="str">
        <f t="shared" si="2551"/>
        <v>21:0224</v>
      </c>
      <c r="E17124" t="s">
        <v>66674</v>
      </c>
      <c r="F17124" t="s">
        <v>66675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 t="s">
        <v>5793</v>
      </c>
      <c r="P17124" t="s">
        <v>7960</v>
      </c>
      <c r="Q17124" t="s">
        <v>398</v>
      </c>
    </row>
    <row r="17125" spans="1:17" hidden="1" x14ac:dyDescent="0.25">
      <c r="A17125" t="s">
        <v>66676</v>
      </c>
      <c r="B17125" t="s">
        <v>66677</v>
      </c>
      <c r="C17125" s="1" t="str">
        <f t="shared" si="2550"/>
        <v>21:0797</v>
      </c>
      <c r="D17125" s="1" t="str">
        <f t="shared" si="2551"/>
        <v>21:0224</v>
      </c>
      <c r="E17125" t="s">
        <v>66678</v>
      </c>
      <c r="F17125" t="s">
        <v>66679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 t="s">
        <v>21</v>
      </c>
      <c r="P17125" t="s">
        <v>4550</v>
      </c>
      <c r="Q17125" t="s">
        <v>59</v>
      </c>
    </row>
    <row r="17126" spans="1:17" hidden="1" x14ac:dyDescent="0.25">
      <c r="A17126" t="s">
        <v>66680</v>
      </c>
      <c r="B17126" t="s">
        <v>66681</v>
      </c>
      <c r="C17126" s="1" t="str">
        <f t="shared" si="2550"/>
        <v>21:0797</v>
      </c>
      <c r="D17126" s="1" t="str">
        <f t="shared" si="2551"/>
        <v>21:0224</v>
      </c>
      <c r="E17126" t="s">
        <v>66682</v>
      </c>
      <c r="F17126" t="s">
        <v>66683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 t="s">
        <v>8030</v>
      </c>
      <c r="P17126" t="s">
        <v>1631</v>
      </c>
      <c r="Q17126" t="s">
        <v>5130</v>
      </c>
    </row>
    <row r="17127" spans="1:17" hidden="1" x14ac:dyDescent="0.25">
      <c r="A17127" t="s">
        <v>66684</v>
      </c>
      <c r="B17127" t="s">
        <v>66685</v>
      </c>
      <c r="C17127" s="1" t="str">
        <f t="shared" si="2550"/>
        <v>21:0797</v>
      </c>
      <c r="D17127" s="1" t="str">
        <f t="shared" si="2551"/>
        <v>21:0224</v>
      </c>
      <c r="E17127" t="s">
        <v>66686</v>
      </c>
      <c r="F17127" t="s">
        <v>66687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 t="s">
        <v>667</v>
      </c>
      <c r="P17127" t="s">
        <v>1515</v>
      </c>
      <c r="Q17127" t="s">
        <v>653</v>
      </c>
    </row>
    <row r="17128" spans="1:17" hidden="1" x14ac:dyDescent="0.25">
      <c r="A17128" t="s">
        <v>66688</v>
      </c>
      <c r="B17128" t="s">
        <v>66689</v>
      </c>
      <c r="C17128" s="1" t="str">
        <f t="shared" si="2550"/>
        <v>21:0797</v>
      </c>
      <c r="D17128" s="1" t="str">
        <f t="shared" si="2551"/>
        <v>21:0224</v>
      </c>
      <c r="E17128" t="s">
        <v>66690</v>
      </c>
      <c r="F17128" t="s">
        <v>66691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 t="s">
        <v>6124</v>
      </c>
      <c r="P17128" t="s">
        <v>1515</v>
      </c>
      <c r="Q17128" t="s">
        <v>398</v>
      </c>
    </row>
    <row r="17129" spans="1:17" hidden="1" x14ac:dyDescent="0.25">
      <c r="A17129" t="s">
        <v>66692</v>
      </c>
      <c r="B17129" t="s">
        <v>66693</v>
      </c>
      <c r="C17129" s="1" t="str">
        <f t="shared" si="2550"/>
        <v>21:0797</v>
      </c>
      <c r="D17129" s="1" t="str">
        <f t="shared" si="2551"/>
        <v>21:0224</v>
      </c>
      <c r="E17129" t="s">
        <v>66690</v>
      </c>
      <c r="F17129" t="s">
        <v>66694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 t="s">
        <v>3672</v>
      </c>
      <c r="P17129" t="s">
        <v>1515</v>
      </c>
      <c r="Q17129" t="s">
        <v>5130</v>
      </c>
    </row>
    <row r="17130" spans="1:17" hidden="1" x14ac:dyDescent="0.25">
      <c r="A17130" t="s">
        <v>66695</v>
      </c>
      <c r="B17130" t="s">
        <v>66696</v>
      </c>
      <c r="C17130" s="1" t="str">
        <f t="shared" si="2550"/>
        <v>21:0797</v>
      </c>
      <c r="D17130" s="1" t="str">
        <f t="shared" si="2551"/>
        <v>21:0224</v>
      </c>
      <c r="E17130" t="s">
        <v>66697</v>
      </c>
      <c r="F17130" t="s">
        <v>66698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 t="s">
        <v>1812</v>
      </c>
      <c r="P17130" t="s">
        <v>1515</v>
      </c>
      <c r="Q17130" t="s">
        <v>398</v>
      </c>
    </row>
    <row r="17131" spans="1:17" hidden="1" x14ac:dyDescent="0.25">
      <c r="A17131" t="s">
        <v>66699</v>
      </c>
      <c r="B17131" t="s">
        <v>66700</v>
      </c>
      <c r="C17131" s="1" t="str">
        <f t="shared" si="2550"/>
        <v>21:0797</v>
      </c>
      <c r="D17131" s="1" t="str">
        <f t="shared" si="2551"/>
        <v>21:0224</v>
      </c>
      <c r="E17131" t="s">
        <v>66701</v>
      </c>
      <c r="F17131" t="s">
        <v>66702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 t="s">
        <v>327</v>
      </c>
      <c r="P17131" t="s">
        <v>1515</v>
      </c>
      <c r="Q17131" t="s">
        <v>398</v>
      </c>
    </row>
    <row r="17132" spans="1:17" hidden="1" x14ac:dyDescent="0.25">
      <c r="A17132" t="s">
        <v>66703</v>
      </c>
      <c r="B17132" t="s">
        <v>66704</v>
      </c>
      <c r="C17132" s="1" t="str">
        <f t="shared" si="2550"/>
        <v>21:0797</v>
      </c>
      <c r="D17132" s="1" t="str">
        <f t="shared" si="2551"/>
        <v>21:0224</v>
      </c>
      <c r="E17132" t="s">
        <v>66705</v>
      </c>
      <c r="F17132" t="s">
        <v>66706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 t="s">
        <v>7174</v>
      </c>
      <c r="P17132" t="s">
        <v>1515</v>
      </c>
      <c r="Q17132" t="s">
        <v>4049</v>
      </c>
    </row>
    <row r="17133" spans="1:17" hidden="1" x14ac:dyDescent="0.25">
      <c r="A17133" t="s">
        <v>66707</v>
      </c>
      <c r="B17133" t="s">
        <v>66708</v>
      </c>
      <c r="C17133" s="1" t="str">
        <f t="shared" si="2550"/>
        <v>21:0797</v>
      </c>
      <c r="D17133" s="1" t="str">
        <f t="shared" si="2551"/>
        <v>21:0224</v>
      </c>
      <c r="E17133" t="s">
        <v>66709</v>
      </c>
      <c r="F17133" t="s">
        <v>66710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 t="s">
        <v>588</v>
      </c>
      <c r="P17133" t="s">
        <v>2943</v>
      </c>
      <c r="Q17133" t="s">
        <v>522</v>
      </c>
    </row>
    <row r="17134" spans="1:17" hidden="1" x14ac:dyDescent="0.25">
      <c r="A17134" t="s">
        <v>66711</v>
      </c>
      <c r="B17134" t="s">
        <v>66712</v>
      </c>
      <c r="C17134" s="1" t="str">
        <f t="shared" si="2550"/>
        <v>21:0797</v>
      </c>
      <c r="D17134" s="1" t="str">
        <f t="shared" si="2551"/>
        <v>21:0224</v>
      </c>
      <c r="E17134" t="s">
        <v>66713</v>
      </c>
      <c r="F17134" t="s">
        <v>66714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 t="s">
        <v>15392</v>
      </c>
      <c r="P17134" t="s">
        <v>17680</v>
      </c>
      <c r="Q17134" t="s">
        <v>5130</v>
      </c>
    </row>
    <row r="17135" spans="1:17" hidden="1" x14ac:dyDescent="0.25">
      <c r="A17135" t="s">
        <v>66715</v>
      </c>
      <c r="B17135" t="s">
        <v>66716</v>
      </c>
      <c r="C17135" s="1" t="str">
        <f t="shared" si="2550"/>
        <v>21:0797</v>
      </c>
      <c r="D17135" s="1" t="str">
        <f t="shared" si="2551"/>
        <v>21:0224</v>
      </c>
      <c r="E17135" t="s">
        <v>66717</v>
      </c>
      <c r="F17135" t="s">
        <v>66718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 t="s">
        <v>3022</v>
      </c>
      <c r="P17135" t="s">
        <v>2212</v>
      </c>
      <c r="Q17135" t="s">
        <v>653</v>
      </c>
    </row>
    <row r="17136" spans="1:17" hidden="1" x14ac:dyDescent="0.25">
      <c r="A17136" t="s">
        <v>66719</v>
      </c>
      <c r="B17136" t="s">
        <v>66720</v>
      </c>
      <c r="C17136" s="1" t="str">
        <f t="shared" si="2550"/>
        <v>21:0797</v>
      </c>
      <c r="D17136" s="1" t="str">
        <f t="shared" si="2551"/>
        <v>21:0224</v>
      </c>
      <c r="E17136" t="s">
        <v>66721</v>
      </c>
      <c r="F17136" t="s">
        <v>66722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 t="s">
        <v>23857</v>
      </c>
      <c r="P17136" t="s">
        <v>2212</v>
      </c>
      <c r="Q17136" t="s">
        <v>5130</v>
      </c>
    </row>
    <row r="17137" spans="1:17" hidden="1" x14ac:dyDescent="0.25">
      <c r="A17137" t="s">
        <v>66723</v>
      </c>
      <c r="B17137" t="s">
        <v>66724</v>
      </c>
      <c r="C17137" s="1" t="str">
        <f t="shared" si="2550"/>
        <v>21:0797</v>
      </c>
      <c r="D17137" s="1" t="str">
        <f t="shared" si="2551"/>
        <v>21:0224</v>
      </c>
      <c r="E17137" t="s">
        <v>66725</v>
      </c>
      <c r="F17137" t="s">
        <v>66726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 t="s">
        <v>1812</v>
      </c>
      <c r="P17137" t="s">
        <v>4455</v>
      </c>
      <c r="Q17137" t="s">
        <v>398</v>
      </c>
    </row>
    <row r="17138" spans="1:17" hidden="1" x14ac:dyDescent="0.25">
      <c r="A17138" t="s">
        <v>66727</v>
      </c>
      <c r="B17138" t="s">
        <v>66728</v>
      </c>
      <c r="C17138" s="1" t="str">
        <f t="shared" si="2550"/>
        <v>21:0797</v>
      </c>
      <c r="D17138" s="1" t="str">
        <f t="shared" si="2551"/>
        <v>21:0224</v>
      </c>
      <c r="E17138" t="s">
        <v>66729</v>
      </c>
      <c r="F17138" t="s">
        <v>66730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 t="s">
        <v>2120</v>
      </c>
      <c r="P17138" t="s">
        <v>631</v>
      </c>
      <c r="Q17138" t="s">
        <v>365</v>
      </c>
    </row>
    <row r="17139" spans="1:17" hidden="1" x14ac:dyDescent="0.25">
      <c r="A17139" t="s">
        <v>66731</v>
      </c>
      <c r="B17139" t="s">
        <v>66732</v>
      </c>
      <c r="C17139" s="1" t="str">
        <f t="shared" si="2550"/>
        <v>21:0797</v>
      </c>
      <c r="D17139" s="1" t="str">
        <f t="shared" si="2551"/>
        <v>21:0224</v>
      </c>
      <c r="E17139" t="s">
        <v>66733</v>
      </c>
      <c r="F17139" t="s">
        <v>66734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 t="s">
        <v>5793</v>
      </c>
      <c r="P17139" t="s">
        <v>631</v>
      </c>
      <c r="Q17139" t="s">
        <v>653</v>
      </c>
    </row>
    <row r="17140" spans="1:17" hidden="1" x14ac:dyDescent="0.25">
      <c r="A17140" t="s">
        <v>66735</v>
      </c>
      <c r="B17140" t="s">
        <v>66736</v>
      </c>
      <c r="C17140" s="1" t="str">
        <f t="shared" si="2550"/>
        <v>21:0797</v>
      </c>
      <c r="D17140" s="1" t="str">
        <f t="shared" si="2551"/>
        <v>21:0224</v>
      </c>
      <c r="E17140" t="s">
        <v>66737</v>
      </c>
      <c r="F17140" t="s">
        <v>66738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 t="s">
        <v>1247</v>
      </c>
      <c r="P17140" t="s">
        <v>1598</v>
      </c>
      <c r="Q17140" t="s">
        <v>365</v>
      </c>
    </row>
    <row r="17141" spans="1:17" hidden="1" x14ac:dyDescent="0.25">
      <c r="A17141" t="s">
        <v>66739</v>
      </c>
      <c r="B17141" t="s">
        <v>66740</v>
      </c>
      <c r="C17141" s="1" t="str">
        <f t="shared" si="2550"/>
        <v>21:0797</v>
      </c>
      <c r="D17141" s="1" t="str">
        <f t="shared" si="2551"/>
        <v>21:0224</v>
      </c>
      <c r="E17141" t="s">
        <v>66741</v>
      </c>
      <c r="F17141" t="s">
        <v>66742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 t="s">
        <v>3651</v>
      </c>
      <c r="P17141" t="s">
        <v>1598</v>
      </c>
      <c r="Q17141" t="s">
        <v>398</v>
      </c>
    </row>
    <row r="17142" spans="1:17" hidden="1" x14ac:dyDescent="0.25">
      <c r="A17142" t="s">
        <v>66743</v>
      </c>
      <c r="B17142" t="s">
        <v>66744</v>
      </c>
      <c r="C17142" s="1" t="str">
        <f t="shared" si="2550"/>
        <v>21:0797</v>
      </c>
      <c r="D17142" s="1" t="str">
        <f t="shared" si="2551"/>
        <v>21:0224</v>
      </c>
      <c r="E17142" t="s">
        <v>66741</v>
      </c>
      <c r="F17142" t="s">
        <v>66745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 t="s">
        <v>10120</v>
      </c>
      <c r="P17142" t="s">
        <v>1598</v>
      </c>
      <c r="Q17142" t="s">
        <v>365</v>
      </c>
    </row>
    <row r="17143" spans="1:17" hidden="1" x14ac:dyDescent="0.25">
      <c r="A17143" t="s">
        <v>66746</v>
      </c>
      <c r="B17143" t="s">
        <v>66747</v>
      </c>
      <c r="C17143" s="1" t="str">
        <f t="shared" si="2550"/>
        <v>21:0797</v>
      </c>
      <c r="D17143" s="1" t="str">
        <f>HYPERLINK("http://geochem.nrcan.gc.ca/cdogs/content/svy/svy_e.htm", "")</f>
        <v/>
      </c>
      <c r="G17143" s="1" t="str">
        <f>HYPERLINK("http://geochem.nrcan.gc.ca/cdogs/content/cr_/cr_00088_e.htm", "88")</f>
        <v>88</v>
      </c>
      <c r="J17143" t="s">
        <v>11703</v>
      </c>
      <c r="K17143" t="s">
        <v>11704</v>
      </c>
      <c r="O17143" t="s">
        <v>101</v>
      </c>
      <c r="P17143" t="s">
        <v>391</v>
      </c>
      <c r="Q17143" t="s">
        <v>5130</v>
      </c>
    </row>
    <row r="17144" spans="1:17" hidden="1" x14ac:dyDescent="0.25">
      <c r="A17144" t="s">
        <v>66748</v>
      </c>
      <c r="B17144" t="s">
        <v>66749</v>
      </c>
      <c r="C17144" s="1" t="str">
        <f t="shared" si="2550"/>
        <v>21:0797</v>
      </c>
      <c r="D17144" s="1" t="str">
        <f t="shared" ref="D17144:D17160" si="2554">HYPERLINK("http://geochem.nrcan.gc.ca/cdogs/content/svy/svy210224_e.htm", "21:0224")</f>
        <v>21:0224</v>
      </c>
      <c r="E17144" t="s">
        <v>66750</v>
      </c>
      <c r="F17144" t="s">
        <v>66751</v>
      </c>
      <c r="H17144">
        <v>63.057515899999999</v>
      </c>
      <c r="I17144">
        <v>-131.67065249999999</v>
      </c>
      <c r="J17144" s="1" t="str">
        <f t="shared" ref="J17144:J17160" si="2555">HYPERLINK("http://geochem.nrcan.gc.ca/cdogs/content/kwd/kwd020018_e.htm", "Fluid (stream)")</f>
        <v>Fluid (stream)</v>
      </c>
      <c r="K17144" s="1" t="str">
        <f t="shared" ref="K17144:K17160" si="2556">HYPERLINK("http://geochem.nrcan.gc.ca/cdogs/content/kwd/kwd080007_e.htm", "Untreated Water")</f>
        <v>Untreated Water</v>
      </c>
      <c r="O17144" t="s">
        <v>21</v>
      </c>
      <c r="P17144" t="s">
        <v>4464</v>
      </c>
      <c r="Q17144" t="s">
        <v>522</v>
      </c>
    </row>
    <row r="17145" spans="1:17" hidden="1" x14ac:dyDescent="0.25">
      <c r="A17145" t="s">
        <v>66752</v>
      </c>
      <c r="B17145" t="s">
        <v>66753</v>
      </c>
      <c r="C17145" s="1" t="str">
        <f t="shared" si="2550"/>
        <v>21:0797</v>
      </c>
      <c r="D17145" s="1" t="str">
        <f t="shared" si="2554"/>
        <v>21:0224</v>
      </c>
      <c r="E17145" t="s">
        <v>66754</v>
      </c>
      <c r="F17145" t="s">
        <v>66755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 t="s">
        <v>10145</v>
      </c>
      <c r="P17145" t="s">
        <v>4608</v>
      </c>
      <c r="Q17145" t="s">
        <v>5130</v>
      </c>
    </row>
    <row r="17146" spans="1:17" hidden="1" x14ac:dyDescent="0.25">
      <c r="A17146" t="s">
        <v>66756</v>
      </c>
      <c r="B17146" t="s">
        <v>66757</v>
      </c>
      <c r="C17146" s="1" t="str">
        <f t="shared" si="2550"/>
        <v>21:0797</v>
      </c>
      <c r="D17146" s="1" t="str">
        <f t="shared" si="2554"/>
        <v>21:0224</v>
      </c>
      <c r="E17146" t="s">
        <v>66758</v>
      </c>
      <c r="F17146" t="s">
        <v>66759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 t="s">
        <v>6067</v>
      </c>
      <c r="P17146" t="s">
        <v>391</v>
      </c>
      <c r="Q17146" t="s">
        <v>5130</v>
      </c>
    </row>
    <row r="17147" spans="1:17" hidden="1" x14ac:dyDescent="0.25">
      <c r="A17147" t="s">
        <v>66760</v>
      </c>
      <c r="B17147" t="s">
        <v>66761</v>
      </c>
      <c r="C17147" s="1" t="str">
        <f t="shared" si="2550"/>
        <v>21:0797</v>
      </c>
      <c r="D17147" s="1" t="str">
        <f t="shared" si="2554"/>
        <v>21:0224</v>
      </c>
      <c r="E17147" t="s">
        <v>66762</v>
      </c>
      <c r="F17147" t="s">
        <v>66763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 t="s">
        <v>2099</v>
      </c>
      <c r="P17147" t="s">
        <v>636</v>
      </c>
      <c r="Q17147" t="s">
        <v>653</v>
      </c>
    </row>
    <row r="17148" spans="1:17" hidden="1" x14ac:dyDescent="0.25">
      <c r="A17148" t="s">
        <v>66764</v>
      </c>
      <c r="B17148" t="s">
        <v>66765</v>
      </c>
      <c r="C17148" s="1" t="str">
        <f t="shared" si="2550"/>
        <v>21:0797</v>
      </c>
      <c r="D17148" s="1" t="str">
        <f t="shared" si="2554"/>
        <v>21:0224</v>
      </c>
      <c r="E17148" t="s">
        <v>66766</v>
      </c>
      <c r="F17148" t="s">
        <v>66767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 t="s">
        <v>21</v>
      </c>
      <c r="P17148" t="s">
        <v>2212</v>
      </c>
      <c r="Q17148" t="s">
        <v>59</v>
      </c>
    </row>
    <row r="17149" spans="1:17" hidden="1" x14ac:dyDescent="0.25">
      <c r="A17149" t="s">
        <v>66768</v>
      </c>
      <c r="B17149" t="s">
        <v>66769</v>
      </c>
      <c r="C17149" s="1" t="str">
        <f t="shared" si="2550"/>
        <v>21:0797</v>
      </c>
      <c r="D17149" s="1" t="str">
        <f t="shared" si="2554"/>
        <v>21:0224</v>
      </c>
      <c r="E17149" t="s">
        <v>66770</v>
      </c>
      <c r="F17149" t="s">
        <v>66771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 t="s">
        <v>7860</v>
      </c>
      <c r="P17149" t="s">
        <v>391</v>
      </c>
      <c r="Q17149" t="s">
        <v>5130</v>
      </c>
    </row>
    <row r="17150" spans="1:17" hidden="1" x14ac:dyDescent="0.25">
      <c r="A17150" t="s">
        <v>66772</v>
      </c>
      <c r="B17150" t="s">
        <v>66773</v>
      </c>
      <c r="C17150" s="1" t="str">
        <f t="shared" si="2550"/>
        <v>21:0797</v>
      </c>
      <c r="D17150" s="1" t="str">
        <f t="shared" si="2554"/>
        <v>21:0224</v>
      </c>
      <c r="E17150" t="s">
        <v>66774</v>
      </c>
      <c r="F17150" t="s">
        <v>66775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 t="s">
        <v>3406</v>
      </c>
      <c r="P17150" t="s">
        <v>2212</v>
      </c>
      <c r="Q17150" t="s">
        <v>5130</v>
      </c>
    </row>
    <row r="17151" spans="1:17" hidden="1" x14ac:dyDescent="0.25">
      <c r="A17151" t="s">
        <v>66776</v>
      </c>
      <c r="B17151" t="s">
        <v>66777</v>
      </c>
      <c r="C17151" s="1" t="str">
        <f t="shared" si="2550"/>
        <v>21:0797</v>
      </c>
      <c r="D17151" s="1" t="str">
        <f t="shared" si="2554"/>
        <v>21:0224</v>
      </c>
      <c r="E17151" t="s">
        <v>66778</v>
      </c>
      <c r="F17151" t="s">
        <v>66779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 t="s">
        <v>3406</v>
      </c>
      <c r="P17151" t="s">
        <v>2943</v>
      </c>
      <c r="Q17151" t="s">
        <v>653</v>
      </c>
    </row>
    <row r="17152" spans="1:17" hidden="1" x14ac:dyDescent="0.25">
      <c r="A17152" t="s">
        <v>66780</v>
      </c>
      <c r="B17152" t="s">
        <v>66781</v>
      </c>
      <c r="C17152" s="1" t="str">
        <f t="shared" si="2550"/>
        <v>21:0797</v>
      </c>
      <c r="D17152" s="1" t="str">
        <f t="shared" si="2554"/>
        <v>21:0224</v>
      </c>
      <c r="E17152" t="s">
        <v>66782</v>
      </c>
      <c r="F17152" t="s">
        <v>66783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 t="s">
        <v>158</v>
      </c>
      <c r="P17152" t="s">
        <v>1631</v>
      </c>
      <c r="Q17152" t="s">
        <v>392</v>
      </c>
    </row>
    <row r="17153" spans="1:17" hidden="1" x14ac:dyDescent="0.25">
      <c r="A17153" t="s">
        <v>66784</v>
      </c>
      <c r="B17153" t="s">
        <v>66785</v>
      </c>
      <c r="C17153" s="1" t="str">
        <f t="shared" si="2550"/>
        <v>21:0797</v>
      </c>
      <c r="D17153" s="1" t="str">
        <f t="shared" si="2554"/>
        <v>21:0224</v>
      </c>
      <c r="E17153" t="s">
        <v>66786</v>
      </c>
      <c r="F17153" t="s">
        <v>66787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 t="s">
        <v>101</v>
      </c>
      <c r="P17153" t="s">
        <v>1631</v>
      </c>
      <c r="Q17153" t="s">
        <v>392</v>
      </c>
    </row>
    <row r="17154" spans="1:17" hidden="1" x14ac:dyDescent="0.25">
      <c r="A17154" t="s">
        <v>66788</v>
      </c>
      <c r="B17154" t="s">
        <v>66789</v>
      </c>
      <c r="C17154" s="1" t="str">
        <f t="shared" si="2550"/>
        <v>21:0797</v>
      </c>
      <c r="D17154" s="1" t="str">
        <f t="shared" si="2554"/>
        <v>21:0224</v>
      </c>
      <c r="E17154" t="s">
        <v>66790</v>
      </c>
      <c r="F17154" t="s">
        <v>66791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 t="s">
        <v>3406</v>
      </c>
      <c r="P17154" t="s">
        <v>1515</v>
      </c>
      <c r="Q17154" t="s">
        <v>5130</v>
      </c>
    </row>
    <row r="17155" spans="1:17" hidden="1" x14ac:dyDescent="0.25">
      <c r="A17155" t="s">
        <v>66792</v>
      </c>
      <c r="B17155" t="s">
        <v>66793</v>
      </c>
      <c r="C17155" s="1" t="str">
        <f t="shared" si="2550"/>
        <v>21:0797</v>
      </c>
      <c r="D17155" s="1" t="str">
        <f t="shared" si="2554"/>
        <v>21:0224</v>
      </c>
      <c r="E17155" t="s">
        <v>66794</v>
      </c>
      <c r="F17155" t="s">
        <v>66795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 t="s">
        <v>21</v>
      </c>
      <c r="P17155" t="s">
        <v>2943</v>
      </c>
      <c r="Q17155" t="s">
        <v>35</v>
      </c>
    </row>
    <row r="17156" spans="1:17" hidden="1" x14ac:dyDescent="0.25">
      <c r="A17156" t="s">
        <v>66796</v>
      </c>
      <c r="B17156" t="s">
        <v>66797</v>
      </c>
      <c r="C17156" s="1" t="str">
        <f t="shared" si="2550"/>
        <v>21:0797</v>
      </c>
      <c r="D17156" s="1" t="str">
        <f t="shared" si="2554"/>
        <v>21:0224</v>
      </c>
      <c r="E17156" t="s">
        <v>66798</v>
      </c>
      <c r="F17156" t="s">
        <v>66799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 t="s">
        <v>101</v>
      </c>
      <c r="P17156" t="s">
        <v>880</v>
      </c>
      <c r="Q17156" t="s">
        <v>6000</v>
      </c>
    </row>
    <row r="17157" spans="1:17" hidden="1" x14ac:dyDescent="0.25">
      <c r="A17157" t="s">
        <v>66800</v>
      </c>
      <c r="B17157" t="s">
        <v>66801</v>
      </c>
      <c r="C17157" s="1" t="str">
        <f t="shared" si="2550"/>
        <v>21:0797</v>
      </c>
      <c r="D17157" s="1" t="str">
        <f t="shared" si="2554"/>
        <v>21:0224</v>
      </c>
      <c r="E17157" t="s">
        <v>66802</v>
      </c>
      <c r="F17157" t="s">
        <v>66803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 t="s">
        <v>21</v>
      </c>
      <c r="P17157" t="s">
        <v>1631</v>
      </c>
      <c r="Q17157" t="s">
        <v>23</v>
      </c>
    </row>
    <row r="17158" spans="1:17" hidden="1" x14ac:dyDescent="0.25">
      <c r="A17158" t="s">
        <v>66804</v>
      </c>
      <c r="B17158" t="s">
        <v>66805</v>
      </c>
      <c r="C17158" s="1" t="str">
        <f t="shared" si="2550"/>
        <v>21:0797</v>
      </c>
      <c r="D17158" s="1" t="str">
        <f t="shared" si="2554"/>
        <v>21:0224</v>
      </c>
      <c r="E17158" t="s">
        <v>66806</v>
      </c>
      <c r="F17158" t="s">
        <v>66807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 t="s">
        <v>327</v>
      </c>
      <c r="P17158" t="s">
        <v>397</v>
      </c>
      <c r="Q17158" t="s">
        <v>5130</v>
      </c>
    </row>
    <row r="17159" spans="1:17" hidden="1" x14ac:dyDescent="0.25">
      <c r="A17159" t="s">
        <v>66808</v>
      </c>
      <c r="B17159" t="s">
        <v>66809</v>
      </c>
      <c r="C17159" s="1" t="str">
        <f t="shared" si="2550"/>
        <v>21:0797</v>
      </c>
      <c r="D17159" s="1" t="str">
        <f t="shared" si="2554"/>
        <v>21:0224</v>
      </c>
      <c r="E17159" t="s">
        <v>66810</v>
      </c>
      <c r="F17159" t="s">
        <v>66811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 t="s">
        <v>244</v>
      </c>
      <c r="P17159" t="s">
        <v>391</v>
      </c>
      <c r="Q17159" t="s">
        <v>653</v>
      </c>
    </row>
    <row r="17160" spans="1:17" hidden="1" x14ac:dyDescent="0.25">
      <c r="A17160" t="s">
        <v>66812</v>
      </c>
      <c r="B17160" t="s">
        <v>66813</v>
      </c>
      <c r="C17160" s="1" t="str">
        <f t="shared" si="2550"/>
        <v>21:0797</v>
      </c>
      <c r="D17160" s="1" t="str">
        <f t="shared" si="2554"/>
        <v>21:0224</v>
      </c>
      <c r="E17160" t="s">
        <v>66810</v>
      </c>
      <c r="F17160" t="s">
        <v>66814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 t="s">
        <v>244</v>
      </c>
      <c r="P17160" t="s">
        <v>391</v>
      </c>
      <c r="Q17160" t="s">
        <v>653</v>
      </c>
    </row>
    <row r="17161" spans="1:17" hidden="1" x14ac:dyDescent="0.25">
      <c r="A17161" t="s">
        <v>66815</v>
      </c>
      <c r="B17161" t="s">
        <v>66816</v>
      </c>
      <c r="C17161" s="1" t="str">
        <f t="shared" si="2550"/>
        <v>21:0797</v>
      </c>
      <c r="D17161" s="1" t="str">
        <f>HYPERLINK("http://geochem.nrcan.gc.ca/cdogs/content/svy/svy_e.htm", "")</f>
        <v/>
      </c>
      <c r="G17161" s="1" t="str">
        <f>HYPERLINK("http://geochem.nrcan.gc.ca/cdogs/content/cr_/cr_00088_e.htm", "88")</f>
        <v>88</v>
      </c>
      <c r="J17161" t="s">
        <v>11703</v>
      </c>
      <c r="K17161" t="s">
        <v>11704</v>
      </c>
      <c r="O17161" t="s">
        <v>21</v>
      </c>
      <c r="P17161" t="s">
        <v>658</v>
      </c>
      <c r="Q17161" t="s">
        <v>653</v>
      </c>
    </row>
    <row r="17162" spans="1:17" hidden="1" x14ac:dyDescent="0.25">
      <c r="A17162" t="s">
        <v>66817</v>
      </c>
      <c r="B17162" t="s">
        <v>66818</v>
      </c>
      <c r="C17162" s="1" t="str">
        <f t="shared" si="2550"/>
        <v>21:0797</v>
      </c>
      <c r="D17162" s="1" t="str">
        <f t="shared" ref="D17162:D17182" si="2557">HYPERLINK("http://geochem.nrcan.gc.ca/cdogs/content/svy/svy210224_e.htm", "21:0224")</f>
        <v>21:0224</v>
      </c>
      <c r="E17162" t="s">
        <v>66819</v>
      </c>
      <c r="F17162" t="s">
        <v>66820</v>
      </c>
      <c r="H17162">
        <v>63.1046014</v>
      </c>
      <c r="I17162">
        <v>-131.64783410000001</v>
      </c>
      <c r="J17162" s="1" t="str">
        <f t="shared" ref="J17162:J17182" si="2558">HYPERLINK("http://geochem.nrcan.gc.ca/cdogs/content/kwd/kwd020018_e.htm", "Fluid (stream)")</f>
        <v>Fluid (stream)</v>
      </c>
      <c r="K17162" s="1" t="str">
        <f t="shared" ref="K17162:K17182" si="2559">HYPERLINK("http://geochem.nrcan.gc.ca/cdogs/content/kwd/kwd080007_e.htm", "Untreated Water")</f>
        <v>Untreated Water</v>
      </c>
      <c r="O17162" t="s">
        <v>370</v>
      </c>
      <c r="P17162" t="s">
        <v>1598</v>
      </c>
      <c r="Q17162" t="s">
        <v>398</v>
      </c>
    </row>
    <row r="17163" spans="1:17" hidden="1" x14ac:dyDescent="0.25">
      <c r="A17163" t="s">
        <v>66821</v>
      </c>
      <c r="B17163" t="s">
        <v>66822</v>
      </c>
      <c r="C17163" s="1" t="str">
        <f t="shared" si="2550"/>
        <v>21:0797</v>
      </c>
      <c r="D17163" s="1" t="str">
        <f t="shared" si="2557"/>
        <v>21:0224</v>
      </c>
      <c r="E17163" t="s">
        <v>66823</v>
      </c>
      <c r="F17163" t="s">
        <v>66824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 t="s">
        <v>512</v>
      </c>
      <c r="P17163" t="s">
        <v>830</v>
      </c>
      <c r="Q17163" t="s">
        <v>653</v>
      </c>
    </row>
    <row r="17164" spans="1:17" hidden="1" x14ac:dyDescent="0.25">
      <c r="A17164" t="s">
        <v>66825</v>
      </c>
      <c r="B17164" t="s">
        <v>66826</v>
      </c>
      <c r="C17164" s="1" t="str">
        <f t="shared" si="2550"/>
        <v>21:0797</v>
      </c>
      <c r="D17164" s="1" t="str">
        <f t="shared" si="2557"/>
        <v>21:0224</v>
      </c>
      <c r="E17164" t="s">
        <v>66827</v>
      </c>
      <c r="F17164" t="s">
        <v>66828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 t="s">
        <v>21</v>
      </c>
      <c r="P17164" t="s">
        <v>636</v>
      </c>
      <c r="Q17164" t="s">
        <v>392</v>
      </c>
    </row>
    <row r="17165" spans="1:17" hidden="1" x14ac:dyDescent="0.25">
      <c r="A17165" t="s">
        <v>66829</v>
      </c>
      <c r="B17165" t="s">
        <v>66830</v>
      </c>
      <c r="C17165" s="1" t="str">
        <f t="shared" si="2550"/>
        <v>21:0797</v>
      </c>
      <c r="D17165" s="1" t="str">
        <f t="shared" si="2557"/>
        <v>21:0224</v>
      </c>
      <c r="E17165" t="s">
        <v>66831</v>
      </c>
      <c r="F17165" t="s">
        <v>66832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 t="s">
        <v>21</v>
      </c>
      <c r="P17165" t="s">
        <v>636</v>
      </c>
      <c r="Q17165" t="s">
        <v>522</v>
      </c>
    </row>
    <row r="17166" spans="1:17" hidden="1" x14ac:dyDescent="0.25">
      <c r="A17166" t="s">
        <v>66833</v>
      </c>
      <c r="B17166" t="s">
        <v>66834</v>
      </c>
      <c r="C17166" s="1" t="str">
        <f t="shared" si="2550"/>
        <v>21:0797</v>
      </c>
      <c r="D17166" s="1" t="str">
        <f t="shared" si="2557"/>
        <v>21:0224</v>
      </c>
      <c r="E17166" t="s">
        <v>66835</v>
      </c>
      <c r="F17166" t="s">
        <v>66836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 t="s">
        <v>21</v>
      </c>
      <c r="P17166" t="s">
        <v>1598</v>
      </c>
      <c r="Q17166" t="s">
        <v>365</v>
      </c>
    </row>
    <row r="17167" spans="1:17" hidden="1" x14ac:dyDescent="0.25">
      <c r="A17167" t="s">
        <v>66837</v>
      </c>
      <c r="B17167" t="s">
        <v>66838</v>
      </c>
      <c r="C17167" s="1" t="str">
        <f t="shared" si="2550"/>
        <v>21:0797</v>
      </c>
      <c r="D17167" s="1" t="str">
        <f t="shared" si="2557"/>
        <v>21:0224</v>
      </c>
      <c r="E17167" t="s">
        <v>66839</v>
      </c>
      <c r="F17167" t="s">
        <v>66840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 t="s">
        <v>6091</v>
      </c>
      <c r="P17167" t="s">
        <v>1631</v>
      </c>
      <c r="Q17167" t="s">
        <v>653</v>
      </c>
    </row>
    <row r="17168" spans="1:17" hidden="1" x14ac:dyDescent="0.25">
      <c r="A17168" t="s">
        <v>66841</v>
      </c>
      <c r="B17168" t="s">
        <v>66842</v>
      </c>
      <c r="C17168" s="1" t="str">
        <f t="shared" si="2550"/>
        <v>21:0797</v>
      </c>
      <c r="D17168" s="1" t="str">
        <f t="shared" si="2557"/>
        <v>21:0224</v>
      </c>
      <c r="E17168" t="s">
        <v>66843</v>
      </c>
      <c r="F17168" t="s">
        <v>66844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 t="s">
        <v>64</v>
      </c>
      <c r="P17168" t="s">
        <v>636</v>
      </c>
      <c r="Q17168" t="s">
        <v>653</v>
      </c>
    </row>
    <row r="17169" spans="1:17" hidden="1" x14ac:dyDescent="0.25">
      <c r="A17169" t="s">
        <v>66845</v>
      </c>
      <c r="B17169" t="s">
        <v>66846</v>
      </c>
      <c r="C17169" s="1" t="str">
        <f t="shared" si="2550"/>
        <v>21:0797</v>
      </c>
      <c r="D17169" s="1" t="str">
        <f t="shared" si="2557"/>
        <v>21:0224</v>
      </c>
      <c r="E17169" t="s">
        <v>66847</v>
      </c>
      <c r="F17169" t="s">
        <v>66848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 t="s">
        <v>2120</v>
      </c>
      <c r="P17169" t="s">
        <v>631</v>
      </c>
      <c r="Q17169" t="s">
        <v>653</v>
      </c>
    </row>
    <row r="17170" spans="1:17" hidden="1" x14ac:dyDescent="0.25">
      <c r="A17170" t="s">
        <v>66849</v>
      </c>
      <c r="B17170" t="s">
        <v>66850</v>
      </c>
      <c r="C17170" s="1" t="str">
        <f t="shared" si="2550"/>
        <v>21:0797</v>
      </c>
      <c r="D17170" s="1" t="str">
        <f t="shared" si="2557"/>
        <v>21:0224</v>
      </c>
      <c r="E17170" t="s">
        <v>66851</v>
      </c>
      <c r="F17170" t="s">
        <v>66852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 t="s">
        <v>370</v>
      </c>
      <c r="P17170" t="s">
        <v>631</v>
      </c>
      <c r="Q17170" t="s">
        <v>365</v>
      </c>
    </row>
    <row r="17171" spans="1:17" hidden="1" x14ac:dyDescent="0.25">
      <c r="A17171" t="s">
        <v>66853</v>
      </c>
      <c r="B17171" t="s">
        <v>66854</v>
      </c>
      <c r="C17171" s="1" t="str">
        <f t="shared" si="2550"/>
        <v>21:0797</v>
      </c>
      <c r="D17171" s="1" t="str">
        <f t="shared" si="2557"/>
        <v>21:0224</v>
      </c>
      <c r="E17171" t="s">
        <v>66855</v>
      </c>
      <c r="F17171" t="s">
        <v>66856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 t="s">
        <v>21</v>
      </c>
      <c r="P17171" t="s">
        <v>397</v>
      </c>
      <c r="Q17171" t="s">
        <v>653</v>
      </c>
    </row>
    <row r="17172" spans="1:17" hidden="1" x14ac:dyDescent="0.25">
      <c r="A17172" t="s">
        <v>66857</v>
      </c>
      <c r="B17172" t="s">
        <v>66858</v>
      </c>
      <c r="C17172" s="1" t="str">
        <f t="shared" ref="C17172:C17235" si="2560">HYPERLINK("http://geochem.nrcan.gc.ca/cdogs/content/bdl/bdl210797_e.htm", "21:0797")</f>
        <v>21:0797</v>
      </c>
      <c r="D17172" s="1" t="str">
        <f t="shared" si="2557"/>
        <v>21:0224</v>
      </c>
      <c r="E17172" t="s">
        <v>66859</v>
      </c>
      <c r="F17172" t="s">
        <v>66860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 t="s">
        <v>21</v>
      </c>
      <c r="P17172" t="s">
        <v>397</v>
      </c>
      <c r="Q17172" t="s">
        <v>365</v>
      </c>
    </row>
    <row r="17173" spans="1:17" hidden="1" x14ac:dyDescent="0.25">
      <c r="A17173" t="s">
        <v>66861</v>
      </c>
      <c r="B17173" t="s">
        <v>66862</v>
      </c>
      <c r="C17173" s="1" t="str">
        <f t="shared" si="2560"/>
        <v>21:0797</v>
      </c>
      <c r="D17173" s="1" t="str">
        <f t="shared" si="2557"/>
        <v>21:0224</v>
      </c>
      <c r="E17173" t="s">
        <v>66863</v>
      </c>
      <c r="F17173" t="s">
        <v>66864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 t="s">
        <v>21</v>
      </c>
      <c r="P17173" t="s">
        <v>658</v>
      </c>
      <c r="Q17173" t="s">
        <v>392</v>
      </c>
    </row>
    <row r="17174" spans="1:17" hidden="1" x14ac:dyDescent="0.25">
      <c r="A17174" t="s">
        <v>66865</v>
      </c>
      <c r="B17174" t="s">
        <v>66866</v>
      </c>
      <c r="C17174" s="1" t="str">
        <f t="shared" si="2560"/>
        <v>21:0797</v>
      </c>
      <c r="D17174" s="1" t="str">
        <f t="shared" si="2557"/>
        <v>21:0224</v>
      </c>
      <c r="E17174" t="s">
        <v>66867</v>
      </c>
      <c r="F17174" t="s">
        <v>66868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 t="s">
        <v>370</v>
      </c>
      <c r="P17174" t="s">
        <v>2212</v>
      </c>
      <c r="Q17174" t="s">
        <v>365</v>
      </c>
    </row>
    <row r="17175" spans="1:17" hidden="1" x14ac:dyDescent="0.25">
      <c r="A17175" t="s">
        <v>66869</v>
      </c>
      <c r="B17175" t="s">
        <v>66870</v>
      </c>
      <c r="C17175" s="1" t="str">
        <f t="shared" si="2560"/>
        <v>21:0797</v>
      </c>
      <c r="D17175" s="1" t="str">
        <f t="shared" si="2557"/>
        <v>21:0224</v>
      </c>
      <c r="E17175" t="s">
        <v>66871</v>
      </c>
      <c r="F17175" t="s">
        <v>66872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 t="s">
        <v>1771</v>
      </c>
      <c r="P17175" t="s">
        <v>2943</v>
      </c>
      <c r="Q17175" t="s">
        <v>653</v>
      </c>
    </row>
    <row r="17176" spans="1:17" hidden="1" x14ac:dyDescent="0.25">
      <c r="A17176" t="s">
        <v>66873</v>
      </c>
      <c r="B17176" t="s">
        <v>66874</v>
      </c>
      <c r="C17176" s="1" t="str">
        <f t="shared" si="2560"/>
        <v>21:0797</v>
      </c>
      <c r="D17176" s="1" t="str">
        <f t="shared" si="2557"/>
        <v>21:0224</v>
      </c>
      <c r="E17176" t="s">
        <v>66875</v>
      </c>
      <c r="F17176" t="s">
        <v>66876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 t="s">
        <v>593</v>
      </c>
      <c r="P17176" t="s">
        <v>631</v>
      </c>
      <c r="Q17176" t="s">
        <v>653</v>
      </c>
    </row>
    <row r="17177" spans="1:17" hidden="1" x14ac:dyDescent="0.25">
      <c r="A17177" t="s">
        <v>66877</v>
      </c>
      <c r="B17177" t="s">
        <v>66878</v>
      </c>
      <c r="C17177" s="1" t="str">
        <f t="shared" si="2560"/>
        <v>21:0797</v>
      </c>
      <c r="D17177" s="1" t="str">
        <f t="shared" si="2557"/>
        <v>21:0224</v>
      </c>
      <c r="E17177" t="s">
        <v>66879</v>
      </c>
      <c r="F17177" t="s">
        <v>66880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 t="s">
        <v>76</v>
      </c>
      <c r="P17177" t="s">
        <v>2943</v>
      </c>
      <c r="Q17177" t="s">
        <v>5130</v>
      </c>
    </row>
    <row r="17178" spans="1:17" hidden="1" x14ac:dyDescent="0.25">
      <c r="A17178" t="s">
        <v>66881</v>
      </c>
      <c r="B17178" t="s">
        <v>66882</v>
      </c>
      <c r="C17178" s="1" t="str">
        <f t="shared" si="2560"/>
        <v>21:0797</v>
      </c>
      <c r="D17178" s="1" t="str">
        <f t="shared" si="2557"/>
        <v>21:0224</v>
      </c>
      <c r="E17178" t="s">
        <v>66883</v>
      </c>
      <c r="F17178" t="s">
        <v>66884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 t="s">
        <v>21</v>
      </c>
      <c r="P17178" t="s">
        <v>2212</v>
      </c>
      <c r="Q17178" t="s">
        <v>5130</v>
      </c>
    </row>
    <row r="17179" spans="1:17" hidden="1" x14ac:dyDescent="0.25">
      <c r="A17179" t="s">
        <v>66885</v>
      </c>
      <c r="B17179" t="s">
        <v>66886</v>
      </c>
      <c r="C17179" s="1" t="str">
        <f t="shared" si="2560"/>
        <v>21:0797</v>
      </c>
      <c r="D17179" s="1" t="str">
        <f t="shared" si="2557"/>
        <v>21:0224</v>
      </c>
      <c r="E17179" t="s">
        <v>66887</v>
      </c>
      <c r="F17179" t="s">
        <v>66888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 t="s">
        <v>21</v>
      </c>
      <c r="P17179" t="s">
        <v>583</v>
      </c>
      <c r="Q17179" t="s">
        <v>35</v>
      </c>
    </row>
    <row r="17180" spans="1:17" hidden="1" x14ac:dyDescent="0.25">
      <c r="A17180" t="s">
        <v>66889</v>
      </c>
      <c r="B17180" t="s">
        <v>66890</v>
      </c>
      <c r="C17180" s="1" t="str">
        <f t="shared" si="2560"/>
        <v>21:0797</v>
      </c>
      <c r="D17180" s="1" t="str">
        <f t="shared" si="2557"/>
        <v>21:0224</v>
      </c>
      <c r="E17180" t="s">
        <v>66891</v>
      </c>
      <c r="F17180" t="s">
        <v>66892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 t="s">
        <v>21</v>
      </c>
      <c r="P17180" t="s">
        <v>4464</v>
      </c>
      <c r="Q17180" t="s">
        <v>46</v>
      </c>
    </row>
    <row r="17181" spans="1:17" hidden="1" x14ac:dyDescent="0.25">
      <c r="A17181" t="s">
        <v>66893</v>
      </c>
      <c r="B17181" t="s">
        <v>66894</v>
      </c>
      <c r="C17181" s="1" t="str">
        <f t="shared" si="2560"/>
        <v>21:0797</v>
      </c>
      <c r="D17181" s="1" t="str">
        <f t="shared" si="2557"/>
        <v>21:0224</v>
      </c>
      <c r="E17181" t="s">
        <v>66891</v>
      </c>
      <c r="F17181" t="s">
        <v>66895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 t="s">
        <v>21</v>
      </c>
      <c r="P17181" t="s">
        <v>4464</v>
      </c>
      <c r="Q17181" t="s">
        <v>71</v>
      </c>
    </row>
    <row r="17182" spans="1:17" hidden="1" x14ac:dyDescent="0.25">
      <c r="A17182" t="s">
        <v>66896</v>
      </c>
      <c r="B17182" t="s">
        <v>66897</v>
      </c>
      <c r="C17182" s="1" t="str">
        <f t="shared" si="2560"/>
        <v>21:0797</v>
      </c>
      <c r="D17182" s="1" t="str">
        <f t="shared" si="2557"/>
        <v>21:0224</v>
      </c>
      <c r="E17182" t="s">
        <v>66898</v>
      </c>
      <c r="F17182" t="s">
        <v>66899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 t="s">
        <v>19597</v>
      </c>
      <c r="P17182" t="s">
        <v>66900</v>
      </c>
      <c r="Q17182" t="s">
        <v>16492</v>
      </c>
    </row>
    <row r="17183" spans="1:17" hidden="1" x14ac:dyDescent="0.25">
      <c r="A17183" t="s">
        <v>66901</v>
      </c>
      <c r="B17183" t="s">
        <v>66902</v>
      </c>
      <c r="C17183" s="1" t="str">
        <f t="shared" si="2560"/>
        <v>21:0797</v>
      </c>
      <c r="D17183" s="1" t="str">
        <f>HYPERLINK("http://geochem.nrcan.gc.ca/cdogs/content/svy/svy_e.htm", "")</f>
        <v/>
      </c>
      <c r="G17183" s="1" t="str">
        <f>HYPERLINK("http://geochem.nrcan.gc.ca/cdogs/content/cr_/cr_00088_e.htm", "88")</f>
        <v>88</v>
      </c>
      <c r="J17183" t="s">
        <v>11703</v>
      </c>
      <c r="K17183" t="s">
        <v>11704</v>
      </c>
      <c r="O17183" t="s">
        <v>64</v>
      </c>
      <c r="P17183" t="s">
        <v>391</v>
      </c>
      <c r="Q17183" t="s">
        <v>5130</v>
      </c>
    </row>
    <row r="17184" spans="1:17" hidden="1" x14ac:dyDescent="0.25">
      <c r="A17184" t="s">
        <v>66903</v>
      </c>
      <c r="B17184" t="s">
        <v>66904</v>
      </c>
      <c r="C17184" s="1" t="str">
        <f t="shared" si="2560"/>
        <v>21:0797</v>
      </c>
      <c r="D17184" s="1" t="str">
        <f t="shared" ref="D17184:D17211" si="2561">HYPERLINK("http://geochem.nrcan.gc.ca/cdogs/content/svy/svy210224_e.htm", "21:0224")</f>
        <v>21:0224</v>
      </c>
      <c r="E17184" t="s">
        <v>66905</v>
      </c>
      <c r="F17184" t="s">
        <v>66906</v>
      </c>
      <c r="H17184">
        <v>63.228394000000002</v>
      </c>
      <c r="I17184">
        <v>-131.81020480000001</v>
      </c>
      <c r="J17184" s="1" t="str">
        <f t="shared" ref="J17184:J17211" si="2562">HYPERLINK("http://geochem.nrcan.gc.ca/cdogs/content/kwd/kwd020018_e.htm", "Fluid (stream)")</f>
        <v>Fluid (stream)</v>
      </c>
      <c r="K17184" s="1" t="str">
        <f t="shared" ref="K17184:K17211" si="2563">HYPERLINK("http://geochem.nrcan.gc.ca/cdogs/content/kwd/kwd080007_e.htm", "Untreated Water")</f>
        <v>Untreated Water</v>
      </c>
      <c r="O17184" t="s">
        <v>8566</v>
      </c>
      <c r="P17184" t="s">
        <v>397</v>
      </c>
      <c r="Q17184" t="s">
        <v>653</v>
      </c>
    </row>
    <row r="17185" spans="1:17" hidden="1" x14ac:dyDescent="0.25">
      <c r="A17185" t="s">
        <v>66907</v>
      </c>
      <c r="B17185" t="s">
        <v>66908</v>
      </c>
      <c r="C17185" s="1" t="str">
        <f t="shared" si="2560"/>
        <v>21:0797</v>
      </c>
      <c r="D17185" s="1" t="str">
        <f t="shared" si="2561"/>
        <v>21:0224</v>
      </c>
      <c r="E17185" t="s">
        <v>66909</v>
      </c>
      <c r="F17185" t="s">
        <v>66910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 t="s">
        <v>21</v>
      </c>
      <c r="P17185" t="s">
        <v>356</v>
      </c>
      <c r="Q17185" t="s">
        <v>103</v>
      </c>
    </row>
    <row r="17186" spans="1:17" hidden="1" x14ac:dyDescent="0.25">
      <c r="A17186" t="s">
        <v>66911</v>
      </c>
      <c r="B17186" t="s">
        <v>66912</v>
      </c>
      <c r="C17186" s="1" t="str">
        <f t="shared" si="2560"/>
        <v>21:0797</v>
      </c>
      <c r="D17186" s="1" t="str">
        <f t="shared" si="2561"/>
        <v>21:0224</v>
      </c>
      <c r="E17186" t="s">
        <v>66913</v>
      </c>
      <c r="F17186" t="s">
        <v>66914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 t="s">
        <v>21</v>
      </c>
      <c r="P17186" t="s">
        <v>356</v>
      </c>
      <c r="Q17186" t="s">
        <v>35</v>
      </c>
    </row>
    <row r="17187" spans="1:17" hidden="1" x14ac:dyDescent="0.25">
      <c r="A17187" t="s">
        <v>66915</v>
      </c>
      <c r="B17187" t="s">
        <v>66916</v>
      </c>
      <c r="C17187" s="1" t="str">
        <f t="shared" si="2560"/>
        <v>21:0797</v>
      </c>
      <c r="D17187" s="1" t="str">
        <f t="shared" si="2561"/>
        <v>21:0224</v>
      </c>
      <c r="E17187" t="s">
        <v>66917</v>
      </c>
      <c r="F17187" t="s">
        <v>66918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 t="s">
        <v>21</v>
      </c>
      <c r="P17187" t="s">
        <v>356</v>
      </c>
      <c r="Q17187" t="s">
        <v>59</v>
      </c>
    </row>
    <row r="17188" spans="1:17" hidden="1" x14ac:dyDescent="0.25">
      <c r="A17188" t="s">
        <v>66919</v>
      </c>
      <c r="B17188" t="s">
        <v>66920</v>
      </c>
      <c r="C17188" s="1" t="str">
        <f t="shared" si="2560"/>
        <v>21:0797</v>
      </c>
      <c r="D17188" s="1" t="str">
        <f t="shared" si="2561"/>
        <v>21:0224</v>
      </c>
      <c r="E17188" t="s">
        <v>66921</v>
      </c>
      <c r="F17188" t="s">
        <v>66922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 t="s">
        <v>576</v>
      </c>
      <c r="P17188" t="s">
        <v>2212</v>
      </c>
      <c r="Q17188" t="s">
        <v>398</v>
      </c>
    </row>
    <row r="17189" spans="1:17" hidden="1" x14ac:dyDescent="0.25">
      <c r="A17189" t="s">
        <v>66923</v>
      </c>
      <c r="B17189" t="s">
        <v>66924</v>
      </c>
      <c r="C17189" s="1" t="str">
        <f t="shared" si="2560"/>
        <v>21:0797</v>
      </c>
      <c r="D17189" s="1" t="str">
        <f t="shared" si="2561"/>
        <v>21:0224</v>
      </c>
      <c r="E17189" t="s">
        <v>66925</v>
      </c>
      <c r="F17189" t="s">
        <v>66926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 t="s">
        <v>2379</v>
      </c>
      <c r="P17189" t="s">
        <v>583</v>
      </c>
      <c r="Q17189" t="s">
        <v>398</v>
      </c>
    </row>
    <row r="17190" spans="1:17" hidden="1" x14ac:dyDescent="0.25">
      <c r="A17190" t="s">
        <v>66927</v>
      </c>
      <c r="B17190" t="s">
        <v>66928</v>
      </c>
      <c r="C17190" s="1" t="str">
        <f t="shared" si="2560"/>
        <v>21:0797</v>
      </c>
      <c r="D17190" s="1" t="str">
        <f t="shared" si="2561"/>
        <v>21:0224</v>
      </c>
      <c r="E17190" t="s">
        <v>66929</v>
      </c>
      <c r="F17190" t="s">
        <v>66930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 t="s">
        <v>21</v>
      </c>
      <c r="P17190" t="s">
        <v>583</v>
      </c>
      <c r="Q17190" t="s">
        <v>103</v>
      </c>
    </row>
    <row r="17191" spans="1:17" hidden="1" x14ac:dyDescent="0.25">
      <c r="A17191" t="s">
        <v>66931</v>
      </c>
      <c r="B17191" t="s">
        <v>66932</v>
      </c>
      <c r="C17191" s="1" t="str">
        <f t="shared" si="2560"/>
        <v>21:0797</v>
      </c>
      <c r="D17191" s="1" t="str">
        <f t="shared" si="2561"/>
        <v>21:0224</v>
      </c>
      <c r="E17191" t="s">
        <v>66933</v>
      </c>
      <c r="F17191" t="s">
        <v>66934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 t="s">
        <v>1812</v>
      </c>
      <c r="P17191" t="s">
        <v>2212</v>
      </c>
      <c r="Q17191" t="s">
        <v>653</v>
      </c>
    </row>
    <row r="17192" spans="1:17" hidden="1" x14ac:dyDescent="0.25">
      <c r="A17192" t="s">
        <v>66935</v>
      </c>
      <c r="B17192" t="s">
        <v>66936</v>
      </c>
      <c r="C17192" s="1" t="str">
        <f t="shared" si="2560"/>
        <v>21:0797</v>
      </c>
      <c r="D17192" s="1" t="str">
        <f t="shared" si="2561"/>
        <v>21:0224</v>
      </c>
      <c r="E17192" t="s">
        <v>66937</v>
      </c>
      <c r="F17192" t="s">
        <v>66938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 t="s">
        <v>21</v>
      </c>
      <c r="P17192" t="s">
        <v>583</v>
      </c>
      <c r="Q17192" t="s">
        <v>23</v>
      </c>
    </row>
    <row r="17193" spans="1:17" hidden="1" x14ac:dyDescent="0.25">
      <c r="A17193" t="s">
        <v>66939</v>
      </c>
      <c r="B17193" t="s">
        <v>66940</v>
      </c>
      <c r="C17193" s="1" t="str">
        <f t="shared" si="2560"/>
        <v>21:0797</v>
      </c>
      <c r="D17193" s="1" t="str">
        <f t="shared" si="2561"/>
        <v>21:0224</v>
      </c>
      <c r="E17193" t="s">
        <v>66941</v>
      </c>
      <c r="F17193" t="s">
        <v>66942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 t="s">
        <v>21</v>
      </c>
      <c r="P17193" t="s">
        <v>356</v>
      </c>
      <c r="Q17193" t="s">
        <v>23</v>
      </c>
    </row>
    <row r="17194" spans="1:17" hidden="1" x14ac:dyDescent="0.25">
      <c r="A17194" t="s">
        <v>66943</v>
      </c>
      <c r="B17194" t="s">
        <v>66944</v>
      </c>
      <c r="C17194" s="1" t="str">
        <f t="shared" si="2560"/>
        <v>21:0797</v>
      </c>
      <c r="D17194" s="1" t="str">
        <f t="shared" si="2561"/>
        <v>21:0224</v>
      </c>
      <c r="E17194" t="s">
        <v>66945</v>
      </c>
      <c r="F17194" t="s">
        <v>66946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 t="s">
        <v>21</v>
      </c>
      <c r="P17194" t="s">
        <v>22</v>
      </c>
      <c r="Q17194" t="s">
        <v>653</v>
      </c>
    </row>
    <row r="17195" spans="1:17" hidden="1" x14ac:dyDescent="0.25">
      <c r="A17195" t="s">
        <v>66947</v>
      </c>
      <c r="B17195" t="s">
        <v>66948</v>
      </c>
      <c r="C17195" s="1" t="str">
        <f t="shared" si="2560"/>
        <v>21:0797</v>
      </c>
      <c r="D17195" s="1" t="str">
        <f t="shared" si="2561"/>
        <v>21:0224</v>
      </c>
      <c r="E17195" t="s">
        <v>66949</v>
      </c>
      <c r="F17195" t="s">
        <v>66950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 t="s">
        <v>21</v>
      </c>
      <c r="P17195" t="s">
        <v>45</v>
      </c>
      <c r="Q17195" t="s">
        <v>103</v>
      </c>
    </row>
    <row r="17196" spans="1:17" hidden="1" x14ac:dyDescent="0.25">
      <c r="A17196" t="s">
        <v>66951</v>
      </c>
      <c r="B17196" t="s">
        <v>66952</v>
      </c>
      <c r="C17196" s="1" t="str">
        <f t="shared" si="2560"/>
        <v>21:0797</v>
      </c>
      <c r="D17196" s="1" t="str">
        <f t="shared" si="2561"/>
        <v>21:0224</v>
      </c>
      <c r="E17196" t="s">
        <v>66953</v>
      </c>
      <c r="F17196" t="s">
        <v>66954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 t="s">
        <v>21</v>
      </c>
      <c r="P17196" t="s">
        <v>2943</v>
      </c>
      <c r="Q17196" t="s">
        <v>103</v>
      </c>
    </row>
    <row r="17197" spans="1:17" hidden="1" x14ac:dyDescent="0.25">
      <c r="A17197" t="s">
        <v>66955</v>
      </c>
      <c r="B17197" t="s">
        <v>66956</v>
      </c>
      <c r="C17197" s="1" t="str">
        <f t="shared" si="2560"/>
        <v>21:0797</v>
      </c>
      <c r="D17197" s="1" t="str">
        <f t="shared" si="2561"/>
        <v>21:0224</v>
      </c>
      <c r="E17197" t="s">
        <v>66957</v>
      </c>
      <c r="F17197" t="s">
        <v>66958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 t="s">
        <v>3060</v>
      </c>
      <c r="P17197" t="s">
        <v>1598</v>
      </c>
      <c r="Q17197" t="s">
        <v>93</v>
      </c>
    </row>
    <row r="17198" spans="1:17" hidden="1" x14ac:dyDescent="0.25">
      <c r="A17198" t="s">
        <v>66959</v>
      </c>
      <c r="B17198" t="s">
        <v>66960</v>
      </c>
      <c r="C17198" s="1" t="str">
        <f t="shared" si="2560"/>
        <v>21:0797</v>
      </c>
      <c r="D17198" s="1" t="str">
        <f t="shared" si="2561"/>
        <v>21:0224</v>
      </c>
      <c r="E17198" t="s">
        <v>66961</v>
      </c>
      <c r="F17198" t="s">
        <v>66962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 t="s">
        <v>101</v>
      </c>
      <c r="P17198" t="s">
        <v>391</v>
      </c>
      <c r="Q17198" t="s">
        <v>189</v>
      </c>
    </row>
    <row r="17199" spans="1:17" hidden="1" x14ac:dyDescent="0.25">
      <c r="A17199" t="s">
        <v>66963</v>
      </c>
      <c r="B17199" t="s">
        <v>66964</v>
      </c>
      <c r="C17199" s="1" t="str">
        <f t="shared" si="2560"/>
        <v>21:0797</v>
      </c>
      <c r="D17199" s="1" t="str">
        <f t="shared" si="2561"/>
        <v>21:0224</v>
      </c>
      <c r="E17199" t="s">
        <v>66961</v>
      </c>
      <c r="F17199" t="s">
        <v>66965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 t="s">
        <v>101</v>
      </c>
      <c r="P17199" t="s">
        <v>391</v>
      </c>
      <c r="Q17199" t="s">
        <v>52</v>
      </c>
    </row>
    <row r="17200" spans="1:17" hidden="1" x14ac:dyDescent="0.25">
      <c r="A17200" t="s">
        <v>66966</v>
      </c>
      <c r="B17200" t="s">
        <v>66967</v>
      </c>
      <c r="C17200" s="1" t="str">
        <f t="shared" si="2560"/>
        <v>21:0797</v>
      </c>
      <c r="D17200" s="1" t="str">
        <f t="shared" si="2561"/>
        <v>21:0224</v>
      </c>
      <c r="E17200" t="s">
        <v>66968</v>
      </c>
      <c r="F17200" t="s">
        <v>66969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 t="s">
        <v>21</v>
      </c>
      <c r="P17200" t="s">
        <v>1515</v>
      </c>
      <c r="Q17200" t="s">
        <v>189</v>
      </c>
    </row>
    <row r="17201" spans="1:17" hidden="1" x14ac:dyDescent="0.25">
      <c r="A17201" t="s">
        <v>66970</v>
      </c>
      <c r="B17201" t="s">
        <v>66971</v>
      </c>
      <c r="C17201" s="1" t="str">
        <f t="shared" si="2560"/>
        <v>21:0797</v>
      </c>
      <c r="D17201" s="1" t="str">
        <f t="shared" si="2561"/>
        <v>21:0224</v>
      </c>
      <c r="E17201" t="s">
        <v>66972</v>
      </c>
      <c r="F17201" t="s">
        <v>66973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 t="s">
        <v>21</v>
      </c>
      <c r="P17201" t="s">
        <v>2212</v>
      </c>
      <c r="Q17201" t="s">
        <v>93</v>
      </c>
    </row>
    <row r="17202" spans="1:17" hidden="1" x14ac:dyDescent="0.25">
      <c r="A17202" t="s">
        <v>66974</v>
      </c>
      <c r="B17202" t="s">
        <v>66975</v>
      </c>
      <c r="C17202" s="1" t="str">
        <f t="shared" si="2560"/>
        <v>21:0797</v>
      </c>
      <c r="D17202" s="1" t="str">
        <f t="shared" si="2561"/>
        <v>21:0224</v>
      </c>
      <c r="E17202" t="s">
        <v>66976</v>
      </c>
      <c r="F17202" t="s">
        <v>66977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 t="s">
        <v>21</v>
      </c>
      <c r="P17202" t="s">
        <v>830</v>
      </c>
      <c r="Q17202" t="s">
        <v>16492</v>
      </c>
    </row>
    <row r="17203" spans="1:17" hidden="1" x14ac:dyDescent="0.25">
      <c r="A17203" t="s">
        <v>66978</v>
      </c>
      <c r="B17203" t="s">
        <v>66979</v>
      </c>
      <c r="C17203" s="1" t="str">
        <f t="shared" si="2560"/>
        <v>21:0797</v>
      </c>
      <c r="D17203" s="1" t="str">
        <f t="shared" si="2561"/>
        <v>21:0224</v>
      </c>
      <c r="E17203" t="s">
        <v>66980</v>
      </c>
      <c r="F17203" t="s">
        <v>66981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 t="s">
        <v>76</v>
      </c>
      <c r="P17203" t="s">
        <v>1631</v>
      </c>
      <c r="Q17203" t="s">
        <v>16522</v>
      </c>
    </row>
    <row r="17204" spans="1:17" hidden="1" x14ac:dyDescent="0.25">
      <c r="A17204" t="s">
        <v>66982</v>
      </c>
      <c r="B17204" t="s">
        <v>66983</v>
      </c>
      <c r="C17204" s="1" t="str">
        <f t="shared" si="2560"/>
        <v>21:0797</v>
      </c>
      <c r="D17204" s="1" t="str">
        <f t="shared" si="2561"/>
        <v>21:0224</v>
      </c>
      <c r="E17204" t="s">
        <v>66984</v>
      </c>
      <c r="F17204" t="s">
        <v>66985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 t="s">
        <v>21</v>
      </c>
      <c r="P17204" t="s">
        <v>636</v>
      </c>
      <c r="Q17204" t="s">
        <v>143</v>
      </c>
    </row>
    <row r="17205" spans="1:17" hidden="1" x14ac:dyDescent="0.25">
      <c r="A17205" t="s">
        <v>66986</v>
      </c>
      <c r="B17205" t="s">
        <v>66987</v>
      </c>
      <c r="C17205" s="1" t="str">
        <f t="shared" si="2560"/>
        <v>21:0797</v>
      </c>
      <c r="D17205" s="1" t="str">
        <f t="shared" si="2561"/>
        <v>21:0224</v>
      </c>
      <c r="E17205" t="s">
        <v>66988</v>
      </c>
      <c r="F17205" t="s">
        <v>66989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 t="s">
        <v>21</v>
      </c>
      <c r="P17205" t="s">
        <v>4455</v>
      </c>
      <c r="Q17205" t="s">
        <v>16497</v>
      </c>
    </row>
    <row r="17206" spans="1:17" hidden="1" x14ac:dyDescent="0.25">
      <c r="A17206" t="s">
        <v>66990</v>
      </c>
      <c r="B17206" t="s">
        <v>66991</v>
      </c>
      <c r="C17206" s="1" t="str">
        <f t="shared" si="2560"/>
        <v>21:0797</v>
      </c>
      <c r="D17206" s="1" t="str">
        <f t="shared" si="2561"/>
        <v>21:0224</v>
      </c>
      <c r="E17206" t="s">
        <v>66992</v>
      </c>
      <c r="F17206" t="s">
        <v>66993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 t="s">
        <v>21</v>
      </c>
      <c r="P17206" t="s">
        <v>636</v>
      </c>
      <c r="Q17206" t="s">
        <v>35</v>
      </c>
    </row>
    <row r="17207" spans="1:17" hidden="1" x14ac:dyDescent="0.25">
      <c r="A17207" t="s">
        <v>66994</v>
      </c>
      <c r="B17207" t="s">
        <v>66995</v>
      </c>
      <c r="C17207" s="1" t="str">
        <f t="shared" si="2560"/>
        <v>21:0797</v>
      </c>
      <c r="D17207" s="1" t="str">
        <f t="shared" si="2561"/>
        <v>21:0224</v>
      </c>
      <c r="E17207" t="s">
        <v>66996</v>
      </c>
      <c r="F17207" t="s">
        <v>66997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 t="s">
        <v>21</v>
      </c>
      <c r="P17207" t="s">
        <v>658</v>
      </c>
      <c r="Q17207" t="s">
        <v>198</v>
      </c>
    </row>
    <row r="17208" spans="1:17" hidden="1" x14ac:dyDescent="0.25">
      <c r="A17208" t="s">
        <v>66998</v>
      </c>
      <c r="B17208" t="s">
        <v>66999</v>
      </c>
      <c r="C17208" s="1" t="str">
        <f t="shared" si="2560"/>
        <v>21:0797</v>
      </c>
      <c r="D17208" s="1" t="str">
        <f t="shared" si="2561"/>
        <v>21:0224</v>
      </c>
      <c r="E17208" t="s">
        <v>67000</v>
      </c>
      <c r="F17208" t="s">
        <v>67001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 t="s">
        <v>21</v>
      </c>
      <c r="P17208" t="s">
        <v>2212</v>
      </c>
      <c r="Q17208" t="s">
        <v>522</v>
      </c>
    </row>
    <row r="17209" spans="1:17" hidden="1" x14ac:dyDescent="0.25">
      <c r="A17209" t="s">
        <v>67002</v>
      </c>
      <c r="B17209" t="s">
        <v>67003</v>
      </c>
      <c r="C17209" s="1" t="str">
        <f t="shared" si="2560"/>
        <v>21:0797</v>
      </c>
      <c r="D17209" s="1" t="str">
        <f t="shared" si="2561"/>
        <v>21:0224</v>
      </c>
      <c r="E17209" t="s">
        <v>67004</v>
      </c>
      <c r="F17209" t="s">
        <v>67005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 t="s">
        <v>21</v>
      </c>
      <c r="P17209" t="s">
        <v>2212</v>
      </c>
      <c r="Q17209" t="s">
        <v>365</v>
      </c>
    </row>
    <row r="17210" spans="1:17" hidden="1" x14ac:dyDescent="0.25">
      <c r="A17210" t="s">
        <v>67006</v>
      </c>
      <c r="B17210" t="s">
        <v>67007</v>
      </c>
      <c r="C17210" s="1" t="str">
        <f t="shared" si="2560"/>
        <v>21:0797</v>
      </c>
      <c r="D17210" s="1" t="str">
        <f t="shared" si="2561"/>
        <v>21:0224</v>
      </c>
      <c r="E17210" t="s">
        <v>67008</v>
      </c>
      <c r="F17210" t="s">
        <v>67009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 t="s">
        <v>21</v>
      </c>
      <c r="P17210" t="s">
        <v>22</v>
      </c>
      <c r="Q17210" t="s">
        <v>392</v>
      </c>
    </row>
    <row r="17211" spans="1:17" hidden="1" x14ac:dyDescent="0.25">
      <c r="A17211" t="s">
        <v>67010</v>
      </c>
      <c r="B17211" t="s">
        <v>67011</v>
      </c>
      <c r="C17211" s="1" t="str">
        <f t="shared" si="2560"/>
        <v>21:0797</v>
      </c>
      <c r="D17211" s="1" t="str">
        <f t="shared" si="2561"/>
        <v>21:0224</v>
      </c>
      <c r="E17211" t="s">
        <v>67012</v>
      </c>
      <c r="F17211" t="s">
        <v>67013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 t="s">
        <v>21</v>
      </c>
      <c r="P17211" t="s">
        <v>2212</v>
      </c>
      <c r="Q17211" t="s">
        <v>365</v>
      </c>
    </row>
    <row r="17212" spans="1:17" hidden="1" x14ac:dyDescent="0.25">
      <c r="A17212" t="s">
        <v>67014</v>
      </c>
      <c r="B17212" t="s">
        <v>67015</v>
      </c>
      <c r="C17212" s="1" t="str">
        <f t="shared" si="2560"/>
        <v>21:0797</v>
      </c>
      <c r="D17212" s="1" t="str">
        <f>HYPERLINK("http://geochem.nrcan.gc.ca/cdogs/content/svy/svy_e.htm", "")</f>
        <v/>
      </c>
      <c r="G17212" s="1" t="str">
        <f>HYPERLINK("http://geochem.nrcan.gc.ca/cdogs/content/cr_/cr_00087_e.htm", "87")</f>
        <v>87</v>
      </c>
      <c r="J17212" t="s">
        <v>11703</v>
      </c>
      <c r="K17212" t="s">
        <v>11704</v>
      </c>
      <c r="O17212" t="s">
        <v>2927</v>
      </c>
      <c r="P17212" t="s">
        <v>397</v>
      </c>
      <c r="Q17212" t="s">
        <v>35</v>
      </c>
    </row>
    <row r="17213" spans="1:17" hidden="1" x14ac:dyDescent="0.25">
      <c r="A17213" t="s">
        <v>67016</v>
      </c>
      <c r="B17213" t="s">
        <v>67017</v>
      </c>
      <c r="C17213" s="1" t="str">
        <f t="shared" si="2560"/>
        <v>21:0797</v>
      </c>
      <c r="D17213" s="1" t="str">
        <f t="shared" ref="D17213:D17220" si="2564">HYPERLINK("http://geochem.nrcan.gc.ca/cdogs/content/svy/svy210224_e.htm", "21:0224")</f>
        <v>21:0224</v>
      </c>
      <c r="E17213" t="s">
        <v>67018</v>
      </c>
      <c r="F17213" t="s">
        <v>67019</v>
      </c>
      <c r="H17213">
        <v>63.584688</v>
      </c>
      <c r="I17213">
        <v>-131.7668534</v>
      </c>
      <c r="J17213" s="1" t="str">
        <f t="shared" ref="J17213:J17220" si="2565">HYPERLINK("http://geochem.nrcan.gc.ca/cdogs/content/kwd/kwd020018_e.htm", "Fluid (stream)")</f>
        <v>Fluid (stream)</v>
      </c>
      <c r="K17213" s="1" t="str">
        <f t="shared" ref="K17213:K17220" si="2566">HYPERLINK("http://geochem.nrcan.gc.ca/cdogs/content/kwd/kwd080007_e.htm", "Untreated Water")</f>
        <v>Untreated Water</v>
      </c>
      <c r="O17213" t="s">
        <v>244</v>
      </c>
      <c r="P17213" t="s">
        <v>391</v>
      </c>
      <c r="Q17213" t="s">
        <v>365</v>
      </c>
    </row>
    <row r="17214" spans="1:17" hidden="1" x14ac:dyDescent="0.25">
      <c r="A17214" t="s">
        <v>67020</v>
      </c>
      <c r="B17214" t="s">
        <v>67021</v>
      </c>
      <c r="C17214" s="1" t="str">
        <f t="shared" si="2560"/>
        <v>21:0797</v>
      </c>
      <c r="D17214" s="1" t="str">
        <f t="shared" si="2564"/>
        <v>21:0224</v>
      </c>
      <c r="E17214" t="s">
        <v>67022</v>
      </c>
      <c r="F17214" t="s">
        <v>67023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 t="s">
        <v>680</v>
      </c>
      <c r="P17214" t="s">
        <v>397</v>
      </c>
      <c r="Q17214" t="s">
        <v>398</v>
      </c>
    </row>
    <row r="17215" spans="1:17" hidden="1" x14ac:dyDescent="0.25">
      <c r="A17215" t="s">
        <v>67024</v>
      </c>
      <c r="B17215" t="s">
        <v>67025</v>
      </c>
      <c r="C17215" s="1" t="str">
        <f t="shared" si="2560"/>
        <v>21:0797</v>
      </c>
      <c r="D17215" s="1" t="str">
        <f t="shared" si="2564"/>
        <v>21:0224</v>
      </c>
      <c r="E17215" t="s">
        <v>67026</v>
      </c>
      <c r="F17215" t="s">
        <v>67027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 t="s">
        <v>21</v>
      </c>
      <c r="P17215" t="s">
        <v>1515</v>
      </c>
      <c r="Q17215" t="s">
        <v>198</v>
      </c>
    </row>
    <row r="17216" spans="1:17" hidden="1" x14ac:dyDescent="0.25">
      <c r="A17216" t="s">
        <v>67028</v>
      </c>
      <c r="B17216" t="s">
        <v>67029</v>
      </c>
      <c r="C17216" s="1" t="str">
        <f t="shared" si="2560"/>
        <v>21:0797</v>
      </c>
      <c r="D17216" s="1" t="str">
        <f t="shared" si="2564"/>
        <v>21:0224</v>
      </c>
      <c r="E17216" t="s">
        <v>67030</v>
      </c>
      <c r="F17216" t="s">
        <v>67031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 t="s">
        <v>244</v>
      </c>
      <c r="P17216" t="s">
        <v>1515</v>
      </c>
      <c r="Q17216" t="s">
        <v>365</v>
      </c>
    </row>
    <row r="17217" spans="1:17" hidden="1" x14ac:dyDescent="0.25">
      <c r="A17217" t="s">
        <v>67032</v>
      </c>
      <c r="B17217" t="s">
        <v>67033</v>
      </c>
      <c r="C17217" s="1" t="str">
        <f t="shared" si="2560"/>
        <v>21:0797</v>
      </c>
      <c r="D17217" s="1" t="str">
        <f t="shared" si="2564"/>
        <v>21:0224</v>
      </c>
      <c r="E17217" t="s">
        <v>67034</v>
      </c>
      <c r="F17217" t="s">
        <v>67035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 t="s">
        <v>21</v>
      </c>
      <c r="P17217" t="s">
        <v>397</v>
      </c>
      <c r="Q17217" t="s">
        <v>35</v>
      </c>
    </row>
    <row r="17218" spans="1:17" hidden="1" x14ac:dyDescent="0.25">
      <c r="A17218" t="s">
        <v>67036</v>
      </c>
      <c r="B17218" t="s">
        <v>67037</v>
      </c>
      <c r="C17218" s="1" t="str">
        <f t="shared" si="2560"/>
        <v>21:0797</v>
      </c>
      <c r="D17218" s="1" t="str">
        <f t="shared" si="2564"/>
        <v>21:0224</v>
      </c>
      <c r="E17218" t="s">
        <v>67038</v>
      </c>
      <c r="F17218" t="s">
        <v>67039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 t="s">
        <v>21</v>
      </c>
      <c r="P17218" t="s">
        <v>2943</v>
      </c>
      <c r="Q17218" t="s">
        <v>198</v>
      </c>
    </row>
    <row r="17219" spans="1:17" hidden="1" x14ac:dyDescent="0.25">
      <c r="A17219" t="s">
        <v>67040</v>
      </c>
      <c r="B17219" t="s">
        <v>67041</v>
      </c>
      <c r="C17219" s="1" t="str">
        <f t="shared" si="2560"/>
        <v>21:0797</v>
      </c>
      <c r="D17219" s="1" t="str">
        <f t="shared" si="2564"/>
        <v>21:0224</v>
      </c>
      <c r="E17219" t="s">
        <v>67038</v>
      </c>
      <c r="F17219" t="s">
        <v>67042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 t="s">
        <v>21</v>
      </c>
      <c r="P17219" t="s">
        <v>2943</v>
      </c>
      <c r="Q17219" t="s">
        <v>103</v>
      </c>
    </row>
    <row r="17220" spans="1:17" hidden="1" x14ac:dyDescent="0.25">
      <c r="A17220" t="s">
        <v>67043</v>
      </c>
      <c r="B17220" t="s">
        <v>67044</v>
      </c>
      <c r="C17220" s="1" t="str">
        <f t="shared" si="2560"/>
        <v>21:0797</v>
      </c>
      <c r="D17220" s="1" t="str">
        <f t="shared" si="2564"/>
        <v>21:0224</v>
      </c>
      <c r="E17220" t="s">
        <v>67045</v>
      </c>
      <c r="F17220" t="s">
        <v>67046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 t="s">
        <v>244</v>
      </c>
      <c r="P17220" t="s">
        <v>391</v>
      </c>
      <c r="Q17220" t="s">
        <v>398</v>
      </c>
    </row>
    <row r="17221" spans="1:17" hidden="1" x14ac:dyDescent="0.25">
      <c r="A17221" t="s">
        <v>67047</v>
      </c>
      <c r="B17221" t="s">
        <v>67048</v>
      </c>
      <c r="C17221" s="1" t="str">
        <f t="shared" si="2560"/>
        <v>21:0797</v>
      </c>
      <c r="D17221" s="1" t="str">
        <f>HYPERLINK("http://geochem.nrcan.gc.ca/cdogs/content/svy/svy_e.htm", "")</f>
        <v/>
      </c>
      <c r="G17221" s="1" t="str">
        <f>HYPERLINK("http://geochem.nrcan.gc.ca/cdogs/content/cr_/cr_00087_e.htm", "87")</f>
        <v>87</v>
      </c>
      <c r="J17221" t="s">
        <v>11703</v>
      </c>
      <c r="K17221" t="s">
        <v>11704</v>
      </c>
      <c r="O17221" t="s">
        <v>327</v>
      </c>
      <c r="P17221" t="s">
        <v>1515</v>
      </c>
      <c r="Q17221" t="s">
        <v>522</v>
      </c>
    </row>
    <row r="17222" spans="1:17" hidden="1" x14ac:dyDescent="0.25">
      <c r="A17222" t="s">
        <v>67049</v>
      </c>
      <c r="B17222" t="s">
        <v>67050</v>
      </c>
      <c r="C17222" s="1" t="str">
        <f t="shared" si="2560"/>
        <v>21:0797</v>
      </c>
      <c r="D17222" s="1" t="str">
        <f t="shared" ref="D17222:D17249" si="2567">HYPERLINK("http://geochem.nrcan.gc.ca/cdogs/content/svy/svy210224_e.htm", "21:0224")</f>
        <v>21:0224</v>
      </c>
      <c r="E17222" t="s">
        <v>67051</v>
      </c>
      <c r="F17222" t="s">
        <v>67052</v>
      </c>
      <c r="H17222">
        <v>63.617956200000002</v>
      </c>
      <c r="I17222">
        <v>-131.57192449999999</v>
      </c>
      <c r="J17222" s="1" t="str">
        <f t="shared" ref="J17222:J17249" si="2568">HYPERLINK("http://geochem.nrcan.gc.ca/cdogs/content/kwd/kwd020018_e.htm", "Fluid (stream)")</f>
        <v>Fluid (stream)</v>
      </c>
      <c r="K17222" s="1" t="str">
        <f t="shared" ref="K17222:K17249" si="2569">HYPERLINK("http://geochem.nrcan.gc.ca/cdogs/content/kwd/kwd080007_e.htm", "Untreated Water")</f>
        <v>Untreated Water</v>
      </c>
      <c r="O17222" t="s">
        <v>225</v>
      </c>
      <c r="P17222" t="s">
        <v>356</v>
      </c>
      <c r="Q17222" t="s">
        <v>46</v>
      </c>
    </row>
    <row r="17223" spans="1:17" hidden="1" x14ac:dyDescent="0.25">
      <c r="A17223" t="s">
        <v>67053</v>
      </c>
      <c r="B17223" t="s">
        <v>67054</v>
      </c>
      <c r="C17223" s="1" t="str">
        <f t="shared" si="2560"/>
        <v>21:0797</v>
      </c>
      <c r="D17223" s="1" t="str">
        <f t="shared" si="2567"/>
        <v>21:0224</v>
      </c>
      <c r="E17223" t="s">
        <v>67055</v>
      </c>
      <c r="F17223" t="s">
        <v>67056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 t="s">
        <v>21</v>
      </c>
      <c r="P17223" t="s">
        <v>2212</v>
      </c>
      <c r="Q17223" t="s">
        <v>522</v>
      </c>
    </row>
    <row r="17224" spans="1:17" hidden="1" x14ac:dyDescent="0.25">
      <c r="A17224" t="s">
        <v>67057</v>
      </c>
      <c r="B17224" t="s">
        <v>67058</v>
      </c>
      <c r="C17224" s="1" t="str">
        <f t="shared" si="2560"/>
        <v>21:0797</v>
      </c>
      <c r="D17224" s="1" t="str">
        <f t="shared" si="2567"/>
        <v>21:0224</v>
      </c>
      <c r="E17224" t="s">
        <v>67059</v>
      </c>
      <c r="F17224" t="s">
        <v>67060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 t="s">
        <v>21</v>
      </c>
      <c r="P17224" t="s">
        <v>2212</v>
      </c>
      <c r="Q17224" t="s">
        <v>365</v>
      </c>
    </row>
    <row r="17225" spans="1:17" hidden="1" x14ac:dyDescent="0.25">
      <c r="A17225" t="s">
        <v>67061</v>
      </c>
      <c r="B17225" t="s">
        <v>67062</v>
      </c>
      <c r="C17225" s="1" t="str">
        <f t="shared" si="2560"/>
        <v>21:0797</v>
      </c>
      <c r="D17225" s="1" t="str">
        <f t="shared" si="2567"/>
        <v>21:0224</v>
      </c>
      <c r="E17225" t="s">
        <v>67063</v>
      </c>
      <c r="F17225" t="s">
        <v>67064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 t="s">
        <v>2120</v>
      </c>
      <c r="P17225" t="s">
        <v>391</v>
      </c>
      <c r="Q17225" t="s">
        <v>392</v>
      </c>
    </row>
    <row r="17226" spans="1:17" hidden="1" x14ac:dyDescent="0.25">
      <c r="A17226" t="s">
        <v>67065</v>
      </c>
      <c r="B17226" t="s">
        <v>67066</v>
      </c>
      <c r="C17226" s="1" t="str">
        <f t="shared" si="2560"/>
        <v>21:0797</v>
      </c>
      <c r="D17226" s="1" t="str">
        <f t="shared" si="2567"/>
        <v>21:0224</v>
      </c>
      <c r="E17226" t="s">
        <v>67067</v>
      </c>
      <c r="F17226" t="s">
        <v>67068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 t="s">
        <v>21</v>
      </c>
      <c r="P17226" t="s">
        <v>397</v>
      </c>
      <c r="Q17226" t="s">
        <v>35</v>
      </c>
    </row>
    <row r="17227" spans="1:17" hidden="1" x14ac:dyDescent="0.25">
      <c r="A17227" t="s">
        <v>67069</v>
      </c>
      <c r="B17227" t="s">
        <v>67070</v>
      </c>
      <c r="C17227" s="1" t="str">
        <f t="shared" si="2560"/>
        <v>21:0797</v>
      </c>
      <c r="D17227" s="1" t="str">
        <f t="shared" si="2567"/>
        <v>21:0224</v>
      </c>
      <c r="E17227" t="s">
        <v>67071</v>
      </c>
      <c r="F17227" t="s">
        <v>67072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 t="s">
        <v>3406</v>
      </c>
      <c r="P17227" t="s">
        <v>356</v>
      </c>
      <c r="Q17227" t="s">
        <v>59</v>
      </c>
    </row>
    <row r="17228" spans="1:17" hidden="1" x14ac:dyDescent="0.25">
      <c r="A17228" t="s">
        <v>67073</v>
      </c>
      <c r="B17228" t="s">
        <v>67074</v>
      </c>
      <c r="C17228" s="1" t="str">
        <f t="shared" si="2560"/>
        <v>21:0797</v>
      </c>
      <c r="D17228" s="1" t="str">
        <f t="shared" si="2567"/>
        <v>21:0224</v>
      </c>
      <c r="E17228" t="s">
        <v>67075</v>
      </c>
      <c r="F17228" t="s">
        <v>67076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 t="s">
        <v>2120</v>
      </c>
      <c r="P17228" t="s">
        <v>1515</v>
      </c>
      <c r="Q17228" t="s">
        <v>3475</v>
      </c>
    </row>
    <row r="17229" spans="1:17" hidden="1" x14ac:dyDescent="0.25">
      <c r="A17229" t="s">
        <v>67077</v>
      </c>
      <c r="B17229" t="s">
        <v>67078</v>
      </c>
      <c r="C17229" s="1" t="str">
        <f t="shared" si="2560"/>
        <v>21:0797</v>
      </c>
      <c r="D17229" s="1" t="str">
        <f t="shared" si="2567"/>
        <v>21:0224</v>
      </c>
      <c r="E17229" t="s">
        <v>67079</v>
      </c>
      <c r="F17229" t="s">
        <v>67080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 t="s">
        <v>21</v>
      </c>
      <c r="P17229" t="s">
        <v>391</v>
      </c>
      <c r="Q17229" t="s">
        <v>522</v>
      </c>
    </row>
    <row r="17230" spans="1:17" hidden="1" x14ac:dyDescent="0.25">
      <c r="A17230" t="s">
        <v>67081</v>
      </c>
      <c r="B17230" t="s">
        <v>67082</v>
      </c>
      <c r="C17230" s="1" t="str">
        <f t="shared" si="2560"/>
        <v>21:0797</v>
      </c>
      <c r="D17230" s="1" t="str">
        <f t="shared" si="2567"/>
        <v>21:0224</v>
      </c>
      <c r="E17230" t="s">
        <v>67083</v>
      </c>
      <c r="F17230" t="s">
        <v>67084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 t="s">
        <v>21</v>
      </c>
      <c r="P17230" t="s">
        <v>1515</v>
      </c>
      <c r="Q17230" t="s">
        <v>29</v>
      </c>
    </row>
    <row r="17231" spans="1:17" hidden="1" x14ac:dyDescent="0.25">
      <c r="A17231" t="s">
        <v>67085</v>
      </c>
      <c r="B17231" t="s">
        <v>67086</v>
      </c>
      <c r="C17231" s="1" t="str">
        <f t="shared" si="2560"/>
        <v>21:0797</v>
      </c>
      <c r="D17231" s="1" t="str">
        <f t="shared" si="2567"/>
        <v>21:0224</v>
      </c>
      <c r="E17231" t="s">
        <v>67087</v>
      </c>
      <c r="F17231" t="s">
        <v>67088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 t="s">
        <v>8030</v>
      </c>
      <c r="P17231" t="s">
        <v>2949</v>
      </c>
      <c r="Q17231" t="s">
        <v>7681</v>
      </c>
    </row>
    <row r="17232" spans="1:17" hidden="1" x14ac:dyDescent="0.25">
      <c r="A17232" t="s">
        <v>67089</v>
      </c>
      <c r="B17232" t="s">
        <v>67090</v>
      </c>
      <c r="C17232" s="1" t="str">
        <f t="shared" si="2560"/>
        <v>21:0797</v>
      </c>
      <c r="D17232" s="1" t="str">
        <f t="shared" si="2567"/>
        <v>21:0224</v>
      </c>
      <c r="E17232" t="s">
        <v>67091</v>
      </c>
      <c r="F17232" t="s">
        <v>67092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 t="s">
        <v>588</v>
      </c>
      <c r="P17232" t="s">
        <v>3107</v>
      </c>
      <c r="Q17232" t="s">
        <v>522</v>
      </c>
    </row>
    <row r="17233" spans="1:17" hidden="1" x14ac:dyDescent="0.25">
      <c r="A17233" t="s">
        <v>67093</v>
      </c>
      <c r="B17233" t="s">
        <v>67094</v>
      </c>
      <c r="C17233" s="1" t="str">
        <f t="shared" si="2560"/>
        <v>21:0797</v>
      </c>
      <c r="D17233" s="1" t="str">
        <f t="shared" si="2567"/>
        <v>21:0224</v>
      </c>
      <c r="E17233" t="s">
        <v>67095</v>
      </c>
      <c r="F17233" t="s">
        <v>67096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 t="s">
        <v>370</v>
      </c>
      <c r="P17233" t="s">
        <v>2943</v>
      </c>
      <c r="Q17233" t="s">
        <v>653</v>
      </c>
    </row>
    <row r="17234" spans="1:17" hidden="1" x14ac:dyDescent="0.25">
      <c r="A17234" t="s">
        <v>67097</v>
      </c>
      <c r="B17234" t="s">
        <v>67098</v>
      </c>
      <c r="C17234" s="1" t="str">
        <f t="shared" si="2560"/>
        <v>21:0797</v>
      </c>
      <c r="D17234" s="1" t="str">
        <f t="shared" si="2567"/>
        <v>21:0224</v>
      </c>
      <c r="E17234" t="s">
        <v>67099</v>
      </c>
      <c r="F17234" t="s">
        <v>67100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 t="s">
        <v>588</v>
      </c>
      <c r="P17234" t="s">
        <v>7960</v>
      </c>
      <c r="Q17234" t="s">
        <v>35</v>
      </c>
    </row>
    <row r="17235" spans="1:17" hidden="1" x14ac:dyDescent="0.25">
      <c r="A17235" t="s">
        <v>67101</v>
      </c>
      <c r="B17235" t="s">
        <v>67102</v>
      </c>
      <c r="C17235" s="1" t="str">
        <f t="shared" si="2560"/>
        <v>21:0797</v>
      </c>
      <c r="D17235" s="1" t="str">
        <f t="shared" si="2567"/>
        <v>21:0224</v>
      </c>
      <c r="E17235" t="s">
        <v>67103</v>
      </c>
      <c r="F17235" t="s">
        <v>67104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 t="s">
        <v>21</v>
      </c>
      <c r="P17235" t="s">
        <v>391</v>
      </c>
      <c r="Q17235" t="s">
        <v>3475</v>
      </c>
    </row>
    <row r="17236" spans="1:17" hidden="1" x14ac:dyDescent="0.25">
      <c r="A17236" t="s">
        <v>67105</v>
      </c>
      <c r="B17236" t="s">
        <v>67106</v>
      </c>
      <c r="C17236" s="1" t="str">
        <f t="shared" ref="C17236:C17299" si="2570">HYPERLINK("http://geochem.nrcan.gc.ca/cdogs/content/bdl/bdl210797_e.htm", "21:0797")</f>
        <v>21:0797</v>
      </c>
      <c r="D17236" s="1" t="str">
        <f t="shared" si="2567"/>
        <v>21:0224</v>
      </c>
      <c r="E17236" t="s">
        <v>67107</v>
      </c>
      <c r="F17236" t="s">
        <v>67108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 t="s">
        <v>21</v>
      </c>
      <c r="P17236" t="s">
        <v>1631</v>
      </c>
      <c r="Q17236" t="s">
        <v>522</v>
      </c>
    </row>
    <row r="17237" spans="1:17" hidden="1" x14ac:dyDescent="0.25">
      <c r="A17237" t="s">
        <v>67109</v>
      </c>
      <c r="B17237" t="s">
        <v>67110</v>
      </c>
      <c r="C17237" s="1" t="str">
        <f t="shared" si="2570"/>
        <v>21:0797</v>
      </c>
      <c r="D17237" s="1" t="str">
        <f t="shared" si="2567"/>
        <v>21:0224</v>
      </c>
      <c r="E17237" t="s">
        <v>67111</v>
      </c>
      <c r="F17237" t="s">
        <v>67112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 t="s">
        <v>9521</v>
      </c>
      <c r="P17237" t="s">
        <v>6673</v>
      </c>
      <c r="Q17237" t="s">
        <v>8982</v>
      </c>
    </row>
    <row r="17238" spans="1:17" hidden="1" x14ac:dyDescent="0.25">
      <c r="A17238" t="s">
        <v>67113</v>
      </c>
      <c r="B17238" t="s">
        <v>67114</v>
      </c>
      <c r="C17238" s="1" t="str">
        <f t="shared" si="2570"/>
        <v>21:0797</v>
      </c>
      <c r="D17238" s="1" t="str">
        <f t="shared" si="2567"/>
        <v>21:0224</v>
      </c>
      <c r="E17238" t="s">
        <v>67115</v>
      </c>
      <c r="F17238" t="s">
        <v>67116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 t="s">
        <v>21</v>
      </c>
      <c r="P17238" t="s">
        <v>658</v>
      </c>
      <c r="Q17238" t="s">
        <v>189</v>
      </c>
    </row>
    <row r="17239" spans="1:17" hidden="1" x14ac:dyDescent="0.25">
      <c r="A17239" t="s">
        <v>67117</v>
      </c>
      <c r="B17239" t="s">
        <v>67118</v>
      </c>
      <c r="C17239" s="1" t="str">
        <f t="shared" si="2570"/>
        <v>21:0797</v>
      </c>
      <c r="D17239" s="1" t="str">
        <f t="shared" si="2567"/>
        <v>21:0224</v>
      </c>
      <c r="E17239" t="s">
        <v>67119</v>
      </c>
      <c r="F17239" t="s">
        <v>67120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 t="s">
        <v>21</v>
      </c>
      <c r="P17239" t="s">
        <v>2212</v>
      </c>
      <c r="Q17239" t="s">
        <v>35</v>
      </c>
    </row>
    <row r="17240" spans="1:17" hidden="1" x14ac:dyDescent="0.25">
      <c r="A17240" t="s">
        <v>67121</v>
      </c>
      <c r="B17240" t="s">
        <v>67122</v>
      </c>
      <c r="C17240" s="1" t="str">
        <f t="shared" si="2570"/>
        <v>21:0797</v>
      </c>
      <c r="D17240" s="1" t="str">
        <f t="shared" si="2567"/>
        <v>21:0224</v>
      </c>
      <c r="E17240" t="s">
        <v>67119</v>
      </c>
      <c r="F17240" t="s">
        <v>67123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 t="s">
        <v>21</v>
      </c>
      <c r="P17240" t="s">
        <v>2212</v>
      </c>
      <c r="Q17240" t="s">
        <v>522</v>
      </c>
    </row>
    <row r="17241" spans="1:17" hidden="1" x14ac:dyDescent="0.25">
      <c r="A17241" t="s">
        <v>67124</v>
      </c>
      <c r="B17241" t="s">
        <v>67125</v>
      </c>
      <c r="C17241" s="1" t="str">
        <f t="shared" si="2570"/>
        <v>21:0797</v>
      </c>
      <c r="D17241" s="1" t="str">
        <f t="shared" si="2567"/>
        <v>21:0224</v>
      </c>
      <c r="E17241" t="s">
        <v>67126</v>
      </c>
      <c r="F17241" t="s">
        <v>67127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 t="s">
        <v>21</v>
      </c>
      <c r="P17241" t="s">
        <v>1631</v>
      </c>
      <c r="Q17241" t="s">
        <v>3827</v>
      </c>
    </row>
    <row r="17242" spans="1:17" hidden="1" x14ac:dyDescent="0.25">
      <c r="A17242" t="s">
        <v>67128</v>
      </c>
      <c r="B17242" t="s">
        <v>67129</v>
      </c>
      <c r="C17242" s="1" t="str">
        <f t="shared" si="2570"/>
        <v>21:0797</v>
      </c>
      <c r="D17242" s="1" t="str">
        <f t="shared" si="2567"/>
        <v>21:0224</v>
      </c>
      <c r="E17242" t="s">
        <v>67130</v>
      </c>
      <c r="F17242" t="s">
        <v>67131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 t="s">
        <v>21</v>
      </c>
      <c r="P17242" t="s">
        <v>1631</v>
      </c>
      <c r="Q17242" t="s">
        <v>2366</v>
      </c>
    </row>
    <row r="17243" spans="1:17" hidden="1" x14ac:dyDescent="0.25">
      <c r="A17243" t="s">
        <v>67132</v>
      </c>
      <c r="B17243" t="s">
        <v>67133</v>
      </c>
      <c r="C17243" s="1" t="str">
        <f t="shared" si="2570"/>
        <v>21:0797</v>
      </c>
      <c r="D17243" s="1" t="str">
        <f t="shared" si="2567"/>
        <v>21:0224</v>
      </c>
      <c r="E17243" t="s">
        <v>67134</v>
      </c>
      <c r="F17243" t="s">
        <v>67135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 t="s">
        <v>576</v>
      </c>
      <c r="P17243" t="s">
        <v>2943</v>
      </c>
      <c r="Q17243" t="s">
        <v>23</v>
      </c>
    </row>
    <row r="17244" spans="1:17" hidden="1" x14ac:dyDescent="0.25">
      <c r="A17244" t="s">
        <v>67136</v>
      </c>
      <c r="B17244" t="s">
        <v>67137</v>
      </c>
      <c r="C17244" s="1" t="str">
        <f t="shared" si="2570"/>
        <v>21:0797</v>
      </c>
      <c r="D17244" s="1" t="str">
        <f t="shared" si="2567"/>
        <v>21:0224</v>
      </c>
      <c r="E17244" t="s">
        <v>67138</v>
      </c>
      <c r="F17244" t="s">
        <v>67139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 t="s">
        <v>21</v>
      </c>
      <c r="P17244" t="s">
        <v>583</v>
      </c>
      <c r="Q17244" t="s">
        <v>46</v>
      </c>
    </row>
    <row r="17245" spans="1:17" hidden="1" x14ac:dyDescent="0.25">
      <c r="A17245" t="s">
        <v>67140</v>
      </c>
      <c r="B17245" t="s">
        <v>67141</v>
      </c>
      <c r="C17245" s="1" t="str">
        <f t="shared" si="2570"/>
        <v>21:0797</v>
      </c>
      <c r="D17245" s="1" t="str">
        <f t="shared" si="2567"/>
        <v>21:0224</v>
      </c>
      <c r="E17245" t="s">
        <v>67142</v>
      </c>
      <c r="F17245" t="s">
        <v>67143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 t="s">
        <v>21</v>
      </c>
      <c r="P17245" t="s">
        <v>2943</v>
      </c>
      <c r="Q17245" t="s">
        <v>198</v>
      </c>
    </row>
    <row r="17246" spans="1:17" hidden="1" x14ac:dyDescent="0.25">
      <c r="A17246" t="s">
        <v>67144</v>
      </c>
      <c r="B17246" t="s">
        <v>67145</v>
      </c>
      <c r="C17246" s="1" t="str">
        <f t="shared" si="2570"/>
        <v>21:0797</v>
      </c>
      <c r="D17246" s="1" t="str">
        <f t="shared" si="2567"/>
        <v>21:0224</v>
      </c>
      <c r="E17246" t="s">
        <v>67146</v>
      </c>
      <c r="F17246" t="s">
        <v>67147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 t="s">
        <v>21</v>
      </c>
      <c r="P17246" t="s">
        <v>391</v>
      </c>
      <c r="Q17246" t="s">
        <v>35</v>
      </c>
    </row>
    <row r="17247" spans="1:17" hidden="1" x14ac:dyDescent="0.25">
      <c r="A17247" t="s">
        <v>67148</v>
      </c>
      <c r="B17247" t="s">
        <v>67149</v>
      </c>
      <c r="C17247" s="1" t="str">
        <f t="shared" si="2570"/>
        <v>21:0797</v>
      </c>
      <c r="D17247" s="1" t="str">
        <f t="shared" si="2567"/>
        <v>21:0224</v>
      </c>
      <c r="E17247" t="s">
        <v>67150</v>
      </c>
      <c r="F17247" t="s">
        <v>67151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 t="s">
        <v>689</v>
      </c>
      <c r="P17247" t="s">
        <v>1598</v>
      </c>
      <c r="Q17247" t="s">
        <v>2401</v>
      </c>
    </row>
    <row r="17248" spans="1:17" hidden="1" x14ac:dyDescent="0.25">
      <c r="A17248" t="s">
        <v>67152</v>
      </c>
      <c r="B17248" t="s">
        <v>67153</v>
      </c>
      <c r="C17248" s="1" t="str">
        <f t="shared" si="2570"/>
        <v>21:0797</v>
      </c>
      <c r="D17248" s="1" t="str">
        <f t="shared" si="2567"/>
        <v>21:0224</v>
      </c>
      <c r="E17248" t="s">
        <v>67154</v>
      </c>
      <c r="F17248" t="s">
        <v>67155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 t="s">
        <v>21</v>
      </c>
      <c r="P17248" t="s">
        <v>631</v>
      </c>
      <c r="Q17248" t="s">
        <v>189</v>
      </c>
    </row>
    <row r="17249" spans="1:17" hidden="1" x14ac:dyDescent="0.25">
      <c r="A17249" t="s">
        <v>67156</v>
      </c>
      <c r="B17249" t="s">
        <v>67157</v>
      </c>
      <c r="C17249" s="1" t="str">
        <f t="shared" si="2570"/>
        <v>21:0797</v>
      </c>
      <c r="D17249" s="1" t="str">
        <f t="shared" si="2567"/>
        <v>21:0224</v>
      </c>
      <c r="E17249" t="s">
        <v>67158</v>
      </c>
      <c r="F17249" t="s">
        <v>67159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 t="s">
        <v>21</v>
      </c>
      <c r="P17249" t="s">
        <v>583</v>
      </c>
      <c r="Q17249" t="s">
        <v>46</v>
      </c>
    </row>
    <row r="17250" spans="1:17" hidden="1" x14ac:dyDescent="0.25">
      <c r="A17250" t="s">
        <v>67160</v>
      </c>
      <c r="B17250" t="s">
        <v>67161</v>
      </c>
      <c r="C17250" s="1" t="str">
        <f t="shared" si="2570"/>
        <v>21:0797</v>
      </c>
      <c r="D17250" s="1" t="str">
        <f>HYPERLINK("http://geochem.nrcan.gc.ca/cdogs/content/svy/svy_e.htm", "")</f>
        <v/>
      </c>
      <c r="G17250" s="1" t="str">
        <f>HYPERLINK("http://geochem.nrcan.gc.ca/cdogs/content/cr_/cr_00089_e.htm", "89")</f>
        <v>89</v>
      </c>
      <c r="J17250" t="s">
        <v>11703</v>
      </c>
      <c r="K17250" t="s">
        <v>11704</v>
      </c>
      <c r="O17250" t="s">
        <v>6124</v>
      </c>
      <c r="P17250" t="s">
        <v>6664</v>
      </c>
      <c r="Q17250" t="s">
        <v>653</v>
      </c>
    </row>
    <row r="17251" spans="1:17" hidden="1" x14ac:dyDescent="0.25">
      <c r="A17251" t="s">
        <v>67162</v>
      </c>
      <c r="B17251" t="s">
        <v>67163</v>
      </c>
      <c r="C17251" s="1" t="str">
        <f t="shared" si="2570"/>
        <v>21:0797</v>
      </c>
      <c r="D17251" s="1" t="str">
        <f t="shared" ref="D17251:D17261" si="2571">HYPERLINK("http://geochem.nrcan.gc.ca/cdogs/content/svy/svy210224_e.htm", "21:0224")</f>
        <v>21:0224</v>
      </c>
      <c r="E17251" t="s">
        <v>67164</v>
      </c>
      <c r="F17251" t="s">
        <v>67165</v>
      </c>
      <c r="H17251">
        <v>63.513948800000001</v>
      </c>
      <c r="I17251">
        <v>-131.0208159</v>
      </c>
      <c r="J17251" s="1" t="str">
        <f t="shared" ref="J17251:J17261" si="2572">HYPERLINK("http://geochem.nrcan.gc.ca/cdogs/content/kwd/kwd020018_e.htm", "Fluid (stream)")</f>
        <v>Fluid (stream)</v>
      </c>
      <c r="K17251" s="1" t="str">
        <f t="shared" ref="K17251:K17261" si="2573">HYPERLINK("http://geochem.nrcan.gc.ca/cdogs/content/kwd/kwd080007_e.htm", "Untreated Water")</f>
        <v>Untreated Water</v>
      </c>
      <c r="O17251" t="s">
        <v>593</v>
      </c>
      <c r="P17251" t="s">
        <v>4464</v>
      </c>
      <c r="Q17251" t="s">
        <v>46</v>
      </c>
    </row>
    <row r="17252" spans="1:17" hidden="1" x14ac:dyDescent="0.25">
      <c r="A17252" t="s">
        <v>67166</v>
      </c>
      <c r="B17252" t="s">
        <v>67167</v>
      </c>
      <c r="C17252" s="1" t="str">
        <f t="shared" si="2570"/>
        <v>21:0797</v>
      </c>
      <c r="D17252" s="1" t="str">
        <f t="shared" si="2571"/>
        <v>21:0224</v>
      </c>
      <c r="E17252" t="s">
        <v>67168</v>
      </c>
      <c r="F17252" t="s">
        <v>67169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 t="s">
        <v>8030</v>
      </c>
      <c r="P17252" t="s">
        <v>1515</v>
      </c>
      <c r="Q17252" t="s">
        <v>3475</v>
      </c>
    </row>
    <row r="17253" spans="1:17" hidden="1" x14ac:dyDescent="0.25">
      <c r="A17253" t="s">
        <v>67170</v>
      </c>
      <c r="B17253" t="s">
        <v>67171</v>
      </c>
      <c r="C17253" s="1" t="str">
        <f t="shared" si="2570"/>
        <v>21:0797</v>
      </c>
      <c r="D17253" s="1" t="str">
        <f t="shared" si="2571"/>
        <v>21:0224</v>
      </c>
      <c r="E17253" t="s">
        <v>67172</v>
      </c>
      <c r="F17253" t="s">
        <v>67173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 t="s">
        <v>12375</v>
      </c>
      <c r="P17253" t="s">
        <v>391</v>
      </c>
      <c r="Q17253" t="s">
        <v>5130</v>
      </c>
    </row>
    <row r="17254" spans="1:17" hidden="1" x14ac:dyDescent="0.25">
      <c r="A17254" t="s">
        <v>67174</v>
      </c>
      <c r="B17254" t="s">
        <v>67175</v>
      </c>
      <c r="C17254" s="1" t="str">
        <f t="shared" si="2570"/>
        <v>21:0797</v>
      </c>
      <c r="D17254" s="1" t="str">
        <f t="shared" si="2571"/>
        <v>21:0224</v>
      </c>
      <c r="E17254" t="s">
        <v>67176</v>
      </c>
      <c r="F17254" t="s">
        <v>67177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 t="s">
        <v>67178</v>
      </c>
      <c r="P17254" t="s">
        <v>2212</v>
      </c>
      <c r="Q17254" t="s">
        <v>653</v>
      </c>
    </row>
    <row r="17255" spans="1:17" hidden="1" x14ac:dyDescent="0.25">
      <c r="A17255" t="s">
        <v>67179</v>
      </c>
      <c r="B17255" t="s">
        <v>67180</v>
      </c>
      <c r="C17255" s="1" t="str">
        <f t="shared" si="2570"/>
        <v>21:0797</v>
      </c>
      <c r="D17255" s="1" t="str">
        <f t="shared" si="2571"/>
        <v>21:0224</v>
      </c>
      <c r="E17255" t="s">
        <v>67181</v>
      </c>
      <c r="F17255" t="s">
        <v>67182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 t="s">
        <v>6864</v>
      </c>
      <c r="P17255" t="s">
        <v>1515</v>
      </c>
      <c r="Q17255" t="s">
        <v>365</v>
      </c>
    </row>
    <row r="17256" spans="1:17" hidden="1" x14ac:dyDescent="0.25">
      <c r="A17256" t="s">
        <v>67183</v>
      </c>
      <c r="B17256" t="s">
        <v>67184</v>
      </c>
      <c r="C17256" s="1" t="str">
        <f t="shared" si="2570"/>
        <v>21:0797</v>
      </c>
      <c r="D17256" s="1" t="str">
        <f t="shared" si="2571"/>
        <v>21:0224</v>
      </c>
      <c r="E17256" t="s">
        <v>67185</v>
      </c>
      <c r="F17256" t="s">
        <v>67186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 t="s">
        <v>15079</v>
      </c>
      <c r="P17256" t="s">
        <v>1631</v>
      </c>
      <c r="Q17256" t="s">
        <v>5130</v>
      </c>
    </row>
    <row r="17257" spans="1:17" hidden="1" x14ac:dyDescent="0.25">
      <c r="A17257" t="s">
        <v>67187</v>
      </c>
      <c r="B17257" t="s">
        <v>67188</v>
      </c>
      <c r="C17257" s="1" t="str">
        <f t="shared" si="2570"/>
        <v>21:0797</v>
      </c>
      <c r="D17257" s="1" t="str">
        <f t="shared" si="2571"/>
        <v>21:0224</v>
      </c>
      <c r="E17257" t="s">
        <v>67189</v>
      </c>
      <c r="F17257" t="s">
        <v>67190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 t="s">
        <v>67191</v>
      </c>
      <c r="P17257" t="s">
        <v>397</v>
      </c>
      <c r="Q17257" t="s">
        <v>5130</v>
      </c>
    </row>
    <row r="17258" spans="1:17" hidden="1" x14ac:dyDescent="0.25">
      <c r="A17258" t="s">
        <v>67192</v>
      </c>
      <c r="B17258" t="s">
        <v>67193</v>
      </c>
      <c r="C17258" s="1" t="str">
        <f t="shared" si="2570"/>
        <v>21:0797</v>
      </c>
      <c r="D17258" s="1" t="str">
        <f t="shared" si="2571"/>
        <v>21:0224</v>
      </c>
      <c r="E17258" t="s">
        <v>67194</v>
      </c>
      <c r="F17258" t="s">
        <v>67195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 t="s">
        <v>730</v>
      </c>
      <c r="P17258" t="s">
        <v>2212</v>
      </c>
      <c r="Q17258" t="s">
        <v>653</v>
      </c>
    </row>
    <row r="17259" spans="1:17" hidden="1" x14ac:dyDescent="0.25">
      <c r="A17259" t="s">
        <v>67196</v>
      </c>
      <c r="B17259" t="s">
        <v>67197</v>
      </c>
      <c r="C17259" s="1" t="str">
        <f t="shared" si="2570"/>
        <v>21:0797</v>
      </c>
      <c r="D17259" s="1" t="str">
        <f t="shared" si="2571"/>
        <v>21:0224</v>
      </c>
      <c r="E17259" t="s">
        <v>67198</v>
      </c>
      <c r="F17259" t="s">
        <v>67199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 t="s">
        <v>15079</v>
      </c>
      <c r="P17259" t="s">
        <v>3107</v>
      </c>
      <c r="Q17259" t="s">
        <v>5130</v>
      </c>
    </row>
    <row r="17260" spans="1:17" hidden="1" x14ac:dyDescent="0.25">
      <c r="A17260" t="s">
        <v>67200</v>
      </c>
      <c r="B17260" t="s">
        <v>67201</v>
      </c>
      <c r="C17260" s="1" t="str">
        <f t="shared" si="2570"/>
        <v>21:0797</v>
      </c>
      <c r="D17260" s="1" t="str">
        <f t="shared" si="2571"/>
        <v>21:0224</v>
      </c>
      <c r="E17260" t="s">
        <v>67198</v>
      </c>
      <c r="F17260" t="s">
        <v>67202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 t="s">
        <v>15079</v>
      </c>
      <c r="P17260" t="s">
        <v>830</v>
      </c>
      <c r="Q17260" t="s">
        <v>5130</v>
      </c>
    </row>
    <row r="17261" spans="1:17" hidden="1" x14ac:dyDescent="0.25">
      <c r="A17261" t="s">
        <v>67203</v>
      </c>
      <c r="B17261" t="s">
        <v>67204</v>
      </c>
      <c r="C17261" s="1" t="str">
        <f t="shared" si="2570"/>
        <v>21:0797</v>
      </c>
      <c r="D17261" s="1" t="str">
        <f t="shared" si="2571"/>
        <v>21:0224</v>
      </c>
      <c r="E17261" t="s">
        <v>67205</v>
      </c>
      <c r="F17261" t="s">
        <v>67206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 t="s">
        <v>220</v>
      </c>
      <c r="P17261" t="s">
        <v>22</v>
      </c>
      <c r="Q17261" t="s">
        <v>35</v>
      </c>
    </row>
    <row r="17262" spans="1:17" hidden="1" x14ac:dyDescent="0.25">
      <c r="A17262" t="s">
        <v>67207</v>
      </c>
      <c r="B17262" t="s">
        <v>67208</v>
      </c>
      <c r="C17262" s="1" t="str">
        <f t="shared" si="2570"/>
        <v>21:0797</v>
      </c>
      <c r="D17262" s="1" t="str">
        <f>HYPERLINK("http://geochem.nrcan.gc.ca/cdogs/content/svy/svy_e.htm", "")</f>
        <v/>
      </c>
      <c r="G17262" s="1" t="str">
        <f>HYPERLINK("http://geochem.nrcan.gc.ca/cdogs/content/cr_/cr_00088_e.htm", "88")</f>
        <v>88</v>
      </c>
      <c r="J17262" t="s">
        <v>11703</v>
      </c>
      <c r="K17262" t="s">
        <v>11704</v>
      </c>
      <c r="O17262" t="s">
        <v>21</v>
      </c>
      <c r="P17262" t="s">
        <v>1515</v>
      </c>
      <c r="Q17262" t="s">
        <v>5130</v>
      </c>
    </row>
    <row r="17263" spans="1:17" hidden="1" x14ac:dyDescent="0.25">
      <c r="A17263" t="s">
        <v>67209</v>
      </c>
      <c r="B17263" t="s">
        <v>67210</v>
      </c>
      <c r="C17263" s="1" t="str">
        <f t="shared" si="2570"/>
        <v>21:0797</v>
      </c>
      <c r="D17263" s="1" t="str">
        <f t="shared" ref="D17263:D17284" si="2574">HYPERLINK("http://geochem.nrcan.gc.ca/cdogs/content/svy/svy210224_e.htm", "21:0224")</f>
        <v>21:0224</v>
      </c>
      <c r="E17263" t="s">
        <v>67211</v>
      </c>
      <c r="F17263" t="s">
        <v>67212</v>
      </c>
      <c r="H17263">
        <v>63.493173400000003</v>
      </c>
      <c r="I17263">
        <v>-130.2326927</v>
      </c>
      <c r="J17263" s="1" t="str">
        <f t="shared" ref="J17263:J17284" si="2575">HYPERLINK("http://geochem.nrcan.gc.ca/cdogs/content/kwd/kwd020018_e.htm", "Fluid (stream)")</f>
        <v>Fluid (stream)</v>
      </c>
      <c r="K17263" s="1" t="str">
        <f t="shared" ref="K17263:K17284" si="2576">HYPERLINK("http://geochem.nrcan.gc.ca/cdogs/content/kwd/kwd080007_e.htm", "Untreated Water")</f>
        <v>Untreated Water</v>
      </c>
      <c r="O17263" t="s">
        <v>3027</v>
      </c>
      <c r="P17263" t="s">
        <v>356</v>
      </c>
      <c r="Q17263" t="s">
        <v>46</v>
      </c>
    </row>
    <row r="17264" spans="1:17" hidden="1" x14ac:dyDescent="0.25">
      <c r="A17264" t="s">
        <v>67213</v>
      </c>
      <c r="B17264" t="s">
        <v>67214</v>
      </c>
      <c r="C17264" s="1" t="str">
        <f t="shared" si="2570"/>
        <v>21:0797</v>
      </c>
      <c r="D17264" s="1" t="str">
        <f t="shared" si="2574"/>
        <v>21:0224</v>
      </c>
      <c r="E17264" t="s">
        <v>67215</v>
      </c>
      <c r="F17264" t="s">
        <v>67216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 t="s">
        <v>11795</v>
      </c>
      <c r="P17264" t="s">
        <v>1515</v>
      </c>
      <c r="Q17264" t="s">
        <v>5130</v>
      </c>
    </row>
    <row r="17265" spans="1:17" hidden="1" x14ac:dyDescent="0.25">
      <c r="A17265" t="s">
        <v>67217</v>
      </c>
      <c r="B17265" t="s">
        <v>67218</v>
      </c>
      <c r="C17265" s="1" t="str">
        <f t="shared" si="2570"/>
        <v>21:0797</v>
      </c>
      <c r="D17265" s="1" t="str">
        <f t="shared" si="2574"/>
        <v>21:0224</v>
      </c>
      <c r="E17265" t="s">
        <v>67219</v>
      </c>
      <c r="F17265" t="s">
        <v>67220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 t="s">
        <v>14840</v>
      </c>
      <c r="P17265" t="s">
        <v>1515</v>
      </c>
      <c r="Q17265" t="s">
        <v>653</v>
      </c>
    </row>
    <row r="17266" spans="1:17" hidden="1" x14ac:dyDescent="0.25">
      <c r="A17266" t="s">
        <v>67221</v>
      </c>
      <c r="B17266" t="s">
        <v>67222</v>
      </c>
      <c r="C17266" s="1" t="str">
        <f t="shared" si="2570"/>
        <v>21:0797</v>
      </c>
      <c r="D17266" s="1" t="str">
        <f t="shared" si="2574"/>
        <v>21:0224</v>
      </c>
      <c r="E17266" t="s">
        <v>67223</v>
      </c>
      <c r="F17266" t="s">
        <v>67224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 t="s">
        <v>21</v>
      </c>
      <c r="P17266" t="s">
        <v>2943</v>
      </c>
      <c r="Q17266" t="s">
        <v>392</v>
      </c>
    </row>
    <row r="17267" spans="1:17" hidden="1" x14ac:dyDescent="0.25">
      <c r="A17267" t="s">
        <v>67225</v>
      </c>
      <c r="B17267" t="s">
        <v>67226</v>
      </c>
      <c r="C17267" s="1" t="str">
        <f t="shared" si="2570"/>
        <v>21:0797</v>
      </c>
      <c r="D17267" s="1" t="str">
        <f t="shared" si="2574"/>
        <v>21:0224</v>
      </c>
      <c r="E17267" t="s">
        <v>67227</v>
      </c>
      <c r="F17267" t="s">
        <v>67228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 t="s">
        <v>21</v>
      </c>
      <c r="P17267" t="s">
        <v>397</v>
      </c>
      <c r="Q17267" t="s">
        <v>398</v>
      </c>
    </row>
    <row r="17268" spans="1:17" hidden="1" x14ac:dyDescent="0.25">
      <c r="A17268" t="s">
        <v>67229</v>
      </c>
      <c r="B17268" t="s">
        <v>67230</v>
      </c>
      <c r="C17268" s="1" t="str">
        <f t="shared" si="2570"/>
        <v>21:0797</v>
      </c>
      <c r="D17268" s="1" t="str">
        <f t="shared" si="2574"/>
        <v>21:0224</v>
      </c>
      <c r="E17268" t="s">
        <v>67231</v>
      </c>
      <c r="F17268" t="s">
        <v>67232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 t="s">
        <v>551</v>
      </c>
      <c r="P17268" t="s">
        <v>583</v>
      </c>
      <c r="Q17268" t="s">
        <v>23</v>
      </c>
    </row>
    <row r="17269" spans="1:17" hidden="1" x14ac:dyDescent="0.25">
      <c r="A17269" t="s">
        <v>67233</v>
      </c>
      <c r="B17269" t="s">
        <v>67234</v>
      </c>
      <c r="C17269" s="1" t="str">
        <f t="shared" si="2570"/>
        <v>21:0797</v>
      </c>
      <c r="D17269" s="1" t="str">
        <f t="shared" si="2574"/>
        <v>21:0224</v>
      </c>
      <c r="E17269" t="s">
        <v>67235</v>
      </c>
      <c r="F17269" t="s">
        <v>67236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 t="s">
        <v>680</v>
      </c>
      <c r="P17269" t="s">
        <v>391</v>
      </c>
      <c r="Q17269" t="s">
        <v>5130</v>
      </c>
    </row>
    <row r="17270" spans="1:17" hidden="1" x14ac:dyDescent="0.25">
      <c r="A17270" t="s">
        <v>67237</v>
      </c>
      <c r="B17270" t="s">
        <v>67238</v>
      </c>
      <c r="C17270" s="1" t="str">
        <f t="shared" si="2570"/>
        <v>21:0797</v>
      </c>
      <c r="D17270" s="1" t="str">
        <f t="shared" si="2574"/>
        <v>21:0224</v>
      </c>
      <c r="E17270" t="s">
        <v>67239</v>
      </c>
      <c r="F17270" t="s">
        <v>67240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 t="s">
        <v>1818</v>
      </c>
      <c r="P17270" t="s">
        <v>391</v>
      </c>
      <c r="Q17270" t="s">
        <v>3475</v>
      </c>
    </row>
    <row r="17271" spans="1:17" hidden="1" x14ac:dyDescent="0.25">
      <c r="A17271" t="s">
        <v>67241</v>
      </c>
      <c r="B17271" t="s">
        <v>67242</v>
      </c>
      <c r="C17271" s="1" t="str">
        <f t="shared" si="2570"/>
        <v>21:0797</v>
      </c>
      <c r="D17271" s="1" t="str">
        <f t="shared" si="2574"/>
        <v>21:0224</v>
      </c>
      <c r="E17271" t="s">
        <v>67243</v>
      </c>
      <c r="F17271" t="s">
        <v>67244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 t="s">
        <v>327</v>
      </c>
      <c r="P17271" t="s">
        <v>2212</v>
      </c>
      <c r="Q17271" t="s">
        <v>29</v>
      </c>
    </row>
    <row r="17272" spans="1:17" hidden="1" x14ac:dyDescent="0.25">
      <c r="A17272" t="s">
        <v>67245</v>
      </c>
      <c r="B17272" t="s">
        <v>67246</v>
      </c>
      <c r="C17272" s="1" t="str">
        <f t="shared" si="2570"/>
        <v>21:0797</v>
      </c>
      <c r="D17272" s="1" t="str">
        <f t="shared" si="2574"/>
        <v>21:0224</v>
      </c>
      <c r="E17272" t="s">
        <v>67247</v>
      </c>
      <c r="F17272" t="s">
        <v>67248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 t="s">
        <v>21</v>
      </c>
      <c r="P17272" t="s">
        <v>22</v>
      </c>
      <c r="Q17272" t="s">
        <v>198</v>
      </c>
    </row>
    <row r="17273" spans="1:17" hidden="1" x14ac:dyDescent="0.25">
      <c r="A17273" t="s">
        <v>67249</v>
      </c>
      <c r="B17273" t="s">
        <v>67250</v>
      </c>
      <c r="C17273" s="1" t="str">
        <f t="shared" si="2570"/>
        <v>21:0797</v>
      </c>
      <c r="D17273" s="1" t="str">
        <f t="shared" si="2574"/>
        <v>21:0224</v>
      </c>
      <c r="E17273" t="s">
        <v>67251</v>
      </c>
      <c r="F17273" t="s">
        <v>67252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 t="s">
        <v>3065</v>
      </c>
      <c r="P17273" t="s">
        <v>2212</v>
      </c>
      <c r="Q17273" t="s">
        <v>398</v>
      </c>
    </row>
    <row r="17274" spans="1:17" hidden="1" x14ac:dyDescent="0.25">
      <c r="A17274" t="s">
        <v>67253</v>
      </c>
      <c r="B17274" t="s">
        <v>67254</v>
      </c>
      <c r="C17274" s="1" t="str">
        <f t="shared" si="2570"/>
        <v>21:0797</v>
      </c>
      <c r="D17274" s="1" t="str">
        <f t="shared" si="2574"/>
        <v>21:0224</v>
      </c>
      <c r="E17274" t="s">
        <v>67255</v>
      </c>
      <c r="F17274" t="s">
        <v>67256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 t="s">
        <v>4148</v>
      </c>
      <c r="P17274" t="s">
        <v>2212</v>
      </c>
      <c r="Q17274" t="s">
        <v>4049</v>
      </c>
    </row>
    <row r="17275" spans="1:17" hidden="1" x14ac:dyDescent="0.25">
      <c r="A17275" t="s">
        <v>67257</v>
      </c>
      <c r="B17275" t="s">
        <v>67258</v>
      </c>
      <c r="C17275" s="1" t="str">
        <f t="shared" si="2570"/>
        <v>21:0797</v>
      </c>
      <c r="D17275" s="1" t="str">
        <f t="shared" si="2574"/>
        <v>21:0224</v>
      </c>
      <c r="E17275" t="s">
        <v>67259</v>
      </c>
      <c r="F17275" t="s">
        <v>67260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 t="s">
        <v>14250</v>
      </c>
      <c r="P17275" t="s">
        <v>2212</v>
      </c>
      <c r="Q17275" t="s">
        <v>3475</v>
      </c>
    </row>
    <row r="17276" spans="1:17" hidden="1" x14ac:dyDescent="0.25">
      <c r="A17276" t="s">
        <v>67261</v>
      </c>
      <c r="B17276" t="s">
        <v>67262</v>
      </c>
      <c r="C17276" s="1" t="str">
        <f t="shared" si="2570"/>
        <v>21:0797</v>
      </c>
      <c r="D17276" s="1" t="str">
        <f t="shared" si="2574"/>
        <v>21:0224</v>
      </c>
      <c r="E17276" t="s">
        <v>67263</v>
      </c>
      <c r="F17276" t="s">
        <v>67264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 t="s">
        <v>21</v>
      </c>
      <c r="P17276" t="s">
        <v>22</v>
      </c>
      <c r="Q17276" t="s">
        <v>59</v>
      </c>
    </row>
    <row r="17277" spans="1:17" hidden="1" x14ac:dyDescent="0.25">
      <c r="A17277" t="s">
        <v>67265</v>
      </c>
      <c r="B17277" t="s">
        <v>67266</v>
      </c>
      <c r="C17277" s="1" t="str">
        <f t="shared" si="2570"/>
        <v>21:0797</v>
      </c>
      <c r="D17277" s="1" t="str">
        <f t="shared" si="2574"/>
        <v>21:0224</v>
      </c>
      <c r="E17277" t="s">
        <v>67267</v>
      </c>
      <c r="F17277" t="s">
        <v>67268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 t="s">
        <v>2379</v>
      </c>
      <c r="P17277" t="s">
        <v>22</v>
      </c>
      <c r="Q17277" t="s">
        <v>103</v>
      </c>
    </row>
    <row r="17278" spans="1:17" hidden="1" x14ac:dyDescent="0.25">
      <c r="A17278" t="s">
        <v>67269</v>
      </c>
      <c r="B17278" t="s">
        <v>67270</v>
      </c>
      <c r="C17278" s="1" t="str">
        <f t="shared" si="2570"/>
        <v>21:0797</v>
      </c>
      <c r="D17278" s="1" t="str">
        <f t="shared" si="2574"/>
        <v>21:0224</v>
      </c>
      <c r="E17278" t="s">
        <v>67271</v>
      </c>
      <c r="F17278" t="s">
        <v>67272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 t="s">
        <v>42667</v>
      </c>
      <c r="P17278" t="s">
        <v>1515</v>
      </c>
      <c r="Q17278" t="s">
        <v>5130</v>
      </c>
    </row>
    <row r="17279" spans="1:17" hidden="1" x14ac:dyDescent="0.25">
      <c r="A17279" t="s">
        <v>67273</v>
      </c>
      <c r="B17279" t="s">
        <v>67274</v>
      </c>
      <c r="C17279" s="1" t="str">
        <f t="shared" si="2570"/>
        <v>21:0797</v>
      </c>
      <c r="D17279" s="1" t="str">
        <f t="shared" si="2574"/>
        <v>21:0224</v>
      </c>
      <c r="E17279" t="s">
        <v>67275</v>
      </c>
      <c r="F17279" t="s">
        <v>67276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 t="s">
        <v>67277</v>
      </c>
      <c r="P17279" t="s">
        <v>658</v>
      </c>
      <c r="Q17279" t="s">
        <v>5130</v>
      </c>
    </row>
    <row r="17280" spans="1:17" hidden="1" x14ac:dyDescent="0.25">
      <c r="A17280" t="s">
        <v>67278</v>
      </c>
      <c r="B17280" t="s">
        <v>67279</v>
      </c>
      <c r="C17280" s="1" t="str">
        <f t="shared" si="2570"/>
        <v>21:0797</v>
      </c>
      <c r="D17280" s="1" t="str">
        <f t="shared" si="2574"/>
        <v>21:0224</v>
      </c>
      <c r="E17280" t="s">
        <v>67275</v>
      </c>
      <c r="F17280" t="s">
        <v>67280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 t="s">
        <v>67281</v>
      </c>
      <c r="P17280" t="s">
        <v>631</v>
      </c>
      <c r="Q17280" t="s">
        <v>5130</v>
      </c>
    </row>
    <row r="17281" spans="1:17" hidden="1" x14ac:dyDescent="0.25">
      <c r="A17281" t="s">
        <v>67282</v>
      </c>
      <c r="B17281" t="s">
        <v>67283</v>
      </c>
      <c r="C17281" s="1" t="str">
        <f t="shared" si="2570"/>
        <v>21:0797</v>
      </c>
      <c r="D17281" s="1" t="str">
        <f t="shared" si="2574"/>
        <v>21:0224</v>
      </c>
      <c r="E17281" t="s">
        <v>67284</v>
      </c>
      <c r="F17281" t="s">
        <v>67285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 t="s">
        <v>15855</v>
      </c>
      <c r="P17281" t="s">
        <v>1515</v>
      </c>
      <c r="Q17281" t="s">
        <v>5130</v>
      </c>
    </row>
    <row r="17282" spans="1:17" hidden="1" x14ac:dyDescent="0.25">
      <c r="A17282" t="s">
        <v>67286</v>
      </c>
      <c r="B17282" t="s">
        <v>67287</v>
      </c>
      <c r="C17282" s="1" t="str">
        <f t="shared" si="2570"/>
        <v>21:0797</v>
      </c>
      <c r="D17282" s="1" t="str">
        <f t="shared" si="2574"/>
        <v>21:0224</v>
      </c>
      <c r="E17282" t="s">
        <v>67288</v>
      </c>
      <c r="F17282" t="s">
        <v>67289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 t="s">
        <v>44627</v>
      </c>
      <c r="P17282" t="s">
        <v>1515</v>
      </c>
      <c r="Q17282" t="s">
        <v>5130</v>
      </c>
    </row>
    <row r="17283" spans="1:17" hidden="1" x14ac:dyDescent="0.25">
      <c r="A17283" t="s">
        <v>67290</v>
      </c>
      <c r="B17283" t="s">
        <v>67291</v>
      </c>
      <c r="C17283" s="1" t="str">
        <f t="shared" si="2570"/>
        <v>21:0797</v>
      </c>
      <c r="D17283" s="1" t="str">
        <f t="shared" si="2574"/>
        <v>21:0224</v>
      </c>
      <c r="E17283" t="s">
        <v>67292</v>
      </c>
      <c r="F17283" t="s">
        <v>67293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 t="s">
        <v>22006</v>
      </c>
      <c r="P17283" t="s">
        <v>2943</v>
      </c>
      <c r="Q17283" t="s">
        <v>5130</v>
      </c>
    </row>
    <row r="17284" spans="1:17" hidden="1" x14ac:dyDescent="0.25">
      <c r="A17284" t="s">
        <v>67294</v>
      </c>
      <c r="B17284" t="s">
        <v>67295</v>
      </c>
      <c r="C17284" s="1" t="str">
        <f t="shared" si="2570"/>
        <v>21:0797</v>
      </c>
      <c r="D17284" s="1" t="str">
        <f t="shared" si="2574"/>
        <v>21:0224</v>
      </c>
      <c r="E17284" t="s">
        <v>67296</v>
      </c>
      <c r="F17284" t="s">
        <v>67297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 t="s">
        <v>16522</v>
      </c>
      <c r="P17284" t="s">
        <v>1631</v>
      </c>
      <c r="Q17284" t="s">
        <v>3475</v>
      </c>
    </row>
    <row r="17285" spans="1:17" hidden="1" x14ac:dyDescent="0.25">
      <c r="A17285" t="s">
        <v>67298</v>
      </c>
      <c r="B17285" t="s">
        <v>67299</v>
      </c>
      <c r="C17285" s="1" t="str">
        <f t="shared" si="2570"/>
        <v>21:0797</v>
      </c>
      <c r="D17285" s="1" t="str">
        <f>HYPERLINK("http://geochem.nrcan.gc.ca/cdogs/content/svy/svy_e.htm", "")</f>
        <v/>
      </c>
      <c r="G17285" s="1" t="str">
        <f>HYPERLINK("http://geochem.nrcan.gc.ca/cdogs/content/cr_/cr_00087_e.htm", "87")</f>
        <v>87</v>
      </c>
      <c r="J17285" t="s">
        <v>11703</v>
      </c>
      <c r="K17285" t="s">
        <v>11704</v>
      </c>
      <c r="O17285" t="s">
        <v>7860</v>
      </c>
      <c r="P17285" t="s">
        <v>2943</v>
      </c>
      <c r="Q17285" t="s">
        <v>365</v>
      </c>
    </row>
    <row r="17286" spans="1:17" hidden="1" x14ac:dyDescent="0.25">
      <c r="A17286" t="s">
        <v>67300</v>
      </c>
      <c r="B17286" t="s">
        <v>67301</v>
      </c>
      <c r="C17286" s="1" t="str">
        <f t="shared" si="2570"/>
        <v>21:0797</v>
      </c>
      <c r="D17286" s="1" t="str">
        <f t="shared" ref="D17286:D17302" si="2577">HYPERLINK("http://geochem.nrcan.gc.ca/cdogs/content/svy/svy210224_e.htm", "21:0224")</f>
        <v>21:0224</v>
      </c>
      <c r="E17286" t="s">
        <v>67302</v>
      </c>
      <c r="F17286" t="s">
        <v>67303</v>
      </c>
      <c r="H17286">
        <v>63.823576299999999</v>
      </c>
      <c r="I17286">
        <v>-130.37828339999999</v>
      </c>
      <c r="J17286" s="1" t="str">
        <f t="shared" ref="J17286:J17302" si="2578">HYPERLINK("http://geochem.nrcan.gc.ca/cdogs/content/kwd/kwd020018_e.htm", "Fluid (stream)")</f>
        <v>Fluid (stream)</v>
      </c>
      <c r="K17286" s="1" t="str">
        <f t="shared" ref="K17286:K17302" si="2579">HYPERLINK("http://geochem.nrcan.gc.ca/cdogs/content/kwd/kwd080007_e.htm", "Untreated Water")</f>
        <v>Untreated Water</v>
      </c>
      <c r="O17286" t="s">
        <v>17169</v>
      </c>
      <c r="P17286" t="s">
        <v>3107</v>
      </c>
      <c r="Q17286" t="s">
        <v>5130</v>
      </c>
    </row>
    <row r="17287" spans="1:17" hidden="1" x14ac:dyDescent="0.25">
      <c r="A17287" t="s">
        <v>67304</v>
      </c>
      <c r="B17287" t="s">
        <v>67305</v>
      </c>
      <c r="C17287" s="1" t="str">
        <f t="shared" si="2570"/>
        <v>21:0797</v>
      </c>
      <c r="D17287" s="1" t="str">
        <f t="shared" si="2577"/>
        <v>21:0224</v>
      </c>
      <c r="E17287" t="s">
        <v>67306</v>
      </c>
      <c r="F17287" t="s">
        <v>67307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 t="s">
        <v>365</v>
      </c>
      <c r="P17287" t="s">
        <v>2212</v>
      </c>
      <c r="Q17287" t="s">
        <v>653</v>
      </c>
    </row>
    <row r="17288" spans="1:17" hidden="1" x14ac:dyDescent="0.25">
      <c r="A17288" t="s">
        <v>67308</v>
      </c>
      <c r="B17288" t="s">
        <v>67309</v>
      </c>
      <c r="C17288" s="1" t="str">
        <f t="shared" si="2570"/>
        <v>21:0797</v>
      </c>
      <c r="D17288" s="1" t="str">
        <f t="shared" si="2577"/>
        <v>21:0224</v>
      </c>
      <c r="E17288" t="s">
        <v>67310</v>
      </c>
      <c r="F17288" t="s">
        <v>67311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 t="s">
        <v>10710</v>
      </c>
      <c r="P17288" t="s">
        <v>391</v>
      </c>
      <c r="Q17288" t="s">
        <v>5130</v>
      </c>
    </row>
    <row r="17289" spans="1:17" hidden="1" x14ac:dyDescent="0.25">
      <c r="A17289" t="s">
        <v>67312</v>
      </c>
      <c r="B17289" t="s">
        <v>67313</v>
      </c>
      <c r="C17289" s="1" t="str">
        <f t="shared" si="2570"/>
        <v>21:0797</v>
      </c>
      <c r="D17289" s="1" t="str">
        <f t="shared" si="2577"/>
        <v>21:0224</v>
      </c>
      <c r="E17289" t="s">
        <v>67314</v>
      </c>
      <c r="F17289" t="s">
        <v>67315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 t="s">
        <v>12387</v>
      </c>
      <c r="P17289" t="s">
        <v>636</v>
      </c>
      <c r="Q17289" t="s">
        <v>3475</v>
      </c>
    </row>
    <row r="17290" spans="1:17" hidden="1" x14ac:dyDescent="0.25">
      <c r="A17290" t="s">
        <v>67316</v>
      </c>
      <c r="B17290" t="s">
        <v>67317</v>
      </c>
      <c r="C17290" s="1" t="str">
        <f t="shared" si="2570"/>
        <v>21:0797</v>
      </c>
      <c r="D17290" s="1" t="str">
        <f t="shared" si="2577"/>
        <v>21:0224</v>
      </c>
      <c r="E17290" t="s">
        <v>67318</v>
      </c>
      <c r="F17290" t="s">
        <v>67319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 t="s">
        <v>6000</v>
      </c>
      <c r="P17290" t="s">
        <v>1631</v>
      </c>
      <c r="Q17290" t="s">
        <v>3475</v>
      </c>
    </row>
    <row r="17291" spans="1:17" hidden="1" x14ac:dyDescent="0.25">
      <c r="A17291" t="s">
        <v>67320</v>
      </c>
      <c r="B17291" t="s">
        <v>67321</v>
      </c>
      <c r="C17291" s="1" t="str">
        <f t="shared" si="2570"/>
        <v>21:0797</v>
      </c>
      <c r="D17291" s="1" t="str">
        <f t="shared" si="2577"/>
        <v>21:0224</v>
      </c>
      <c r="E17291" t="s">
        <v>67322</v>
      </c>
      <c r="F17291" t="s">
        <v>67323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 t="s">
        <v>19732</v>
      </c>
      <c r="P17291" t="s">
        <v>1598</v>
      </c>
      <c r="Q17291" t="s">
        <v>3475</v>
      </c>
    </row>
    <row r="17292" spans="1:17" hidden="1" x14ac:dyDescent="0.25">
      <c r="A17292" t="s">
        <v>67324</v>
      </c>
      <c r="B17292" t="s">
        <v>67325</v>
      </c>
      <c r="C17292" s="1" t="str">
        <f t="shared" si="2570"/>
        <v>21:0797</v>
      </c>
      <c r="D17292" s="1" t="str">
        <f t="shared" si="2577"/>
        <v>21:0224</v>
      </c>
      <c r="E17292" t="s">
        <v>67326</v>
      </c>
      <c r="F17292" t="s">
        <v>67327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 t="s">
        <v>689</v>
      </c>
      <c r="P17292" t="s">
        <v>2943</v>
      </c>
      <c r="Q17292" t="s">
        <v>3475</v>
      </c>
    </row>
    <row r="17293" spans="1:17" hidden="1" x14ac:dyDescent="0.25">
      <c r="A17293" t="s">
        <v>67328</v>
      </c>
      <c r="B17293" t="s">
        <v>67329</v>
      </c>
      <c r="C17293" s="1" t="str">
        <f t="shared" si="2570"/>
        <v>21:0797</v>
      </c>
      <c r="D17293" s="1" t="str">
        <f t="shared" si="2577"/>
        <v>21:0224</v>
      </c>
      <c r="E17293" t="s">
        <v>67330</v>
      </c>
      <c r="F17293" t="s">
        <v>67331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 t="s">
        <v>3827</v>
      </c>
      <c r="P17293" t="s">
        <v>1515</v>
      </c>
      <c r="Q17293" t="s">
        <v>398</v>
      </c>
    </row>
    <row r="17294" spans="1:17" hidden="1" x14ac:dyDescent="0.25">
      <c r="A17294" t="s">
        <v>67332</v>
      </c>
      <c r="B17294" t="s">
        <v>67333</v>
      </c>
      <c r="C17294" s="1" t="str">
        <f t="shared" si="2570"/>
        <v>21:0797</v>
      </c>
      <c r="D17294" s="1" t="str">
        <f t="shared" si="2577"/>
        <v>21:0224</v>
      </c>
      <c r="E17294" t="s">
        <v>67330</v>
      </c>
      <c r="F17294" t="s">
        <v>67334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 t="s">
        <v>16988</v>
      </c>
      <c r="P17294" t="s">
        <v>2943</v>
      </c>
      <c r="Q17294" t="s">
        <v>398</v>
      </c>
    </row>
    <row r="17295" spans="1:17" hidden="1" x14ac:dyDescent="0.25">
      <c r="A17295" t="s">
        <v>67335</v>
      </c>
      <c r="B17295" t="s">
        <v>67336</v>
      </c>
      <c r="C17295" s="1" t="str">
        <f t="shared" si="2570"/>
        <v>21:0797</v>
      </c>
      <c r="D17295" s="1" t="str">
        <f t="shared" si="2577"/>
        <v>21:0224</v>
      </c>
      <c r="E17295" t="s">
        <v>67337</v>
      </c>
      <c r="F17295" t="s">
        <v>67338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 t="s">
        <v>1818</v>
      </c>
      <c r="P17295" t="s">
        <v>7960</v>
      </c>
      <c r="Q17295" t="s">
        <v>398</v>
      </c>
    </row>
    <row r="17296" spans="1:17" hidden="1" x14ac:dyDescent="0.25">
      <c r="A17296" t="s">
        <v>67339</v>
      </c>
      <c r="B17296" t="s">
        <v>67340</v>
      </c>
      <c r="C17296" s="1" t="str">
        <f t="shared" si="2570"/>
        <v>21:0797</v>
      </c>
      <c r="D17296" s="1" t="str">
        <f t="shared" si="2577"/>
        <v>21:0224</v>
      </c>
      <c r="E17296" t="s">
        <v>67341</v>
      </c>
      <c r="F17296" t="s">
        <v>67342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 t="s">
        <v>21</v>
      </c>
      <c r="P17296" t="s">
        <v>5368</v>
      </c>
      <c r="Q17296" t="s">
        <v>16522</v>
      </c>
    </row>
    <row r="17297" spans="1:17" hidden="1" x14ac:dyDescent="0.25">
      <c r="A17297" t="s">
        <v>67343</v>
      </c>
      <c r="B17297" t="s">
        <v>67344</v>
      </c>
      <c r="C17297" s="1" t="str">
        <f t="shared" si="2570"/>
        <v>21:0797</v>
      </c>
      <c r="D17297" s="1" t="str">
        <f t="shared" si="2577"/>
        <v>21:0224</v>
      </c>
      <c r="E17297" t="s">
        <v>67345</v>
      </c>
      <c r="F17297" t="s">
        <v>67346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 t="s">
        <v>667</v>
      </c>
      <c r="P17297" t="s">
        <v>17680</v>
      </c>
      <c r="Q17297" t="s">
        <v>653</v>
      </c>
    </row>
    <row r="17298" spans="1:17" hidden="1" x14ac:dyDescent="0.25">
      <c r="A17298" t="s">
        <v>67347</v>
      </c>
      <c r="B17298" t="s">
        <v>67348</v>
      </c>
      <c r="C17298" s="1" t="str">
        <f t="shared" si="2570"/>
        <v>21:0797</v>
      </c>
      <c r="D17298" s="1" t="str">
        <f t="shared" si="2577"/>
        <v>21:0224</v>
      </c>
      <c r="E17298" t="s">
        <v>67349</v>
      </c>
      <c r="F17298" t="s">
        <v>67350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 t="s">
        <v>10145</v>
      </c>
      <c r="P17298" t="s">
        <v>4455</v>
      </c>
      <c r="Q17298" t="s">
        <v>5130</v>
      </c>
    </row>
    <row r="17299" spans="1:17" hidden="1" x14ac:dyDescent="0.25">
      <c r="A17299" t="s">
        <v>67351</v>
      </c>
      <c r="B17299" t="s">
        <v>67352</v>
      </c>
      <c r="C17299" s="1" t="str">
        <f t="shared" si="2570"/>
        <v>21:0797</v>
      </c>
      <c r="D17299" s="1" t="str">
        <f t="shared" si="2577"/>
        <v>21:0224</v>
      </c>
      <c r="E17299" t="s">
        <v>67353</v>
      </c>
      <c r="F17299" t="s">
        <v>67354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 t="s">
        <v>12387</v>
      </c>
      <c r="P17299" t="s">
        <v>47662</v>
      </c>
      <c r="Q17299" t="s">
        <v>398</v>
      </c>
    </row>
    <row r="17300" spans="1:17" hidden="1" x14ac:dyDescent="0.25">
      <c r="A17300" t="s">
        <v>67355</v>
      </c>
      <c r="B17300" t="s">
        <v>67356</v>
      </c>
      <c r="C17300" s="1" t="str">
        <f t="shared" ref="C17300:C17363" si="2580">HYPERLINK("http://geochem.nrcan.gc.ca/cdogs/content/bdl/bdl210797_e.htm", "21:0797")</f>
        <v>21:0797</v>
      </c>
      <c r="D17300" s="1" t="str">
        <f t="shared" si="2577"/>
        <v>21:0224</v>
      </c>
      <c r="E17300" t="s">
        <v>67357</v>
      </c>
      <c r="F17300" t="s">
        <v>67358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 t="s">
        <v>56917</v>
      </c>
      <c r="P17300" t="s">
        <v>67359</v>
      </c>
      <c r="Q17300" t="s">
        <v>392</v>
      </c>
    </row>
    <row r="17301" spans="1:17" hidden="1" x14ac:dyDescent="0.25">
      <c r="A17301" t="s">
        <v>67360</v>
      </c>
      <c r="B17301" t="s">
        <v>67361</v>
      </c>
      <c r="C17301" s="1" t="str">
        <f t="shared" si="2580"/>
        <v>21:0797</v>
      </c>
      <c r="D17301" s="1" t="str">
        <f t="shared" si="2577"/>
        <v>21:0224</v>
      </c>
      <c r="E17301" t="s">
        <v>67362</v>
      </c>
      <c r="F17301" t="s">
        <v>67363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 t="s">
        <v>5793</v>
      </c>
      <c r="P17301" t="s">
        <v>631</v>
      </c>
      <c r="Q17301" t="s">
        <v>522</v>
      </c>
    </row>
    <row r="17302" spans="1:17" hidden="1" x14ac:dyDescent="0.25">
      <c r="A17302" t="s">
        <v>67364</v>
      </c>
      <c r="B17302" t="s">
        <v>67365</v>
      </c>
      <c r="C17302" s="1" t="str">
        <f t="shared" si="2580"/>
        <v>21:0797</v>
      </c>
      <c r="D17302" s="1" t="str">
        <f t="shared" si="2577"/>
        <v>21:0224</v>
      </c>
      <c r="E17302" t="s">
        <v>67366</v>
      </c>
      <c r="F17302" t="s">
        <v>67367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 t="s">
        <v>21</v>
      </c>
      <c r="P17302" t="s">
        <v>7960</v>
      </c>
      <c r="Q17302" t="s">
        <v>365</v>
      </c>
    </row>
    <row r="17303" spans="1:17" hidden="1" x14ac:dyDescent="0.25">
      <c r="A17303" t="s">
        <v>67368</v>
      </c>
      <c r="B17303" t="s">
        <v>67369</v>
      </c>
      <c r="C17303" s="1" t="str">
        <f t="shared" si="2580"/>
        <v>21:0797</v>
      </c>
      <c r="D17303" s="1" t="str">
        <f>HYPERLINK("http://geochem.nrcan.gc.ca/cdogs/content/svy/svy_e.htm", "")</f>
        <v/>
      </c>
      <c r="G17303" s="1" t="str">
        <f>HYPERLINK("http://geochem.nrcan.gc.ca/cdogs/content/cr_/cr_00087_e.htm", "87")</f>
        <v>87</v>
      </c>
      <c r="J17303" t="s">
        <v>11703</v>
      </c>
      <c r="K17303" t="s">
        <v>11704</v>
      </c>
      <c r="O17303" t="s">
        <v>3419</v>
      </c>
      <c r="P17303" t="s">
        <v>1515</v>
      </c>
      <c r="Q17303" t="s">
        <v>23</v>
      </c>
    </row>
    <row r="17304" spans="1:17" hidden="1" x14ac:dyDescent="0.25">
      <c r="A17304" t="s">
        <v>67370</v>
      </c>
      <c r="B17304" t="s">
        <v>67371</v>
      </c>
      <c r="C17304" s="1" t="str">
        <f t="shared" si="2580"/>
        <v>21:0797</v>
      </c>
      <c r="D17304" s="1" t="str">
        <f t="shared" ref="D17304:D17324" si="2581">HYPERLINK("http://geochem.nrcan.gc.ca/cdogs/content/svy/svy210224_e.htm", "21:0224")</f>
        <v>21:0224</v>
      </c>
      <c r="E17304" t="s">
        <v>67372</v>
      </c>
      <c r="F17304" t="s">
        <v>67373</v>
      </c>
      <c r="H17304">
        <v>63.778182700000002</v>
      </c>
      <c r="I17304">
        <v>-130.20214910000001</v>
      </c>
      <c r="J17304" s="1" t="str">
        <f t="shared" ref="J17304:J17324" si="2582">HYPERLINK("http://geochem.nrcan.gc.ca/cdogs/content/kwd/kwd020018_e.htm", "Fluid (stream)")</f>
        <v>Fluid (stream)</v>
      </c>
      <c r="K17304" s="1" t="str">
        <f t="shared" ref="K17304:K17324" si="2583">HYPERLINK("http://geochem.nrcan.gc.ca/cdogs/content/kwd/kwd080007_e.htm", "Untreated Water")</f>
        <v>Untreated Water</v>
      </c>
      <c r="O17304" t="s">
        <v>236</v>
      </c>
      <c r="P17304" t="s">
        <v>6378</v>
      </c>
      <c r="Q17304" t="s">
        <v>365</v>
      </c>
    </row>
    <row r="17305" spans="1:17" hidden="1" x14ac:dyDescent="0.25">
      <c r="A17305" t="s">
        <v>67374</v>
      </c>
      <c r="B17305" t="s">
        <v>67375</v>
      </c>
      <c r="C17305" s="1" t="str">
        <f t="shared" si="2580"/>
        <v>21:0797</v>
      </c>
      <c r="D17305" s="1" t="str">
        <f t="shared" si="2581"/>
        <v>21:0224</v>
      </c>
      <c r="E17305" t="s">
        <v>67376</v>
      </c>
      <c r="F17305" t="s">
        <v>67377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 t="s">
        <v>16522</v>
      </c>
      <c r="P17305" t="s">
        <v>1631</v>
      </c>
      <c r="Q17305" t="s">
        <v>653</v>
      </c>
    </row>
    <row r="17306" spans="1:17" hidden="1" x14ac:dyDescent="0.25">
      <c r="A17306" t="s">
        <v>67378</v>
      </c>
      <c r="B17306" t="s">
        <v>67379</v>
      </c>
      <c r="C17306" s="1" t="str">
        <f t="shared" si="2580"/>
        <v>21:0797</v>
      </c>
      <c r="D17306" s="1" t="str">
        <f t="shared" si="2581"/>
        <v>21:0224</v>
      </c>
      <c r="E17306" t="s">
        <v>67380</v>
      </c>
      <c r="F17306" t="s">
        <v>67381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 t="s">
        <v>16522</v>
      </c>
      <c r="P17306" t="s">
        <v>397</v>
      </c>
      <c r="Q17306" t="s">
        <v>5130</v>
      </c>
    </row>
    <row r="17307" spans="1:17" hidden="1" x14ac:dyDescent="0.25">
      <c r="A17307" t="s">
        <v>67382</v>
      </c>
      <c r="B17307" t="s">
        <v>67383</v>
      </c>
      <c r="C17307" s="1" t="str">
        <f t="shared" si="2580"/>
        <v>21:0797</v>
      </c>
      <c r="D17307" s="1" t="str">
        <f t="shared" si="2581"/>
        <v>21:0224</v>
      </c>
      <c r="E17307" t="s">
        <v>67384</v>
      </c>
      <c r="F17307" t="s">
        <v>67385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 t="s">
        <v>67386</v>
      </c>
      <c r="P17307" t="s">
        <v>391</v>
      </c>
      <c r="Q17307" t="s">
        <v>653</v>
      </c>
    </row>
    <row r="17308" spans="1:17" hidden="1" x14ac:dyDescent="0.25">
      <c r="A17308" t="s">
        <v>67387</v>
      </c>
      <c r="B17308" t="s">
        <v>67388</v>
      </c>
      <c r="C17308" s="1" t="str">
        <f t="shared" si="2580"/>
        <v>21:0797</v>
      </c>
      <c r="D17308" s="1" t="str">
        <f t="shared" si="2581"/>
        <v>21:0224</v>
      </c>
      <c r="E17308" t="s">
        <v>67389</v>
      </c>
      <c r="F17308" t="s">
        <v>67390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 t="s">
        <v>67391</v>
      </c>
      <c r="P17308" t="s">
        <v>1631</v>
      </c>
      <c r="Q17308" t="s">
        <v>653</v>
      </c>
    </row>
    <row r="17309" spans="1:17" hidden="1" x14ac:dyDescent="0.25">
      <c r="A17309" t="s">
        <v>67392</v>
      </c>
      <c r="B17309" t="s">
        <v>67393</v>
      </c>
      <c r="C17309" s="1" t="str">
        <f t="shared" si="2580"/>
        <v>21:0797</v>
      </c>
      <c r="D17309" s="1" t="str">
        <f t="shared" si="2581"/>
        <v>21:0224</v>
      </c>
      <c r="E17309" t="s">
        <v>67394</v>
      </c>
      <c r="F17309" t="s">
        <v>67395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 t="s">
        <v>67396</v>
      </c>
      <c r="P17309" t="s">
        <v>1598</v>
      </c>
      <c r="Q17309" t="s">
        <v>653</v>
      </c>
    </row>
    <row r="17310" spans="1:17" hidden="1" x14ac:dyDescent="0.25">
      <c r="A17310" t="s">
        <v>67397</v>
      </c>
      <c r="B17310" t="s">
        <v>67398</v>
      </c>
      <c r="C17310" s="1" t="str">
        <f t="shared" si="2580"/>
        <v>21:0797</v>
      </c>
      <c r="D17310" s="1" t="str">
        <f t="shared" si="2581"/>
        <v>21:0224</v>
      </c>
      <c r="E17310" t="s">
        <v>67399</v>
      </c>
      <c r="F17310" t="s">
        <v>67400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 t="s">
        <v>67401</v>
      </c>
      <c r="P17310" t="s">
        <v>1598</v>
      </c>
      <c r="Q17310" t="s">
        <v>653</v>
      </c>
    </row>
    <row r="17311" spans="1:17" hidden="1" x14ac:dyDescent="0.25">
      <c r="A17311" t="s">
        <v>67402</v>
      </c>
      <c r="B17311" t="s">
        <v>67403</v>
      </c>
      <c r="C17311" s="1" t="str">
        <f t="shared" si="2580"/>
        <v>21:0797</v>
      </c>
      <c r="D17311" s="1" t="str">
        <f t="shared" si="2581"/>
        <v>21:0224</v>
      </c>
      <c r="E17311" t="s">
        <v>67404</v>
      </c>
      <c r="F17311" t="s">
        <v>67405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 t="s">
        <v>14765</v>
      </c>
      <c r="P17311" t="s">
        <v>583</v>
      </c>
      <c r="Q17311" t="s">
        <v>5130</v>
      </c>
    </row>
    <row r="17312" spans="1:17" hidden="1" x14ac:dyDescent="0.25">
      <c r="A17312" t="s">
        <v>67406</v>
      </c>
      <c r="B17312" t="s">
        <v>67407</v>
      </c>
      <c r="C17312" s="1" t="str">
        <f t="shared" si="2580"/>
        <v>21:0797</v>
      </c>
      <c r="D17312" s="1" t="str">
        <f t="shared" si="2581"/>
        <v>21:0224</v>
      </c>
      <c r="E17312" t="s">
        <v>67404</v>
      </c>
      <c r="F17312" t="s">
        <v>67408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 t="s">
        <v>14765</v>
      </c>
      <c r="P17312" t="s">
        <v>22</v>
      </c>
      <c r="Q17312" t="s">
        <v>5130</v>
      </c>
    </row>
    <row r="17313" spans="1:17" hidden="1" x14ac:dyDescent="0.25">
      <c r="A17313" t="s">
        <v>67409</v>
      </c>
      <c r="B17313" t="s">
        <v>67410</v>
      </c>
      <c r="C17313" s="1" t="str">
        <f t="shared" si="2580"/>
        <v>21:0797</v>
      </c>
      <c r="D17313" s="1" t="str">
        <f t="shared" si="2581"/>
        <v>21:0224</v>
      </c>
      <c r="E17313" t="s">
        <v>67411</v>
      </c>
      <c r="F17313" t="s">
        <v>67412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 t="s">
        <v>730</v>
      </c>
      <c r="P17313" t="s">
        <v>22</v>
      </c>
      <c r="Q17313" t="s">
        <v>5130</v>
      </c>
    </row>
    <row r="17314" spans="1:17" hidden="1" x14ac:dyDescent="0.25">
      <c r="A17314" t="s">
        <v>67413</v>
      </c>
      <c r="B17314" t="s">
        <v>67414</v>
      </c>
      <c r="C17314" s="1" t="str">
        <f t="shared" si="2580"/>
        <v>21:0797</v>
      </c>
      <c r="D17314" s="1" t="str">
        <f t="shared" si="2581"/>
        <v>21:0224</v>
      </c>
      <c r="E17314" t="s">
        <v>67415</v>
      </c>
      <c r="F17314" t="s">
        <v>67416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 t="s">
        <v>6021</v>
      </c>
      <c r="P17314" t="s">
        <v>583</v>
      </c>
      <c r="Q17314" t="s">
        <v>5130</v>
      </c>
    </row>
    <row r="17315" spans="1:17" hidden="1" x14ac:dyDescent="0.25">
      <c r="A17315" t="s">
        <v>67417</v>
      </c>
      <c r="B17315" t="s">
        <v>67418</v>
      </c>
      <c r="C17315" s="1" t="str">
        <f t="shared" si="2580"/>
        <v>21:0797</v>
      </c>
      <c r="D17315" s="1" t="str">
        <f t="shared" si="2581"/>
        <v>21:0224</v>
      </c>
      <c r="E17315" t="s">
        <v>67419</v>
      </c>
      <c r="F17315" t="s">
        <v>67420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 t="s">
        <v>7860</v>
      </c>
      <c r="P17315" t="s">
        <v>22</v>
      </c>
      <c r="Q17315" t="s">
        <v>398</v>
      </c>
    </row>
    <row r="17316" spans="1:17" hidden="1" x14ac:dyDescent="0.25">
      <c r="A17316" t="s">
        <v>67421</v>
      </c>
      <c r="B17316" t="s">
        <v>67422</v>
      </c>
      <c r="C17316" s="1" t="str">
        <f t="shared" si="2580"/>
        <v>21:0797</v>
      </c>
      <c r="D17316" s="1" t="str">
        <f t="shared" si="2581"/>
        <v>21:0224</v>
      </c>
      <c r="E17316" t="s">
        <v>67423</v>
      </c>
      <c r="F17316" t="s">
        <v>67424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 t="s">
        <v>12375</v>
      </c>
      <c r="P17316" t="s">
        <v>22</v>
      </c>
      <c r="Q17316" t="s">
        <v>5130</v>
      </c>
    </row>
    <row r="17317" spans="1:17" hidden="1" x14ac:dyDescent="0.25">
      <c r="A17317" t="s">
        <v>67425</v>
      </c>
      <c r="B17317" t="s">
        <v>67426</v>
      </c>
      <c r="C17317" s="1" t="str">
        <f t="shared" si="2580"/>
        <v>21:0797</v>
      </c>
      <c r="D17317" s="1" t="str">
        <f t="shared" si="2581"/>
        <v>21:0224</v>
      </c>
      <c r="E17317" t="s">
        <v>67427</v>
      </c>
      <c r="F17317" t="s">
        <v>67428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 t="s">
        <v>5793</v>
      </c>
      <c r="P17317" t="s">
        <v>583</v>
      </c>
      <c r="Q17317" t="s">
        <v>3475</v>
      </c>
    </row>
    <row r="17318" spans="1:17" hidden="1" x14ac:dyDescent="0.25">
      <c r="A17318" t="s">
        <v>67429</v>
      </c>
      <c r="B17318" t="s">
        <v>67430</v>
      </c>
      <c r="C17318" s="1" t="str">
        <f t="shared" si="2580"/>
        <v>21:0797</v>
      </c>
      <c r="D17318" s="1" t="str">
        <f t="shared" si="2581"/>
        <v>21:0224</v>
      </c>
      <c r="E17318" t="s">
        <v>67431</v>
      </c>
      <c r="F17318" t="s">
        <v>67432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 t="s">
        <v>680</v>
      </c>
      <c r="P17318" t="s">
        <v>2212</v>
      </c>
      <c r="Q17318" t="s">
        <v>5130</v>
      </c>
    </row>
    <row r="17319" spans="1:17" hidden="1" x14ac:dyDescent="0.25">
      <c r="A17319" t="s">
        <v>67433</v>
      </c>
      <c r="B17319" t="s">
        <v>67434</v>
      </c>
      <c r="C17319" s="1" t="str">
        <f t="shared" si="2580"/>
        <v>21:0797</v>
      </c>
      <c r="D17319" s="1" t="str">
        <f t="shared" si="2581"/>
        <v>21:0224</v>
      </c>
      <c r="E17319" t="s">
        <v>67435</v>
      </c>
      <c r="F17319" t="s">
        <v>67436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 t="s">
        <v>21</v>
      </c>
      <c r="P17319" t="s">
        <v>2212</v>
      </c>
      <c r="Q17319" t="s">
        <v>522</v>
      </c>
    </row>
    <row r="17320" spans="1:17" hidden="1" x14ac:dyDescent="0.25">
      <c r="A17320" t="s">
        <v>67437</v>
      </c>
      <c r="B17320" t="s">
        <v>67438</v>
      </c>
      <c r="C17320" s="1" t="str">
        <f t="shared" si="2580"/>
        <v>21:0797</v>
      </c>
      <c r="D17320" s="1" t="str">
        <f t="shared" si="2581"/>
        <v>21:0224</v>
      </c>
      <c r="E17320" t="s">
        <v>67439</v>
      </c>
      <c r="F17320" t="s">
        <v>67440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 t="s">
        <v>3672</v>
      </c>
      <c r="P17320" t="s">
        <v>1631</v>
      </c>
      <c r="Q17320" t="s">
        <v>3475</v>
      </c>
    </row>
    <row r="17321" spans="1:17" hidden="1" x14ac:dyDescent="0.25">
      <c r="A17321" t="s">
        <v>67441</v>
      </c>
      <c r="B17321" t="s">
        <v>67442</v>
      </c>
      <c r="C17321" s="1" t="str">
        <f t="shared" si="2580"/>
        <v>21:0797</v>
      </c>
      <c r="D17321" s="1" t="str">
        <f t="shared" si="2581"/>
        <v>21:0224</v>
      </c>
      <c r="E17321" t="s">
        <v>67443</v>
      </c>
      <c r="F17321" t="s">
        <v>67444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 t="s">
        <v>2120</v>
      </c>
      <c r="P17321" t="s">
        <v>2212</v>
      </c>
      <c r="Q17321" t="s">
        <v>5130</v>
      </c>
    </row>
    <row r="17322" spans="1:17" hidden="1" x14ac:dyDescent="0.25">
      <c r="A17322" t="s">
        <v>67445</v>
      </c>
      <c r="B17322" t="s">
        <v>67446</v>
      </c>
      <c r="C17322" s="1" t="str">
        <f t="shared" si="2580"/>
        <v>21:0797</v>
      </c>
      <c r="D17322" s="1" t="str">
        <f t="shared" si="2581"/>
        <v>21:0224</v>
      </c>
      <c r="E17322" t="s">
        <v>67447</v>
      </c>
      <c r="F17322" t="s">
        <v>67448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 t="s">
        <v>21</v>
      </c>
      <c r="P17322" t="s">
        <v>45</v>
      </c>
      <c r="Q17322" t="s">
        <v>522</v>
      </c>
    </row>
    <row r="17323" spans="1:17" hidden="1" x14ac:dyDescent="0.25">
      <c r="A17323" t="s">
        <v>67449</v>
      </c>
      <c r="B17323" t="s">
        <v>67450</v>
      </c>
      <c r="C17323" s="1" t="str">
        <f t="shared" si="2580"/>
        <v>21:0797</v>
      </c>
      <c r="D17323" s="1" t="str">
        <f t="shared" si="2581"/>
        <v>21:0224</v>
      </c>
      <c r="E17323" t="s">
        <v>67451</v>
      </c>
      <c r="F17323" t="s">
        <v>67452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 t="s">
        <v>21</v>
      </c>
      <c r="P17323" t="s">
        <v>45</v>
      </c>
      <c r="Q17323" t="s">
        <v>398</v>
      </c>
    </row>
    <row r="17324" spans="1:17" hidden="1" x14ac:dyDescent="0.25">
      <c r="A17324" t="s">
        <v>67453</v>
      </c>
      <c r="B17324" t="s">
        <v>67454</v>
      </c>
      <c r="C17324" s="1" t="str">
        <f t="shared" si="2580"/>
        <v>21:0797</v>
      </c>
      <c r="D17324" s="1" t="str">
        <f t="shared" si="2581"/>
        <v>21:0224</v>
      </c>
      <c r="E17324" t="s">
        <v>67455</v>
      </c>
      <c r="F17324" t="s">
        <v>67456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 t="s">
        <v>21</v>
      </c>
      <c r="P17324" t="s">
        <v>45</v>
      </c>
      <c r="Q17324" t="s">
        <v>59</v>
      </c>
    </row>
    <row r="17325" spans="1:17" hidden="1" x14ac:dyDescent="0.25">
      <c r="A17325" t="s">
        <v>67457</v>
      </c>
      <c r="B17325" t="s">
        <v>67458</v>
      </c>
      <c r="C17325" s="1" t="str">
        <f t="shared" si="2580"/>
        <v>21:0797</v>
      </c>
      <c r="D17325" s="1" t="str">
        <f>HYPERLINK("http://geochem.nrcan.gc.ca/cdogs/content/svy/svy_e.htm", "")</f>
        <v/>
      </c>
      <c r="G17325" s="1" t="str">
        <f>HYPERLINK("http://geochem.nrcan.gc.ca/cdogs/content/cr_/cr_00088_e.htm", "88")</f>
        <v>88</v>
      </c>
      <c r="J17325" t="s">
        <v>11703</v>
      </c>
      <c r="K17325" t="s">
        <v>11704</v>
      </c>
      <c r="O17325" t="s">
        <v>21</v>
      </c>
      <c r="P17325" t="s">
        <v>391</v>
      </c>
      <c r="Q17325" t="s">
        <v>653</v>
      </c>
    </row>
    <row r="17326" spans="1:17" hidden="1" x14ac:dyDescent="0.25">
      <c r="A17326" t="s">
        <v>67459</v>
      </c>
      <c r="B17326" t="s">
        <v>67460</v>
      </c>
      <c r="C17326" s="1" t="str">
        <f t="shared" si="2580"/>
        <v>21:0797</v>
      </c>
      <c r="D17326" s="1" t="str">
        <f t="shared" ref="D17326:D17333" si="2584">HYPERLINK("http://geochem.nrcan.gc.ca/cdogs/content/svy/svy210224_e.htm", "21:0224")</f>
        <v>21:0224</v>
      </c>
      <c r="E17326" t="s">
        <v>67461</v>
      </c>
      <c r="F17326" t="s">
        <v>67462</v>
      </c>
      <c r="H17326">
        <v>63.952280600000002</v>
      </c>
      <c r="I17326">
        <v>-130.91225170000001</v>
      </c>
      <c r="J17326" s="1" t="str">
        <f t="shared" ref="J17326:J17333" si="2585">HYPERLINK("http://geochem.nrcan.gc.ca/cdogs/content/kwd/kwd020018_e.htm", "Fluid (stream)")</f>
        <v>Fluid (stream)</v>
      </c>
      <c r="K17326" s="1" t="str">
        <f t="shared" ref="K17326:K17333" si="2586">HYPERLINK("http://geochem.nrcan.gc.ca/cdogs/content/kwd/kwd080007_e.htm", "Untreated Water")</f>
        <v>Untreated Water</v>
      </c>
      <c r="O17326" t="s">
        <v>225</v>
      </c>
      <c r="P17326" t="s">
        <v>22</v>
      </c>
      <c r="Q17326" t="s">
        <v>398</v>
      </c>
    </row>
    <row r="17327" spans="1:17" hidden="1" x14ac:dyDescent="0.25">
      <c r="A17327" t="s">
        <v>67463</v>
      </c>
      <c r="B17327" t="s">
        <v>67464</v>
      </c>
      <c r="C17327" s="1" t="str">
        <f t="shared" si="2580"/>
        <v>21:0797</v>
      </c>
      <c r="D17327" s="1" t="str">
        <f t="shared" si="2584"/>
        <v>21:0224</v>
      </c>
      <c r="E17327" t="s">
        <v>67465</v>
      </c>
      <c r="F17327" t="s">
        <v>67466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 t="s">
        <v>21</v>
      </c>
      <c r="P17327" t="s">
        <v>45</v>
      </c>
      <c r="Q17327" t="s">
        <v>35</v>
      </c>
    </row>
    <row r="17328" spans="1:17" hidden="1" x14ac:dyDescent="0.25">
      <c r="A17328" t="s">
        <v>67467</v>
      </c>
      <c r="B17328" t="s">
        <v>67468</v>
      </c>
      <c r="C17328" s="1" t="str">
        <f t="shared" si="2580"/>
        <v>21:0797</v>
      </c>
      <c r="D17328" s="1" t="str">
        <f t="shared" si="2584"/>
        <v>21:0224</v>
      </c>
      <c r="E17328" t="s">
        <v>67469</v>
      </c>
      <c r="F17328" t="s">
        <v>67470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 t="s">
        <v>21</v>
      </c>
      <c r="P17328" t="s">
        <v>45</v>
      </c>
      <c r="Q17328" t="s">
        <v>59</v>
      </c>
    </row>
    <row r="17329" spans="1:17" hidden="1" x14ac:dyDescent="0.25">
      <c r="A17329" t="s">
        <v>67471</v>
      </c>
      <c r="B17329" t="s">
        <v>67472</v>
      </c>
      <c r="C17329" s="1" t="str">
        <f t="shared" si="2580"/>
        <v>21:0797</v>
      </c>
      <c r="D17329" s="1" t="str">
        <f t="shared" si="2584"/>
        <v>21:0224</v>
      </c>
      <c r="E17329" t="s">
        <v>67473</v>
      </c>
      <c r="F17329" t="s">
        <v>67474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 t="s">
        <v>21</v>
      </c>
      <c r="P17329" t="s">
        <v>45</v>
      </c>
      <c r="Q17329" t="s">
        <v>29</v>
      </c>
    </row>
    <row r="17330" spans="1:17" hidden="1" x14ac:dyDescent="0.25">
      <c r="A17330" t="s">
        <v>67475</v>
      </c>
      <c r="B17330" t="s">
        <v>67476</v>
      </c>
      <c r="C17330" s="1" t="str">
        <f t="shared" si="2580"/>
        <v>21:0797</v>
      </c>
      <c r="D17330" s="1" t="str">
        <f t="shared" si="2584"/>
        <v>21:0224</v>
      </c>
      <c r="E17330" t="s">
        <v>67477</v>
      </c>
      <c r="F17330" t="s">
        <v>67478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 t="s">
        <v>21</v>
      </c>
      <c r="P17330" t="s">
        <v>45</v>
      </c>
      <c r="Q17330" t="s">
        <v>29</v>
      </c>
    </row>
    <row r="17331" spans="1:17" hidden="1" x14ac:dyDescent="0.25">
      <c r="A17331" t="s">
        <v>67479</v>
      </c>
      <c r="B17331" t="s">
        <v>67480</v>
      </c>
      <c r="C17331" s="1" t="str">
        <f t="shared" si="2580"/>
        <v>21:0797</v>
      </c>
      <c r="D17331" s="1" t="str">
        <f t="shared" si="2584"/>
        <v>21:0224</v>
      </c>
      <c r="E17331" t="s">
        <v>67481</v>
      </c>
      <c r="F17331" t="s">
        <v>67482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 t="s">
        <v>21</v>
      </c>
      <c r="P17331" t="s">
        <v>45</v>
      </c>
      <c r="Q17331" t="s">
        <v>29</v>
      </c>
    </row>
    <row r="17332" spans="1:17" hidden="1" x14ac:dyDescent="0.25">
      <c r="A17332" t="s">
        <v>67483</v>
      </c>
      <c r="B17332" t="s">
        <v>67484</v>
      </c>
      <c r="C17332" s="1" t="str">
        <f t="shared" si="2580"/>
        <v>21:0797</v>
      </c>
      <c r="D17332" s="1" t="str">
        <f t="shared" si="2584"/>
        <v>21:0224</v>
      </c>
      <c r="E17332" t="s">
        <v>67485</v>
      </c>
      <c r="F17332" t="s">
        <v>67486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 t="s">
        <v>21</v>
      </c>
      <c r="P17332" t="s">
        <v>45</v>
      </c>
      <c r="Q17332" t="s">
        <v>23</v>
      </c>
    </row>
    <row r="17333" spans="1:17" hidden="1" x14ac:dyDescent="0.25">
      <c r="A17333" t="s">
        <v>67487</v>
      </c>
      <c r="B17333" t="s">
        <v>67488</v>
      </c>
      <c r="C17333" s="1" t="str">
        <f t="shared" si="2580"/>
        <v>21:0797</v>
      </c>
      <c r="D17333" s="1" t="str">
        <f t="shared" si="2584"/>
        <v>21:0224</v>
      </c>
      <c r="E17333" t="s">
        <v>67485</v>
      </c>
      <c r="F17333" t="s">
        <v>67489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 t="s">
        <v>21</v>
      </c>
      <c r="P17333" t="s">
        <v>45</v>
      </c>
      <c r="Q17333" t="s">
        <v>103</v>
      </c>
    </row>
    <row r="17334" spans="1:17" hidden="1" x14ac:dyDescent="0.25">
      <c r="A17334" t="s">
        <v>67490</v>
      </c>
      <c r="B17334" t="s">
        <v>67491</v>
      </c>
      <c r="C17334" s="1" t="str">
        <f t="shared" si="2580"/>
        <v>21:0797</v>
      </c>
      <c r="D17334" s="1" t="str">
        <f>HYPERLINK("http://geochem.nrcan.gc.ca/cdogs/content/svy/svy_e.htm", "")</f>
        <v/>
      </c>
      <c r="G17334" s="1" t="str">
        <f>HYPERLINK("http://geochem.nrcan.gc.ca/cdogs/content/cr_/cr_00087_e.htm", "87")</f>
        <v>87</v>
      </c>
      <c r="J17334" t="s">
        <v>11703</v>
      </c>
      <c r="K17334" t="s">
        <v>11704</v>
      </c>
      <c r="O17334" t="s">
        <v>1247</v>
      </c>
      <c r="P17334" t="s">
        <v>583</v>
      </c>
      <c r="Q17334" t="s">
        <v>35</v>
      </c>
    </row>
    <row r="17335" spans="1:17" hidden="1" x14ac:dyDescent="0.25">
      <c r="A17335" t="s">
        <v>67492</v>
      </c>
      <c r="B17335" t="s">
        <v>67493</v>
      </c>
      <c r="C17335" s="1" t="str">
        <f t="shared" si="2580"/>
        <v>21:0797</v>
      </c>
      <c r="D17335" s="1" t="str">
        <f t="shared" ref="D17335:D17351" si="2587">HYPERLINK("http://geochem.nrcan.gc.ca/cdogs/content/svy/svy210224_e.htm", "21:0224")</f>
        <v>21:0224</v>
      </c>
      <c r="E17335" t="s">
        <v>67494</v>
      </c>
      <c r="F17335" t="s">
        <v>67495</v>
      </c>
      <c r="H17335">
        <v>63.863258399999999</v>
      </c>
      <c r="I17335">
        <v>-130.77318210000001</v>
      </c>
      <c r="J17335" s="1" t="str">
        <f t="shared" ref="J17335:J17351" si="2588">HYPERLINK("http://geochem.nrcan.gc.ca/cdogs/content/kwd/kwd020018_e.htm", "Fluid (stream)")</f>
        <v>Fluid (stream)</v>
      </c>
      <c r="K17335" s="1" t="str">
        <f t="shared" ref="K17335:K17351" si="2589">HYPERLINK("http://geochem.nrcan.gc.ca/cdogs/content/kwd/kwd080007_e.htm", "Untreated Water")</f>
        <v>Untreated Water</v>
      </c>
      <c r="O17335" t="s">
        <v>21</v>
      </c>
      <c r="P17335" t="s">
        <v>356</v>
      </c>
      <c r="Q17335" t="s">
        <v>23</v>
      </c>
    </row>
    <row r="17336" spans="1:17" hidden="1" x14ac:dyDescent="0.25">
      <c r="A17336" t="s">
        <v>67496</v>
      </c>
      <c r="B17336" t="s">
        <v>67497</v>
      </c>
      <c r="C17336" s="1" t="str">
        <f t="shared" si="2580"/>
        <v>21:0797</v>
      </c>
      <c r="D17336" s="1" t="str">
        <f t="shared" si="2587"/>
        <v>21:0224</v>
      </c>
      <c r="E17336" t="s">
        <v>67498</v>
      </c>
      <c r="F17336" t="s">
        <v>67499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 t="s">
        <v>244</v>
      </c>
      <c r="P17336" t="s">
        <v>356</v>
      </c>
      <c r="Q17336" t="s">
        <v>59</v>
      </c>
    </row>
    <row r="17337" spans="1:17" hidden="1" x14ac:dyDescent="0.25">
      <c r="A17337" t="s">
        <v>67500</v>
      </c>
      <c r="B17337" t="s">
        <v>67501</v>
      </c>
      <c r="C17337" s="1" t="str">
        <f t="shared" si="2580"/>
        <v>21:0797</v>
      </c>
      <c r="D17337" s="1" t="str">
        <f t="shared" si="2587"/>
        <v>21:0224</v>
      </c>
      <c r="E17337" t="s">
        <v>67502</v>
      </c>
      <c r="F17337" t="s">
        <v>67503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 t="s">
        <v>21</v>
      </c>
      <c r="P17337" t="s">
        <v>45</v>
      </c>
      <c r="Q17337" t="s">
        <v>59</v>
      </c>
    </row>
    <row r="17338" spans="1:17" hidden="1" x14ac:dyDescent="0.25">
      <c r="A17338" t="s">
        <v>67504</v>
      </c>
      <c r="B17338" t="s">
        <v>67505</v>
      </c>
      <c r="C17338" s="1" t="str">
        <f t="shared" si="2580"/>
        <v>21:0797</v>
      </c>
      <c r="D17338" s="1" t="str">
        <f t="shared" si="2587"/>
        <v>21:0224</v>
      </c>
      <c r="E17338" t="s">
        <v>67506</v>
      </c>
      <c r="F17338" t="s">
        <v>67507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 t="s">
        <v>21</v>
      </c>
      <c r="P17338" t="s">
        <v>45</v>
      </c>
      <c r="Q17338" t="s">
        <v>46</v>
      </c>
    </row>
    <row r="17339" spans="1:17" hidden="1" x14ac:dyDescent="0.25">
      <c r="A17339" t="s">
        <v>67508</v>
      </c>
      <c r="B17339" t="s">
        <v>67509</v>
      </c>
      <c r="C17339" s="1" t="str">
        <f t="shared" si="2580"/>
        <v>21:0797</v>
      </c>
      <c r="D17339" s="1" t="str">
        <f t="shared" si="2587"/>
        <v>21:0224</v>
      </c>
      <c r="E17339" t="s">
        <v>67510</v>
      </c>
      <c r="F17339" t="s">
        <v>67511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 t="s">
        <v>21</v>
      </c>
      <c r="P17339" t="s">
        <v>356</v>
      </c>
      <c r="Q17339" t="s">
        <v>392</v>
      </c>
    </row>
    <row r="17340" spans="1:17" hidden="1" x14ac:dyDescent="0.25">
      <c r="A17340" t="s">
        <v>67512</v>
      </c>
      <c r="B17340" t="s">
        <v>67513</v>
      </c>
      <c r="C17340" s="1" t="str">
        <f t="shared" si="2580"/>
        <v>21:0797</v>
      </c>
      <c r="D17340" s="1" t="str">
        <f t="shared" si="2587"/>
        <v>21:0224</v>
      </c>
      <c r="E17340" t="s">
        <v>67514</v>
      </c>
      <c r="F17340" t="s">
        <v>67515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 t="s">
        <v>261</v>
      </c>
      <c r="P17340" t="s">
        <v>2212</v>
      </c>
      <c r="Q17340" t="s">
        <v>398</v>
      </c>
    </row>
    <row r="17341" spans="1:17" hidden="1" x14ac:dyDescent="0.25">
      <c r="A17341" t="s">
        <v>67516</v>
      </c>
      <c r="B17341" t="s">
        <v>67517</v>
      </c>
      <c r="C17341" s="1" t="str">
        <f t="shared" si="2580"/>
        <v>21:0797</v>
      </c>
      <c r="D17341" s="1" t="str">
        <f t="shared" si="2587"/>
        <v>21:0224</v>
      </c>
      <c r="E17341" t="s">
        <v>67518</v>
      </c>
      <c r="F17341" t="s">
        <v>67519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 t="s">
        <v>3560</v>
      </c>
      <c r="P17341" t="s">
        <v>2212</v>
      </c>
      <c r="Q17341" t="s">
        <v>365</v>
      </c>
    </row>
    <row r="17342" spans="1:17" hidden="1" x14ac:dyDescent="0.25">
      <c r="A17342" t="s">
        <v>67520</v>
      </c>
      <c r="B17342" t="s">
        <v>67521</v>
      </c>
      <c r="C17342" s="1" t="str">
        <f t="shared" si="2580"/>
        <v>21:0797</v>
      </c>
      <c r="D17342" s="1" t="str">
        <f t="shared" si="2587"/>
        <v>21:0224</v>
      </c>
      <c r="E17342" t="s">
        <v>67522</v>
      </c>
      <c r="F17342" t="s">
        <v>67523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 t="s">
        <v>21</v>
      </c>
      <c r="P17342" t="s">
        <v>583</v>
      </c>
      <c r="Q17342" t="s">
        <v>365</v>
      </c>
    </row>
    <row r="17343" spans="1:17" hidden="1" x14ac:dyDescent="0.25">
      <c r="A17343" t="s">
        <v>67524</v>
      </c>
      <c r="B17343" t="s">
        <v>67525</v>
      </c>
      <c r="C17343" s="1" t="str">
        <f t="shared" si="2580"/>
        <v>21:0797</v>
      </c>
      <c r="D17343" s="1" t="str">
        <f t="shared" si="2587"/>
        <v>21:0224</v>
      </c>
      <c r="E17343" t="s">
        <v>67526</v>
      </c>
      <c r="F17343" t="s">
        <v>67527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 t="s">
        <v>21</v>
      </c>
      <c r="P17343" t="s">
        <v>631</v>
      </c>
      <c r="Q17343" t="s">
        <v>392</v>
      </c>
    </row>
    <row r="17344" spans="1:17" hidden="1" x14ac:dyDescent="0.25">
      <c r="A17344" t="s">
        <v>67528</v>
      </c>
      <c r="B17344" t="s">
        <v>67529</v>
      </c>
      <c r="C17344" s="1" t="str">
        <f t="shared" si="2580"/>
        <v>21:0797</v>
      </c>
      <c r="D17344" s="1" t="str">
        <f t="shared" si="2587"/>
        <v>21:0224</v>
      </c>
      <c r="E17344" t="s">
        <v>67530</v>
      </c>
      <c r="F17344" t="s">
        <v>67531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 t="s">
        <v>7328</v>
      </c>
      <c r="P17344" t="s">
        <v>658</v>
      </c>
      <c r="Q17344" t="s">
        <v>365</v>
      </c>
    </row>
    <row r="17345" spans="1:17" hidden="1" x14ac:dyDescent="0.25">
      <c r="A17345" t="s">
        <v>67532</v>
      </c>
      <c r="B17345" t="s">
        <v>67533</v>
      </c>
      <c r="C17345" s="1" t="str">
        <f t="shared" si="2580"/>
        <v>21:0797</v>
      </c>
      <c r="D17345" s="1" t="str">
        <f t="shared" si="2587"/>
        <v>21:0224</v>
      </c>
      <c r="E17345" t="s">
        <v>67534</v>
      </c>
      <c r="F17345" t="s">
        <v>67535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 t="s">
        <v>2731</v>
      </c>
      <c r="P17345" t="s">
        <v>631</v>
      </c>
      <c r="Q17345" t="s">
        <v>522</v>
      </c>
    </row>
    <row r="17346" spans="1:17" hidden="1" x14ac:dyDescent="0.25">
      <c r="A17346" t="s">
        <v>67536</v>
      </c>
      <c r="B17346" t="s">
        <v>67537</v>
      </c>
      <c r="C17346" s="1" t="str">
        <f t="shared" si="2580"/>
        <v>21:0797</v>
      </c>
      <c r="D17346" s="1" t="str">
        <f t="shared" si="2587"/>
        <v>21:0224</v>
      </c>
      <c r="E17346" t="s">
        <v>67538</v>
      </c>
      <c r="F17346" t="s">
        <v>67539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 t="s">
        <v>1812</v>
      </c>
      <c r="P17346" t="s">
        <v>3107</v>
      </c>
      <c r="Q17346" t="s">
        <v>35</v>
      </c>
    </row>
    <row r="17347" spans="1:17" hidden="1" x14ac:dyDescent="0.25">
      <c r="A17347" t="s">
        <v>67540</v>
      </c>
      <c r="B17347" t="s">
        <v>67541</v>
      </c>
      <c r="C17347" s="1" t="str">
        <f t="shared" si="2580"/>
        <v>21:0797</v>
      </c>
      <c r="D17347" s="1" t="str">
        <f t="shared" si="2587"/>
        <v>21:0224</v>
      </c>
      <c r="E17347" t="s">
        <v>67542</v>
      </c>
      <c r="F17347" t="s">
        <v>67543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 t="s">
        <v>6124</v>
      </c>
      <c r="P17347" t="s">
        <v>636</v>
      </c>
      <c r="Q17347" t="s">
        <v>59</v>
      </c>
    </row>
    <row r="17348" spans="1:17" hidden="1" x14ac:dyDescent="0.25">
      <c r="A17348" t="s">
        <v>67544</v>
      </c>
      <c r="B17348" t="s">
        <v>67545</v>
      </c>
      <c r="C17348" s="1" t="str">
        <f t="shared" si="2580"/>
        <v>21:0797</v>
      </c>
      <c r="D17348" s="1" t="str">
        <f t="shared" si="2587"/>
        <v>21:0224</v>
      </c>
      <c r="E17348" t="s">
        <v>67546</v>
      </c>
      <c r="F17348" t="s">
        <v>67547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 t="s">
        <v>236</v>
      </c>
      <c r="P17348" t="s">
        <v>1631</v>
      </c>
      <c r="Q17348" t="s">
        <v>392</v>
      </c>
    </row>
    <row r="17349" spans="1:17" hidden="1" x14ac:dyDescent="0.25">
      <c r="A17349" t="s">
        <v>67548</v>
      </c>
      <c r="B17349" t="s">
        <v>67549</v>
      </c>
      <c r="C17349" s="1" t="str">
        <f t="shared" si="2580"/>
        <v>21:0797</v>
      </c>
      <c r="D17349" s="1" t="str">
        <f t="shared" si="2587"/>
        <v>21:0224</v>
      </c>
      <c r="E17349" t="s">
        <v>67550</v>
      </c>
      <c r="F17349" t="s">
        <v>67551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 t="s">
        <v>17169</v>
      </c>
      <c r="P17349" t="s">
        <v>4455</v>
      </c>
      <c r="Q17349" t="s">
        <v>35</v>
      </c>
    </row>
    <row r="17350" spans="1:17" hidden="1" x14ac:dyDescent="0.25">
      <c r="A17350" t="s">
        <v>67552</v>
      </c>
      <c r="B17350" t="s">
        <v>67553</v>
      </c>
      <c r="C17350" s="1" t="str">
        <f t="shared" si="2580"/>
        <v>21:0797</v>
      </c>
      <c r="D17350" s="1" t="str">
        <f t="shared" si="2587"/>
        <v>21:0224</v>
      </c>
      <c r="E17350" t="s">
        <v>67554</v>
      </c>
      <c r="F17350" t="s">
        <v>67555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 t="s">
        <v>52</v>
      </c>
      <c r="P17350" t="s">
        <v>5755</v>
      </c>
      <c r="Q17350" t="s">
        <v>365</v>
      </c>
    </row>
    <row r="17351" spans="1:17" hidden="1" x14ac:dyDescent="0.25">
      <c r="A17351" t="s">
        <v>67556</v>
      </c>
      <c r="B17351" t="s">
        <v>67557</v>
      </c>
      <c r="C17351" s="1" t="str">
        <f t="shared" si="2580"/>
        <v>21:0797</v>
      </c>
      <c r="D17351" s="1" t="str">
        <f t="shared" si="2587"/>
        <v>21:0224</v>
      </c>
      <c r="E17351" t="s">
        <v>67558</v>
      </c>
      <c r="F17351" t="s">
        <v>67559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 t="s">
        <v>551</v>
      </c>
      <c r="P17351" t="s">
        <v>2212</v>
      </c>
      <c r="Q17351" t="s">
        <v>35</v>
      </c>
    </row>
    <row r="17352" spans="1:17" hidden="1" x14ac:dyDescent="0.25">
      <c r="A17352" t="s">
        <v>67560</v>
      </c>
      <c r="B17352" t="s">
        <v>67561</v>
      </c>
      <c r="C17352" s="1" t="str">
        <f t="shared" si="2580"/>
        <v>21:0797</v>
      </c>
      <c r="D17352" s="1" t="str">
        <f>HYPERLINK("http://geochem.nrcan.gc.ca/cdogs/content/svy/svy_e.htm", "")</f>
        <v/>
      </c>
      <c r="G17352" s="1" t="str">
        <f>HYPERLINK("http://geochem.nrcan.gc.ca/cdogs/content/cr_/cr_00089_e.htm", "89")</f>
        <v>89</v>
      </c>
      <c r="J17352" t="s">
        <v>11703</v>
      </c>
      <c r="K17352" t="s">
        <v>11704</v>
      </c>
      <c r="O17352" t="s">
        <v>8566</v>
      </c>
      <c r="P17352" t="s">
        <v>7960</v>
      </c>
      <c r="Q17352" t="s">
        <v>398</v>
      </c>
    </row>
    <row r="17353" spans="1:17" hidden="1" x14ac:dyDescent="0.25">
      <c r="A17353" t="s">
        <v>67562</v>
      </c>
      <c r="B17353" t="s">
        <v>67563</v>
      </c>
      <c r="C17353" s="1" t="str">
        <f t="shared" si="2580"/>
        <v>21:0797</v>
      </c>
      <c r="D17353" s="1" t="str">
        <f t="shared" ref="D17353:D17384" si="2590">HYPERLINK("http://geochem.nrcan.gc.ca/cdogs/content/svy/svy210224_e.htm", "21:0224")</f>
        <v>21:0224</v>
      </c>
      <c r="E17353" t="s">
        <v>67564</v>
      </c>
      <c r="F17353" t="s">
        <v>67565</v>
      </c>
      <c r="H17353">
        <v>63.773685200000003</v>
      </c>
      <c r="I17353">
        <v>-130.76884279999999</v>
      </c>
      <c r="J17353" s="1" t="str">
        <f t="shared" ref="J17353:J17384" si="2591">HYPERLINK("http://geochem.nrcan.gc.ca/cdogs/content/kwd/kwd020018_e.htm", "Fluid (stream)")</f>
        <v>Fluid (stream)</v>
      </c>
      <c r="K17353" s="1" t="str">
        <f t="shared" ref="K17353:K17384" si="2592">HYPERLINK("http://geochem.nrcan.gc.ca/cdogs/content/kwd/kwd080007_e.htm", "Untreated Water")</f>
        <v>Untreated Water</v>
      </c>
      <c r="O17353" t="s">
        <v>311</v>
      </c>
      <c r="P17353" t="s">
        <v>1515</v>
      </c>
      <c r="Q17353" t="s">
        <v>392</v>
      </c>
    </row>
    <row r="17354" spans="1:17" hidden="1" x14ac:dyDescent="0.25">
      <c r="A17354" t="s">
        <v>67566</v>
      </c>
      <c r="B17354" t="s">
        <v>67567</v>
      </c>
      <c r="C17354" s="1" t="str">
        <f t="shared" si="2580"/>
        <v>21:0797</v>
      </c>
      <c r="D17354" s="1" t="str">
        <f t="shared" si="2590"/>
        <v>21:0224</v>
      </c>
      <c r="E17354" t="s">
        <v>67568</v>
      </c>
      <c r="F17354" t="s">
        <v>67569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 t="s">
        <v>21</v>
      </c>
      <c r="P17354" t="s">
        <v>22</v>
      </c>
      <c r="Q17354" t="s">
        <v>392</v>
      </c>
    </row>
    <row r="17355" spans="1:17" hidden="1" x14ac:dyDescent="0.25">
      <c r="A17355" t="s">
        <v>67570</v>
      </c>
      <c r="B17355" t="s">
        <v>67571</v>
      </c>
      <c r="C17355" s="1" t="str">
        <f t="shared" si="2580"/>
        <v>21:0797</v>
      </c>
      <c r="D17355" s="1" t="str">
        <f t="shared" si="2590"/>
        <v>21:0224</v>
      </c>
      <c r="E17355" t="s">
        <v>67572</v>
      </c>
      <c r="F17355" t="s">
        <v>67573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 t="s">
        <v>244</v>
      </c>
      <c r="P17355" t="s">
        <v>356</v>
      </c>
      <c r="Q17355" t="s">
        <v>365</v>
      </c>
    </row>
    <row r="17356" spans="1:17" hidden="1" x14ac:dyDescent="0.25">
      <c r="A17356" t="s">
        <v>67574</v>
      </c>
      <c r="B17356" t="s">
        <v>67575</v>
      </c>
      <c r="C17356" s="1" t="str">
        <f t="shared" si="2580"/>
        <v>21:0797</v>
      </c>
      <c r="D17356" s="1" t="str">
        <f t="shared" si="2590"/>
        <v>21:0224</v>
      </c>
      <c r="E17356" t="s">
        <v>67576</v>
      </c>
      <c r="F17356" t="s">
        <v>67577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 t="s">
        <v>21</v>
      </c>
      <c r="P17356" t="s">
        <v>22</v>
      </c>
      <c r="Q17356" t="s">
        <v>59</v>
      </c>
    </row>
    <row r="17357" spans="1:17" hidden="1" x14ac:dyDescent="0.25">
      <c r="A17357" t="s">
        <v>67578</v>
      </c>
      <c r="B17357" t="s">
        <v>67579</v>
      </c>
      <c r="C17357" s="1" t="str">
        <f t="shared" si="2580"/>
        <v>21:0797</v>
      </c>
      <c r="D17357" s="1" t="str">
        <f t="shared" si="2590"/>
        <v>21:0224</v>
      </c>
      <c r="E17357" t="s">
        <v>67580</v>
      </c>
      <c r="F17357" t="s">
        <v>67581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 t="s">
        <v>582</v>
      </c>
      <c r="P17357" t="s">
        <v>2212</v>
      </c>
      <c r="Q17357" t="s">
        <v>522</v>
      </c>
    </row>
    <row r="17358" spans="1:17" hidden="1" x14ac:dyDescent="0.25">
      <c r="A17358" t="s">
        <v>67582</v>
      </c>
      <c r="B17358" t="s">
        <v>67583</v>
      </c>
      <c r="C17358" s="1" t="str">
        <f t="shared" si="2580"/>
        <v>21:0797</v>
      </c>
      <c r="D17358" s="1" t="str">
        <f t="shared" si="2590"/>
        <v>21:0224</v>
      </c>
      <c r="E17358" t="s">
        <v>67584</v>
      </c>
      <c r="F17358" t="s">
        <v>67585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 t="s">
        <v>1247</v>
      </c>
      <c r="P17358" t="s">
        <v>1515</v>
      </c>
      <c r="Q17358" t="s">
        <v>522</v>
      </c>
    </row>
    <row r="17359" spans="1:17" hidden="1" x14ac:dyDescent="0.25">
      <c r="A17359" t="s">
        <v>67586</v>
      </c>
      <c r="B17359" t="s">
        <v>67587</v>
      </c>
      <c r="C17359" s="1" t="str">
        <f t="shared" si="2580"/>
        <v>21:0797</v>
      </c>
      <c r="D17359" s="1" t="str">
        <f t="shared" si="2590"/>
        <v>21:0224</v>
      </c>
      <c r="E17359" t="s">
        <v>67584</v>
      </c>
      <c r="F17359" t="s">
        <v>67588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 t="s">
        <v>311</v>
      </c>
      <c r="P17359" t="s">
        <v>2212</v>
      </c>
      <c r="Q17359" t="s">
        <v>392</v>
      </c>
    </row>
    <row r="17360" spans="1:17" hidden="1" x14ac:dyDescent="0.25">
      <c r="A17360" t="s">
        <v>67589</v>
      </c>
      <c r="B17360" t="s">
        <v>67590</v>
      </c>
      <c r="C17360" s="1" t="str">
        <f t="shared" si="2580"/>
        <v>21:0797</v>
      </c>
      <c r="D17360" s="1" t="str">
        <f t="shared" si="2590"/>
        <v>21:0224</v>
      </c>
      <c r="E17360" t="s">
        <v>67591</v>
      </c>
      <c r="F17360" t="s">
        <v>67592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 t="s">
        <v>67593</v>
      </c>
      <c r="P17360" t="s">
        <v>1598</v>
      </c>
      <c r="Q17360" t="s">
        <v>5130</v>
      </c>
    </row>
    <row r="17361" spans="1:17" hidden="1" x14ac:dyDescent="0.25">
      <c r="A17361" t="s">
        <v>67594</v>
      </c>
      <c r="B17361" t="s">
        <v>67595</v>
      </c>
      <c r="C17361" s="1" t="str">
        <f t="shared" si="2580"/>
        <v>21:0797</v>
      </c>
      <c r="D17361" s="1" t="str">
        <f t="shared" si="2590"/>
        <v>21:0224</v>
      </c>
      <c r="E17361" t="s">
        <v>67596</v>
      </c>
      <c r="F17361" t="s">
        <v>67597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 t="s">
        <v>27564</v>
      </c>
      <c r="P17361" t="s">
        <v>2943</v>
      </c>
      <c r="Q17361" t="s">
        <v>5130</v>
      </c>
    </row>
    <row r="17362" spans="1:17" hidden="1" x14ac:dyDescent="0.25">
      <c r="A17362" t="s">
        <v>67598</v>
      </c>
      <c r="B17362" t="s">
        <v>67599</v>
      </c>
      <c r="C17362" s="1" t="str">
        <f t="shared" si="2580"/>
        <v>21:0797</v>
      </c>
      <c r="D17362" s="1" t="str">
        <f t="shared" si="2590"/>
        <v>21:0224</v>
      </c>
      <c r="E17362" t="s">
        <v>67600</v>
      </c>
      <c r="F17362" t="s">
        <v>67601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 t="s">
        <v>5802</v>
      </c>
      <c r="P17362" t="s">
        <v>583</v>
      </c>
      <c r="Q17362" t="s">
        <v>3475</v>
      </c>
    </row>
    <row r="17363" spans="1:17" hidden="1" x14ac:dyDescent="0.25">
      <c r="A17363" t="s">
        <v>67602</v>
      </c>
      <c r="B17363" t="s">
        <v>67603</v>
      </c>
      <c r="C17363" s="1" t="str">
        <f t="shared" si="2580"/>
        <v>21:0797</v>
      </c>
      <c r="D17363" s="1" t="str">
        <f t="shared" si="2590"/>
        <v>21:0224</v>
      </c>
      <c r="E17363" t="s">
        <v>67604</v>
      </c>
      <c r="F17363" t="s">
        <v>67605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 t="s">
        <v>6021</v>
      </c>
      <c r="P17363" t="s">
        <v>1515</v>
      </c>
      <c r="Q17363" t="s">
        <v>3475</v>
      </c>
    </row>
    <row r="17364" spans="1:17" hidden="1" x14ac:dyDescent="0.25">
      <c r="A17364" t="s">
        <v>67606</v>
      </c>
      <c r="B17364" t="s">
        <v>67607</v>
      </c>
      <c r="C17364" s="1" t="str">
        <f t="shared" ref="C17364:C17427" si="2593">HYPERLINK("http://geochem.nrcan.gc.ca/cdogs/content/bdl/bdl210797_e.htm", "21:0797")</f>
        <v>21:0797</v>
      </c>
      <c r="D17364" s="1" t="str">
        <f t="shared" si="2590"/>
        <v>21:0224</v>
      </c>
      <c r="E17364" t="s">
        <v>67608</v>
      </c>
      <c r="F17364" t="s">
        <v>67609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 t="s">
        <v>7333</v>
      </c>
      <c r="P17364" t="s">
        <v>1631</v>
      </c>
      <c r="Q17364" t="s">
        <v>5130</v>
      </c>
    </row>
    <row r="17365" spans="1:17" hidden="1" x14ac:dyDescent="0.25">
      <c r="A17365" t="s">
        <v>67610</v>
      </c>
      <c r="B17365" t="s">
        <v>67611</v>
      </c>
      <c r="C17365" s="1" t="str">
        <f t="shared" si="2593"/>
        <v>21:0797</v>
      </c>
      <c r="D17365" s="1" t="str">
        <f t="shared" si="2590"/>
        <v>21:0224</v>
      </c>
      <c r="E17365" t="s">
        <v>67612</v>
      </c>
      <c r="F17365" t="s">
        <v>67613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 t="s">
        <v>8030</v>
      </c>
      <c r="P17365" t="s">
        <v>2212</v>
      </c>
      <c r="Q17365" t="s">
        <v>5130</v>
      </c>
    </row>
    <row r="17366" spans="1:17" hidden="1" x14ac:dyDescent="0.25">
      <c r="A17366" t="s">
        <v>67614</v>
      </c>
      <c r="B17366" t="s">
        <v>67615</v>
      </c>
      <c r="C17366" s="1" t="str">
        <f t="shared" si="2593"/>
        <v>21:0797</v>
      </c>
      <c r="D17366" s="1" t="str">
        <f t="shared" si="2590"/>
        <v>21:0224</v>
      </c>
      <c r="E17366" t="s">
        <v>67616</v>
      </c>
      <c r="F17366" t="s">
        <v>67617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 t="s">
        <v>576</v>
      </c>
      <c r="P17366" t="s">
        <v>2212</v>
      </c>
      <c r="Q17366" t="s">
        <v>653</v>
      </c>
    </row>
    <row r="17367" spans="1:17" hidden="1" x14ac:dyDescent="0.25">
      <c r="A17367" t="s">
        <v>67618</v>
      </c>
      <c r="B17367" t="s">
        <v>67619</v>
      </c>
      <c r="C17367" s="1" t="str">
        <f t="shared" si="2593"/>
        <v>21:0797</v>
      </c>
      <c r="D17367" s="1" t="str">
        <f t="shared" si="2590"/>
        <v>21:0224</v>
      </c>
      <c r="E17367" t="s">
        <v>67620</v>
      </c>
      <c r="F17367" t="s">
        <v>67621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 t="s">
        <v>607</v>
      </c>
      <c r="P17367" t="s">
        <v>2212</v>
      </c>
      <c r="Q17367" t="s">
        <v>3475</v>
      </c>
    </row>
    <row r="17368" spans="1:17" hidden="1" x14ac:dyDescent="0.25">
      <c r="A17368" t="s">
        <v>67622</v>
      </c>
      <c r="B17368" t="s">
        <v>67623</v>
      </c>
      <c r="C17368" s="1" t="str">
        <f t="shared" si="2593"/>
        <v>21:0797</v>
      </c>
      <c r="D17368" s="1" t="str">
        <f t="shared" si="2590"/>
        <v>21:0224</v>
      </c>
      <c r="E17368" t="s">
        <v>67624</v>
      </c>
      <c r="F17368" t="s">
        <v>67625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 t="s">
        <v>16492</v>
      </c>
      <c r="P17368" t="s">
        <v>397</v>
      </c>
      <c r="Q17368" t="s">
        <v>398</v>
      </c>
    </row>
    <row r="17369" spans="1:17" hidden="1" x14ac:dyDescent="0.25">
      <c r="A17369" t="s">
        <v>67626</v>
      </c>
      <c r="B17369" t="s">
        <v>67627</v>
      </c>
      <c r="C17369" s="1" t="str">
        <f t="shared" si="2593"/>
        <v>21:0797</v>
      </c>
      <c r="D17369" s="1" t="str">
        <f t="shared" si="2590"/>
        <v>21:0224</v>
      </c>
      <c r="E17369" t="s">
        <v>67628</v>
      </c>
      <c r="F17369" t="s">
        <v>67629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 t="s">
        <v>16492</v>
      </c>
      <c r="P17369" t="s">
        <v>397</v>
      </c>
      <c r="Q17369" t="s">
        <v>653</v>
      </c>
    </row>
    <row r="17370" spans="1:17" hidden="1" x14ac:dyDescent="0.25">
      <c r="A17370" t="s">
        <v>67630</v>
      </c>
      <c r="B17370" t="s">
        <v>67631</v>
      </c>
      <c r="C17370" s="1" t="str">
        <f t="shared" si="2593"/>
        <v>21:0797</v>
      </c>
      <c r="D17370" s="1" t="str">
        <f t="shared" si="2590"/>
        <v>21:0224</v>
      </c>
      <c r="E17370" t="s">
        <v>67628</v>
      </c>
      <c r="F17370" t="s">
        <v>67632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 t="s">
        <v>16522</v>
      </c>
      <c r="P17370" t="s">
        <v>397</v>
      </c>
      <c r="Q17370" t="s">
        <v>653</v>
      </c>
    </row>
    <row r="17371" spans="1:17" hidden="1" x14ac:dyDescent="0.25">
      <c r="A17371" t="s">
        <v>67633</v>
      </c>
      <c r="B17371" t="s">
        <v>67634</v>
      </c>
      <c r="C17371" s="1" t="str">
        <f t="shared" si="2593"/>
        <v>21:0797</v>
      </c>
      <c r="D17371" s="1" t="str">
        <f t="shared" si="2590"/>
        <v>21:0224</v>
      </c>
      <c r="E17371" t="s">
        <v>67635</v>
      </c>
      <c r="F17371" t="s">
        <v>67636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 t="s">
        <v>2822</v>
      </c>
      <c r="P17371" t="s">
        <v>2943</v>
      </c>
      <c r="Q17371" t="s">
        <v>653</v>
      </c>
    </row>
    <row r="17372" spans="1:17" hidden="1" x14ac:dyDescent="0.25">
      <c r="A17372" t="s">
        <v>67637</v>
      </c>
      <c r="B17372" t="s">
        <v>67638</v>
      </c>
      <c r="C17372" s="1" t="str">
        <f t="shared" si="2593"/>
        <v>21:0797</v>
      </c>
      <c r="D17372" s="1" t="str">
        <f t="shared" si="2590"/>
        <v>21:0224</v>
      </c>
      <c r="E17372" t="s">
        <v>67639</v>
      </c>
      <c r="F17372" t="s">
        <v>67640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 t="s">
        <v>365</v>
      </c>
      <c r="P17372" t="s">
        <v>391</v>
      </c>
      <c r="Q17372" t="s">
        <v>5130</v>
      </c>
    </row>
    <row r="17373" spans="1:17" hidden="1" x14ac:dyDescent="0.25">
      <c r="A17373" t="s">
        <v>67641</v>
      </c>
      <c r="B17373" t="s">
        <v>67642</v>
      </c>
      <c r="C17373" s="1" t="str">
        <f t="shared" si="2593"/>
        <v>21:0797</v>
      </c>
      <c r="D17373" s="1" t="str">
        <f t="shared" si="2590"/>
        <v>21:0224</v>
      </c>
      <c r="E17373" t="s">
        <v>67643</v>
      </c>
      <c r="F17373" t="s">
        <v>67644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 t="s">
        <v>2731</v>
      </c>
      <c r="P17373" t="s">
        <v>1515</v>
      </c>
      <c r="Q17373" t="s">
        <v>5130</v>
      </c>
    </row>
    <row r="17374" spans="1:17" hidden="1" x14ac:dyDescent="0.25">
      <c r="A17374" t="s">
        <v>67645</v>
      </c>
      <c r="B17374" t="s">
        <v>67646</v>
      </c>
      <c r="C17374" s="1" t="str">
        <f t="shared" si="2593"/>
        <v>21:0797</v>
      </c>
      <c r="D17374" s="1" t="str">
        <f t="shared" si="2590"/>
        <v>21:0224</v>
      </c>
      <c r="E17374" t="s">
        <v>67647</v>
      </c>
      <c r="F17374" t="s">
        <v>67648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 t="s">
        <v>327</v>
      </c>
      <c r="P17374" t="s">
        <v>1515</v>
      </c>
      <c r="Q17374" t="s">
        <v>5130</v>
      </c>
    </row>
    <row r="17375" spans="1:17" hidden="1" x14ac:dyDescent="0.25">
      <c r="A17375" t="s">
        <v>67649</v>
      </c>
      <c r="B17375" t="s">
        <v>67650</v>
      </c>
      <c r="C17375" s="1" t="str">
        <f t="shared" si="2593"/>
        <v>21:0797</v>
      </c>
      <c r="D17375" s="1" t="str">
        <f t="shared" si="2590"/>
        <v>21:0224</v>
      </c>
      <c r="E17375" t="s">
        <v>67651</v>
      </c>
      <c r="F17375" t="s">
        <v>67652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 t="s">
        <v>21</v>
      </c>
      <c r="P17375" t="s">
        <v>583</v>
      </c>
      <c r="Q17375" t="s">
        <v>392</v>
      </c>
    </row>
    <row r="17376" spans="1:17" hidden="1" x14ac:dyDescent="0.25">
      <c r="A17376" t="s">
        <v>67653</v>
      </c>
      <c r="B17376" t="s">
        <v>67654</v>
      </c>
      <c r="C17376" s="1" t="str">
        <f t="shared" si="2593"/>
        <v>21:0797</v>
      </c>
      <c r="D17376" s="1" t="str">
        <f t="shared" si="2590"/>
        <v>21:0224</v>
      </c>
      <c r="E17376" t="s">
        <v>67655</v>
      </c>
      <c r="F17376" t="s">
        <v>67656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 t="s">
        <v>1818</v>
      </c>
      <c r="P17376" t="s">
        <v>2943</v>
      </c>
      <c r="Q17376" t="s">
        <v>5130</v>
      </c>
    </row>
    <row r="17377" spans="1:17" hidden="1" x14ac:dyDescent="0.25">
      <c r="A17377" t="s">
        <v>67657</v>
      </c>
      <c r="B17377" t="s">
        <v>67658</v>
      </c>
      <c r="C17377" s="1" t="str">
        <f t="shared" si="2593"/>
        <v>21:0797</v>
      </c>
      <c r="D17377" s="1" t="str">
        <f t="shared" si="2590"/>
        <v>21:0224</v>
      </c>
      <c r="E17377" t="s">
        <v>67659</v>
      </c>
      <c r="F17377" t="s">
        <v>67660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 t="s">
        <v>62074</v>
      </c>
      <c r="P17377" t="s">
        <v>830</v>
      </c>
      <c r="Q17377" t="s">
        <v>5130</v>
      </c>
    </row>
    <row r="17378" spans="1:17" hidden="1" x14ac:dyDescent="0.25">
      <c r="A17378" t="s">
        <v>67661</v>
      </c>
      <c r="B17378" t="s">
        <v>67662</v>
      </c>
      <c r="C17378" s="1" t="str">
        <f t="shared" si="2593"/>
        <v>21:0797</v>
      </c>
      <c r="D17378" s="1" t="str">
        <f t="shared" si="2590"/>
        <v>21:0224</v>
      </c>
      <c r="E17378" t="s">
        <v>67663</v>
      </c>
      <c r="F17378" t="s">
        <v>67664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 t="s">
        <v>103</v>
      </c>
      <c r="P17378" t="s">
        <v>2943</v>
      </c>
      <c r="Q17378" t="s">
        <v>5130</v>
      </c>
    </row>
    <row r="17379" spans="1:17" hidden="1" x14ac:dyDescent="0.25">
      <c r="A17379" t="s">
        <v>67665</v>
      </c>
      <c r="B17379" t="s">
        <v>67666</v>
      </c>
      <c r="C17379" s="1" t="str">
        <f t="shared" si="2593"/>
        <v>21:0797</v>
      </c>
      <c r="D17379" s="1" t="str">
        <f t="shared" si="2590"/>
        <v>21:0224</v>
      </c>
      <c r="E17379" t="s">
        <v>67667</v>
      </c>
      <c r="F17379" t="s">
        <v>67668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 t="s">
        <v>103</v>
      </c>
      <c r="P17379" t="s">
        <v>391</v>
      </c>
      <c r="Q17379" t="s">
        <v>5130</v>
      </c>
    </row>
    <row r="17380" spans="1:17" hidden="1" x14ac:dyDescent="0.25">
      <c r="A17380" t="s">
        <v>67669</v>
      </c>
      <c r="B17380" t="s">
        <v>67670</v>
      </c>
      <c r="C17380" s="1" t="str">
        <f t="shared" si="2593"/>
        <v>21:0797</v>
      </c>
      <c r="D17380" s="1" t="str">
        <f t="shared" si="2590"/>
        <v>21:0224</v>
      </c>
      <c r="E17380" t="s">
        <v>67671</v>
      </c>
      <c r="F17380" t="s">
        <v>67672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 t="s">
        <v>8566</v>
      </c>
      <c r="P17380" t="s">
        <v>583</v>
      </c>
      <c r="Q17380" t="s">
        <v>5130</v>
      </c>
    </row>
    <row r="17381" spans="1:17" hidden="1" x14ac:dyDescent="0.25">
      <c r="A17381" t="s">
        <v>67673</v>
      </c>
      <c r="B17381" t="s">
        <v>67674</v>
      </c>
      <c r="C17381" s="1" t="str">
        <f t="shared" si="2593"/>
        <v>21:0797</v>
      </c>
      <c r="D17381" s="1" t="str">
        <f t="shared" si="2590"/>
        <v>21:0224</v>
      </c>
      <c r="E17381" t="s">
        <v>67675</v>
      </c>
      <c r="F17381" t="s">
        <v>67676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 t="s">
        <v>16522</v>
      </c>
      <c r="P17381" t="s">
        <v>2943</v>
      </c>
      <c r="Q17381" t="s">
        <v>5130</v>
      </c>
    </row>
    <row r="17382" spans="1:17" hidden="1" x14ac:dyDescent="0.25">
      <c r="A17382" t="s">
        <v>67677</v>
      </c>
      <c r="B17382" t="s">
        <v>67678</v>
      </c>
      <c r="C17382" s="1" t="str">
        <f t="shared" si="2593"/>
        <v>21:0797</v>
      </c>
      <c r="D17382" s="1" t="str">
        <f t="shared" si="2590"/>
        <v>21:0224</v>
      </c>
      <c r="E17382" t="s">
        <v>67679</v>
      </c>
      <c r="F17382" t="s">
        <v>67680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 t="s">
        <v>1664</v>
      </c>
      <c r="P17382" t="s">
        <v>3107</v>
      </c>
      <c r="Q17382" t="s">
        <v>4049</v>
      </c>
    </row>
    <row r="17383" spans="1:17" hidden="1" x14ac:dyDescent="0.25">
      <c r="A17383" t="s">
        <v>67681</v>
      </c>
      <c r="B17383" t="s">
        <v>67682</v>
      </c>
      <c r="C17383" s="1" t="str">
        <f t="shared" si="2593"/>
        <v>21:0797</v>
      </c>
      <c r="D17383" s="1" t="str">
        <f t="shared" si="2590"/>
        <v>21:0224</v>
      </c>
      <c r="E17383" t="s">
        <v>67683</v>
      </c>
      <c r="F17383" t="s">
        <v>67684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 t="s">
        <v>62079</v>
      </c>
      <c r="P17383" t="s">
        <v>4455</v>
      </c>
      <c r="Q17383" t="s">
        <v>398</v>
      </c>
    </row>
    <row r="17384" spans="1:17" hidden="1" x14ac:dyDescent="0.25">
      <c r="A17384" t="s">
        <v>67685</v>
      </c>
      <c r="B17384" t="s">
        <v>67686</v>
      </c>
      <c r="C17384" s="1" t="str">
        <f t="shared" si="2593"/>
        <v>21:0797</v>
      </c>
      <c r="D17384" s="1" t="str">
        <f t="shared" si="2590"/>
        <v>21:0224</v>
      </c>
      <c r="E17384" t="s">
        <v>67687</v>
      </c>
      <c r="F17384" t="s">
        <v>67688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 t="s">
        <v>16522</v>
      </c>
      <c r="P17384" t="s">
        <v>391</v>
      </c>
      <c r="Q17384" t="s">
        <v>3475</v>
      </c>
    </row>
    <row r="17385" spans="1:17" hidden="1" x14ac:dyDescent="0.25">
      <c r="A17385" t="s">
        <v>67689</v>
      </c>
      <c r="B17385" t="s">
        <v>67690</v>
      </c>
      <c r="C17385" s="1" t="str">
        <f t="shared" si="2593"/>
        <v>21:0797</v>
      </c>
      <c r="D17385" s="1" t="str">
        <f>HYPERLINK("http://geochem.nrcan.gc.ca/cdogs/content/svy/svy_e.htm", "")</f>
        <v/>
      </c>
      <c r="G17385" s="1" t="str">
        <f>HYPERLINK("http://geochem.nrcan.gc.ca/cdogs/content/cr_/cr_00089_e.htm", "89")</f>
        <v>89</v>
      </c>
      <c r="J17385" t="s">
        <v>11703</v>
      </c>
      <c r="K17385" t="s">
        <v>11704</v>
      </c>
      <c r="O17385" t="s">
        <v>6000</v>
      </c>
      <c r="P17385" t="s">
        <v>3857</v>
      </c>
      <c r="Q17385" t="s">
        <v>365</v>
      </c>
    </row>
    <row r="17386" spans="1:17" hidden="1" x14ac:dyDescent="0.25">
      <c r="A17386" t="s">
        <v>67691</v>
      </c>
      <c r="B17386" t="s">
        <v>67692</v>
      </c>
      <c r="C17386" s="1" t="str">
        <f t="shared" si="2593"/>
        <v>21:0797</v>
      </c>
      <c r="D17386" s="1" t="str">
        <f t="shared" ref="D17386:D17404" si="2594">HYPERLINK("http://geochem.nrcan.gc.ca/cdogs/content/svy/svy210224_e.htm", "21:0224")</f>
        <v>21:0224</v>
      </c>
      <c r="E17386" t="s">
        <v>67693</v>
      </c>
      <c r="F17386" t="s">
        <v>67694</v>
      </c>
      <c r="H17386">
        <v>63.643734600000002</v>
      </c>
      <c r="I17386">
        <v>-130.16327290000001</v>
      </c>
      <c r="J17386" s="1" t="str">
        <f t="shared" ref="J17386:J17404" si="2595">HYPERLINK("http://geochem.nrcan.gc.ca/cdogs/content/kwd/kwd020018_e.htm", "Fluid (stream)")</f>
        <v>Fluid (stream)</v>
      </c>
      <c r="K17386" s="1" t="str">
        <f t="shared" ref="K17386:K17404" si="2596">HYPERLINK("http://geochem.nrcan.gc.ca/cdogs/content/kwd/kwd080007_e.htm", "Untreated Water")</f>
        <v>Untreated Water</v>
      </c>
      <c r="O17386" t="s">
        <v>11695</v>
      </c>
      <c r="P17386" t="s">
        <v>2943</v>
      </c>
      <c r="Q17386" t="s">
        <v>653</v>
      </c>
    </row>
    <row r="17387" spans="1:17" hidden="1" x14ac:dyDescent="0.25">
      <c r="A17387" t="s">
        <v>67695</v>
      </c>
      <c r="B17387" t="s">
        <v>67696</v>
      </c>
      <c r="C17387" s="1" t="str">
        <f t="shared" si="2593"/>
        <v>21:0797</v>
      </c>
      <c r="D17387" s="1" t="str">
        <f t="shared" si="2594"/>
        <v>21:0224</v>
      </c>
      <c r="E17387" t="s">
        <v>67697</v>
      </c>
      <c r="F17387" t="s">
        <v>67698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 t="s">
        <v>522</v>
      </c>
      <c r="P17387" t="s">
        <v>631</v>
      </c>
      <c r="Q17387" t="s">
        <v>5130</v>
      </c>
    </row>
    <row r="17388" spans="1:17" hidden="1" x14ac:dyDescent="0.25">
      <c r="A17388" t="s">
        <v>67699</v>
      </c>
      <c r="B17388" t="s">
        <v>67700</v>
      </c>
      <c r="C17388" s="1" t="str">
        <f t="shared" si="2593"/>
        <v>21:0797</v>
      </c>
      <c r="D17388" s="1" t="str">
        <f t="shared" si="2594"/>
        <v>21:0224</v>
      </c>
      <c r="E17388" t="s">
        <v>67697</v>
      </c>
      <c r="F17388" t="s">
        <v>67701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 t="s">
        <v>71</v>
      </c>
      <c r="P17388" t="s">
        <v>658</v>
      </c>
      <c r="Q17388" t="s">
        <v>3475</v>
      </c>
    </row>
    <row r="17389" spans="1:17" hidden="1" x14ac:dyDescent="0.25">
      <c r="A17389" t="s">
        <v>67702</v>
      </c>
      <c r="B17389" t="s">
        <v>67703</v>
      </c>
      <c r="C17389" s="1" t="str">
        <f t="shared" si="2593"/>
        <v>21:0797</v>
      </c>
      <c r="D17389" s="1" t="str">
        <f t="shared" si="2594"/>
        <v>21:0224</v>
      </c>
      <c r="E17389" t="s">
        <v>67704</v>
      </c>
      <c r="F17389" t="s">
        <v>67705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 t="s">
        <v>6067</v>
      </c>
      <c r="P17389" t="s">
        <v>2212</v>
      </c>
      <c r="Q17389" t="s">
        <v>365</v>
      </c>
    </row>
    <row r="17390" spans="1:17" hidden="1" x14ac:dyDescent="0.25">
      <c r="A17390" t="s">
        <v>67706</v>
      </c>
      <c r="B17390" t="s">
        <v>67707</v>
      </c>
      <c r="C17390" s="1" t="str">
        <f t="shared" si="2593"/>
        <v>21:0797</v>
      </c>
      <c r="D17390" s="1" t="str">
        <f t="shared" si="2594"/>
        <v>21:0224</v>
      </c>
      <c r="E17390" t="s">
        <v>67708</v>
      </c>
      <c r="F17390" t="s">
        <v>67709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 t="s">
        <v>21</v>
      </c>
      <c r="P17390" t="s">
        <v>356</v>
      </c>
      <c r="Q17390" t="s">
        <v>29</v>
      </c>
    </row>
    <row r="17391" spans="1:17" hidden="1" x14ac:dyDescent="0.25">
      <c r="A17391" t="s">
        <v>67710</v>
      </c>
      <c r="B17391" t="s">
        <v>67711</v>
      </c>
      <c r="C17391" s="1" t="str">
        <f t="shared" si="2593"/>
        <v>21:0797</v>
      </c>
      <c r="D17391" s="1" t="str">
        <f t="shared" si="2594"/>
        <v>21:0224</v>
      </c>
      <c r="E17391" t="s">
        <v>67712</v>
      </c>
      <c r="F17391" t="s">
        <v>67713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 t="s">
        <v>14840</v>
      </c>
      <c r="P17391" t="s">
        <v>16918</v>
      </c>
      <c r="Q17391" t="s">
        <v>6021</v>
      </c>
    </row>
    <row r="17392" spans="1:17" hidden="1" x14ac:dyDescent="0.25">
      <c r="A17392" t="s">
        <v>67714</v>
      </c>
      <c r="B17392" t="s">
        <v>67715</v>
      </c>
      <c r="C17392" s="1" t="str">
        <f t="shared" si="2593"/>
        <v>21:0797</v>
      </c>
      <c r="D17392" s="1" t="str">
        <f t="shared" si="2594"/>
        <v>21:0224</v>
      </c>
      <c r="E17392" t="s">
        <v>67716</v>
      </c>
      <c r="F17392" t="s">
        <v>67717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 t="s">
        <v>21</v>
      </c>
      <c r="P17392" t="s">
        <v>397</v>
      </c>
      <c r="Q17392" t="s">
        <v>2392</v>
      </c>
    </row>
    <row r="17393" spans="1:17" hidden="1" x14ac:dyDescent="0.25">
      <c r="A17393" t="s">
        <v>67718</v>
      </c>
      <c r="B17393" t="s">
        <v>67719</v>
      </c>
      <c r="C17393" s="1" t="str">
        <f t="shared" si="2593"/>
        <v>21:0797</v>
      </c>
      <c r="D17393" s="1" t="str">
        <f t="shared" si="2594"/>
        <v>21:0224</v>
      </c>
      <c r="E17393" t="s">
        <v>67720</v>
      </c>
      <c r="F17393" t="s">
        <v>67721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 t="s">
        <v>327</v>
      </c>
      <c r="P17393" t="s">
        <v>391</v>
      </c>
      <c r="Q17393" t="s">
        <v>103</v>
      </c>
    </row>
    <row r="17394" spans="1:17" hidden="1" x14ac:dyDescent="0.25">
      <c r="A17394" t="s">
        <v>67722</v>
      </c>
      <c r="B17394" t="s">
        <v>67723</v>
      </c>
      <c r="C17394" s="1" t="str">
        <f t="shared" si="2593"/>
        <v>21:0797</v>
      </c>
      <c r="D17394" s="1" t="str">
        <f t="shared" si="2594"/>
        <v>21:0224</v>
      </c>
      <c r="E17394" t="s">
        <v>67724</v>
      </c>
      <c r="F17394" t="s">
        <v>67725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 t="s">
        <v>154</v>
      </c>
      <c r="P17394" t="s">
        <v>397</v>
      </c>
      <c r="Q17394" t="s">
        <v>29</v>
      </c>
    </row>
    <row r="17395" spans="1:17" hidden="1" x14ac:dyDescent="0.25">
      <c r="A17395" t="s">
        <v>67726</v>
      </c>
      <c r="B17395" t="s">
        <v>67727</v>
      </c>
      <c r="C17395" s="1" t="str">
        <f t="shared" si="2593"/>
        <v>21:0797</v>
      </c>
      <c r="D17395" s="1" t="str">
        <f t="shared" si="2594"/>
        <v>21:0224</v>
      </c>
      <c r="E17395" t="s">
        <v>67728</v>
      </c>
      <c r="F17395" t="s">
        <v>67729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 t="s">
        <v>154</v>
      </c>
      <c r="P17395" t="s">
        <v>583</v>
      </c>
      <c r="Q17395" t="s">
        <v>46</v>
      </c>
    </row>
    <row r="17396" spans="1:17" hidden="1" x14ac:dyDescent="0.25">
      <c r="A17396" t="s">
        <v>67730</v>
      </c>
      <c r="B17396" t="s">
        <v>67731</v>
      </c>
      <c r="C17396" s="1" t="str">
        <f t="shared" si="2593"/>
        <v>21:0797</v>
      </c>
      <c r="D17396" s="1" t="str">
        <f t="shared" si="2594"/>
        <v>21:0224</v>
      </c>
      <c r="E17396" t="s">
        <v>67732</v>
      </c>
      <c r="F17396" t="s">
        <v>67733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 t="s">
        <v>1812</v>
      </c>
      <c r="P17396" t="s">
        <v>397</v>
      </c>
      <c r="Q17396" t="s">
        <v>59</v>
      </c>
    </row>
    <row r="17397" spans="1:17" hidden="1" x14ac:dyDescent="0.25">
      <c r="A17397" t="s">
        <v>67734</v>
      </c>
      <c r="B17397" t="s">
        <v>67735</v>
      </c>
      <c r="C17397" s="1" t="str">
        <f t="shared" si="2593"/>
        <v>21:0797</v>
      </c>
      <c r="D17397" s="1" t="str">
        <f t="shared" si="2594"/>
        <v>21:0224</v>
      </c>
      <c r="E17397" t="s">
        <v>67736</v>
      </c>
      <c r="F17397" t="s">
        <v>67737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 t="s">
        <v>3419</v>
      </c>
      <c r="P17397" t="s">
        <v>583</v>
      </c>
      <c r="Q17397" t="s">
        <v>392</v>
      </c>
    </row>
    <row r="17398" spans="1:17" hidden="1" x14ac:dyDescent="0.25">
      <c r="A17398" t="s">
        <v>67738</v>
      </c>
      <c r="B17398" t="s">
        <v>67739</v>
      </c>
      <c r="C17398" s="1" t="str">
        <f t="shared" si="2593"/>
        <v>21:0797</v>
      </c>
      <c r="D17398" s="1" t="str">
        <f t="shared" si="2594"/>
        <v>21:0224</v>
      </c>
      <c r="E17398" t="s">
        <v>67740</v>
      </c>
      <c r="F17398" t="s">
        <v>67741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 t="s">
        <v>14840</v>
      </c>
      <c r="P17398" t="s">
        <v>3107</v>
      </c>
      <c r="Q17398" t="s">
        <v>35</v>
      </c>
    </row>
    <row r="17399" spans="1:17" hidden="1" x14ac:dyDescent="0.25">
      <c r="A17399" t="s">
        <v>67742</v>
      </c>
      <c r="B17399" t="s">
        <v>67743</v>
      </c>
      <c r="C17399" s="1" t="str">
        <f t="shared" si="2593"/>
        <v>21:0797</v>
      </c>
      <c r="D17399" s="1" t="str">
        <f t="shared" si="2594"/>
        <v>21:0224</v>
      </c>
      <c r="E17399" t="s">
        <v>67744</v>
      </c>
      <c r="F17399" t="s">
        <v>67745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 t="s">
        <v>2883</v>
      </c>
      <c r="P17399" t="s">
        <v>5368</v>
      </c>
      <c r="Q17399" t="s">
        <v>16988</v>
      </c>
    </row>
    <row r="17400" spans="1:17" hidden="1" x14ac:dyDescent="0.25">
      <c r="A17400" t="s">
        <v>67746</v>
      </c>
      <c r="B17400" t="s">
        <v>67747</v>
      </c>
      <c r="C17400" s="1" t="str">
        <f t="shared" si="2593"/>
        <v>21:0797</v>
      </c>
      <c r="D17400" s="1" t="str">
        <f t="shared" si="2594"/>
        <v>21:0224</v>
      </c>
      <c r="E17400" t="s">
        <v>67748</v>
      </c>
      <c r="F17400" t="s">
        <v>67749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 t="s">
        <v>6067</v>
      </c>
      <c r="P17400" t="s">
        <v>658</v>
      </c>
      <c r="Q17400" t="s">
        <v>59</v>
      </c>
    </row>
    <row r="17401" spans="1:17" hidden="1" x14ac:dyDescent="0.25">
      <c r="A17401" t="s">
        <v>67750</v>
      </c>
      <c r="B17401" t="s">
        <v>67751</v>
      </c>
      <c r="C17401" s="1" t="str">
        <f t="shared" si="2593"/>
        <v>21:0797</v>
      </c>
      <c r="D17401" s="1" t="str">
        <f t="shared" si="2594"/>
        <v>21:0224</v>
      </c>
      <c r="E17401" t="s">
        <v>67752</v>
      </c>
      <c r="F17401" t="s">
        <v>67753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 t="s">
        <v>2822</v>
      </c>
      <c r="P17401" t="s">
        <v>1598</v>
      </c>
      <c r="Q17401" t="s">
        <v>398</v>
      </c>
    </row>
    <row r="17402" spans="1:17" hidden="1" x14ac:dyDescent="0.25">
      <c r="A17402" t="s">
        <v>67754</v>
      </c>
      <c r="B17402" t="s">
        <v>67755</v>
      </c>
      <c r="C17402" s="1" t="str">
        <f t="shared" si="2593"/>
        <v>21:0797</v>
      </c>
      <c r="D17402" s="1" t="str">
        <f t="shared" si="2594"/>
        <v>21:0224</v>
      </c>
      <c r="E17402" t="s">
        <v>67756</v>
      </c>
      <c r="F17402" t="s">
        <v>67757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 t="s">
        <v>59</v>
      </c>
      <c r="P17402" t="s">
        <v>4455</v>
      </c>
      <c r="Q17402" t="s">
        <v>5130</v>
      </c>
    </row>
    <row r="17403" spans="1:17" hidden="1" x14ac:dyDescent="0.25">
      <c r="A17403" t="s">
        <v>67758</v>
      </c>
      <c r="B17403" t="s">
        <v>67759</v>
      </c>
      <c r="C17403" s="1" t="str">
        <f t="shared" si="2593"/>
        <v>21:0797</v>
      </c>
      <c r="D17403" s="1" t="str">
        <f t="shared" si="2594"/>
        <v>21:0224</v>
      </c>
      <c r="E17403" t="s">
        <v>67760</v>
      </c>
      <c r="F17403" t="s">
        <v>67761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 t="s">
        <v>16522</v>
      </c>
      <c r="P17403" t="s">
        <v>880</v>
      </c>
      <c r="Q17403" t="s">
        <v>398</v>
      </c>
    </row>
    <row r="17404" spans="1:17" hidden="1" x14ac:dyDescent="0.25">
      <c r="A17404" t="s">
        <v>67762</v>
      </c>
      <c r="B17404" t="s">
        <v>67763</v>
      </c>
      <c r="C17404" s="1" t="str">
        <f t="shared" si="2593"/>
        <v>21:0797</v>
      </c>
      <c r="D17404" s="1" t="str">
        <f t="shared" si="2594"/>
        <v>21:0224</v>
      </c>
      <c r="E17404" t="s">
        <v>67764</v>
      </c>
      <c r="F17404" t="s">
        <v>67765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 t="s">
        <v>11795</v>
      </c>
      <c r="P17404" t="s">
        <v>658</v>
      </c>
      <c r="Q17404" t="s">
        <v>392</v>
      </c>
    </row>
    <row r="17405" spans="1:17" hidden="1" x14ac:dyDescent="0.25">
      <c r="A17405" t="s">
        <v>67766</v>
      </c>
      <c r="B17405" t="s">
        <v>67767</v>
      </c>
      <c r="C17405" s="1" t="str">
        <f t="shared" si="2593"/>
        <v>21:0797</v>
      </c>
      <c r="D17405" s="1" t="str">
        <f>HYPERLINK("http://geochem.nrcan.gc.ca/cdogs/content/svy/svy_e.htm", "")</f>
        <v/>
      </c>
      <c r="G17405" s="1" t="str">
        <f>HYPERLINK("http://geochem.nrcan.gc.ca/cdogs/content/cr_/cr_00089_e.htm", "89")</f>
        <v>89</v>
      </c>
      <c r="J17405" t="s">
        <v>11703</v>
      </c>
      <c r="K17405" t="s">
        <v>11704</v>
      </c>
      <c r="O17405" t="s">
        <v>15855</v>
      </c>
      <c r="P17405" t="s">
        <v>3569</v>
      </c>
      <c r="Q17405" t="s">
        <v>392</v>
      </c>
    </row>
    <row r="17406" spans="1:17" hidden="1" x14ac:dyDescent="0.25">
      <c r="A17406" t="s">
        <v>67768</v>
      </c>
      <c r="B17406" t="s">
        <v>67769</v>
      </c>
      <c r="C17406" s="1" t="str">
        <f t="shared" si="2593"/>
        <v>21:0797</v>
      </c>
      <c r="D17406" s="1" t="str">
        <f t="shared" ref="D17406:D17416" si="2597">HYPERLINK("http://geochem.nrcan.gc.ca/cdogs/content/svy/svy210224_e.htm", "21:0224")</f>
        <v>21:0224</v>
      </c>
      <c r="E17406" t="s">
        <v>67770</v>
      </c>
      <c r="F17406" t="s">
        <v>67771</v>
      </c>
      <c r="H17406">
        <v>63.337556300000003</v>
      </c>
      <c r="I17406">
        <v>-130.45520070000001</v>
      </c>
      <c r="J17406" s="1" t="str">
        <f t="shared" ref="J17406:J17416" si="2598">HYPERLINK("http://geochem.nrcan.gc.ca/cdogs/content/kwd/kwd020018_e.htm", "Fluid (stream)")</f>
        <v>Fluid (stream)</v>
      </c>
      <c r="K17406" s="1" t="str">
        <f t="shared" ref="K17406:K17416" si="2599">HYPERLINK("http://geochem.nrcan.gc.ca/cdogs/content/kwd/kwd080007_e.htm", "Untreated Water")</f>
        <v>Untreated Water</v>
      </c>
      <c r="O17406" t="s">
        <v>21</v>
      </c>
      <c r="P17406" t="s">
        <v>22</v>
      </c>
      <c r="Q17406" t="s">
        <v>35</v>
      </c>
    </row>
    <row r="17407" spans="1:17" hidden="1" x14ac:dyDescent="0.25">
      <c r="A17407" t="s">
        <v>67772</v>
      </c>
      <c r="B17407" t="s">
        <v>67773</v>
      </c>
      <c r="C17407" s="1" t="str">
        <f t="shared" si="2593"/>
        <v>21:0797</v>
      </c>
      <c r="D17407" s="1" t="str">
        <f t="shared" si="2597"/>
        <v>21:0224</v>
      </c>
      <c r="E17407" t="s">
        <v>67774</v>
      </c>
      <c r="F17407" t="s">
        <v>67775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 t="s">
        <v>21</v>
      </c>
      <c r="P17407" t="s">
        <v>22</v>
      </c>
      <c r="Q17407" t="s">
        <v>522</v>
      </c>
    </row>
    <row r="17408" spans="1:17" hidden="1" x14ac:dyDescent="0.25">
      <c r="A17408" t="s">
        <v>67776</v>
      </c>
      <c r="B17408" t="s">
        <v>67777</v>
      </c>
      <c r="C17408" s="1" t="str">
        <f t="shared" si="2593"/>
        <v>21:0797</v>
      </c>
      <c r="D17408" s="1" t="str">
        <f t="shared" si="2597"/>
        <v>21:0224</v>
      </c>
      <c r="E17408" t="s">
        <v>67778</v>
      </c>
      <c r="F17408" t="s">
        <v>67779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 t="s">
        <v>21</v>
      </c>
      <c r="P17408" t="s">
        <v>45</v>
      </c>
      <c r="Q17408" t="s">
        <v>29</v>
      </c>
    </row>
    <row r="17409" spans="1:17" hidden="1" x14ac:dyDescent="0.25">
      <c r="A17409" t="s">
        <v>67780</v>
      </c>
      <c r="B17409" t="s">
        <v>67781</v>
      </c>
      <c r="C17409" s="1" t="str">
        <f t="shared" si="2593"/>
        <v>21:0797</v>
      </c>
      <c r="D17409" s="1" t="str">
        <f t="shared" si="2597"/>
        <v>21:0224</v>
      </c>
      <c r="E17409" t="s">
        <v>67782</v>
      </c>
      <c r="F17409" t="s">
        <v>67783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 t="s">
        <v>21</v>
      </c>
      <c r="P17409" t="s">
        <v>87</v>
      </c>
      <c r="Q17409" t="s">
        <v>88</v>
      </c>
    </row>
    <row r="17410" spans="1:17" hidden="1" x14ac:dyDescent="0.25">
      <c r="A17410" t="s">
        <v>67784</v>
      </c>
      <c r="B17410" t="s">
        <v>67785</v>
      </c>
      <c r="C17410" s="1" t="str">
        <f t="shared" si="2593"/>
        <v>21:0797</v>
      </c>
      <c r="D17410" s="1" t="str">
        <f t="shared" si="2597"/>
        <v>21:0224</v>
      </c>
      <c r="E17410" t="s">
        <v>67786</v>
      </c>
      <c r="F17410" t="s">
        <v>67787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 t="s">
        <v>21</v>
      </c>
      <c r="P17410" t="s">
        <v>356</v>
      </c>
      <c r="Q17410" t="s">
        <v>93</v>
      </c>
    </row>
    <row r="17411" spans="1:17" hidden="1" x14ac:dyDescent="0.25">
      <c r="A17411" t="s">
        <v>67788</v>
      </c>
      <c r="B17411" t="s">
        <v>67789</v>
      </c>
      <c r="C17411" s="1" t="str">
        <f t="shared" si="2593"/>
        <v>21:0797</v>
      </c>
      <c r="D17411" s="1" t="str">
        <f t="shared" si="2597"/>
        <v>21:0224</v>
      </c>
      <c r="E17411" t="s">
        <v>67786</v>
      </c>
      <c r="F17411" t="s">
        <v>67790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 t="s">
        <v>21</v>
      </c>
      <c r="P17411" t="s">
        <v>22</v>
      </c>
      <c r="Q17411" t="s">
        <v>71</v>
      </c>
    </row>
    <row r="17412" spans="1:17" hidden="1" x14ac:dyDescent="0.25">
      <c r="A17412" t="s">
        <v>67791</v>
      </c>
      <c r="B17412" t="s">
        <v>67792</v>
      </c>
      <c r="C17412" s="1" t="str">
        <f t="shared" si="2593"/>
        <v>21:0797</v>
      </c>
      <c r="D17412" s="1" t="str">
        <f t="shared" si="2597"/>
        <v>21:0224</v>
      </c>
      <c r="E17412" t="s">
        <v>67793</v>
      </c>
      <c r="F17412" t="s">
        <v>67794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 t="s">
        <v>21</v>
      </c>
      <c r="P17412" t="s">
        <v>45</v>
      </c>
      <c r="Q17412" t="s">
        <v>143</v>
      </c>
    </row>
    <row r="17413" spans="1:17" hidden="1" x14ac:dyDescent="0.25">
      <c r="A17413" t="s">
        <v>67795</v>
      </c>
      <c r="B17413" t="s">
        <v>67796</v>
      </c>
      <c r="C17413" s="1" t="str">
        <f t="shared" si="2593"/>
        <v>21:0797</v>
      </c>
      <c r="D17413" s="1" t="str">
        <f t="shared" si="2597"/>
        <v>21:0224</v>
      </c>
      <c r="E17413" t="s">
        <v>67797</v>
      </c>
      <c r="F17413" t="s">
        <v>67798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 t="s">
        <v>21</v>
      </c>
      <c r="P17413" t="s">
        <v>45</v>
      </c>
      <c r="Q17413" t="s">
        <v>103</v>
      </c>
    </row>
    <row r="17414" spans="1:17" hidden="1" x14ac:dyDescent="0.25">
      <c r="A17414" t="s">
        <v>67799</v>
      </c>
      <c r="B17414" t="s">
        <v>67800</v>
      </c>
      <c r="C17414" s="1" t="str">
        <f t="shared" si="2593"/>
        <v>21:0797</v>
      </c>
      <c r="D17414" s="1" t="str">
        <f t="shared" si="2597"/>
        <v>21:0224</v>
      </c>
      <c r="E17414" t="s">
        <v>67801</v>
      </c>
      <c r="F17414" t="s">
        <v>67802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 t="s">
        <v>311</v>
      </c>
      <c r="P17414" t="s">
        <v>45</v>
      </c>
      <c r="Q17414" t="s">
        <v>392</v>
      </c>
    </row>
    <row r="17415" spans="1:17" hidden="1" x14ac:dyDescent="0.25">
      <c r="A17415" t="s">
        <v>67803</v>
      </c>
      <c r="B17415" t="s">
        <v>67804</v>
      </c>
      <c r="C17415" s="1" t="str">
        <f t="shared" si="2593"/>
        <v>21:0797</v>
      </c>
      <c r="D17415" s="1" t="str">
        <f t="shared" si="2597"/>
        <v>21:0224</v>
      </c>
      <c r="E17415" t="s">
        <v>67805</v>
      </c>
      <c r="F17415" t="s">
        <v>67806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 t="s">
        <v>2379</v>
      </c>
      <c r="P17415" t="s">
        <v>22</v>
      </c>
      <c r="Q17415" t="s">
        <v>103</v>
      </c>
    </row>
    <row r="17416" spans="1:17" hidden="1" x14ac:dyDescent="0.25">
      <c r="A17416" t="s">
        <v>67807</v>
      </c>
      <c r="B17416" t="s">
        <v>67808</v>
      </c>
      <c r="C17416" s="1" t="str">
        <f t="shared" si="2593"/>
        <v>21:0797</v>
      </c>
      <c r="D17416" s="1" t="str">
        <f t="shared" si="2597"/>
        <v>21:0224</v>
      </c>
      <c r="E17416" t="s">
        <v>67809</v>
      </c>
      <c r="F17416" t="s">
        <v>67810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 t="s">
        <v>154</v>
      </c>
      <c r="P17416" t="s">
        <v>45</v>
      </c>
      <c r="Q17416" t="s">
        <v>93</v>
      </c>
    </row>
    <row r="17417" spans="1:17" hidden="1" x14ac:dyDescent="0.25">
      <c r="A17417" t="s">
        <v>67811</v>
      </c>
      <c r="B17417" t="s">
        <v>67812</v>
      </c>
      <c r="C17417" s="1" t="str">
        <f t="shared" si="2593"/>
        <v>21:0797</v>
      </c>
      <c r="D17417" s="1" t="str">
        <f>HYPERLINK("http://geochem.nrcan.gc.ca/cdogs/content/svy/svy_e.htm", "")</f>
        <v/>
      </c>
      <c r="G17417" s="1" t="str">
        <f>HYPERLINK("http://geochem.nrcan.gc.ca/cdogs/content/cr_/cr_00089_e.htm", "89")</f>
        <v>89</v>
      </c>
      <c r="J17417" t="s">
        <v>11703</v>
      </c>
      <c r="K17417" t="s">
        <v>11704</v>
      </c>
      <c r="O17417" t="s">
        <v>8982</v>
      </c>
      <c r="P17417" t="s">
        <v>17680</v>
      </c>
      <c r="Q17417" t="s">
        <v>392</v>
      </c>
    </row>
    <row r="17418" spans="1:17" hidden="1" x14ac:dyDescent="0.25">
      <c r="A17418" t="s">
        <v>67813</v>
      </c>
      <c r="B17418" t="s">
        <v>67814</v>
      </c>
      <c r="C17418" s="1" t="str">
        <f t="shared" si="2593"/>
        <v>21:0797</v>
      </c>
      <c r="D17418" s="1" t="str">
        <f t="shared" ref="D17418:D17440" si="2600">HYPERLINK("http://geochem.nrcan.gc.ca/cdogs/content/svy/svy210224_e.htm", "21:0224")</f>
        <v>21:0224</v>
      </c>
      <c r="E17418" t="s">
        <v>67815</v>
      </c>
      <c r="F17418" t="s">
        <v>67816</v>
      </c>
      <c r="H17418">
        <v>63.467685699999997</v>
      </c>
      <c r="I17418">
        <v>-130.38695580000001</v>
      </c>
      <c r="J17418" s="1" t="str">
        <f t="shared" ref="J17418:J17440" si="2601">HYPERLINK("http://geochem.nrcan.gc.ca/cdogs/content/kwd/kwd020018_e.htm", "Fluid (stream)")</f>
        <v>Fluid (stream)</v>
      </c>
      <c r="K17418" s="1" t="str">
        <f t="shared" ref="K17418:K17440" si="2602">HYPERLINK("http://geochem.nrcan.gc.ca/cdogs/content/kwd/kwd080007_e.htm", "Untreated Water")</f>
        <v>Untreated Water</v>
      </c>
      <c r="O17418" t="s">
        <v>8423</v>
      </c>
      <c r="P17418" t="s">
        <v>2212</v>
      </c>
      <c r="Q17418" t="s">
        <v>46</v>
      </c>
    </row>
    <row r="17419" spans="1:17" hidden="1" x14ac:dyDescent="0.25">
      <c r="A17419" t="s">
        <v>67817</v>
      </c>
      <c r="B17419" t="s">
        <v>67818</v>
      </c>
      <c r="C17419" s="1" t="str">
        <f t="shared" si="2593"/>
        <v>21:0797</v>
      </c>
      <c r="D17419" s="1" t="str">
        <f t="shared" si="2600"/>
        <v>21:0224</v>
      </c>
      <c r="E17419" t="s">
        <v>67819</v>
      </c>
      <c r="F17419" t="s">
        <v>67820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 t="s">
        <v>5641</v>
      </c>
      <c r="P17419" t="s">
        <v>397</v>
      </c>
      <c r="Q17419" t="s">
        <v>103</v>
      </c>
    </row>
    <row r="17420" spans="1:17" hidden="1" x14ac:dyDescent="0.25">
      <c r="A17420" t="s">
        <v>67821</v>
      </c>
      <c r="B17420" t="s">
        <v>67822</v>
      </c>
      <c r="C17420" s="1" t="str">
        <f t="shared" si="2593"/>
        <v>21:0797</v>
      </c>
      <c r="D17420" s="1" t="str">
        <f t="shared" si="2600"/>
        <v>21:0224</v>
      </c>
      <c r="E17420" t="s">
        <v>67823</v>
      </c>
      <c r="F17420" t="s">
        <v>67824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 t="s">
        <v>21</v>
      </c>
      <c r="P17420" t="s">
        <v>45</v>
      </c>
      <c r="Q17420" t="s">
        <v>149</v>
      </c>
    </row>
    <row r="17421" spans="1:17" hidden="1" x14ac:dyDescent="0.25">
      <c r="A17421" t="s">
        <v>67825</v>
      </c>
      <c r="B17421" t="s">
        <v>67826</v>
      </c>
      <c r="C17421" s="1" t="str">
        <f t="shared" si="2593"/>
        <v>21:0797</v>
      </c>
      <c r="D17421" s="1" t="str">
        <f t="shared" si="2600"/>
        <v>21:0224</v>
      </c>
      <c r="E17421" t="s">
        <v>67827</v>
      </c>
      <c r="F17421" t="s">
        <v>67828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 t="s">
        <v>21</v>
      </c>
      <c r="P17421" t="s">
        <v>87</v>
      </c>
      <c r="Q17421" t="s">
        <v>215</v>
      </c>
    </row>
    <row r="17422" spans="1:17" hidden="1" x14ac:dyDescent="0.25">
      <c r="A17422" t="s">
        <v>67829</v>
      </c>
      <c r="B17422" t="s">
        <v>67830</v>
      </c>
      <c r="C17422" s="1" t="str">
        <f t="shared" si="2593"/>
        <v>21:0797</v>
      </c>
      <c r="D17422" s="1" t="str">
        <f t="shared" si="2600"/>
        <v>21:0224</v>
      </c>
      <c r="E17422" t="s">
        <v>67831</v>
      </c>
      <c r="F17422" t="s">
        <v>67832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 t="s">
        <v>21</v>
      </c>
      <c r="P17422" t="s">
        <v>87</v>
      </c>
      <c r="Q17422" t="s">
        <v>198</v>
      </c>
    </row>
    <row r="17423" spans="1:17" hidden="1" x14ac:dyDescent="0.25">
      <c r="A17423" t="s">
        <v>67833</v>
      </c>
      <c r="B17423" t="s">
        <v>67834</v>
      </c>
      <c r="C17423" s="1" t="str">
        <f t="shared" si="2593"/>
        <v>21:0797</v>
      </c>
      <c r="D17423" s="1" t="str">
        <f t="shared" si="2600"/>
        <v>21:0224</v>
      </c>
      <c r="E17423" t="s">
        <v>67835</v>
      </c>
      <c r="F17423" t="s">
        <v>67836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 t="s">
        <v>588</v>
      </c>
      <c r="P17423" t="s">
        <v>45</v>
      </c>
      <c r="Q17423" t="s">
        <v>522</v>
      </c>
    </row>
    <row r="17424" spans="1:17" hidden="1" x14ac:dyDescent="0.25">
      <c r="A17424" t="s">
        <v>67837</v>
      </c>
      <c r="B17424" t="s">
        <v>67838</v>
      </c>
      <c r="C17424" s="1" t="str">
        <f t="shared" si="2593"/>
        <v>21:0797</v>
      </c>
      <c r="D17424" s="1" t="str">
        <f t="shared" si="2600"/>
        <v>21:0224</v>
      </c>
      <c r="E17424" t="s">
        <v>67839</v>
      </c>
      <c r="F17424" t="s">
        <v>67840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 t="s">
        <v>21</v>
      </c>
      <c r="P17424" t="s">
        <v>45</v>
      </c>
      <c r="Q17424" t="s">
        <v>103</v>
      </c>
    </row>
    <row r="17425" spans="1:17" hidden="1" x14ac:dyDescent="0.25">
      <c r="A17425" t="s">
        <v>67841</v>
      </c>
      <c r="B17425" t="s">
        <v>67842</v>
      </c>
      <c r="C17425" s="1" t="str">
        <f t="shared" si="2593"/>
        <v>21:0797</v>
      </c>
      <c r="D17425" s="1" t="str">
        <f t="shared" si="2600"/>
        <v>21:0224</v>
      </c>
      <c r="E17425" t="s">
        <v>67843</v>
      </c>
      <c r="F17425" t="s">
        <v>67844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 t="s">
        <v>21</v>
      </c>
      <c r="P17425" t="s">
        <v>2943</v>
      </c>
      <c r="Q17425" t="s">
        <v>149</v>
      </c>
    </row>
    <row r="17426" spans="1:17" hidden="1" x14ac:dyDescent="0.25">
      <c r="A17426" t="s">
        <v>67845</v>
      </c>
      <c r="B17426" t="s">
        <v>67846</v>
      </c>
      <c r="C17426" s="1" t="str">
        <f t="shared" si="2593"/>
        <v>21:0797</v>
      </c>
      <c r="D17426" s="1" t="str">
        <f t="shared" si="2600"/>
        <v>21:0224</v>
      </c>
      <c r="E17426" t="s">
        <v>67847</v>
      </c>
      <c r="F17426" t="s">
        <v>67848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 t="s">
        <v>21</v>
      </c>
      <c r="P17426" t="s">
        <v>45</v>
      </c>
      <c r="Q17426" t="s">
        <v>16574</v>
      </c>
    </row>
    <row r="17427" spans="1:17" hidden="1" x14ac:dyDescent="0.25">
      <c r="A17427" t="s">
        <v>67849</v>
      </c>
      <c r="B17427" t="s">
        <v>67850</v>
      </c>
      <c r="C17427" s="1" t="str">
        <f t="shared" si="2593"/>
        <v>21:0797</v>
      </c>
      <c r="D17427" s="1" t="str">
        <f t="shared" si="2600"/>
        <v>21:0224</v>
      </c>
      <c r="E17427" t="s">
        <v>67851</v>
      </c>
      <c r="F17427" t="s">
        <v>67852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 t="s">
        <v>21</v>
      </c>
      <c r="P17427" t="s">
        <v>45</v>
      </c>
      <c r="Q17427" t="s">
        <v>189</v>
      </c>
    </row>
    <row r="17428" spans="1:17" hidden="1" x14ac:dyDescent="0.25">
      <c r="A17428" t="s">
        <v>67853</v>
      </c>
      <c r="B17428" t="s">
        <v>67854</v>
      </c>
      <c r="C17428" s="1" t="str">
        <f t="shared" ref="C17428:C17491" si="2603">HYPERLINK("http://geochem.nrcan.gc.ca/cdogs/content/bdl/bdl210797_e.htm", "21:0797")</f>
        <v>21:0797</v>
      </c>
      <c r="D17428" s="1" t="str">
        <f t="shared" si="2600"/>
        <v>21:0224</v>
      </c>
      <c r="E17428" t="s">
        <v>67855</v>
      </c>
      <c r="F17428" t="s">
        <v>67856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 t="s">
        <v>1664</v>
      </c>
      <c r="P17428" t="s">
        <v>7960</v>
      </c>
      <c r="Q17428" t="s">
        <v>653</v>
      </c>
    </row>
    <row r="17429" spans="1:17" hidden="1" x14ac:dyDescent="0.25">
      <c r="A17429" t="s">
        <v>67857</v>
      </c>
      <c r="B17429" t="s">
        <v>67858</v>
      </c>
      <c r="C17429" s="1" t="str">
        <f t="shared" si="2603"/>
        <v>21:0797</v>
      </c>
      <c r="D17429" s="1" t="str">
        <f t="shared" si="2600"/>
        <v>21:0224</v>
      </c>
      <c r="E17429" t="s">
        <v>67859</v>
      </c>
      <c r="F17429" t="s">
        <v>67860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 t="s">
        <v>327</v>
      </c>
      <c r="P17429" t="s">
        <v>1515</v>
      </c>
      <c r="Q17429" t="s">
        <v>522</v>
      </c>
    </row>
    <row r="17430" spans="1:17" hidden="1" x14ac:dyDescent="0.25">
      <c r="A17430" t="s">
        <v>67861</v>
      </c>
      <c r="B17430" t="s">
        <v>67862</v>
      </c>
      <c r="C17430" s="1" t="str">
        <f t="shared" si="2603"/>
        <v>21:0797</v>
      </c>
      <c r="D17430" s="1" t="str">
        <f t="shared" si="2600"/>
        <v>21:0224</v>
      </c>
      <c r="E17430" t="s">
        <v>67863</v>
      </c>
      <c r="F17430" t="s">
        <v>67864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 t="s">
        <v>21</v>
      </c>
      <c r="P17430" t="s">
        <v>87</v>
      </c>
      <c r="Q17430" t="s">
        <v>59</v>
      </c>
    </row>
    <row r="17431" spans="1:17" hidden="1" x14ac:dyDescent="0.25">
      <c r="A17431" t="s">
        <v>67865</v>
      </c>
      <c r="B17431" t="s">
        <v>67866</v>
      </c>
      <c r="C17431" s="1" t="str">
        <f t="shared" si="2603"/>
        <v>21:0797</v>
      </c>
      <c r="D17431" s="1" t="str">
        <f t="shared" si="2600"/>
        <v>21:0224</v>
      </c>
      <c r="E17431" t="s">
        <v>67867</v>
      </c>
      <c r="F17431" t="s">
        <v>67868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 t="s">
        <v>21</v>
      </c>
      <c r="P17431" t="s">
        <v>87</v>
      </c>
      <c r="Q17431" t="s">
        <v>71</v>
      </c>
    </row>
    <row r="17432" spans="1:17" hidden="1" x14ac:dyDescent="0.25">
      <c r="A17432" t="s">
        <v>67869</v>
      </c>
      <c r="B17432" t="s">
        <v>67870</v>
      </c>
      <c r="C17432" s="1" t="str">
        <f t="shared" si="2603"/>
        <v>21:0797</v>
      </c>
      <c r="D17432" s="1" t="str">
        <f t="shared" si="2600"/>
        <v>21:0224</v>
      </c>
      <c r="E17432" t="s">
        <v>67871</v>
      </c>
      <c r="F17432" t="s">
        <v>67872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 t="s">
        <v>21</v>
      </c>
      <c r="P17432" t="s">
        <v>583</v>
      </c>
      <c r="Q17432" t="s">
        <v>103</v>
      </c>
    </row>
    <row r="17433" spans="1:17" hidden="1" x14ac:dyDescent="0.25">
      <c r="A17433" t="s">
        <v>67873</v>
      </c>
      <c r="B17433" t="s">
        <v>67874</v>
      </c>
      <c r="C17433" s="1" t="str">
        <f t="shared" si="2603"/>
        <v>21:0797</v>
      </c>
      <c r="D17433" s="1" t="str">
        <f t="shared" si="2600"/>
        <v>21:0224</v>
      </c>
      <c r="E17433" t="s">
        <v>67875</v>
      </c>
      <c r="F17433" t="s">
        <v>67876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 t="s">
        <v>21</v>
      </c>
      <c r="P17433" t="s">
        <v>356</v>
      </c>
      <c r="Q17433" t="s">
        <v>8961</v>
      </c>
    </row>
    <row r="17434" spans="1:17" hidden="1" x14ac:dyDescent="0.25">
      <c r="A17434" t="s">
        <v>67877</v>
      </c>
      <c r="B17434" t="s">
        <v>67878</v>
      </c>
      <c r="C17434" s="1" t="str">
        <f t="shared" si="2603"/>
        <v>21:0797</v>
      </c>
      <c r="D17434" s="1" t="str">
        <f t="shared" si="2600"/>
        <v>21:0224</v>
      </c>
      <c r="E17434" t="s">
        <v>67879</v>
      </c>
      <c r="F17434" t="s">
        <v>67880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 t="s">
        <v>21</v>
      </c>
      <c r="P17434" t="s">
        <v>45</v>
      </c>
      <c r="Q17434" t="s">
        <v>149</v>
      </c>
    </row>
    <row r="17435" spans="1:17" hidden="1" x14ac:dyDescent="0.25">
      <c r="A17435" t="s">
        <v>67881</v>
      </c>
      <c r="B17435" t="s">
        <v>67882</v>
      </c>
      <c r="C17435" s="1" t="str">
        <f t="shared" si="2603"/>
        <v>21:0797</v>
      </c>
      <c r="D17435" s="1" t="str">
        <f t="shared" si="2600"/>
        <v>21:0224</v>
      </c>
      <c r="E17435" t="s">
        <v>67883</v>
      </c>
      <c r="F17435" t="s">
        <v>67884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 t="s">
        <v>21</v>
      </c>
      <c r="P17435" t="s">
        <v>148</v>
      </c>
      <c r="Q17435" t="s">
        <v>2366</v>
      </c>
    </row>
    <row r="17436" spans="1:17" hidden="1" x14ac:dyDescent="0.25">
      <c r="A17436" t="s">
        <v>67885</v>
      </c>
      <c r="B17436" t="s">
        <v>67886</v>
      </c>
      <c r="C17436" s="1" t="str">
        <f t="shared" si="2603"/>
        <v>21:0797</v>
      </c>
      <c r="D17436" s="1" t="str">
        <f t="shared" si="2600"/>
        <v>21:0224</v>
      </c>
      <c r="E17436" t="s">
        <v>67887</v>
      </c>
      <c r="F17436" t="s">
        <v>67888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 t="s">
        <v>21</v>
      </c>
      <c r="P17436" t="s">
        <v>87</v>
      </c>
      <c r="Q17436" t="s">
        <v>2366</v>
      </c>
    </row>
    <row r="17437" spans="1:17" hidden="1" x14ac:dyDescent="0.25">
      <c r="A17437" t="s">
        <v>67889</v>
      </c>
      <c r="B17437" t="s">
        <v>67890</v>
      </c>
      <c r="C17437" s="1" t="str">
        <f t="shared" si="2603"/>
        <v>21:0797</v>
      </c>
      <c r="D17437" s="1" t="str">
        <f t="shared" si="2600"/>
        <v>21:0224</v>
      </c>
      <c r="E17437" t="s">
        <v>67887</v>
      </c>
      <c r="F17437" t="s">
        <v>67891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 t="s">
        <v>21</v>
      </c>
      <c r="P17437" t="s">
        <v>45</v>
      </c>
      <c r="Q17437" t="s">
        <v>29</v>
      </c>
    </row>
    <row r="17438" spans="1:17" hidden="1" x14ac:dyDescent="0.25">
      <c r="A17438" t="s">
        <v>67892</v>
      </c>
      <c r="B17438" t="s">
        <v>67893</v>
      </c>
      <c r="C17438" s="1" t="str">
        <f t="shared" si="2603"/>
        <v>21:0797</v>
      </c>
      <c r="D17438" s="1" t="str">
        <f t="shared" si="2600"/>
        <v>21:0224</v>
      </c>
      <c r="E17438" t="s">
        <v>67894</v>
      </c>
      <c r="F17438" t="s">
        <v>67895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 t="s">
        <v>1818</v>
      </c>
      <c r="P17438" t="s">
        <v>658</v>
      </c>
      <c r="Q17438" t="s">
        <v>23</v>
      </c>
    </row>
    <row r="17439" spans="1:17" hidden="1" x14ac:dyDescent="0.25">
      <c r="A17439" t="s">
        <v>67896</v>
      </c>
      <c r="B17439" t="s">
        <v>67897</v>
      </c>
      <c r="C17439" s="1" t="str">
        <f t="shared" si="2603"/>
        <v>21:0797</v>
      </c>
      <c r="D17439" s="1" t="str">
        <f t="shared" si="2600"/>
        <v>21:0224</v>
      </c>
      <c r="E17439" t="s">
        <v>67898</v>
      </c>
      <c r="F17439" t="s">
        <v>67899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 t="s">
        <v>21</v>
      </c>
      <c r="P17439" t="s">
        <v>583</v>
      </c>
      <c r="Q17439" t="s">
        <v>3827</v>
      </c>
    </row>
    <row r="17440" spans="1:17" hidden="1" x14ac:dyDescent="0.25">
      <c r="A17440" t="s">
        <v>67900</v>
      </c>
      <c r="B17440" t="s">
        <v>67901</v>
      </c>
      <c r="C17440" s="1" t="str">
        <f t="shared" si="2603"/>
        <v>21:0797</v>
      </c>
      <c r="D17440" s="1" t="str">
        <f t="shared" si="2600"/>
        <v>21:0224</v>
      </c>
      <c r="E17440" t="s">
        <v>67902</v>
      </c>
      <c r="F17440" t="s">
        <v>67903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 t="s">
        <v>21</v>
      </c>
      <c r="P17440" t="s">
        <v>22</v>
      </c>
      <c r="Q17440" t="s">
        <v>46</v>
      </c>
    </row>
    <row r="17441" spans="1:17" hidden="1" x14ac:dyDescent="0.25">
      <c r="A17441" t="s">
        <v>67904</v>
      </c>
      <c r="B17441" t="s">
        <v>67905</v>
      </c>
      <c r="C17441" s="1" t="str">
        <f t="shared" si="2603"/>
        <v>21:0797</v>
      </c>
      <c r="D17441" s="1" t="str">
        <f>HYPERLINK("http://geochem.nrcan.gc.ca/cdogs/content/svy/svy_e.htm", "")</f>
        <v/>
      </c>
      <c r="G17441" s="1" t="str">
        <f>HYPERLINK("http://geochem.nrcan.gc.ca/cdogs/content/cr_/cr_00087_e.htm", "87")</f>
        <v>87</v>
      </c>
      <c r="J17441" t="s">
        <v>11703</v>
      </c>
      <c r="K17441" t="s">
        <v>11704</v>
      </c>
      <c r="O17441" t="s">
        <v>1247</v>
      </c>
      <c r="P17441" t="s">
        <v>2212</v>
      </c>
      <c r="Q17441" t="s">
        <v>59</v>
      </c>
    </row>
    <row r="17442" spans="1:17" hidden="1" x14ac:dyDescent="0.25">
      <c r="A17442" t="s">
        <v>67906</v>
      </c>
      <c r="B17442" t="s">
        <v>67907</v>
      </c>
      <c r="C17442" s="1" t="str">
        <f t="shared" si="2603"/>
        <v>21:0797</v>
      </c>
      <c r="D17442" s="1" t="str">
        <f t="shared" ref="D17442:D17459" si="2604">HYPERLINK("http://geochem.nrcan.gc.ca/cdogs/content/svy/svy210224_e.htm", "21:0224")</f>
        <v>21:0224</v>
      </c>
      <c r="E17442" t="s">
        <v>67908</v>
      </c>
      <c r="F17442" t="s">
        <v>67909</v>
      </c>
      <c r="H17442">
        <v>63.412314199999997</v>
      </c>
      <c r="I17442">
        <v>-130.14690640000001</v>
      </c>
      <c r="J17442" s="1" t="str">
        <f t="shared" ref="J17442:J17459" si="2605">HYPERLINK("http://geochem.nrcan.gc.ca/cdogs/content/kwd/kwd020018_e.htm", "Fluid (stream)")</f>
        <v>Fluid (stream)</v>
      </c>
      <c r="K17442" s="1" t="str">
        <f t="shared" ref="K17442:K17459" si="2606">HYPERLINK("http://geochem.nrcan.gc.ca/cdogs/content/kwd/kwd080007_e.htm", "Untreated Water")</f>
        <v>Untreated Water</v>
      </c>
      <c r="O17442" t="s">
        <v>21</v>
      </c>
      <c r="P17442" t="s">
        <v>1515</v>
      </c>
      <c r="Q17442" t="s">
        <v>35</v>
      </c>
    </row>
    <row r="17443" spans="1:17" hidden="1" x14ac:dyDescent="0.25">
      <c r="A17443" t="s">
        <v>67910</v>
      </c>
      <c r="B17443" t="s">
        <v>67911</v>
      </c>
      <c r="C17443" s="1" t="str">
        <f t="shared" si="2603"/>
        <v>21:0797</v>
      </c>
      <c r="D17443" s="1" t="str">
        <f t="shared" si="2604"/>
        <v>21:0224</v>
      </c>
      <c r="E17443" t="s">
        <v>67912</v>
      </c>
      <c r="F17443" t="s">
        <v>67913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 t="s">
        <v>327</v>
      </c>
      <c r="P17443" t="s">
        <v>45</v>
      </c>
      <c r="Q17443" t="s">
        <v>392</v>
      </c>
    </row>
    <row r="17444" spans="1:17" hidden="1" x14ac:dyDescent="0.25">
      <c r="A17444" t="s">
        <v>67914</v>
      </c>
      <c r="B17444" t="s">
        <v>67915</v>
      </c>
      <c r="C17444" s="1" t="str">
        <f t="shared" si="2603"/>
        <v>21:0797</v>
      </c>
      <c r="D17444" s="1" t="str">
        <f t="shared" si="2604"/>
        <v>21:0224</v>
      </c>
      <c r="E17444" t="s">
        <v>67916</v>
      </c>
      <c r="F17444" t="s">
        <v>67917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 t="s">
        <v>2120</v>
      </c>
      <c r="P17444" t="s">
        <v>87</v>
      </c>
      <c r="Q17444" t="s">
        <v>46</v>
      </c>
    </row>
    <row r="17445" spans="1:17" hidden="1" x14ac:dyDescent="0.25">
      <c r="A17445" t="s">
        <v>67918</v>
      </c>
      <c r="B17445" t="s">
        <v>67919</v>
      </c>
      <c r="C17445" s="1" t="str">
        <f t="shared" si="2603"/>
        <v>21:0797</v>
      </c>
      <c r="D17445" s="1" t="str">
        <f t="shared" si="2604"/>
        <v>21:0224</v>
      </c>
      <c r="E17445" t="s">
        <v>67920</v>
      </c>
      <c r="F17445" t="s">
        <v>67921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 t="s">
        <v>76</v>
      </c>
      <c r="P17445" t="s">
        <v>22</v>
      </c>
      <c r="Q17445" t="s">
        <v>93</v>
      </c>
    </row>
    <row r="17446" spans="1:17" hidden="1" x14ac:dyDescent="0.25">
      <c r="A17446" t="s">
        <v>67922</v>
      </c>
      <c r="B17446" t="s">
        <v>67923</v>
      </c>
      <c r="C17446" s="1" t="str">
        <f t="shared" si="2603"/>
        <v>21:0797</v>
      </c>
      <c r="D17446" s="1" t="str">
        <f t="shared" si="2604"/>
        <v>21:0224</v>
      </c>
      <c r="E17446" t="s">
        <v>67924</v>
      </c>
      <c r="F17446" t="s">
        <v>67925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 t="s">
        <v>21</v>
      </c>
      <c r="P17446" t="s">
        <v>356</v>
      </c>
      <c r="Q17446" t="s">
        <v>71</v>
      </c>
    </row>
    <row r="17447" spans="1:17" hidden="1" x14ac:dyDescent="0.25">
      <c r="A17447" t="s">
        <v>67926</v>
      </c>
      <c r="B17447" t="s">
        <v>67927</v>
      </c>
      <c r="C17447" s="1" t="str">
        <f t="shared" si="2603"/>
        <v>21:0797</v>
      </c>
      <c r="D17447" s="1" t="str">
        <f t="shared" si="2604"/>
        <v>21:0224</v>
      </c>
      <c r="E17447" t="s">
        <v>67928</v>
      </c>
      <c r="F17447" t="s">
        <v>67929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 t="s">
        <v>10120</v>
      </c>
      <c r="P17447" t="s">
        <v>583</v>
      </c>
      <c r="Q17447" t="s">
        <v>198</v>
      </c>
    </row>
    <row r="17448" spans="1:17" hidden="1" x14ac:dyDescent="0.25">
      <c r="A17448" t="s">
        <v>67930</v>
      </c>
      <c r="B17448" t="s">
        <v>67931</v>
      </c>
      <c r="C17448" s="1" t="str">
        <f t="shared" si="2603"/>
        <v>21:0797</v>
      </c>
      <c r="D17448" s="1" t="str">
        <f t="shared" si="2604"/>
        <v>21:0224</v>
      </c>
      <c r="E17448" t="s">
        <v>67932</v>
      </c>
      <c r="F17448" t="s">
        <v>67933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 t="s">
        <v>21</v>
      </c>
      <c r="P17448" t="s">
        <v>356</v>
      </c>
      <c r="Q17448" t="s">
        <v>3475</v>
      </c>
    </row>
    <row r="17449" spans="1:17" hidden="1" x14ac:dyDescent="0.25">
      <c r="A17449" t="s">
        <v>67934</v>
      </c>
      <c r="B17449" t="s">
        <v>67935</v>
      </c>
      <c r="C17449" s="1" t="str">
        <f t="shared" si="2603"/>
        <v>21:0797</v>
      </c>
      <c r="D17449" s="1" t="str">
        <f t="shared" si="2604"/>
        <v>21:0224</v>
      </c>
      <c r="E17449" t="s">
        <v>67936</v>
      </c>
      <c r="F17449" t="s">
        <v>67937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 t="s">
        <v>52532</v>
      </c>
      <c r="P17449" t="s">
        <v>22</v>
      </c>
      <c r="Q17449" t="s">
        <v>365</v>
      </c>
    </row>
    <row r="17450" spans="1:17" hidden="1" x14ac:dyDescent="0.25">
      <c r="A17450" t="s">
        <v>67938</v>
      </c>
      <c r="B17450" t="s">
        <v>67939</v>
      </c>
      <c r="C17450" s="1" t="str">
        <f t="shared" si="2603"/>
        <v>21:0797</v>
      </c>
      <c r="D17450" s="1" t="str">
        <f t="shared" si="2604"/>
        <v>21:0224</v>
      </c>
      <c r="E17450" t="s">
        <v>67940</v>
      </c>
      <c r="F17450" t="s">
        <v>67941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 t="s">
        <v>23720</v>
      </c>
      <c r="P17450" t="s">
        <v>583</v>
      </c>
      <c r="Q17450" t="s">
        <v>3475</v>
      </c>
    </row>
    <row r="17451" spans="1:17" hidden="1" x14ac:dyDescent="0.25">
      <c r="A17451" t="s">
        <v>67942</v>
      </c>
      <c r="B17451" t="s">
        <v>67943</v>
      </c>
      <c r="C17451" s="1" t="str">
        <f t="shared" si="2603"/>
        <v>21:0797</v>
      </c>
      <c r="D17451" s="1" t="str">
        <f t="shared" si="2604"/>
        <v>21:0224</v>
      </c>
      <c r="E17451" t="s">
        <v>67944</v>
      </c>
      <c r="F17451" t="s">
        <v>67945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 t="s">
        <v>14840</v>
      </c>
      <c r="P17451" t="s">
        <v>583</v>
      </c>
      <c r="Q17451" t="s">
        <v>3475</v>
      </c>
    </row>
    <row r="17452" spans="1:17" hidden="1" x14ac:dyDescent="0.25">
      <c r="A17452" t="s">
        <v>67946</v>
      </c>
      <c r="B17452" t="s">
        <v>67947</v>
      </c>
      <c r="C17452" s="1" t="str">
        <f t="shared" si="2603"/>
        <v>21:0797</v>
      </c>
      <c r="D17452" s="1" t="str">
        <f t="shared" si="2604"/>
        <v>21:0224</v>
      </c>
      <c r="E17452" t="s">
        <v>67948</v>
      </c>
      <c r="F17452" t="s">
        <v>67949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 t="s">
        <v>15079</v>
      </c>
      <c r="P17452" t="s">
        <v>658</v>
      </c>
      <c r="Q17452" t="s">
        <v>5130</v>
      </c>
    </row>
    <row r="17453" spans="1:17" hidden="1" x14ac:dyDescent="0.25">
      <c r="A17453" t="s">
        <v>67950</v>
      </c>
      <c r="B17453" t="s">
        <v>67951</v>
      </c>
      <c r="C17453" s="1" t="str">
        <f t="shared" si="2603"/>
        <v>21:0797</v>
      </c>
      <c r="D17453" s="1" t="str">
        <f t="shared" si="2604"/>
        <v>21:0224</v>
      </c>
      <c r="E17453" t="s">
        <v>67952</v>
      </c>
      <c r="F17453" t="s">
        <v>67953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 t="s">
        <v>15855</v>
      </c>
      <c r="P17453" t="s">
        <v>356</v>
      </c>
      <c r="Q17453" t="s">
        <v>5130</v>
      </c>
    </row>
    <row r="17454" spans="1:17" hidden="1" x14ac:dyDescent="0.25">
      <c r="A17454" t="s">
        <v>67954</v>
      </c>
      <c r="B17454" t="s">
        <v>67955</v>
      </c>
      <c r="C17454" s="1" t="str">
        <f t="shared" si="2603"/>
        <v>21:0797</v>
      </c>
      <c r="D17454" s="1" t="str">
        <f t="shared" si="2604"/>
        <v>21:0224</v>
      </c>
      <c r="E17454" t="s">
        <v>67956</v>
      </c>
      <c r="F17454" t="s">
        <v>67957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 t="s">
        <v>327</v>
      </c>
      <c r="P17454" t="s">
        <v>631</v>
      </c>
      <c r="Q17454" t="s">
        <v>3475</v>
      </c>
    </row>
    <row r="17455" spans="1:17" hidden="1" x14ac:dyDescent="0.25">
      <c r="A17455" t="s">
        <v>67958</v>
      </c>
      <c r="B17455" t="s">
        <v>67959</v>
      </c>
      <c r="C17455" s="1" t="str">
        <f t="shared" si="2603"/>
        <v>21:0797</v>
      </c>
      <c r="D17455" s="1" t="str">
        <f t="shared" si="2604"/>
        <v>21:0224</v>
      </c>
      <c r="E17455" t="s">
        <v>67956</v>
      </c>
      <c r="F17455" t="s">
        <v>67960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 t="s">
        <v>4378</v>
      </c>
      <c r="P17455" t="s">
        <v>658</v>
      </c>
      <c r="Q17455" t="s">
        <v>522</v>
      </c>
    </row>
    <row r="17456" spans="1:17" hidden="1" x14ac:dyDescent="0.25">
      <c r="A17456" t="s">
        <v>67961</v>
      </c>
      <c r="B17456" t="s">
        <v>67962</v>
      </c>
      <c r="C17456" s="1" t="str">
        <f t="shared" si="2603"/>
        <v>21:0797</v>
      </c>
      <c r="D17456" s="1" t="str">
        <f t="shared" si="2604"/>
        <v>21:0224</v>
      </c>
      <c r="E17456" t="s">
        <v>67963</v>
      </c>
      <c r="F17456" t="s">
        <v>67964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 t="s">
        <v>21</v>
      </c>
      <c r="P17456" t="s">
        <v>2943</v>
      </c>
      <c r="Q17456" t="s">
        <v>3475</v>
      </c>
    </row>
    <row r="17457" spans="1:17" hidden="1" x14ac:dyDescent="0.25">
      <c r="A17457" t="s">
        <v>67965</v>
      </c>
      <c r="B17457" t="s">
        <v>67966</v>
      </c>
      <c r="C17457" s="1" t="str">
        <f t="shared" si="2603"/>
        <v>21:0797</v>
      </c>
      <c r="D17457" s="1" t="str">
        <f t="shared" si="2604"/>
        <v>21:0224</v>
      </c>
      <c r="E17457" t="s">
        <v>67967</v>
      </c>
      <c r="F17457" t="s">
        <v>67968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 t="s">
        <v>21</v>
      </c>
      <c r="P17457" t="s">
        <v>1515</v>
      </c>
      <c r="Q17457" t="s">
        <v>5130</v>
      </c>
    </row>
    <row r="17458" spans="1:17" hidden="1" x14ac:dyDescent="0.25">
      <c r="A17458" t="s">
        <v>67969</v>
      </c>
      <c r="B17458" t="s">
        <v>67970</v>
      </c>
      <c r="C17458" s="1" t="str">
        <f t="shared" si="2603"/>
        <v>21:0797</v>
      </c>
      <c r="D17458" s="1" t="str">
        <f t="shared" si="2604"/>
        <v>21:0224</v>
      </c>
      <c r="E17458" t="s">
        <v>67971</v>
      </c>
      <c r="F17458" t="s">
        <v>67972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 t="s">
        <v>21</v>
      </c>
      <c r="P17458" t="s">
        <v>397</v>
      </c>
      <c r="Q17458" t="s">
        <v>59</v>
      </c>
    </row>
    <row r="17459" spans="1:17" hidden="1" x14ac:dyDescent="0.25">
      <c r="A17459" t="s">
        <v>67973</v>
      </c>
      <c r="B17459" t="s">
        <v>67974</v>
      </c>
      <c r="C17459" s="1" t="str">
        <f t="shared" si="2603"/>
        <v>21:0797</v>
      </c>
      <c r="D17459" s="1" t="str">
        <f t="shared" si="2604"/>
        <v>21:0224</v>
      </c>
      <c r="E17459" t="s">
        <v>67975</v>
      </c>
      <c r="F17459" t="s">
        <v>67976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 t="s">
        <v>21</v>
      </c>
      <c r="P17459" t="s">
        <v>556</v>
      </c>
      <c r="Q17459" t="s">
        <v>2401</v>
      </c>
    </row>
    <row r="17460" spans="1:17" hidden="1" x14ac:dyDescent="0.25">
      <c r="A17460" t="s">
        <v>67977</v>
      </c>
      <c r="B17460" t="s">
        <v>67978</v>
      </c>
      <c r="C17460" s="1" t="str">
        <f t="shared" si="2603"/>
        <v>21:0797</v>
      </c>
      <c r="D17460" s="1" t="str">
        <f>HYPERLINK("http://geochem.nrcan.gc.ca/cdogs/content/svy/svy_e.htm", "")</f>
        <v/>
      </c>
      <c r="G17460" s="1" t="str">
        <f>HYPERLINK("http://geochem.nrcan.gc.ca/cdogs/content/cr_/cr_00087_e.htm", "87")</f>
        <v>87</v>
      </c>
      <c r="J17460" t="s">
        <v>11703</v>
      </c>
      <c r="K17460" t="s">
        <v>11704</v>
      </c>
      <c r="O17460" t="s">
        <v>680</v>
      </c>
      <c r="P17460" t="s">
        <v>2212</v>
      </c>
      <c r="Q17460" t="s">
        <v>29</v>
      </c>
    </row>
    <row r="17461" spans="1:17" hidden="1" x14ac:dyDescent="0.25">
      <c r="A17461" t="s">
        <v>67979</v>
      </c>
      <c r="B17461" t="s">
        <v>67980</v>
      </c>
      <c r="C17461" s="1" t="str">
        <f t="shared" si="2603"/>
        <v>21:0797</v>
      </c>
      <c r="D17461" s="1" t="str">
        <f>HYPERLINK("http://geochem.nrcan.gc.ca/cdogs/content/svy/svy210224_e.htm", "21:0224")</f>
        <v>21:0224</v>
      </c>
      <c r="E17461" t="s">
        <v>67981</v>
      </c>
      <c r="F17461" t="s">
        <v>67982</v>
      </c>
      <c r="H17461">
        <v>63.045869000000003</v>
      </c>
      <c r="I17461">
        <v>-130.77006990000001</v>
      </c>
      <c r="J17461" s="1" t="str">
        <f>HYPERLINK("http://geochem.nrcan.gc.ca/cdogs/content/kwd/kwd020018_e.htm", "Fluid (stream)")</f>
        <v>Fluid (stream)</v>
      </c>
      <c r="K17461" s="1" t="str">
        <f>HYPERLINK("http://geochem.nrcan.gc.ca/cdogs/content/kwd/kwd080007_e.htm", "Untreated Water")</f>
        <v>Untreated Water</v>
      </c>
      <c r="O17461" t="s">
        <v>21</v>
      </c>
      <c r="P17461" t="s">
        <v>2212</v>
      </c>
      <c r="Q17461" t="s">
        <v>23</v>
      </c>
    </row>
    <row r="17462" spans="1:17" hidden="1" x14ac:dyDescent="0.25">
      <c r="A17462" t="s">
        <v>67983</v>
      </c>
      <c r="B17462" t="s">
        <v>67984</v>
      </c>
      <c r="C17462" s="1" t="str">
        <f t="shared" si="2603"/>
        <v>21:0797</v>
      </c>
      <c r="D17462" s="1" t="str">
        <f>HYPERLINK("http://geochem.nrcan.gc.ca/cdogs/content/svy/svy210224_e.htm", "21:0224")</f>
        <v>21:0224</v>
      </c>
      <c r="E17462" t="s">
        <v>67985</v>
      </c>
      <c r="F17462" t="s">
        <v>67986</v>
      </c>
      <c r="H17462">
        <v>63.11448</v>
      </c>
      <c r="I17462">
        <v>-130.7283291</v>
      </c>
      <c r="J17462" s="1" t="str">
        <f>HYPERLINK("http://geochem.nrcan.gc.ca/cdogs/content/kwd/kwd020018_e.htm", "Fluid (stream)")</f>
        <v>Fluid (stream)</v>
      </c>
      <c r="K17462" s="1" t="str">
        <f>HYPERLINK("http://geochem.nrcan.gc.ca/cdogs/content/kwd/kwd080007_e.htm", "Untreated Water")</f>
        <v>Untreated Water</v>
      </c>
      <c r="O17462" t="s">
        <v>21</v>
      </c>
      <c r="P17462" t="s">
        <v>2212</v>
      </c>
      <c r="Q17462" t="s">
        <v>23</v>
      </c>
    </row>
    <row r="17463" spans="1:17" hidden="1" x14ac:dyDescent="0.25">
      <c r="A17463" t="s">
        <v>67987</v>
      </c>
      <c r="B17463" t="s">
        <v>67988</v>
      </c>
      <c r="C17463" s="1" t="str">
        <f t="shared" si="2603"/>
        <v>21:0797</v>
      </c>
      <c r="D17463" s="1" t="str">
        <f>HYPERLINK("http://geochem.nrcan.gc.ca/cdogs/content/svy/svy210224_e.htm", "21:0224")</f>
        <v>21:0224</v>
      </c>
      <c r="E17463" t="s">
        <v>67989</v>
      </c>
      <c r="F17463" t="s">
        <v>67990</v>
      </c>
      <c r="H17463">
        <v>63.046118399999997</v>
      </c>
      <c r="I17463">
        <v>-130.70521070000001</v>
      </c>
      <c r="J17463" s="1" t="str">
        <f>HYPERLINK("http://geochem.nrcan.gc.ca/cdogs/content/kwd/kwd020018_e.htm", "Fluid (stream)")</f>
        <v>Fluid (stream)</v>
      </c>
      <c r="K17463" s="1" t="str">
        <f>HYPERLINK("http://geochem.nrcan.gc.ca/cdogs/content/kwd/kwd080007_e.htm", "Untreated Water")</f>
        <v>Untreated Water</v>
      </c>
      <c r="O17463" t="s">
        <v>21</v>
      </c>
      <c r="P17463" t="s">
        <v>356</v>
      </c>
      <c r="Q17463" t="s">
        <v>3836</v>
      </c>
    </row>
    <row r="17464" spans="1:17" hidden="1" x14ac:dyDescent="0.25">
      <c r="A17464" t="s">
        <v>67991</v>
      </c>
      <c r="B17464" t="s">
        <v>67992</v>
      </c>
      <c r="C17464" s="1" t="str">
        <f t="shared" si="2603"/>
        <v>21:0797</v>
      </c>
      <c r="D17464" s="1" t="str">
        <f>HYPERLINK("http://geochem.nrcan.gc.ca/cdogs/content/svy/svy210224_e.htm", "21:0224")</f>
        <v>21:0224</v>
      </c>
      <c r="E17464" t="s">
        <v>67993</v>
      </c>
      <c r="F17464" t="s">
        <v>67994</v>
      </c>
      <c r="H17464">
        <v>63.029286900000002</v>
      </c>
      <c r="I17464">
        <v>-130.71177829999999</v>
      </c>
      <c r="J17464" s="1" t="str">
        <f>HYPERLINK("http://geochem.nrcan.gc.ca/cdogs/content/kwd/kwd020018_e.htm", "Fluid (stream)")</f>
        <v>Fluid (stream)</v>
      </c>
      <c r="K17464" s="1" t="str">
        <f>HYPERLINK("http://geochem.nrcan.gc.ca/cdogs/content/kwd/kwd080007_e.htm", "Untreated Water")</f>
        <v>Untreated Water</v>
      </c>
      <c r="O17464" t="s">
        <v>311</v>
      </c>
      <c r="P17464" t="s">
        <v>356</v>
      </c>
      <c r="Q17464" t="s">
        <v>522</v>
      </c>
    </row>
    <row r="17465" spans="1:17" hidden="1" x14ac:dyDescent="0.25">
      <c r="A17465" t="s">
        <v>67995</v>
      </c>
      <c r="B17465" t="s">
        <v>67996</v>
      </c>
      <c r="C17465" s="1" t="str">
        <f t="shared" si="2603"/>
        <v>21:0797</v>
      </c>
      <c r="D17465" s="1" t="str">
        <f>HYPERLINK("http://geochem.nrcan.gc.ca/cdogs/content/svy/svy_e.htm", "")</f>
        <v/>
      </c>
      <c r="G17465" s="1" t="str">
        <f>HYPERLINK("http://geochem.nrcan.gc.ca/cdogs/content/cr_/cr_00089_e.htm", "89")</f>
        <v>89</v>
      </c>
      <c r="J17465" t="s">
        <v>11703</v>
      </c>
      <c r="K17465" t="s">
        <v>11704</v>
      </c>
      <c r="O17465" t="s">
        <v>8566</v>
      </c>
      <c r="P17465" t="s">
        <v>3107</v>
      </c>
      <c r="Q17465" t="s">
        <v>522</v>
      </c>
    </row>
    <row r="17466" spans="1:17" hidden="1" x14ac:dyDescent="0.25">
      <c r="A17466" t="s">
        <v>67997</v>
      </c>
      <c r="B17466" t="s">
        <v>67998</v>
      </c>
      <c r="C17466" s="1" t="str">
        <f t="shared" si="2603"/>
        <v>21:0797</v>
      </c>
      <c r="D17466" s="1" t="str">
        <f t="shared" ref="D17466:D17496" si="2607">HYPERLINK("http://geochem.nrcan.gc.ca/cdogs/content/svy/svy210224_e.htm", "21:0224")</f>
        <v>21:0224</v>
      </c>
      <c r="E17466" t="s">
        <v>67999</v>
      </c>
      <c r="F17466" t="s">
        <v>68000</v>
      </c>
      <c r="H17466">
        <v>63.001593900000003</v>
      </c>
      <c r="I17466">
        <v>-130.7539979</v>
      </c>
      <c r="J17466" s="1" t="str">
        <f t="shared" ref="J17466:J17496" si="2608">HYPERLINK("http://geochem.nrcan.gc.ca/cdogs/content/kwd/kwd020018_e.htm", "Fluid (stream)")</f>
        <v>Fluid (stream)</v>
      </c>
      <c r="K17466" s="1" t="str">
        <f t="shared" ref="K17466:K17496" si="2609">HYPERLINK("http://geochem.nrcan.gc.ca/cdogs/content/kwd/kwd080007_e.htm", "Untreated Water")</f>
        <v>Untreated Water</v>
      </c>
      <c r="O17466" t="s">
        <v>21</v>
      </c>
      <c r="P17466" t="s">
        <v>397</v>
      </c>
      <c r="Q17466" t="s">
        <v>59</v>
      </c>
    </row>
    <row r="17467" spans="1:17" hidden="1" x14ac:dyDescent="0.25">
      <c r="A17467" t="s">
        <v>68001</v>
      </c>
      <c r="B17467" t="s">
        <v>68002</v>
      </c>
      <c r="C17467" s="1" t="str">
        <f t="shared" si="2603"/>
        <v>21:0797</v>
      </c>
      <c r="D17467" s="1" t="str">
        <f t="shared" si="2607"/>
        <v>21:0224</v>
      </c>
      <c r="E17467" t="s">
        <v>68003</v>
      </c>
      <c r="F17467" t="s">
        <v>68004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 t="s">
        <v>21</v>
      </c>
      <c r="P17467" t="s">
        <v>16918</v>
      </c>
      <c r="Q17467" t="s">
        <v>29</v>
      </c>
    </row>
    <row r="17468" spans="1:17" hidden="1" x14ac:dyDescent="0.25">
      <c r="A17468" t="s">
        <v>68005</v>
      </c>
      <c r="B17468" t="s">
        <v>68006</v>
      </c>
      <c r="C17468" s="1" t="str">
        <f t="shared" si="2603"/>
        <v>21:0797</v>
      </c>
      <c r="D17468" s="1" t="str">
        <f t="shared" si="2607"/>
        <v>21:0224</v>
      </c>
      <c r="E17468" t="s">
        <v>68007</v>
      </c>
      <c r="F17468" t="s">
        <v>68008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 t="s">
        <v>21</v>
      </c>
      <c r="P17468" t="s">
        <v>391</v>
      </c>
      <c r="Q17468" t="s">
        <v>522</v>
      </c>
    </row>
    <row r="17469" spans="1:17" hidden="1" x14ac:dyDescent="0.25">
      <c r="A17469" t="s">
        <v>68009</v>
      </c>
      <c r="B17469" t="s">
        <v>68010</v>
      </c>
      <c r="C17469" s="1" t="str">
        <f t="shared" si="2603"/>
        <v>21:0797</v>
      </c>
      <c r="D17469" s="1" t="str">
        <f t="shared" si="2607"/>
        <v>21:0224</v>
      </c>
      <c r="E17469" t="s">
        <v>68011</v>
      </c>
      <c r="F17469" t="s">
        <v>68012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 t="s">
        <v>21</v>
      </c>
      <c r="P17469" t="s">
        <v>397</v>
      </c>
      <c r="Q17469" t="s">
        <v>23</v>
      </c>
    </row>
    <row r="17470" spans="1:17" hidden="1" x14ac:dyDescent="0.25">
      <c r="A17470" t="s">
        <v>68013</v>
      </c>
      <c r="B17470" t="s">
        <v>68014</v>
      </c>
      <c r="C17470" s="1" t="str">
        <f t="shared" si="2603"/>
        <v>21:0797</v>
      </c>
      <c r="D17470" s="1" t="str">
        <f t="shared" si="2607"/>
        <v>21:0224</v>
      </c>
      <c r="E17470" t="s">
        <v>68015</v>
      </c>
      <c r="F17470" t="s">
        <v>68016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 t="s">
        <v>21</v>
      </c>
      <c r="P17470" t="s">
        <v>1515</v>
      </c>
      <c r="Q17470" t="s">
        <v>392</v>
      </c>
    </row>
    <row r="17471" spans="1:17" hidden="1" x14ac:dyDescent="0.25">
      <c r="A17471" t="s">
        <v>68017</v>
      </c>
      <c r="B17471" t="s">
        <v>68018</v>
      </c>
      <c r="C17471" s="1" t="str">
        <f t="shared" si="2603"/>
        <v>21:0797</v>
      </c>
      <c r="D17471" s="1" t="str">
        <f t="shared" si="2607"/>
        <v>21:0224</v>
      </c>
      <c r="E17471" t="s">
        <v>68015</v>
      </c>
      <c r="F17471" t="s">
        <v>68019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 t="s">
        <v>21</v>
      </c>
      <c r="P17471" t="s">
        <v>1515</v>
      </c>
      <c r="Q17471" t="s">
        <v>392</v>
      </c>
    </row>
    <row r="17472" spans="1:17" hidden="1" x14ac:dyDescent="0.25">
      <c r="A17472" t="s">
        <v>68020</v>
      </c>
      <c r="B17472" t="s">
        <v>68021</v>
      </c>
      <c r="C17472" s="1" t="str">
        <f t="shared" si="2603"/>
        <v>21:0797</v>
      </c>
      <c r="D17472" s="1" t="str">
        <f t="shared" si="2607"/>
        <v>21:0224</v>
      </c>
      <c r="E17472" t="s">
        <v>68022</v>
      </c>
      <c r="F17472" t="s">
        <v>68023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 t="s">
        <v>21</v>
      </c>
      <c r="P17472" t="s">
        <v>68024</v>
      </c>
      <c r="Q17472" t="s">
        <v>6021</v>
      </c>
    </row>
    <row r="17473" spans="1:17" hidden="1" x14ac:dyDescent="0.25">
      <c r="A17473" t="s">
        <v>68025</v>
      </c>
      <c r="B17473" t="s">
        <v>68026</v>
      </c>
      <c r="C17473" s="1" t="str">
        <f t="shared" si="2603"/>
        <v>21:0797</v>
      </c>
      <c r="D17473" s="1" t="str">
        <f t="shared" si="2607"/>
        <v>21:0224</v>
      </c>
      <c r="E17473" t="s">
        <v>68027</v>
      </c>
      <c r="F17473" t="s">
        <v>68028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 t="s">
        <v>21</v>
      </c>
      <c r="P17473" t="s">
        <v>2943</v>
      </c>
      <c r="Q17473" t="s">
        <v>198</v>
      </c>
    </row>
    <row r="17474" spans="1:17" hidden="1" x14ac:dyDescent="0.25">
      <c r="A17474" t="s">
        <v>68029</v>
      </c>
      <c r="B17474" t="s">
        <v>68030</v>
      </c>
      <c r="C17474" s="1" t="str">
        <f t="shared" si="2603"/>
        <v>21:0797</v>
      </c>
      <c r="D17474" s="1" t="str">
        <f t="shared" si="2607"/>
        <v>21:0224</v>
      </c>
      <c r="E17474" t="s">
        <v>68031</v>
      </c>
      <c r="F17474" t="s">
        <v>68032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 t="s">
        <v>154</v>
      </c>
      <c r="P17474" t="s">
        <v>1515</v>
      </c>
      <c r="Q17474" t="s">
        <v>59</v>
      </c>
    </row>
    <row r="17475" spans="1:17" hidden="1" x14ac:dyDescent="0.25">
      <c r="A17475" t="s">
        <v>68033</v>
      </c>
      <c r="B17475" t="s">
        <v>68034</v>
      </c>
      <c r="C17475" s="1" t="str">
        <f t="shared" si="2603"/>
        <v>21:0797</v>
      </c>
      <c r="D17475" s="1" t="str">
        <f t="shared" si="2607"/>
        <v>21:0224</v>
      </c>
      <c r="E17475" t="s">
        <v>68035</v>
      </c>
      <c r="F17475" t="s">
        <v>68036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 t="s">
        <v>21</v>
      </c>
      <c r="P17475" t="s">
        <v>2212</v>
      </c>
      <c r="Q17475" t="s">
        <v>59</v>
      </c>
    </row>
    <row r="17476" spans="1:17" hidden="1" x14ac:dyDescent="0.25">
      <c r="A17476" t="s">
        <v>68037</v>
      </c>
      <c r="B17476" t="s">
        <v>68038</v>
      </c>
      <c r="C17476" s="1" t="str">
        <f t="shared" si="2603"/>
        <v>21:0797</v>
      </c>
      <c r="D17476" s="1" t="str">
        <f t="shared" si="2607"/>
        <v>21:0224</v>
      </c>
      <c r="E17476" t="s">
        <v>68039</v>
      </c>
      <c r="F17476" t="s">
        <v>68040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 t="s">
        <v>21</v>
      </c>
      <c r="P17476" t="s">
        <v>397</v>
      </c>
      <c r="Q17476" t="s">
        <v>392</v>
      </c>
    </row>
    <row r="17477" spans="1:17" hidden="1" x14ac:dyDescent="0.25">
      <c r="A17477" t="s">
        <v>68041</v>
      </c>
      <c r="B17477" t="s">
        <v>68042</v>
      </c>
      <c r="C17477" s="1" t="str">
        <f t="shared" si="2603"/>
        <v>21:0797</v>
      </c>
      <c r="D17477" s="1" t="str">
        <f t="shared" si="2607"/>
        <v>21:0224</v>
      </c>
      <c r="E17477" t="s">
        <v>68043</v>
      </c>
      <c r="F17477" t="s">
        <v>68044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 t="s">
        <v>21</v>
      </c>
      <c r="P17477" t="s">
        <v>1631</v>
      </c>
      <c r="Q17477" t="s">
        <v>59</v>
      </c>
    </row>
    <row r="17478" spans="1:17" hidden="1" x14ac:dyDescent="0.25">
      <c r="A17478" t="s">
        <v>68045</v>
      </c>
      <c r="B17478" t="s">
        <v>68046</v>
      </c>
      <c r="C17478" s="1" t="str">
        <f t="shared" si="2603"/>
        <v>21:0797</v>
      </c>
      <c r="D17478" s="1" t="str">
        <f t="shared" si="2607"/>
        <v>21:0224</v>
      </c>
      <c r="E17478" t="s">
        <v>68047</v>
      </c>
      <c r="F17478" t="s">
        <v>68048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 t="s">
        <v>21</v>
      </c>
      <c r="P17478" t="s">
        <v>2943</v>
      </c>
      <c r="Q17478" t="s">
        <v>46</v>
      </c>
    </row>
    <row r="17479" spans="1:17" hidden="1" x14ac:dyDescent="0.25">
      <c r="A17479" t="s">
        <v>68049</v>
      </c>
      <c r="B17479" t="s">
        <v>68050</v>
      </c>
      <c r="C17479" s="1" t="str">
        <f t="shared" si="2603"/>
        <v>21:0797</v>
      </c>
      <c r="D17479" s="1" t="str">
        <f t="shared" si="2607"/>
        <v>21:0224</v>
      </c>
      <c r="E17479" t="s">
        <v>68051</v>
      </c>
      <c r="F17479" t="s">
        <v>68052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 t="s">
        <v>311</v>
      </c>
      <c r="P17479" t="s">
        <v>6825</v>
      </c>
      <c r="Q17479" t="s">
        <v>59</v>
      </c>
    </row>
    <row r="17480" spans="1:17" hidden="1" x14ac:dyDescent="0.25">
      <c r="A17480" t="s">
        <v>68053</v>
      </c>
      <c r="B17480" t="s">
        <v>68054</v>
      </c>
      <c r="C17480" s="1" t="str">
        <f t="shared" si="2603"/>
        <v>21:0797</v>
      </c>
      <c r="D17480" s="1" t="str">
        <f t="shared" si="2607"/>
        <v>21:0224</v>
      </c>
      <c r="E17480" t="s">
        <v>68055</v>
      </c>
      <c r="F17480" t="s">
        <v>68056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 t="s">
        <v>21</v>
      </c>
      <c r="P17480" t="s">
        <v>880</v>
      </c>
      <c r="Q17480" t="s">
        <v>215</v>
      </c>
    </row>
    <row r="17481" spans="1:17" hidden="1" x14ac:dyDescent="0.25">
      <c r="A17481" t="s">
        <v>68057</v>
      </c>
      <c r="B17481" t="s">
        <v>68058</v>
      </c>
      <c r="C17481" s="1" t="str">
        <f t="shared" si="2603"/>
        <v>21:0797</v>
      </c>
      <c r="D17481" s="1" t="str">
        <f t="shared" si="2607"/>
        <v>21:0224</v>
      </c>
      <c r="E17481" t="s">
        <v>68059</v>
      </c>
      <c r="F17481" t="s">
        <v>68060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 t="s">
        <v>21</v>
      </c>
      <c r="P17481" t="s">
        <v>5750</v>
      </c>
      <c r="Q17481" t="s">
        <v>46</v>
      </c>
    </row>
    <row r="17482" spans="1:17" hidden="1" x14ac:dyDescent="0.25">
      <c r="A17482" t="s">
        <v>68061</v>
      </c>
      <c r="B17482" t="s">
        <v>68062</v>
      </c>
      <c r="C17482" s="1" t="str">
        <f t="shared" si="2603"/>
        <v>21:0797</v>
      </c>
      <c r="D17482" s="1" t="str">
        <f t="shared" si="2607"/>
        <v>21:0224</v>
      </c>
      <c r="E17482" t="s">
        <v>68063</v>
      </c>
      <c r="F17482" t="s">
        <v>68064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 t="s">
        <v>64</v>
      </c>
      <c r="P17482" t="s">
        <v>18312</v>
      </c>
      <c r="Q17482" t="s">
        <v>23</v>
      </c>
    </row>
    <row r="17483" spans="1:17" hidden="1" x14ac:dyDescent="0.25">
      <c r="A17483" t="s">
        <v>68065</v>
      </c>
      <c r="B17483" t="s">
        <v>68066</v>
      </c>
      <c r="C17483" s="1" t="str">
        <f t="shared" si="2603"/>
        <v>21:0797</v>
      </c>
      <c r="D17483" s="1" t="str">
        <f t="shared" si="2607"/>
        <v>21:0224</v>
      </c>
      <c r="E17483" t="s">
        <v>68067</v>
      </c>
      <c r="F17483" t="s">
        <v>68068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 t="s">
        <v>311</v>
      </c>
      <c r="P17483" t="s">
        <v>631</v>
      </c>
      <c r="Q17483" t="s">
        <v>35</v>
      </c>
    </row>
    <row r="17484" spans="1:17" hidden="1" x14ac:dyDescent="0.25">
      <c r="A17484" t="s">
        <v>68069</v>
      </c>
      <c r="B17484" t="s">
        <v>68070</v>
      </c>
      <c r="C17484" s="1" t="str">
        <f t="shared" si="2603"/>
        <v>21:0797</v>
      </c>
      <c r="D17484" s="1" t="str">
        <f t="shared" si="2607"/>
        <v>21:0224</v>
      </c>
      <c r="E17484" t="s">
        <v>68071</v>
      </c>
      <c r="F17484" t="s">
        <v>68072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 t="s">
        <v>21</v>
      </c>
      <c r="P17484" t="s">
        <v>397</v>
      </c>
      <c r="Q17484" t="s">
        <v>46</v>
      </c>
    </row>
    <row r="17485" spans="1:17" hidden="1" x14ac:dyDescent="0.25">
      <c r="A17485" t="s">
        <v>68073</v>
      </c>
      <c r="B17485" t="s">
        <v>68074</v>
      </c>
      <c r="C17485" s="1" t="str">
        <f t="shared" si="2603"/>
        <v>21:0797</v>
      </c>
      <c r="D17485" s="1" t="str">
        <f t="shared" si="2607"/>
        <v>21:0224</v>
      </c>
      <c r="E17485" t="s">
        <v>68071</v>
      </c>
      <c r="F17485" t="s">
        <v>68075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 t="s">
        <v>21</v>
      </c>
      <c r="P17485" t="s">
        <v>2212</v>
      </c>
      <c r="Q17485" t="s">
        <v>103</v>
      </c>
    </row>
    <row r="17486" spans="1:17" hidden="1" x14ac:dyDescent="0.25">
      <c r="A17486" t="s">
        <v>68076</v>
      </c>
      <c r="B17486" t="s">
        <v>68077</v>
      </c>
      <c r="C17486" s="1" t="str">
        <f t="shared" si="2603"/>
        <v>21:0797</v>
      </c>
      <c r="D17486" s="1" t="str">
        <f t="shared" si="2607"/>
        <v>21:0224</v>
      </c>
      <c r="E17486" t="s">
        <v>68078</v>
      </c>
      <c r="F17486" t="s">
        <v>68079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 t="s">
        <v>21</v>
      </c>
      <c r="P17486" t="s">
        <v>391</v>
      </c>
      <c r="Q17486" t="s">
        <v>103</v>
      </c>
    </row>
    <row r="17487" spans="1:17" hidden="1" x14ac:dyDescent="0.25">
      <c r="A17487" t="s">
        <v>68080</v>
      </c>
      <c r="B17487" t="s">
        <v>68081</v>
      </c>
      <c r="C17487" s="1" t="str">
        <f t="shared" si="2603"/>
        <v>21:0797</v>
      </c>
      <c r="D17487" s="1" t="str">
        <f t="shared" si="2607"/>
        <v>21:0224</v>
      </c>
      <c r="E17487" t="s">
        <v>68082</v>
      </c>
      <c r="F17487" t="s">
        <v>68083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 t="s">
        <v>21</v>
      </c>
      <c r="P17487" t="s">
        <v>636</v>
      </c>
      <c r="Q17487" t="s">
        <v>3836</v>
      </c>
    </row>
    <row r="17488" spans="1:17" hidden="1" x14ac:dyDescent="0.25">
      <c r="A17488" t="s">
        <v>68084</v>
      </c>
      <c r="B17488" t="s">
        <v>68085</v>
      </c>
      <c r="C17488" s="1" t="str">
        <f t="shared" si="2603"/>
        <v>21:0797</v>
      </c>
      <c r="D17488" s="1" t="str">
        <f t="shared" si="2607"/>
        <v>21:0224</v>
      </c>
      <c r="E17488" t="s">
        <v>68086</v>
      </c>
      <c r="F17488" t="s">
        <v>68087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 t="s">
        <v>21</v>
      </c>
      <c r="P17488" t="s">
        <v>391</v>
      </c>
      <c r="Q17488" t="s">
        <v>93</v>
      </c>
    </row>
    <row r="17489" spans="1:17" hidden="1" x14ac:dyDescent="0.25">
      <c r="A17489" t="s">
        <v>68088</v>
      </c>
      <c r="B17489" t="s">
        <v>68089</v>
      </c>
      <c r="C17489" s="1" t="str">
        <f t="shared" si="2603"/>
        <v>21:0797</v>
      </c>
      <c r="D17489" s="1" t="str">
        <f t="shared" si="2607"/>
        <v>21:0224</v>
      </c>
      <c r="E17489" t="s">
        <v>68090</v>
      </c>
      <c r="F17489" t="s">
        <v>68091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 t="s">
        <v>244</v>
      </c>
      <c r="P17489" t="s">
        <v>16918</v>
      </c>
      <c r="Q17489" t="s">
        <v>16492</v>
      </c>
    </row>
    <row r="17490" spans="1:17" hidden="1" x14ac:dyDescent="0.25">
      <c r="A17490" t="s">
        <v>68092</v>
      </c>
      <c r="B17490" t="s">
        <v>68093</v>
      </c>
      <c r="C17490" s="1" t="str">
        <f t="shared" si="2603"/>
        <v>21:0797</v>
      </c>
      <c r="D17490" s="1" t="str">
        <f t="shared" si="2607"/>
        <v>21:0224</v>
      </c>
      <c r="E17490" t="s">
        <v>68094</v>
      </c>
      <c r="F17490" t="s">
        <v>68095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 t="s">
        <v>21</v>
      </c>
      <c r="P17490" t="s">
        <v>2943</v>
      </c>
      <c r="Q17490" t="s">
        <v>2392</v>
      </c>
    </row>
    <row r="17491" spans="1:17" hidden="1" x14ac:dyDescent="0.25">
      <c r="A17491" t="s">
        <v>68096</v>
      </c>
      <c r="B17491" t="s">
        <v>68097</v>
      </c>
      <c r="C17491" s="1" t="str">
        <f t="shared" si="2603"/>
        <v>21:0797</v>
      </c>
      <c r="D17491" s="1" t="str">
        <f t="shared" si="2607"/>
        <v>21:0224</v>
      </c>
      <c r="E17491" t="s">
        <v>68098</v>
      </c>
      <c r="F17491" t="s">
        <v>68099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 t="s">
        <v>21</v>
      </c>
      <c r="P17491" t="s">
        <v>397</v>
      </c>
      <c r="Q17491" t="s">
        <v>2366</v>
      </c>
    </row>
    <row r="17492" spans="1:17" hidden="1" x14ac:dyDescent="0.25">
      <c r="A17492" t="s">
        <v>68100</v>
      </c>
      <c r="B17492" t="s">
        <v>68101</v>
      </c>
      <c r="C17492" s="1" t="str">
        <f t="shared" ref="C17492:C17555" si="2610">HYPERLINK("http://geochem.nrcan.gc.ca/cdogs/content/bdl/bdl210797_e.htm", "21:0797")</f>
        <v>21:0797</v>
      </c>
      <c r="D17492" s="1" t="str">
        <f t="shared" si="2607"/>
        <v>21:0224</v>
      </c>
      <c r="E17492" t="s">
        <v>68102</v>
      </c>
      <c r="F17492" t="s">
        <v>68103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 t="s">
        <v>21</v>
      </c>
      <c r="P17492" t="s">
        <v>22</v>
      </c>
      <c r="Q17492" t="s">
        <v>52</v>
      </c>
    </row>
    <row r="17493" spans="1:17" hidden="1" x14ac:dyDescent="0.25">
      <c r="A17493" t="s">
        <v>68104</v>
      </c>
      <c r="B17493" t="s">
        <v>68105</v>
      </c>
      <c r="C17493" s="1" t="str">
        <f t="shared" si="2610"/>
        <v>21:0797</v>
      </c>
      <c r="D17493" s="1" t="str">
        <f t="shared" si="2607"/>
        <v>21:0224</v>
      </c>
      <c r="E17493" t="s">
        <v>68106</v>
      </c>
      <c r="F17493" t="s">
        <v>68107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 t="s">
        <v>21</v>
      </c>
      <c r="P17493" t="s">
        <v>1515</v>
      </c>
      <c r="Q17493" t="s">
        <v>215</v>
      </c>
    </row>
    <row r="17494" spans="1:17" hidden="1" x14ac:dyDescent="0.25">
      <c r="A17494" t="s">
        <v>68108</v>
      </c>
      <c r="B17494" t="s">
        <v>68109</v>
      </c>
      <c r="C17494" s="1" t="str">
        <f t="shared" si="2610"/>
        <v>21:0797</v>
      </c>
      <c r="D17494" s="1" t="str">
        <f t="shared" si="2607"/>
        <v>21:0224</v>
      </c>
      <c r="E17494" t="s">
        <v>68110</v>
      </c>
      <c r="F17494" t="s">
        <v>68111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 t="s">
        <v>225</v>
      </c>
      <c r="P17494" t="s">
        <v>3107</v>
      </c>
      <c r="Q17494" t="s">
        <v>3827</v>
      </c>
    </row>
    <row r="17495" spans="1:17" hidden="1" x14ac:dyDescent="0.25">
      <c r="A17495" t="s">
        <v>68112</v>
      </c>
      <c r="B17495" t="s">
        <v>68113</v>
      </c>
      <c r="C17495" s="1" t="str">
        <f t="shared" si="2610"/>
        <v>21:0797</v>
      </c>
      <c r="D17495" s="1" t="str">
        <f t="shared" si="2607"/>
        <v>21:0224</v>
      </c>
      <c r="E17495" t="s">
        <v>68114</v>
      </c>
      <c r="F17495" t="s">
        <v>68115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 t="s">
        <v>3419</v>
      </c>
      <c r="P17495" t="s">
        <v>87</v>
      </c>
      <c r="Q17495" t="s">
        <v>52</v>
      </c>
    </row>
    <row r="17496" spans="1:17" hidden="1" x14ac:dyDescent="0.25">
      <c r="A17496" t="s">
        <v>68116</v>
      </c>
      <c r="B17496" t="s">
        <v>68117</v>
      </c>
      <c r="C17496" s="1" t="str">
        <f t="shared" si="2610"/>
        <v>21:0797</v>
      </c>
      <c r="D17496" s="1" t="str">
        <f t="shared" si="2607"/>
        <v>21:0224</v>
      </c>
      <c r="E17496" t="s">
        <v>68118</v>
      </c>
      <c r="F17496" t="s">
        <v>68119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 t="s">
        <v>21</v>
      </c>
      <c r="P17496" t="s">
        <v>22</v>
      </c>
      <c r="Q17496" t="s">
        <v>15392</v>
      </c>
    </row>
    <row r="17497" spans="1:17" hidden="1" x14ac:dyDescent="0.25">
      <c r="A17497" t="s">
        <v>68120</v>
      </c>
      <c r="B17497" t="s">
        <v>68121</v>
      </c>
      <c r="C17497" s="1" t="str">
        <f t="shared" si="2610"/>
        <v>21:0797</v>
      </c>
      <c r="D17497" s="1" t="str">
        <f>HYPERLINK("http://geochem.nrcan.gc.ca/cdogs/content/svy/svy_e.htm", "")</f>
        <v/>
      </c>
      <c r="G17497" s="1" t="str">
        <f>HYPERLINK("http://geochem.nrcan.gc.ca/cdogs/content/cr_/cr_00088_e.htm", "88")</f>
        <v>88</v>
      </c>
      <c r="J17497" t="s">
        <v>11703</v>
      </c>
      <c r="K17497" t="s">
        <v>11704</v>
      </c>
      <c r="O17497" t="s">
        <v>21</v>
      </c>
      <c r="P17497" t="s">
        <v>1515</v>
      </c>
      <c r="Q17497" t="s">
        <v>522</v>
      </c>
    </row>
    <row r="17498" spans="1:17" hidden="1" x14ac:dyDescent="0.25">
      <c r="A17498" t="s">
        <v>68122</v>
      </c>
      <c r="B17498" t="s">
        <v>68123</v>
      </c>
      <c r="C17498" s="1" t="str">
        <f t="shared" si="2610"/>
        <v>21:0797</v>
      </c>
      <c r="D17498" s="1" t="str">
        <f t="shared" ref="D17498:D17518" si="2611">HYPERLINK("http://geochem.nrcan.gc.ca/cdogs/content/svy/svy210224_e.htm", "21:0224")</f>
        <v>21:0224</v>
      </c>
      <c r="E17498" t="s">
        <v>68124</v>
      </c>
      <c r="F17498" t="s">
        <v>68125</v>
      </c>
      <c r="H17498">
        <v>63.122452299999999</v>
      </c>
      <c r="I17498">
        <v>-130.62667669999999</v>
      </c>
      <c r="J17498" s="1" t="str">
        <f t="shared" ref="J17498:J17518" si="2612">HYPERLINK("http://geochem.nrcan.gc.ca/cdogs/content/kwd/kwd020018_e.htm", "Fluid (stream)")</f>
        <v>Fluid (stream)</v>
      </c>
      <c r="K17498" s="1" t="str">
        <f t="shared" ref="K17498:K17518" si="2613">HYPERLINK("http://geochem.nrcan.gc.ca/cdogs/content/kwd/kwd080007_e.htm", "Untreated Water")</f>
        <v>Untreated Water</v>
      </c>
      <c r="O17498" t="s">
        <v>680</v>
      </c>
      <c r="P17498" t="s">
        <v>658</v>
      </c>
      <c r="Q17498" t="s">
        <v>6864</v>
      </c>
    </row>
    <row r="17499" spans="1:17" hidden="1" x14ac:dyDescent="0.25">
      <c r="A17499" t="s">
        <v>68126</v>
      </c>
      <c r="B17499" t="s">
        <v>68127</v>
      </c>
      <c r="C17499" s="1" t="str">
        <f t="shared" si="2610"/>
        <v>21:0797</v>
      </c>
      <c r="D17499" s="1" t="str">
        <f t="shared" si="2611"/>
        <v>21:0224</v>
      </c>
      <c r="E17499" t="s">
        <v>68128</v>
      </c>
      <c r="F17499" t="s">
        <v>68129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 t="s">
        <v>5793</v>
      </c>
      <c r="P17499" t="s">
        <v>2949</v>
      </c>
      <c r="Q17499" t="s">
        <v>6034</v>
      </c>
    </row>
    <row r="17500" spans="1:17" hidden="1" x14ac:dyDescent="0.25">
      <c r="A17500" t="s">
        <v>68130</v>
      </c>
      <c r="B17500" t="s">
        <v>68131</v>
      </c>
      <c r="C17500" s="1" t="str">
        <f t="shared" si="2610"/>
        <v>21:0797</v>
      </c>
      <c r="D17500" s="1" t="str">
        <f t="shared" si="2611"/>
        <v>21:0224</v>
      </c>
      <c r="E17500" t="s">
        <v>68132</v>
      </c>
      <c r="F17500" t="s">
        <v>68133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 t="s">
        <v>551</v>
      </c>
      <c r="P17500" t="s">
        <v>636</v>
      </c>
      <c r="Q17500" t="s">
        <v>16497</v>
      </c>
    </row>
    <row r="17501" spans="1:17" hidden="1" x14ac:dyDescent="0.25">
      <c r="A17501" t="s">
        <v>68134</v>
      </c>
      <c r="B17501" t="s">
        <v>68135</v>
      </c>
      <c r="C17501" s="1" t="str">
        <f t="shared" si="2610"/>
        <v>21:0797</v>
      </c>
      <c r="D17501" s="1" t="str">
        <f t="shared" si="2611"/>
        <v>21:0224</v>
      </c>
      <c r="E17501" t="s">
        <v>68136</v>
      </c>
      <c r="F17501" t="s">
        <v>68137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 t="s">
        <v>101</v>
      </c>
      <c r="P17501" t="s">
        <v>2212</v>
      </c>
      <c r="Q17501" t="s">
        <v>398</v>
      </c>
    </row>
    <row r="17502" spans="1:17" hidden="1" x14ac:dyDescent="0.25">
      <c r="A17502" t="s">
        <v>68138</v>
      </c>
      <c r="B17502" t="s">
        <v>68139</v>
      </c>
      <c r="C17502" s="1" t="str">
        <f t="shared" si="2610"/>
        <v>21:0797</v>
      </c>
      <c r="D17502" s="1" t="str">
        <f t="shared" si="2611"/>
        <v>21:0224</v>
      </c>
      <c r="E17502" t="s">
        <v>68140</v>
      </c>
      <c r="F17502" t="s">
        <v>68141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 t="s">
        <v>21</v>
      </c>
      <c r="P17502" t="s">
        <v>87</v>
      </c>
      <c r="Q17502" t="s">
        <v>93</v>
      </c>
    </row>
    <row r="17503" spans="1:17" hidden="1" x14ac:dyDescent="0.25">
      <c r="A17503" t="s">
        <v>68142</v>
      </c>
      <c r="B17503" t="s">
        <v>68143</v>
      </c>
      <c r="C17503" s="1" t="str">
        <f t="shared" si="2610"/>
        <v>21:0797</v>
      </c>
      <c r="D17503" s="1" t="str">
        <f t="shared" si="2611"/>
        <v>21:0224</v>
      </c>
      <c r="E17503" t="s">
        <v>68144</v>
      </c>
      <c r="F17503" t="s">
        <v>68145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 t="s">
        <v>21</v>
      </c>
      <c r="P17503" t="s">
        <v>631</v>
      </c>
      <c r="Q17503" t="s">
        <v>3827</v>
      </c>
    </row>
    <row r="17504" spans="1:17" hidden="1" x14ac:dyDescent="0.25">
      <c r="A17504" t="s">
        <v>68146</v>
      </c>
      <c r="B17504" t="s">
        <v>68147</v>
      </c>
      <c r="C17504" s="1" t="str">
        <f t="shared" si="2610"/>
        <v>21:0797</v>
      </c>
      <c r="D17504" s="1" t="str">
        <f t="shared" si="2611"/>
        <v>21:0224</v>
      </c>
      <c r="E17504" t="s">
        <v>68148</v>
      </c>
      <c r="F17504" t="s">
        <v>68149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 t="s">
        <v>10710</v>
      </c>
      <c r="P17504" t="s">
        <v>1515</v>
      </c>
      <c r="Q17504" t="s">
        <v>398</v>
      </c>
    </row>
    <row r="17505" spans="1:17" hidden="1" x14ac:dyDescent="0.25">
      <c r="A17505" t="s">
        <v>68150</v>
      </c>
      <c r="B17505" t="s">
        <v>68151</v>
      </c>
      <c r="C17505" s="1" t="str">
        <f t="shared" si="2610"/>
        <v>21:0797</v>
      </c>
      <c r="D17505" s="1" t="str">
        <f t="shared" si="2611"/>
        <v>21:0224</v>
      </c>
      <c r="E17505" t="s">
        <v>68152</v>
      </c>
      <c r="F17505" t="s">
        <v>68153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 t="s">
        <v>6016</v>
      </c>
      <c r="P17505" t="s">
        <v>397</v>
      </c>
      <c r="Q17505" t="s">
        <v>653</v>
      </c>
    </row>
    <row r="17506" spans="1:17" hidden="1" x14ac:dyDescent="0.25">
      <c r="A17506" t="s">
        <v>68154</v>
      </c>
      <c r="B17506" t="s">
        <v>68155</v>
      </c>
      <c r="C17506" s="1" t="str">
        <f t="shared" si="2610"/>
        <v>21:0797</v>
      </c>
      <c r="D17506" s="1" t="str">
        <f t="shared" si="2611"/>
        <v>21:0224</v>
      </c>
      <c r="E17506" t="s">
        <v>68156</v>
      </c>
      <c r="F17506" t="s">
        <v>68157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 t="s">
        <v>576</v>
      </c>
      <c r="P17506" t="s">
        <v>1515</v>
      </c>
      <c r="Q17506" t="s">
        <v>522</v>
      </c>
    </row>
    <row r="17507" spans="1:17" hidden="1" x14ac:dyDescent="0.25">
      <c r="A17507" t="s">
        <v>68158</v>
      </c>
      <c r="B17507" t="s">
        <v>68159</v>
      </c>
      <c r="C17507" s="1" t="str">
        <f t="shared" si="2610"/>
        <v>21:0797</v>
      </c>
      <c r="D17507" s="1" t="str">
        <f t="shared" si="2611"/>
        <v>21:0224</v>
      </c>
      <c r="E17507" t="s">
        <v>68160</v>
      </c>
      <c r="F17507" t="s">
        <v>68161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 t="s">
        <v>25468</v>
      </c>
      <c r="P17507" t="s">
        <v>1515</v>
      </c>
      <c r="Q17507" t="s">
        <v>653</v>
      </c>
    </row>
    <row r="17508" spans="1:17" hidden="1" x14ac:dyDescent="0.25">
      <c r="A17508" t="s">
        <v>68162</v>
      </c>
      <c r="B17508" t="s">
        <v>68163</v>
      </c>
      <c r="C17508" s="1" t="str">
        <f t="shared" si="2610"/>
        <v>21:0797</v>
      </c>
      <c r="D17508" s="1" t="str">
        <f t="shared" si="2611"/>
        <v>21:0224</v>
      </c>
      <c r="E17508" t="s">
        <v>68164</v>
      </c>
      <c r="F17508" t="s">
        <v>68165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 t="s">
        <v>21</v>
      </c>
      <c r="P17508" t="s">
        <v>391</v>
      </c>
      <c r="Q17508" t="s">
        <v>103</v>
      </c>
    </row>
    <row r="17509" spans="1:17" hidden="1" x14ac:dyDescent="0.25">
      <c r="A17509" t="s">
        <v>68166</v>
      </c>
      <c r="B17509" t="s">
        <v>68167</v>
      </c>
      <c r="C17509" s="1" t="str">
        <f t="shared" si="2610"/>
        <v>21:0797</v>
      </c>
      <c r="D17509" s="1" t="str">
        <f t="shared" si="2611"/>
        <v>21:0224</v>
      </c>
      <c r="E17509" t="s">
        <v>68168</v>
      </c>
      <c r="F17509" t="s">
        <v>68169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 t="s">
        <v>21</v>
      </c>
      <c r="P17509" t="s">
        <v>583</v>
      </c>
      <c r="Q17509" t="s">
        <v>103</v>
      </c>
    </row>
    <row r="17510" spans="1:17" hidden="1" x14ac:dyDescent="0.25">
      <c r="A17510" t="s">
        <v>68170</v>
      </c>
      <c r="B17510" t="s">
        <v>68171</v>
      </c>
      <c r="C17510" s="1" t="str">
        <f t="shared" si="2610"/>
        <v>21:0797</v>
      </c>
      <c r="D17510" s="1" t="str">
        <f t="shared" si="2611"/>
        <v>21:0224</v>
      </c>
      <c r="E17510" t="s">
        <v>68168</v>
      </c>
      <c r="F17510" t="s">
        <v>68172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 t="s">
        <v>21</v>
      </c>
      <c r="P17510" t="s">
        <v>397</v>
      </c>
      <c r="Q17510" t="s">
        <v>71</v>
      </c>
    </row>
    <row r="17511" spans="1:17" hidden="1" x14ac:dyDescent="0.25">
      <c r="A17511" t="s">
        <v>68173</v>
      </c>
      <c r="B17511" t="s">
        <v>68174</v>
      </c>
      <c r="C17511" s="1" t="str">
        <f t="shared" si="2610"/>
        <v>21:0797</v>
      </c>
      <c r="D17511" s="1" t="str">
        <f t="shared" si="2611"/>
        <v>21:0224</v>
      </c>
      <c r="E17511" t="s">
        <v>68175</v>
      </c>
      <c r="F17511" t="s">
        <v>68176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 t="s">
        <v>8961</v>
      </c>
      <c r="P17511" t="s">
        <v>1631</v>
      </c>
      <c r="Q17511" t="s">
        <v>3475</v>
      </c>
    </row>
    <row r="17512" spans="1:17" hidden="1" x14ac:dyDescent="0.25">
      <c r="A17512" t="s">
        <v>68177</v>
      </c>
      <c r="B17512" t="s">
        <v>68178</v>
      </c>
      <c r="C17512" s="1" t="str">
        <f t="shared" si="2610"/>
        <v>21:0797</v>
      </c>
      <c r="D17512" s="1" t="str">
        <f t="shared" si="2611"/>
        <v>21:0224</v>
      </c>
      <c r="E17512" t="s">
        <v>68179</v>
      </c>
      <c r="F17512" t="s">
        <v>68180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 t="s">
        <v>21</v>
      </c>
      <c r="P17512" t="s">
        <v>583</v>
      </c>
      <c r="Q17512" t="s">
        <v>35</v>
      </c>
    </row>
    <row r="17513" spans="1:17" hidden="1" x14ac:dyDescent="0.25">
      <c r="A17513" t="s">
        <v>68181</v>
      </c>
      <c r="B17513" t="s">
        <v>68182</v>
      </c>
      <c r="C17513" s="1" t="str">
        <f t="shared" si="2610"/>
        <v>21:0797</v>
      </c>
      <c r="D17513" s="1" t="str">
        <f t="shared" si="2611"/>
        <v>21:0224</v>
      </c>
      <c r="E17513" t="s">
        <v>68183</v>
      </c>
      <c r="F17513" t="s">
        <v>68184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 t="s">
        <v>680</v>
      </c>
      <c r="P17513" t="s">
        <v>1588</v>
      </c>
      <c r="Q17513" t="s">
        <v>8982</v>
      </c>
    </row>
    <row r="17514" spans="1:17" hidden="1" x14ac:dyDescent="0.25">
      <c r="A17514" t="s">
        <v>68185</v>
      </c>
      <c r="B17514" t="s">
        <v>68186</v>
      </c>
      <c r="C17514" s="1" t="str">
        <f t="shared" si="2610"/>
        <v>21:0797</v>
      </c>
      <c r="D17514" s="1" t="str">
        <f t="shared" si="2611"/>
        <v>21:0224</v>
      </c>
      <c r="E17514" t="s">
        <v>68187</v>
      </c>
      <c r="F17514" t="s">
        <v>68188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 t="s">
        <v>52</v>
      </c>
      <c r="P17514" t="s">
        <v>391</v>
      </c>
      <c r="Q17514" t="s">
        <v>3475</v>
      </c>
    </row>
    <row r="17515" spans="1:17" hidden="1" x14ac:dyDescent="0.25">
      <c r="A17515" t="s">
        <v>68189</v>
      </c>
      <c r="B17515" t="s">
        <v>68190</v>
      </c>
      <c r="C17515" s="1" t="str">
        <f t="shared" si="2610"/>
        <v>21:0797</v>
      </c>
      <c r="D17515" s="1" t="str">
        <f t="shared" si="2611"/>
        <v>21:0224</v>
      </c>
      <c r="E17515" t="s">
        <v>68191</v>
      </c>
      <c r="F17515" t="s">
        <v>68192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 t="s">
        <v>7333</v>
      </c>
      <c r="P17515" t="s">
        <v>391</v>
      </c>
      <c r="Q17515" t="s">
        <v>398</v>
      </c>
    </row>
    <row r="17516" spans="1:17" hidden="1" x14ac:dyDescent="0.25">
      <c r="A17516" t="s">
        <v>68193</v>
      </c>
      <c r="B17516" t="s">
        <v>68194</v>
      </c>
      <c r="C17516" s="1" t="str">
        <f t="shared" si="2610"/>
        <v>21:0797</v>
      </c>
      <c r="D17516" s="1" t="str">
        <f t="shared" si="2611"/>
        <v>21:0224</v>
      </c>
      <c r="E17516" t="s">
        <v>68195</v>
      </c>
      <c r="F17516" t="s">
        <v>68196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 t="s">
        <v>10145</v>
      </c>
      <c r="P17516" t="s">
        <v>2212</v>
      </c>
      <c r="Q17516" t="s">
        <v>4049</v>
      </c>
    </row>
    <row r="17517" spans="1:17" hidden="1" x14ac:dyDescent="0.25">
      <c r="A17517" t="s">
        <v>68197</v>
      </c>
      <c r="B17517" t="s">
        <v>68198</v>
      </c>
      <c r="C17517" s="1" t="str">
        <f t="shared" si="2610"/>
        <v>21:0797</v>
      </c>
      <c r="D17517" s="1" t="str">
        <f t="shared" si="2611"/>
        <v>21:0224</v>
      </c>
      <c r="E17517" t="s">
        <v>68199</v>
      </c>
      <c r="F17517" t="s">
        <v>68200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 t="s">
        <v>4378</v>
      </c>
      <c r="P17517" t="s">
        <v>22</v>
      </c>
      <c r="Q17517" t="s">
        <v>59</v>
      </c>
    </row>
    <row r="17518" spans="1:17" hidden="1" x14ac:dyDescent="0.25">
      <c r="A17518" t="s">
        <v>68201</v>
      </c>
      <c r="B17518" t="s">
        <v>68202</v>
      </c>
      <c r="C17518" s="1" t="str">
        <f t="shared" si="2610"/>
        <v>21:0797</v>
      </c>
      <c r="D17518" s="1" t="str">
        <f t="shared" si="2611"/>
        <v>21:0224</v>
      </c>
      <c r="E17518" t="s">
        <v>68203</v>
      </c>
      <c r="F17518" t="s">
        <v>68204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 t="s">
        <v>311</v>
      </c>
      <c r="P17518" t="s">
        <v>45</v>
      </c>
      <c r="Q17518" t="s">
        <v>29</v>
      </c>
    </row>
    <row r="17519" spans="1:17" hidden="1" x14ac:dyDescent="0.25">
      <c r="A17519" t="s">
        <v>68205</v>
      </c>
      <c r="B17519" t="s">
        <v>68206</v>
      </c>
      <c r="C17519" s="1" t="str">
        <f t="shared" si="2610"/>
        <v>21:0797</v>
      </c>
      <c r="D17519" s="1" t="str">
        <f>HYPERLINK("http://geochem.nrcan.gc.ca/cdogs/content/svy/svy_e.htm", "")</f>
        <v/>
      </c>
      <c r="G17519" s="1" t="str">
        <f>HYPERLINK("http://geochem.nrcan.gc.ca/cdogs/content/cr_/cr_00088_e.htm", "88")</f>
        <v>88</v>
      </c>
      <c r="J17519" t="s">
        <v>11703</v>
      </c>
      <c r="K17519" t="s">
        <v>11704</v>
      </c>
      <c r="O17519" t="s">
        <v>21</v>
      </c>
      <c r="P17519" t="s">
        <v>397</v>
      </c>
      <c r="Q17519" t="s">
        <v>398</v>
      </c>
    </row>
    <row r="17520" spans="1:17" hidden="1" x14ac:dyDescent="0.25">
      <c r="A17520" t="s">
        <v>68207</v>
      </c>
      <c r="B17520" t="s">
        <v>68208</v>
      </c>
      <c r="C17520" s="1" t="str">
        <f t="shared" si="2610"/>
        <v>21:0797</v>
      </c>
      <c r="D17520" s="1" t="str">
        <f>HYPERLINK("http://geochem.nrcan.gc.ca/cdogs/content/svy/svy210224_e.htm", "21:0224")</f>
        <v>21:0224</v>
      </c>
      <c r="E17520" t="s">
        <v>68209</v>
      </c>
      <c r="F17520" t="s">
        <v>68210</v>
      </c>
      <c r="H17520">
        <v>63.173985799999997</v>
      </c>
      <c r="I17520">
        <v>-130.52771799999999</v>
      </c>
      <c r="J17520" s="1" t="str">
        <f>HYPERLINK("http://geochem.nrcan.gc.ca/cdogs/content/kwd/kwd020018_e.htm", "Fluid (stream)")</f>
        <v>Fluid (stream)</v>
      </c>
      <c r="K17520" s="1" t="str">
        <f>HYPERLINK("http://geochem.nrcan.gc.ca/cdogs/content/kwd/kwd080007_e.htm", "Untreated Water")</f>
        <v>Untreated Water</v>
      </c>
      <c r="O17520" t="s">
        <v>21</v>
      </c>
      <c r="P17520" t="s">
        <v>356</v>
      </c>
      <c r="Q17520" t="s">
        <v>71</v>
      </c>
    </row>
    <row r="17521" spans="1:17" hidden="1" x14ac:dyDescent="0.25">
      <c r="A17521" t="s">
        <v>68211</v>
      </c>
      <c r="B17521" t="s">
        <v>68212</v>
      </c>
      <c r="C17521" s="1" t="str">
        <f t="shared" si="2610"/>
        <v>21:0797</v>
      </c>
      <c r="D17521" s="1" t="str">
        <f>HYPERLINK("http://geochem.nrcan.gc.ca/cdogs/content/svy/svy_e.htm", "")</f>
        <v/>
      </c>
      <c r="G17521" s="1" t="str">
        <f>HYPERLINK("http://geochem.nrcan.gc.ca/cdogs/content/cr_/cr_00087_e.htm", "87")</f>
        <v>87</v>
      </c>
      <c r="J17521" t="s">
        <v>11703</v>
      </c>
      <c r="K17521" t="s">
        <v>11704</v>
      </c>
      <c r="O17521" t="s">
        <v>1247</v>
      </c>
      <c r="P17521" t="s">
        <v>583</v>
      </c>
      <c r="Q17521" t="s">
        <v>522</v>
      </c>
    </row>
    <row r="17522" spans="1:17" hidden="1" x14ac:dyDescent="0.25">
      <c r="A17522" t="s">
        <v>68213</v>
      </c>
      <c r="B17522" t="s">
        <v>68214</v>
      </c>
      <c r="C17522" s="1" t="str">
        <f t="shared" si="2610"/>
        <v>21:0797</v>
      </c>
      <c r="D17522" s="1" t="str">
        <f t="shared" ref="D17522:D17538" si="2614">HYPERLINK("http://geochem.nrcan.gc.ca/cdogs/content/svy/svy210224_e.htm", "21:0224")</f>
        <v>21:0224</v>
      </c>
      <c r="E17522" t="s">
        <v>68215</v>
      </c>
      <c r="F17522" t="s">
        <v>68216</v>
      </c>
      <c r="H17522">
        <v>63.163677100000001</v>
      </c>
      <c r="I17522">
        <v>-130.52300529999999</v>
      </c>
      <c r="J17522" s="1" t="str">
        <f t="shared" ref="J17522:J17538" si="2615">HYPERLINK("http://geochem.nrcan.gc.ca/cdogs/content/kwd/kwd020018_e.htm", "Fluid (stream)")</f>
        <v>Fluid (stream)</v>
      </c>
      <c r="K17522" s="1" t="str">
        <f t="shared" ref="K17522:K17538" si="2616">HYPERLINK("http://geochem.nrcan.gc.ca/cdogs/content/kwd/kwd080007_e.htm", "Untreated Water")</f>
        <v>Untreated Water</v>
      </c>
      <c r="O17522" t="s">
        <v>76</v>
      </c>
      <c r="P17522" t="s">
        <v>87</v>
      </c>
      <c r="Q17522" t="s">
        <v>29</v>
      </c>
    </row>
    <row r="17523" spans="1:17" hidden="1" x14ac:dyDescent="0.25">
      <c r="A17523" t="s">
        <v>68217</v>
      </c>
      <c r="B17523" t="s">
        <v>68218</v>
      </c>
      <c r="C17523" s="1" t="str">
        <f t="shared" si="2610"/>
        <v>21:0797</v>
      </c>
      <c r="D17523" s="1" t="str">
        <f t="shared" si="2614"/>
        <v>21:0224</v>
      </c>
      <c r="E17523" t="s">
        <v>68219</v>
      </c>
      <c r="F17523" t="s">
        <v>68220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 t="s">
        <v>667</v>
      </c>
      <c r="P17523" t="s">
        <v>1631</v>
      </c>
      <c r="Q17523" t="s">
        <v>522</v>
      </c>
    </row>
    <row r="17524" spans="1:17" hidden="1" x14ac:dyDescent="0.25">
      <c r="A17524" t="s">
        <v>68221</v>
      </c>
      <c r="B17524" t="s">
        <v>68222</v>
      </c>
      <c r="C17524" s="1" t="str">
        <f t="shared" si="2610"/>
        <v>21:0797</v>
      </c>
      <c r="D17524" s="1" t="str">
        <f t="shared" si="2614"/>
        <v>21:0224</v>
      </c>
      <c r="E17524" t="s">
        <v>68223</v>
      </c>
      <c r="F17524" t="s">
        <v>68224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 t="s">
        <v>23857</v>
      </c>
      <c r="P17524" t="s">
        <v>830</v>
      </c>
      <c r="Q17524" t="s">
        <v>653</v>
      </c>
    </row>
    <row r="17525" spans="1:17" hidden="1" x14ac:dyDescent="0.25">
      <c r="A17525" t="s">
        <v>68225</v>
      </c>
      <c r="B17525" t="s">
        <v>68226</v>
      </c>
      <c r="C17525" s="1" t="str">
        <f t="shared" si="2610"/>
        <v>21:0797</v>
      </c>
      <c r="D17525" s="1" t="str">
        <f t="shared" si="2614"/>
        <v>21:0224</v>
      </c>
      <c r="E17525" t="s">
        <v>68227</v>
      </c>
      <c r="F17525" t="s">
        <v>68228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 t="s">
        <v>576</v>
      </c>
      <c r="P17525" t="s">
        <v>1631</v>
      </c>
      <c r="Q17525" t="s">
        <v>653</v>
      </c>
    </row>
    <row r="17526" spans="1:17" hidden="1" x14ac:dyDescent="0.25">
      <c r="A17526" t="s">
        <v>68229</v>
      </c>
      <c r="B17526" t="s">
        <v>68230</v>
      </c>
      <c r="C17526" s="1" t="str">
        <f t="shared" si="2610"/>
        <v>21:0797</v>
      </c>
      <c r="D17526" s="1" t="str">
        <f t="shared" si="2614"/>
        <v>21:0224</v>
      </c>
      <c r="E17526" t="s">
        <v>68231</v>
      </c>
      <c r="F17526" t="s">
        <v>68232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 t="s">
        <v>2120</v>
      </c>
      <c r="P17526" t="s">
        <v>631</v>
      </c>
      <c r="Q17526" t="s">
        <v>392</v>
      </c>
    </row>
    <row r="17527" spans="1:17" hidden="1" x14ac:dyDescent="0.25">
      <c r="A17527" t="s">
        <v>68233</v>
      </c>
      <c r="B17527" t="s">
        <v>68234</v>
      </c>
      <c r="C17527" s="1" t="str">
        <f t="shared" si="2610"/>
        <v>21:0797</v>
      </c>
      <c r="D17527" s="1" t="str">
        <f t="shared" si="2614"/>
        <v>21:0224</v>
      </c>
      <c r="E17527" t="s">
        <v>68231</v>
      </c>
      <c r="F17527" t="s">
        <v>68235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 t="s">
        <v>2120</v>
      </c>
      <c r="P17527" t="s">
        <v>3107</v>
      </c>
      <c r="Q17527" t="s">
        <v>522</v>
      </c>
    </row>
    <row r="17528" spans="1:17" hidden="1" x14ac:dyDescent="0.25">
      <c r="A17528" t="s">
        <v>68236</v>
      </c>
      <c r="B17528" t="s">
        <v>68237</v>
      </c>
      <c r="C17528" s="1" t="str">
        <f t="shared" si="2610"/>
        <v>21:0797</v>
      </c>
      <c r="D17528" s="1" t="str">
        <f t="shared" si="2614"/>
        <v>21:0224</v>
      </c>
      <c r="E17528" t="s">
        <v>68238</v>
      </c>
      <c r="F17528" t="s">
        <v>68239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 t="s">
        <v>3406</v>
      </c>
      <c r="P17528" t="s">
        <v>5702</v>
      </c>
      <c r="Q17528" t="s">
        <v>35</v>
      </c>
    </row>
    <row r="17529" spans="1:17" hidden="1" x14ac:dyDescent="0.25">
      <c r="A17529" t="s">
        <v>68240</v>
      </c>
      <c r="B17529" t="s">
        <v>68241</v>
      </c>
      <c r="C17529" s="1" t="str">
        <f t="shared" si="2610"/>
        <v>21:0797</v>
      </c>
      <c r="D17529" s="1" t="str">
        <f t="shared" si="2614"/>
        <v>21:0224</v>
      </c>
      <c r="E17529" t="s">
        <v>68242</v>
      </c>
      <c r="F17529" t="s">
        <v>68243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 t="s">
        <v>2099</v>
      </c>
      <c r="P17529" t="s">
        <v>658</v>
      </c>
      <c r="Q17529" t="s">
        <v>522</v>
      </c>
    </row>
    <row r="17530" spans="1:17" hidden="1" x14ac:dyDescent="0.25">
      <c r="A17530" t="s">
        <v>68244</v>
      </c>
      <c r="B17530" t="s">
        <v>68245</v>
      </c>
      <c r="C17530" s="1" t="str">
        <f t="shared" si="2610"/>
        <v>21:0797</v>
      </c>
      <c r="D17530" s="1" t="str">
        <f t="shared" si="2614"/>
        <v>21:0224</v>
      </c>
      <c r="E17530" t="s">
        <v>68246</v>
      </c>
      <c r="F17530" t="s">
        <v>68247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 t="s">
        <v>21</v>
      </c>
      <c r="P17530" t="s">
        <v>880</v>
      </c>
      <c r="Q17530" t="s">
        <v>59</v>
      </c>
    </row>
    <row r="17531" spans="1:17" hidden="1" x14ac:dyDescent="0.25">
      <c r="A17531" t="s">
        <v>68248</v>
      </c>
      <c r="B17531" t="s">
        <v>68249</v>
      </c>
      <c r="C17531" s="1" t="str">
        <f t="shared" si="2610"/>
        <v>21:0797</v>
      </c>
      <c r="D17531" s="1" t="str">
        <f t="shared" si="2614"/>
        <v>21:0224</v>
      </c>
      <c r="E17531" t="s">
        <v>68250</v>
      </c>
      <c r="F17531" t="s">
        <v>68251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 t="s">
        <v>220</v>
      </c>
      <c r="P17531" t="s">
        <v>636</v>
      </c>
      <c r="Q17531" t="s">
        <v>522</v>
      </c>
    </row>
    <row r="17532" spans="1:17" hidden="1" x14ac:dyDescent="0.25">
      <c r="A17532" t="s">
        <v>68252</v>
      </c>
      <c r="B17532" t="s">
        <v>68253</v>
      </c>
      <c r="C17532" s="1" t="str">
        <f t="shared" si="2610"/>
        <v>21:0797</v>
      </c>
      <c r="D17532" s="1" t="str">
        <f t="shared" si="2614"/>
        <v>21:0224</v>
      </c>
      <c r="E17532" t="s">
        <v>68254</v>
      </c>
      <c r="F17532" t="s">
        <v>68255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 t="s">
        <v>11795</v>
      </c>
      <c r="P17532" t="s">
        <v>880</v>
      </c>
      <c r="Q17532" t="s">
        <v>398</v>
      </c>
    </row>
    <row r="17533" spans="1:17" hidden="1" x14ac:dyDescent="0.25">
      <c r="A17533" t="s">
        <v>68256</v>
      </c>
      <c r="B17533" t="s">
        <v>68257</v>
      </c>
      <c r="C17533" s="1" t="str">
        <f t="shared" si="2610"/>
        <v>21:0797</v>
      </c>
      <c r="D17533" s="1" t="str">
        <f t="shared" si="2614"/>
        <v>21:0224</v>
      </c>
      <c r="E17533" t="s">
        <v>68258</v>
      </c>
      <c r="F17533" t="s">
        <v>68259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 t="s">
        <v>6000</v>
      </c>
      <c r="P17533" t="s">
        <v>5755</v>
      </c>
      <c r="Q17533" t="s">
        <v>653</v>
      </c>
    </row>
    <row r="17534" spans="1:17" hidden="1" x14ac:dyDescent="0.25">
      <c r="A17534" t="s">
        <v>68260</v>
      </c>
      <c r="B17534" t="s">
        <v>68261</v>
      </c>
      <c r="C17534" s="1" t="str">
        <f t="shared" si="2610"/>
        <v>21:0797</v>
      </c>
      <c r="D17534" s="1" t="str">
        <f t="shared" si="2614"/>
        <v>21:0224</v>
      </c>
      <c r="E17534" t="s">
        <v>68262</v>
      </c>
      <c r="F17534" t="s">
        <v>68263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 t="s">
        <v>2883</v>
      </c>
      <c r="P17534" t="s">
        <v>391</v>
      </c>
      <c r="Q17534" t="s">
        <v>398</v>
      </c>
    </row>
    <row r="17535" spans="1:17" hidden="1" x14ac:dyDescent="0.25">
      <c r="A17535" t="s">
        <v>68264</v>
      </c>
      <c r="B17535" t="s">
        <v>68265</v>
      </c>
      <c r="C17535" s="1" t="str">
        <f t="shared" si="2610"/>
        <v>21:0797</v>
      </c>
      <c r="D17535" s="1" t="str">
        <f t="shared" si="2614"/>
        <v>21:0224</v>
      </c>
      <c r="E17535" t="s">
        <v>68266</v>
      </c>
      <c r="F17535" t="s">
        <v>68267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 t="s">
        <v>551</v>
      </c>
      <c r="P17535" t="s">
        <v>4464</v>
      </c>
      <c r="Q17535" t="s">
        <v>398</v>
      </c>
    </row>
    <row r="17536" spans="1:17" hidden="1" x14ac:dyDescent="0.25">
      <c r="A17536" t="s">
        <v>68268</v>
      </c>
      <c r="B17536" t="s">
        <v>68269</v>
      </c>
      <c r="C17536" s="1" t="str">
        <f t="shared" si="2610"/>
        <v>21:0797</v>
      </c>
      <c r="D17536" s="1" t="str">
        <f t="shared" si="2614"/>
        <v>21:0224</v>
      </c>
      <c r="E17536" t="s">
        <v>68270</v>
      </c>
      <c r="F17536" t="s">
        <v>68271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 t="s">
        <v>582</v>
      </c>
      <c r="P17536" t="s">
        <v>17680</v>
      </c>
      <c r="Q17536" t="s">
        <v>398</v>
      </c>
    </row>
    <row r="17537" spans="1:17" hidden="1" x14ac:dyDescent="0.25">
      <c r="A17537" t="s">
        <v>68272</v>
      </c>
      <c r="B17537" t="s">
        <v>68273</v>
      </c>
      <c r="C17537" s="1" t="str">
        <f t="shared" si="2610"/>
        <v>21:0797</v>
      </c>
      <c r="D17537" s="1" t="str">
        <f t="shared" si="2614"/>
        <v>21:0224</v>
      </c>
      <c r="E17537" t="s">
        <v>68274</v>
      </c>
      <c r="F17537" t="s">
        <v>68275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 t="s">
        <v>6021</v>
      </c>
      <c r="P17537" t="s">
        <v>1598</v>
      </c>
      <c r="Q17537" t="s">
        <v>5130</v>
      </c>
    </row>
    <row r="17538" spans="1:17" hidden="1" x14ac:dyDescent="0.25">
      <c r="A17538" t="s">
        <v>68276</v>
      </c>
      <c r="B17538" t="s">
        <v>68277</v>
      </c>
      <c r="C17538" s="1" t="str">
        <f t="shared" si="2610"/>
        <v>21:0797</v>
      </c>
      <c r="D17538" s="1" t="str">
        <f t="shared" si="2614"/>
        <v>21:0224</v>
      </c>
      <c r="E17538" t="s">
        <v>68278</v>
      </c>
      <c r="F17538" t="s">
        <v>68279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 t="s">
        <v>10145</v>
      </c>
      <c r="P17538" t="s">
        <v>397</v>
      </c>
      <c r="Q17538" t="s">
        <v>365</v>
      </c>
    </row>
    <row r="17539" spans="1:17" hidden="1" x14ac:dyDescent="0.25">
      <c r="A17539" t="s">
        <v>68280</v>
      </c>
      <c r="B17539" t="s">
        <v>68281</v>
      </c>
      <c r="C17539" s="1" t="str">
        <f t="shared" si="2610"/>
        <v>21:0797</v>
      </c>
      <c r="D17539" s="1" t="str">
        <f>HYPERLINK("http://geochem.nrcan.gc.ca/cdogs/content/svy/svy_e.htm", "")</f>
        <v/>
      </c>
      <c r="G17539" s="1" t="str">
        <f>HYPERLINK("http://geochem.nrcan.gc.ca/cdogs/content/cr_/cr_00088_e.htm", "88")</f>
        <v>88</v>
      </c>
      <c r="J17539" t="s">
        <v>11703</v>
      </c>
      <c r="K17539" t="s">
        <v>11704</v>
      </c>
      <c r="O17539" t="s">
        <v>21</v>
      </c>
      <c r="P17539" t="s">
        <v>391</v>
      </c>
      <c r="Q17539" t="s">
        <v>5130</v>
      </c>
    </row>
    <row r="17540" spans="1:17" hidden="1" x14ac:dyDescent="0.25">
      <c r="A17540" t="s">
        <v>68282</v>
      </c>
      <c r="B17540" t="s">
        <v>68283</v>
      </c>
      <c r="C17540" s="1" t="str">
        <f t="shared" si="2610"/>
        <v>21:0797</v>
      </c>
      <c r="D17540" s="1" t="str">
        <f t="shared" ref="D17540:D17561" si="2617">HYPERLINK("http://geochem.nrcan.gc.ca/cdogs/content/svy/svy210224_e.htm", "21:0224")</f>
        <v>21:0224</v>
      </c>
      <c r="E17540" t="s">
        <v>68284</v>
      </c>
      <c r="F17540" t="s">
        <v>68285</v>
      </c>
      <c r="H17540">
        <v>63.039121999999999</v>
      </c>
      <c r="I17540">
        <v>-131.28739880000001</v>
      </c>
      <c r="J17540" s="1" t="str">
        <f t="shared" ref="J17540:J17561" si="2618">HYPERLINK("http://geochem.nrcan.gc.ca/cdogs/content/kwd/kwd020018_e.htm", "Fluid (stream)")</f>
        <v>Fluid (stream)</v>
      </c>
      <c r="K17540" s="1" t="str">
        <f t="shared" ref="K17540:K17561" si="2619">HYPERLINK("http://geochem.nrcan.gc.ca/cdogs/content/kwd/kwd080007_e.htm", "Untreated Water")</f>
        <v>Untreated Water</v>
      </c>
      <c r="O17540" t="s">
        <v>11695</v>
      </c>
      <c r="P17540" t="s">
        <v>7960</v>
      </c>
      <c r="Q17540" t="s">
        <v>653</v>
      </c>
    </row>
    <row r="17541" spans="1:17" hidden="1" x14ac:dyDescent="0.25">
      <c r="A17541" t="s">
        <v>68286</v>
      </c>
      <c r="B17541" t="s">
        <v>68287</v>
      </c>
      <c r="C17541" s="1" t="str">
        <f t="shared" si="2610"/>
        <v>21:0797</v>
      </c>
      <c r="D17541" s="1" t="str">
        <f t="shared" si="2617"/>
        <v>21:0224</v>
      </c>
      <c r="E17541" t="s">
        <v>68288</v>
      </c>
      <c r="F17541" t="s">
        <v>68289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 t="s">
        <v>15647</v>
      </c>
      <c r="P17541" t="s">
        <v>1598</v>
      </c>
      <c r="Q17541" t="s">
        <v>365</v>
      </c>
    </row>
    <row r="17542" spans="1:17" hidden="1" x14ac:dyDescent="0.25">
      <c r="A17542" t="s">
        <v>68290</v>
      </c>
      <c r="B17542" t="s">
        <v>68291</v>
      </c>
      <c r="C17542" s="1" t="str">
        <f t="shared" si="2610"/>
        <v>21:0797</v>
      </c>
      <c r="D17542" s="1" t="str">
        <f t="shared" si="2617"/>
        <v>21:0224</v>
      </c>
      <c r="E17542" t="s">
        <v>68292</v>
      </c>
      <c r="F17542" t="s">
        <v>68293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 t="s">
        <v>15720</v>
      </c>
      <c r="P17542" t="s">
        <v>1631</v>
      </c>
      <c r="Q17542" t="s">
        <v>653</v>
      </c>
    </row>
    <row r="17543" spans="1:17" hidden="1" x14ac:dyDescent="0.25">
      <c r="A17543" t="s">
        <v>68294</v>
      </c>
      <c r="B17543" t="s">
        <v>68295</v>
      </c>
      <c r="C17543" s="1" t="str">
        <f t="shared" si="2610"/>
        <v>21:0797</v>
      </c>
      <c r="D17543" s="1" t="str">
        <f t="shared" si="2617"/>
        <v>21:0224</v>
      </c>
      <c r="E17543" t="s">
        <v>68296</v>
      </c>
      <c r="F17543" t="s">
        <v>68297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 t="s">
        <v>3560</v>
      </c>
      <c r="P17543" t="s">
        <v>2212</v>
      </c>
      <c r="Q17543" t="s">
        <v>653</v>
      </c>
    </row>
    <row r="17544" spans="1:17" hidden="1" x14ac:dyDescent="0.25">
      <c r="A17544" t="s">
        <v>68298</v>
      </c>
      <c r="B17544" t="s">
        <v>68299</v>
      </c>
      <c r="C17544" s="1" t="str">
        <f t="shared" si="2610"/>
        <v>21:0797</v>
      </c>
      <c r="D17544" s="1" t="str">
        <f t="shared" si="2617"/>
        <v>21:0224</v>
      </c>
      <c r="E17544" t="s">
        <v>68300</v>
      </c>
      <c r="F17544" t="s">
        <v>68301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 t="s">
        <v>8982</v>
      </c>
      <c r="P17544" t="s">
        <v>658</v>
      </c>
      <c r="Q17544" t="s">
        <v>3475</v>
      </c>
    </row>
    <row r="17545" spans="1:17" hidden="1" x14ac:dyDescent="0.25">
      <c r="A17545" t="s">
        <v>68302</v>
      </c>
      <c r="B17545" t="s">
        <v>68303</v>
      </c>
      <c r="C17545" s="1" t="str">
        <f t="shared" si="2610"/>
        <v>21:0797</v>
      </c>
      <c r="D17545" s="1" t="str">
        <f t="shared" si="2617"/>
        <v>21:0224</v>
      </c>
      <c r="E17545" t="s">
        <v>68304</v>
      </c>
      <c r="F17545" t="s">
        <v>68305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 t="s">
        <v>551</v>
      </c>
      <c r="P17545" t="s">
        <v>631</v>
      </c>
      <c r="Q17545" t="s">
        <v>365</v>
      </c>
    </row>
    <row r="17546" spans="1:17" hidden="1" x14ac:dyDescent="0.25">
      <c r="A17546" t="s">
        <v>68306</v>
      </c>
      <c r="B17546" t="s">
        <v>68307</v>
      </c>
      <c r="C17546" s="1" t="str">
        <f t="shared" si="2610"/>
        <v>21:0797</v>
      </c>
      <c r="D17546" s="1" t="str">
        <f t="shared" si="2617"/>
        <v>21:0224</v>
      </c>
      <c r="E17546" t="s">
        <v>68308</v>
      </c>
      <c r="F17546" t="s">
        <v>68309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 t="s">
        <v>2120</v>
      </c>
      <c r="P17546" t="s">
        <v>1598</v>
      </c>
      <c r="Q17546" t="s">
        <v>365</v>
      </c>
    </row>
    <row r="17547" spans="1:17" hidden="1" x14ac:dyDescent="0.25">
      <c r="A17547" t="s">
        <v>68310</v>
      </c>
      <c r="B17547" t="s">
        <v>68311</v>
      </c>
      <c r="C17547" s="1" t="str">
        <f t="shared" si="2610"/>
        <v>21:0797</v>
      </c>
      <c r="D17547" s="1" t="str">
        <f t="shared" si="2617"/>
        <v>21:0224</v>
      </c>
      <c r="E17547" t="s">
        <v>68308</v>
      </c>
      <c r="F17547" t="s">
        <v>68312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 t="s">
        <v>2120</v>
      </c>
      <c r="P17547" t="s">
        <v>880</v>
      </c>
      <c r="Q17547" t="s">
        <v>365</v>
      </c>
    </row>
    <row r="17548" spans="1:17" hidden="1" x14ac:dyDescent="0.25">
      <c r="A17548" t="s">
        <v>68313</v>
      </c>
      <c r="B17548" t="s">
        <v>68314</v>
      </c>
      <c r="C17548" s="1" t="str">
        <f t="shared" si="2610"/>
        <v>21:0797</v>
      </c>
      <c r="D17548" s="1" t="str">
        <f t="shared" si="2617"/>
        <v>21:0224</v>
      </c>
      <c r="E17548" t="s">
        <v>68315</v>
      </c>
      <c r="F17548" t="s">
        <v>68316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 t="s">
        <v>27796</v>
      </c>
      <c r="P17548" t="s">
        <v>2943</v>
      </c>
      <c r="Q17548" t="s">
        <v>653</v>
      </c>
    </row>
    <row r="17549" spans="1:17" hidden="1" x14ac:dyDescent="0.25">
      <c r="A17549" t="s">
        <v>68317</v>
      </c>
      <c r="B17549" t="s">
        <v>68318</v>
      </c>
      <c r="C17549" s="1" t="str">
        <f t="shared" si="2610"/>
        <v>21:0797</v>
      </c>
      <c r="D17549" s="1" t="str">
        <f t="shared" si="2617"/>
        <v>21:0224</v>
      </c>
      <c r="E17549" t="s">
        <v>68319</v>
      </c>
      <c r="F17549" t="s">
        <v>68320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 t="s">
        <v>5641</v>
      </c>
      <c r="P17549" t="s">
        <v>1515</v>
      </c>
      <c r="Q17549" t="s">
        <v>653</v>
      </c>
    </row>
    <row r="17550" spans="1:17" hidden="1" x14ac:dyDescent="0.25">
      <c r="A17550" t="s">
        <v>68321</v>
      </c>
      <c r="B17550" t="s">
        <v>68322</v>
      </c>
      <c r="C17550" s="1" t="str">
        <f t="shared" si="2610"/>
        <v>21:0797</v>
      </c>
      <c r="D17550" s="1" t="str">
        <f t="shared" si="2617"/>
        <v>21:0224</v>
      </c>
      <c r="E17550" t="s">
        <v>68323</v>
      </c>
      <c r="F17550" t="s">
        <v>68324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 t="s">
        <v>2927</v>
      </c>
      <c r="P17550" t="s">
        <v>4455</v>
      </c>
      <c r="Q17550" t="s">
        <v>12375</v>
      </c>
    </row>
    <row r="17551" spans="1:17" hidden="1" x14ac:dyDescent="0.25">
      <c r="A17551" t="s">
        <v>68325</v>
      </c>
      <c r="B17551" t="s">
        <v>68326</v>
      </c>
      <c r="C17551" s="1" t="str">
        <f t="shared" si="2610"/>
        <v>21:0797</v>
      </c>
      <c r="D17551" s="1" t="str">
        <f t="shared" si="2617"/>
        <v>21:0224</v>
      </c>
      <c r="E17551" t="s">
        <v>68327</v>
      </c>
      <c r="F17551" t="s">
        <v>68328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 t="s">
        <v>21</v>
      </c>
      <c r="P17551" t="s">
        <v>636</v>
      </c>
      <c r="Q17551" t="s">
        <v>6243</v>
      </c>
    </row>
    <row r="17552" spans="1:17" hidden="1" x14ac:dyDescent="0.25">
      <c r="A17552" t="s">
        <v>68329</v>
      </c>
      <c r="B17552" t="s">
        <v>68330</v>
      </c>
      <c r="C17552" s="1" t="str">
        <f t="shared" si="2610"/>
        <v>21:0797</v>
      </c>
      <c r="D17552" s="1" t="str">
        <f t="shared" si="2617"/>
        <v>21:0224</v>
      </c>
      <c r="E17552" t="s">
        <v>68331</v>
      </c>
      <c r="F17552" t="s">
        <v>68332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 t="s">
        <v>21</v>
      </c>
      <c r="P17552" t="s">
        <v>1631</v>
      </c>
      <c r="Q17552" t="s">
        <v>7681</v>
      </c>
    </row>
    <row r="17553" spans="1:17" hidden="1" x14ac:dyDescent="0.25">
      <c r="A17553" t="s">
        <v>68333</v>
      </c>
      <c r="B17553" t="s">
        <v>68334</v>
      </c>
      <c r="C17553" s="1" t="str">
        <f t="shared" si="2610"/>
        <v>21:0797</v>
      </c>
      <c r="D17553" s="1" t="str">
        <f t="shared" si="2617"/>
        <v>21:0224</v>
      </c>
      <c r="E17553" t="s">
        <v>68335</v>
      </c>
      <c r="F17553" t="s">
        <v>68336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 t="s">
        <v>220</v>
      </c>
      <c r="P17553" t="s">
        <v>880</v>
      </c>
      <c r="Q17553" t="s">
        <v>7681</v>
      </c>
    </row>
    <row r="17554" spans="1:17" hidden="1" x14ac:dyDescent="0.25">
      <c r="A17554" t="s">
        <v>68337</v>
      </c>
      <c r="B17554" t="s">
        <v>68338</v>
      </c>
      <c r="C17554" s="1" t="str">
        <f t="shared" si="2610"/>
        <v>21:0797</v>
      </c>
      <c r="D17554" s="1" t="str">
        <f t="shared" si="2617"/>
        <v>21:0224</v>
      </c>
      <c r="E17554" t="s">
        <v>68339</v>
      </c>
      <c r="F17554" t="s">
        <v>68340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 t="s">
        <v>56917</v>
      </c>
      <c r="P17554" t="s">
        <v>68341</v>
      </c>
      <c r="Q17554" t="s">
        <v>16988</v>
      </c>
    </row>
    <row r="17555" spans="1:17" hidden="1" x14ac:dyDescent="0.25">
      <c r="A17555" t="s">
        <v>68342</v>
      </c>
      <c r="B17555" t="s">
        <v>68343</v>
      </c>
      <c r="C17555" s="1" t="str">
        <f t="shared" si="2610"/>
        <v>21:0797</v>
      </c>
      <c r="D17555" s="1" t="str">
        <f t="shared" si="2617"/>
        <v>21:0224</v>
      </c>
      <c r="E17555" t="s">
        <v>68344</v>
      </c>
      <c r="F17555" t="s">
        <v>68345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 t="s">
        <v>327</v>
      </c>
      <c r="P17555" t="s">
        <v>658</v>
      </c>
      <c r="Q17555" t="s">
        <v>35</v>
      </c>
    </row>
    <row r="17556" spans="1:17" hidden="1" x14ac:dyDescent="0.25">
      <c r="A17556" t="s">
        <v>68346</v>
      </c>
      <c r="B17556" t="s">
        <v>68347</v>
      </c>
      <c r="C17556" s="1" t="str">
        <f t="shared" ref="C17556:C17619" si="2620">HYPERLINK("http://geochem.nrcan.gc.ca/cdogs/content/bdl/bdl210797_e.htm", "21:0797")</f>
        <v>21:0797</v>
      </c>
      <c r="D17556" s="1" t="str">
        <f t="shared" si="2617"/>
        <v>21:0224</v>
      </c>
      <c r="E17556" t="s">
        <v>68348</v>
      </c>
      <c r="F17556" t="s">
        <v>68349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 t="s">
        <v>2927</v>
      </c>
      <c r="P17556" t="s">
        <v>3569</v>
      </c>
      <c r="Q17556" t="s">
        <v>522</v>
      </c>
    </row>
    <row r="17557" spans="1:17" hidden="1" x14ac:dyDescent="0.25">
      <c r="A17557" t="s">
        <v>68350</v>
      </c>
      <c r="B17557" t="s">
        <v>68351</v>
      </c>
      <c r="C17557" s="1" t="str">
        <f t="shared" si="2620"/>
        <v>21:0797</v>
      </c>
      <c r="D17557" s="1" t="str">
        <f t="shared" si="2617"/>
        <v>21:0224</v>
      </c>
      <c r="E17557" t="s">
        <v>68352</v>
      </c>
      <c r="F17557" t="s">
        <v>68353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 t="s">
        <v>3089</v>
      </c>
      <c r="P17557" t="s">
        <v>3569</v>
      </c>
      <c r="Q17557" t="s">
        <v>522</v>
      </c>
    </row>
    <row r="17558" spans="1:17" hidden="1" x14ac:dyDescent="0.25">
      <c r="A17558" t="s">
        <v>68354</v>
      </c>
      <c r="B17558" t="s">
        <v>68355</v>
      </c>
      <c r="C17558" s="1" t="str">
        <f t="shared" si="2620"/>
        <v>21:0797</v>
      </c>
      <c r="D17558" s="1" t="str">
        <f t="shared" si="2617"/>
        <v>21:0224</v>
      </c>
      <c r="E17558" t="s">
        <v>68356</v>
      </c>
      <c r="F17558" t="s">
        <v>68357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 t="s">
        <v>14765</v>
      </c>
      <c r="P17558" t="s">
        <v>4464</v>
      </c>
      <c r="Q17558" t="s">
        <v>365</v>
      </c>
    </row>
    <row r="17559" spans="1:17" hidden="1" x14ac:dyDescent="0.25">
      <c r="A17559" t="s">
        <v>68358</v>
      </c>
      <c r="B17559" t="s">
        <v>68359</v>
      </c>
      <c r="C17559" s="1" t="str">
        <f t="shared" si="2620"/>
        <v>21:0797</v>
      </c>
      <c r="D17559" s="1" t="str">
        <f t="shared" si="2617"/>
        <v>21:0224</v>
      </c>
      <c r="E17559" t="s">
        <v>68356</v>
      </c>
      <c r="F17559" t="s">
        <v>68360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 t="s">
        <v>7333</v>
      </c>
      <c r="P17559" t="s">
        <v>4455</v>
      </c>
      <c r="Q17559" t="s">
        <v>365</v>
      </c>
    </row>
    <row r="17560" spans="1:17" hidden="1" x14ac:dyDescent="0.25">
      <c r="A17560" t="s">
        <v>68361</v>
      </c>
      <c r="B17560" t="s">
        <v>68362</v>
      </c>
      <c r="C17560" s="1" t="str">
        <f t="shared" si="2620"/>
        <v>21:0797</v>
      </c>
      <c r="D17560" s="1" t="str">
        <f t="shared" si="2617"/>
        <v>21:0224</v>
      </c>
      <c r="E17560" t="s">
        <v>68363</v>
      </c>
      <c r="F17560" t="s">
        <v>68364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 t="s">
        <v>158</v>
      </c>
      <c r="P17560" t="s">
        <v>830</v>
      </c>
      <c r="Q17560" t="s">
        <v>6243</v>
      </c>
    </row>
    <row r="17561" spans="1:17" hidden="1" x14ac:dyDescent="0.25">
      <c r="A17561" t="s">
        <v>68365</v>
      </c>
      <c r="B17561" t="s">
        <v>68366</v>
      </c>
      <c r="C17561" s="1" t="str">
        <f t="shared" si="2620"/>
        <v>21:0797</v>
      </c>
      <c r="D17561" s="1" t="str">
        <f t="shared" si="2617"/>
        <v>21:0224</v>
      </c>
      <c r="E17561" t="s">
        <v>68367</v>
      </c>
      <c r="F17561" t="s">
        <v>68368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 t="s">
        <v>21</v>
      </c>
      <c r="P17561" t="s">
        <v>397</v>
      </c>
      <c r="Q17561" t="s">
        <v>198</v>
      </c>
    </row>
    <row r="17562" spans="1:17" hidden="1" x14ac:dyDescent="0.25">
      <c r="A17562" t="s">
        <v>68369</v>
      </c>
      <c r="B17562" t="s">
        <v>68370</v>
      </c>
      <c r="C17562" s="1" t="str">
        <f t="shared" si="2620"/>
        <v>21:0797</v>
      </c>
      <c r="D17562" s="1" t="str">
        <f>HYPERLINK("http://geochem.nrcan.gc.ca/cdogs/content/svy/svy_e.htm", "")</f>
        <v/>
      </c>
      <c r="G17562" s="1" t="str">
        <f>HYPERLINK("http://geochem.nrcan.gc.ca/cdogs/content/cr_/cr_00088_e.htm", "88")</f>
        <v>88</v>
      </c>
      <c r="J17562" t="s">
        <v>11703</v>
      </c>
      <c r="K17562" t="s">
        <v>11704</v>
      </c>
      <c r="O17562" t="s">
        <v>21</v>
      </c>
      <c r="P17562" t="s">
        <v>397</v>
      </c>
      <c r="Q17562" t="s">
        <v>522</v>
      </c>
    </row>
    <row r="17563" spans="1:17" hidden="1" x14ac:dyDescent="0.25">
      <c r="A17563" t="s">
        <v>68371</v>
      </c>
      <c r="B17563" t="s">
        <v>68372</v>
      </c>
      <c r="C17563" s="1" t="str">
        <f t="shared" si="2620"/>
        <v>21:0797</v>
      </c>
      <c r="D17563" s="1" t="str">
        <f t="shared" ref="D17563:D17591" si="2621">HYPERLINK("http://geochem.nrcan.gc.ca/cdogs/content/svy/svy210224_e.htm", "21:0224")</f>
        <v>21:0224</v>
      </c>
      <c r="E17563" t="s">
        <v>68373</v>
      </c>
      <c r="F17563" t="s">
        <v>68374</v>
      </c>
      <c r="H17563">
        <v>63.235009699999999</v>
      </c>
      <c r="I17563">
        <v>-131.15097170000001</v>
      </c>
      <c r="J17563" s="1" t="str">
        <f t="shared" ref="J17563:J17591" si="2622">HYPERLINK("http://geochem.nrcan.gc.ca/cdogs/content/kwd/kwd020018_e.htm", "Fluid (stream)")</f>
        <v>Fluid (stream)</v>
      </c>
      <c r="K17563" s="1" t="str">
        <f t="shared" ref="K17563:K17591" si="2623">HYPERLINK("http://geochem.nrcan.gc.ca/cdogs/content/kwd/kwd080007_e.htm", "Untreated Water")</f>
        <v>Untreated Water</v>
      </c>
      <c r="O17563" t="s">
        <v>21</v>
      </c>
      <c r="P17563" t="s">
        <v>583</v>
      </c>
      <c r="Q17563" t="s">
        <v>29</v>
      </c>
    </row>
    <row r="17564" spans="1:17" hidden="1" x14ac:dyDescent="0.25">
      <c r="A17564" t="s">
        <v>68375</v>
      </c>
      <c r="B17564" t="s">
        <v>68376</v>
      </c>
      <c r="C17564" s="1" t="str">
        <f t="shared" si="2620"/>
        <v>21:0797</v>
      </c>
      <c r="D17564" s="1" t="str">
        <f t="shared" si="2621"/>
        <v>21:0224</v>
      </c>
      <c r="E17564" t="s">
        <v>68377</v>
      </c>
      <c r="F17564" t="s">
        <v>68378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 t="s">
        <v>21</v>
      </c>
      <c r="P17564" t="s">
        <v>397</v>
      </c>
      <c r="Q17564" t="s">
        <v>23</v>
      </c>
    </row>
    <row r="17565" spans="1:17" hidden="1" x14ac:dyDescent="0.25">
      <c r="A17565" t="s">
        <v>68379</v>
      </c>
      <c r="B17565" t="s">
        <v>68380</v>
      </c>
      <c r="C17565" s="1" t="str">
        <f t="shared" si="2620"/>
        <v>21:0797</v>
      </c>
      <c r="D17565" s="1" t="str">
        <f t="shared" si="2621"/>
        <v>21:0224</v>
      </c>
      <c r="E17565" t="s">
        <v>68381</v>
      </c>
      <c r="F17565" t="s">
        <v>68382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 t="s">
        <v>21</v>
      </c>
      <c r="P17565" t="s">
        <v>880</v>
      </c>
      <c r="Q17565" t="s">
        <v>46</v>
      </c>
    </row>
    <row r="17566" spans="1:17" hidden="1" x14ac:dyDescent="0.25">
      <c r="A17566" t="s">
        <v>68383</v>
      </c>
      <c r="B17566" t="s">
        <v>68384</v>
      </c>
      <c r="C17566" s="1" t="str">
        <f t="shared" si="2620"/>
        <v>21:0797</v>
      </c>
      <c r="D17566" s="1" t="str">
        <f t="shared" si="2621"/>
        <v>21:0224</v>
      </c>
      <c r="E17566" t="s">
        <v>68385</v>
      </c>
      <c r="F17566" t="s">
        <v>68386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 t="s">
        <v>21</v>
      </c>
      <c r="P17566" t="s">
        <v>2212</v>
      </c>
      <c r="Q17566" t="s">
        <v>198</v>
      </c>
    </row>
    <row r="17567" spans="1:17" hidden="1" x14ac:dyDescent="0.25">
      <c r="A17567" t="s">
        <v>68387</v>
      </c>
      <c r="B17567" t="s">
        <v>68388</v>
      </c>
      <c r="C17567" s="1" t="str">
        <f t="shared" si="2620"/>
        <v>21:0797</v>
      </c>
      <c r="D17567" s="1" t="str">
        <f t="shared" si="2621"/>
        <v>21:0224</v>
      </c>
      <c r="E17567" t="s">
        <v>68389</v>
      </c>
      <c r="F17567" t="s">
        <v>68390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 t="s">
        <v>21</v>
      </c>
      <c r="P17567" t="s">
        <v>3569</v>
      </c>
      <c r="Q17567" t="s">
        <v>215</v>
      </c>
    </row>
    <row r="17568" spans="1:17" hidden="1" x14ac:dyDescent="0.25">
      <c r="A17568" t="s">
        <v>68391</v>
      </c>
      <c r="B17568" t="s">
        <v>68392</v>
      </c>
      <c r="C17568" s="1" t="str">
        <f t="shared" si="2620"/>
        <v>21:0797</v>
      </c>
      <c r="D17568" s="1" t="str">
        <f t="shared" si="2621"/>
        <v>21:0224</v>
      </c>
      <c r="E17568" t="s">
        <v>68393</v>
      </c>
      <c r="F17568" t="s">
        <v>68394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 t="s">
        <v>3672</v>
      </c>
      <c r="P17568" t="s">
        <v>16918</v>
      </c>
      <c r="Q17568" t="s">
        <v>522</v>
      </c>
    </row>
    <row r="17569" spans="1:17" hidden="1" x14ac:dyDescent="0.25">
      <c r="A17569" t="s">
        <v>68395</v>
      </c>
      <c r="B17569" t="s">
        <v>68396</v>
      </c>
      <c r="C17569" s="1" t="str">
        <f t="shared" si="2620"/>
        <v>21:0797</v>
      </c>
      <c r="D17569" s="1" t="str">
        <f t="shared" si="2621"/>
        <v>21:0224</v>
      </c>
      <c r="E17569" t="s">
        <v>68397</v>
      </c>
      <c r="F17569" t="s">
        <v>68398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 t="s">
        <v>21</v>
      </c>
      <c r="P17569" t="s">
        <v>16918</v>
      </c>
      <c r="Q17569" t="s">
        <v>46</v>
      </c>
    </row>
    <row r="17570" spans="1:17" hidden="1" x14ac:dyDescent="0.25">
      <c r="A17570" t="s">
        <v>68399</v>
      </c>
      <c r="B17570" t="s">
        <v>68400</v>
      </c>
      <c r="C17570" s="1" t="str">
        <f t="shared" si="2620"/>
        <v>21:0797</v>
      </c>
      <c r="D17570" s="1" t="str">
        <f t="shared" si="2621"/>
        <v>21:0224</v>
      </c>
      <c r="E17570" t="s">
        <v>68401</v>
      </c>
      <c r="F17570" t="s">
        <v>68402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 t="s">
        <v>15720</v>
      </c>
      <c r="P17570" t="s">
        <v>3857</v>
      </c>
      <c r="Q17570" t="s">
        <v>392</v>
      </c>
    </row>
    <row r="17571" spans="1:17" hidden="1" x14ac:dyDescent="0.25">
      <c r="A17571" t="s">
        <v>68403</v>
      </c>
      <c r="B17571" t="s">
        <v>68404</v>
      </c>
      <c r="C17571" s="1" t="str">
        <f t="shared" si="2620"/>
        <v>21:0797</v>
      </c>
      <c r="D17571" s="1" t="str">
        <f t="shared" si="2621"/>
        <v>21:0224</v>
      </c>
      <c r="E17571" t="s">
        <v>68405</v>
      </c>
      <c r="F17571" t="s">
        <v>68406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 t="s">
        <v>236</v>
      </c>
      <c r="P17571" t="s">
        <v>6834</v>
      </c>
      <c r="Q17571" t="s">
        <v>522</v>
      </c>
    </row>
    <row r="17572" spans="1:17" hidden="1" x14ac:dyDescent="0.25">
      <c r="A17572" t="s">
        <v>68407</v>
      </c>
      <c r="B17572" t="s">
        <v>68408</v>
      </c>
      <c r="C17572" s="1" t="str">
        <f t="shared" si="2620"/>
        <v>21:0797</v>
      </c>
      <c r="D17572" s="1" t="str">
        <f t="shared" si="2621"/>
        <v>21:0224</v>
      </c>
      <c r="E17572" t="s">
        <v>68409</v>
      </c>
      <c r="F17572" t="s">
        <v>68410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 t="s">
        <v>225</v>
      </c>
      <c r="P17572" t="s">
        <v>397</v>
      </c>
      <c r="Q17572" t="s">
        <v>365</v>
      </c>
    </row>
    <row r="17573" spans="1:17" hidden="1" x14ac:dyDescent="0.25">
      <c r="A17573" t="s">
        <v>68411</v>
      </c>
      <c r="B17573" t="s">
        <v>68412</v>
      </c>
      <c r="C17573" s="1" t="str">
        <f t="shared" si="2620"/>
        <v>21:0797</v>
      </c>
      <c r="D17573" s="1" t="str">
        <f t="shared" si="2621"/>
        <v>21:0224</v>
      </c>
      <c r="E17573" t="s">
        <v>68413</v>
      </c>
      <c r="F17573" t="s">
        <v>68414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 t="s">
        <v>220</v>
      </c>
      <c r="P17573" t="s">
        <v>636</v>
      </c>
      <c r="Q17573" t="s">
        <v>35</v>
      </c>
    </row>
    <row r="17574" spans="1:17" hidden="1" x14ac:dyDescent="0.25">
      <c r="A17574" t="s">
        <v>68415</v>
      </c>
      <c r="B17574" t="s">
        <v>68416</v>
      </c>
      <c r="C17574" s="1" t="str">
        <f t="shared" si="2620"/>
        <v>21:0797</v>
      </c>
      <c r="D17574" s="1" t="str">
        <f t="shared" si="2621"/>
        <v>21:0224</v>
      </c>
      <c r="E17574" t="s">
        <v>68417</v>
      </c>
      <c r="F17574" t="s">
        <v>68418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 t="s">
        <v>3419</v>
      </c>
      <c r="P17574" t="s">
        <v>2212</v>
      </c>
      <c r="Q17574" t="s">
        <v>365</v>
      </c>
    </row>
    <row r="17575" spans="1:17" hidden="1" x14ac:dyDescent="0.25">
      <c r="A17575" t="s">
        <v>68419</v>
      </c>
      <c r="B17575" t="s">
        <v>68420</v>
      </c>
      <c r="C17575" s="1" t="str">
        <f t="shared" si="2620"/>
        <v>21:0797</v>
      </c>
      <c r="D17575" s="1" t="str">
        <f t="shared" si="2621"/>
        <v>21:0224</v>
      </c>
      <c r="E17575" t="s">
        <v>68421</v>
      </c>
      <c r="F17575" t="s">
        <v>68422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 t="s">
        <v>2120</v>
      </c>
      <c r="P17575" t="s">
        <v>1515</v>
      </c>
      <c r="Q17575" t="s">
        <v>522</v>
      </c>
    </row>
    <row r="17576" spans="1:17" hidden="1" x14ac:dyDescent="0.25">
      <c r="A17576" t="s">
        <v>68423</v>
      </c>
      <c r="B17576" t="s">
        <v>68424</v>
      </c>
      <c r="C17576" s="1" t="str">
        <f t="shared" si="2620"/>
        <v>21:0797</v>
      </c>
      <c r="D17576" s="1" t="str">
        <f t="shared" si="2621"/>
        <v>21:0224</v>
      </c>
      <c r="E17576" t="s">
        <v>68425</v>
      </c>
      <c r="F17576" t="s">
        <v>68426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 t="s">
        <v>225</v>
      </c>
      <c r="P17576" t="s">
        <v>636</v>
      </c>
      <c r="Q17576" t="s">
        <v>392</v>
      </c>
    </row>
    <row r="17577" spans="1:17" hidden="1" x14ac:dyDescent="0.25">
      <c r="A17577" t="s">
        <v>68427</v>
      </c>
      <c r="B17577" t="s">
        <v>68428</v>
      </c>
      <c r="C17577" s="1" t="str">
        <f t="shared" si="2620"/>
        <v>21:0797</v>
      </c>
      <c r="D17577" s="1" t="str">
        <f t="shared" si="2621"/>
        <v>21:0224</v>
      </c>
      <c r="E17577" t="s">
        <v>68429</v>
      </c>
      <c r="F17577" t="s">
        <v>68430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 t="s">
        <v>220</v>
      </c>
      <c r="P17577" t="s">
        <v>1631</v>
      </c>
      <c r="Q17577" t="s">
        <v>35</v>
      </c>
    </row>
    <row r="17578" spans="1:17" hidden="1" x14ac:dyDescent="0.25">
      <c r="A17578" t="s">
        <v>68431</v>
      </c>
      <c r="B17578" t="s">
        <v>68432</v>
      </c>
      <c r="C17578" s="1" t="str">
        <f t="shared" si="2620"/>
        <v>21:0797</v>
      </c>
      <c r="D17578" s="1" t="str">
        <f t="shared" si="2621"/>
        <v>21:0224</v>
      </c>
      <c r="E17578" t="s">
        <v>68433</v>
      </c>
      <c r="F17578" t="s">
        <v>68434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 t="s">
        <v>21</v>
      </c>
      <c r="P17578" t="s">
        <v>2943</v>
      </c>
      <c r="Q17578" t="s">
        <v>35</v>
      </c>
    </row>
    <row r="17579" spans="1:17" hidden="1" x14ac:dyDescent="0.25">
      <c r="A17579" t="s">
        <v>68435</v>
      </c>
      <c r="B17579" t="s">
        <v>68436</v>
      </c>
      <c r="C17579" s="1" t="str">
        <f t="shared" si="2620"/>
        <v>21:0797</v>
      </c>
      <c r="D17579" s="1" t="str">
        <f t="shared" si="2621"/>
        <v>21:0224</v>
      </c>
      <c r="E17579" t="s">
        <v>68437</v>
      </c>
      <c r="F17579" t="s">
        <v>68438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 t="s">
        <v>21</v>
      </c>
      <c r="P17579" t="s">
        <v>636</v>
      </c>
      <c r="Q17579" t="s">
        <v>59</v>
      </c>
    </row>
    <row r="17580" spans="1:17" hidden="1" x14ac:dyDescent="0.25">
      <c r="A17580" t="s">
        <v>68439</v>
      </c>
      <c r="B17580" t="s">
        <v>68440</v>
      </c>
      <c r="C17580" s="1" t="str">
        <f t="shared" si="2620"/>
        <v>21:0797</v>
      </c>
      <c r="D17580" s="1" t="str">
        <f t="shared" si="2621"/>
        <v>21:0224</v>
      </c>
      <c r="E17580" t="s">
        <v>68441</v>
      </c>
      <c r="F17580" t="s">
        <v>68442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 t="s">
        <v>21</v>
      </c>
      <c r="P17580" t="s">
        <v>2212</v>
      </c>
      <c r="Q17580" t="s">
        <v>59</v>
      </c>
    </row>
    <row r="17581" spans="1:17" hidden="1" x14ac:dyDescent="0.25">
      <c r="A17581" t="s">
        <v>68443</v>
      </c>
      <c r="B17581" t="s">
        <v>68444</v>
      </c>
      <c r="C17581" s="1" t="str">
        <f t="shared" si="2620"/>
        <v>21:0797</v>
      </c>
      <c r="D17581" s="1" t="str">
        <f t="shared" si="2621"/>
        <v>21:0224</v>
      </c>
      <c r="E17581" t="s">
        <v>68445</v>
      </c>
      <c r="F17581" t="s">
        <v>68446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 t="s">
        <v>21</v>
      </c>
      <c r="P17581" t="s">
        <v>22</v>
      </c>
      <c r="Q17581" t="s">
        <v>71</v>
      </c>
    </row>
    <row r="17582" spans="1:17" hidden="1" x14ac:dyDescent="0.25">
      <c r="A17582" t="s">
        <v>68447</v>
      </c>
      <c r="B17582" t="s">
        <v>68448</v>
      </c>
      <c r="C17582" s="1" t="str">
        <f t="shared" si="2620"/>
        <v>21:0797</v>
      </c>
      <c r="D17582" s="1" t="str">
        <f t="shared" si="2621"/>
        <v>21:0224</v>
      </c>
      <c r="E17582" t="s">
        <v>68449</v>
      </c>
      <c r="F17582" t="s">
        <v>68450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 t="s">
        <v>3085</v>
      </c>
      <c r="P17582" t="s">
        <v>1588</v>
      </c>
      <c r="Q17582" t="s">
        <v>59</v>
      </c>
    </row>
    <row r="17583" spans="1:17" hidden="1" x14ac:dyDescent="0.25">
      <c r="A17583" t="s">
        <v>68451</v>
      </c>
      <c r="B17583" t="s">
        <v>68452</v>
      </c>
      <c r="C17583" s="1" t="str">
        <f t="shared" si="2620"/>
        <v>21:0797</v>
      </c>
      <c r="D17583" s="1" t="str">
        <f t="shared" si="2621"/>
        <v>21:0224</v>
      </c>
      <c r="E17583" t="s">
        <v>68453</v>
      </c>
      <c r="F17583" t="s">
        <v>68454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 t="s">
        <v>21</v>
      </c>
      <c r="P17583" t="s">
        <v>830</v>
      </c>
      <c r="Q17583" t="s">
        <v>6243</v>
      </c>
    </row>
    <row r="17584" spans="1:17" hidden="1" x14ac:dyDescent="0.25">
      <c r="A17584" t="s">
        <v>68455</v>
      </c>
      <c r="B17584" t="s">
        <v>68456</v>
      </c>
      <c r="C17584" s="1" t="str">
        <f t="shared" si="2620"/>
        <v>21:0797</v>
      </c>
      <c r="D17584" s="1" t="str">
        <f t="shared" si="2621"/>
        <v>21:0224</v>
      </c>
      <c r="E17584" t="s">
        <v>68457</v>
      </c>
      <c r="F17584" t="s">
        <v>68458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 t="s">
        <v>3406</v>
      </c>
      <c r="P17584" t="s">
        <v>4455</v>
      </c>
      <c r="Q17584" t="s">
        <v>25468</v>
      </c>
    </row>
    <row r="17585" spans="1:17" hidden="1" x14ac:dyDescent="0.25">
      <c r="A17585" t="s">
        <v>68459</v>
      </c>
      <c r="B17585" t="s">
        <v>68460</v>
      </c>
      <c r="C17585" s="1" t="str">
        <f t="shared" si="2620"/>
        <v>21:0797</v>
      </c>
      <c r="D17585" s="1" t="str">
        <f t="shared" si="2621"/>
        <v>21:0224</v>
      </c>
      <c r="E17585" t="s">
        <v>68457</v>
      </c>
      <c r="F17585" t="s">
        <v>68461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 t="s">
        <v>9521</v>
      </c>
      <c r="P17585" t="s">
        <v>5755</v>
      </c>
      <c r="Q17585" t="s">
        <v>25468</v>
      </c>
    </row>
    <row r="17586" spans="1:17" hidden="1" x14ac:dyDescent="0.25">
      <c r="A17586" t="s">
        <v>68462</v>
      </c>
      <c r="B17586" t="s">
        <v>68463</v>
      </c>
      <c r="C17586" s="1" t="str">
        <f t="shared" si="2620"/>
        <v>21:0797</v>
      </c>
      <c r="D17586" s="1" t="str">
        <f t="shared" si="2621"/>
        <v>21:0224</v>
      </c>
      <c r="E17586" t="s">
        <v>68464</v>
      </c>
      <c r="F17586" t="s">
        <v>68465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 t="s">
        <v>2725</v>
      </c>
      <c r="P17586" t="s">
        <v>3857</v>
      </c>
      <c r="Q17586" t="s">
        <v>7681</v>
      </c>
    </row>
    <row r="17587" spans="1:17" hidden="1" x14ac:dyDescent="0.25">
      <c r="A17587" t="s">
        <v>68466</v>
      </c>
      <c r="B17587" t="s">
        <v>68467</v>
      </c>
      <c r="C17587" s="1" t="str">
        <f t="shared" si="2620"/>
        <v>21:0797</v>
      </c>
      <c r="D17587" s="1" t="str">
        <f t="shared" si="2621"/>
        <v>21:0224</v>
      </c>
      <c r="E17587" t="s">
        <v>68468</v>
      </c>
      <c r="F17587" t="s">
        <v>68469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 t="s">
        <v>21</v>
      </c>
      <c r="P17587" t="s">
        <v>356</v>
      </c>
      <c r="Q17587" t="s">
        <v>215</v>
      </c>
    </row>
    <row r="17588" spans="1:17" hidden="1" x14ac:dyDescent="0.25">
      <c r="A17588" t="s">
        <v>68470</v>
      </c>
      <c r="B17588" t="s">
        <v>68471</v>
      </c>
      <c r="C17588" s="1" t="str">
        <f t="shared" si="2620"/>
        <v>21:0797</v>
      </c>
      <c r="D17588" s="1" t="str">
        <f t="shared" si="2621"/>
        <v>21:0224</v>
      </c>
      <c r="E17588" t="s">
        <v>68472</v>
      </c>
      <c r="F17588" t="s">
        <v>68473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 t="s">
        <v>588</v>
      </c>
      <c r="P17588" t="s">
        <v>636</v>
      </c>
      <c r="Q17588" t="s">
        <v>16497</v>
      </c>
    </row>
    <row r="17589" spans="1:17" hidden="1" x14ac:dyDescent="0.25">
      <c r="A17589" t="s">
        <v>68474</v>
      </c>
      <c r="B17589" t="s">
        <v>68475</v>
      </c>
      <c r="C17589" s="1" t="str">
        <f t="shared" si="2620"/>
        <v>21:0797</v>
      </c>
      <c r="D17589" s="1" t="str">
        <f t="shared" si="2621"/>
        <v>21:0224</v>
      </c>
      <c r="E17589" t="s">
        <v>68476</v>
      </c>
      <c r="F17589" t="s">
        <v>68477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 t="s">
        <v>2948</v>
      </c>
      <c r="P17589" t="s">
        <v>3569</v>
      </c>
      <c r="Q17589" t="s">
        <v>392</v>
      </c>
    </row>
    <row r="17590" spans="1:17" hidden="1" x14ac:dyDescent="0.25">
      <c r="A17590" t="s">
        <v>68478</v>
      </c>
      <c r="B17590" t="s">
        <v>68479</v>
      </c>
      <c r="C17590" s="1" t="str">
        <f t="shared" si="2620"/>
        <v>21:0797</v>
      </c>
      <c r="D17590" s="1" t="str">
        <f t="shared" si="2621"/>
        <v>21:0224</v>
      </c>
      <c r="E17590" t="s">
        <v>68480</v>
      </c>
      <c r="F17590" t="s">
        <v>68481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 t="s">
        <v>4378</v>
      </c>
      <c r="P17590" t="s">
        <v>3107</v>
      </c>
      <c r="Q17590" t="s">
        <v>35</v>
      </c>
    </row>
    <row r="17591" spans="1:17" hidden="1" x14ac:dyDescent="0.25">
      <c r="A17591" t="s">
        <v>68482</v>
      </c>
      <c r="B17591" t="s">
        <v>68483</v>
      </c>
      <c r="C17591" s="1" t="str">
        <f t="shared" si="2620"/>
        <v>21:0797</v>
      </c>
      <c r="D17591" s="1" t="str">
        <f t="shared" si="2621"/>
        <v>21:0224</v>
      </c>
      <c r="E17591" t="s">
        <v>68484</v>
      </c>
      <c r="F17591" t="s">
        <v>68485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 t="s">
        <v>11795</v>
      </c>
      <c r="P17591" t="s">
        <v>3569</v>
      </c>
      <c r="Q17591" t="s">
        <v>59</v>
      </c>
    </row>
    <row r="17592" spans="1:17" hidden="1" x14ac:dyDescent="0.25">
      <c r="A17592" t="s">
        <v>68486</v>
      </c>
      <c r="B17592" t="s">
        <v>68487</v>
      </c>
      <c r="C17592" s="1" t="str">
        <f t="shared" si="2620"/>
        <v>21:0797</v>
      </c>
      <c r="D17592" s="1" t="str">
        <f>HYPERLINK("http://geochem.nrcan.gc.ca/cdogs/content/svy/svy_e.htm", "")</f>
        <v/>
      </c>
      <c r="G17592" s="1" t="str">
        <f>HYPERLINK("http://geochem.nrcan.gc.ca/cdogs/content/cr_/cr_00089_e.htm", "89")</f>
        <v>89</v>
      </c>
      <c r="J17592" t="s">
        <v>11703</v>
      </c>
      <c r="K17592" t="s">
        <v>11704</v>
      </c>
      <c r="O17592" t="s">
        <v>11695</v>
      </c>
      <c r="P17592" t="s">
        <v>7960</v>
      </c>
      <c r="Q17592" t="s">
        <v>35</v>
      </c>
    </row>
    <row r="17593" spans="1:17" hidden="1" x14ac:dyDescent="0.25">
      <c r="A17593" t="s">
        <v>68488</v>
      </c>
      <c r="B17593" t="s">
        <v>68489</v>
      </c>
      <c r="C17593" s="1" t="str">
        <f t="shared" si="2620"/>
        <v>21:0797</v>
      </c>
      <c r="D17593" s="1" t="str">
        <f t="shared" ref="D17593:D17603" si="2624">HYPERLINK("http://geochem.nrcan.gc.ca/cdogs/content/svy/svy210224_e.htm", "21:0224")</f>
        <v>21:0224</v>
      </c>
      <c r="E17593" t="s">
        <v>68490</v>
      </c>
      <c r="F17593" t="s">
        <v>68491</v>
      </c>
      <c r="H17593">
        <v>63.087324899999999</v>
      </c>
      <c r="I17593">
        <v>-130.10990659999999</v>
      </c>
      <c r="J17593" s="1" t="str">
        <f t="shared" ref="J17593:J17603" si="2625">HYPERLINK("http://geochem.nrcan.gc.ca/cdogs/content/kwd/kwd020018_e.htm", "Fluid (stream)")</f>
        <v>Fluid (stream)</v>
      </c>
      <c r="K17593" s="1" t="str">
        <f t="shared" ref="K17593:K17603" si="2626">HYPERLINK("http://geochem.nrcan.gc.ca/cdogs/content/kwd/kwd080007_e.htm", "Untreated Water")</f>
        <v>Untreated Water</v>
      </c>
      <c r="O17593" t="s">
        <v>198</v>
      </c>
      <c r="P17593" t="s">
        <v>19676</v>
      </c>
      <c r="Q17593" t="s">
        <v>7681</v>
      </c>
    </row>
    <row r="17594" spans="1:17" hidden="1" x14ac:dyDescent="0.25">
      <c r="A17594" t="s">
        <v>68492</v>
      </c>
      <c r="B17594" t="s">
        <v>68493</v>
      </c>
      <c r="C17594" s="1" t="str">
        <f t="shared" si="2620"/>
        <v>21:0797</v>
      </c>
      <c r="D17594" s="1" t="str">
        <f t="shared" si="2624"/>
        <v>21:0224</v>
      </c>
      <c r="E17594" t="s">
        <v>68494</v>
      </c>
      <c r="F17594" t="s">
        <v>68495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 t="s">
        <v>1247</v>
      </c>
      <c r="P17594" t="s">
        <v>1515</v>
      </c>
      <c r="Q17594" t="s">
        <v>198</v>
      </c>
    </row>
    <row r="17595" spans="1:17" hidden="1" x14ac:dyDescent="0.25">
      <c r="A17595" t="s">
        <v>68496</v>
      </c>
      <c r="B17595" t="s">
        <v>68497</v>
      </c>
      <c r="C17595" s="1" t="str">
        <f t="shared" si="2620"/>
        <v>21:0797</v>
      </c>
      <c r="D17595" s="1" t="str">
        <f t="shared" si="2624"/>
        <v>21:0224</v>
      </c>
      <c r="E17595" t="s">
        <v>68498</v>
      </c>
      <c r="F17595" t="s">
        <v>68499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 t="s">
        <v>7333</v>
      </c>
      <c r="P17595" t="s">
        <v>391</v>
      </c>
      <c r="Q17595" t="s">
        <v>365</v>
      </c>
    </row>
    <row r="17596" spans="1:17" hidden="1" x14ac:dyDescent="0.25">
      <c r="A17596" t="s">
        <v>68500</v>
      </c>
      <c r="B17596" t="s">
        <v>68501</v>
      </c>
      <c r="C17596" s="1" t="str">
        <f t="shared" si="2620"/>
        <v>21:0797</v>
      </c>
      <c r="D17596" s="1" t="str">
        <f t="shared" si="2624"/>
        <v>21:0224</v>
      </c>
      <c r="E17596" t="s">
        <v>68502</v>
      </c>
      <c r="F17596" t="s">
        <v>68503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 t="s">
        <v>4378</v>
      </c>
      <c r="P17596" t="s">
        <v>397</v>
      </c>
      <c r="Q17596" t="s">
        <v>8982</v>
      </c>
    </row>
    <row r="17597" spans="1:17" hidden="1" x14ac:dyDescent="0.25">
      <c r="A17597" t="s">
        <v>68504</v>
      </c>
      <c r="B17597" t="s">
        <v>68505</v>
      </c>
      <c r="C17597" s="1" t="str">
        <f t="shared" si="2620"/>
        <v>21:0797</v>
      </c>
      <c r="D17597" s="1" t="str">
        <f t="shared" si="2624"/>
        <v>21:0224</v>
      </c>
      <c r="E17597" t="s">
        <v>68502</v>
      </c>
      <c r="F17597" t="s">
        <v>68506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 t="s">
        <v>2379</v>
      </c>
      <c r="P17597" t="s">
        <v>1515</v>
      </c>
      <c r="Q17597" t="s">
        <v>8982</v>
      </c>
    </row>
    <row r="17598" spans="1:17" hidden="1" x14ac:dyDescent="0.25">
      <c r="A17598" t="s">
        <v>68507</v>
      </c>
      <c r="B17598" t="s">
        <v>68508</v>
      </c>
      <c r="C17598" s="1" t="str">
        <f t="shared" si="2620"/>
        <v>21:0797</v>
      </c>
      <c r="D17598" s="1" t="str">
        <f t="shared" si="2624"/>
        <v>21:0224</v>
      </c>
      <c r="E17598" t="s">
        <v>68509</v>
      </c>
      <c r="F17598" t="s">
        <v>68510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 t="s">
        <v>3655</v>
      </c>
      <c r="P17598" t="s">
        <v>830</v>
      </c>
      <c r="Q17598" t="s">
        <v>1599</v>
      </c>
    </row>
    <row r="17599" spans="1:17" hidden="1" x14ac:dyDescent="0.25">
      <c r="A17599" t="s">
        <v>68511</v>
      </c>
      <c r="B17599" t="s">
        <v>68512</v>
      </c>
      <c r="C17599" s="1" t="str">
        <f t="shared" si="2620"/>
        <v>21:0797</v>
      </c>
      <c r="D17599" s="1" t="str">
        <f t="shared" si="2624"/>
        <v>21:0224</v>
      </c>
      <c r="E17599" t="s">
        <v>68513</v>
      </c>
      <c r="F17599" t="s">
        <v>68514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 t="s">
        <v>64578</v>
      </c>
      <c r="P17599" t="s">
        <v>6370</v>
      </c>
      <c r="Q17599" t="s">
        <v>1664</v>
      </c>
    </row>
    <row r="17600" spans="1:17" hidden="1" x14ac:dyDescent="0.25">
      <c r="A17600" t="s">
        <v>68515</v>
      </c>
      <c r="B17600" t="s">
        <v>68516</v>
      </c>
      <c r="C17600" s="1" t="str">
        <f t="shared" si="2620"/>
        <v>21:0797</v>
      </c>
      <c r="D17600" s="1" t="str">
        <f t="shared" si="2624"/>
        <v>21:0224</v>
      </c>
      <c r="E17600" t="s">
        <v>68517</v>
      </c>
      <c r="F17600" t="s">
        <v>68518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 t="s">
        <v>4378</v>
      </c>
      <c r="P17600" t="s">
        <v>1515</v>
      </c>
      <c r="Q17600" t="s">
        <v>93</v>
      </c>
    </row>
    <row r="17601" spans="1:17" hidden="1" x14ac:dyDescent="0.25">
      <c r="A17601" t="s">
        <v>68519</v>
      </c>
      <c r="B17601" t="s">
        <v>68520</v>
      </c>
      <c r="C17601" s="1" t="str">
        <f t="shared" si="2620"/>
        <v>21:0797</v>
      </c>
      <c r="D17601" s="1" t="str">
        <f t="shared" si="2624"/>
        <v>21:0224</v>
      </c>
      <c r="E17601" t="s">
        <v>68521</v>
      </c>
      <c r="F17601" t="s">
        <v>68522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 t="s">
        <v>2120</v>
      </c>
      <c r="P17601" t="s">
        <v>22</v>
      </c>
      <c r="Q17601" t="s">
        <v>71</v>
      </c>
    </row>
    <row r="17602" spans="1:17" hidden="1" x14ac:dyDescent="0.25">
      <c r="A17602" t="s">
        <v>68523</v>
      </c>
      <c r="B17602" t="s">
        <v>68524</v>
      </c>
      <c r="C17602" s="1" t="str">
        <f t="shared" si="2620"/>
        <v>21:0797</v>
      </c>
      <c r="D17602" s="1" t="str">
        <f t="shared" si="2624"/>
        <v>21:0224</v>
      </c>
      <c r="E17602" t="s">
        <v>68525</v>
      </c>
      <c r="F17602" t="s">
        <v>68526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 t="s">
        <v>21</v>
      </c>
      <c r="P17602" t="s">
        <v>356</v>
      </c>
      <c r="Q17602" t="s">
        <v>215</v>
      </c>
    </row>
    <row r="17603" spans="1:17" hidden="1" x14ac:dyDescent="0.25">
      <c r="A17603" t="s">
        <v>68527</v>
      </c>
      <c r="B17603" t="s">
        <v>68528</v>
      </c>
      <c r="C17603" s="1" t="str">
        <f t="shared" si="2620"/>
        <v>21:0797</v>
      </c>
      <c r="D17603" s="1" t="str">
        <f t="shared" si="2624"/>
        <v>21:0224</v>
      </c>
      <c r="E17603" t="s">
        <v>68529</v>
      </c>
      <c r="F17603" t="s">
        <v>68530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 t="s">
        <v>21</v>
      </c>
      <c r="P17603" t="s">
        <v>2212</v>
      </c>
      <c r="Q17603" t="s">
        <v>52</v>
      </c>
    </row>
    <row r="17604" spans="1:17" hidden="1" x14ac:dyDescent="0.25">
      <c r="A17604" t="s">
        <v>68531</v>
      </c>
      <c r="B17604" t="s">
        <v>68532</v>
      </c>
      <c r="C17604" s="1" t="str">
        <f t="shared" si="2620"/>
        <v>21:0797</v>
      </c>
      <c r="D17604" s="1" t="str">
        <f>HYPERLINK("http://geochem.nrcan.gc.ca/cdogs/content/svy/svy_e.htm", "")</f>
        <v/>
      </c>
      <c r="G17604" s="1" t="str">
        <f>HYPERLINK("http://geochem.nrcan.gc.ca/cdogs/content/cr_/cr_00087_e.htm", "87")</f>
        <v>87</v>
      </c>
      <c r="J17604" t="s">
        <v>11703</v>
      </c>
      <c r="K17604" t="s">
        <v>11704</v>
      </c>
      <c r="O17604" t="s">
        <v>327</v>
      </c>
      <c r="P17604" t="s">
        <v>2212</v>
      </c>
      <c r="Q17604" t="s">
        <v>35</v>
      </c>
    </row>
    <row r="17605" spans="1:17" hidden="1" x14ac:dyDescent="0.25">
      <c r="A17605" t="s">
        <v>68533</v>
      </c>
      <c r="B17605" t="s">
        <v>68534</v>
      </c>
      <c r="C17605" s="1" t="str">
        <f t="shared" si="2620"/>
        <v>21:0797</v>
      </c>
      <c r="D17605" s="1" t="str">
        <f t="shared" ref="D17605:D17620" si="2627">HYPERLINK("http://geochem.nrcan.gc.ca/cdogs/content/svy/svy210224_e.htm", "21:0224")</f>
        <v>21:0224</v>
      </c>
      <c r="E17605" t="s">
        <v>68535</v>
      </c>
      <c r="F17605" t="s">
        <v>68536</v>
      </c>
      <c r="H17605">
        <v>63.007852499999998</v>
      </c>
      <c r="I17605">
        <v>-130.17622660000001</v>
      </c>
      <c r="J17605" s="1" t="str">
        <f t="shared" ref="J17605:J17620" si="2628">HYPERLINK("http://geochem.nrcan.gc.ca/cdogs/content/kwd/kwd020018_e.htm", "Fluid (stream)")</f>
        <v>Fluid (stream)</v>
      </c>
      <c r="K17605" s="1" t="str">
        <f t="shared" ref="K17605:K17620" si="2629">HYPERLINK("http://geochem.nrcan.gc.ca/cdogs/content/kwd/kwd080007_e.htm", "Untreated Water")</f>
        <v>Untreated Water</v>
      </c>
      <c r="O17605" t="s">
        <v>21</v>
      </c>
      <c r="P17605" t="s">
        <v>583</v>
      </c>
      <c r="Q17605" t="s">
        <v>46</v>
      </c>
    </row>
    <row r="17606" spans="1:17" hidden="1" x14ac:dyDescent="0.25">
      <c r="A17606" t="s">
        <v>68537</v>
      </c>
      <c r="B17606" t="s">
        <v>68538</v>
      </c>
      <c r="C17606" s="1" t="str">
        <f t="shared" si="2620"/>
        <v>21:0797</v>
      </c>
      <c r="D17606" s="1" t="str">
        <f t="shared" si="2627"/>
        <v>21:0224</v>
      </c>
      <c r="E17606" t="s">
        <v>68539</v>
      </c>
      <c r="F17606" t="s">
        <v>68540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 t="s">
        <v>21</v>
      </c>
      <c r="P17606" t="s">
        <v>880</v>
      </c>
      <c r="Q17606" t="s">
        <v>71</v>
      </c>
    </row>
    <row r="17607" spans="1:17" hidden="1" x14ac:dyDescent="0.25">
      <c r="A17607" t="s">
        <v>68541</v>
      </c>
      <c r="B17607" t="s">
        <v>68542</v>
      </c>
      <c r="C17607" s="1" t="str">
        <f t="shared" si="2620"/>
        <v>21:0797</v>
      </c>
      <c r="D17607" s="1" t="str">
        <f t="shared" si="2627"/>
        <v>21:0224</v>
      </c>
      <c r="E17607" t="s">
        <v>68543</v>
      </c>
      <c r="F17607" t="s">
        <v>68544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 t="s">
        <v>21</v>
      </c>
      <c r="P17607" t="s">
        <v>45</v>
      </c>
      <c r="Q17607" t="s">
        <v>103</v>
      </c>
    </row>
    <row r="17608" spans="1:17" hidden="1" x14ac:dyDescent="0.25">
      <c r="A17608" t="s">
        <v>68545</v>
      </c>
      <c r="B17608" t="s">
        <v>68546</v>
      </c>
      <c r="C17608" s="1" t="str">
        <f t="shared" si="2620"/>
        <v>21:0797</v>
      </c>
      <c r="D17608" s="1" t="str">
        <f t="shared" si="2627"/>
        <v>21:0224</v>
      </c>
      <c r="E17608" t="s">
        <v>68547</v>
      </c>
      <c r="F17608" t="s">
        <v>68548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 t="s">
        <v>21</v>
      </c>
      <c r="P17608" t="s">
        <v>397</v>
      </c>
      <c r="Q17608" t="s">
        <v>71</v>
      </c>
    </row>
    <row r="17609" spans="1:17" hidden="1" x14ac:dyDescent="0.25">
      <c r="A17609" t="s">
        <v>68549</v>
      </c>
      <c r="B17609" t="s">
        <v>68550</v>
      </c>
      <c r="C17609" s="1" t="str">
        <f t="shared" si="2620"/>
        <v>21:0797</v>
      </c>
      <c r="D17609" s="1" t="str">
        <f t="shared" si="2627"/>
        <v>21:0224</v>
      </c>
      <c r="E17609" t="s">
        <v>68551</v>
      </c>
      <c r="F17609" t="s">
        <v>68552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 t="s">
        <v>21</v>
      </c>
      <c r="P17609" t="s">
        <v>3569</v>
      </c>
      <c r="Q17609" t="s">
        <v>71</v>
      </c>
    </row>
    <row r="17610" spans="1:17" hidden="1" x14ac:dyDescent="0.25">
      <c r="A17610" t="s">
        <v>68553</v>
      </c>
      <c r="B17610" t="s">
        <v>68554</v>
      </c>
      <c r="C17610" s="1" t="str">
        <f t="shared" si="2620"/>
        <v>21:0797</v>
      </c>
      <c r="D17610" s="1" t="str">
        <f t="shared" si="2627"/>
        <v>21:0224</v>
      </c>
      <c r="E17610" t="s">
        <v>68555</v>
      </c>
      <c r="F17610" t="s">
        <v>68556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 t="s">
        <v>14840</v>
      </c>
      <c r="P17610" t="s">
        <v>397</v>
      </c>
      <c r="Q17610" t="s">
        <v>59</v>
      </c>
    </row>
    <row r="17611" spans="1:17" hidden="1" x14ac:dyDescent="0.25">
      <c r="A17611" t="s">
        <v>68557</v>
      </c>
      <c r="B17611" t="s">
        <v>68558</v>
      </c>
      <c r="C17611" s="1" t="str">
        <f t="shared" si="2620"/>
        <v>21:0797</v>
      </c>
      <c r="D17611" s="1" t="str">
        <f t="shared" si="2627"/>
        <v>21:0224</v>
      </c>
      <c r="E17611" t="s">
        <v>68555</v>
      </c>
      <c r="F17611" t="s">
        <v>68559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 t="s">
        <v>14840</v>
      </c>
      <c r="P17611" t="s">
        <v>2212</v>
      </c>
      <c r="Q17611" t="s">
        <v>59</v>
      </c>
    </row>
    <row r="17612" spans="1:17" hidden="1" x14ac:dyDescent="0.25">
      <c r="A17612" t="s">
        <v>68560</v>
      </c>
      <c r="B17612" t="s">
        <v>68561</v>
      </c>
      <c r="C17612" s="1" t="str">
        <f t="shared" si="2620"/>
        <v>21:0797</v>
      </c>
      <c r="D17612" s="1" t="str">
        <f t="shared" si="2627"/>
        <v>21:0224</v>
      </c>
      <c r="E17612" t="s">
        <v>68562</v>
      </c>
      <c r="F17612" t="s">
        <v>68563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 t="s">
        <v>24735</v>
      </c>
      <c r="P17612" t="s">
        <v>2943</v>
      </c>
      <c r="Q17612" t="s">
        <v>398</v>
      </c>
    </row>
    <row r="17613" spans="1:17" hidden="1" x14ac:dyDescent="0.25">
      <c r="A17613" t="s">
        <v>68564</v>
      </c>
      <c r="B17613" t="s">
        <v>68565</v>
      </c>
      <c r="C17613" s="1" t="str">
        <f t="shared" si="2620"/>
        <v>21:0797</v>
      </c>
      <c r="D17613" s="1" t="str">
        <f t="shared" si="2627"/>
        <v>21:0224</v>
      </c>
      <c r="E17613" t="s">
        <v>68566</v>
      </c>
      <c r="F17613" t="s">
        <v>68567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 t="s">
        <v>68568</v>
      </c>
      <c r="P17613" t="s">
        <v>397</v>
      </c>
      <c r="Q17613" t="s">
        <v>398</v>
      </c>
    </row>
    <row r="17614" spans="1:17" hidden="1" x14ac:dyDescent="0.25">
      <c r="A17614" t="s">
        <v>68569</v>
      </c>
      <c r="B17614" t="s">
        <v>68570</v>
      </c>
      <c r="C17614" s="1" t="str">
        <f t="shared" si="2620"/>
        <v>21:0797</v>
      </c>
      <c r="D17614" s="1" t="str">
        <f t="shared" si="2627"/>
        <v>21:0224</v>
      </c>
      <c r="E17614" t="s">
        <v>68571</v>
      </c>
      <c r="F17614" t="s">
        <v>68572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 t="s">
        <v>21</v>
      </c>
      <c r="P17614" t="s">
        <v>1515</v>
      </c>
      <c r="Q17614" t="s">
        <v>46</v>
      </c>
    </row>
    <row r="17615" spans="1:17" hidden="1" x14ac:dyDescent="0.25">
      <c r="A17615" t="s">
        <v>68573</v>
      </c>
      <c r="B17615" t="s">
        <v>68574</v>
      </c>
      <c r="C17615" s="1" t="str">
        <f t="shared" si="2620"/>
        <v>21:0797</v>
      </c>
      <c r="D17615" s="1" t="str">
        <f t="shared" si="2627"/>
        <v>21:0224</v>
      </c>
      <c r="E17615" t="s">
        <v>68575</v>
      </c>
      <c r="F17615" t="s">
        <v>68576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 t="s">
        <v>2120</v>
      </c>
      <c r="P17615" t="s">
        <v>4608</v>
      </c>
      <c r="Q17615" t="s">
        <v>6243</v>
      </c>
    </row>
    <row r="17616" spans="1:17" hidden="1" x14ac:dyDescent="0.25">
      <c r="A17616" t="s">
        <v>68577</v>
      </c>
      <c r="B17616" t="s">
        <v>68578</v>
      </c>
      <c r="C17616" s="1" t="str">
        <f t="shared" si="2620"/>
        <v>21:0797</v>
      </c>
      <c r="D17616" s="1" t="str">
        <f t="shared" si="2627"/>
        <v>21:0224</v>
      </c>
      <c r="E17616" t="s">
        <v>68579</v>
      </c>
      <c r="F17616" t="s">
        <v>68580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 t="s">
        <v>215</v>
      </c>
      <c r="P17616" t="s">
        <v>1515</v>
      </c>
      <c r="Q17616" t="s">
        <v>5130</v>
      </c>
    </row>
    <row r="17617" spans="1:17" hidden="1" x14ac:dyDescent="0.25">
      <c r="A17617" t="s">
        <v>68581</v>
      </c>
      <c r="B17617" t="s">
        <v>68582</v>
      </c>
      <c r="C17617" s="1" t="str">
        <f t="shared" si="2620"/>
        <v>21:0797</v>
      </c>
      <c r="D17617" s="1" t="str">
        <f t="shared" si="2627"/>
        <v>21:0224</v>
      </c>
      <c r="E17617" t="s">
        <v>68583</v>
      </c>
      <c r="F17617" t="s">
        <v>68584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 t="s">
        <v>21</v>
      </c>
      <c r="P17617" t="s">
        <v>45</v>
      </c>
      <c r="Q17617" t="s">
        <v>198</v>
      </c>
    </row>
    <row r="17618" spans="1:17" hidden="1" x14ac:dyDescent="0.25">
      <c r="A17618" t="s">
        <v>68585</v>
      </c>
      <c r="B17618" t="s">
        <v>68586</v>
      </c>
      <c r="C17618" s="1" t="str">
        <f t="shared" si="2620"/>
        <v>21:0797</v>
      </c>
      <c r="D17618" s="1" t="str">
        <f t="shared" si="2627"/>
        <v>21:0224</v>
      </c>
      <c r="E17618" t="s">
        <v>68587</v>
      </c>
      <c r="F17618" t="s">
        <v>68588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 t="s">
        <v>6091</v>
      </c>
      <c r="P17618" t="s">
        <v>45</v>
      </c>
      <c r="Q17618" t="s">
        <v>198</v>
      </c>
    </row>
    <row r="17619" spans="1:17" hidden="1" x14ac:dyDescent="0.25">
      <c r="A17619" t="s">
        <v>68589</v>
      </c>
      <c r="B17619" t="s">
        <v>68590</v>
      </c>
      <c r="C17619" s="1" t="str">
        <f t="shared" si="2620"/>
        <v>21:0797</v>
      </c>
      <c r="D17619" s="1" t="str">
        <f t="shared" si="2627"/>
        <v>21:0224</v>
      </c>
      <c r="E17619" t="s">
        <v>68591</v>
      </c>
      <c r="F17619" t="s">
        <v>68592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 t="s">
        <v>244</v>
      </c>
      <c r="P17619" t="s">
        <v>1598</v>
      </c>
      <c r="Q17619" t="s">
        <v>3827</v>
      </c>
    </row>
    <row r="17620" spans="1:17" hidden="1" x14ac:dyDescent="0.25">
      <c r="A17620" t="s">
        <v>68593</v>
      </c>
      <c r="B17620" t="s">
        <v>68594</v>
      </c>
      <c r="C17620" s="1" t="str">
        <f t="shared" ref="C17620:C17666" si="2630">HYPERLINK("http://geochem.nrcan.gc.ca/cdogs/content/bdl/bdl210797_e.htm", "21:0797")</f>
        <v>21:0797</v>
      </c>
      <c r="D17620" s="1" t="str">
        <f t="shared" si="2627"/>
        <v>21:0224</v>
      </c>
      <c r="E17620" t="s">
        <v>68595</v>
      </c>
      <c r="F17620" t="s">
        <v>68596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 t="s">
        <v>680</v>
      </c>
      <c r="P17620" t="s">
        <v>556</v>
      </c>
      <c r="Q17620" t="s">
        <v>16988</v>
      </c>
    </row>
    <row r="17621" spans="1:17" hidden="1" x14ac:dyDescent="0.25">
      <c r="A17621" t="s">
        <v>68597</v>
      </c>
      <c r="B17621" t="s">
        <v>68598</v>
      </c>
      <c r="C17621" s="1" t="str">
        <f t="shared" si="2630"/>
        <v>21:0797</v>
      </c>
      <c r="D17621" s="1" t="str">
        <f>HYPERLINK("http://geochem.nrcan.gc.ca/cdogs/content/svy/svy_e.htm", "")</f>
        <v/>
      </c>
      <c r="G17621" s="1" t="str">
        <f>HYPERLINK("http://geochem.nrcan.gc.ca/cdogs/content/cr_/cr_00088_e.htm", "88")</f>
        <v>88</v>
      </c>
      <c r="J17621" t="s">
        <v>11703</v>
      </c>
      <c r="K17621" t="s">
        <v>11704</v>
      </c>
      <c r="O17621" t="s">
        <v>21</v>
      </c>
      <c r="P17621" t="s">
        <v>391</v>
      </c>
      <c r="Q17621" t="s">
        <v>398</v>
      </c>
    </row>
    <row r="17622" spans="1:17" hidden="1" x14ac:dyDescent="0.25">
      <c r="A17622" t="s">
        <v>68599</v>
      </c>
      <c r="B17622" t="s">
        <v>68600</v>
      </c>
      <c r="C17622" s="1" t="str">
        <f t="shared" si="2630"/>
        <v>21:0797</v>
      </c>
      <c r="D17622" s="1" t="str">
        <f t="shared" ref="D17622:D17643" si="2631">HYPERLINK("http://geochem.nrcan.gc.ca/cdogs/content/svy/svy210224_e.htm", "21:0224")</f>
        <v>21:0224</v>
      </c>
      <c r="E17622" t="s">
        <v>68601</v>
      </c>
      <c r="F17622" t="s">
        <v>68602</v>
      </c>
      <c r="H17622">
        <v>63.115917899999999</v>
      </c>
      <c r="I17622">
        <v>-129.91796120000001</v>
      </c>
      <c r="J17622" s="1" t="str">
        <f t="shared" ref="J17622:J17643" si="2632">HYPERLINK("http://geochem.nrcan.gc.ca/cdogs/content/kwd/kwd020018_e.htm", "Fluid (stream)")</f>
        <v>Fluid (stream)</v>
      </c>
      <c r="K17622" s="1" t="str">
        <f t="shared" ref="K17622:K17643" si="2633">HYPERLINK("http://geochem.nrcan.gc.ca/cdogs/content/kwd/kwd080007_e.htm", "Untreated Water")</f>
        <v>Untreated Water</v>
      </c>
      <c r="O17622" t="s">
        <v>667</v>
      </c>
      <c r="P17622" t="s">
        <v>1598</v>
      </c>
      <c r="Q17622" t="s">
        <v>25468</v>
      </c>
    </row>
    <row r="17623" spans="1:17" hidden="1" x14ac:dyDescent="0.25">
      <c r="A17623" t="s">
        <v>68603</v>
      </c>
      <c r="B17623" t="s">
        <v>68604</v>
      </c>
      <c r="C17623" s="1" t="str">
        <f t="shared" si="2630"/>
        <v>21:0797</v>
      </c>
      <c r="D17623" s="1" t="str">
        <f t="shared" si="2631"/>
        <v>21:0224</v>
      </c>
      <c r="E17623" t="s">
        <v>68605</v>
      </c>
      <c r="F17623" t="s">
        <v>68606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 t="s">
        <v>3419</v>
      </c>
      <c r="P17623" t="s">
        <v>636</v>
      </c>
      <c r="Q17623" t="s">
        <v>3827</v>
      </c>
    </row>
    <row r="17624" spans="1:17" hidden="1" x14ac:dyDescent="0.25">
      <c r="A17624" t="s">
        <v>68607</v>
      </c>
      <c r="B17624" t="s">
        <v>68608</v>
      </c>
      <c r="C17624" s="1" t="str">
        <f t="shared" si="2630"/>
        <v>21:0797</v>
      </c>
      <c r="D17624" s="1" t="str">
        <f t="shared" si="2631"/>
        <v>21:0224</v>
      </c>
      <c r="E17624" t="s">
        <v>68609</v>
      </c>
      <c r="F17624" t="s">
        <v>68610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 t="s">
        <v>1812</v>
      </c>
      <c r="P17624" t="s">
        <v>4545</v>
      </c>
      <c r="Q17624" t="s">
        <v>12375</v>
      </c>
    </row>
    <row r="17625" spans="1:17" hidden="1" x14ac:dyDescent="0.25">
      <c r="A17625" t="s">
        <v>68611</v>
      </c>
      <c r="B17625" t="s">
        <v>68612</v>
      </c>
      <c r="C17625" s="1" t="str">
        <f t="shared" si="2630"/>
        <v>21:0797</v>
      </c>
      <c r="D17625" s="1" t="str">
        <f t="shared" si="2631"/>
        <v>21:0224</v>
      </c>
      <c r="E17625" t="s">
        <v>68613</v>
      </c>
      <c r="F17625" t="s">
        <v>68614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 t="s">
        <v>311</v>
      </c>
      <c r="P17625" t="s">
        <v>7960</v>
      </c>
      <c r="Q17625" t="s">
        <v>16988</v>
      </c>
    </row>
    <row r="17626" spans="1:17" hidden="1" x14ac:dyDescent="0.25">
      <c r="A17626" t="s">
        <v>68615</v>
      </c>
      <c r="B17626" t="s">
        <v>68616</v>
      </c>
      <c r="C17626" s="1" t="str">
        <f t="shared" si="2630"/>
        <v>21:0797</v>
      </c>
      <c r="D17626" s="1" t="str">
        <f t="shared" si="2631"/>
        <v>21:0224</v>
      </c>
      <c r="E17626" t="s">
        <v>68617</v>
      </c>
      <c r="F17626" t="s">
        <v>68618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 t="s">
        <v>21</v>
      </c>
      <c r="P17626" t="s">
        <v>1515</v>
      </c>
      <c r="Q17626" t="s">
        <v>2401</v>
      </c>
    </row>
    <row r="17627" spans="1:17" hidden="1" x14ac:dyDescent="0.25">
      <c r="A17627" t="s">
        <v>68619</v>
      </c>
      <c r="B17627" t="s">
        <v>68620</v>
      </c>
      <c r="C17627" s="1" t="str">
        <f t="shared" si="2630"/>
        <v>21:0797</v>
      </c>
      <c r="D17627" s="1" t="str">
        <f t="shared" si="2631"/>
        <v>21:0224</v>
      </c>
      <c r="E17627" t="s">
        <v>68621</v>
      </c>
      <c r="F17627" t="s">
        <v>68622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 t="s">
        <v>21</v>
      </c>
      <c r="P17627" t="s">
        <v>583</v>
      </c>
      <c r="Q17627" t="s">
        <v>1528</v>
      </c>
    </row>
    <row r="17628" spans="1:17" hidden="1" x14ac:dyDescent="0.25">
      <c r="A17628" t="s">
        <v>68623</v>
      </c>
      <c r="B17628" t="s">
        <v>68624</v>
      </c>
      <c r="C17628" s="1" t="str">
        <f t="shared" si="2630"/>
        <v>21:0797</v>
      </c>
      <c r="D17628" s="1" t="str">
        <f t="shared" si="2631"/>
        <v>21:0224</v>
      </c>
      <c r="E17628" t="s">
        <v>68625</v>
      </c>
      <c r="F17628" t="s">
        <v>68626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 t="s">
        <v>21</v>
      </c>
      <c r="P17628" t="s">
        <v>22</v>
      </c>
      <c r="Q17628" t="s">
        <v>189</v>
      </c>
    </row>
    <row r="17629" spans="1:17" hidden="1" x14ac:dyDescent="0.25">
      <c r="A17629" t="s">
        <v>68627</v>
      </c>
      <c r="B17629" t="s">
        <v>68628</v>
      </c>
      <c r="C17629" s="1" t="str">
        <f t="shared" si="2630"/>
        <v>21:0797</v>
      </c>
      <c r="D17629" s="1" t="str">
        <f t="shared" si="2631"/>
        <v>21:0224</v>
      </c>
      <c r="E17629" t="s">
        <v>68629</v>
      </c>
      <c r="F17629" t="s">
        <v>68630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 t="s">
        <v>5563</v>
      </c>
      <c r="P17629" t="s">
        <v>356</v>
      </c>
      <c r="Q17629" t="s">
        <v>93</v>
      </c>
    </row>
    <row r="17630" spans="1:17" hidden="1" x14ac:dyDescent="0.25">
      <c r="A17630" t="s">
        <v>68631</v>
      </c>
      <c r="B17630" t="s">
        <v>68632</v>
      </c>
      <c r="C17630" s="1" t="str">
        <f t="shared" si="2630"/>
        <v>21:0797</v>
      </c>
      <c r="D17630" s="1" t="str">
        <f t="shared" si="2631"/>
        <v>21:0224</v>
      </c>
      <c r="E17630" t="s">
        <v>68633</v>
      </c>
      <c r="F17630" t="s">
        <v>68634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 t="s">
        <v>11795</v>
      </c>
      <c r="P17630" t="s">
        <v>22044</v>
      </c>
      <c r="Q17630" t="s">
        <v>16492</v>
      </c>
    </row>
    <row r="17631" spans="1:17" hidden="1" x14ac:dyDescent="0.25">
      <c r="A17631" t="s">
        <v>68635</v>
      </c>
      <c r="B17631" t="s">
        <v>68636</v>
      </c>
      <c r="C17631" s="1" t="str">
        <f t="shared" si="2630"/>
        <v>21:0797</v>
      </c>
      <c r="D17631" s="1" t="str">
        <f t="shared" si="2631"/>
        <v>21:0224</v>
      </c>
      <c r="E17631" t="s">
        <v>68637</v>
      </c>
      <c r="F17631" t="s">
        <v>68638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 t="s">
        <v>3419</v>
      </c>
      <c r="P17631" t="s">
        <v>2212</v>
      </c>
      <c r="Q17631" t="s">
        <v>59</v>
      </c>
    </row>
    <row r="17632" spans="1:17" hidden="1" x14ac:dyDescent="0.25">
      <c r="A17632" t="s">
        <v>68639</v>
      </c>
      <c r="B17632" t="s">
        <v>68640</v>
      </c>
      <c r="C17632" s="1" t="str">
        <f t="shared" si="2630"/>
        <v>21:0797</v>
      </c>
      <c r="D17632" s="1" t="str">
        <f t="shared" si="2631"/>
        <v>21:0224</v>
      </c>
      <c r="E17632" t="s">
        <v>68641</v>
      </c>
      <c r="F17632" t="s">
        <v>68642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 t="s">
        <v>2120</v>
      </c>
      <c r="P17632" t="s">
        <v>22</v>
      </c>
      <c r="Q17632" t="s">
        <v>392</v>
      </c>
    </row>
    <row r="17633" spans="1:17" hidden="1" x14ac:dyDescent="0.25">
      <c r="A17633" t="s">
        <v>68643</v>
      </c>
      <c r="B17633" t="s">
        <v>68644</v>
      </c>
      <c r="C17633" s="1" t="str">
        <f t="shared" si="2630"/>
        <v>21:0797</v>
      </c>
      <c r="D17633" s="1" t="str">
        <f t="shared" si="2631"/>
        <v>21:0224</v>
      </c>
      <c r="E17633" t="s">
        <v>68645</v>
      </c>
      <c r="F17633" t="s">
        <v>68646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 t="s">
        <v>5780</v>
      </c>
      <c r="P17633" t="s">
        <v>356</v>
      </c>
      <c r="Q17633" t="s">
        <v>522</v>
      </c>
    </row>
    <row r="17634" spans="1:17" hidden="1" x14ac:dyDescent="0.25">
      <c r="A17634" t="s">
        <v>68647</v>
      </c>
      <c r="B17634" t="s">
        <v>68648</v>
      </c>
      <c r="C17634" s="1" t="str">
        <f t="shared" si="2630"/>
        <v>21:0797</v>
      </c>
      <c r="D17634" s="1" t="str">
        <f t="shared" si="2631"/>
        <v>21:0224</v>
      </c>
      <c r="E17634" t="s">
        <v>68645</v>
      </c>
      <c r="F17634" t="s">
        <v>68649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 t="s">
        <v>730</v>
      </c>
      <c r="P17634" t="s">
        <v>356</v>
      </c>
      <c r="Q17634" t="s">
        <v>365</v>
      </c>
    </row>
    <row r="17635" spans="1:17" hidden="1" x14ac:dyDescent="0.25">
      <c r="A17635" t="s">
        <v>68650</v>
      </c>
      <c r="B17635" t="s">
        <v>68651</v>
      </c>
      <c r="C17635" s="1" t="str">
        <f t="shared" si="2630"/>
        <v>21:0797</v>
      </c>
      <c r="D17635" s="1" t="str">
        <f t="shared" si="2631"/>
        <v>21:0224</v>
      </c>
      <c r="E17635" t="s">
        <v>68652</v>
      </c>
      <c r="F17635" t="s">
        <v>68653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 t="s">
        <v>15720</v>
      </c>
      <c r="P17635" t="s">
        <v>356</v>
      </c>
      <c r="Q17635" t="s">
        <v>522</v>
      </c>
    </row>
    <row r="17636" spans="1:17" hidden="1" x14ac:dyDescent="0.25">
      <c r="A17636" t="s">
        <v>68654</v>
      </c>
      <c r="B17636" t="s">
        <v>68655</v>
      </c>
      <c r="C17636" s="1" t="str">
        <f t="shared" si="2630"/>
        <v>21:0797</v>
      </c>
      <c r="D17636" s="1" t="str">
        <f t="shared" si="2631"/>
        <v>21:0224</v>
      </c>
      <c r="E17636" t="s">
        <v>68656</v>
      </c>
      <c r="F17636" t="s">
        <v>68657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 t="s">
        <v>23720</v>
      </c>
      <c r="P17636" t="s">
        <v>2212</v>
      </c>
      <c r="Q17636" t="s">
        <v>398</v>
      </c>
    </row>
    <row r="17637" spans="1:17" hidden="1" x14ac:dyDescent="0.25">
      <c r="A17637" t="s">
        <v>68658</v>
      </c>
      <c r="B17637" t="s">
        <v>68659</v>
      </c>
      <c r="C17637" s="1" t="str">
        <f t="shared" si="2630"/>
        <v>21:0797</v>
      </c>
      <c r="D17637" s="1" t="str">
        <f t="shared" si="2631"/>
        <v>21:0224</v>
      </c>
      <c r="E17637" t="s">
        <v>68660</v>
      </c>
      <c r="F17637" t="s">
        <v>68661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 t="s">
        <v>24735</v>
      </c>
      <c r="P17637" t="s">
        <v>583</v>
      </c>
      <c r="Q17637" t="s">
        <v>653</v>
      </c>
    </row>
    <row r="17638" spans="1:17" hidden="1" x14ac:dyDescent="0.25">
      <c r="A17638" t="s">
        <v>68662</v>
      </c>
      <c r="B17638" t="s">
        <v>68663</v>
      </c>
      <c r="C17638" s="1" t="str">
        <f t="shared" si="2630"/>
        <v>21:0797</v>
      </c>
      <c r="D17638" s="1" t="str">
        <f t="shared" si="2631"/>
        <v>21:0224</v>
      </c>
      <c r="E17638" t="s">
        <v>68664</v>
      </c>
      <c r="F17638" t="s">
        <v>68665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 t="s">
        <v>5793</v>
      </c>
      <c r="P17638" t="s">
        <v>2212</v>
      </c>
      <c r="Q17638" t="s">
        <v>398</v>
      </c>
    </row>
    <row r="17639" spans="1:17" hidden="1" x14ac:dyDescent="0.25">
      <c r="A17639" t="s">
        <v>68666</v>
      </c>
      <c r="B17639" t="s">
        <v>68667</v>
      </c>
      <c r="C17639" s="1" t="str">
        <f t="shared" si="2630"/>
        <v>21:0797</v>
      </c>
      <c r="D17639" s="1" t="str">
        <f t="shared" si="2631"/>
        <v>21:0224</v>
      </c>
      <c r="E17639" t="s">
        <v>68668</v>
      </c>
      <c r="F17639" t="s">
        <v>68669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 t="s">
        <v>236</v>
      </c>
      <c r="P17639" t="s">
        <v>397</v>
      </c>
      <c r="Q17639" t="s">
        <v>653</v>
      </c>
    </row>
    <row r="17640" spans="1:17" hidden="1" x14ac:dyDescent="0.25">
      <c r="A17640" t="s">
        <v>68670</v>
      </c>
      <c r="B17640" t="s">
        <v>68671</v>
      </c>
      <c r="C17640" s="1" t="str">
        <f t="shared" si="2630"/>
        <v>21:0797</v>
      </c>
      <c r="D17640" s="1" t="str">
        <f t="shared" si="2631"/>
        <v>21:0224</v>
      </c>
      <c r="E17640" t="s">
        <v>68672</v>
      </c>
      <c r="F17640" t="s">
        <v>68673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 t="s">
        <v>9521</v>
      </c>
      <c r="P17640" t="s">
        <v>583</v>
      </c>
      <c r="Q17640" t="s">
        <v>29</v>
      </c>
    </row>
    <row r="17641" spans="1:17" hidden="1" x14ac:dyDescent="0.25">
      <c r="A17641" t="s">
        <v>68674</v>
      </c>
      <c r="B17641" t="s">
        <v>68675</v>
      </c>
      <c r="C17641" s="1" t="str">
        <f t="shared" si="2630"/>
        <v>21:0797</v>
      </c>
      <c r="D17641" s="1" t="str">
        <f t="shared" si="2631"/>
        <v>21:0224</v>
      </c>
      <c r="E17641" t="s">
        <v>68676</v>
      </c>
      <c r="F17641" t="s">
        <v>68677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 t="s">
        <v>59</v>
      </c>
      <c r="P17641" t="s">
        <v>2212</v>
      </c>
      <c r="Q17641" t="s">
        <v>653</v>
      </c>
    </row>
    <row r="17642" spans="1:17" hidden="1" x14ac:dyDescent="0.25">
      <c r="A17642" t="s">
        <v>68678</v>
      </c>
      <c r="B17642" t="s">
        <v>68679</v>
      </c>
      <c r="C17642" s="1" t="str">
        <f t="shared" si="2630"/>
        <v>21:0797</v>
      </c>
      <c r="D17642" s="1" t="str">
        <f t="shared" si="2631"/>
        <v>21:0224</v>
      </c>
      <c r="E17642" t="s">
        <v>68680</v>
      </c>
      <c r="F17642" t="s">
        <v>68681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 t="s">
        <v>220</v>
      </c>
      <c r="P17642" t="s">
        <v>3107</v>
      </c>
      <c r="Q17642" t="s">
        <v>3827</v>
      </c>
    </row>
    <row r="17643" spans="1:17" hidden="1" x14ac:dyDescent="0.25">
      <c r="A17643" t="s">
        <v>68682</v>
      </c>
      <c r="B17643" t="s">
        <v>68683</v>
      </c>
      <c r="C17643" s="1" t="str">
        <f t="shared" si="2630"/>
        <v>21:0797</v>
      </c>
      <c r="D17643" s="1" t="str">
        <f t="shared" si="2631"/>
        <v>21:0224</v>
      </c>
      <c r="E17643" t="s">
        <v>68684</v>
      </c>
      <c r="F17643" t="s">
        <v>68685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 t="s">
        <v>21</v>
      </c>
      <c r="P17643" t="s">
        <v>2212</v>
      </c>
      <c r="Q17643" t="s">
        <v>2366</v>
      </c>
    </row>
    <row r="17644" spans="1:17" hidden="1" x14ac:dyDescent="0.25">
      <c r="A17644" t="s">
        <v>68686</v>
      </c>
      <c r="B17644" t="s">
        <v>68687</v>
      </c>
      <c r="C17644" s="1" t="str">
        <f t="shared" si="2630"/>
        <v>21:0797</v>
      </c>
      <c r="D17644" s="1" t="str">
        <f>HYPERLINK("http://geochem.nrcan.gc.ca/cdogs/content/svy/svy_e.htm", "")</f>
        <v/>
      </c>
      <c r="G17644" s="1" t="str">
        <f>HYPERLINK("http://geochem.nrcan.gc.ca/cdogs/content/cr_/cr_00088_e.htm", "88")</f>
        <v>88</v>
      </c>
      <c r="J17644" t="s">
        <v>11703</v>
      </c>
      <c r="K17644" t="s">
        <v>11704</v>
      </c>
      <c r="O17644" t="s">
        <v>21</v>
      </c>
      <c r="P17644" t="s">
        <v>1515</v>
      </c>
      <c r="Q17644" t="s">
        <v>398</v>
      </c>
    </row>
    <row r="17645" spans="1:17" hidden="1" x14ac:dyDescent="0.25">
      <c r="A17645" t="s">
        <v>68688</v>
      </c>
      <c r="B17645" t="s">
        <v>68689</v>
      </c>
      <c r="C17645" s="1" t="str">
        <f t="shared" si="2630"/>
        <v>21:0797</v>
      </c>
      <c r="D17645" s="1" t="str">
        <f t="shared" ref="D17645:D17655" si="2634">HYPERLINK("http://geochem.nrcan.gc.ca/cdogs/content/svy/svy210224_e.htm", "21:0224")</f>
        <v>21:0224</v>
      </c>
      <c r="E17645" t="s">
        <v>68690</v>
      </c>
      <c r="F17645" t="s">
        <v>68691</v>
      </c>
      <c r="H17645">
        <v>63.040026400000002</v>
      </c>
      <c r="I17645">
        <v>-129.66640190000001</v>
      </c>
      <c r="J17645" s="1" t="str">
        <f t="shared" ref="J17645:J17655" si="2635">HYPERLINK("http://geochem.nrcan.gc.ca/cdogs/content/kwd/kwd020018_e.htm", "Fluid (stream)")</f>
        <v>Fluid (stream)</v>
      </c>
      <c r="K17645" s="1" t="str">
        <f t="shared" ref="K17645:K17655" si="2636">HYPERLINK("http://geochem.nrcan.gc.ca/cdogs/content/kwd/kwd080007_e.htm", "Untreated Water")</f>
        <v>Untreated Water</v>
      </c>
      <c r="O17645" t="s">
        <v>5563</v>
      </c>
      <c r="P17645" t="s">
        <v>45</v>
      </c>
      <c r="Q17645" t="s">
        <v>46</v>
      </c>
    </row>
    <row r="17646" spans="1:17" hidden="1" x14ac:dyDescent="0.25">
      <c r="A17646" t="s">
        <v>68692</v>
      </c>
      <c r="B17646" t="s">
        <v>68693</v>
      </c>
      <c r="C17646" s="1" t="str">
        <f t="shared" si="2630"/>
        <v>21:0797</v>
      </c>
      <c r="D17646" s="1" t="str">
        <f t="shared" si="2634"/>
        <v>21:0224</v>
      </c>
      <c r="E17646" t="s">
        <v>68694</v>
      </c>
      <c r="F17646" t="s">
        <v>68695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 t="s">
        <v>3672</v>
      </c>
      <c r="P17646" t="s">
        <v>87</v>
      </c>
      <c r="Q17646" t="s">
        <v>149</v>
      </c>
    </row>
    <row r="17647" spans="1:17" hidden="1" x14ac:dyDescent="0.25">
      <c r="A17647" t="s">
        <v>68696</v>
      </c>
      <c r="B17647" t="s">
        <v>68697</v>
      </c>
      <c r="C17647" s="1" t="str">
        <f t="shared" si="2630"/>
        <v>21:0797</v>
      </c>
      <c r="D17647" s="1" t="str">
        <f t="shared" si="2634"/>
        <v>21:0224</v>
      </c>
      <c r="E17647" t="s">
        <v>68698</v>
      </c>
      <c r="F17647" t="s">
        <v>68699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 t="s">
        <v>21</v>
      </c>
      <c r="P17647" t="s">
        <v>356</v>
      </c>
      <c r="Q17647" t="s">
        <v>3827</v>
      </c>
    </row>
    <row r="17648" spans="1:17" hidden="1" x14ac:dyDescent="0.25">
      <c r="A17648" t="s">
        <v>68700</v>
      </c>
      <c r="B17648" t="s">
        <v>68701</v>
      </c>
      <c r="C17648" s="1" t="str">
        <f t="shared" si="2630"/>
        <v>21:0797</v>
      </c>
      <c r="D17648" s="1" t="str">
        <f t="shared" si="2634"/>
        <v>21:0224</v>
      </c>
      <c r="E17648" t="s">
        <v>68702</v>
      </c>
      <c r="F17648" t="s">
        <v>68703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 t="s">
        <v>21</v>
      </c>
      <c r="P17648" t="s">
        <v>22</v>
      </c>
      <c r="Q17648" t="s">
        <v>149</v>
      </c>
    </row>
    <row r="17649" spans="1:17" hidden="1" x14ac:dyDescent="0.25">
      <c r="A17649" t="s">
        <v>68704</v>
      </c>
      <c r="B17649" t="s">
        <v>68705</v>
      </c>
      <c r="C17649" s="1" t="str">
        <f t="shared" si="2630"/>
        <v>21:0797</v>
      </c>
      <c r="D17649" s="1" t="str">
        <f t="shared" si="2634"/>
        <v>21:0224</v>
      </c>
      <c r="E17649" t="s">
        <v>68706</v>
      </c>
      <c r="F17649" t="s">
        <v>68707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 t="s">
        <v>3590</v>
      </c>
      <c r="P17649" t="s">
        <v>6757</v>
      </c>
      <c r="Q17649" t="s">
        <v>6016</v>
      </c>
    </row>
    <row r="17650" spans="1:17" hidden="1" x14ac:dyDescent="0.25">
      <c r="A17650" t="s">
        <v>68708</v>
      </c>
      <c r="B17650" t="s">
        <v>68709</v>
      </c>
      <c r="C17650" s="1" t="str">
        <f t="shared" si="2630"/>
        <v>21:0797</v>
      </c>
      <c r="D17650" s="1" t="str">
        <f t="shared" si="2634"/>
        <v>21:0224</v>
      </c>
      <c r="E17650" t="s">
        <v>68706</v>
      </c>
      <c r="F17650" t="s">
        <v>68710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 t="s">
        <v>3590</v>
      </c>
      <c r="P17650" t="s">
        <v>4545</v>
      </c>
      <c r="Q17650" t="s">
        <v>6016</v>
      </c>
    </row>
    <row r="17651" spans="1:17" hidden="1" x14ac:dyDescent="0.25">
      <c r="A17651" t="s">
        <v>68711</v>
      </c>
      <c r="B17651" t="s">
        <v>68712</v>
      </c>
      <c r="C17651" s="1" t="str">
        <f t="shared" si="2630"/>
        <v>21:0797</v>
      </c>
      <c r="D17651" s="1" t="str">
        <f t="shared" si="2634"/>
        <v>21:0224</v>
      </c>
      <c r="E17651" t="s">
        <v>68713</v>
      </c>
      <c r="F17651" t="s">
        <v>68714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 t="s">
        <v>1818</v>
      </c>
      <c r="P17651" t="s">
        <v>4550</v>
      </c>
      <c r="Q17651" t="s">
        <v>15392</v>
      </c>
    </row>
    <row r="17652" spans="1:17" hidden="1" x14ac:dyDescent="0.25">
      <c r="A17652" t="s">
        <v>68715</v>
      </c>
      <c r="B17652" t="s">
        <v>68716</v>
      </c>
      <c r="C17652" s="1" t="str">
        <f t="shared" si="2630"/>
        <v>21:0797</v>
      </c>
      <c r="D17652" s="1" t="str">
        <f t="shared" si="2634"/>
        <v>21:0224</v>
      </c>
      <c r="E17652" t="s">
        <v>68717</v>
      </c>
      <c r="F17652" t="s">
        <v>68718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 t="s">
        <v>689</v>
      </c>
      <c r="P17652" t="s">
        <v>5702</v>
      </c>
      <c r="Q17652" t="s">
        <v>6000</v>
      </c>
    </row>
    <row r="17653" spans="1:17" hidden="1" x14ac:dyDescent="0.25">
      <c r="A17653" t="s">
        <v>68719</v>
      </c>
      <c r="B17653" t="s">
        <v>68720</v>
      </c>
      <c r="C17653" s="1" t="str">
        <f t="shared" si="2630"/>
        <v>21:0797</v>
      </c>
      <c r="D17653" s="1" t="str">
        <f t="shared" si="2634"/>
        <v>21:0224</v>
      </c>
      <c r="E17653" t="s">
        <v>68721</v>
      </c>
      <c r="F17653" t="s">
        <v>68722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 t="s">
        <v>220</v>
      </c>
      <c r="P17653" t="s">
        <v>45</v>
      </c>
      <c r="Q17653" t="s">
        <v>93</v>
      </c>
    </row>
    <row r="17654" spans="1:17" hidden="1" x14ac:dyDescent="0.25">
      <c r="A17654" t="s">
        <v>68723</v>
      </c>
      <c r="B17654" t="s">
        <v>68724</v>
      </c>
      <c r="C17654" s="1" t="str">
        <f t="shared" si="2630"/>
        <v>21:0797</v>
      </c>
      <c r="D17654" s="1" t="str">
        <f t="shared" si="2634"/>
        <v>21:0224</v>
      </c>
      <c r="E17654" t="s">
        <v>68725</v>
      </c>
      <c r="F17654" t="s">
        <v>68726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 t="s">
        <v>21</v>
      </c>
      <c r="P17654" t="s">
        <v>87</v>
      </c>
      <c r="Q17654" t="s">
        <v>93</v>
      </c>
    </row>
    <row r="17655" spans="1:17" hidden="1" x14ac:dyDescent="0.25">
      <c r="A17655" t="s">
        <v>68727</v>
      </c>
      <c r="B17655" t="s">
        <v>68728</v>
      </c>
      <c r="C17655" s="1" t="str">
        <f t="shared" si="2630"/>
        <v>21:0797</v>
      </c>
      <c r="D17655" s="1" t="str">
        <f t="shared" si="2634"/>
        <v>21:0224</v>
      </c>
      <c r="E17655" t="s">
        <v>68729</v>
      </c>
      <c r="F17655" t="s">
        <v>68730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 t="s">
        <v>21</v>
      </c>
      <c r="P17655" t="s">
        <v>356</v>
      </c>
      <c r="Q17655" t="s">
        <v>93</v>
      </c>
    </row>
    <row r="17656" spans="1:17" hidden="1" x14ac:dyDescent="0.25">
      <c r="A17656" t="s">
        <v>68731</v>
      </c>
      <c r="B17656" t="s">
        <v>68732</v>
      </c>
      <c r="C17656" s="1" t="str">
        <f t="shared" si="2630"/>
        <v>21:0797</v>
      </c>
      <c r="D17656" s="1" t="str">
        <f>HYPERLINK("http://geochem.nrcan.gc.ca/cdogs/content/svy/svy_e.htm", "")</f>
        <v/>
      </c>
      <c r="G17656" s="1" t="str">
        <f>HYPERLINK("http://geochem.nrcan.gc.ca/cdogs/content/cr_/cr_00089_e.htm", "89")</f>
        <v>89</v>
      </c>
      <c r="J17656" t="s">
        <v>11703</v>
      </c>
      <c r="K17656" t="s">
        <v>11704</v>
      </c>
      <c r="O17656" t="s">
        <v>25468</v>
      </c>
      <c r="P17656" t="s">
        <v>5755</v>
      </c>
      <c r="Q17656" t="s">
        <v>35</v>
      </c>
    </row>
    <row r="17657" spans="1:17" hidden="1" x14ac:dyDescent="0.25">
      <c r="A17657" t="s">
        <v>68733</v>
      </c>
      <c r="B17657" t="s">
        <v>68734</v>
      </c>
      <c r="C17657" s="1" t="str">
        <f t="shared" si="2630"/>
        <v>21:0797</v>
      </c>
      <c r="D17657" s="1" t="str">
        <f t="shared" ref="D17657:D17666" si="2637">HYPERLINK("http://geochem.nrcan.gc.ca/cdogs/content/svy/svy210224_e.htm", "21:0224")</f>
        <v>21:0224</v>
      </c>
      <c r="E17657" t="s">
        <v>68735</v>
      </c>
      <c r="F17657" t="s">
        <v>68736</v>
      </c>
      <c r="H17657">
        <v>63.0340007</v>
      </c>
      <c r="I17657">
        <v>-129.81925469999999</v>
      </c>
      <c r="J17657" s="1" t="str">
        <f t="shared" ref="J17657:J17720" si="2638">HYPERLINK("http://geochem.nrcan.gc.ca/cdogs/content/kwd/kwd020018_e.htm", "Fluid (stream)")</f>
        <v>Fluid (stream)</v>
      </c>
      <c r="K17657" s="1" t="str">
        <f t="shared" ref="K17657:K17720" si="2639">HYPERLINK("http://geochem.nrcan.gc.ca/cdogs/content/kwd/kwd080007_e.htm", "Untreated Water")</f>
        <v>Untreated Water</v>
      </c>
      <c r="O17657" t="s">
        <v>551</v>
      </c>
      <c r="P17657" t="s">
        <v>6378</v>
      </c>
      <c r="Q17657" t="s">
        <v>15392</v>
      </c>
    </row>
    <row r="17658" spans="1:17" hidden="1" x14ac:dyDescent="0.25">
      <c r="A17658" t="s">
        <v>68737</v>
      </c>
      <c r="B17658" t="s">
        <v>68738</v>
      </c>
      <c r="C17658" s="1" t="str">
        <f t="shared" si="2630"/>
        <v>21:0797</v>
      </c>
      <c r="D17658" s="1" t="str">
        <f t="shared" si="2637"/>
        <v>21:0224</v>
      </c>
      <c r="E17658" t="s">
        <v>68739</v>
      </c>
      <c r="F17658" t="s">
        <v>68740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 t="s">
        <v>5793</v>
      </c>
      <c r="P17658" t="s">
        <v>830</v>
      </c>
      <c r="Q17658" t="s">
        <v>6034</v>
      </c>
    </row>
    <row r="17659" spans="1:17" hidden="1" x14ac:dyDescent="0.25">
      <c r="A17659" t="s">
        <v>68741</v>
      </c>
      <c r="B17659" t="s">
        <v>68742</v>
      </c>
      <c r="C17659" s="1" t="str">
        <f t="shared" si="2630"/>
        <v>21:0797</v>
      </c>
      <c r="D17659" s="1" t="str">
        <f t="shared" si="2637"/>
        <v>21:0224</v>
      </c>
      <c r="E17659" t="s">
        <v>68743</v>
      </c>
      <c r="F17659" t="s">
        <v>68744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 t="s">
        <v>1247</v>
      </c>
      <c r="P17659" t="s">
        <v>2943</v>
      </c>
      <c r="Q17659" t="s">
        <v>6243</v>
      </c>
    </row>
    <row r="17660" spans="1:17" hidden="1" x14ac:dyDescent="0.25">
      <c r="A17660" t="s">
        <v>68745</v>
      </c>
      <c r="B17660" t="s">
        <v>68746</v>
      </c>
      <c r="C17660" s="1" t="str">
        <f t="shared" si="2630"/>
        <v>21:0797</v>
      </c>
      <c r="D17660" s="1" t="str">
        <f t="shared" si="2637"/>
        <v>21:0224</v>
      </c>
      <c r="E17660" t="s">
        <v>68747</v>
      </c>
      <c r="F17660" t="s">
        <v>68748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 t="s">
        <v>6091</v>
      </c>
      <c r="P17660" t="s">
        <v>658</v>
      </c>
      <c r="Q17660" t="s">
        <v>7681</v>
      </c>
    </row>
    <row r="17661" spans="1:17" hidden="1" x14ac:dyDescent="0.25">
      <c r="A17661" t="s">
        <v>68749</v>
      </c>
      <c r="B17661" t="s">
        <v>68750</v>
      </c>
      <c r="C17661" s="1" t="str">
        <f t="shared" si="2630"/>
        <v>21:0797</v>
      </c>
      <c r="D17661" s="1" t="str">
        <f t="shared" si="2637"/>
        <v>21:0224</v>
      </c>
      <c r="E17661" t="s">
        <v>68751</v>
      </c>
      <c r="F17661" t="s">
        <v>68752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 t="s">
        <v>327</v>
      </c>
      <c r="P17661" t="s">
        <v>397</v>
      </c>
      <c r="Q17661" t="s">
        <v>93</v>
      </c>
    </row>
    <row r="17662" spans="1:17" hidden="1" x14ac:dyDescent="0.25">
      <c r="A17662" t="s">
        <v>68753</v>
      </c>
      <c r="B17662" t="s">
        <v>68754</v>
      </c>
      <c r="C17662" s="1" t="str">
        <f t="shared" si="2630"/>
        <v>21:0797</v>
      </c>
      <c r="D17662" s="1" t="str">
        <f t="shared" si="2637"/>
        <v>21:0224</v>
      </c>
      <c r="E17662" t="s">
        <v>68755</v>
      </c>
      <c r="F17662" t="s">
        <v>68756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 t="s">
        <v>3406</v>
      </c>
      <c r="P17662" t="s">
        <v>658</v>
      </c>
      <c r="Q17662" t="s">
        <v>15392</v>
      </c>
    </row>
    <row r="17663" spans="1:17" hidden="1" x14ac:dyDescent="0.25">
      <c r="A17663" t="s">
        <v>68757</v>
      </c>
      <c r="B17663" t="s">
        <v>68758</v>
      </c>
      <c r="C17663" s="1" t="str">
        <f t="shared" si="2630"/>
        <v>21:0797</v>
      </c>
      <c r="D17663" s="1" t="str">
        <f t="shared" si="2637"/>
        <v>21:0224</v>
      </c>
      <c r="E17663" t="s">
        <v>68759</v>
      </c>
      <c r="F17663" t="s">
        <v>68760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 t="s">
        <v>3532</v>
      </c>
      <c r="P17663" t="s">
        <v>2212</v>
      </c>
      <c r="Q17663" t="s">
        <v>6243</v>
      </c>
    </row>
    <row r="17664" spans="1:17" hidden="1" x14ac:dyDescent="0.25">
      <c r="A17664" t="s">
        <v>68761</v>
      </c>
      <c r="B17664" t="s">
        <v>68762</v>
      </c>
      <c r="C17664" s="1" t="str">
        <f t="shared" si="2630"/>
        <v>21:0797</v>
      </c>
      <c r="D17664" s="1" t="str">
        <f t="shared" si="2637"/>
        <v>21:0224</v>
      </c>
      <c r="E17664" t="s">
        <v>68763</v>
      </c>
      <c r="F17664" t="s">
        <v>68764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 t="s">
        <v>21</v>
      </c>
      <c r="P17664" t="s">
        <v>22</v>
      </c>
      <c r="Q17664" t="s">
        <v>7328</v>
      </c>
    </row>
    <row r="17665" spans="1:17" hidden="1" x14ac:dyDescent="0.25">
      <c r="A17665" t="s">
        <v>68765</v>
      </c>
      <c r="B17665" t="s">
        <v>68766</v>
      </c>
      <c r="C17665" s="1" t="str">
        <f t="shared" si="2630"/>
        <v>21:0797</v>
      </c>
      <c r="D17665" s="1" t="str">
        <f t="shared" si="2637"/>
        <v>21:0224</v>
      </c>
      <c r="E17665" t="s">
        <v>68767</v>
      </c>
      <c r="F17665" t="s">
        <v>68768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 t="s">
        <v>1818</v>
      </c>
      <c r="P17665" t="s">
        <v>45</v>
      </c>
      <c r="Q17665" t="s">
        <v>93</v>
      </c>
    </row>
    <row r="17666" spans="1:17" hidden="1" x14ac:dyDescent="0.25">
      <c r="A17666" t="s">
        <v>68769</v>
      </c>
      <c r="B17666" t="s">
        <v>68770</v>
      </c>
      <c r="C17666" s="1" t="str">
        <f t="shared" si="2630"/>
        <v>21:0797</v>
      </c>
      <c r="D17666" s="1" t="str">
        <f t="shared" si="2637"/>
        <v>21:0224</v>
      </c>
      <c r="E17666" t="s">
        <v>68771</v>
      </c>
      <c r="F17666" t="s">
        <v>68772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 t="s">
        <v>1247</v>
      </c>
      <c r="P17666" t="s">
        <v>87</v>
      </c>
      <c r="Q17666" t="s">
        <v>71</v>
      </c>
    </row>
    <row r="17667" spans="1:17" hidden="1" x14ac:dyDescent="0.25">
      <c r="A17667" t="s">
        <v>68773</v>
      </c>
      <c r="B17667" t="s">
        <v>68774</v>
      </c>
      <c r="C17667" s="1" t="str">
        <f t="shared" ref="C17667:C17730" si="2640">HYPERLINK("http://geochem.nrcan.gc.ca/cdogs/content/bdl/bdl210802_e.htm", "21:0802")</f>
        <v>21:0802</v>
      </c>
      <c r="D17667" s="1" t="str">
        <f t="shared" ref="D17667:D17698" si="2641">HYPERLINK("http://geochem.nrcan.gc.ca/cdogs/content/svy/svy210225_e.htm", "21:0225")</f>
        <v>21:0225</v>
      </c>
      <c r="E17667" t="s">
        <v>68775</v>
      </c>
      <c r="F17667" t="s">
        <v>68776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11641</v>
      </c>
      <c r="N17667">
        <v>1</v>
      </c>
      <c r="O17667" t="s">
        <v>21</v>
      </c>
      <c r="P17667" t="s">
        <v>87</v>
      </c>
      <c r="Q17667" t="s">
        <v>198</v>
      </c>
    </row>
    <row r="17668" spans="1:17" hidden="1" x14ac:dyDescent="0.25">
      <c r="A17668" t="s">
        <v>68777</v>
      </c>
      <c r="B17668" t="s">
        <v>68778</v>
      </c>
      <c r="C17668" s="1" t="str">
        <f t="shared" si="2640"/>
        <v>21:0802</v>
      </c>
      <c r="D17668" s="1" t="str">
        <f t="shared" si="2641"/>
        <v>21:0225</v>
      </c>
      <c r="E17668" t="s">
        <v>68779</v>
      </c>
      <c r="F17668" t="s">
        <v>68780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11646</v>
      </c>
      <c r="N17668">
        <v>2</v>
      </c>
      <c r="O17668" t="s">
        <v>21</v>
      </c>
      <c r="P17668" t="s">
        <v>356</v>
      </c>
      <c r="Q17668" t="s">
        <v>46</v>
      </c>
    </row>
    <row r="17669" spans="1:17" hidden="1" x14ac:dyDescent="0.25">
      <c r="A17669" t="s">
        <v>68781</v>
      </c>
      <c r="B17669" t="s">
        <v>68782</v>
      </c>
      <c r="C17669" s="1" t="str">
        <f t="shared" si="2640"/>
        <v>21:0802</v>
      </c>
      <c r="D17669" s="1" t="str">
        <f t="shared" si="2641"/>
        <v>21:0225</v>
      </c>
      <c r="E17669" t="s">
        <v>68783</v>
      </c>
      <c r="F17669" t="s">
        <v>68784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11651</v>
      </c>
      <c r="N17669">
        <v>3</v>
      </c>
      <c r="O17669" t="s">
        <v>108</v>
      </c>
      <c r="P17669" t="s">
        <v>108</v>
      </c>
      <c r="Q17669" t="s">
        <v>108</v>
      </c>
    </row>
    <row r="17670" spans="1:17" hidden="1" x14ac:dyDescent="0.25">
      <c r="A17670" t="s">
        <v>68785</v>
      </c>
      <c r="B17670" t="s">
        <v>68786</v>
      </c>
      <c r="C17670" s="1" t="str">
        <f t="shared" si="2640"/>
        <v>21:0802</v>
      </c>
      <c r="D17670" s="1" t="str">
        <f t="shared" si="2641"/>
        <v>21:0225</v>
      </c>
      <c r="E17670" t="s">
        <v>68787</v>
      </c>
      <c r="F17670" t="s">
        <v>68788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11660</v>
      </c>
      <c r="N17670">
        <v>4</v>
      </c>
      <c r="O17670" t="s">
        <v>21</v>
      </c>
      <c r="P17670" t="s">
        <v>356</v>
      </c>
      <c r="Q17670" t="s">
        <v>23</v>
      </c>
    </row>
    <row r="17671" spans="1:17" hidden="1" x14ac:dyDescent="0.25">
      <c r="A17671" t="s">
        <v>68789</v>
      </c>
      <c r="B17671" t="s">
        <v>68790</v>
      </c>
      <c r="C17671" s="1" t="str">
        <f t="shared" si="2640"/>
        <v>21:0802</v>
      </c>
      <c r="D17671" s="1" t="str">
        <f t="shared" si="2641"/>
        <v>21:0225</v>
      </c>
      <c r="E17671" t="s">
        <v>68791</v>
      </c>
      <c r="F17671" t="s">
        <v>68792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11665</v>
      </c>
      <c r="N17671">
        <v>5</v>
      </c>
      <c r="O17671" t="s">
        <v>21</v>
      </c>
      <c r="P17671" t="s">
        <v>356</v>
      </c>
      <c r="Q17671" t="s">
        <v>29</v>
      </c>
    </row>
    <row r="17672" spans="1:17" hidden="1" x14ac:dyDescent="0.25">
      <c r="A17672" t="s">
        <v>68793</v>
      </c>
      <c r="B17672" t="s">
        <v>68794</v>
      </c>
      <c r="C17672" s="1" t="str">
        <f t="shared" si="2640"/>
        <v>21:0802</v>
      </c>
      <c r="D17672" s="1" t="str">
        <f t="shared" si="2641"/>
        <v>21:0225</v>
      </c>
      <c r="E17672" t="s">
        <v>68795</v>
      </c>
      <c r="F17672" t="s">
        <v>68796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11670</v>
      </c>
      <c r="N17672">
        <v>6</v>
      </c>
      <c r="O17672" t="s">
        <v>21</v>
      </c>
      <c r="P17672" t="s">
        <v>22</v>
      </c>
      <c r="Q17672" t="s">
        <v>59</v>
      </c>
    </row>
    <row r="17673" spans="1:17" hidden="1" x14ac:dyDescent="0.25">
      <c r="A17673" t="s">
        <v>68797</v>
      </c>
      <c r="B17673" t="s">
        <v>68798</v>
      </c>
      <c r="C17673" s="1" t="str">
        <f t="shared" si="2640"/>
        <v>21:0802</v>
      </c>
      <c r="D17673" s="1" t="str">
        <f t="shared" si="2641"/>
        <v>21:0225</v>
      </c>
      <c r="E17673" t="s">
        <v>68799</v>
      </c>
      <c r="F17673" t="s">
        <v>68800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11675</v>
      </c>
      <c r="N17673">
        <v>7</v>
      </c>
      <c r="O17673" t="s">
        <v>21</v>
      </c>
      <c r="P17673" t="s">
        <v>356</v>
      </c>
      <c r="Q17673" t="s">
        <v>59</v>
      </c>
    </row>
    <row r="17674" spans="1:17" hidden="1" x14ac:dyDescent="0.25">
      <c r="A17674" t="s">
        <v>68801</v>
      </c>
      <c r="B17674" t="s">
        <v>68802</v>
      </c>
      <c r="C17674" s="1" t="str">
        <f t="shared" si="2640"/>
        <v>21:0802</v>
      </c>
      <c r="D17674" s="1" t="str">
        <f t="shared" si="2641"/>
        <v>21:0225</v>
      </c>
      <c r="E17674" t="s">
        <v>68803</v>
      </c>
      <c r="F17674" t="s">
        <v>68804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11689</v>
      </c>
      <c r="N17674">
        <v>8</v>
      </c>
      <c r="O17674" t="s">
        <v>21</v>
      </c>
      <c r="P17674" t="s">
        <v>45</v>
      </c>
      <c r="Q17674" t="s">
        <v>2822</v>
      </c>
    </row>
    <row r="17675" spans="1:17" hidden="1" x14ac:dyDescent="0.25">
      <c r="A17675" t="s">
        <v>68805</v>
      </c>
      <c r="B17675" t="s">
        <v>68806</v>
      </c>
      <c r="C17675" s="1" t="str">
        <f t="shared" si="2640"/>
        <v>21:0802</v>
      </c>
      <c r="D17675" s="1" t="str">
        <f t="shared" si="2641"/>
        <v>21:0225</v>
      </c>
      <c r="E17675" t="s">
        <v>68807</v>
      </c>
      <c r="F17675" t="s">
        <v>68808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11694</v>
      </c>
      <c r="N17675">
        <v>9</v>
      </c>
      <c r="O17675" t="s">
        <v>21</v>
      </c>
      <c r="P17675" t="s">
        <v>45</v>
      </c>
      <c r="Q17675" t="s">
        <v>103</v>
      </c>
    </row>
    <row r="17676" spans="1:17" hidden="1" x14ac:dyDescent="0.25">
      <c r="A17676" t="s">
        <v>68809</v>
      </c>
      <c r="B17676" t="s">
        <v>68810</v>
      </c>
      <c r="C17676" s="1" t="str">
        <f t="shared" si="2640"/>
        <v>21:0802</v>
      </c>
      <c r="D17676" s="1" t="str">
        <f t="shared" si="2641"/>
        <v>21:0225</v>
      </c>
      <c r="E17676" t="s">
        <v>68811</v>
      </c>
      <c r="F17676" t="s">
        <v>68812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11680</v>
      </c>
      <c r="N17676">
        <v>10</v>
      </c>
      <c r="O17676" t="s">
        <v>21</v>
      </c>
      <c r="P17676" t="s">
        <v>45</v>
      </c>
      <c r="Q17676" t="s">
        <v>149</v>
      </c>
    </row>
    <row r="17677" spans="1:17" hidden="1" x14ac:dyDescent="0.25">
      <c r="A17677" t="s">
        <v>68813</v>
      </c>
      <c r="B17677" t="s">
        <v>68814</v>
      </c>
      <c r="C17677" s="1" t="str">
        <f t="shared" si="2640"/>
        <v>21:0802</v>
      </c>
      <c r="D17677" s="1" t="str">
        <f t="shared" si="2641"/>
        <v>21:0225</v>
      </c>
      <c r="E17677" t="s">
        <v>68811</v>
      </c>
      <c r="F17677" t="s">
        <v>68815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11684</v>
      </c>
      <c r="N17677">
        <v>11</v>
      </c>
      <c r="O17677" t="s">
        <v>21</v>
      </c>
      <c r="P17677" t="s">
        <v>45</v>
      </c>
      <c r="Q17677" t="s">
        <v>149</v>
      </c>
    </row>
    <row r="17678" spans="1:17" hidden="1" x14ac:dyDescent="0.25">
      <c r="A17678" t="s">
        <v>68816</v>
      </c>
      <c r="B17678" t="s">
        <v>68817</v>
      </c>
      <c r="C17678" s="1" t="str">
        <f t="shared" si="2640"/>
        <v>21:0802</v>
      </c>
      <c r="D17678" s="1" t="str">
        <f t="shared" si="2641"/>
        <v>21:0225</v>
      </c>
      <c r="E17678" t="s">
        <v>68818</v>
      </c>
      <c r="F17678" t="s">
        <v>68819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11700</v>
      </c>
      <c r="N17678">
        <v>12</v>
      </c>
      <c r="O17678" t="s">
        <v>21</v>
      </c>
      <c r="P17678" t="s">
        <v>583</v>
      </c>
      <c r="Q17678" t="s">
        <v>103</v>
      </c>
    </row>
    <row r="17679" spans="1:17" hidden="1" x14ac:dyDescent="0.25">
      <c r="A17679" t="s">
        <v>68820</v>
      </c>
      <c r="B17679" t="s">
        <v>68821</v>
      </c>
      <c r="C17679" s="1" t="str">
        <f t="shared" si="2640"/>
        <v>21:0802</v>
      </c>
      <c r="D17679" s="1" t="str">
        <f t="shared" si="2641"/>
        <v>21:0225</v>
      </c>
      <c r="E17679" t="s">
        <v>68822</v>
      </c>
      <c r="F17679" t="s">
        <v>68823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11710</v>
      </c>
      <c r="N17679">
        <v>13</v>
      </c>
      <c r="O17679" t="s">
        <v>21</v>
      </c>
      <c r="P17679" t="s">
        <v>45</v>
      </c>
      <c r="Q17679" t="s">
        <v>16497</v>
      </c>
    </row>
    <row r="17680" spans="1:17" hidden="1" x14ac:dyDescent="0.25">
      <c r="A17680" t="s">
        <v>68824</v>
      </c>
      <c r="B17680" t="s">
        <v>68825</v>
      </c>
      <c r="C17680" s="1" t="str">
        <f t="shared" si="2640"/>
        <v>21:0802</v>
      </c>
      <c r="D17680" s="1" t="str">
        <f t="shared" si="2641"/>
        <v>21:0225</v>
      </c>
      <c r="E17680" t="s">
        <v>68826</v>
      </c>
      <c r="F17680" t="s">
        <v>68827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11715</v>
      </c>
      <c r="N17680">
        <v>14</v>
      </c>
      <c r="O17680" t="s">
        <v>21</v>
      </c>
      <c r="P17680" t="s">
        <v>87</v>
      </c>
      <c r="Q17680" t="s">
        <v>7328</v>
      </c>
    </row>
    <row r="17681" spans="1:17" hidden="1" x14ac:dyDescent="0.25">
      <c r="A17681" t="s">
        <v>68828</v>
      </c>
      <c r="B17681" t="s">
        <v>68829</v>
      </c>
      <c r="C17681" s="1" t="str">
        <f t="shared" si="2640"/>
        <v>21:0802</v>
      </c>
      <c r="D17681" s="1" t="str">
        <f t="shared" si="2641"/>
        <v>21:0225</v>
      </c>
      <c r="E17681" t="s">
        <v>68830</v>
      </c>
      <c r="F17681" t="s">
        <v>68831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11720</v>
      </c>
      <c r="N17681">
        <v>15</v>
      </c>
      <c r="O17681" t="s">
        <v>21</v>
      </c>
      <c r="P17681" t="s">
        <v>148</v>
      </c>
      <c r="Q17681" t="s">
        <v>52</v>
      </c>
    </row>
    <row r="17682" spans="1:17" hidden="1" x14ac:dyDescent="0.25">
      <c r="A17682" t="s">
        <v>68832</v>
      </c>
      <c r="B17682" t="s">
        <v>68833</v>
      </c>
      <c r="C17682" s="1" t="str">
        <f t="shared" si="2640"/>
        <v>21:0802</v>
      </c>
      <c r="D17682" s="1" t="str">
        <f t="shared" si="2641"/>
        <v>21:0225</v>
      </c>
      <c r="E17682" t="s">
        <v>68834</v>
      </c>
      <c r="F17682" t="s">
        <v>68835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11725</v>
      </c>
      <c r="N17682">
        <v>16</v>
      </c>
      <c r="O17682" t="s">
        <v>21</v>
      </c>
      <c r="P17682" t="s">
        <v>148</v>
      </c>
      <c r="Q17682" t="s">
        <v>16574</v>
      </c>
    </row>
    <row r="17683" spans="1:17" hidden="1" x14ac:dyDescent="0.25">
      <c r="A17683" t="s">
        <v>68836</v>
      </c>
      <c r="B17683" t="s">
        <v>68837</v>
      </c>
      <c r="C17683" s="1" t="str">
        <f t="shared" si="2640"/>
        <v>21:0802</v>
      </c>
      <c r="D17683" s="1" t="str">
        <f t="shared" si="2641"/>
        <v>21:0225</v>
      </c>
      <c r="E17683" t="s">
        <v>68838</v>
      </c>
      <c r="F17683" t="s">
        <v>68839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11730</v>
      </c>
      <c r="N17683">
        <v>17</v>
      </c>
      <c r="O17683" t="s">
        <v>21</v>
      </c>
      <c r="P17683" t="s">
        <v>87</v>
      </c>
      <c r="Q17683" t="s">
        <v>171</v>
      </c>
    </row>
    <row r="17684" spans="1:17" hidden="1" x14ac:dyDescent="0.25">
      <c r="A17684" t="s">
        <v>68840</v>
      </c>
      <c r="B17684" t="s">
        <v>68841</v>
      </c>
      <c r="C17684" s="1" t="str">
        <f t="shared" si="2640"/>
        <v>21:0802</v>
      </c>
      <c r="D17684" s="1" t="str">
        <f t="shared" si="2641"/>
        <v>21:0225</v>
      </c>
      <c r="E17684" t="s">
        <v>68842</v>
      </c>
      <c r="F17684" t="s">
        <v>68843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12803</v>
      </c>
      <c r="N17684">
        <v>18</v>
      </c>
      <c r="O17684" t="s">
        <v>21</v>
      </c>
      <c r="P17684" t="s">
        <v>87</v>
      </c>
      <c r="Q17684" t="s">
        <v>52</v>
      </c>
    </row>
    <row r="17685" spans="1:17" hidden="1" x14ac:dyDescent="0.25">
      <c r="A17685" t="s">
        <v>68844</v>
      </c>
      <c r="B17685" t="s">
        <v>68845</v>
      </c>
      <c r="C17685" s="1" t="str">
        <f t="shared" si="2640"/>
        <v>21:0802</v>
      </c>
      <c r="D17685" s="1" t="str">
        <f t="shared" si="2641"/>
        <v>21:0225</v>
      </c>
      <c r="E17685" t="s">
        <v>68846</v>
      </c>
      <c r="F17685" t="s">
        <v>68847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11641</v>
      </c>
      <c r="N17685">
        <v>19</v>
      </c>
      <c r="O17685" t="s">
        <v>21</v>
      </c>
      <c r="P17685" t="s">
        <v>356</v>
      </c>
      <c r="Q17685" t="s">
        <v>6243</v>
      </c>
    </row>
    <row r="17686" spans="1:17" hidden="1" x14ac:dyDescent="0.25">
      <c r="A17686" t="s">
        <v>68848</v>
      </c>
      <c r="B17686" t="s">
        <v>68849</v>
      </c>
      <c r="C17686" s="1" t="str">
        <f t="shared" si="2640"/>
        <v>21:0802</v>
      </c>
      <c r="D17686" s="1" t="str">
        <f t="shared" si="2641"/>
        <v>21:0225</v>
      </c>
      <c r="E17686" t="s">
        <v>68850</v>
      </c>
      <c r="F17686" t="s">
        <v>68851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11646</v>
      </c>
      <c r="N17686">
        <v>20</v>
      </c>
      <c r="O17686" t="s">
        <v>21</v>
      </c>
      <c r="P17686" t="s">
        <v>22</v>
      </c>
      <c r="Q17686" t="s">
        <v>16522</v>
      </c>
    </row>
    <row r="17687" spans="1:17" hidden="1" x14ac:dyDescent="0.25">
      <c r="A17687" t="s">
        <v>68852</v>
      </c>
      <c r="B17687" t="s">
        <v>68853</v>
      </c>
      <c r="C17687" s="1" t="str">
        <f t="shared" si="2640"/>
        <v>21:0802</v>
      </c>
      <c r="D17687" s="1" t="str">
        <f t="shared" si="2641"/>
        <v>21:0225</v>
      </c>
      <c r="E17687" t="s">
        <v>68854</v>
      </c>
      <c r="F17687" t="s">
        <v>68855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11651</v>
      </c>
      <c r="N17687">
        <v>21</v>
      </c>
      <c r="O17687" t="s">
        <v>21</v>
      </c>
      <c r="P17687" t="s">
        <v>22</v>
      </c>
      <c r="Q17687" t="s">
        <v>16522</v>
      </c>
    </row>
    <row r="17688" spans="1:17" hidden="1" x14ac:dyDescent="0.25">
      <c r="A17688" t="s">
        <v>68856</v>
      </c>
      <c r="B17688" t="s">
        <v>68857</v>
      </c>
      <c r="C17688" s="1" t="str">
        <f t="shared" si="2640"/>
        <v>21:0802</v>
      </c>
      <c r="D17688" s="1" t="str">
        <f t="shared" si="2641"/>
        <v>21:0225</v>
      </c>
      <c r="E17688" t="s">
        <v>68858</v>
      </c>
      <c r="F17688" t="s">
        <v>68859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11660</v>
      </c>
      <c r="N17688">
        <v>22</v>
      </c>
      <c r="O17688" t="s">
        <v>21</v>
      </c>
      <c r="P17688" t="s">
        <v>22</v>
      </c>
      <c r="Q17688" t="s">
        <v>1599</v>
      </c>
    </row>
    <row r="17689" spans="1:17" hidden="1" x14ac:dyDescent="0.25">
      <c r="A17689" t="s">
        <v>68860</v>
      </c>
      <c r="B17689" t="s">
        <v>68861</v>
      </c>
      <c r="C17689" s="1" t="str">
        <f t="shared" si="2640"/>
        <v>21:0802</v>
      </c>
      <c r="D17689" s="1" t="str">
        <f t="shared" si="2641"/>
        <v>21:0225</v>
      </c>
      <c r="E17689" t="s">
        <v>68862</v>
      </c>
      <c r="F17689" t="s">
        <v>68863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11665</v>
      </c>
      <c r="N17689">
        <v>23</v>
      </c>
      <c r="O17689" t="s">
        <v>21</v>
      </c>
      <c r="P17689" t="s">
        <v>22</v>
      </c>
      <c r="Q17689" t="s">
        <v>16522</v>
      </c>
    </row>
    <row r="17690" spans="1:17" hidden="1" x14ac:dyDescent="0.25">
      <c r="A17690" t="s">
        <v>68864</v>
      </c>
      <c r="B17690" t="s">
        <v>68865</v>
      </c>
      <c r="C17690" s="1" t="str">
        <f t="shared" si="2640"/>
        <v>21:0802</v>
      </c>
      <c r="D17690" s="1" t="str">
        <f t="shared" si="2641"/>
        <v>21:0225</v>
      </c>
      <c r="E17690" t="s">
        <v>68866</v>
      </c>
      <c r="F17690" t="s">
        <v>68867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11680</v>
      </c>
      <c r="N17690">
        <v>24</v>
      </c>
      <c r="O17690" t="s">
        <v>21</v>
      </c>
      <c r="P17690" t="s">
        <v>356</v>
      </c>
      <c r="Q17690" t="s">
        <v>16574</v>
      </c>
    </row>
    <row r="17691" spans="1:17" hidden="1" x14ac:dyDescent="0.25">
      <c r="A17691" t="s">
        <v>68868</v>
      </c>
      <c r="B17691" t="s">
        <v>68869</v>
      </c>
      <c r="C17691" s="1" t="str">
        <f t="shared" si="2640"/>
        <v>21:0802</v>
      </c>
      <c r="D17691" s="1" t="str">
        <f t="shared" si="2641"/>
        <v>21:0225</v>
      </c>
      <c r="E17691" t="s">
        <v>68866</v>
      </c>
      <c r="F17691" t="s">
        <v>68870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11684</v>
      </c>
      <c r="N17691">
        <v>25</v>
      </c>
      <c r="O17691" t="s">
        <v>21</v>
      </c>
      <c r="P17691" t="s">
        <v>583</v>
      </c>
      <c r="Q17691" t="s">
        <v>16522</v>
      </c>
    </row>
    <row r="17692" spans="1:17" hidden="1" x14ac:dyDescent="0.25">
      <c r="A17692" t="s">
        <v>68871</v>
      </c>
      <c r="B17692" t="s">
        <v>68872</v>
      </c>
      <c r="C17692" s="1" t="str">
        <f t="shared" si="2640"/>
        <v>21:0802</v>
      </c>
      <c r="D17692" s="1" t="str">
        <f t="shared" si="2641"/>
        <v>21:0225</v>
      </c>
      <c r="E17692" t="s">
        <v>68873</v>
      </c>
      <c r="F17692" t="s">
        <v>68874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11670</v>
      </c>
      <c r="N17692">
        <v>26</v>
      </c>
      <c r="O17692" t="s">
        <v>21</v>
      </c>
      <c r="P17692" t="s">
        <v>397</v>
      </c>
      <c r="Q17692" t="s">
        <v>16522</v>
      </c>
    </row>
    <row r="17693" spans="1:17" hidden="1" x14ac:dyDescent="0.25">
      <c r="A17693" t="s">
        <v>68875</v>
      </c>
      <c r="B17693" t="s">
        <v>68876</v>
      </c>
      <c r="C17693" s="1" t="str">
        <f t="shared" si="2640"/>
        <v>21:0802</v>
      </c>
      <c r="D17693" s="1" t="str">
        <f t="shared" si="2641"/>
        <v>21:0225</v>
      </c>
      <c r="E17693" t="s">
        <v>68877</v>
      </c>
      <c r="F17693" t="s">
        <v>68878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11675</v>
      </c>
      <c r="N17693">
        <v>27</v>
      </c>
      <c r="O17693" t="s">
        <v>21</v>
      </c>
      <c r="P17693" t="s">
        <v>1515</v>
      </c>
      <c r="Q17693" t="s">
        <v>15392</v>
      </c>
    </row>
    <row r="17694" spans="1:17" hidden="1" x14ac:dyDescent="0.25">
      <c r="A17694" t="s">
        <v>68879</v>
      </c>
      <c r="B17694" t="s">
        <v>68880</v>
      </c>
      <c r="C17694" s="1" t="str">
        <f t="shared" si="2640"/>
        <v>21:0802</v>
      </c>
      <c r="D17694" s="1" t="str">
        <f t="shared" si="2641"/>
        <v>21:0225</v>
      </c>
      <c r="E17694" t="s">
        <v>68881</v>
      </c>
      <c r="F17694" t="s">
        <v>68882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11689</v>
      </c>
      <c r="N17694">
        <v>28</v>
      </c>
      <c r="O17694" t="s">
        <v>21</v>
      </c>
      <c r="P17694" t="s">
        <v>583</v>
      </c>
      <c r="Q17694" t="s">
        <v>6864</v>
      </c>
    </row>
    <row r="17695" spans="1:17" hidden="1" x14ac:dyDescent="0.25">
      <c r="A17695" t="s">
        <v>68883</v>
      </c>
      <c r="B17695" t="s">
        <v>68884</v>
      </c>
      <c r="C17695" s="1" t="str">
        <f t="shared" si="2640"/>
        <v>21:0802</v>
      </c>
      <c r="D17695" s="1" t="str">
        <f t="shared" si="2641"/>
        <v>21:0225</v>
      </c>
      <c r="E17695" t="s">
        <v>68885</v>
      </c>
      <c r="F17695" t="s">
        <v>68886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11694</v>
      </c>
      <c r="N17695">
        <v>29</v>
      </c>
      <c r="O17695" t="s">
        <v>21</v>
      </c>
      <c r="P17695" t="s">
        <v>583</v>
      </c>
      <c r="Q17695" t="s">
        <v>8982</v>
      </c>
    </row>
    <row r="17696" spans="1:17" hidden="1" x14ac:dyDescent="0.25">
      <c r="A17696" t="s">
        <v>68887</v>
      </c>
      <c r="B17696" t="s">
        <v>68888</v>
      </c>
      <c r="C17696" s="1" t="str">
        <f t="shared" si="2640"/>
        <v>21:0802</v>
      </c>
      <c r="D17696" s="1" t="str">
        <f t="shared" si="2641"/>
        <v>21:0225</v>
      </c>
      <c r="E17696" t="s">
        <v>68889</v>
      </c>
      <c r="F17696" t="s">
        <v>68890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11700</v>
      </c>
      <c r="N17696">
        <v>30</v>
      </c>
      <c r="O17696" t="s">
        <v>21</v>
      </c>
      <c r="P17696" t="s">
        <v>356</v>
      </c>
      <c r="Q17696" t="s">
        <v>8982</v>
      </c>
    </row>
    <row r="17697" spans="1:17" hidden="1" x14ac:dyDescent="0.25">
      <c r="A17697" t="s">
        <v>68891</v>
      </c>
      <c r="B17697" t="s">
        <v>68892</v>
      </c>
      <c r="C17697" s="1" t="str">
        <f t="shared" si="2640"/>
        <v>21:0802</v>
      </c>
      <c r="D17697" s="1" t="str">
        <f t="shared" si="2641"/>
        <v>21:0225</v>
      </c>
      <c r="E17697" t="s">
        <v>68893</v>
      </c>
      <c r="F17697" t="s">
        <v>68894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11710</v>
      </c>
      <c r="N17697">
        <v>31</v>
      </c>
      <c r="O17697" t="s">
        <v>21</v>
      </c>
      <c r="P17697" t="s">
        <v>22</v>
      </c>
      <c r="Q17697" t="s">
        <v>6864</v>
      </c>
    </row>
    <row r="17698" spans="1:17" hidden="1" x14ac:dyDescent="0.25">
      <c r="A17698" t="s">
        <v>68895</v>
      </c>
      <c r="B17698" t="s">
        <v>68896</v>
      </c>
      <c r="C17698" s="1" t="str">
        <f t="shared" si="2640"/>
        <v>21:0802</v>
      </c>
      <c r="D17698" s="1" t="str">
        <f t="shared" si="2641"/>
        <v>21:0225</v>
      </c>
      <c r="E17698" t="s">
        <v>68897</v>
      </c>
      <c r="F17698" t="s">
        <v>68898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11715</v>
      </c>
      <c r="N17698">
        <v>32</v>
      </c>
      <c r="O17698" t="s">
        <v>21</v>
      </c>
      <c r="P17698" t="s">
        <v>22</v>
      </c>
      <c r="Q17698" t="s">
        <v>1599</v>
      </c>
    </row>
    <row r="17699" spans="1:17" hidden="1" x14ac:dyDescent="0.25">
      <c r="A17699" t="s">
        <v>68899</v>
      </c>
      <c r="B17699" t="s">
        <v>68900</v>
      </c>
      <c r="C17699" s="1" t="str">
        <f t="shared" si="2640"/>
        <v>21:0802</v>
      </c>
      <c r="D17699" s="1" t="str">
        <f t="shared" ref="D17699:D17730" si="2642">HYPERLINK("http://geochem.nrcan.gc.ca/cdogs/content/svy/svy210225_e.htm", "21:0225")</f>
        <v>21:0225</v>
      </c>
      <c r="E17699" t="s">
        <v>68901</v>
      </c>
      <c r="F17699" t="s">
        <v>68902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11720</v>
      </c>
      <c r="N17699">
        <v>33</v>
      </c>
      <c r="O17699" t="s">
        <v>21</v>
      </c>
      <c r="P17699" t="s">
        <v>397</v>
      </c>
      <c r="Q17699" t="s">
        <v>2401</v>
      </c>
    </row>
    <row r="17700" spans="1:17" hidden="1" x14ac:dyDescent="0.25">
      <c r="A17700" t="s">
        <v>68903</v>
      </c>
      <c r="B17700" t="s">
        <v>68904</v>
      </c>
      <c r="C17700" s="1" t="str">
        <f t="shared" si="2640"/>
        <v>21:0802</v>
      </c>
      <c r="D17700" s="1" t="str">
        <f t="shared" si="2642"/>
        <v>21:0225</v>
      </c>
      <c r="E17700" t="s">
        <v>68905</v>
      </c>
      <c r="F17700" t="s">
        <v>68906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11725</v>
      </c>
      <c r="N17700">
        <v>34</v>
      </c>
      <c r="O17700" t="s">
        <v>21</v>
      </c>
      <c r="P17700" t="s">
        <v>397</v>
      </c>
      <c r="Q17700" t="s">
        <v>16522</v>
      </c>
    </row>
    <row r="17701" spans="1:17" hidden="1" x14ac:dyDescent="0.25">
      <c r="A17701" t="s">
        <v>68907</v>
      </c>
      <c r="B17701" t="s">
        <v>68908</v>
      </c>
      <c r="C17701" s="1" t="str">
        <f t="shared" si="2640"/>
        <v>21:0802</v>
      </c>
      <c r="D17701" s="1" t="str">
        <f t="shared" si="2642"/>
        <v>21:0225</v>
      </c>
      <c r="E17701" t="s">
        <v>68909</v>
      </c>
      <c r="F17701" t="s">
        <v>68910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11730</v>
      </c>
      <c r="N17701">
        <v>35</v>
      </c>
      <c r="O17701" t="s">
        <v>21</v>
      </c>
      <c r="P17701" t="s">
        <v>583</v>
      </c>
      <c r="Q17701" t="s">
        <v>2401</v>
      </c>
    </row>
    <row r="17702" spans="1:17" hidden="1" x14ac:dyDescent="0.25">
      <c r="A17702" t="s">
        <v>68911</v>
      </c>
      <c r="B17702" t="s">
        <v>68912</v>
      </c>
      <c r="C17702" s="1" t="str">
        <f t="shared" si="2640"/>
        <v>21:0802</v>
      </c>
      <c r="D17702" s="1" t="str">
        <f t="shared" si="2642"/>
        <v>21:0225</v>
      </c>
      <c r="E17702" t="s">
        <v>68913</v>
      </c>
      <c r="F17702" t="s">
        <v>68914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12803</v>
      </c>
      <c r="N17702">
        <v>36</v>
      </c>
      <c r="O17702" t="s">
        <v>21</v>
      </c>
      <c r="P17702" t="s">
        <v>356</v>
      </c>
      <c r="Q17702" t="s">
        <v>16522</v>
      </c>
    </row>
    <row r="17703" spans="1:17" hidden="1" x14ac:dyDescent="0.25">
      <c r="A17703" t="s">
        <v>68915</v>
      </c>
      <c r="B17703" t="s">
        <v>68916</v>
      </c>
      <c r="C17703" s="1" t="str">
        <f t="shared" si="2640"/>
        <v>21:0802</v>
      </c>
      <c r="D17703" s="1" t="str">
        <f t="shared" si="2642"/>
        <v>21:0225</v>
      </c>
      <c r="E17703" t="s">
        <v>68917</v>
      </c>
      <c r="F17703" t="s">
        <v>68918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11641</v>
      </c>
      <c r="N17703">
        <v>37</v>
      </c>
      <c r="O17703" t="s">
        <v>21</v>
      </c>
      <c r="P17703" t="s">
        <v>45</v>
      </c>
      <c r="Q17703" t="s">
        <v>16522</v>
      </c>
    </row>
    <row r="17704" spans="1:17" hidden="1" x14ac:dyDescent="0.25">
      <c r="A17704" t="s">
        <v>68919</v>
      </c>
      <c r="B17704" t="s">
        <v>68920</v>
      </c>
      <c r="C17704" s="1" t="str">
        <f t="shared" si="2640"/>
        <v>21:0802</v>
      </c>
      <c r="D17704" s="1" t="str">
        <f t="shared" si="2642"/>
        <v>21:0225</v>
      </c>
      <c r="E17704" t="s">
        <v>68921</v>
      </c>
      <c r="F17704" t="s">
        <v>68922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11646</v>
      </c>
      <c r="N17704">
        <v>38</v>
      </c>
      <c r="O17704" t="s">
        <v>21</v>
      </c>
      <c r="P17704" t="s">
        <v>87</v>
      </c>
      <c r="Q17704" t="s">
        <v>16574</v>
      </c>
    </row>
    <row r="17705" spans="1:17" hidden="1" x14ac:dyDescent="0.25">
      <c r="A17705" t="s">
        <v>68923</v>
      </c>
      <c r="B17705" t="s">
        <v>68924</v>
      </c>
      <c r="C17705" s="1" t="str">
        <f t="shared" si="2640"/>
        <v>21:0802</v>
      </c>
      <c r="D17705" s="1" t="str">
        <f t="shared" si="2642"/>
        <v>21:0225</v>
      </c>
      <c r="E17705" t="s">
        <v>68925</v>
      </c>
      <c r="F17705" t="s">
        <v>68926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11651</v>
      </c>
      <c r="N17705">
        <v>39</v>
      </c>
      <c r="O17705" t="s">
        <v>21</v>
      </c>
      <c r="P17705" t="s">
        <v>45</v>
      </c>
      <c r="Q17705" t="s">
        <v>16574</v>
      </c>
    </row>
    <row r="17706" spans="1:17" hidden="1" x14ac:dyDescent="0.25">
      <c r="A17706" t="s">
        <v>68927</v>
      </c>
      <c r="B17706" t="s">
        <v>68928</v>
      </c>
      <c r="C17706" s="1" t="str">
        <f t="shared" si="2640"/>
        <v>21:0802</v>
      </c>
      <c r="D17706" s="1" t="str">
        <f t="shared" si="2642"/>
        <v>21:0225</v>
      </c>
      <c r="E17706" t="s">
        <v>68929</v>
      </c>
      <c r="F17706" t="s">
        <v>68930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11660</v>
      </c>
      <c r="N17706">
        <v>40</v>
      </c>
      <c r="O17706" t="s">
        <v>21</v>
      </c>
      <c r="P17706" t="s">
        <v>87</v>
      </c>
      <c r="Q17706" t="s">
        <v>6243</v>
      </c>
    </row>
    <row r="17707" spans="1:17" hidden="1" x14ac:dyDescent="0.25">
      <c r="A17707" t="s">
        <v>68931</v>
      </c>
      <c r="B17707" t="s">
        <v>68932</v>
      </c>
      <c r="C17707" s="1" t="str">
        <f t="shared" si="2640"/>
        <v>21:0802</v>
      </c>
      <c r="D17707" s="1" t="str">
        <f t="shared" si="2642"/>
        <v>21:0225</v>
      </c>
      <c r="E17707" t="s">
        <v>68933</v>
      </c>
      <c r="F17707" t="s">
        <v>68934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11665</v>
      </c>
      <c r="N17707">
        <v>41</v>
      </c>
      <c r="O17707" t="s">
        <v>21</v>
      </c>
      <c r="P17707" t="s">
        <v>87</v>
      </c>
      <c r="Q17707" t="s">
        <v>6243</v>
      </c>
    </row>
    <row r="17708" spans="1:17" hidden="1" x14ac:dyDescent="0.25">
      <c r="A17708" t="s">
        <v>68935</v>
      </c>
      <c r="B17708" t="s">
        <v>68936</v>
      </c>
      <c r="C17708" s="1" t="str">
        <f t="shared" si="2640"/>
        <v>21:0802</v>
      </c>
      <c r="D17708" s="1" t="str">
        <f t="shared" si="2642"/>
        <v>21:0225</v>
      </c>
      <c r="E17708" t="s">
        <v>68937</v>
      </c>
      <c r="F17708" t="s">
        <v>68938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11670</v>
      </c>
      <c r="N17708">
        <v>42</v>
      </c>
      <c r="O17708" t="s">
        <v>21</v>
      </c>
      <c r="P17708" t="s">
        <v>87</v>
      </c>
      <c r="Q17708" t="s">
        <v>2948</v>
      </c>
    </row>
    <row r="17709" spans="1:17" hidden="1" x14ac:dyDescent="0.25">
      <c r="A17709" t="s">
        <v>68939</v>
      </c>
      <c r="B17709" t="s">
        <v>68940</v>
      </c>
      <c r="C17709" s="1" t="str">
        <f t="shared" si="2640"/>
        <v>21:0802</v>
      </c>
      <c r="D17709" s="1" t="str">
        <f t="shared" si="2642"/>
        <v>21:0225</v>
      </c>
      <c r="E17709" t="s">
        <v>68941</v>
      </c>
      <c r="F17709" t="s">
        <v>68942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11675</v>
      </c>
      <c r="N17709">
        <v>43</v>
      </c>
      <c r="O17709" t="s">
        <v>21</v>
      </c>
      <c r="P17709" t="s">
        <v>45</v>
      </c>
      <c r="Q17709" t="s">
        <v>3836</v>
      </c>
    </row>
    <row r="17710" spans="1:17" hidden="1" x14ac:dyDescent="0.25">
      <c r="A17710" t="s">
        <v>68943</v>
      </c>
      <c r="B17710" t="s">
        <v>68944</v>
      </c>
      <c r="C17710" s="1" t="str">
        <f t="shared" si="2640"/>
        <v>21:0802</v>
      </c>
      <c r="D17710" s="1" t="str">
        <f t="shared" si="2642"/>
        <v>21:0225</v>
      </c>
      <c r="E17710" t="s">
        <v>68945</v>
      </c>
      <c r="F17710" t="s">
        <v>68946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11689</v>
      </c>
      <c r="N17710">
        <v>44</v>
      </c>
      <c r="O17710" t="s">
        <v>21</v>
      </c>
      <c r="P17710" t="s">
        <v>87</v>
      </c>
      <c r="Q17710" t="s">
        <v>8961</v>
      </c>
    </row>
    <row r="17711" spans="1:17" hidden="1" x14ac:dyDescent="0.25">
      <c r="A17711" t="s">
        <v>68947</v>
      </c>
      <c r="B17711" t="s">
        <v>68948</v>
      </c>
      <c r="C17711" s="1" t="str">
        <f t="shared" si="2640"/>
        <v>21:0802</v>
      </c>
      <c r="D17711" s="1" t="str">
        <f t="shared" si="2642"/>
        <v>21:0225</v>
      </c>
      <c r="E17711" t="s">
        <v>68949</v>
      </c>
      <c r="F17711" t="s">
        <v>68950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11694</v>
      </c>
      <c r="N17711">
        <v>45</v>
      </c>
      <c r="O17711" t="s">
        <v>21</v>
      </c>
      <c r="P17711" t="s">
        <v>87</v>
      </c>
      <c r="Q17711" t="s">
        <v>16522</v>
      </c>
    </row>
    <row r="17712" spans="1:17" hidden="1" x14ac:dyDescent="0.25">
      <c r="A17712" t="s">
        <v>68951</v>
      </c>
      <c r="B17712" t="s">
        <v>68952</v>
      </c>
      <c r="C17712" s="1" t="str">
        <f t="shared" si="2640"/>
        <v>21:0802</v>
      </c>
      <c r="D17712" s="1" t="str">
        <f t="shared" si="2642"/>
        <v>21:0225</v>
      </c>
      <c r="E17712" t="s">
        <v>68953</v>
      </c>
      <c r="F17712" t="s">
        <v>68954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11700</v>
      </c>
      <c r="N17712">
        <v>46</v>
      </c>
      <c r="O17712" t="s">
        <v>21</v>
      </c>
      <c r="P17712" t="s">
        <v>87</v>
      </c>
      <c r="Q17712" t="s">
        <v>16497</v>
      </c>
    </row>
    <row r="17713" spans="1:17" hidden="1" x14ac:dyDescent="0.25">
      <c r="A17713" t="s">
        <v>68955</v>
      </c>
      <c r="B17713" t="s">
        <v>68956</v>
      </c>
      <c r="C17713" s="1" t="str">
        <f t="shared" si="2640"/>
        <v>21:0802</v>
      </c>
      <c r="D17713" s="1" t="str">
        <f t="shared" si="2642"/>
        <v>21:0225</v>
      </c>
      <c r="E17713" t="s">
        <v>68957</v>
      </c>
      <c r="F17713" t="s">
        <v>68958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11710</v>
      </c>
      <c r="N17713">
        <v>47</v>
      </c>
      <c r="O17713" t="s">
        <v>21</v>
      </c>
      <c r="P17713" t="s">
        <v>87</v>
      </c>
      <c r="Q17713" t="s">
        <v>7328</v>
      </c>
    </row>
    <row r="17714" spans="1:17" hidden="1" x14ac:dyDescent="0.25">
      <c r="A17714" t="s">
        <v>68959</v>
      </c>
      <c r="B17714" t="s">
        <v>68960</v>
      </c>
      <c r="C17714" s="1" t="str">
        <f t="shared" si="2640"/>
        <v>21:0802</v>
      </c>
      <c r="D17714" s="1" t="str">
        <f t="shared" si="2642"/>
        <v>21:0225</v>
      </c>
      <c r="E17714" t="s">
        <v>68961</v>
      </c>
      <c r="F17714" t="s">
        <v>68962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11680</v>
      </c>
      <c r="N17714">
        <v>48</v>
      </c>
      <c r="O17714" t="s">
        <v>21</v>
      </c>
      <c r="P17714" t="s">
        <v>45</v>
      </c>
      <c r="Q17714" t="s">
        <v>2822</v>
      </c>
    </row>
    <row r="17715" spans="1:17" hidden="1" x14ac:dyDescent="0.25">
      <c r="A17715" t="s">
        <v>68963</v>
      </c>
      <c r="B17715" t="s">
        <v>68964</v>
      </c>
      <c r="C17715" s="1" t="str">
        <f t="shared" si="2640"/>
        <v>21:0802</v>
      </c>
      <c r="D17715" s="1" t="str">
        <f t="shared" si="2642"/>
        <v>21:0225</v>
      </c>
      <c r="E17715" t="s">
        <v>68961</v>
      </c>
      <c r="F17715" t="s">
        <v>68965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11684</v>
      </c>
      <c r="N17715">
        <v>49</v>
      </c>
      <c r="O17715" t="s">
        <v>21</v>
      </c>
      <c r="P17715" t="s">
        <v>87</v>
      </c>
      <c r="Q17715" t="s">
        <v>8961</v>
      </c>
    </row>
    <row r="17716" spans="1:17" hidden="1" x14ac:dyDescent="0.25">
      <c r="A17716" t="s">
        <v>68966</v>
      </c>
      <c r="B17716" t="s">
        <v>68967</v>
      </c>
      <c r="C17716" s="1" t="str">
        <f t="shared" si="2640"/>
        <v>21:0802</v>
      </c>
      <c r="D17716" s="1" t="str">
        <f t="shared" si="2642"/>
        <v>21:0225</v>
      </c>
      <c r="E17716" t="s">
        <v>68968</v>
      </c>
      <c r="F17716" t="s">
        <v>68969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11715</v>
      </c>
      <c r="N17716">
        <v>50</v>
      </c>
      <c r="O17716" t="s">
        <v>21</v>
      </c>
      <c r="P17716" t="s">
        <v>356</v>
      </c>
      <c r="Q17716" t="s">
        <v>8961</v>
      </c>
    </row>
    <row r="17717" spans="1:17" hidden="1" x14ac:dyDescent="0.25">
      <c r="A17717" t="s">
        <v>68970</v>
      </c>
      <c r="B17717" t="s">
        <v>68971</v>
      </c>
      <c r="C17717" s="1" t="str">
        <f t="shared" si="2640"/>
        <v>21:0802</v>
      </c>
      <c r="D17717" s="1" t="str">
        <f t="shared" si="2642"/>
        <v>21:0225</v>
      </c>
      <c r="E17717" t="s">
        <v>68972</v>
      </c>
      <c r="F17717" t="s">
        <v>68973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11720</v>
      </c>
      <c r="N17717">
        <v>51</v>
      </c>
      <c r="O17717" t="s">
        <v>21</v>
      </c>
      <c r="P17717" t="s">
        <v>45</v>
      </c>
      <c r="Q17717" t="s">
        <v>143</v>
      </c>
    </row>
    <row r="17718" spans="1:17" hidden="1" x14ac:dyDescent="0.25">
      <c r="A17718" t="s">
        <v>68974</v>
      </c>
      <c r="B17718" t="s">
        <v>68975</v>
      </c>
      <c r="C17718" s="1" t="str">
        <f t="shared" si="2640"/>
        <v>21:0802</v>
      </c>
      <c r="D17718" s="1" t="str">
        <f t="shared" si="2642"/>
        <v>21:0225</v>
      </c>
      <c r="E17718" t="s">
        <v>68976</v>
      </c>
      <c r="F17718" t="s">
        <v>68977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11725</v>
      </c>
      <c r="N17718">
        <v>52</v>
      </c>
      <c r="O17718" t="s">
        <v>21</v>
      </c>
      <c r="P17718" t="s">
        <v>45</v>
      </c>
      <c r="Q17718" t="s">
        <v>138</v>
      </c>
    </row>
    <row r="17719" spans="1:17" hidden="1" x14ac:dyDescent="0.25">
      <c r="A17719" t="s">
        <v>68978</v>
      </c>
      <c r="B17719" t="s">
        <v>68979</v>
      </c>
      <c r="C17719" s="1" t="str">
        <f t="shared" si="2640"/>
        <v>21:0802</v>
      </c>
      <c r="D17719" s="1" t="str">
        <f t="shared" si="2642"/>
        <v>21:0225</v>
      </c>
      <c r="E17719" t="s">
        <v>68980</v>
      </c>
      <c r="F17719" t="s">
        <v>68981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11730</v>
      </c>
      <c r="N17719">
        <v>53</v>
      </c>
      <c r="O17719" t="s">
        <v>21</v>
      </c>
      <c r="P17719" t="s">
        <v>356</v>
      </c>
      <c r="Q17719" t="s">
        <v>138</v>
      </c>
    </row>
    <row r="17720" spans="1:17" hidden="1" x14ac:dyDescent="0.25">
      <c r="A17720" t="s">
        <v>68982</v>
      </c>
      <c r="B17720" t="s">
        <v>68983</v>
      </c>
      <c r="C17720" s="1" t="str">
        <f t="shared" si="2640"/>
        <v>21:0802</v>
      </c>
      <c r="D17720" s="1" t="str">
        <f t="shared" si="2642"/>
        <v>21:0225</v>
      </c>
      <c r="E17720" t="s">
        <v>68984</v>
      </c>
      <c r="F17720" t="s">
        <v>68985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12803</v>
      </c>
      <c r="N17720">
        <v>54</v>
      </c>
      <c r="O17720" t="s">
        <v>21</v>
      </c>
      <c r="P17720" t="s">
        <v>356</v>
      </c>
      <c r="Q17720" t="s">
        <v>2366</v>
      </c>
    </row>
    <row r="17721" spans="1:17" hidden="1" x14ac:dyDescent="0.25">
      <c r="A17721" t="s">
        <v>68986</v>
      </c>
      <c r="B17721" t="s">
        <v>68987</v>
      </c>
      <c r="C17721" s="1" t="str">
        <f t="shared" si="2640"/>
        <v>21:0802</v>
      </c>
      <c r="D17721" s="1" t="str">
        <f t="shared" si="2642"/>
        <v>21:0225</v>
      </c>
      <c r="E17721" t="s">
        <v>68988</v>
      </c>
      <c r="F17721" t="s">
        <v>68989</v>
      </c>
      <c r="H17721">
        <v>45.236068099999997</v>
      </c>
      <c r="I17721">
        <v>-67.153042299999996</v>
      </c>
      <c r="J17721" s="1" t="str">
        <f t="shared" ref="J17721:J17784" si="2643">HYPERLINK("http://geochem.nrcan.gc.ca/cdogs/content/kwd/kwd020018_e.htm", "Fluid (stream)")</f>
        <v>Fluid (stream)</v>
      </c>
      <c r="K17721" s="1" t="str">
        <f t="shared" ref="K17721:K17784" si="2644">HYPERLINK("http://geochem.nrcan.gc.ca/cdogs/content/kwd/kwd080007_e.htm", "Untreated Water")</f>
        <v>Untreated Water</v>
      </c>
      <c r="L17721">
        <v>4</v>
      </c>
      <c r="M17721" t="s">
        <v>11641</v>
      </c>
      <c r="N17721">
        <v>55</v>
      </c>
      <c r="O17721" t="s">
        <v>21</v>
      </c>
      <c r="P17721" t="s">
        <v>22</v>
      </c>
      <c r="Q17721" t="s">
        <v>8961</v>
      </c>
    </row>
    <row r="17722" spans="1:17" hidden="1" x14ac:dyDescent="0.25">
      <c r="A17722" t="s">
        <v>68990</v>
      </c>
      <c r="B17722" t="s">
        <v>68991</v>
      </c>
      <c r="C17722" s="1" t="str">
        <f t="shared" si="2640"/>
        <v>21:0802</v>
      </c>
      <c r="D17722" s="1" t="str">
        <f t="shared" si="2642"/>
        <v>21:0225</v>
      </c>
      <c r="E17722" t="s">
        <v>68992</v>
      </c>
      <c r="F17722" t="s">
        <v>68993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11646</v>
      </c>
      <c r="N17722">
        <v>56</v>
      </c>
      <c r="O17722" t="s">
        <v>21</v>
      </c>
      <c r="P17722" t="s">
        <v>583</v>
      </c>
      <c r="Q17722" t="s">
        <v>7328</v>
      </c>
    </row>
    <row r="17723" spans="1:17" hidden="1" x14ac:dyDescent="0.25">
      <c r="A17723" t="s">
        <v>68994</v>
      </c>
      <c r="B17723" t="s">
        <v>68995</v>
      </c>
      <c r="C17723" s="1" t="str">
        <f t="shared" si="2640"/>
        <v>21:0802</v>
      </c>
      <c r="D17723" s="1" t="str">
        <f t="shared" si="2642"/>
        <v>21:0225</v>
      </c>
      <c r="E17723" t="s">
        <v>68996</v>
      </c>
      <c r="F17723" t="s">
        <v>68997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11680</v>
      </c>
      <c r="N17723">
        <v>57</v>
      </c>
      <c r="O17723" t="s">
        <v>21</v>
      </c>
      <c r="P17723" t="s">
        <v>22</v>
      </c>
      <c r="Q17723" t="s">
        <v>189</v>
      </c>
    </row>
    <row r="17724" spans="1:17" hidden="1" x14ac:dyDescent="0.25">
      <c r="A17724" t="s">
        <v>68998</v>
      </c>
      <c r="B17724" t="s">
        <v>68999</v>
      </c>
      <c r="C17724" s="1" t="str">
        <f t="shared" si="2640"/>
        <v>21:0802</v>
      </c>
      <c r="D17724" s="1" t="str">
        <f t="shared" si="2642"/>
        <v>21:0225</v>
      </c>
      <c r="E17724" t="s">
        <v>68996</v>
      </c>
      <c r="F17724" t="s">
        <v>69000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11684</v>
      </c>
      <c r="N17724">
        <v>58</v>
      </c>
      <c r="O17724" t="s">
        <v>21</v>
      </c>
      <c r="P17724" t="s">
        <v>356</v>
      </c>
      <c r="Q17724" t="s">
        <v>149</v>
      </c>
    </row>
    <row r="17725" spans="1:17" hidden="1" x14ac:dyDescent="0.25">
      <c r="A17725" t="s">
        <v>69001</v>
      </c>
      <c r="B17725" t="s">
        <v>69002</v>
      </c>
      <c r="C17725" s="1" t="str">
        <f t="shared" si="2640"/>
        <v>21:0802</v>
      </c>
      <c r="D17725" s="1" t="str">
        <f t="shared" si="2642"/>
        <v>21:0225</v>
      </c>
      <c r="E17725" t="s">
        <v>69003</v>
      </c>
      <c r="F17725" t="s">
        <v>69004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11651</v>
      </c>
      <c r="N17725">
        <v>59</v>
      </c>
      <c r="O17725" t="s">
        <v>21</v>
      </c>
      <c r="P17725" t="s">
        <v>356</v>
      </c>
      <c r="Q17725" t="s">
        <v>171</v>
      </c>
    </row>
    <row r="17726" spans="1:17" hidden="1" x14ac:dyDescent="0.25">
      <c r="A17726" t="s">
        <v>69005</v>
      </c>
      <c r="B17726" t="s">
        <v>69006</v>
      </c>
      <c r="C17726" s="1" t="str">
        <f t="shared" si="2640"/>
        <v>21:0802</v>
      </c>
      <c r="D17726" s="1" t="str">
        <f t="shared" si="2642"/>
        <v>21:0225</v>
      </c>
      <c r="E17726" t="s">
        <v>69007</v>
      </c>
      <c r="F17726" t="s">
        <v>69008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11660</v>
      </c>
      <c r="N17726">
        <v>60</v>
      </c>
      <c r="O17726" t="s">
        <v>21</v>
      </c>
      <c r="P17726" t="s">
        <v>45</v>
      </c>
      <c r="Q17726" t="s">
        <v>143</v>
      </c>
    </row>
    <row r="17727" spans="1:17" hidden="1" x14ac:dyDescent="0.25">
      <c r="A17727" t="s">
        <v>69009</v>
      </c>
      <c r="B17727" t="s">
        <v>69010</v>
      </c>
      <c r="C17727" s="1" t="str">
        <f t="shared" si="2640"/>
        <v>21:0802</v>
      </c>
      <c r="D17727" s="1" t="str">
        <f t="shared" si="2642"/>
        <v>21:0225</v>
      </c>
      <c r="E17727" t="s">
        <v>69011</v>
      </c>
      <c r="F17727" t="s">
        <v>69012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11665</v>
      </c>
      <c r="N17727">
        <v>61</v>
      </c>
      <c r="O17727" t="s">
        <v>21</v>
      </c>
      <c r="P17727" t="s">
        <v>45</v>
      </c>
      <c r="Q17727" t="s">
        <v>138</v>
      </c>
    </row>
    <row r="17728" spans="1:17" hidden="1" x14ac:dyDescent="0.25">
      <c r="A17728" t="s">
        <v>69013</v>
      </c>
      <c r="B17728" t="s">
        <v>69014</v>
      </c>
      <c r="C17728" s="1" t="str">
        <f t="shared" si="2640"/>
        <v>21:0802</v>
      </c>
      <c r="D17728" s="1" t="str">
        <f t="shared" si="2642"/>
        <v>21:0225</v>
      </c>
      <c r="E17728" t="s">
        <v>69015</v>
      </c>
      <c r="F17728" t="s">
        <v>69016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11670</v>
      </c>
      <c r="N17728">
        <v>62</v>
      </c>
      <c r="O17728" t="s">
        <v>21</v>
      </c>
      <c r="P17728" t="s">
        <v>45</v>
      </c>
      <c r="Q17728" t="s">
        <v>138</v>
      </c>
    </row>
    <row r="17729" spans="1:17" hidden="1" x14ac:dyDescent="0.25">
      <c r="A17729" t="s">
        <v>69017</v>
      </c>
      <c r="B17729" t="s">
        <v>69018</v>
      </c>
      <c r="C17729" s="1" t="str">
        <f t="shared" si="2640"/>
        <v>21:0802</v>
      </c>
      <c r="D17729" s="1" t="str">
        <f t="shared" si="2642"/>
        <v>21:0225</v>
      </c>
      <c r="E17729" t="s">
        <v>69019</v>
      </c>
      <c r="F17729" t="s">
        <v>69020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11675</v>
      </c>
      <c r="N17729">
        <v>63</v>
      </c>
      <c r="O17729" t="s">
        <v>21</v>
      </c>
      <c r="P17729" t="s">
        <v>45</v>
      </c>
      <c r="Q17729" t="s">
        <v>1528</v>
      </c>
    </row>
    <row r="17730" spans="1:17" hidden="1" x14ac:dyDescent="0.25">
      <c r="A17730" t="s">
        <v>69021</v>
      </c>
      <c r="B17730" t="s">
        <v>69022</v>
      </c>
      <c r="C17730" s="1" t="str">
        <f t="shared" si="2640"/>
        <v>21:0802</v>
      </c>
      <c r="D17730" s="1" t="str">
        <f t="shared" si="2642"/>
        <v>21:0225</v>
      </c>
      <c r="E17730" t="s">
        <v>69023</v>
      </c>
      <c r="F17730" t="s">
        <v>69024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11689</v>
      </c>
      <c r="N17730">
        <v>64</v>
      </c>
      <c r="O17730" t="s">
        <v>21</v>
      </c>
      <c r="P17730" t="s">
        <v>356</v>
      </c>
      <c r="Q17730" t="s">
        <v>1528</v>
      </c>
    </row>
    <row r="17731" spans="1:17" hidden="1" x14ac:dyDescent="0.25">
      <c r="A17731" t="s">
        <v>69025</v>
      </c>
      <c r="B17731" t="s">
        <v>69026</v>
      </c>
      <c r="C17731" s="1" t="str">
        <f t="shared" ref="C17731:C17794" si="2645">HYPERLINK("http://geochem.nrcan.gc.ca/cdogs/content/bdl/bdl210802_e.htm", "21:0802")</f>
        <v>21:0802</v>
      </c>
      <c r="D17731" s="1" t="str">
        <f t="shared" ref="D17731:D17738" si="2646">HYPERLINK("http://geochem.nrcan.gc.ca/cdogs/content/svy/svy210225_e.htm", "21:0225")</f>
        <v>21:0225</v>
      </c>
      <c r="E17731" t="s">
        <v>69027</v>
      </c>
      <c r="F17731" t="s">
        <v>69028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11694</v>
      </c>
      <c r="N17731">
        <v>65</v>
      </c>
      <c r="O17731" t="s">
        <v>21</v>
      </c>
      <c r="P17731" t="s">
        <v>45</v>
      </c>
      <c r="Q17731" t="s">
        <v>2948</v>
      </c>
    </row>
    <row r="17732" spans="1:17" hidden="1" x14ac:dyDescent="0.25">
      <c r="A17732" t="s">
        <v>69029</v>
      </c>
      <c r="B17732" t="s">
        <v>69030</v>
      </c>
      <c r="C17732" s="1" t="str">
        <f t="shared" si="2645"/>
        <v>21:0802</v>
      </c>
      <c r="D17732" s="1" t="str">
        <f t="shared" si="2646"/>
        <v>21:0225</v>
      </c>
      <c r="E17732" t="s">
        <v>69031</v>
      </c>
      <c r="F17732" t="s">
        <v>69032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11700</v>
      </c>
      <c r="N17732">
        <v>66</v>
      </c>
      <c r="O17732" t="s">
        <v>21</v>
      </c>
      <c r="P17732" t="s">
        <v>45</v>
      </c>
      <c r="Q17732" t="s">
        <v>2948</v>
      </c>
    </row>
    <row r="17733" spans="1:17" hidden="1" x14ac:dyDescent="0.25">
      <c r="A17733" t="s">
        <v>69033</v>
      </c>
      <c r="B17733" t="s">
        <v>69034</v>
      </c>
      <c r="C17733" s="1" t="str">
        <f t="shared" si="2645"/>
        <v>21:0802</v>
      </c>
      <c r="D17733" s="1" t="str">
        <f t="shared" si="2646"/>
        <v>21:0225</v>
      </c>
      <c r="E17733" t="s">
        <v>69035</v>
      </c>
      <c r="F17733" t="s">
        <v>69036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11710</v>
      </c>
      <c r="N17733">
        <v>67</v>
      </c>
      <c r="O17733" t="s">
        <v>588</v>
      </c>
      <c r="P17733" t="s">
        <v>45</v>
      </c>
      <c r="Q17733" t="s">
        <v>2948</v>
      </c>
    </row>
    <row r="17734" spans="1:17" hidden="1" x14ac:dyDescent="0.25">
      <c r="A17734" t="s">
        <v>69037</v>
      </c>
      <c r="B17734" t="s">
        <v>69038</v>
      </c>
      <c r="C17734" s="1" t="str">
        <f t="shared" si="2645"/>
        <v>21:0802</v>
      </c>
      <c r="D17734" s="1" t="str">
        <f t="shared" si="2646"/>
        <v>21:0225</v>
      </c>
      <c r="E17734" t="s">
        <v>69039</v>
      </c>
      <c r="F17734" t="s">
        <v>69040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11715</v>
      </c>
      <c r="N17734">
        <v>68</v>
      </c>
      <c r="O17734" t="s">
        <v>21</v>
      </c>
      <c r="P17734" t="s">
        <v>45</v>
      </c>
      <c r="Q17734" t="s">
        <v>1528</v>
      </c>
    </row>
    <row r="17735" spans="1:17" hidden="1" x14ac:dyDescent="0.25">
      <c r="A17735" t="s">
        <v>69041</v>
      </c>
      <c r="B17735" t="s">
        <v>69042</v>
      </c>
      <c r="C17735" s="1" t="str">
        <f t="shared" si="2645"/>
        <v>21:0802</v>
      </c>
      <c r="D17735" s="1" t="str">
        <f t="shared" si="2646"/>
        <v>21:0225</v>
      </c>
      <c r="E17735" t="s">
        <v>69043</v>
      </c>
      <c r="F17735" t="s">
        <v>69044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11720</v>
      </c>
      <c r="N17735">
        <v>69</v>
      </c>
      <c r="O17735" t="s">
        <v>21</v>
      </c>
      <c r="P17735" t="s">
        <v>356</v>
      </c>
      <c r="Q17735" t="s">
        <v>1528</v>
      </c>
    </row>
    <row r="17736" spans="1:17" hidden="1" x14ac:dyDescent="0.25">
      <c r="A17736" t="s">
        <v>69045</v>
      </c>
      <c r="B17736" t="s">
        <v>69046</v>
      </c>
      <c r="C17736" s="1" t="str">
        <f t="shared" si="2645"/>
        <v>21:0802</v>
      </c>
      <c r="D17736" s="1" t="str">
        <f t="shared" si="2646"/>
        <v>21:0225</v>
      </c>
      <c r="E17736" t="s">
        <v>69047</v>
      </c>
      <c r="F17736" t="s">
        <v>69048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11725</v>
      </c>
      <c r="N17736">
        <v>70</v>
      </c>
      <c r="O17736" t="s">
        <v>21</v>
      </c>
      <c r="P17736" t="s">
        <v>356</v>
      </c>
      <c r="Q17736" t="s">
        <v>1528</v>
      </c>
    </row>
    <row r="17737" spans="1:17" hidden="1" x14ac:dyDescent="0.25">
      <c r="A17737" t="s">
        <v>69049</v>
      </c>
      <c r="B17737" t="s">
        <v>69050</v>
      </c>
      <c r="C17737" s="1" t="str">
        <f t="shared" si="2645"/>
        <v>21:0802</v>
      </c>
      <c r="D17737" s="1" t="str">
        <f t="shared" si="2646"/>
        <v>21:0225</v>
      </c>
      <c r="E17737" t="s">
        <v>69051</v>
      </c>
      <c r="F17737" t="s">
        <v>69052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11730</v>
      </c>
      <c r="N17737">
        <v>71</v>
      </c>
      <c r="O17737" t="s">
        <v>21</v>
      </c>
      <c r="P17737" t="s">
        <v>45</v>
      </c>
      <c r="Q17737" t="s">
        <v>2948</v>
      </c>
    </row>
    <row r="17738" spans="1:17" hidden="1" x14ac:dyDescent="0.25">
      <c r="A17738" t="s">
        <v>69053</v>
      </c>
      <c r="B17738" t="s">
        <v>69054</v>
      </c>
      <c r="C17738" s="1" t="str">
        <f t="shared" si="2645"/>
        <v>21:0802</v>
      </c>
      <c r="D17738" s="1" t="str">
        <f t="shared" si="2646"/>
        <v>21:0225</v>
      </c>
      <c r="E17738" t="s">
        <v>69055</v>
      </c>
      <c r="F17738" t="s">
        <v>69056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12803</v>
      </c>
      <c r="N17738">
        <v>72</v>
      </c>
      <c r="O17738" t="s">
        <v>21</v>
      </c>
      <c r="P17738" t="s">
        <v>45</v>
      </c>
      <c r="Q17738" t="s">
        <v>2948</v>
      </c>
    </row>
    <row r="17739" spans="1:17" hidden="1" x14ac:dyDescent="0.25">
      <c r="A17739" t="s">
        <v>69057</v>
      </c>
      <c r="B17739" t="s">
        <v>69058</v>
      </c>
      <c r="C17739" s="1" t="str">
        <f t="shared" si="2645"/>
        <v>21:0802</v>
      </c>
      <c r="D17739" s="1" t="str">
        <f t="shared" ref="D17739:D17770" si="2647">HYPERLINK("http://geochem.nrcan.gc.ca/cdogs/content/svy/svy210227_e.htm", "21:0227")</f>
        <v>21:0227</v>
      </c>
      <c r="E17739" t="s">
        <v>69059</v>
      </c>
      <c r="F17739" t="s">
        <v>69060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11641</v>
      </c>
      <c r="N17739">
        <v>73</v>
      </c>
      <c r="O17739" t="s">
        <v>21</v>
      </c>
      <c r="P17739" t="s">
        <v>1515</v>
      </c>
      <c r="Q17739" t="s">
        <v>189</v>
      </c>
    </row>
    <row r="17740" spans="1:17" hidden="1" x14ac:dyDescent="0.25">
      <c r="A17740" t="s">
        <v>69061</v>
      </c>
      <c r="B17740" t="s">
        <v>69062</v>
      </c>
      <c r="C17740" s="1" t="str">
        <f t="shared" si="2645"/>
        <v>21:0802</v>
      </c>
      <c r="D17740" s="1" t="str">
        <f t="shared" si="2647"/>
        <v>21:0227</v>
      </c>
      <c r="E17740" t="s">
        <v>69063</v>
      </c>
      <c r="F17740" t="s">
        <v>69064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11680</v>
      </c>
      <c r="N17740">
        <v>74</v>
      </c>
      <c r="O17740" t="s">
        <v>21</v>
      </c>
      <c r="P17740" t="s">
        <v>1515</v>
      </c>
      <c r="Q17740" t="s">
        <v>103</v>
      </c>
    </row>
    <row r="17741" spans="1:17" hidden="1" x14ac:dyDescent="0.25">
      <c r="A17741" t="s">
        <v>69065</v>
      </c>
      <c r="B17741" t="s">
        <v>69066</v>
      </c>
      <c r="C17741" s="1" t="str">
        <f t="shared" si="2645"/>
        <v>21:0802</v>
      </c>
      <c r="D17741" s="1" t="str">
        <f t="shared" si="2647"/>
        <v>21:0227</v>
      </c>
      <c r="E17741" t="s">
        <v>69063</v>
      </c>
      <c r="F17741" t="s">
        <v>69067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11684</v>
      </c>
      <c r="N17741">
        <v>75</v>
      </c>
      <c r="O17741" t="s">
        <v>21</v>
      </c>
      <c r="P17741" t="s">
        <v>397</v>
      </c>
      <c r="Q17741" t="s">
        <v>198</v>
      </c>
    </row>
    <row r="17742" spans="1:17" hidden="1" x14ac:dyDescent="0.25">
      <c r="A17742" t="s">
        <v>69068</v>
      </c>
      <c r="B17742" t="s">
        <v>69069</v>
      </c>
      <c r="C17742" s="1" t="str">
        <f t="shared" si="2645"/>
        <v>21:0802</v>
      </c>
      <c r="D17742" s="1" t="str">
        <f t="shared" si="2647"/>
        <v>21:0227</v>
      </c>
      <c r="E17742" t="s">
        <v>69070</v>
      </c>
      <c r="F17742" t="s">
        <v>69071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11646</v>
      </c>
      <c r="N17742">
        <v>76</v>
      </c>
      <c r="O17742" t="s">
        <v>21</v>
      </c>
      <c r="P17742" t="s">
        <v>397</v>
      </c>
      <c r="Q17742" t="s">
        <v>52</v>
      </c>
    </row>
    <row r="17743" spans="1:17" hidden="1" x14ac:dyDescent="0.25">
      <c r="A17743" t="s">
        <v>69072</v>
      </c>
      <c r="B17743" t="s">
        <v>69073</v>
      </c>
      <c r="C17743" s="1" t="str">
        <f t="shared" si="2645"/>
        <v>21:0802</v>
      </c>
      <c r="D17743" s="1" t="str">
        <f t="shared" si="2647"/>
        <v>21:0227</v>
      </c>
      <c r="E17743" t="s">
        <v>69074</v>
      </c>
      <c r="F17743" t="s">
        <v>69075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11651</v>
      </c>
      <c r="N17743">
        <v>77</v>
      </c>
      <c r="O17743" t="s">
        <v>21</v>
      </c>
      <c r="P17743" t="s">
        <v>2212</v>
      </c>
      <c r="Q17743" t="s">
        <v>52</v>
      </c>
    </row>
    <row r="17744" spans="1:17" hidden="1" x14ac:dyDescent="0.25">
      <c r="A17744" t="s">
        <v>69076</v>
      </c>
      <c r="B17744" t="s">
        <v>69077</v>
      </c>
      <c r="C17744" s="1" t="str">
        <f t="shared" si="2645"/>
        <v>21:0802</v>
      </c>
      <c r="D17744" s="1" t="str">
        <f t="shared" si="2647"/>
        <v>21:0227</v>
      </c>
      <c r="E17744" t="s">
        <v>69078</v>
      </c>
      <c r="F17744" t="s">
        <v>69079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11660</v>
      </c>
      <c r="N17744">
        <v>78</v>
      </c>
      <c r="O17744" t="s">
        <v>21</v>
      </c>
      <c r="P17744" t="s">
        <v>583</v>
      </c>
      <c r="Q17744" t="s">
        <v>198</v>
      </c>
    </row>
    <row r="17745" spans="1:17" hidden="1" x14ac:dyDescent="0.25">
      <c r="A17745" t="s">
        <v>69080</v>
      </c>
      <c r="B17745" t="s">
        <v>69081</v>
      </c>
      <c r="C17745" s="1" t="str">
        <f t="shared" si="2645"/>
        <v>21:0802</v>
      </c>
      <c r="D17745" s="1" t="str">
        <f t="shared" si="2647"/>
        <v>21:0227</v>
      </c>
      <c r="E17745" t="s">
        <v>69082</v>
      </c>
      <c r="F17745" t="s">
        <v>69083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11665</v>
      </c>
      <c r="N17745">
        <v>79</v>
      </c>
      <c r="O17745" t="s">
        <v>21</v>
      </c>
      <c r="P17745" t="s">
        <v>583</v>
      </c>
      <c r="Q17745" t="s">
        <v>46</v>
      </c>
    </row>
    <row r="17746" spans="1:17" hidden="1" x14ac:dyDescent="0.25">
      <c r="A17746" t="s">
        <v>69084</v>
      </c>
      <c r="B17746" t="s">
        <v>69085</v>
      </c>
      <c r="C17746" s="1" t="str">
        <f t="shared" si="2645"/>
        <v>21:0802</v>
      </c>
      <c r="D17746" s="1" t="str">
        <f t="shared" si="2647"/>
        <v>21:0227</v>
      </c>
      <c r="E17746" t="s">
        <v>69086</v>
      </c>
      <c r="F17746" t="s">
        <v>69087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11670</v>
      </c>
      <c r="N17746">
        <v>80</v>
      </c>
      <c r="O17746" t="s">
        <v>21</v>
      </c>
      <c r="P17746" t="s">
        <v>583</v>
      </c>
      <c r="Q17746" t="s">
        <v>46</v>
      </c>
    </row>
    <row r="17747" spans="1:17" hidden="1" x14ac:dyDescent="0.25">
      <c r="A17747" t="s">
        <v>69088</v>
      </c>
      <c r="B17747" t="s">
        <v>69089</v>
      </c>
      <c r="C17747" s="1" t="str">
        <f t="shared" si="2645"/>
        <v>21:0802</v>
      </c>
      <c r="D17747" s="1" t="str">
        <f t="shared" si="2647"/>
        <v>21:0227</v>
      </c>
      <c r="E17747" t="s">
        <v>69090</v>
      </c>
      <c r="F17747" t="s">
        <v>69091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11675</v>
      </c>
      <c r="N17747">
        <v>81</v>
      </c>
      <c r="O17747" t="s">
        <v>21</v>
      </c>
      <c r="P17747" t="s">
        <v>583</v>
      </c>
      <c r="Q17747" t="s">
        <v>35</v>
      </c>
    </row>
    <row r="17748" spans="1:17" hidden="1" x14ac:dyDescent="0.25">
      <c r="A17748" t="s">
        <v>69092</v>
      </c>
      <c r="B17748" t="s">
        <v>69093</v>
      </c>
      <c r="C17748" s="1" t="str">
        <f t="shared" si="2645"/>
        <v>21:0802</v>
      </c>
      <c r="D17748" s="1" t="str">
        <f t="shared" si="2647"/>
        <v>21:0227</v>
      </c>
      <c r="E17748" t="s">
        <v>69094</v>
      </c>
      <c r="F17748" t="s">
        <v>69095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11689</v>
      </c>
      <c r="N17748">
        <v>82</v>
      </c>
      <c r="O17748" t="s">
        <v>21</v>
      </c>
      <c r="P17748" t="s">
        <v>22</v>
      </c>
      <c r="Q17748" t="s">
        <v>138</v>
      </c>
    </row>
    <row r="17749" spans="1:17" hidden="1" x14ac:dyDescent="0.25">
      <c r="A17749" t="s">
        <v>69096</v>
      </c>
      <c r="B17749" t="s">
        <v>69097</v>
      </c>
      <c r="C17749" s="1" t="str">
        <f t="shared" si="2645"/>
        <v>21:0802</v>
      </c>
      <c r="D17749" s="1" t="str">
        <f t="shared" si="2647"/>
        <v>21:0227</v>
      </c>
      <c r="E17749" t="s">
        <v>69098</v>
      </c>
      <c r="F17749" t="s">
        <v>69099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11694</v>
      </c>
      <c r="N17749">
        <v>83</v>
      </c>
      <c r="O17749" t="s">
        <v>21</v>
      </c>
      <c r="P17749" t="s">
        <v>22</v>
      </c>
      <c r="Q17749" t="s">
        <v>198</v>
      </c>
    </row>
    <row r="17750" spans="1:17" hidden="1" x14ac:dyDescent="0.25">
      <c r="A17750" t="s">
        <v>69100</v>
      </c>
      <c r="B17750" t="s">
        <v>69101</v>
      </c>
      <c r="C17750" s="1" t="str">
        <f t="shared" si="2645"/>
        <v>21:0802</v>
      </c>
      <c r="D17750" s="1" t="str">
        <f t="shared" si="2647"/>
        <v>21:0227</v>
      </c>
      <c r="E17750" t="s">
        <v>69102</v>
      </c>
      <c r="F17750" t="s">
        <v>69103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11700</v>
      </c>
      <c r="N17750">
        <v>84</v>
      </c>
      <c r="O17750" t="s">
        <v>21</v>
      </c>
      <c r="P17750" t="s">
        <v>22</v>
      </c>
      <c r="Q17750" t="s">
        <v>35</v>
      </c>
    </row>
    <row r="17751" spans="1:17" hidden="1" x14ac:dyDescent="0.25">
      <c r="A17751" t="s">
        <v>69104</v>
      </c>
      <c r="B17751" t="s">
        <v>69105</v>
      </c>
      <c r="C17751" s="1" t="str">
        <f t="shared" si="2645"/>
        <v>21:0802</v>
      </c>
      <c r="D17751" s="1" t="str">
        <f t="shared" si="2647"/>
        <v>21:0227</v>
      </c>
      <c r="E17751" t="s">
        <v>69106</v>
      </c>
      <c r="F17751" t="s">
        <v>69107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11710</v>
      </c>
      <c r="N17751">
        <v>85</v>
      </c>
      <c r="O17751" t="s">
        <v>2120</v>
      </c>
      <c r="P17751" t="s">
        <v>583</v>
      </c>
      <c r="Q17751" t="s">
        <v>398</v>
      </c>
    </row>
    <row r="17752" spans="1:17" hidden="1" x14ac:dyDescent="0.25">
      <c r="A17752" t="s">
        <v>69108</v>
      </c>
      <c r="B17752" t="s">
        <v>69109</v>
      </c>
      <c r="C17752" s="1" t="str">
        <f t="shared" si="2645"/>
        <v>21:0802</v>
      </c>
      <c r="D17752" s="1" t="str">
        <f t="shared" si="2647"/>
        <v>21:0227</v>
      </c>
      <c r="E17752" t="s">
        <v>69110</v>
      </c>
      <c r="F17752" t="s">
        <v>69111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11715</v>
      </c>
      <c r="N17752">
        <v>86</v>
      </c>
      <c r="O17752" t="s">
        <v>21</v>
      </c>
      <c r="P17752" t="s">
        <v>583</v>
      </c>
      <c r="Q17752" t="s">
        <v>215</v>
      </c>
    </row>
    <row r="17753" spans="1:17" hidden="1" x14ac:dyDescent="0.25">
      <c r="A17753" t="s">
        <v>69112</v>
      </c>
      <c r="B17753" t="s">
        <v>69113</v>
      </c>
      <c r="C17753" s="1" t="str">
        <f t="shared" si="2645"/>
        <v>21:0802</v>
      </c>
      <c r="D17753" s="1" t="str">
        <f t="shared" si="2647"/>
        <v>21:0227</v>
      </c>
      <c r="E17753" t="s">
        <v>69114</v>
      </c>
      <c r="F17753" t="s">
        <v>69115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11720</v>
      </c>
      <c r="N17753">
        <v>87</v>
      </c>
      <c r="O17753" t="s">
        <v>21</v>
      </c>
      <c r="P17753" t="s">
        <v>583</v>
      </c>
      <c r="Q17753" t="s">
        <v>46</v>
      </c>
    </row>
    <row r="17754" spans="1:17" hidden="1" x14ac:dyDescent="0.25">
      <c r="A17754" t="s">
        <v>69116</v>
      </c>
      <c r="B17754" t="s">
        <v>69117</v>
      </c>
      <c r="C17754" s="1" t="str">
        <f t="shared" si="2645"/>
        <v>21:0802</v>
      </c>
      <c r="D17754" s="1" t="str">
        <f t="shared" si="2647"/>
        <v>21:0227</v>
      </c>
      <c r="E17754" t="s">
        <v>69118</v>
      </c>
      <c r="F17754" t="s">
        <v>69119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11725</v>
      </c>
      <c r="N17754">
        <v>88</v>
      </c>
      <c r="O17754" t="s">
        <v>21</v>
      </c>
      <c r="P17754" t="s">
        <v>22</v>
      </c>
      <c r="Q17754" t="s">
        <v>59</v>
      </c>
    </row>
    <row r="17755" spans="1:17" hidden="1" x14ac:dyDescent="0.25">
      <c r="A17755" t="s">
        <v>69120</v>
      </c>
      <c r="B17755" t="s">
        <v>69121</v>
      </c>
      <c r="C17755" s="1" t="str">
        <f t="shared" si="2645"/>
        <v>21:0802</v>
      </c>
      <c r="D17755" s="1" t="str">
        <f t="shared" si="2647"/>
        <v>21:0227</v>
      </c>
      <c r="E17755" t="s">
        <v>69122</v>
      </c>
      <c r="F17755" t="s">
        <v>69123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11730</v>
      </c>
      <c r="N17755">
        <v>89</v>
      </c>
      <c r="O17755" t="s">
        <v>108</v>
      </c>
      <c r="P17755" t="s">
        <v>108</v>
      </c>
      <c r="Q17755" t="s">
        <v>108</v>
      </c>
    </row>
    <row r="17756" spans="1:17" hidden="1" x14ac:dyDescent="0.25">
      <c r="A17756" t="s">
        <v>69124</v>
      </c>
      <c r="B17756" t="s">
        <v>69125</v>
      </c>
      <c r="C17756" s="1" t="str">
        <f t="shared" si="2645"/>
        <v>21:0802</v>
      </c>
      <c r="D17756" s="1" t="str">
        <f t="shared" si="2647"/>
        <v>21:0227</v>
      </c>
      <c r="E17756" t="s">
        <v>69126</v>
      </c>
      <c r="F17756" t="s">
        <v>69127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12803</v>
      </c>
      <c r="N17756">
        <v>90</v>
      </c>
      <c r="O17756" t="s">
        <v>21</v>
      </c>
      <c r="P17756" t="s">
        <v>22</v>
      </c>
      <c r="Q17756" t="s">
        <v>23</v>
      </c>
    </row>
    <row r="17757" spans="1:17" hidden="1" x14ac:dyDescent="0.25">
      <c r="A17757" t="s">
        <v>69128</v>
      </c>
      <c r="B17757" t="s">
        <v>69129</v>
      </c>
      <c r="C17757" s="1" t="str">
        <f t="shared" si="2645"/>
        <v>21:0802</v>
      </c>
      <c r="D17757" s="1" t="str">
        <f t="shared" si="2647"/>
        <v>21:0227</v>
      </c>
      <c r="E17757" t="s">
        <v>69130</v>
      </c>
      <c r="F17757" t="s">
        <v>69131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11680</v>
      </c>
      <c r="N17757">
        <v>91</v>
      </c>
      <c r="O17757" t="s">
        <v>21</v>
      </c>
      <c r="P17757" t="s">
        <v>397</v>
      </c>
      <c r="Q17757" t="s">
        <v>392</v>
      </c>
    </row>
    <row r="17758" spans="1:17" hidden="1" x14ac:dyDescent="0.25">
      <c r="A17758" t="s">
        <v>69132</v>
      </c>
      <c r="B17758" t="s">
        <v>69133</v>
      </c>
      <c r="C17758" s="1" t="str">
        <f t="shared" si="2645"/>
        <v>21:0802</v>
      </c>
      <c r="D17758" s="1" t="str">
        <f t="shared" si="2647"/>
        <v>21:0227</v>
      </c>
      <c r="E17758" t="s">
        <v>69130</v>
      </c>
      <c r="F17758" t="s">
        <v>69134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11684</v>
      </c>
      <c r="N17758">
        <v>92</v>
      </c>
      <c r="O17758" t="s">
        <v>21</v>
      </c>
      <c r="P17758" t="s">
        <v>22</v>
      </c>
      <c r="Q17758" t="s">
        <v>522</v>
      </c>
    </row>
    <row r="17759" spans="1:17" hidden="1" x14ac:dyDescent="0.25">
      <c r="A17759" t="s">
        <v>69135</v>
      </c>
      <c r="B17759" t="s">
        <v>69136</v>
      </c>
      <c r="C17759" s="1" t="str">
        <f t="shared" si="2645"/>
        <v>21:0802</v>
      </c>
      <c r="D17759" s="1" t="str">
        <f t="shared" si="2647"/>
        <v>21:0227</v>
      </c>
      <c r="E17759" t="s">
        <v>69137</v>
      </c>
      <c r="F17759" t="s">
        <v>69138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11641</v>
      </c>
      <c r="N17759">
        <v>93</v>
      </c>
      <c r="O17759" t="s">
        <v>21</v>
      </c>
      <c r="P17759" t="s">
        <v>356</v>
      </c>
      <c r="Q17759" t="s">
        <v>29</v>
      </c>
    </row>
    <row r="17760" spans="1:17" hidden="1" x14ac:dyDescent="0.25">
      <c r="A17760" t="s">
        <v>69139</v>
      </c>
      <c r="B17760" t="s">
        <v>69140</v>
      </c>
      <c r="C17760" s="1" t="str">
        <f t="shared" si="2645"/>
        <v>21:0802</v>
      </c>
      <c r="D17760" s="1" t="str">
        <f t="shared" si="2647"/>
        <v>21:0227</v>
      </c>
      <c r="E17760" t="s">
        <v>69141</v>
      </c>
      <c r="F17760" t="s">
        <v>69142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11646</v>
      </c>
      <c r="N17760">
        <v>94</v>
      </c>
      <c r="O17760" t="s">
        <v>21</v>
      </c>
      <c r="P17760" t="s">
        <v>356</v>
      </c>
      <c r="Q17760" t="s">
        <v>29</v>
      </c>
    </row>
    <row r="17761" spans="1:17" hidden="1" x14ac:dyDescent="0.25">
      <c r="A17761" t="s">
        <v>69143</v>
      </c>
      <c r="B17761" t="s">
        <v>69144</v>
      </c>
      <c r="C17761" s="1" t="str">
        <f t="shared" si="2645"/>
        <v>21:0802</v>
      </c>
      <c r="D17761" s="1" t="str">
        <f t="shared" si="2647"/>
        <v>21:0227</v>
      </c>
      <c r="E17761" t="s">
        <v>69145</v>
      </c>
      <c r="F17761" t="s">
        <v>69146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11651</v>
      </c>
      <c r="N17761">
        <v>95</v>
      </c>
      <c r="O17761" t="s">
        <v>21</v>
      </c>
      <c r="P17761" t="s">
        <v>356</v>
      </c>
      <c r="Q17761" t="s">
        <v>29</v>
      </c>
    </row>
    <row r="17762" spans="1:17" hidden="1" x14ac:dyDescent="0.25">
      <c r="A17762" t="s">
        <v>69147</v>
      </c>
      <c r="B17762" t="s">
        <v>69148</v>
      </c>
      <c r="C17762" s="1" t="str">
        <f t="shared" si="2645"/>
        <v>21:0802</v>
      </c>
      <c r="D17762" s="1" t="str">
        <f t="shared" si="2647"/>
        <v>21:0227</v>
      </c>
      <c r="E17762" t="s">
        <v>69149</v>
      </c>
      <c r="F17762" t="s">
        <v>69150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11660</v>
      </c>
      <c r="N17762">
        <v>96</v>
      </c>
      <c r="O17762" t="s">
        <v>21</v>
      </c>
      <c r="P17762" t="s">
        <v>356</v>
      </c>
      <c r="Q17762" t="s">
        <v>392</v>
      </c>
    </row>
    <row r="17763" spans="1:17" hidden="1" x14ac:dyDescent="0.25">
      <c r="A17763" t="s">
        <v>69151</v>
      </c>
      <c r="B17763" t="s">
        <v>69152</v>
      </c>
      <c r="C17763" s="1" t="str">
        <f t="shared" si="2645"/>
        <v>21:0802</v>
      </c>
      <c r="D17763" s="1" t="str">
        <f t="shared" si="2647"/>
        <v>21:0227</v>
      </c>
      <c r="E17763" t="s">
        <v>69153</v>
      </c>
      <c r="F17763" t="s">
        <v>69154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11665</v>
      </c>
      <c r="N17763">
        <v>97</v>
      </c>
      <c r="O17763" t="s">
        <v>21</v>
      </c>
      <c r="P17763" t="s">
        <v>356</v>
      </c>
      <c r="Q17763" t="s">
        <v>93</v>
      </c>
    </row>
    <row r="17764" spans="1:17" hidden="1" x14ac:dyDescent="0.25">
      <c r="A17764" t="s">
        <v>69155</v>
      </c>
      <c r="B17764" t="s">
        <v>69156</v>
      </c>
      <c r="C17764" s="1" t="str">
        <f t="shared" si="2645"/>
        <v>21:0802</v>
      </c>
      <c r="D17764" s="1" t="str">
        <f t="shared" si="2647"/>
        <v>21:0227</v>
      </c>
      <c r="E17764" t="s">
        <v>69157</v>
      </c>
      <c r="F17764" t="s">
        <v>69158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11670</v>
      </c>
      <c r="N17764">
        <v>98</v>
      </c>
      <c r="O17764" t="s">
        <v>108</v>
      </c>
      <c r="P17764" t="s">
        <v>108</v>
      </c>
      <c r="Q17764" t="s">
        <v>108</v>
      </c>
    </row>
    <row r="17765" spans="1:17" hidden="1" x14ac:dyDescent="0.25">
      <c r="A17765" t="s">
        <v>69159</v>
      </c>
      <c r="B17765" t="s">
        <v>69160</v>
      </c>
      <c r="C17765" s="1" t="str">
        <f t="shared" si="2645"/>
        <v>21:0802</v>
      </c>
      <c r="D17765" s="1" t="str">
        <f t="shared" si="2647"/>
        <v>21:0227</v>
      </c>
      <c r="E17765" t="s">
        <v>69161</v>
      </c>
      <c r="F17765" t="s">
        <v>69162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11675</v>
      </c>
      <c r="N17765">
        <v>99</v>
      </c>
      <c r="O17765" t="s">
        <v>108</v>
      </c>
      <c r="P17765" t="s">
        <v>108</v>
      </c>
      <c r="Q17765" t="s">
        <v>108</v>
      </c>
    </row>
    <row r="17766" spans="1:17" hidden="1" x14ac:dyDescent="0.25">
      <c r="A17766" t="s">
        <v>69163</v>
      </c>
      <c r="B17766" t="s">
        <v>69164</v>
      </c>
      <c r="C17766" s="1" t="str">
        <f t="shared" si="2645"/>
        <v>21:0802</v>
      </c>
      <c r="D17766" s="1" t="str">
        <f t="shared" si="2647"/>
        <v>21:0227</v>
      </c>
      <c r="E17766" t="s">
        <v>69165</v>
      </c>
      <c r="F17766" t="s">
        <v>69166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11689</v>
      </c>
      <c r="N17766">
        <v>100</v>
      </c>
      <c r="O17766" t="s">
        <v>108</v>
      </c>
      <c r="P17766" t="s">
        <v>108</v>
      </c>
      <c r="Q17766" t="s">
        <v>108</v>
      </c>
    </row>
    <row r="17767" spans="1:17" hidden="1" x14ac:dyDescent="0.25">
      <c r="A17767" t="s">
        <v>69167</v>
      </c>
      <c r="B17767" t="s">
        <v>69168</v>
      </c>
      <c r="C17767" s="1" t="str">
        <f t="shared" si="2645"/>
        <v>21:0802</v>
      </c>
      <c r="D17767" s="1" t="str">
        <f t="shared" si="2647"/>
        <v>21:0227</v>
      </c>
      <c r="E17767" t="s">
        <v>69169</v>
      </c>
      <c r="F17767" t="s">
        <v>69170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11694</v>
      </c>
      <c r="N17767">
        <v>101</v>
      </c>
      <c r="O17767" t="s">
        <v>21</v>
      </c>
      <c r="P17767" t="s">
        <v>22</v>
      </c>
      <c r="Q17767" t="s">
        <v>46</v>
      </c>
    </row>
    <row r="17768" spans="1:17" hidden="1" x14ac:dyDescent="0.25">
      <c r="A17768" t="s">
        <v>69171</v>
      </c>
      <c r="B17768" t="s">
        <v>69172</v>
      </c>
      <c r="C17768" s="1" t="str">
        <f t="shared" si="2645"/>
        <v>21:0802</v>
      </c>
      <c r="D17768" s="1" t="str">
        <f t="shared" si="2647"/>
        <v>21:0227</v>
      </c>
      <c r="E17768" t="s">
        <v>69173</v>
      </c>
      <c r="F17768" t="s">
        <v>69174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11700</v>
      </c>
      <c r="N17768">
        <v>102</v>
      </c>
      <c r="O17768" t="s">
        <v>108</v>
      </c>
      <c r="P17768" t="s">
        <v>108</v>
      </c>
      <c r="Q17768" t="s">
        <v>108</v>
      </c>
    </row>
    <row r="17769" spans="1:17" hidden="1" x14ac:dyDescent="0.25">
      <c r="A17769" t="s">
        <v>69175</v>
      </c>
      <c r="B17769" t="s">
        <v>69176</v>
      </c>
      <c r="C17769" s="1" t="str">
        <f t="shared" si="2645"/>
        <v>21:0802</v>
      </c>
      <c r="D17769" s="1" t="str">
        <f t="shared" si="2647"/>
        <v>21:0227</v>
      </c>
      <c r="E17769" t="s">
        <v>69177</v>
      </c>
      <c r="F17769" t="s">
        <v>69178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11710</v>
      </c>
      <c r="N17769">
        <v>103</v>
      </c>
      <c r="O17769" t="s">
        <v>21</v>
      </c>
      <c r="P17769" t="s">
        <v>22</v>
      </c>
      <c r="Q17769" t="s">
        <v>23</v>
      </c>
    </row>
    <row r="17770" spans="1:17" hidden="1" x14ac:dyDescent="0.25">
      <c r="A17770" t="s">
        <v>69179</v>
      </c>
      <c r="B17770" t="s">
        <v>69180</v>
      </c>
      <c r="C17770" s="1" t="str">
        <f t="shared" si="2645"/>
        <v>21:0802</v>
      </c>
      <c r="D17770" s="1" t="str">
        <f t="shared" si="2647"/>
        <v>21:0227</v>
      </c>
      <c r="E17770" t="s">
        <v>69181</v>
      </c>
      <c r="F17770" t="s">
        <v>69182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11715</v>
      </c>
      <c r="N17770">
        <v>104</v>
      </c>
      <c r="O17770" t="s">
        <v>108</v>
      </c>
      <c r="P17770" t="s">
        <v>108</v>
      </c>
      <c r="Q17770" t="s">
        <v>108</v>
      </c>
    </row>
    <row r="17771" spans="1:17" hidden="1" x14ac:dyDescent="0.25">
      <c r="A17771" t="s">
        <v>69183</v>
      </c>
      <c r="B17771" t="s">
        <v>69184</v>
      </c>
      <c r="C17771" s="1" t="str">
        <f t="shared" si="2645"/>
        <v>21:0802</v>
      </c>
      <c r="D17771" s="1" t="str">
        <f t="shared" ref="D17771:D17802" si="2648">HYPERLINK("http://geochem.nrcan.gc.ca/cdogs/content/svy/svy210227_e.htm", "21:0227")</f>
        <v>21:0227</v>
      </c>
      <c r="E17771" t="s">
        <v>69185</v>
      </c>
      <c r="F17771" t="s">
        <v>69186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11720</v>
      </c>
      <c r="N17771">
        <v>105</v>
      </c>
      <c r="O17771" t="s">
        <v>108</v>
      </c>
      <c r="P17771" t="s">
        <v>108</v>
      </c>
      <c r="Q17771" t="s">
        <v>108</v>
      </c>
    </row>
    <row r="17772" spans="1:17" hidden="1" x14ac:dyDescent="0.25">
      <c r="A17772" t="s">
        <v>69187</v>
      </c>
      <c r="B17772" t="s">
        <v>69188</v>
      </c>
      <c r="C17772" s="1" t="str">
        <f t="shared" si="2645"/>
        <v>21:0802</v>
      </c>
      <c r="D17772" s="1" t="str">
        <f t="shared" si="2648"/>
        <v>21:0227</v>
      </c>
      <c r="E17772" t="s">
        <v>69189</v>
      </c>
      <c r="F17772" t="s">
        <v>69190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11725</v>
      </c>
      <c r="N17772">
        <v>106</v>
      </c>
      <c r="O17772" t="s">
        <v>588</v>
      </c>
      <c r="P17772" t="s">
        <v>356</v>
      </c>
      <c r="Q17772" t="s">
        <v>398</v>
      </c>
    </row>
    <row r="17773" spans="1:17" hidden="1" x14ac:dyDescent="0.25">
      <c r="A17773" t="s">
        <v>69191</v>
      </c>
      <c r="B17773" t="s">
        <v>69192</v>
      </c>
      <c r="C17773" s="1" t="str">
        <f t="shared" si="2645"/>
        <v>21:0802</v>
      </c>
      <c r="D17773" s="1" t="str">
        <f t="shared" si="2648"/>
        <v>21:0227</v>
      </c>
      <c r="E17773" t="s">
        <v>69193</v>
      </c>
      <c r="F17773" t="s">
        <v>69194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11730</v>
      </c>
      <c r="N17773">
        <v>107</v>
      </c>
      <c r="O17773" t="s">
        <v>21</v>
      </c>
      <c r="P17773" t="s">
        <v>356</v>
      </c>
      <c r="Q17773" t="s">
        <v>35</v>
      </c>
    </row>
    <row r="17774" spans="1:17" hidden="1" x14ac:dyDescent="0.25">
      <c r="A17774" t="s">
        <v>69195</v>
      </c>
      <c r="B17774" t="s">
        <v>69196</v>
      </c>
      <c r="C17774" s="1" t="str">
        <f t="shared" si="2645"/>
        <v>21:0802</v>
      </c>
      <c r="D17774" s="1" t="str">
        <f t="shared" si="2648"/>
        <v>21:0227</v>
      </c>
      <c r="E17774" t="s">
        <v>69197</v>
      </c>
      <c r="F17774" t="s">
        <v>69198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12803</v>
      </c>
      <c r="N17774">
        <v>108</v>
      </c>
      <c r="O17774" t="s">
        <v>21</v>
      </c>
      <c r="P17774" t="s">
        <v>356</v>
      </c>
      <c r="Q17774" t="s">
        <v>522</v>
      </c>
    </row>
    <row r="17775" spans="1:17" hidden="1" x14ac:dyDescent="0.25">
      <c r="A17775" t="s">
        <v>69199</v>
      </c>
      <c r="B17775" t="s">
        <v>69200</v>
      </c>
      <c r="C17775" s="1" t="str">
        <f t="shared" si="2645"/>
        <v>21:0802</v>
      </c>
      <c r="D17775" s="1" t="str">
        <f t="shared" si="2648"/>
        <v>21:0227</v>
      </c>
      <c r="E17775" t="s">
        <v>69201</v>
      </c>
      <c r="F17775" t="s">
        <v>69202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11680</v>
      </c>
      <c r="N17775">
        <v>109</v>
      </c>
      <c r="O17775" t="s">
        <v>21</v>
      </c>
      <c r="P17775" t="s">
        <v>583</v>
      </c>
      <c r="Q17775" t="s">
        <v>71</v>
      </c>
    </row>
    <row r="17776" spans="1:17" hidden="1" x14ac:dyDescent="0.25">
      <c r="A17776" t="s">
        <v>69203</v>
      </c>
      <c r="B17776" t="s">
        <v>69204</v>
      </c>
      <c r="C17776" s="1" t="str">
        <f t="shared" si="2645"/>
        <v>21:0802</v>
      </c>
      <c r="D17776" s="1" t="str">
        <f t="shared" si="2648"/>
        <v>21:0227</v>
      </c>
      <c r="E17776" t="s">
        <v>69201</v>
      </c>
      <c r="F17776" t="s">
        <v>69205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11684</v>
      </c>
      <c r="N17776">
        <v>110</v>
      </c>
      <c r="O17776" t="s">
        <v>21</v>
      </c>
      <c r="P17776" t="s">
        <v>356</v>
      </c>
      <c r="Q17776" t="s">
        <v>198</v>
      </c>
    </row>
    <row r="17777" spans="1:17" hidden="1" x14ac:dyDescent="0.25">
      <c r="A17777" t="s">
        <v>69206</v>
      </c>
      <c r="B17777" t="s">
        <v>69207</v>
      </c>
      <c r="C17777" s="1" t="str">
        <f t="shared" si="2645"/>
        <v>21:0802</v>
      </c>
      <c r="D17777" s="1" t="str">
        <f t="shared" si="2648"/>
        <v>21:0227</v>
      </c>
      <c r="E17777" t="s">
        <v>69208</v>
      </c>
      <c r="F17777" t="s">
        <v>69209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11641</v>
      </c>
      <c r="N17777">
        <v>111</v>
      </c>
      <c r="O17777" t="s">
        <v>21</v>
      </c>
      <c r="P17777" t="s">
        <v>22</v>
      </c>
      <c r="Q17777" t="s">
        <v>198</v>
      </c>
    </row>
    <row r="17778" spans="1:17" hidden="1" x14ac:dyDescent="0.25">
      <c r="A17778" t="s">
        <v>69210</v>
      </c>
      <c r="B17778" t="s">
        <v>69211</v>
      </c>
      <c r="C17778" s="1" t="str">
        <f t="shared" si="2645"/>
        <v>21:0802</v>
      </c>
      <c r="D17778" s="1" t="str">
        <f t="shared" si="2648"/>
        <v>21:0227</v>
      </c>
      <c r="E17778" t="s">
        <v>69212</v>
      </c>
      <c r="F17778" t="s">
        <v>69213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11646</v>
      </c>
      <c r="N17778">
        <v>112</v>
      </c>
      <c r="O17778" t="s">
        <v>21</v>
      </c>
      <c r="P17778" t="s">
        <v>356</v>
      </c>
      <c r="Q17778" t="s">
        <v>46</v>
      </c>
    </row>
    <row r="17779" spans="1:17" hidden="1" x14ac:dyDescent="0.25">
      <c r="A17779" t="s">
        <v>69214</v>
      </c>
      <c r="B17779" t="s">
        <v>69215</v>
      </c>
      <c r="C17779" s="1" t="str">
        <f t="shared" si="2645"/>
        <v>21:0802</v>
      </c>
      <c r="D17779" s="1" t="str">
        <f t="shared" si="2648"/>
        <v>21:0227</v>
      </c>
      <c r="E17779" t="s">
        <v>69216</v>
      </c>
      <c r="F17779" t="s">
        <v>69217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11651</v>
      </c>
      <c r="N17779">
        <v>113</v>
      </c>
      <c r="O17779" t="s">
        <v>21</v>
      </c>
      <c r="P17779" t="s">
        <v>45</v>
      </c>
      <c r="Q17779" t="s">
        <v>29</v>
      </c>
    </row>
    <row r="17780" spans="1:17" hidden="1" x14ac:dyDescent="0.25">
      <c r="A17780" t="s">
        <v>69218</v>
      </c>
      <c r="B17780" t="s">
        <v>69219</v>
      </c>
      <c r="C17780" s="1" t="str">
        <f t="shared" si="2645"/>
        <v>21:0802</v>
      </c>
      <c r="D17780" s="1" t="str">
        <f t="shared" si="2648"/>
        <v>21:0227</v>
      </c>
      <c r="E17780" t="s">
        <v>69220</v>
      </c>
      <c r="F17780" t="s">
        <v>69221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11660</v>
      </c>
      <c r="N17780">
        <v>114</v>
      </c>
      <c r="O17780" t="s">
        <v>108</v>
      </c>
      <c r="P17780" t="s">
        <v>108</v>
      </c>
      <c r="Q17780" t="s">
        <v>108</v>
      </c>
    </row>
    <row r="17781" spans="1:17" hidden="1" x14ac:dyDescent="0.25">
      <c r="A17781" t="s">
        <v>69222</v>
      </c>
      <c r="B17781" t="s">
        <v>69223</v>
      </c>
      <c r="C17781" s="1" t="str">
        <f t="shared" si="2645"/>
        <v>21:0802</v>
      </c>
      <c r="D17781" s="1" t="str">
        <f t="shared" si="2648"/>
        <v>21:0227</v>
      </c>
      <c r="E17781" t="s">
        <v>69224</v>
      </c>
      <c r="F17781" t="s">
        <v>69225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11665</v>
      </c>
      <c r="N17781">
        <v>115</v>
      </c>
      <c r="O17781" t="s">
        <v>21</v>
      </c>
      <c r="P17781" t="s">
        <v>45</v>
      </c>
      <c r="Q17781" t="s">
        <v>23</v>
      </c>
    </row>
    <row r="17782" spans="1:17" hidden="1" x14ac:dyDescent="0.25">
      <c r="A17782" t="s">
        <v>69226</v>
      </c>
      <c r="B17782" t="s">
        <v>69227</v>
      </c>
      <c r="C17782" s="1" t="str">
        <f t="shared" si="2645"/>
        <v>21:0802</v>
      </c>
      <c r="D17782" s="1" t="str">
        <f t="shared" si="2648"/>
        <v>21:0227</v>
      </c>
      <c r="E17782" t="s">
        <v>69228</v>
      </c>
      <c r="F17782" t="s">
        <v>69229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11670</v>
      </c>
      <c r="N17782">
        <v>116</v>
      </c>
      <c r="O17782" t="s">
        <v>101</v>
      </c>
      <c r="P17782" t="s">
        <v>356</v>
      </c>
      <c r="Q17782" t="s">
        <v>365</v>
      </c>
    </row>
    <row r="17783" spans="1:17" hidden="1" x14ac:dyDescent="0.25">
      <c r="A17783" t="s">
        <v>69230</v>
      </c>
      <c r="B17783" t="s">
        <v>69231</v>
      </c>
      <c r="C17783" s="1" t="str">
        <f t="shared" si="2645"/>
        <v>21:0802</v>
      </c>
      <c r="D17783" s="1" t="str">
        <f t="shared" si="2648"/>
        <v>21:0227</v>
      </c>
      <c r="E17783" t="s">
        <v>69232</v>
      </c>
      <c r="F17783" t="s">
        <v>69233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11675</v>
      </c>
      <c r="N17783">
        <v>117</v>
      </c>
      <c r="O17783" t="s">
        <v>21</v>
      </c>
      <c r="P17783" t="s">
        <v>356</v>
      </c>
      <c r="Q17783" t="s">
        <v>365</v>
      </c>
    </row>
    <row r="17784" spans="1:17" hidden="1" x14ac:dyDescent="0.25">
      <c r="A17784" t="s">
        <v>69234</v>
      </c>
      <c r="B17784" t="s">
        <v>69235</v>
      </c>
      <c r="C17784" s="1" t="str">
        <f t="shared" si="2645"/>
        <v>21:0802</v>
      </c>
      <c r="D17784" s="1" t="str">
        <f t="shared" si="2648"/>
        <v>21:0227</v>
      </c>
      <c r="E17784" t="s">
        <v>69236</v>
      </c>
      <c r="F17784" t="s">
        <v>69237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11689</v>
      </c>
      <c r="N17784">
        <v>118</v>
      </c>
      <c r="O17784" t="s">
        <v>21</v>
      </c>
      <c r="P17784" t="s">
        <v>45</v>
      </c>
      <c r="Q17784" t="s">
        <v>35</v>
      </c>
    </row>
    <row r="17785" spans="1:17" hidden="1" x14ac:dyDescent="0.25">
      <c r="A17785" t="s">
        <v>69238</v>
      </c>
      <c r="B17785" t="s">
        <v>69239</v>
      </c>
      <c r="C17785" s="1" t="str">
        <f t="shared" si="2645"/>
        <v>21:0802</v>
      </c>
      <c r="D17785" s="1" t="str">
        <f t="shared" si="2648"/>
        <v>21:0227</v>
      </c>
      <c r="E17785" t="s">
        <v>69240</v>
      </c>
      <c r="F17785" t="s">
        <v>69241</v>
      </c>
      <c r="H17785">
        <v>45.392161999999999</v>
      </c>
      <c r="I17785">
        <v>-67.2312534</v>
      </c>
      <c r="J17785" s="1" t="str">
        <f t="shared" ref="J17785:J17848" si="2649">HYPERLINK("http://geochem.nrcan.gc.ca/cdogs/content/kwd/kwd020018_e.htm", "Fluid (stream)")</f>
        <v>Fluid (stream)</v>
      </c>
      <c r="K17785" s="1" t="str">
        <f t="shared" ref="K17785:K17848" si="2650">HYPERLINK("http://geochem.nrcan.gc.ca/cdogs/content/kwd/kwd080007_e.htm", "Untreated Water")</f>
        <v>Untreated Water</v>
      </c>
      <c r="L17785">
        <v>7</v>
      </c>
      <c r="M17785" t="s">
        <v>11694</v>
      </c>
      <c r="N17785">
        <v>119</v>
      </c>
      <c r="O17785" t="s">
        <v>21</v>
      </c>
      <c r="P17785" t="s">
        <v>45</v>
      </c>
      <c r="Q17785" t="s">
        <v>365</v>
      </c>
    </row>
    <row r="17786" spans="1:17" hidden="1" x14ac:dyDescent="0.25">
      <c r="A17786" t="s">
        <v>69242</v>
      </c>
      <c r="B17786" t="s">
        <v>69243</v>
      </c>
      <c r="C17786" s="1" t="str">
        <f t="shared" si="2645"/>
        <v>21:0802</v>
      </c>
      <c r="D17786" s="1" t="str">
        <f t="shared" si="2648"/>
        <v>21:0227</v>
      </c>
      <c r="E17786" t="s">
        <v>69244</v>
      </c>
      <c r="F17786" t="s">
        <v>69245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11700</v>
      </c>
      <c r="N17786">
        <v>120</v>
      </c>
      <c r="O17786" t="s">
        <v>21</v>
      </c>
      <c r="P17786" t="s">
        <v>356</v>
      </c>
      <c r="Q17786" t="s">
        <v>23</v>
      </c>
    </row>
    <row r="17787" spans="1:17" hidden="1" x14ac:dyDescent="0.25">
      <c r="A17787" t="s">
        <v>69246</v>
      </c>
      <c r="B17787" t="s">
        <v>69247</v>
      </c>
      <c r="C17787" s="1" t="str">
        <f t="shared" si="2645"/>
        <v>21:0802</v>
      </c>
      <c r="D17787" s="1" t="str">
        <f t="shared" si="2648"/>
        <v>21:0227</v>
      </c>
      <c r="E17787" t="s">
        <v>69248</v>
      </c>
      <c r="F17787" t="s">
        <v>69249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11710</v>
      </c>
      <c r="N17787">
        <v>121</v>
      </c>
      <c r="O17787" t="s">
        <v>21</v>
      </c>
      <c r="P17787" t="s">
        <v>45</v>
      </c>
      <c r="Q17787" t="s">
        <v>52</v>
      </c>
    </row>
    <row r="17788" spans="1:17" hidden="1" x14ac:dyDescent="0.25">
      <c r="A17788" t="s">
        <v>69250</v>
      </c>
      <c r="B17788" t="s">
        <v>69251</v>
      </c>
      <c r="C17788" s="1" t="str">
        <f t="shared" si="2645"/>
        <v>21:0802</v>
      </c>
      <c r="D17788" s="1" t="str">
        <f t="shared" si="2648"/>
        <v>21:0227</v>
      </c>
      <c r="E17788" t="s">
        <v>69252</v>
      </c>
      <c r="F17788" t="s">
        <v>69253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11715</v>
      </c>
      <c r="N17788">
        <v>122</v>
      </c>
      <c r="O17788" t="s">
        <v>108</v>
      </c>
      <c r="P17788" t="s">
        <v>108</v>
      </c>
      <c r="Q17788" t="s">
        <v>108</v>
      </c>
    </row>
    <row r="17789" spans="1:17" hidden="1" x14ac:dyDescent="0.25">
      <c r="A17789" t="s">
        <v>69254</v>
      </c>
      <c r="B17789" t="s">
        <v>69255</v>
      </c>
      <c r="C17789" s="1" t="str">
        <f t="shared" si="2645"/>
        <v>21:0802</v>
      </c>
      <c r="D17789" s="1" t="str">
        <f t="shared" si="2648"/>
        <v>21:0227</v>
      </c>
      <c r="E17789" t="s">
        <v>69256</v>
      </c>
      <c r="F17789" t="s">
        <v>69257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11720</v>
      </c>
      <c r="N17789">
        <v>123</v>
      </c>
      <c r="O17789" t="s">
        <v>21</v>
      </c>
      <c r="P17789" t="s">
        <v>45</v>
      </c>
      <c r="Q17789" t="s">
        <v>71</v>
      </c>
    </row>
    <row r="17790" spans="1:17" hidden="1" x14ac:dyDescent="0.25">
      <c r="A17790" t="s">
        <v>69258</v>
      </c>
      <c r="B17790" t="s">
        <v>69259</v>
      </c>
      <c r="C17790" s="1" t="str">
        <f t="shared" si="2645"/>
        <v>21:0802</v>
      </c>
      <c r="D17790" s="1" t="str">
        <f t="shared" si="2648"/>
        <v>21:0227</v>
      </c>
      <c r="E17790" t="s">
        <v>69260</v>
      </c>
      <c r="F17790" t="s">
        <v>69261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11725</v>
      </c>
      <c r="N17790">
        <v>124</v>
      </c>
      <c r="O17790" t="s">
        <v>21</v>
      </c>
      <c r="P17790" t="s">
        <v>45</v>
      </c>
      <c r="Q17790" t="s">
        <v>522</v>
      </c>
    </row>
    <row r="17791" spans="1:17" hidden="1" x14ac:dyDescent="0.25">
      <c r="A17791" t="s">
        <v>69262</v>
      </c>
      <c r="B17791" t="s">
        <v>69263</v>
      </c>
      <c r="C17791" s="1" t="str">
        <f t="shared" si="2645"/>
        <v>21:0802</v>
      </c>
      <c r="D17791" s="1" t="str">
        <f t="shared" si="2648"/>
        <v>21:0227</v>
      </c>
      <c r="E17791" t="s">
        <v>69264</v>
      </c>
      <c r="F17791" t="s">
        <v>69265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11730</v>
      </c>
      <c r="N17791">
        <v>125</v>
      </c>
      <c r="O17791" t="s">
        <v>21</v>
      </c>
      <c r="P17791" t="s">
        <v>45</v>
      </c>
      <c r="Q17791" t="s">
        <v>392</v>
      </c>
    </row>
    <row r="17792" spans="1:17" hidden="1" x14ac:dyDescent="0.25">
      <c r="A17792" t="s">
        <v>69266</v>
      </c>
      <c r="B17792" t="s">
        <v>69267</v>
      </c>
      <c r="C17792" s="1" t="str">
        <f t="shared" si="2645"/>
        <v>21:0802</v>
      </c>
      <c r="D17792" s="1" t="str">
        <f t="shared" si="2648"/>
        <v>21:0227</v>
      </c>
      <c r="E17792" t="s">
        <v>69268</v>
      </c>
      <c r="F17792" t="s">
        <v>69269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12803</v>
      </c>
      <c r="N17792">
        <v>126</v>
      </c>
      <c r="O17792" t="s">
        <v>21</v>
      </c>
      <c r="P17792" t="s">
        <v>45</v>
      </c>
      <c r="Q17792" t="s">
        <v>35</v>
      </c>
    </row>
    <row r="17793" spans="1:17" hidden="1" x14ac:dyDescent="0.25">
      <c r="A17793" t="s">
        <v>69270</v>
      </c>
      <c r="B17793" t="s">
        <v>69271</v>
      </c>
      <c r="C17793" s="1" t="str">
        <f t="shared" si="2645"/>
        <v>21:0802</v>
      </c>
      <c r="D17793" s="1" t="str">
        <f t="shared" si="2648"/>
        <v>21:0227</v>
      </c>
      <c r="E17793" t="s">
        <v>69272</v>
      </c>
      <c r="F17793" t="s">
        <v>69273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11680</v>
      </c>
      <c r="N17793">
        <v>127</v>
      </c>
      <c r="O17793" t="s">
        <v>21</v>
      </c>
      <c r="P17793" t="s">
        <v>583</v>
      </c>
      <c r="Q17793" t="s">
        <v>35</v>
      </c>
    </row>
    <row r="17794" spans="1:17" hidden="1" x14ac:dyDescent="0.25">
      <c r="A17794" t="s">
        <v>69274</v>
      </c>
      <c r="B17794" t="s">
        <v>69275</v>
      </c>
      <c r="C17794" s="1" t="str">
        <f t="shared" si="2645"/>
        <v>21:0802</v>
      </c>
      <c r="D17794" s="1" t="str">
        <f t="shared" si="2648"/>
        <v>21:0227</v>
      </c>
      <c r="E17794" t="s">
        <v>69272</v>
      </c>
      <c r="F17794" t="s">
        <v>69276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11684</v>
      </c>
      <c r="N17794">
        <v>128</v>
      </c>
      <c r="O17794" t="s">
        <v>21</v>
      </c>
      <c r="P17794" t="s">
        <v>583</v>
      </c>
      <c r="Q17794" t="s">
        <v>35</v>
      </c>
    </row>
    <row r="17795" spans="1:17" hidden="1" x14ac:dyDescent="0.25">
      <c r="A17795" t="s">
        <v>69277</v>
      </c>
      <c r="B17795" t="s">
        <v>69278</v>
      </c>
      <c r="C17795" s="1" t="str">
        <f t="shared" ref="C17795:C17858" si="2651">HYPERLINK("http://geochem.nrcan.gc.ca/cdogs/content/bdl/bdl210802_e.htm", "21:0802")</f>
        <v>21:0802</v>
      </c>
      <c r="D17795" s="1" t="str">
        <f t="shared" si="2648"/>
        <v>21:0227</v>
      </c>
      <c r="E17795" t="s">
        <v>69279</v>
      </c>
      <c r="F17795" t="s">
        <v>69280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11641</v>
      </c>
      <c r="N17795">
        <v>129</v>
      </c>
      <c r="O17795" t="s">
        <v>21</v>
      </c>
      <c r="P17795" t="s">
        <v>356</v>
      </c>
      <c r="Q17795" t="s">
        <v>46</v>
      </c>
    </row>
    <row r="17796" spans="1:17" hidden="1" x14ac:dyDescent="0.25">
      <c r="A17796" t="s">
        <v>69281</v>
      </c>
      <c r="B17796" t="s">
        <v>69282</v>
      </c>
      <c r="C17796" s="1" t="str">
        <f t="shared" si="2651"/>
        <v>21:0802</v>
      </c>
      <c r="D17796" s="1" t="str">
        <f t="shared" si="2648"/>
        <v>21:0227</v>
      </c>
      <c r="E17796" t="s">
        <v>69283</v>
      </c>
      <c r="F17796" t="s">
        <v>69284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11646</v>
      </c>
      <c r="N17796">
        <v>130</v>
      </c>
      <c r="O17796" t="s">
        <v>21</v>
      </c>
      <c r="P17796" t="s">
        <v>22</v>
      </c>
      <c r="Q17796" t="s">
        <v>59</v>
      </c>
    </row>
    <row r="17797" spans="1:17" hidden="1" x14ac:dyDescent="0.25">
      <c r="A17797" t="s">
        <v>69285</v>
      </c>
      <c r="B17797" t="s">
        <v>69286</v>
      </c>
      <c r="C17797" s="1" t="str">
        <f t="shared" si="2651"/>
        <v>21:0802</v>
      </c>
      <c r="D17797" s="1" t="str">
        <f t="shared" si="2648"/>
        <v>21:0227</v>
      </c>
      <c r="E17797" t="s">
        <v>69287</v>
      </c>
      <c r="F17797" t="s">
        <v>69288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11651</v>
      </c>
      <c r="N17797">
        <v>131</v>
      </c>
      <c r="O17797" t="s">
        <v>21</v>
      </c>
      <c r="P17797" t="s">
        <v>356</v>
      </c>
      <c r="Q17797" t="s">
        <v>59</v>
      </c>
    </row>
    <row r="17798" spans="1:17" hidden="1" x14ac:dyDescent="0.25">
      <c r="A17798" t="s">
        <v>69289</v>
      </c>
      <c r="B17798" t="s">
        <v>69290</v>
      </c>
      <c r="C17798" s="1" t="str">
        <f t="shared" si="2651"/>
        <v>21:0802</v>
      </c>
      <c r="D17798" s="1" t="str">
        <f t="shared" si="2648"/>
        <v>21:0227</v>
      </c>
      <c r="E17798" t="s">
        <v>69291</v>
      </c>
      <c r="F17798" t="s">
        <v>69292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11660</v>
      </c>
      <c r="N17798">
        <v>132</v>
      </c>
      <c r="O17798" t="s">
        <v>21</v>
      </c>
      <c r="P17798" t="s">
        <v>22</v>
      </c>
      <c r="Q17798" t="s">
        <v>23</v>
      </c>
    </row>
    <row r="17799" spans="1:17" hidden="1" x14ac:dyDescent="0.25">
      <c r="A17799" t="s">
        <v>69293</v>
      </c>
      <c r="B17799" t="s">
        <v>69294</v>
      </c>
      <c r="C17799" s="1" t="str">
        <f t="shared" si="2651"/>
        <v>21:0802</v>
      </c>
      <c r="D17799" s="1" t="str">
        <f t="shared" si="2648"/>
        <v>21:0227</v>
      </c>
      <c r="E17799" t="s">
        <v>69295</v>
      </c>
      <c r="F17799" t="s">
        <v>69296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11665</v>
      </c>
      <c r="N17799">
        <v>133</v>
      </c>
      <c r="O17799" t="s">
        <v>21</v>
      </c>
      <c r="P17799" t="s">
        <v>356</v>
      </c>
      <c r="Q17799" t="s">
        <v>35</v>
      </c>
    </row>
    <row r="17800" spans="1:17" hidden="1" x14ac:dyDescent="0.25">
      <c r="A17800" t="s">
        <v>69297</v>
      </c>
      <c r="B17800" t="s">
        <v>69298</v>
      </c>
      <c r="C17800" s="1" t="str">
        <f t="shared" si="2651"/>
        <v>21:0802</v>
      </c>
      <c r="D17800" s="1" t="str">
        <f t="shared" si="2648"/>
        <v>21:0227</v>
      </c>
      <c r="E17800" t="s">
        <v>69299</v>
      </c>
      <c r="F17800" t="s">
        <v>69300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11670</v>
      </c>
      <c r="N17800">
        <v>134</v>
      </c>
      <c r="O17800" t="s">
        <v>21</v>
      </c>
      <c r="P17800" t="s">
        <v>356</v>
      </c>
      <c r="Q17800" t="s">
        <v>198</v>
      </c>
    </row>
    <row r="17801" spans="1:17" hidden="1" x14ac:dyDescent="0.25">
      <c r="A17801" t="s">
        <v>69301</v>
      </c>
      <c r="B17801" t="s">
        <v>69302</v>
      </c>
      <c r="C17801" s="1" t="str">
        <f t="shared" si="2651"/>
        <v>21:0802</v>
      </c>
      <c r="D17801" s="1" t="str">
        <f t="shared" si="2648"/>
        <v>21:0227</v>
      </c>
      <c r="E17801" t="s">
        <v>69303</v>
      </c>
      <c r="F17801" t="s">
        <v>69304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11675</v>
      </c>
      <c r="N17801">
        <v>135</v>
      </c>
      <c r="O17801" t="s">
        <v>21</v>
      </c>
      <c r="P17801" t="s">
        <v>45</v>
      </c>
      <c r="Q17801" t="s">
        <v>198</v>
      </c>
    </row>
    <row r="17802" spans="1:17" hidden="1" x14ac:dyDescent="0.25">
      <c r="A17802" t="s">
        <v>69305</v>
      </c>
      <c r="B17802" t="s">
        <v>69306</v>
      </c>
      <c r="C17802" s="1" t="str">
        <f t="shared" si="2651"/>
        <v>21:0802</v>
      </c>
      <c r="D17802" s="1" t="str">
        <f t="shared" si="2648"/>
        <v>21:0227</v>
      </c>
      <c r="E17802" t="s">
        <v>69307</v>
      </c>
      <c r="F17802" t="s">
        <v>69308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11689</v>
      </c>
      <c r="N17802">
        <v>136</v>
      </c>
      <c r="O17802" t="s">
        <v>108</v>
      </c>
      <c r="P17802" t="s">
        <v>108</v>
      </c>
      <c r="Q17802" t="s">
        <v>108</v>
      </c>
    </row>
    <row r="17803" spans="1:17" hidden="1" x14ac:dyDescent="0.25">
      <c r="A17803" t="s">
        <v>69309</v>
      </c>
      <c r="B17803" t="s">
        <v>69310</v>
      </c>
      <c r="C17803" s="1" t="str">
        <f t="shared" si="2651"/>
        <v>21:0802</v>
      </c>
      <c r="D17803" s="1" t="str">
        <f t="shared" ref="D17803:D17834" si="2652">HYPERLINK("http://geochem.nrcan.gc.ca/cdogs/content/svy/svy210227_e.htm", "21:0227")</f>
        <v>21:0227</v>
      </c>
      <c r="E17803" t="s">
        <v>69311</v>
      </c>
      <c r="F17803" t="s">
        <v>69312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11694</v>
      </c>
      <c r="N17803">
        <v>137</v>
      </c>
      <c r="O17803" t="s">
        <v>21</v>
      </c>
      <c r="P17803" t="s">
        <v>45</v>
      </c>
      <c r="Q17803" t="s">
        <v>6243</v>
      </c>
    </row>
    <row r="17804" spans="1:17" hidden="1" x14ac:dyDescent="0.25">
      <c r="A17804" t="s">
        <v>69313</v>
      </c>
      <c r="B17804" t="s">
        <v>69314</v>
      </c>
      <c r="C17804" s="1" t="str">
        <f t="shared" si="2651"/>
        <v>21:0802</v>
      </c>
      <c r="D17804" s="1" t="str">
        <f t="shared" si="2652"/>
        <v>21:0227</v>
      </c>
      <c r="E17804" t="s">
        <v>69315</v>
      </c>
      <c r="F17804" t="s">
        <v>69316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11700</v>
      </c>
      <c r="N17804">
        <v>138</v>
      </c>
      <c r="O17804" t="s">
        <v>21</v>
      </c>
      <c r="P17804" t="s">
        <v>356</v>
      </c>
      <c r="Q17804" t="s">
        <v>392</v>
      </c>
    </row>
    <row r="17805" spans="1:17" hidden="1" x14ac:dyDescent="0.25">
      <c r="A17805" t="s">
        <v>69317</v>
      </c>
      <c r="B17805" t="s">
        <v>69318</v>
      </c>
      <c r="C17805" s="1" t="str">
        <f t="shared" si="2651"/>
        <v>21:0802</v>
      </c>
      <c r="D17805" s="1" t="str">
        <f t="shared" si="2652"/>
        <v>21:0227</v>
      </c>
      <c r="E17805" t="s">
        <v>69319</v>
      </c>
      <c r="F17805" t="s">
        <v>69320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11710</v>
      </c>
      <c r="N17805">
        <v>139</v>
      </c>
      <c r="O17805" t="s">
        <v>21</v>
      </c>
      <c r="P17805" t="s">
        <v>45</v>
      </c>
      <c r="Q17805" t="s">
        <v>365</v>
      </c>
    </row>
    <row r="17806" spans="1:17" hidden="1" x14ac:dyDescent="0.25">
      <c r="A17806" t="s">
        <v>69321</v>
      </c>
      <c r="B17806" t="s">
        <v>69322</v>
      </c>
      <c r="C17806" s="1" t="str">
        <f t="shared" si="2651"/>
        <v>21:0802</v>
      </c>
      <c r="D17806" s="1" t="str">
        <f t="shared" si="2652"/>
        <v>21:0227</v>
      </c>
      <c r="E17806" t="s">
        <v>69323</v>
      </c>
      <c r="F17806" t="s">
        <v>69324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11715</v>
      </c>
      <c r="N17806">
        <v>140</v>
      </c>
      <c r="O17806" t="s">
        <v>21</v>
      </c>
      <c r="P17806" t="s">
        <v>356</v>
      </c>
      <c r="Q17806" t="s">
        <v>46</v>
      </c>
    </row>
    <row r="17807" spans="1:17" hidden="1" x14ac:dyDescent="0.25">
      <c r="A17807" t="s">
        <v>69325</v>
      </c>
      <c r="B17807" t="s">
        <v>69326</v>
      </c>
      <c r="C17807" s="1" t="str">
        <f t="shared" si="2651"/>
        <v>21:0802</v>
      </c>
      <c r="D17807" s="1" t="str">
        <f t="shared" si="2652"/>
        <v>21:0227</v>
      </c>
      <c r="E17807" t="s">
        <v>69327</v>
      </c>
      <c r="F17807" t="s">
        <v>69328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11720</v>
      </c>
      <c r="N17807">
        <v>141</v>
      </c>
      <c r="O17807" t="s">
        <v>21</v>
      </c>
      <c r="P17807" t="s">
        <v>45</v>
      </c>
      <c r="Q17807" t="s">
        <v>93</v>
      </c>
    </row>
    <row r="17808" spans="1:17" hidden="1" x14ac:dyDescent="0.25">
      <c r="A17808" t="s">
        <v>69329</v>
      </c>
      <c r="B17808" t="s">
        <v>69330</v>
      </c>
      <c r="C17808" s="1" t="str">
        <f t="shared" si="2651"/>
        <v>21:0802</v>
      </c>
      <c r="D17808" s="1" t="str">
        <f t="shared" si="2652"/>
        <v>21:0227</v>
      </c>
      <c r="E17808" t="s">
        <v>69331</v>
      </c>
      <c r="F17808" t="s">
        <v>69332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11725</v>
      </c>
      <c r="N17808">
        <v>142</v>
      </c>
      <c r="O17808" t="s">
        <v>21</v>
      </c>
      <c r="P17808" t="s">
        <v>45</v>
      </c>
      <c r="Q17808" t="s">
        <v>93</v>
      </c>
    </row>
    <row r="17809" spans="1:17" hidden="1" x14ac:dyDescent="0.25">
      <c r="A17809" t="s">
        <v>69333</v>
      </c>
      <c r="B17809" t="s">
        <v>69334</v>
      </c>
      <c r="C17809" s="1" t="str">
        <f t="shared" si="2651"/>
        <v>21:0802</v>
      </c>
      <c r="D17809" s="1" t="str">
        <f t="shared" si="2652"/>
        <v>21:0227</v>
      </c>
      <c r="E17809" t="s">
        <v>69335</v>
      </c>
      <c r="F17809" t="s">
        <v>69336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11730</v>
      </c>
      <c r="N17809">
        <v>143</v>
      </c>
      <c r="O17809" t="s">
        <v>21</v>
      </c>
      <c r="P17809" t="s">
        <v>45</v>
      </c>
      <c r="Q17809" t="s">
        <v>46</v>
      </c>
    </row>
    <row r="17810" spans="1:17" hidden="1" x14ac:dyDescent="0.25">
      <c r="A17810" t="s">
        <v>69337</v>
      </c>
      <c r="B17810" t="s">
        <v>69338</v>
      </c>
      <c r="C17810" s="1" t="str">
        <f t="shared" si="2651"/>
        <v>21:0802</v>
      </c>
      <c r="D17810" s="1" t="str">
        <f t="shared" si="2652"/>
        <v>21:0227</v>
      </c>
      <c r="E17810" t="s">
        <v>69339</v>
      </c>
      <c r="F17810" t="s">
        <v>69340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12803</v>
      </c>
      <c r="N17810">
        <v>144</v>
      </c>
      <c r="O17810" t="s">
        <v>21</v>
      </c>
      <c r="P17810" t="s">
        <v>356</v>
      </c>
      <c r="Q17810" t="s">
        <v>46</v>
      </c>
    </row>
    <row r="17811" spans="1:17" hidden="1" x14ac:dyDescent="0.25">
      <c r="A17811" t="s">
        <v>69341</v>
      </c>
      <c r="B17811" t="s">
        <v>69342</v>
      </c>
      <c r="C17811" s="1" t="str">
        <f t="shared" si="2651"/>
        <v>21:0802</v>
      </c>
      <c r="D17811" s="1" t="str">
        <f t="shared" si="2652"/>
        <v>21:0227</v>
      </c>
      <c r="E17811" t="s">
        <v>69343</v>
      </c>
      <c r="F17811" t="s">
        <v>69344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11680</v>
      </c>
      <c r="N17811">
        <v>145</v>
      </c>
      <c r="O17811" t="s">
        <v>21</v>
      </c>
      <c r="P17811" t="s">
        <v>2212</v>
      </c>
      <c r="Q17811" t="s">
        <v>35</v>
      </c>
    </row>
    <row r="17812" spans="1:17" hidden="1" x14ac:dyDescent="0.25">
      <c r="A17812" t="s">
        <v>69345</v>
      </c>
      <c r="B17812" t="s">
        <v>69346</v>
      </c>
      <c r="C17812" s="1" t="str">
        <f t="shared" si="2651"/>
        <v>21:0802</v>
      </c>
      <c r="D17812" s="1" t="str">
        <f t="shared" si="2652"/>
        <v>21:0227</v>
      </c>
      <c r="E17812" t="s">
        <v>69343</v>
      </c>
      <c r="F17812" t="s">
        <v>69347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11684</v>
      </c>
      <c r="N17812">
        <v>146</v>
      </c>
      <c r="O17812" t="s">
        <v>21</v>
      </c>
      <c r="P17812" t="s">
        <v>2212</v>
      </c>
      <c r="Q17812" t="s">
        <v>35</v>
      </c>
    </row>
    <row r="17813" spans="1:17" hidden="1" x14ac:dyDescent="0.25">
      <c r="A17813" t="s">
        <v>69348</v>
      </c>
      <c r="B17813" t="s">
        <v>69349</v>
      </c>
      <c r="C17813" s="1" t="str">
        <f t="shared" si="2651"/>
        <v>21:0802</v>
      </c>
      <c r="D17813" s="1" t="str">
        <f t="shared" si="2652"/>
        <v>21:0227</v>
      </c>
      <c r="E17813" t="s">
        <v>69350</v>
      </c>
      <c r="F17813" t="s">
        <v>69351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11641</v>
      </c>
      <c r="N17813">
        <v>147</v>
      </c>
      <c r="O17813" t="s">
        <v>21</v>
      </c>
      <c r="P17813" t="s">
        <v>583</v>
      </c>
      <c r="Q17813" t="s">
        <v>35</v>
      </c>
    </row>
    <row r="17814" spans="1:17" hidden="1" x14ac:dyDescent="0.25">
      <c r="A17814" t="s">
        <v>69352</v>
      </c>
      <c r="B17814" t="s">
        <v>69353</v>
      </c>
      <c r="C17814" s="1" t="str">
        <f t="shared" si="2651"/>
        <v>21:0802</v>
      </c>
      <c r="D17814" s="1" t="str">
        <f t="shared" si="2652"/>
        <v>21:0227</v>
      </c>
      <c r="E17814" t="s">
        <v>69354</v>
      </c>
      <c r="F17814" t="s">
        <v>69355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11646</v>
      </c>
      <c r="N17814">
        <v>148</v>
      </c>
      <c r="O17814" t="s">
        <v>21</v>
      </c>
      <c r="P17814" t="s">
        <v>22</v>
      </c>
      <c r="Q17814" t="s">
        <v>71</v>
      </c>
    </row>
    <row r="17815" spans="1:17" hidden="1" x14ac:dyDescent="0.25">
      <c r="A17815" t="s">
        <v>69356</v>
      </c>
      <c r="B17815" t="s">
        <v>69357</v>
      </c>
      <c r="C17815" s="1" t="str">
        <f t="shared" si="2651"/>
        <v>21:0802</v>
      </c>
      <c r="D17815" s="1" t="str">
        <f t="shared" si="2652"/>
        <v>21:0227</v>
      </c>
      <c r="E17815" t="s">
        <v>69358</v>
      </c>
      <c r="F17815" t="s">
        <v>69359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11651</v>
      </c>
      <c r="N17815">
        <v>149</v>
      </c>
      <c r="O17815" t="s">
        <v>21</v>
      </c>
      <c r="P17815" t="s">
        <v>22</v>
      </c>
      <c r="Q17815" t="s">
        <v>93</v>
      </c>
    </row>
    <row r="17816" spans="1:17" hidden="1" x14ac:dyDescent="0.25">
      <c r="A17816" t="s">
        <v>69360</v>
      </c>
      <c r="B17816" t="s">
        <v>69361</v>
      </c>
      <c r="C17816" s="1" t="str">
        <f t="shared" si="2651"/>
        <v>21:0802</v>
      </c>
      <c r="D17816" s="1" t="str">
        <f t="shared" si="2652"/>
        <v>21:0227</v>
      </c>
      <c r="E17816" t="s">
        <v>69362</v>
      </c>
      <c r="F17816" t="s">
        <v>69363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11660</v>
      </c>
      <c r="N17816">
        <v>150</v>
      </c>
      <c r="O17816" t="s">
        <v>21</v>
      </c>
      <c r="P17816" t="s">
        <v>22</v>
      </c>
      <c r="Q17816" t="s">
        <v>29</v>
      </c>
    </row>
    <row r="17817" spans="1:17" hidden="1" x14ac:dyDescent="0.25">
      <c r="A17817" t="s">
        <v>69364</v>
      </c>
      <c r="B17817" t="s">
        <v>69365</v>
      </c>
      <c r="C17817" s="1" t="str">
        <f t="shared" si="2651"/>
        <v>21:0802</v>
      </c>
      <c r="D17817" s="1" t="str">
        <f t="shared" si="2652"/>
        <v>21:0227</v>
      </c>
      <c r="E17817" t="s">
        <v>69366</v>
      </c>
      <c r="F17817" t="s">
        <v>69367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11665</v>
      </c>
      <c r="N17817">
        <v>151</v>
      </c>
      <c r="O17817" t="s">
        <v>21</v>
      </c>
      <c r="P17817" t="s">
        <v>22</v>
      </c>
      <c r="Q17817" t="s">
        <v>23</v>
      </c>
    </row>
    <row r="17818" spans="1:17" hidden="1" x14ac:dyDescent="0.25">
      <c r="A17818" t="s">
        <v>69368</v>
      </c>
      <c r="B17818" t="s">
        <v>69369</v>
      </c>
      <c r="C17818" s="1" t="str">
        <f t="shared" si="2651"/>
        <v>21:0802</v>
      </c>
      <c r="D17818" s="1" t="str">
        <f t="shared" si="2652"/>
        <v>21:0227</v>
      </c>
      <c r="E17818" t="s">
        <v>69370</v>
      </c>
      <c r="F17818" t="s">
        <v>69371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11670</v>
      </c>
      <c r="N17818">
        <v>152</v>
      </c>
      <c r="O17818" t="s">
        <v>21</v>
      </c>
      <c r="P17818" t="s">
        <v>22</v>
      </c>
      <c r="Q17818" t="s">
        <v>52</v>
      </c>
    </row>
    <row r="17819" spans="1:17" hidden="1" x14ac:dyDescent="0.25">
      <c r="A17819" t="s">
        <v>69372</v>
      </c>
      <c r="B17819" t="s">
        <v>69373</v>
      </c>
      <c r="C17819" s="1" t="str">
        <f t="shared" si="2651"/>
        <v>21:0802</v>
      </c>
      <c r="D17819" s="1" t="str">
        <f t="shared" si="2652"/>
        <v>21:0227</v>
      </c>
      <c r="E17819" t="s">
        <v>69374</v>
      </c>
      <c r="F17819" t="s">
        <v>69375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11675</v>
      </c>
      <c r="N17819">
        <v>153</v>
      </c>
      <c r="O17819" t="s">
        <v>21</v>
      </c>
      <c r="P17819" t="s">
        <v>22</v>
      </c>
      <c r="Q17819" t="s">
        <v>93</v>
      </c>
    </row>
    <row r="17820" spans="1:17" hidden="1" x14ac:dyDescent="0.25">
      <c r="A17820" t="s">
        <v>69376</v>
      </c>
      <c r="B17820" t="s">
        <v>69377</v>
      </c>
      <c r="C17820" s="1" t="str">
        <f t="shared" si="2651"/>
        <v>21:0802</v>
      </c>
      <c r="D17820" s="1" t="str">
        <f t="shared" si="2652"/>
        <v>21:0227</v>
      </c>
      <c r="E17820" t="s">
        <v>69378</v>
      </c>
      <c r="F17820" t="s">
        <v>69379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11689</v>
      </c>
      <c r="N17820">
        <v>154</v>
      </c>
      <c r="O17820" t="s">
        <v>21</v>
      </c>
      <c r="P17820" t="s">
        <v>356</v>
      </c>
      <c r="Q17820" t="s">
        <v>46</v>
      </c>
    </row>
    <row r="17821" spans="1:17" hidden="1" x14ac:dyDescent="0.25">
      <c r="A17821" t="s">
        <v>69380</v>
      </c>
      <c r="B17821" t="s">
        <v>69381</v>
      </c>
      <c r="C17821" s="1" t="str">
        <f t="shared" si="2651"/>
        <v>21:0802</v>
      </c>
      <c r="D17821" s="1" t="str">
        <f t="shared" si="2652"/>
        <v>21:0227</v>
      </c>
      <c r="E17821" t="s">
        <v>69382</v>
      </c>
      <c r="F17821" t="s">
        <v>69383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11694</v>
      </c>
      <c r="N17821">
        <v>155</v>
      </c>
      <c r="O17821" t="s">
        <v>21</v>
      </c>
      <c r="P17821" t="s">
        <v>22</v>
      </c>
      <c r="Q17821" t="s">
        <v>365</v>
      </c>
    </row>
    <row r="17822" spans="1:17" hidden="1" x14ac:dyDescent="0.25">
      <c r="A17822" t="s">
        <v>69384</v>
      </c>
      <c r="B17822" t="s">
        <v>69385</v>
      </c>
      <c r="C17822" s="1" t="str">
        <f t="shared" si="2651"/>
        <v>21:0802</v>
      </c>
      <c r="D17822" s="1" t="str">
        <f t="shared" si="2652"/>
        <v>21:0227</v>
      </c>
      <c r="E17822" t="s">
        <v>69386</v>
      </c>
      <c r="F17822" t="s">
        <v>69387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11700</v>
      </c>
      <c r="N17822">
        <v>156</v>
      </c>
      <c r="O17822" t="s">
        <v>21</v>
      </c>
      <c r="P17822" t="s">
        <v>22</v>
      </c>
      <c r="Q17822" t="s">
        <v>29</v>
      </c>
    </row>
    <row r="17823" spans="1:17" hidden="1" x14ac:dyDescent="0.25">
      <c r="A17823" t="s">
        <v>69388</v>
      </c>
      <c r="B17823" t="s">
        <v>69389</v>
      </c>
      <c r="C17823" s="1" t="str">
        <f t="shared" si="2651"/>
        <v>21:0802</v>
      </c>
      <c r="D17823" s="1" t="str">
        <f t="shared" si="2652"/>
        <v>21:0227</v>
      </c>
      <c r="E17823" t="s">
        <v>69390</v>
      </c>
      <c r="F17823" t="s">
        <v>69391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11710</v>
      </c>
      <c r="N17823">
        <v>157</v>
      </c>
      <c r="O17823" t="s">
        <v>21</v>
      </c>
      <c r="P17823" t="s">
        <v>356</v>
      </c>
      <c r="Q17823" t="s">
        <v>46</v>
      </c>
    </row>
    <row r="17824" spans="1:17" hidden="1" x14ac:dyDescent="0.25">
      <c r="A17824" t="s">
        <v>69392</v>
      </c>
      <c r="B17824" t="s">
        <v>69393</v>
      </c>
      <c r="C17824" s="1" t="str">
        <f t="shared" si="2651"/>
        <v>21:0802</v>
      </c>
      <c r="D17824" s="1" t="str">
        <f t="shared" si="2652"/>
        <v>21:0227</v>
      </c>
      <c r="E17824" t="s">
        <v>69394</v>
      </c>
      <c r="F17824" t="s">
        <v>69395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11715</v>
      </c>
      <c r="N17824">
        <v>158</v>
      </c>
      <c r="O17824" t="s">
        <v>108</v>
      </c>
      <c r="P17824" t="s">
        <v>108</v>
      </c>
      <c r="Q17824" t="s">
        <v>108</v>
      </c>
    </row>
    <row r="17825" spans="1:17" hidden="1" x14ac:dyDescent="0.25">
      <c r="A17825" t="s">
        <v>69396</v>
      </c>
      <c r="B17825" t="s">
        <v>69397</v>
      </c>
      <c r="C17825" s="1" t="str">
        <f t="shared" si="2651"/>
        <v>21:0802</v>
      </c>
      <c r="D17825" s="1" t="str">
        <f t="shared" si="2652"/>
        <v>21:0227</v>
      </c>
      <c r="E17825" t="s">
        <v>69398</v>
      </c>
      <c r="F17825" t="s">
        <v>69399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11720</v>
      </c>
      <c r="N17825">
        <v>159</v>
      </c>
      <c r="O17825" t="s">
        <v>21</v>
      </c>
      <c r="P17825" t="s">
        <v>397</v>
      </c>
      <c r="Q17825" t="s">
        <v>59</v>
      </c>
    </row>
    <row r="17826" spans="1:17" hidden="1" x14ac:dyDescent="0.25">
      <c r="A17826" t="s">
        <v>69400</v>
      </c>
      <c r="B17826" t="s">
        <v>69401</v>
      </c>
      <c r="C17826" s="1" t="str">
        <f t="shared" si="2651"/>
        <v>21:0802</v>
      </c>
      <c r="D17826" s="1" t="str">
        <f t="shared" si="2652"/>
        <v>21:0227</v>
      </c>
      <c r="E17826" t="s">
        <v>69402</v>
      </c>
      <c r="F17826" t="s">
        <v>69403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11725</v>
      </c>
      <c r="N17826">
        <v>160</v>
      </c>
      <c r="O17826" t="s">
        <v>21</v>
      </c>
      <c r="P17826" t="s">
        <v>583</v>
      </c>
      <c r="Q17826" t="s">
        <v>59</v>
      </c>
    </row>
    <row r="17827" spans="1:17" hidden="1" x14ac:dyDescent="0.25">
      <c r="A17827" t="s">
        <v>69404</v>
      </c>
      <c r="B17827" t="s">
        <v>69405</v>
      </c>
      <c r="C17827" s="1" t="str">
        <f t="shared" si="2651"/>
        <v>21:0802</v>
      </c>
      <c r="D17827" s="1" t="str">
        <f t="shared" si="2652"/>
        <v>21:0227</v>
      </c>
      <c r="E17827" t="s">
        <v>69406</v>
      </c>
      <c r="F17827" t="s">
        <v>69407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11730</v>
      </c>
      <c r="N17827">
        <v>161</v>
      </c>
      <c r="O17827" t="s">
        <v>108</v>
      </c>
      <c r="P17827" t="s">
        <v>108</v>
      </c>
      <c r="Q17827" t="s">
        <v>108</v>
      </c>
    </row>
    <row r="17828" spans="1:17" hidden="1" x14ac:dyDescent="0.25">
      <c r="A17828" t="s">
        <v>69408</v>
      </c>
      <c r="B17828" t="s">
        <v>69409</v>
      </c>
      <c r="C17828" s="1" t="str">
        <f t="shared" si="2651"/>
        <v>21:0802</v>
      </c>
      <c r="D17828" s="1" t="str">
        <f t="shared" si="2652"/>
        <v>21:0227</v>
      </c>
      <c r="E17828" t="s">
        <v>69410</v>
      </c>
      <c r="F17828" t="s">
        <v>69411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12803</v>
      </c>
      <c r="N17828">
        <v>162</v>
      </c>
      <c r="O17828" t="s">
        <v>108</v>
      </c>
      <c r="P17828" t="s">
        <v>108</v>
      </c>
      <c r="Q17828" t="s">
        <v>108</v>
      </c>
    </row>
    <row r="17829" spans="1:17" hidden="1" x14ac:dyDescent="0.25">
      <c r="A17829" t="s">
        <v>69412</v>
      </c>
      <c r="B17829" t="s">
        <v>69413</v>
      </c>
      <c r="C17829" s="1" t="str">
        <f t="shared" si="2651"/>
        <v>21:0802</v>
      </c>
      <c r="D17829" s="1" t="str">
        <f t="shared" si="2652"/>
        <v>21:0227</v>
      </c>
      <c r="E17829" t="s">
        <v>69414</v>
      </c>
      <c r="F17829" t="s">
        <v>69415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11641</v>
      </c>
      <c r="N17829">
        <v>163</v>
      </c>
      <c r="O17829" t="s">
        <v>108</v>
      </c>
      <c r="P17829" t="s">
        <v>108</v>
      </c>
      <c r="Q17829" t="s">
        <v>108</v>
      </c>
    </row>
    <row r="17830" spans="1:17" hidden="1" x14ac:dyDescent="0.25">
      <c r="A17830" t="s">
        <v>69416</v>
      </c>
      <c r="B17830" t="s">
        <v>69417</v>
      </c>
      <c r="C17830" s="1" t="str">
        <f t="shared" si="2651"/>
        <v>21:0802</v>
      </c>
      <c r="D17830" s="1" t="str">
        <f t="shared" si="2652"/>
        <v>21:0227</v>
      </c>
      <c r="E17830" t="s">
        <v>69418</v>
      </c>
      <c r="F17830" t="s">
        <v>69419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11646</v>
      </c>
      <c r="N17830">
        <v>164</v>
      </c>
      <c r="O17830" t="s">
        <v>21</v>
      </c>
      <c r="P17830" t="s">
        <v>2212</v>
      </c>
      <c r="Q17830" t="s">
        <v>392</v>
      </c>
    </row>
    <row r="17831" spans="1:17" hidden="1" x14ac:dyDescent="0.25">
      <c r="A17831" t="s">
        <v>69420</v>
      </c>
      <c r="B17831" t="s">
        <v>69421</v>
      </c>
      <c r="C17831" s="1" t="str">
        <f t="shared" si="2651"/>
        <v>21:0802</v>
      </c>
      <c r="D17831" s="1" t="str">
        <f t="shared" si="2652"/>
        <v>21:0227</v>
      </c>
      <c r="E17831" t="s">
        <v>69422</v>
      </c>
      <c r="F17831" t="s">
        <v>69423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11680</v>
      </c>
      <c r="N17831">
        <v>165</v>
      </c>
      <c r="O17831" t="s">
        <v>2120</v>
      </c>
      <c r="P17831" t="s">
        <v>583</v>
      </c>
      <c r="Q17831" t="s">
        <v>392</v>
      </c>
    </row>
    <row r="17832" spans="1:17" hidden="1" x14ac:dyDescent="0.25">
      <c r="A17832" t="s">
        <v>69424</v>
      </c>
      <c r="B17832" t="s">
        <v>69425</v>
      </c>
      <c r="C17832" s="1" t="str">
        <f t="shared" si="2651"/>
        <v>21:0802</v>
      </c>
      <c r="D17832" s="1" t="str">
        <f t="shared" si="2652"/>
        <v>21:0227</v>
      </c>
      <c r="E17832" t="s">
        <v>69422</v>
      </c>
      <c r="F17832" t="s">
        <v>69426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11684</v>
      </c>
      <c r="N17832">
        <v>166</v>
      </c>
      <c r="O17832" t="s">
        <v>3060</v>
      </c>
      <c r="P17832" t="s">
        <v>583</v>
      </c>
      <c r="Q17832" t="s">
        <v>653</v>
      </c>
    </row>
    <row r="17833" spans="1:17" hidden="1" x14ac:dyDescent="0.25">
      <c r="A17833" t="s">
        <v>69427</v>
      </c>
      <c r="B17833" t="s">
        <v>69428</v>
      </c>
      <c r="C17833" s="1" t="str">
        <f t="shared" si="2651"/>
        <v>21:0802</v>
      </c>
      <c r="D17833" s="1" t="str">
        <f t="shared" si="2652"/>
        <v>21:0227</v>
      </c>
      <c r="E17833" t="s">
        <v>69429</v>
      </c>
      <c r="F17833" t="s">
        <v>69430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11651</v>
      </c>
      <c r="N17833">
        <v>167</v>
      </c>
      <c r="O17833" t="s">
        <v>244</v>
      </c>
      <c r="P17833" t="s">
        <v>2212</v>
      </c>
      <c r="Q17833" t="s">
        <v>365</v>
      </c>
    </row>
    <row r="17834" spans="1:17" hidden="1" x14ac:dyDescent="0.25">
      <c r="A17834" t="s">
        <v>69431</v>
      </c>
      <c r="B17834" t="s">
        <v>69432</v>
      </c>
      <c r="C17834" s="1" t="str">
        <f t="shared" si="2651"/>
        <v>21:0802</v>
      </c>
      <c r="D17834" s="1" t="str">
        <f t="shared" si="2652"/>
        <v>21:0227</v>
      </c>
      <c r="E17834" t="s">
        <v>69433</v>
      </c>
      <c r="F17834" t="s">
        <v>69434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11660</v>
      </c>
      <c r="N17834">
        <v>168</v>
      </c>
      <c r="O17834" t="s">
        <v>551</v>
      </c>
      <c r="P17834" t="s">
        <v>583</v>
      </c>
      <c r="Q17834" t="s">
        <v>522</v>
      </c>
    </row>
    <row r="17835" spans="1:17" hidden="1" x14ac:dyDescent="0.25">
      <c r="A17835" t="s">
        <v>69435</v>
      </c>
      <c r="B17835" t="s">
        <v>69436</v>
      </c>
      <c r="C17835" s="1" t="str">
        <f t="shared" si="2651"/>
        <v>21:0802</v>
      </c>
      <c r="D17835" s="1" t="str">
        <f t="shared" ref="D17835:D17866" si="2653">HYPERLINK("http://geochem.nrcan.gc.ca/cdogs/content/svy/svy210227_e.htm", "21:0227")</f>
        <v>21:0227</v>
      </c>
      <c r="E17835" t="s">
        <v>69437</v>
      </c>
      <c r="F17835" t="s">
        <v>69438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11665</v>
      </c>
      <c r="N17835">
        <v>169</v>
      </c>
      <c r="O17835" t="s">
        <v>1771</v>
      </c>
      <c r="P17835" t="s">
        <v>583</v>
      </c>
      <c r="Q17835" t="s">
        <v>398</v>
      </c>
    </row>
    <row r="17836" spans="1:17" hidden="1" x14ac:dyDescent="0.25">
      <c r="A17836" t="s">
        <v>69439</v>
      </c>
      <c r="B17836" t="s">
        <v>69440</v>
      </c>
      <c r="C17836" s="1" t="str">
        <f t="shared" si="2651"/>
        <v>21:0802</v>
      </c>
      <c r="D17836" s="1" t="str">
        <f t="shared" si="2653"/>
        <v>21:0227</v>
      </c>
      <c r="E17836" t="s">
        <v>69441</v>
      </c>
      <c r="F17836" t="s">
        <v>69442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11670</v>
      </c>
      <c r="N17836">
        <v>170</v>
      </c>
      <c r="O17836" t="s">
        <v>311</v>
      </c>
      <c r="P17836" t="s">
        <v>22</v>
      </c>
      <c r="Q17836" t="s">
        <v>398</v>
      </c>
    </row>
    <row r="17837" spans="1:17" hidden="1" x14ac:dyDescent="0.25">
      <c r="A17837" t="s">
        <v>69443</v>
      </c>
      <c r="B17837" t="s">
        <v>69444</v>
      </c>
      <c r="C17837" s="1" t="str">
        <f t="shared" si="2651"/>
        <v>21:0802</v>
      </c>
      <c r="D17837" s="1" t="str">
        <f t="shared" si="2653"/>
        <v>21:0227</v>
      </c>
      <c r="E17837" t="s">
        <v>69445</v>
      </c>
      <c r="F17837" t="s">
        <v>69446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11675</v>
      </c>
      <c r="N17837">
        <v>171</v>
      </c>
      <c r="O17837" t="s">
        <v>21</v>
      </c>
      <c r="P17837" t="s">
        <v>22</v>
      </c>
      <c r="Q17837" t="s">
        <v>365</v>
      </c>
    </row>
    <row r="17838" spans="1:17" hidden="1" x14ac:dyDescent="0.25">
      <c r="A17838" t="s">
        <v>69447</v>
      </c>
      <c r="B17838" t="s">
        <v>69448</v>
      </c>
      <c r="C17838" s="1" t="str">
        <f t="shared" si="2651"/>
        <v>21:0802</v>
      </c>
      <c r="D17838" s="1" t="str">
        <f t="shared" si="2653"/>
        <v>21:0227</v>
      </c>
      <c r="E17838" t="s">
        <v>69449</v>
      </c>
      <c r="F17838" t="s">
        <v>69450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11689</v>
      </c>
      <c r="N17838">
        <v>172</v>
      </c>
      <c r="O17838" t="s">
        <v>101</v>
      </c>
      <c r="P17838" t="s">
        <v>22</v>
      </c>
      <c r="Q17838" t="s">
        <v>398</v>
      </c>
    </row>
    <row r="17839" spans="1:17" hidden="1" x14ac:dyDescent="0.25">
      <c r="A17839" t="s">
        <v>69451</v>
      </c>
      <c r="B17839" t="s">
        <v>69452</v>
      </c>
      <c r="C17839" s="1" t="str">
        <f t="shared" si="2651"/>
        <v>21:0802</v>
      </c>
      <c r="D17839" s="1" t="str">
        <f t="shared" si="2653"/>
        <v>21:0227</v>
      </c>
      <c r="E17839" t="s">
        <v>69453</v>
      </c>
      <c r="F17839" t="s">
        <v>69454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11694</v>
      </c>
      <c r="N17839">
        <v>173</v>
      </c>
      <c r="O17839" t="s">
        <v>311</v>
      </c>
      <c r="P17839" t="s">
        <v>583</v>
      </c>
      <c r="Q17839" t="s">
        <v>365</v>
      </c>
    </row>
    <row r="17840" spans="1:17" hidden="1" x14ac:dyDescent="0.25">
      <c r="A17840" t="s">
        <v>69455</v>
      </c>
      <c r="B17840" t="s">
        <v>69456</v>
      </c>
      <c r="C17840" s="1" t="str">
        <f t="shared" si="2651"/>
        <v>21:0802</v>
      </c>
      <c r="D17840" s="1" t="str">
        <f t="shared" si="2653"/>
        <v>21:0227</v>
      </c>
      <c r="E17840" t="s">
        <v>69457</v>
      </c>
      <c r="F17840" t="s">
        <v>69458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11700</v>
      </c>
      <c r="N17840">
        <v>174</v>
      </c>
      <c r="O17840" t="s">
        <v>21</v>
      </c>
      <c r="P17840" t="s">
        <v>1515</v>
      </c>
      <c r="Q17840" t="s">
        <v>46</v>
      </c>
    </row>
    <row r="17841" spans="1:17" hidden="1" x14ac:dyDescent="0.25">
      <c r="A17841" t="s">
        <v>69459</v>
      </c>
      <c r="B17841" t="s">
        <v>69460</v>
      </c>
      <c r="C17841" s="1" t="str">
        <f t="shared" si="2651"/>
        <v>21:0802</v>
      </c>
      <c r="D17841" s="1" t="str">
        <f t="shared" si="2653"/>
        <v>21:0227</v>
      </c>
      <c r="E17841" t="s">
        <v>69461</v>
      </c>
      <c r="F17841" t="s">
        <v>69462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11710</v>
      </c>
      <c r="N17841">
        <v>175</v>
      </c>
      <c r="O17841" t="s">
        <v>21</v>
      </c>
      <c r="P17841" t="s">
        <v>397</v>
      </c>
      <c r="Q17841" t="s">
        <v>143</v>
      </c>
    </row>
    <row r="17842" spans="1:17" hidden="1" x14ac:dyDescent="0.25">
      <c r="A17842" t="s">
        <v>69463</v>
      </c>
      <c r="B17842" t="s">
        <v>69464</v>
      </c>
      <c r="C17842" s="1" t="str">
        <f t="shared" si="2651"/>
        <v>21:0802</v>
      </c>
      <c r="D17842" s="1" t="str">
        <f t="shared" si="2653"/>
        <v>21:0227</v>
      </c>
      <c r="E17842" t="s">
        <v>69465</v>
      </c>
      <c r="F17842" t="s">
        <v>69466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11715</v>
      </c>
      <c r="N17842">
        <v>176</v>
      </c>
      <c r="O17842" t="s">
        <v>21</v>
      </c>
      <c r="P17842" t="s">
        <v>397</v>
      </c>
      <c r="Q17842" t="s">
        <v>198</v>
      </c>
    </row>
    <row r="17843" spans="1:17" hidden="1" x14ac:dyDescent="0.25">
      <c r="A17843" t="s">
        <v>69467</v>
      </c>
      <c r="B17843" t="s">
        <v>69468</v>
      </c>
      <c r="C17843" s="1" t="str">
        <f t="shared" si="2651"/>
        <v>21:0802</v>
      </c>
      <c r="D17843" s="1" t="str">
        <f t="shared" si="2653"/>
        <v>21:0227</v>
      </c>
      <c r="E17843" t="s">
        <v>69469</v>
      </c>
      <c r="F17843" t="s">
        <v>69470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11720</v>
      </c>
      <c r="N17843">
        <v>177</v>
      </c>
      <c r="O17843" t="s">
        <v>21</v>
      </c>
      <c r="P17843" t="s">
        <v>2212</v>
      </c>
      <c r="Q17843" t="s">
        <v>23</v>
      </c>
    </row>
    <row r="17844" spans="1:17" hidden="1" x14ac:dyDescent="0.25">
      <c r="A17844" t="s">
        <v>69471</v>
      </c>
      <c r="B17844" t="s">
        <v>69472</v>
      </c>
      <c r="C17844" s="1" t="str">
        <f t="shared" si="2651"/>
        <v>21:0802</v>
      </c>
      <c r="D17844" s="1" t="str">
        <f t="shared" si="2653"/>
        <v>21:0227</v>
      </c>
      <c r="E17844" t="s">
        <v>69473</v>
      </c>
      <c r="F17844" t="s">
        <v>69474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11725</v>
      </c>
      <c r="N17844">
        <v>178</v>
      </c>
      <c r="O17844" t="s">
        <v>21</v>
      </c>
      <c r="P17844" t="s">
        <v>583</v>
      </c>
      <c r="Q17844" t="s">
        <v>365</v>
      </c>
    </row>
    <row r="17845" spans="1:17" hidden="1" x14ac:dyDescent="0.25">
      <c r="A17845" t="s">
        <v>69475</v>
      </c>
      <c r="B17845" t="s">
        <v>69476</v>
      </c>
      <c r="C17845" s="1" t="str">
        <f t="shared" si="2651"/>
        <v>21:0802</v>
      </c>
      <c r="D17845" s="1" t="str">
        <f t="shared" si="2653"/>
        <v>21:0227</v>
      </c>
      <c r="E17845" t="s">
        <v>69477</v>
      </c>
      <c r="F17845" t="s">
        <v>69478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11730</v>
      </c>
      <c r="N17845">
        <v>179</v>
      </c>
      <c r="O17845" t="s">
        <v>21</v>
      </c>
      <c r="P17845" t="s">
        <v>2212</v>
      </c>
      <c r="Q17845" t="s">
        <v>2948</v>
      </c>
    </row>
    <row r="17846" spans="1:17" hidden="1" x14ac:dyDescent="0.25">
      <c r="A17846" t="s">
        <v>69479</v>
      </c>
      <c r="B17846" t="s">
        <v>69480</v>
      </c>
      <c r="C17846" s="1" t="str">
        <f t="shared" si="2651"/>
        <v>21:0802</v>
      </c>
      <c r="D17846" s="1" t="str">
        <f t="shared" si="2653"/>
        <v>21:0227</v>
      </c>
      <c r="E17846" t="s">
        <v>69481</v>
      </c>
      <c r="F17846" t="s">
        <v>69482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12803</v>
      </c>
      <c r="N17846">
        <v>180</v>
      </c>
      <c r="O17846" t="s">
        <v>21</v>
      </c>
      <c r="P17846" t="s">
        <v>583</v>
      </c>
      <c r="Q17846" t="s">
        <v>171</v>
      </c>
    </row>
    <row r="17847" spans="1:17" hidden="1" x14ac:dyDescent="0.25">
      <c r="A17847" t="s">
        <v>69483</v>
      </c>
      <c r="B17847" t="s">
        <v>69484</v>
      </c>
      <c r="C17847" s="1" t="str">
        <f t="shared" si="2651"/>
        <v>21:0802</v>
      </c>
      <c r="D17847" s="1" t="str">
        <f t="shared" si="2653"/>
        <v>21:0227</v>
      </c>
      <c r="E17847" t="s">
        <v>69485</v>
      </c>
      <c r="F17847" t="s">
        <v>69486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11641</v>
      </c>
      <c r="N17847">
        <v>181</v>
      </c>
      <c r="O17847" t="s">
        <v>21</v>
      </c>
      <c r="P17847" t="s">
        <v>356</v>
      </c>
      <c r="Q17847" t="s">
        <v>16522</v>
      </c>
    </row>
    <row r="17848" spans="1:17" hidden="1" x14ac:dyDescent="0.25">
      <c r="A17848" t="s">
        <v>69487</v>
      </c>
      <c r="B17848" t="s">
        <v>69488</v>
      </c>
      <c r="C17848" s="1" t="str">
        <f t="shared" si="2651"/>
        <v>21:0802</v>
      </c>
      <c r="D17848" s="1" t="str">
        <f t="shared" si="2653"/>
        <v>21:0227</v>
      </c>
      <c r="E17848" t="s">
        <v>69489</v>
      </c>
      <c r="F17848" t="s">
        <v>69490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11646</v>
      </c>
      <c r="N17848">
        <v>182</v>
      </c>
      <c r="O17848" t="s">
        <v>108</v>
      </c>
      <c r="P17848" t="s">
        <v>108</v>
      </c>
      <c r="Q17848" t="s">
        <v>108</v>
      </c>
    </row>
    <row r="17849" spans="1:17" hidden="1" x14ac:dyDescent="0.25">
      <c r="A17849" t="s">
        <v>69491</v>
      </c>
      <c r="B17849" t="s">
        <v>69492</v>
      </c>
      <c r="C17849" s="1" t="str">
        <f t="shared" si="2651"/>
        <v>21:0802</v>
      </c>
      <c r="D17849" s="1" t="str">
        <f t="shared" si="2653"/>
        <v>21:0227</v>
      </c>
      <c r="E17849" t="s">
        <v>69493</v>
      </c>
      <c r="F17849" t="s">
        <v>69494</v>
      </c>
      <c r="H17849">
        <v>45.3672659</v>
      </c>
      <c r="I17849">
        <v>-67.096846799999994</v>
      </c>
      <c r="J17849" s="1" t="str">
        <f t="shared" ref="J17849:J17912" si="2654">HYPERLINK("http://geochem.nrcan.gc.ca/cdogs/content/kwd/kwd020018_e.htm", "Fluid (stream)")</f>
        <v>Fluid (stream)</v>
      </c>
      <c r="K17849" s="1" t="str">
        <f t="shared" ref="K17849:K17912" si="2655">HYPERLINK("http://geochem.nrcan.gc.ca/cdogs/content/kwd/kwd080007_e.htm", "Untreated Water")</f>
        <v>Untreated Water</v>
      </c>
      <c r="L17849">
        <v>11</v>
      </c>
      <c r="M17849" t="s">
        <v>11651</v>
      </c>
      <c r="N17849">
        <v>183</v>
      </c>
      <c r="O17849" t="s">
        <v>21</v>
      </c>
      <c r="P17849" t="s">
        <v>356</v>
      </c>
      <c r="Q17849" t="s">
        <v>16522</v>
      </c>
    </row>
    <row r="17850" spans="1:17" hidden="1" x14ac:dyDescent="0.25">
      <c r="A17850" t="s">
        <v>69495</v>
      </c>
      <c r="B17850" t="s">
        <v>69496</v>
      </c>
      <c r="C17850" s="1" t="str">
        <f t="shared" si="2651"/>
        <v>21:0802</v>
      </c>
      <c r="D17850" s="1" t="str">
        <f t="shared" si="2653"/>
        <v>21:0227</v>
      </c>
      <c r="E17850" t="s">
        <v>69497</v>
      </c>
      <c r="F17850" t="s">
        <v>69498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11660</v>
      </c>
      <c r="N17850">
        <v>184</v>
      </c>
      <c r="O17850" t="s">
        <v>21</v>
      </c>
      <c r="P17850" t="s">
        <v>356</v>
      </c>
      <c r="Q17850" t="s">
        <v>1528</v>
      </c>
    </row>
    <row r="17851" spans="1:17" hidden="1" x14ac:dyDescent="0.25">
      <c r="A17851" t="s">
        <v>69499</v>
      </c>
      <c r="B17851" t="s">
        <v>69500</v>
      </c>
      <c r="C17851" s="1" t="str">
        <f t="shared" si="2651"/>
        <v>21:0802</v>
      </c>
      <c r="D17851" s="1" t="str">
        <f t="shared" si="2653"/>
        <v>21:0227</v>
      </c>
      <c r="E17851" t="s">
        <v>69501</v>
      </c>
      <c r="F17851" t="s">
        <v>69502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11665</v>
      </c>
      <c r="N17851">
        <v>185</v>
      </c>
      <c r="O17851" t="s">
        <v>21</v>
      </c>
      <c r="P17851" t="s">
        <v>22</v>
      </c>
      <c r="Q17851" t="s">
        <v>3836</v>
      </c>
    </row>
    <row r="17852" spans="1:17" hidden="1" x14ac:dyDescent="0.25">
      <c r="A17852" t="s">
        <v>69503</v>
      </c>
      <c r="B17852" t="s">
        <v>69504</v>
      </c>
      <c r="C17852" s="1" t="str">
        <f t="shared" si="2651"/>
        <v>21:0802</v>
      </c>
      <c r="D17852" s="1" t="str">
        <f t="shared" si="2653"/>
        <v>21:0227</v>
      </c>
      <c r="E17852" t="s">
        <v>69505</v>
      </c>
      <c r="F17852" t="s">
        <v>69506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11670</v>
      </c>
      <c r="N17852">
        <v>186</v>
      </c>
      <c r="O17852" t="s">
        <v>21</v>
      </c>
      <c r="P17852" t="s">
        <v>22</v>
      </c>
      <c r="Q17852" t="s">
        <v>52</v>
      </c>
    </row>
    <row r="17853" spans="1:17" hidden="1" x14ac:dyDescent="0.25">
      <c r="A17853" t="s">
        <v>69507</v>
      </c>
      <c r="B17853" t="s">
        <v>69508</v>
      </c>
      <c r="C17853" s="1" t="str">
        <f t="shared" si="2651"/>
        <v>21:0802</v>
      </c>
      <c r="D17853" s="1" t="str">
        <f t="shared" si="2653"/>
        <v>21:0227</v>
      </c>
      <c r="E17853" t="s">
        <v>69509</v>
      </c>
      <c r="F17853" t="s">
        <v>69510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11680</v>
      </c>
      <c r="N17853">
        <v>187</v>
      </c>
      <c r="O17853" t="s">
        <v>220</v>
      </c>
      <c r="P17853" t="s">
        <v>583</v>
      </c>
      <c r="Q17853" t="s">
        <v>1528</v>
      </c>
    </row>
    <row r="17854" spans="1:17" hidden="1" x14ac:dyDescent="0.25">
      <c r="A17854" t="s">
        <v>69511</v>
      </c>
      <c r="B17854" t="s">
        <v>69512</v>
      </c>
      <c r="C17854" s="1" t="str">
        <f t="shared" si="2651"/>
        <v>21:0802</v>
      </c>
      <c r="D17854" s="1" t="str">
        <f t="shared" si="2653"/>
        <v>21:0227</v>
      </c>
      <c r="E17854" t="s">
        <v>69509</v>
      </c>
      <c r="F17854" t="s">
        <v>69513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11684</v>
      </c>
      <c r="N17854">
        <v>188</v>
      </c>
      <c r="O17854" t="s">
        <v>225</v>
      </c>
      <c r="P17854" t="s">
        <v>2212</v>
      </c>
      <c r="Q17854" t="s">
        <v>1528</v>
      </c>
    </row>
    <row r="17855" spans="1:17" hidden="1" x14ac:dyDescent="0.25">
      <c r="A17855" t="s">
        <v>69514</v>
      </c>
      <c r="B17855" t="s">
        <v>69515</v>
      </c>
      <c r="C17855" s="1" t="str">
        <f t="shared" si="2651"/>
        <v>21:0802</v>
      </c>
      <c r="D17855" s="1" t="str">
        <f t="shared" si="2653"/>
        <v>21:0227</v>
      </c>
      <c r="E17855" t="s">
        <v>69516</v>
      </c>
      <c r="F17855" t="s">
        <v>69517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11675</v>
      </c>
      <c r="N17855">
        <v>189</v>
      </c>
      <c r="O17855" t="s">
        <v>1247</v>
      </c>
      <c r="P17855" t="s">
        <v>391</v>
      </c>
      <c r="Q17855" t="s">
        <v>88</v>
      </c>
    </row>
    <row r="17856" spans="1:17" hidden="1" x14ac:dyDescent="0.25">
      <c r="A17856" t="s">
        <v>69518</v>
      </c>
      <c r="B17856" t="s">
        <v>69519</v>
      </c>
      <c r="C17856" s="1" t="str">
        <f t="shared" si="2651"/>
        <v>21:0802</v>
      </c>
      <c r="D17856" s="1" t="str">
        <f t="shared" si="2653"/>
        <v>21:0227</v>
      </c>
      <c r="E17856" t="s">
        <v>69520</v>
      </c>
      <c r="F17856" t="s">
        <v>69521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11689</v>
      </c>
      <c r="N17856">
        <v>190</v>
      </c>
      <c r="O17856" t="s">
        <v>21</v>
      </c>
      <c r="P17856" t="s">
        <v>2212</v>
      </c>
      <c r="Q17856" t="s">
        <v>52</v>
      </c>
    </row>
    <row r="17857" spans="1:17" hidden="1" x14ac:dyDescent="0.25">
      <c r="A17857" t="s">
        <v>69522</v>
      </c>
      <c r="B17857" t="s">
        <v>69523</v>
      </c>
      <c r="C17857" s="1" t="str">
        <f t="shared" si="2651"/>
        <v>21:0802</v>
      </c>
      <c r="D17857" s="1" t="str">
        <f t="shared" si="2653"/>
        <v>21:0227</v>
      </c>
      <c r="E17857" t="s">
        <v>69524</v>
      </c>
      <c r="F17857" t="s">
        <v>69525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11694</v>
      </c>
      <c r="N17857">
        <v>191</v>
      </c>
      <c r="O17857" t="s">
        <v>21</v>
      </c>
      <c r="P17857" t="s">
        <v>583</v>
      </c>
      <c r="Q17857" t="s">
        <v>189</v>
      </c>
    </row>
    <row r="17858" spans="1:17" hidden="1" x14ac:dyDescent="0.25">
      <c r="A17858" t="s">
        <v>69526</v>
      </c>
      <c r="B17858" t="s">
        <v>69527</v>
      </c>
      <c r="C17858" s="1" t="str">
        <f t="shared" si="2651"/>
        <v>21:0802</v>
      </c>
      <c r="D17858" s="1" t="str">
        <f t="shared" si="2653"/>
        <v>21:0227</v>
      </c>
      <c r="E17858" t="s">
        <v>69528</v>
      </c>
      <c r="F17858" t="s">
        <v>69529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11700</v>
      </c>
      <c r="N17858">
        <v>192</v>
      </c>
      <c r="O17858" t="s">
        <v>21</v>
      </c>
      <c r="P17858" t="s">
        <v>1515</v>
      </c>
      <c r="Q17858" t="s">
        <v>215</v>
      </c>
    </row>
    <row r="17859" spans="1:17" hidden="1" x14ac:dyDescent="0.25">
      <c r="A17859" t="s">
        <v>69530</v>
      </c>
      <c r="B17859" t="s">
        <v>69531</v>
      </c>
      <c r="C17859" s="1" t="str">
        <f t="shared" ref="C17859:C17922" si="2656">HYPERLINK("http://geochem.nrcan.gc.ca/cdogs/content/bdl/bdl210802_e.htm", "21:0802")</f>
        <v>21:0802</v>
      </c>
      <c r="D17859" s="1" t="str">
        <f t="shared" si="2653"/>
        <v>21:0227</v>
      </c>
      <c r="E17859" t="s">
        <v>69532</v>
      </c>
      <c r="F17859" t="s">
        <v>69533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11710</v>
      </c>
      <c r="N17859">
        <v>193</v>
      </c>
      <c r="O17859" t="s">
        <v>21</v>
      </c>
      <c r="P17859" t="s">
        <v>397</v>
      </c>
      <c r="Q17859" t="s">
        <v>198</v>
      </c>
    </row>
    <row r="17860" spans="1:17" hidden="1" x14ac:dyDescent="0.25">
      <c r="A17860" t="s">
        <v>69534</v>
      </c>
      <c r="B17860" t="s">
        <v>69535</v>
      </c>
      <c r="C17860" s="1" t="str">
        <f t="shared" si="2656"/>
        <v>21:0802</v>
      </c>
      <c r="D17860" s="1" t="str">
        <f t="shared" si="2653"/>
        <v>21:0227</v>
      </c>
      <c r="E17860" t="s">
        <v>69536</v>
      </c>
      <c r="F17860" t="s">
        <v>69537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11715</v>
      </c>
      <c r="N17860">
        <v>194</v>
      </c>
      <c r="O17860" t="s">
        <v>21</v>
      </c>
      <c r="P17860" t="s">
        <v>397</v>
      </c>
      <c r="Q17860" t="s">
        <v>189</v>
      </c>
    </row>
    <row r="17861" spans="1:17" hidden="1" x14ac:dyDescent="0.25">
      <c r="A17861" t="s">
        <v>69538</v>
      </c>
      <c r="B17861" t="s">
        <v>69539</v>
      </c>
      <c r="C17861" s="1" t="str">
        <f t="shared" si="2656"/>
        <v>21:0802</v>
      </c>
      <c r="D17861" s="1" t="str">
        <f t="shared" si="2653"/>
        <v>21:0227</v>
      </c>
      <c r="E17861" t="s">
        <v>69540</v>
      </c>
      <c r="F17861" t="s">
        <v>69541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11720</v>
      </c>
      <c r="N17861">
        <v>195</v>
      </c>
      <c r="O17861" t="s">
        <v>21</v>
      </c>
      <c r="P17861" t="s">
        <v>2212</v>
      </c>
      <c r="Q17861" t="s">
        <v>149</v>
      </c>
    </row>
    <row r="17862" spans="1:17" hidden="1" x14ac:dyDescent="0.25">
      <c r="A17862" t="s">
        <v>69542</v>
      </c>
      <c r="B17862" t="s">
        <v>69543</v>
      </c>
      <c r="C17862" s="1" t="str">
        <f t="shared" si="2656"/>
        <v>21:0802</v>
      </c>
      <c r="D17862" s="1" t="str">
        <f t="shared" si="2653"/>
        <v>21:0227</v>
      </c>
      <c r="E17862" t="s">
        <v>69544</v>
      </c>
      <c r="F17862" t="s">
        <v>69545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11725</v>
      </c>
      <c r="N17862">
        <v>196</v>
      </c>
      <c r="O17862" t="s">
        <v>21</v>
      </c>
      <c r="P17862" t="s">
        <v>583</v>
      </c>
      <c r="Q17862" t="s">
        <v>171</v>
      </c>
    </row>
    <row r="17863" spans="1:17" hidden="1" x14ac:dyDescent="0.25">
      <c r="A17863" t="s">
        <v>69546</v>
      </c>
      <c r="B17863" t="s">
        <v>69547</v>
      </c>
      <c r="C17863" s="1" t="str">
        <f t="shared" si="2656"/>
        <v>21:0802</v>
      </c>
      <c r="D17863" s="1" t="str">
        <f t="shared" si="2653"/>
        <v>21:0227</v>
      </c>
      <c r="E17863" t="s">
        <v>69548</v>
      </c>
      <c r="F17863" t="s">
        <v>69549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11730</v>
      </c>
      <c r="N17863">
        <v>197</v>
      </c>
      <c r="O17863" t="s">
        <v>21</v>
      </c>
      <c r="P17863" t="s">
        <v>2212</v>
      </c>
      <c r="Q17863" t="s">
        <v>215</v>
      </c>
    </row>
    <row r="17864" spans="1:17" hidden="1" x14ac:dyDescent="0.25">
      <c r="A17864" t="s">
        <v>69550</v>
      </c>
      <c r="B17864" t="s">
        <v>69551</v>
      </c>
      <c r="C17864" s="1" t="str">
        <f t="shared" si="2656"/>
        <v>21:0802</v>
      </c>
      <c r="D17864" s="1" t="str">
        <f t="shared" si="2653"/>
        <v>21:0227</v>
      </c>
      <c r="E17864" t="s">
        <v>69552</v>
      </c>
      <c r="F17864" t="s">
        <v>69553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12803</v>
      </c>
      <c r="N17864">
        <v>198</v>
      </c>
      <c r="O17864" t="s">
        <v>21</v>
      </c>
      <c r="P17864" t="s">
        <v>397</v>
      </c>
      <c r="Q17864" t="s">
        <v>171</v>
      </c>
    </row>
    <row r="17865" spans="1:17" hidden="1" x14ac:dyDescent="0.25">
      <c r="A17865" t="s">
        <v>69554</v>
      </c>
      <c r="B17865" t="s">
        <v>69555</v>
      </c>
      <c r="C17865" s="1" t="str">
        <f t="shared" si="2656"/>
        <v>21:0802</v>
      </c>
      <c r="D17865" s="1" t="str">
        <f t="shared" si="2653"/>
        <v>21:0227</v>
      </c>
      <c r="E17865" t="s">
        <v>69556</v>
      </c>
      <c r="F17865" t="s">
        <v>69557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11680</v>
      </c>
      <c r="N17865">
        <v>199</v>
      </c>
      <c r="O17865" t="s">
        <v>21</v>
      </c>
      <c r="P17865" t="s">
        <v>2212</v>
      </c>
      <c r="Q17865" t="s">
        <v>103</v>
      </c>
    </row>
    <row r="17866" spans="1:17" hidden="1" x14ac:dyDescent="0.25">
      <c r="A17866" t="s">
        <v>69558</v>
      </c>
      <c r="B17866" t="s">
        <v>69559</v>
      </c>
      <c r="C17866" s="1" t="str">
        <f t="shared" si="2656"/>
        <v>21:0802</v>
      </c>
      <c r="D17866" s="1" t="str">
        <f t="shared" si="2653"/>
        <v>21:0227</v>
      </c>
      <c r="E17866" t="s">
        <v>69556</v>
      </c>
      <c r="F17866" t="s">
        <v>69560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11684</v>
      </c>
      <c r="N17866">
        <v>200</v>
      </c>
      <c r="O17866" t="s">
        <v>21</v>
      </c>
      <c r="P17866" t="s">
        <v>583</v>
      </c>
      <c r="Q17866" t="s">
        <v>103</v>
      </c>
    </row>
    <row r="17867" spans="1:17" hidden="1" x14ac:dyDescent="0.25">
      <c r="A17867" t="s">
        <v>69561</v>
      </c>
      <c r="B17867" t="s">
        <v>69562</v>
      </c>
      <c r="C17867" s="1" t="str">
        <f t="shared" si="2656"/>
        <v>21:0802</v>
      </c>
      <c r="D17867" s="1" t="str">
        <f t="shared" ref="D17867:D17898" si="2657">HYPERLINK("http://geochem.nrcan.gc.ca/cdogs/content/svy/svy210227_e.htm", "21:0227")</f>
        <v>21:0227</v>
      </c>
      <c r="E17867" t="s">
        <v>69563</v>
      </c>
      <c r="F17867" t="s">
        <v>69564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11641</v>
      </c>
      <c r="N17867">
        <v>201</v>
      </c>
      <c r="O17867" t="s">
        <v>21</v>
      </c>
      <c r="P17867" t="s">
        <v>583</v>
      </c>
      <c r="Q17867" t="s">
        <v>71</v>
      </c>
    </row>
    <row r="17868" spans="1:17" hidden="1" x14ac:dyDescent="0.25">
      <c r="A17868" t="s">
        <v>69565</v>
      </c>
      <c r="B17868" t="s">
        <v>69566</v>
      </c>
      <c r="C17868" s="1" t="str">
        <f t="shared" si="2656"/>
        <v>21:0802</v>
      </c>
      <c r="D17868" s="1" t="str">
        <f t="shared" si="2657"/>
        <v>21:0227</v>
      </c>
      <c r="E17868" t="s">
        <v>69567</v>
      </c>
      <c r="F17868" t="s">
        <v>69568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11646</v>
      </c>
      <c r="N17868">
        <v>202</v>
      </c>
      <c r="O17868" t="s">
        <v>21</v>
      </c>
      <c r="P17868" t="s">
        <v>1631</v>
      </c>
      <c r="Q17868" t="s">
        <v>29</v>
      </c>
    </row>
    <row r="17869" spans="1:17" hidden="1" x14ac:dyDescent="0.25">
      <c r="A17869" t="s">
        <v>69569</v>
      </c>
      <c r="B17869" t="s">
        <v>69570</v>
      </c>
      <c r="C17869" s="1" t="str">
        <f t="shared" si="2656"/>
        <v>21:0802</v>
      </c>
      <c r="D17869" s="1" t="str">
        <f t="shared" si="2657"/>
        <v>21:0227</v>
      </c>
      <c r="E17869" t="s">
        <v>69571</v>
      </c>
      <c r="F17869" t="s">
        <v>69572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11651</v>
      </c>
      <c r="N17869">
        <v>203</v>
      </c>
      <c r="O17869" t="s">
        <v>21</v>
      </c>
      <c r="P17869" t="s">
        <v>2943</v>
      </c>
      <c r="Q17869" t="s">
        <v>198</v>
      </c>
    </row>
    <row r="17870" spans="1:17" hidden="1" x14ac:dyDescent="0.25">
      <c r="A17870" t="s">
        <v>69573</v>
      </c>
      <c r="B17870" t="s">
        <v>69574</v>
      </c>
      <c r="C17870" s="1" t="str">
        <f t="shared" si="2656"/>
        <v>21:0802</v>
      </c>
      <c r="D17870" s="1" t="str">
        <f t="shared" si="2657"/>
        <v>21:0227</v>
      </c>
      <c r="E17870" t="s">
        <v>69575</v>
      </c>
      <c r="F17870" t="s">
        <v>69576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11660</v>
      </c>
      <c r="N17870">
        <v>204</v>
      </c>
      <c r="O17870" t="s">
        <v>21</v>
      </c>
      <c r="P17870" t="s">
        <v>1515</v>
      </c>
      <c r="Q17870" t="s">
        <v>215</v>
      </c>
    </row>
    <row r="17871" spans="1:17" hidden="1" x14ac:dyDescent="0.25">
      <c r="A17871" t="s">
        <v>69577</v>
      </c>
      <c r="B17871" t="s">
        <v>69578</v>
      </c>
      <c r="C17871" s="1" t="str">
        <f t="shared" si="2656"/>
        <v>21:0802</v>
      </c>
      <c r="D17871" s="1" t="str">
        <f t="shared" si="2657"/>
        <v>21:0227</v>
      </c>
      <c r="E17871" t="s">
        <v>69579</v>
      </c>
      <c r="F17871" t="s">
        <v>69580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11665</v>
      </c>
      <c r="N17871">
        <v>205</v>
      </c>
      <c r="O17871" t="s">
        <v>21</v>
      </c>
      <c r="P17871" t="s">
        <v>397</v>
      </c>
      <c r="Q17871" t="s">
        <v>6000</v>
      </c>
    </row>
    <row r="17872" spans="1:17" hidden="1" x14ac:dyDescent="0.25">
      <c r="A17872" t="s">
        <v>69581</v>
      </c>
      <c r="B17872" t="s">
        <v>69582</v>
      </c>
      <c r="C17872" s="1" t="str">
        <f t="shared" si="2656"/>
        <v>21:0802</v>
      </c>
      <c r="D17872" s="1" t="str">
        <f t="shared" si="2657"/>
        <v>21:0227</v>
      </c>
      <c r="E17872" t="s">
        <v>69583</v>
      </c>
      <c r="F17872" t="s">
        <v>69584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11670</v>
      </c>
      <c r="N17872">
        <v>206</v>
      </c>
      <c r="O17872" t="s">
        <v>21</v>
      </c>
      <c r="P17872" t="s">
        <v>1515</v>
      </c>
      <c r="Q17872" t="s">
        <v>189</v>
      </c>
    </row>
    <row r="17873" spans="1:17" hidden="1" x14ac:dyDescent="0.25">
      <c r="A17873" t="s">
        <v>69585</v>
      </c>
      <c r="B17873" t="s">
        <v>69586</v>
      </c>
      <c r="C17873" s="1" t="str">
        <f t="shared" si="2656"/>
        <v>21:0802</v>
      </c>
      <c r="D17873" s="1" t="str">
        <f t="shared" si="2657"/>
        <v>21:0227</v>
      </c>
      <c r="E17873" t="s">
        <v>69587</v>
      </c>
      <c r="F17873" t="s">
        <v>69588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11675</v>
      </c>
      <c r="N17873">
        <v>207</v>
      </c>
      <c r="O17873" t="s">
        <v>21</v>
      </c>
      <c r="P17873" t="s">
        <v>1631</v>
      </c>
      <c r="Q17873" t="s">
        <v>215</v>
      </c>
    </row>
    <row r="17874" spans="1:17" hidden="1" x14ac:dyDescent="0.25">
      <c r="A17874" t="s">
        <v>69589</v>
      </c>
      <c r="B17874" t="s">
        <v>69590</v>
      </c>
      <c r="C17874" s="1" t="str">
        <f t="shared" si="2656"/>
        <v>21:0802</v>
      </c>
      <c r="D17874" s="1" t="str">
        <f t="shared" si="2657"/>
        <v>21:0227</v>
      </c>
      <c r="E17874" t="s">
        <v>69591</v>
      </c>
      <c r="F17874" t="s">
        <v>69592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11689</v>
      </c>
      <c r="N17874">
        <v>208</v>
      </c>
      <c r="O17874" t="s">
        <v>21</v>
      </c>
      <c r="P17874" t="s">
        <v>397</v>
      </c>
      <c r="Q17874" t="s">
        <v>52</v>
      </c>
    </row>
    <row r="17875" spans="1:17" hidden="1" x14ac:dyDescent="0.25">
      <c r="A17875" t="s">
        <v>69593</v>
      </c>
      <c r="B17875" t="s">
        <v>69594</v>
      </c>
      <c r="C17875" s="1" t="str">
        <f t="shared" si="2656"/>
        <v>21:0802</v>
      </c>
      <c r="D17875" s="1" t="str">
        <f t="shared" si="2657"/>
        <v>21:0227</v>
      </c>
      <c r="E17875" t="s">
        <v>69595</v>
      </c>
      <c r="F17875" t="s">
        <v>69596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11694</v>
      </c>
      <c r="N17875">
        <v>209</v>
      </c>
      <c r="O17875" t="s">
        <v>21</v>
      </c>
      <c r="P17875" t="s">
        <v>397</v>
      </c>
      <c r="Q17875" t="s">
        <v>46</v>
      </c>
    </row>
    <row r="17876" spans="1:17" hidden="1" x14ac:dyDescent="0.25">
      <c r="A17876" t="s">
        <v>69597</v>
      </c>
      <c r="B17876" t="s">
        <v>69598</v>
      </c>
      <c r="C17876" s="1" t="str">
        <f t="shared" si="2656"/>
        <v>21:0802</v>
      </c>
      <c r="D17876" s="1" t="str">
        <f t="shared" si="2657"/>
        <v>21:0227</v>
      </c>
      <c r="E17876" t="s">
        <v>69599</v>
      </c>
      <c r="F17876" t="s">
        <v>69600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11700</v>
      </c>
      <c r="N17876">
        <v>210</v>
      </c>
      <c r="O17876" t="s">
        <v>21</v>
      </c>
      <c r="P17876" t="s">
        <v>397</v>
      </c>
      <c r="Q17876" t="s">
        <v>198</v>
      </c>
    </row>
    <row r="17877" spans="1:17" hidden="1" x14ac:dyDescent="0.25">
      <c r="A17877" t="s">
        <v>69601</v>
      </c>
      <c r="B17877" t="s">
        <v>69602</v>
      </c>
      <c r="C17877" s="1" t="str">
        <f t="shared" si="2656"/>
        <v>21:0802</v>
      </c>
      <c r="D17877" s="1" t="str">
        <f t="shared" si="2657"/>
        <v>21:0227</v>
      </c>
      <c r="E17877" t="s">
        <v>69603</v>
      </c>
      <c r="F17877" t="s">
        <v>69604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11710</v>
      </c>
      <c r="N17877">
        <v>211</v>
      </c>
      <c r="O17877" t="s">
        <v>21</v>
      </c>
      <c r="P17877" t="s">
        <v>397</v>
      </c>
      <c r="Q17877" t="s">
        <v>215</v>
      </c>
    </row>
    <row r="17878" spans="1:17" hidden="1" x14ac:dyDescent="0.25">
      <c r="A17878" t="s">
        <v>69605</v>
      </c>
      <c r="B17878" t="s">
        <v>69606</v>
      </c>
      <c r="C17878" s="1" t="str">
        <f t="shared" si="2656"/>
        <v>21:0802</v>
      </c>
      <c r="D17878" s="1" t="str">
        <f t="shared" si="2657"/>
        <v>21:0227</v>
      </c>
      <c r="E17878" t="s">
        <v>69607</v>
      </c>
      <c r="F17878" t="s">
        <v>69608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11715</v>
      </c>
      <c r="N17878">
        <v>212</v>
      </c>
      <c r="O17878" t="s">
        <v>21</v>
      </c>
      <c r="P17878" t="s">
        <v>2212</v>
      </c>
      <c r="Q17878" t="s">
        <v>8961</v>
      </c>
    </row>
    <row r="17879" spans="1:17" hidden="1" x14ac:dyDescent="0.25">
      <c r="A17879" t="s">
        <v>69609</v>
      </c>
      <c r="B17879" t="s">
        <v>69610</v>
      </c>
      <c r="C17879" s="1" t="str">
        <f t="shared" si="2656"/>
        <v>21:0802</v>
      </c>
      <c r="D17879" s="1" t="str">
        <f t="shared" si="2657"/>
        <v>21:0227</v>
      </c>
      <c r="E17879" t="s">
        <v>69611</v>
      </c>
      <c r="F17879" t="s">
        <v>69612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11720</v>
      </c>
      <c r="N17879">
        <v>213</v>
      </c>
      <c r="O17879" t="s">
        <v>21</v>
      </c>
      <c r="P17879" t="s">
        <v>2212</v>
      </c>
      <c r="Q17879" t="s">
        <v>215</v>
      </c>
    </row>
    <row r="17880" spans="1:17" hidden="1" x14ac:dyDescent="0.25">
      <c r="A17880" t="s">
        <v>69613</v>
      </c>
      <c r="B17880" t="s">
        <v>69614</v>
      </c>
      <c r="C17880" s="1" t="str">
        <f t="shared" si="2656"/>
        <v>21:0802</v>
      </c>
      <c r="D17880" s="1" t="str">
        <f t="shared" si="2657"/>
        <v>21:0227</v>
      </c>
      <c r="E17880" t="s">
        <v>69615</v>
      </c>
      <c r="F17880" t="s">
        <v>69616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11725</v>
      </c>
      <c r="N17880">
        <v>214</v>
      </c>
      <c r="O17880" t="s">
        <v>21</v>
      </c>
      <c r="P17880" t="s">
        <v>2212</v>
      </c>
      <c r="Q17880" t="s">
        <v>71</v>
      </c>
    </row>
    <row r="17881" spans="1:17" hidden="1" x14ac:dyDescent="0.25">
      <c r="A17881" t="s">
        <v>69617</v>
      </c>
      <c r="B17881" t="s">
        <v>69618</v>
      </c>
      <c r="C17881" s="1" t="str">
        <f t="shared" si="2656"/>
        <v>21:0802</v>
      </c>
      <c r="D17881" s="1" t="str">
        <f t="shared" si="2657"/>
        <v>21:0227</v>
      </c>
      <c r="E17881" t="s">
        <v>69619</v>
      </c>
      <c r="F17881" t="s">
        <v>69620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11730</v>
      </c>
      <c r="N17881">
        <v>215</v>
      </c>
      <c r="O17881" t="s">
        <v>21</v>
      </c>
      <c r="P17881" t="s">
        <v>2212</v>
      </c>
      <c r="Q17881" t="s">
        <v>215</v>
      </c>
    </row>
    <row r="17882" spans="1:17" hidden="1" x14ac:dyDescent="0.25">
      <c r="A17882" t="s">
        <v>69621</v>
      </c>
      <c r="B17882" t="s">
        <v>69622</v>
      </c>
      <c r="C17882" s="1" t="str">
        <f t="shared" si="2656"/>
        <v>21:0802</v>
      </c>
      <c r="D17882" s="1" t="str">
        <f t="shared" si="2657"/>
        <v>21:0227</v>
      </c>
      <c r="E17882" t="s">
        <v>69623</v>
      </c>
      <c r="F17882" t="s">
        <v>69624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12803</v>
      </c>
      <c r="N17882">
        <v>216</v>
      </c>
      <c r="O17882" t="s">
        <v>21</v>
      </c>
      <c r="P17882" t="s">
        <v>2212</v>
      </c>
      <c r="Q17882" t="s">
        <v>52</v>
      </c>
    </row>
    <row r="17883" spans="1:17" hidden="1" x14ac:dyDescent="0.25">
      <c r="A17883" t="s">
        <v>69625</v>
      </c>
      <c r="B17883" t="s">
        <v>69626</v>
      </c>
      <c r="C17883" s="1" t="str">
        <f t="shared" si="2656"/>
        <v>21:0802</v>
      </c>
      <c r="D17883" s="1" t="str">
        <f t="shared" si="2657"/>
        <v>21:0227</v>
      </c>
      <c r="E17883" t="s">
        <v>69627</v>
      </c>
      <c r="F17883" t="s">
        <v>69628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11641</v>
      </c>
      <c r="N17883">
        <v>217</v>
      </c>
      <c r="O17883" t="s">
        <v>21</v>
      </c>
      <c r="P17883" t="s">
        <v>87</v>
      </c>
      <c r="Q17883" t="s">
        <v>215</v>
      </c>
    </row>
    <row r="17884" spans="1:17" hidden="1" x14ac:dyDescent="0.25">
      <c r="A17884" t="s">
        <v>69629</v>
      </c>
      <c r="B17884" t="s">
        <v>69630</v>
      </c>
      <c r="C17884" s="1" t="str">
        <f t="shared" si="2656"/>
        <v>21:0802</v>
      </c>
      <c r="D17884" s="1" t="str">
        <f t="shared" si="2657"/>
        <v>21:0227</v>
      </c>
      <c r="E17884" t="s">
        <v>69631</v>
      </c>
      <c r="F17884" t="s">
        <v>69632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11680</v>
      </c>
      <c r="N17884">
        <v>218</v>
      </c>
      <c r="O17884" t="s">
        <v>21</v>
      </c>
      <c r="P17884" t="s">
        <v>87</v>
      </c>
      <c r="Q17884" t="s">
        <v>103</v>
      </c>
    </row>
    <row r="17885" spans="1:17" hidden="1" x14ac:dyDescent="0.25">
      <c r="A17885" t="s">
        <v>69633</v>
      </c>
      <c r="B17885" t="s">
        <v>69634</v>
      </c>
      <c r="C17885" s="1" t="str">
        <f t="shared" si="2656"/>
        <v>21:0802</v>
      </c>
      <c r="D17885" s="1" t="str">
        <f t="shared" si="2657"/>
        <v>21:0227</v>
      </c>
      <c r="E17885" t="s">
        <v>69631</v>
      </c>
      <c r="F17885" t="s">
        <v>69635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11684</v>
      </c>
      <c r="N17885">
        <v>219</v>
      </c>
      <c r="O17885" t="s">
        <v>21</v>
      </c>
      <c r="P17885" t="s">
        <v>356</v>
      </c>
      <c r="Q17885" t="s">
        <v>29</v>
      </c>
    </row>
    <row r="17886" spans="1:17" hidden="1" x14ac:dyDescent="0.25">
      <c r="A17886" t="s">
        <v>69636</v>
      </c>
      <c r="B17886" t="s">
        <v>69637</v>
      </c>
      <c r="C17886" s="1" t="str">
        <f t="shared" si="2656"/>
        <v>21:0802</v>
      </c>
      <c r="D17886" s="1" t="str">
        <f t="shared" si="2657"/>
        <v>21:0227</v>
      </c>
      <c r="E17886" t="s">
        <v>69638</v>
      </c>
      <c r="F17886" t="s">
        <v>69639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11646</v>
      </c>
      <c r="N17886">
        <v>220</v>
      </c>
      <c r="O17886" t="s">
        <v>21</v>
      </c>
      <c r="P17886" t="s">
        <v>87</v>
      </c>
      <c r="Q17886" t="s">
        <v>52</v>
      </c>
    </row>
    <row r="17887" spans="1:17" hidden="1" x14ac:dyDescent="0.25">
      <c r="A17887" t="s">
        <v>69640</v>
      </c>
      <c r="B17887" t="s">
        <v>69641</v>
      </c>
      <c r="C17887" s="1" t="str">
        <f t="shared" si="2656"/>
        <v>21:0802</v>
      </c>
      <c r="D17887" s="1" t="str">
        <f t="shared" si="2657"/>
        <v>21:0227</v>
      </c>
      <c r="E17887" t="s">
        <v>69642</v>
      </c>
      <c r="F17887" t="s">
        <v>69643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11651</v>
      </c>
      <c r="N17887">
        <v>221</v>
      </c>
      <c r="O17887" t="s">
        <v>21</v>
      </c>
      <c r="P17887" t="s">
        <v>87</v>
      </c>
      <c r="Q17887" t="s">
        <v>103</v>
      </c>
    </row>
    <row r="17888" spans="1:17" hidden="1" x14ac:dyDescent="0.25">
      <c r="A17888" t="s">
        <v>69644</v>
      </c>
      <c r="B17888" t="s">
        <v>69645</v>
      </c>
      <c r="C17888" s="1" t="str">
        <f t="shared" si="2656"/>
        <v>21:0802</v>
      </c>
      <c r="D17888" s="1" t="str">
        <f t="shared" si="2657"/>
        <v>21:0227</v>
      </c>
      <c r="E17888" t="s">
        <v>69646</v>
      </c>
      <c r="F17888" t="s">
        <v>69647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11660</v>
      </c>
      <c r="N17888">
        <v>222</v>
      </c>
      <c r="O17888" t="s">
        <v>21</v>
      </c>
      <c r="P17888" t="s">
        <v>87</v>
      </c>
      <c r="Q17888" t="s">
        <v>71</v>
      </c>
    </row>
    <row r="17889" spans="1:17" hidden="1" x14ac:dyDescent="0.25">
      <c r="A17889" t="s">
        <v>69648</v>
      </c>
      <c r="B17889" t="s">
        <v>69649</v>
      </c>
      <c r="C17889" s="1" t="str">
        <f t="shared" si="2656"/>
        <v>21:0802</v>
      </c>
      <c r="D17889" s="1" t="str">
        <f t="shared" si="2657"/>
        <v>21:0227</v>
      </c>
      <c r="E17889" t="s">
        <v>69650</v>
      </c>
      <c r="F17889" t="s">
        <v>69651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11665</v>
      </c>
      <c r="N17889">
        <v>223</v>
      </c>
      <c r="O17889" t="s">
        <v>21</v>
      </c>
      <c r="P17889" t="s">
        <v>87</v>
      </c>
      <c r="Q17889" t="s">
        <v>103</v>
      </c>
    </row>
    <row r="17890" spans="1:17" hidden="1" x14ac:dyDescent="0.25">
      <c r="A17890" t="s">
        <v>69652</v>
      </c>
      <c r="B17890" t="s">
        <v>69653</v>
      </c>
      <c r="C17890" s="1" t="str">
        <f t="shared" si="2656"/>
        <v>21:0802</v>
      </c>
      <c r="D17890" s="1" t="str">
        <f t="shared" si="2657"/>
        <v>21:0227</v>
      </c>
      <c r="E17890" t="s">
        <v>69654</v>
      </c>
      <c r="F17890" t="s">
        <v>69655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11670</v>
      </c>
      <c r="N17890">
        <v>224</v>
      </c>
      <c r="O17890" t="s">
        <v>21</v>
      </c>
      <c r="P17890" t="s">
        <v>87</v>
      </c>
      <c r="Q17890" t="s">
        <v>59</v>
      </c>
    </row>
    <row r="17891" spans="1:17" hidden="1" x14ac:dyDescent="0.25">
      <c r="A17891" t="s">
        <v>69656</v>
      </c>
      <c r="B17891" t="s">
        <v>69657</v>
      </c>
      <c r="C17891" s="1" t="str">
        <f t="shared" si="2656"/>
        <v>21:0802</v>
      </c>
      <c r="D17891" s="1" t="str">
        <f t="shared" si="2657"/>
        <v>21:0227</v>
      </c>
      <c r="E17891" t="s">
        <v>69658</v>
      </c>
      <c r="F17891" t="s">
        <v>69659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11675</v>
      </c>
      <c r="N17891">
        <v>225</v>
      </c>
      <c r="O17891" t="s">
        <v>21</v>
      </c>
      <c r="P17891" t="s">
        <v>87</v>
      </c>
      <c r="Q17891" t="s">
        <v>23</v>
      </c>
    </row>
    <row r="17892" spans="1:17" hidden="1" x14ac:dyDescent="0.25">
      <c r="A17892" t="s">
        <v>69660</v>
      </c>
      <c r="B17892" t="s">
        <v>69661</v>
      </c>
      <c r="C17892" s="1" t="str">
        <f t="shared" si="2656"/>
        <v>21:0802</v>
      </c>
      <c r="D17892" s="1" t="str">
        <f t="shared" si="2657"/>
        <v>21:0227</v>
      </c>
      <c r="E17892" t="s">
        <v>69662</v>
      </c>
      <c r="F17892" t="s">
        <v>69663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11689</v>
      </c>
      <c r="N17892">
        <v>226</v>
      </c>
      <c r="O17892" t="s">
        <v>21</v>
      </c>
      <c r="P17892" t="s">
        <v>87</v>
      </c>
      <c r="Q17892" t="s">
        <v>59</v>
      </c>
    </row>
    <row r="17893" spans="1:17" hidden="1" x14ac:dyDescent="0.25">
      <c r="A17893" t="s">
        <v>69664</v>
      </c>
      <c r="B17893" t="s">
        <v>69665</v>
      </c>
      <c r="C17893" s="1" t="str">
        <f t="shared" si="2656"/>
        <v>21:0802</v>
      </c>
      <c r="D17893" s="1" t="str">
        <f t="shared" si="2657"/>
        <v>21:0227</v>
      </c>
      <c r="E17893" t="s">
        <v>69666</v>
      </c>
      <c r="F17893" t="s">
        <v>69667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11694</v>
      </c>
      <c r="N17893">
        <v>227</v>
      </c>
      <c r="O17893" t="s">
        <v>21</v>
      </c>
      <c r="P17893" t="s">
        <v>87</v>
      </c>
      <c r="Q17893" t="s">
        <v>198</v>
      </c>
    </row>
    <row r="17894" spans="1:17" hidden="1" x14ac:dyDescent="0.25">
      <c r="A17894" t="s">
        <v>69668</v>
      </c>
      <c r="B17894" t="s">
        <v>69669</v>
      </c>
      <c r="C17894" s="1" t="str">
        <f t="shared" si="2656"/>
        <v>21:0802</v>
      </c>
      <c r="D17894" s="1" t="str">
        <f t="shared" si="2657"/>
        <v>21:0227</v>
      </c>
      <c r="E17894" t="s">
        <v>69670</v>
      </c>
      <c r="F17894" t="s">
        <v>69671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11700</v>
      </c>
      <c r="N17894">
        <v>228</v>
      </c>
      <c r="O17894" t="s">
        <v>21</v>
      </c>
      <c r="P17894" t="s">
        <v>45</v>
      </c>
      <c r="Q17894" t="s">
        <v>93</v>
      </c>
    </row>
    <row r="17895" spans="1:17" hidden="1" x14ac:dyDescent="0.25">
      <c r="A17895" t="s">
        <v>69672</v>
      </c>
      <c r="B17895" t="s">
        <v>69673</v>
      </c>
      <c r="C17895" s="1" t="str">
        <f t="shared" si="2656"/>
        <v>21:0802</v>
      </c>
      <c r="D17895" s="1" t="str">
        <f t="shared" si="2657"/>
        <v>21:0227</v>
      </c>
      <c r="E17895" t="s">
        <v>69674</v>
      </c>
      <c r="F17895" t="s">
        <v>69675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11710</v>
      </c>
      <c r="N17895">
        <v>229</v>
      </c>
      <c r="O17895" t="s">
        <v>21</v>
      </c>
      <c r="P17895" t="s">
        <v>45</v>
      </c>
      <c r="Q17895" t="s">
        <v>2822</v>
      </c>
    </row>
    <row r="17896" spans="1:17" hidden="1" x14ac:dyDescent="0.25">
      <c r="A17896" t="s">
        <v>69676</v>
      </c>
      <c r="B17896" t="s">
        <v>69677</v>
      </c>
      <c r="C17896" s="1" t="str">
        <f t="shared" si="2656"/>
        <v>21:0802</v>
      </c>
      <c r="D17896" s="1" t="str">
        <f t="shared" si="2657"/>
        <v>21:0227</v>
      </c>
      <c r="E17896" t="s">
        <v>69678</v>
      </c>
      <c r="F17896" t="s">
        <v>69679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11715</v>
      </c>
      <c r="N17896">
        <v>230</v>
      </c>
      <c r="O17896" t="s">
        <v>21</v>
      </c>
      <c r="P17896" t="s">
        <v>87</v>
      </c>
      <c r="Q17896" t="s">
        <v>52</v>
      </c>
    </row>
    <row r="17897" spans="1:17" hidden="1" x14ac:dyDescent="0.25">
      <c r="A17897" t="s">
        <v>69680</v>
      </c>
      <c r="B17897" t="s">
        <v>69681</v>
      </c>
      <c r="C17897" s="1" t="str">
        <f t="shared" si="2656"/>
        <v>21:0802</v>
      </c>
      <c r="D17897" s="1" t="str">
        <f t="shared" si="2657"/>
        <v>21:0227</v>
      </c>
      <c r="E17897" t="s">
        <v>69682</v>
      </c>
      <c r="F17897" t="s">
        <v>69683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11720</v>
      </c>
      <c r="N17897">
        <v>231</v>
      </c>
      <c r="O17897" t="s">
        <v>21</v>
      </c>
      <c r="P17897" t="s">
        <v>87</v>
      </c>
      <c r="Q17897" t="s">
        <v>189</v>
      </c>
    </row>
    <row r="17898" spans="1:17" hidden="1" x14ac:dyDescent="0.25">
      <c r="A17898" t="s">
        <v>69684</v>
      </c>
      <c r="B17898" t="s">
        <v>69685</v>
      </c>
      <c r="C17898" s="1" t="str">
        <f t="shared" si="2656"/>
        <v>21:0802</v>
      </c>
      <c r="D17898" s="1" t="str">
        <f t="shared" si="2657"/>
        <v>21:0227</v>
      </c>
      <c r="E17898" t="s">
        <v>69686</v>
      </c>
      <c r="F17898" t="s">
        <v>69687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11725</v>
      </c>
      <c r="N17898">
        <v>232</v>
      </c>
      <c r="O17898" t="s">
        <v>21</v>
      </c>
      <c r="P17898" t="s">
        <v>87</v>
      </c>
      <c r="Q17898" t="s">
        <v>88</v>
      </c>
    </row>
    <row r="17899" spans="1:17" hidden="1" x14ac:dyDescent="0.25">
      <c r="A17899" t="s">
        <v>69688</v>
      </c>
      <c r="B17899" t="s">
        <v>69689</v>
      </c>
      <c r="C17899" s="1" t="str">
        <f t="shared" si="2656"/>
        <v>21:0802</v>
      </c>
      <c r="D17899" s="1" t="str">
        <f t="shared" ref="D17899:D17930" si="2658">HYPERLINK("http://geochem.nrcan.gc.ca/cdogs/content/svy/svy210227_e.htm", "21:0227")</f>
        <v>21:0227</v>
      </c>
      <c r="E17899" t="s">
        <v>69690</v>
      </c>
      <c r="F17899" t="s">
        <v>69691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11730</v>
      </c>
      <c r="N17899">
        <v>233</v>
      </c>
      <c r="O17899" t="s">
        <v>21</v>
      </c>
      <c r="P17899" t="s">
        <v>87</v>
      </c>
      <c r="Q17899" t="s">
        <v>35</v>
      </c>
    </row>
    <row r="17900" spans="1:17" hidden="1" x14ac:dyDescent="0.25">
      <c r="A17900" t="s">
        <v>69692</v>
      </c>
      <c r="B17900" t="s">
        <v>69693</v>
      </c>
      <c r="C17900" s="1" t="str">
        <f t="shared" si="2656"/>
        <v>21:0802</v>
      </c>
      <c r="D17900" s="1" t="str">
        <f t="shared" si="2658"/>
        <v>21:0227</v>
      </c>
      <c r="E17900" t="s">
        <v>69694</v>
      </c>
      <c r="F17900" t="s">
        <v>69695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12803</v>
      </c>
      <c r="N17900">
        <v>234</v>
      </c>
      <c r="O17900" t="s">
        <v>21</v>
      </c>
      <c r="P17900" t="s">
        <v>87</v>
      </c>
      <c r="Q17900" t="s">
        <v>171</v>
      </c>
    </row>
    <row r="17901" spans="1:17" hidden="1" x14ac:dyDescent="0.25">
      <c r="A17901" t="s">
        <v>69696</v>
      </c>
      <c r="B17901" t="s">
        <v>69697</v>
      </c>
      <c r="C17901" s="1" t="str">
        <f t="shared" si="2656"/>
        <v>21:0802</v>
      </c>
      <c r="D17901" s="1" t="str">
        <f t="shared" si="2658"/>
        <v>21:0227</v>
      </c>
      <c r="E17901" t="s">
        <v>69698</v>
      </c>
      <c r="F17901" t="s">
        <v>69699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11641</v>
      </c>
      <c r="N17901">
        <v>235</v>
      </c>
      <c r="O17901" t="s">
        <v>21</v>
      </c>
      <c r="P17901" t="s">
        <v>45</v>
      </c>
      <c r="Q17901" t="s">
        <v>189</v>
      </c>
    </row>
    <row r="17902" spans="1:17" hidden="1" x14ac:dyDescent="0.25">
      <c r="A17902" t="s">
        <v>69700</v>
      </c>
      <c r="B17902" t="s">
        <v>69701</v>
      </c>
      <c r="C17902" s="1" t="str">
        <f t="shared" si="2656"/>
        <v>21:0802</v>
      </c>
      <c r="D17902" s="1" t="str">
        <f t="shared" si="2658"/>
        <v>21:0227</v>
      </c>
      <c r="E17902" t="s">
        <v>69702</v>
      </c>
      <c r="F17902" t="s">
        <v>69703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11646</v>
      </c>
      <c r="N17902">
        <v>236</v>
      </c>
      <c r="O17902" t="s">
        <v>21</v>
      </c>
      <c r="P17902" t="s">
        <v>87</v>
      </c>
      <c r="Q17902" t="s">
        <v>52</v>
      </c>
    </row>
    <row r="17903" spans="1:17" hidden="1" x14ac:dyDescent="0.25">
      <c r="A17903" t="s">
        <v>69704</v>
      </c>
      <c r="B17903" t="s">
        <v>69705</v>
      </c>
      <c r="C17903" s="1" t="str">
        <f t="shared" si="2656"/>
        <v>21:0802</v>
      </c>
      <c r="D17903" s="1" t="str">
        <f t="shared" si="2658"/>
        <v>21:0227</v>
      </c>
      <c r="E17903" t="s">
        <v>69706</v>
      </c>
      <c r="F17903" t="s">
        <v>69707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11680</v>
      </c>
      <c r="N17903">
        <v>237</v>
      </c>
      <c r="O17903" t="s">
        <v>21</v>
      </c>
      <c r="P17903" t="s">
        <v>87</v>
      </c>
      <c r="Q17903" t="s">
        <v>46</v>
      </c>
    </row>
    <row r="17904" spans="1:17" hidden="1" x14ac:dyDescent="0.25">
      <c r="A17904" t="s">
        <v>69708</v>
      </c>
      <c r="B17904" t="s">
        <v>69709</v>
      </c>
      <c r="C17904" s="1" t="str">
        <f t="shared" si="2656"/>
        <v>21:0802</v>
      </c>
      <c r="D17904" s="1" t="str">
        <f t="shared" si="2658"/>
        <v>21:0227</v>
      </c>
      <c r="E17904" t="s">
        <v>69706</v>
      </c>
      <c r="F17904" t="s">
        <v>69710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11684</v>
      </c>
      <c r="N17904">
        <v>238</v>
      </c>
      <c r="O17904" t="s">
        <v>21</v>
      </c>
      <c r="P17904" t="s">
        <v>87</v>
      </c>
      <c r="Q17904" t="s">
        <v>103</v>
      </c>
    </row>
    <row r="17905" spans="1:17" hidden="1" x14ac:dyDescent="0.25">
      <c r="A17905" t="s">
        <v>69711</v>
      </c>
      <c r="B17905" t="s">
        <v>69712</v>
      </c>
      <c r="C17905" s="1" t="str">
        <f t="shared" si="2656"/>
        <v>21:0802</v>
      </c>
      <c r="D17905" s="1" t="str">
        <f t="shared" si="2658"/>
        <v>21:0227</v>
      </c>
      <c r="E17905" t="s">
        <v>69713</v>
      </c>
      <c r="F17905" t="s">
        <v>69714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11651</v>
      </c>
      <c r="N17905">
        <v>239</v>
      </c>
      <c r="O17905" t="s">
        <v>3651</v>
      </c>
      <c r="P17905" t="s">
        <v>2212</v>
      </c>
      <c r="Q17905" t="s">
        <v>398</v>
      </c>
    </row>
    <row r="17906" spans="1:17" hidden="1" x14ac:dyDescent="0.25">
      <c r="A17906" t="s">
        <v>69715</v>
      </c>
      <c r="B17906" t="s">
        <v>69716</v>
      </c>
      <c r="C17906" s="1" t="str">
        <f t="shared" si="2656"/>
        <v>21:0802</v>
      </c>
      <c r="D17906" s="1" t="str">
        <f t="shared" si="2658"/>
        <v>21:0227</v>
      </c>
      <c r="E17906" t="s">
        <v>69717</v>
      </c>
      <c r="F17906" t="s">
        <v>69718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11660</v>
      </c>
      <c r="N17906">
        <v>240</v>
      </c>
      <c r="O17906" t="s">
        <v>108</v>
      </c>
      <c r="P17906" t="s">
        <v>108</v>
      </c>
      <c r="Q17906" t="s">
        <v>108</v>
      </c>
    </row>
    <row r="17907" spans="1:17" hidden="1" x14ac:dyDescent="0.25">
      <c r="A17907" t="s">
        <v>69719</v>
      </c>
      <c r="B17907" t="s">
        <v>69720</v>
      </c>
      <c r="C17907" s="1" t="str">
        <f t="shared" si="2656"/>
        <v>21:0802</v>
      </c>
      <c r="D17907" s="1" t="str">
        <f t="shared" si="2658"/>
        <v>21:0227</v>
      </c>
      <c r="E17907" t="s">
        <v>69721</v>
      </c>
      <c r="F17907" t="s">
        <v>69722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11665</v>
      </c>
      <c r="N17907">
        <v>241</v>
      </c>
      <c r="O17907" t="s">
        <v>21</v>
      </c>
      <c r="P17907" t="s">
        <v>22</v>
      </c>
      <c r="Q17907" t="s">
        <v>171</v>
      </c>
    </row>
    <row r="17908" spans="1:17" hidden="1" x14ac:dyDescent="0.25">
      <c r="A17908" t="s">
        <v>69723</v>
      </c>
      <c r="B17908" t="s">
        <v>69724</v>
      </c>
      <c r="C17908" s="1" t="str">
        <f t="shared" si="2656"/>
        <v>21:0802</v>
      </c>
      <c r="D17908" s="1" t="str">
        <f t="shared" si="2658"/>
        <v>21:0227</v>
      </c>
      <c r="E17908" t="s">
        <v>69725</v>
      </c>
      <c r="F17908" t="s">
        <v>69726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11670</v>
      </c>
      <c r="N17908">
        <v>242</v>
      </c>
      <c r="O17908" t="s">
        <v>21</v>
      </c>
      <c r="P17908" t="s">
        <v>356</v>
      </c>
      <c r="Q17908" t="s">
        <v>189</v>
      </c>
    </row>
    <row r="17909" spans="1:17" hidden="1" x14ac:dyDescent="0.25">
      <c r="A17909" t="s">
        <v>69727</v>
      </c>
      <c r="B17909" t="s">
        <v>69728</v>
      </c>
      <c r="C17909" s="1" t="str">
        <f t="shared" si="2656"/>
        <v>21:0802</v>
      </c>
      <c r="D17909" s="1" t="str">
        <f t="shared" si="2658"/>
        <v>21:0227</v>
      </c>
      <c r="E17909" t="s">
        <v>69729</v>
      </c>
      <c r="F17909" t="s">
        <v>69730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11675</v>
      </c>
      <c r="N17909">
        <v>243</v>
      </c>
      <c r="O17909" t="s">
        <v>21</v>
      </c>
      <c r="P17909" t="s">
        <v>45</v>
      </c>
      <c r="Q17909" t="s">
        <v>93</v>
      </c>
    </row>
    <row r="17910" spans="1:17" hidden="1" x14ac:dyDescent="0.25">
      <c r="A17910" t="s">
        <v>69731</v>
      </c>
      <c r="B17910" t="s">
        <v>69732</v>
      </c>
      <c r="C17910" s="1" t="str">
        <f t="shared" si="2656"/>
        <v>21:0802</v>
      </c>
      <c r="D17910" s="1" t="str">
        <f t="shared" si="2658"/>
        <v>21:0227</v>
      </c>
      <c r="E17910" t="s">
        <v>69733</v>
      </c>
      <c r="F17910" t="s">
        <v>69734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11689</v>
      </c>
      <c r="N17910">
        <v>244</v>
      </c>
      <c r="O17910" t="s">
        <v>21</v>
      </c>
      <c r="P17910" t="s">
        <v>45</v>
      </c>
      <c r="Q17910" t="s">
        <v>103</v>
      </c>
    </row>
    <row r="17911" spans="1:17" hidden="1" x14ac:dyDescent="0.25">
      <c r="A17911" t="s">
        <v>69735</v>
      </c>
      <c r="B17911" t="s">
        <v>69736</v>
      </c>
      <c r="C17911" s="1" t="str">
        <f t="shared" si="2656"/>
        <v>21:0802</v>
      </c>
      <c r="D17911" s="1" t="str">
        <f t="shared" si="2658"/>
        <v>21:0227</v>
      </c>
      <c r="E17911" t="s">
        <v>69737</v>
      </c>
      <c r="F17911" t="s">
        <v>69738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11694</v>
      </c>
      <c r="N17911">
        <v>245</v>
      </c>
      <c r="O17911" t="s">
        <v>21</v>
      </c>
      <c r="P17911" t="s">
        <v>658</v>
      </c>
      <c r="Q17911" t="s">
        <v>71</v>
      </c>
    </row>
    <row r="17912" spans="1:17" hidden="1" x14ac:dyDescent="0.25">
      <c r="A17912" t="s">
        <v>69739</v>
      </c>
      <c r="B17912" t="s">
        <v>69740</v>
      </c>
      <c r="C17912" s="1" t="str">
        <f t="shared" si="2656"/>
        <v>21:0802</v>
      </c>
      <c r="D17912" s="1" t="str">
        <f t="shared" si="2658"/>
        <v>21:0227</v>
      </c>
      <c r="E17912" t="s">
        <v>69741</v>
      </c>
      <c r="F17912" t="s">
        <v>69742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11700</v>
      </c>
      <c r="N17912">
        <v>246</v>
      </c>
      <c r="O17912" t="s">
        <v>21</v>
      </c>
      <c r="P17912" t="s">
        <v>391</v>
      </c>
      <c r="Q17912" t="s">
        <v>88</v>
      </c>
    </row>
    <row r="17913" spans="1:17" hidden="1" x14ac:dyDescent="0.25">
      <c r="A17913" t="s">
        <v>69743</v>
      </c>
      <c r="B17913" t="s">
        <v>69744</v>
      </c>
      <c r="C17913" s="1" t="str">
        <f t="shared" si="2656"/>
        <v>21:0802</v>
      </c>
      <c r="D17913" s="1" t="str">
        <f t="shared" si="2658"/>
        <v>21:0227</v>
      </c>
      <c r="E17913" t="s">
        <v>69745</v>
      </c>
      <c r="F17913" t="s">
        <v>69746</v>
      </c>
      <c r="H17913">
        <v>45.344962199999998</v>
      </c>
      <c r="I17913">
        <v>-67.0112515</v>
      </c>
      <c r="J17913" s="1" t="str">
        <f t="shared" ref="J17913:J17976" si="2659">HYPERLINK("http://geochem.nrcan.gc.ca/cdogs/content/kwd/kwd020018_e.htm", "Fluid (stream)")</f>
        <v>Fluid (stream)</v>
      </c>
      <c r="K17913" s="1" t="str">
        <f t="shared" ref="K17913:K17976" si="2660">HYPERLINK("http://geochem.nrcan.gc.ca/cdogs/content/kwd/kwd080007_e.htm", "Untreated Water")</f>
        <v>Untreated Water</v>
      </c>
      <c r="L17913">
        <v>14</v>
      </c>
      <c r="M17913" t="s">
        <v>11710</v>
      </c>
      <c r="N17913">
        <v>247</v>
      </c>
      <c r="O17913" t="s">
        <v>21</v>
      </c>
      <c r="P17913" t="s">
        <v>1631</v>
      </c>
      <c r="Q17913" t="s">
        <v>46</v>
      </c>
    </row>
    <row r="17914" spans="1:17" hidden="1" x14ac:dyDescent="0.25">
      <c r="A17914" t="s">
        <v>69747</v>
      </c>
      <c r="B17914" t="s">
        <v>69748</v>
      </c>
      <c r="C17914" s="1" t="str">
        <f t="shared" si="2656"/>
        <v>21:0802</v>
      </c>
      <c r="D17914" s="1" t="str">
        <f t="shared" si="2658"/>
        <v>21:0227</v>
      </c>
      <c r="E17914" t="s">
        <v>69749</v>
      </c>
      <c r="F17914" t="s">
        <v>69750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11715</v>
      </c>
      <c r="N17914">
        <v>248</v>
      </c>
      <c r="O17914" t="s">
        <v>21</v>
      </c>
      <c r="P17914" t="s">
        <v>391</v>
      </c>
      <c r="Q17914" t="s">
        <v>71</v>
      </c>
    </row>
    <row r="17915" spans="1:17" hidden="1" x14ac:dyDescent="0.25">
      <c r="A17915" t="s">
        <v>69751</v>
      </c>
      <c r="B17915" t="s">
        <v>69752</v>
      </c>
      <c r="C17915" s="1" t="str">
        <f t="shared" si="2656"/>
        <v>21:0802</v>
      </c>
      <c r="D17915" s="1" t="str">
        <f t="shared" si="2658"/>
        <v>21:0227</v>
      </c>
      <c r="E17915" t="s">
        <v>69753</v>
      </c>
      <c r="F17915" t="s">
        <v>69754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11720</v>
      </c>
      <c r="N17915">
        <v>249</v>
      </c>
      <c r="O17915" t="s">
        <v>311</v>
      </c>
      <c r="P17915" t="s">
        <v>87</v>
      </c>
      <c r="Q17915" t="s">
        <v>653</v>
      </c>
    </row>
    <row r="17916" spans="1:17" hidden="1" x14ac:dyDescent="0.25">
      <c r="A17916" t="s">
        <v>69755</v>
      </c>
      <c r="B17916" t="s">
        <v>69756</v>
      </c>
      <c r="C17916" s="1" t="str">
        <f t="shared" si="2656"/>
        <v>21:0802</v>
      </c>
      <c r="D17916" s="1" t="str">
        <f t="shared" si="2658"/>
        <v>21:0227</v>
      </c>
      <c r="E17916" t="s">
        <v>69757</v>
      </c>
      <c r="F17916" t="s">
        <v>69758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11725</v>
      </c>
      <c r="N17916">
        <v>250</v>
      </c>
      <c r="O17916" t="s">
        <v>21</v>
      </c>
      <c r="P17916" t="s">
        <v>356</v>
      </c>
      <c r="Q17916" t="s">
        <v>392</v>
      </c>
    </row>
    <row r="17917" spans="1:17" hidden="1" x14ac:dyDescent="0.25">
      <c r="A17917" t="s">
        <v>69759</v>
      </c>
      <c r="B17917" t="s">
        <v>69760</v>
      </c>
      <c r="C17917" s="1" t="str">
        <f t="shared" si="2656"/>
        <v>21:0802</v>
      </c>
      <c r="D17917" s="1" t="str">
        <f t="shared" si="2658"/>
        <v>21:0227</v>
      </c>
      <c r="E17917" t="s">
        <v>69761</v>
      </c>
      <c r="F17917" t="s">
        <v>69762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11730</v>
      </c>
      <c r="N17917">
        <v>251</v>
      </c>
      <c r="O17917" t="s">
        <v>21</v>
      </c>
      <c r="P17917" t="s">
        <v>356</v>
      </c>
      <c r="Q17917" t="s">
        <v>522</v>
      </c>
    </row>
    <row r="17918" spans="1:17" hidden="1" x14ac:dyDescent="0.25">
      <c r="A17918" t="s">
        <v>69763</v>
      </c>
      <c r="B17918" t="s">
        <v>69764</v>
      </c>
      <c r="C17918" s="1" t="str">
        <f t="shared" si="2656"/>
        <v>21:0802</v>
      </c>
      <c r="D17918" s="1" t="str">
        <f t="shared" si="2658"/>
        <v>21:0227</v>
      </c>
      <c r="E17918" t="s">
        <v>69765</v>
      </c>
      <c r="F17918" t="s">
        <v>69766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12803</v>
      </c>
      <c r="N17918">
        <v>252</v>
      </c>
      <c r="O17918" t="s">
        <v>21</v>
      </c>
      <c r="P17918" t="s">
        <v>45</v>
      </c>
      <c r="Q17918" t="s">
        <v>365</v>
      </c>
    </row>
    <row r="17919" spans="1:17" hidden="1" x14ac:dyDescent="0.25">
      <c r="A17919" t="s">
        <v>69767</v>
      </c>
      <c r="B17919" t="s">
        <v>69768</v>
      </c>
      <c r="C17919" s="1" t="str">
        <f t="shared" si="2656"/>
        <v>21:0802</v>
      </c>
      <c r="D17919" s="1" t="str">
        <f t="shared" si="2658"/>
        <v>21:0227</v>
      </c>
      <c r="E17919" t="s">
        <v>69769</v>
      </c>
      <c r="F17919" t="s">
        <v>69770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11641</v>
      </c>
      <c r="N17919">
        <v>253</v>
      </c>
      <c r="O17919" t="s">
        <v>21</v>
      </c>
      <c r="P17919" t="s">
        <v>356</v>
      </c>
      <c r="Q17919" t="s">
        <v>59</v>
      </c>
    </row>
    <row r="17920" spans="1:17" hidden="1" x14ac:dyDescent="0.25">
      <c r="A17920" t="s">
        <v>69771</v>
      </c>
      <c r="B17920" t="s">
        <v>69772</v>
      </c>
      <c r="C17920" s="1" t="str">
        <f t="shared" si="2656"/>
        <v>21:0802</v>
      </c>
      <c r="D17920" s="1" t="str">
        <f t="shared" si="2658"/>
        <v>21:0227</v>
      </c>
      <c r="E17920" t="s">
        <v>69773</v>
      </c>
      <c r="F17920" t="s">
        <v>69774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11646</v>
      </c>
      <c r="N17920">
        <v>254</v>
      </c>
      <c r="O17920" t="s">
        <v>108</v>
      </c>
      <c r="P17920" t="s">
        <v>108</v>
      </c>
      <c r="Q17920" t="s">
        <v>108</v>
      </c>
    </row>
    <row r="17921" spans="1:17" hidden="1" x14ac:dyDescent="0.25">
      <c r="A17921" t="s">
        <v>69775</v>
      </c>
      <c r="B17921" t="s">
        <v>69776</v>
      </c>
      <c r="C17921" s="1" t="str">
        <f t="shared" si="2656"/>
        <v>21:0802</v>
      </c>
      <c r="D17921" s="1" t="str">
        <f t="shared" si="2658"/>
        <v>21:0227</v>
      </c>
      <c r="E17921" t="s">
        <v>69777</v>
      </c>
      <c r="F17921" t="s">
        <v>69778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11651</v>
      </c>
      <c r="N17921">
        <v>255</v>
      </c>
      <c r="O17921" t="s">
        <v>21</v>
      </c>
      <c r="P17921" t="s">
        <v>45</v>
      </c>
      <c r="Q17921" t="s">
        <v>46</v>
      </c>
    </row>
    <row r="17922" spans="1:17" hidden="1" x14ac:dyDescent="0.25">
      <c r="A17922" t="s">
        <v>69779</v>
      </c>
      <c r="B17922" t="s">
        <v>69780</v>
      </c>
      <c r="C17922" s="1" t="str">
        <f t="shared" si="2656"/>
        <v>21:0802</v>
      </c>
      <c r="D17922" s="1" t="str">
        <f t="shared" si="2658"/>
        <v>21:0227</v>
      </c>
      <c r="E17922" t="s">
        <v>69781</v>
      </c>
      <c r="F17922" t="s">
        <v>69782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11680</v>
      </c>
      <c r="N17922">
        <v>256</v>
      </c>
      <c r="O17922" t="s">
        <v>21</v>
      </c>
      <c r="P17922" t="s">
        <v>45</v>
      </c>
      <c r="Q17922" t="s">
        <v>23</v>
      </c>
    </row>
    <row r="17923" spans="1:17" hidden="1" x14ac:dyDescent="0.25">
      <c r="A17923" t="s">
        <v>69783</v>
      </c>
      <c r="B17923" t="s">
        <v>69784</v>
      </c>
      <c r="C17923" s="1" t="str">
        <f t="shared" ref="C17923:C17986" si="2661">HYPERLINK("http://geochem.nrcan.gc.ca/cdogs/content/bdl/bdl210802_e.htm", "21:0802")</f>
        <v>21:0802</v>
      </c>
      <c r="D17923" s="1" t="str">
        <f t="shared" si="2658"/>
        <v>21:0227</v>
      </c>
      <c r="E17923" t="s">
        <v>69781</v>
      </c>
      <c r="F17923" t="s">
        <v>69785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11684</v>
      </c>
      <c r="N17923">
        <v>257</v>
      </c>
      <c r="O17923" t="s">
        <v>21</v>
      </c>
      <c r="P17923" t="s">
        <v>45</v>
      </c>
      <c r="Q17923" t="s">
        <v>23</v>
      </c>
    </row>
    <row r="17924" spans="1:17" hidden="1" x14ac:dyDescent="0.25">
      <c r="A17924" t="s">
        <v>69786</v>
      </c>
      <c r="B17924" t="s">
        <v>69787</v>
      </c>
      <c r="C17924" s="1" t="str">
        <f t="shared" si="2661"/>
        <v>21:0802</v>
      </c>
      <c r="D17924" s="1" t="str">
        <f t="shared" si="2658"/>
        <v>21:0227</v>
      </c>
      <c r="E17924" t="s">
        <v>69788</v>
      </c>
      <c r="F17924" t="s">
        <v>69789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11660</v>
      </c>
      <c r="N17924">
        <v>258</v>
      </c>
      <c r="O17924" t="s">
        <v>2120</v>
      </c>
      <c r="P17924" t="s">
        <v>45</v>
      </c>
      <c r="Q17924" t="s">
        <v>522</v>
      </c>
    </row>
    <row r="17925" spans="1:17" hidden="1" x14ac:dyDescent="0.25">
      <c r="A17925" t="s">
        <v>69790</v>
      </c>
      <c r="B17925" t="s">
        <v>69791</v>
      </c>
      <c r="C17925" s="1" t="str">
        <f t="shared" si="2661"/>
        <v>21:0802</v>
      </c>
      <c r="D17925" s="1" t="str">
        <f t="shared" si="2658"/>
        <v>21:0227</v>
      </c>
      <c r="E17925" t="s">
        <v>69792</v>
      </c>
      <c r="F17925" t="s">
        <v>69793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11665</v>
      </c>
      <c r="N17925">
        <v>259</v>
      </c>
      <c r="O17925" t="s">
        <v>21</v>
      </c>
      <c r="P17925" t="s">
        <v>45</v>
      </c>
      <c r="Q17925" t="s">
        <v>392</v>
      </c>
    </row>
    <row r="17926" spans="1:17" hidden="1" x14ac:dyDescent="0.25">
      <c r="A17926" t="s">
        <v>69794</v>
      </c>
      <c r="B17926" t="s">
        <v>69795</v>
      </c>
      <c r="C17926" s="1" t="str">
        <f t="shared" si="2661"/>
        <v>21:0802</v>
      </c>
      <c r="D17926" s="1" t="str">
        <f t="shared" si="2658"/>
        <v>21:0227</v>
      </c>
      <c r="E17926" t="s">
        <v>69796</v>
      </c>
      <c r="F17926" t="s">
        <v>69797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11670</v>
      </c>
      <c r="N17926">
        <v>260</v>
      </c>
      <c r="O17926" t="s">
        <v>21</v>
      </c>
      <c r="P17926" t="s">
        <v>45</v>
      </c>
      <c r="Q17926" t="s">
        <v>365</v>
      </c>
    </row>
    <row r="17927" spans="1:17" hidden="1" x14ac:dyDescent="0.25">
      <c r="A17927" t="s">
        <v>69798</v>
      </c>
      <c r="B17927" t="s">
        <v>69799</v>
      </c>
      <c r="C17927" s="1" t="str">
        <f t="shared" si="2661"/>
        <v>21:0802</v>
      </c>
      <c r="D17927" s="1" t="str">
        <f t="shared" si="2658"/>
        <v>21:0227</v>
      </c>
      <c r="E17927" t="s">
        <v>69800</v>
      </c>
      <c r="F17927" t="s">
        <v>69801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11675</v>
      </c>
      <c r="N17927">
        <v>261</v>
      </c>
      <c r="O17927" t="s">
        <v>311</v>
      </c>
      <c r="P17927" t="s">
        <v>45</v>
      </c>
      <c r="Q17927" t="s">
        <v>398</v>
      </c>
    </row>
    <row r="17928" spans="1:17" hidden="1" x14ac:dyDescent="0.25">
      <c r="A17928" t="s">
        <v>69802</v>
      </c>
      <c r="B17928" t="s">
        <v>69803</v>
      </c>
      <c r="C17928" s="1" t="str">
        <f t="shared" si="2661"/>
        <v>21:0802</v>
      </c>
      <c r="D17928" s="1" t="str">
        <f t="shared" si="2658"/>
        <v>21:0227</v>
      </c>
      <c r="E17928" t="s">
        <v>69804</v>
      </c>
      <c r="F17928" t="s">
        <v>69805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11689</v>
      </c>
      <c r="N17928">
        <v>262</v>
      </c>
      <c r="O17928" t="s">
        <v>576</v>
      </c>
      <c r="P17928" t="s">
        <v>87</v>
      </c>
      <c r="Q17928" t="s">
        <v>398</v>
      </c>
    </row>
    <row r="17929" spans="1:17" hidden="1" x14ac:dyDescent="0.25">
      <c r="A17929" t="s">
        <v>69806</v>
      </c>
      <c r="B17929" t="s">
        <v>69807</v>
      </c>
      <c r="C17929" s="1" t="str">
        <f t="shared" si="2661"/>
        <v>21:0802</v>
      </c>
      <c r="D17929" s="1" t="str">
        <f t="shared" si="2658"/>
        <v>21:0227</v>
      </c>
      <c r="E17929" t="s">
        <v>69808</v>
      </c>
      <c r="F17929" t="s">
        <v>69809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11694</v>
      </c>
      <c r="N17929">
        <v>263</v>
      </c>
      <c r="O17929" t="s">
        <v>21</v>
      </c>
      <c r="P17929" t="s">
        <v>87</v>
      </c>
      <c r="Q17929" t="s">
        <v>93</v>
      </c>
    </row>
    <row r="17930" spans="1:17" hidden="1" x14ac:dyDescent="0.25">
      <c r="A17930" t="s">
        <v>69810</v>
      </c>
      <c r="B17930" t="s">
        <v>69811</v>
      </c>
      <c r="C17930" s="1" t="str">
        <f t="shared" si="2661"/>
        <v>21:0802</v>
      </c>
      <c r="D17930" s="1" t="str">
        <f t="shared" si="2658"/>
        <v>21:0227</v>
      </c>
      <c r="E17930" t="s">
        <v>69812</v>
      </c>
      <c r="F17930" t="s">
        <v>69813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11700</v>
      </c>
      <c r="N17930">
        <v>264</v>
      </c>
      <c r="O17930" t="s">
        <v>21</v>
      </c>
      <c r="P17930" t="s">
        <v>87</v>
      </c>
      <c r="Q17930" t="s">
        <v>71</v>
      </c>
    </row>
    <row r="17931" spans="1:17" hidden="1" x14ac:dyDescent="0.25">
      <c r="A17931" t="s">
        <v>69814</v>
      </c>
      <c r="B17931" t="s">
        <v>69815</v>
      </c>
      <c r="C17931" s="1" t="str">
        <f t="shared" si="2661"/>
        <v>21:0802</v>
      </c>
      <c r="D17931" s="1" t="str">
        <f t="shared" ref="D17931:D17936" si="2662">HYPERLINK("http://geochem.nrcan.gc.ca/cdogs/content/svy/svy210227_e.htm", "21:0227")</f>
        <v>21:0227</v>
      </c>
      <c r="E17931" t="s">
        <v>69816</v>
      </c>
      <c r="F17931" t="s">
        <v>69817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11710</v>
      </c>
      <c r="N17931">
        <v>265</v>
      </c>
      <c r="O17931" t="s">
        <v>21</v>
      </c>
      <c r="P17931" t="s">
        <v>87</v>
      </c>
      <c r="Q17931" t="s">
        <v>29</v>
      </c>
    </row>
    <row r="17932" spans="1:17" hidden="1" x14ac:dyDescent="0.25">
      <c r="A17932" t="s">
        <v>69818</v>
      </c>
      <c r="B17932" t="s">
        <v>69819</v>
      </c>
      <c r="C17932" s="1" t="str">
        <f t="shared" si="2661"/>
        <v>21:0802</v>
      </c>
      <c r="D17932" s="1" t="str">
        <f t="shared" si="2662"/>
        <v>21:0227</v>
      </c>
      <c r="E17932" t="s">
        <v>69820</v>
      </c>
      <c r="F17932" t="s">
        <v>69821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11715</v>
      </c>
      <c r="N17932">
        <v>266</v>
      </c>
      <c r="O17932" t="s">
        <v>21</v>
      </c>
      <c r="P17932" t="s">
        <v>87</v>
      </c>
      <c r="Q17932" t="s">
        <v>138</v>
      </c>
    </row>
    <row r="17933" spans="1:17" hidden="1" x14ac:dyDescent="0.25">
      <c r="A17933" t="s">
        <v>69822</v>
      </c>
      <c r="B17933" t="s">
        <v>69823</v>
      </c>
      <c r="C17933" s="1" t="str">
        <f t="shared" si="2661"/>
        <v>21:0802</v>
      </c>
      <c r="D17933" s="1" t="str">
        <f t="shared" si="2662"/>
        <v>21:0227</v>
      </c>
      <c r="E17933" t="s">
        <v>69824</v>
      </c>
      <c r="F17933" t="s">
        <v>69825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11720</v>
      </c>
      <c r="N17933">
        <v>267</v>
      </c>
      <c r="O17933" t="s">
        <v>21</v>
      </c>
      <c r="P17933" t="s">
        <v>87</v>
      </c>
      <c r="Q17933" t="s">
        <v>71</v>
      </c>
    </row>
    <row r="17934" spans="1:17" hidden="1" x14ac:dyDescent="0.25">
      <c r="A17934" t="s">
        <v>69826</v>
      </c>
      <c r="B17934" t="s">
        <v>69827</v>
      </c>
      <c r="C17934" s="1" t="str">
        <f t="shared" si="2661"/>
        <v>21:0802</v>
      </c>
      <c r="D17934" s="1" t="str">
        <f t="shared" si="2662"/>
        <v>21:0227</v>
      </c>
      <c r="E17934" t="s">
        <v>69828</v>
      </c>
      <c r="F17934" t="s">
        <v>69829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11725</v>
      </c>
      <c r="N17934">
        <v>268</v>
      </c>
      <c r="O17934" t="s">
        <v>21</v>
      </c>
      <c r="P17934" t="s">
        <v>87</v>
      </c>
      <c r="Q17934" t="s">
        <v>103</v>
      </c>
    </row>
    <row r="17935" spans="1:17" hidden="1" x14ac:dyDescent="0.25">
      <c r="A17935" t="s">
        <v>69830</v>
      </c>
      <c r="B17935" t="s">
        <v>69831</v>
      </c>
      <c r="C17935" s="1" t="str">
        <f t="shared" si="2661"/>
        <v>21:0802</v>
      </c>
      <c r="D17935" s="1" t="str">
        <f t="shared" si="2662"/>
        <v>21:0227</v>
      </c>
      <c r="E17935" t="s">
        <v>69832</v>
      </c>
      <c r="F17935" t="s">
        <v>69833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11730</v>
      </c>
      <c r="N17935">
        <v>269</v>
      </c>
      <c r="O17935" t="s">
        <v>21</v>
      </c>
      <c r="P17935" t="s">
        <v>87</v>
      </c>
      <c r="Q17935" t="s">
        <v>103</v>
      </c>
    </row>
    <row r="17936" spans="1:17" hidden="1" x14ac:dyDescent="0.25">
      <c r="A17936" t="s">
        <v>69834</v>
      </c>
      <c r="B17936" t="s">
        <v>69835</v>
      </c>
      <c r="C17936" s="1" t="str">
        <f t="shared" si="2661"/>
        <v>21:0802</v>
      </c>
      <c r="D17936" s="1" t="str">
        <f t="shared" si="2662"/>
        <v>21:0227</v>
      </c>
      <c r="E17936" t="s">
        <v>69836</v>
      </c>
      <c r="F17936" t="s">
        <v>69837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12803</v>
      </c>
      <c r="N17936">
        <v>270</v>
      </c>
      <c r="O17936" t="s">
        <v>21</v>
      </c>
      <c r="P17936" t="s">
        <v>45</v>
      </c>
      <c r="Q17936" t="s">
        <v>103</v>
      </c>
    </row>
    <row r="17937" spans="1:17" hidden="1" x14ac:dyDescent="0.25">
      <c r="A17937" t="s">
        <v>69838</v>
      </c>
      <c r="B17937" t="s">
        <v>69839</v>
      </c>
      <c r="C17937" s="1" t="str">
        <f t="shared" si="2661"/>
        <v>21:0802</v>
      </c>
      <c r="D17937" s="1" t="str">
        <f t="shared" ref="D17937:D17958" si="2663">HYPERLINK("http://geochem.nrcan.gc.ca/cdogs/content/svy/svy210225_e.htm", "21:0225")</f>
        <v>21:0225</v>
      </c>
      <c r="E17937" t="s">
        <v>69840</v>
      </c>
      <c r="F17937" t="s">
        <v>69841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11641</v>
      </c>
      <c r="N17937">
        <v>271</v>
      </c>
      <c r="O17937" t="s">
        <v>21</v>
      </c>
      <c r="P17937" t="s">
        <v>583</v>
      </c>
      <c r="Q17937" t="s">
        <v>2822</v>
      </c>
    </row>
    <row r="17938" spans="1:17" hidden="1" x14ac:dyDescent="0.25">
      <c r="A17938" t="s">
        <v>69842</v>
      </c>
      <c r="B17938" t="s">
        <v>69843</v>
      </c>
      <c r="C17938" s="1" t="str">
        <f t="shared" si="2661"/>
        <v>21:0802</v>
      </c>
      <c r="D17938" s="1" t="str">
        <f t="shared" si="2663"/>
        <v>21:0225</v>
      </c>
      <c r="E17938" t="s">
        <v>69844</v>
      </c>
      <c r="F17938" t="s">
        <v>69845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11646</v>
      </c>
      <c r="N17938">
        <v>272</v>
      </c>
      <c r="O17938" t="s">
        <v>21</v>
      </c>
      <c r="P17938" t="s">
        <v>356</v>
      </c>
      <c r="Q17938" t="s">
        <v>3836</v>
      </c>
    </row>
    <row r="17939" spans="1:17" hidden="1" x14ac:dyDescent="0.25">
      <c r="A17939" t="s">
        <v>69846</v>
      </c>
      <c r="B17939" t="s">
        <v>69847</v>
      </c>
      <c r="C17939" s="1" t="str">
        <f t="shared" si="2661"/>
        <v>21:0802</v>
      </c>
      <c r="D17939" s="1" t="str">
        <f t="shared" si="2663"/>
        <v>21:0225</v>
      </c>
      <c r="E17939" t="s">
        <v>69848</v>
      </c>
      <c r="F17939" t="s">
        <v>69849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11680</v>
      </c>
      <c r="N17939">
        <v>273</v>
      </c>
      <c r="O17939" t="s">
        <v>21</v>
      </c>
      <c r="P17939" t="s">
        <v>356</v>
      </c>
      <c r="Q17939" t="s">
        <v>3836</v>
      </c>
    </row>
    <row r="17940" spans="1:17" hidden="1" x14ac:dyDescent="0.25">
      <c r="A17940" t="s">
        <v>69850</v>
      </c>
      <c r="B17940" t="s">
        <v>69851</v>
      </c>
      <c r="C17940" s="1" t="str">
        <f t="shared" si="2661"/>
        <v>21:0802</v>
      </c>
      <c r="D17940" s="1" t="str">
        <f t="shared" si="2663"/>
        <v>21:0225</v>
      </c>
      <c r="E17940" t="s">
        <v>69848</v>
      </c>
      <c r="F17940" t="s">
        <v>69852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11684</v>
      </c>
      <c r="N17940">
        <v>274</v>
      </c>
      <c r="O17940" t="s">
        <v>21</v>
      </c>
      <c r="P17940" t="s">
        <v>356</v>
      </c>
      <c r="Q17940" t="s">
        <v>2392</v>
      </c>
    </row>
    <row r="17941" spans="1:17" hidden="1" x14ac:dyDescent="0.25">
      <c r="A17941" t="s">
        <v>69853</v>
      </c>
      <c r="B17941" t="s">
        <v>69854</v>
      </c>
      <c r="C17941" s="1" t="str">
        <f t="shared" si="2661"/>
        <v>21:0802</v>
      </c>
      <c r="D17941" s="1" t="str">
        <f t="shared" si="2663"/>
        <v>21:0225</v>
      </c>
      <c r="E17941" t="s">
        <v>69855</v>
      </c>
      <c r="F17941" t="s">
        <v>69856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11651</v>
      </c>
      <c r="N17941">
        <v>275</v>
      </c>
      <c r="O17941" t="s">
        <v>21</v>
      </c>
      <c r="P17941" t="s">
        <v>45</v>
      </c>
      <c r="Q17941" t="s">
        <v>3836</v>
      </c>
    </row>
    <row r="17942" spans="1:17" hidden="1" x14ac:dyDescent="0.25">
      <c r="A17942" t="s">
        <v>69857</v>
      </c>
      <c r="B17942" t="s">
        <v>69858</v>
      </c>
      <c r="C17942" s="1" t="str">
        <f t="shared" si="2661"/>
        <v>21:0802</v>
      </c>
      <c r="D17942" s="1" t="str">
        <f t="shared" si="2663"/>
        <v>21:0225</v>
      </c>
      <c r="E17942" t="s">
        <v>69859</v>
      </c>
      <c r="F17942" t="s">
        <v>69860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11660</v>
      </c>
      <c r="N17942">
        <v>276</v>
      </c>
      <c r="O17942" t="s">
        <v>21</v>
      </c>
      <c r="P17942" t="s">
        <v>45</v>
      </c>
      <c r="Q17942" t="s">
        <v>3836</v>
      </c>
    </row>
    <row r="17943" spans="1:17" hidden="1" x14ac:dyDescent="0.25">
      <c r="A17943" t="s">
        <v>69861</v>
      </c>
      <c r="B17943" t="s">
        <v>69862</v>
      </c>
      <c r="C17943" s="1" t="str">
        <f t="shared" si="2661"/>
        <v>21:0802</v>
      </c>
      <c r="D17943" s="1" t="str">
        <f t="shared" si="2663"/>
        <v>21:0225</v>
      </c>
      <c r="E17943" t="s">
        <v>69863</v>
      </c>
      <c r="F17943" t="s">
        <v>69864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11665</v>
      </c>
      <c r="N17943">
        <v>277</v>
      </c>
      <c r="O17943" t="s">
        <v>21</v>
      </c>
      <c r="P17943" t="s">
        <v>45</v>
      </c>
      <c r="Q17943" t="s">
        <v>3836</v>
      </c>
    </row>
    <row r="17944" spans="1:17" hidden="1" x14ac:dyDescent="0.25">
      <c r="A17944" t="s">
        <v>69865</v>
      </c>
      <c r="B17944" t="s">
        <v>69866</v>
      </c>
      <c r="C17944" s="1" t="str">
        <f t="shared" si="2661"/>
        <v>21:0802</v>
      </c>
      <c r="D17944" s="1" t="str">
        <f t="shared" si="2663"/>
        <v>21:0225</v>
      </c>
      <c r="E17944" t="s">
        <v>69867</v>
      </c>
      <c r="F17944" t="s">
        <v>69868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11670</v>
      </c>
      <c r="N17944">
        <v>278</v>
      </c>
      <c r="O17944" t="s">
        <v>21</v>
      </c>
      <c r="P17944" t="s">
        <v>45</v>
      </c>
      <c r="Q17944" t="s">
        <v>3836</v>
      </c>
    </row>
    <row r="17945" spans="1:17" hidden="1" x14ac:dyDescent="0.25">
      <c r="A17945" t="s">
        <v>69869</v>
      </c>
      <c r="B17945" t="s">
        <v>69870</v>
      </c>
      <c r="C17945" s="1" t="str">
        <f t="shared" si="2661"/>
        <v>21:0802</v>
      </c>
      <c r="D17945" s="1" t="str">
        <f t="shared" si="2663"/>
        <v>21:0225</v>
      </c>
      <c r="E17945" t="s">
        <v>69871</v>
      </c>
      <c r="F17945" t="s">
        <v>69872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11675</v>
      </c>
      <c r="N17945">
        <v>279</v>
      </c>
      <c r="O17945" t="s">
        <v>21</v>
      </c>
      <c r="P17945" t="s">
        <v>22</v>
      </c>
      <c r="Q17945" t="s">
        <v>103</v>
      </c>
    </row>
    <row r="17946" spans="1:17" hidden="1" x14ac:dyDescent="0.25">
      <c r="A17946" t="s">
        <v>69873</v>
      </c>
      <c r="B17946" t="s">
        <v>69874</v>
      </c>
      <c r="C17946" s="1" t="str">
        <f t="shared" si="2661"/>
        <v>21:0802</v>
      </c>
      <c r="D17946" s="1" t="str">
        <f t="shared" si="2663"/>
        <v>21:0225</v>
      </c>
      <c r="E17946" t="s">
        <v>69875</v>
      </c>
      <c r="F17946" t="s">
        <v>69876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11689</v>
      </c>
      <c r="N17946">
        <v>280</v>
      </c>
      <c r="O17946" t="s">
        <v>21</v>
      </c>
      <c r="P17946" t="s">
        <v>356</v>
      </c>
      <c r="Q17946" t="s">
        <v>103</v>
      </c>
    </row>
    <row r="17947" spans="1:17" hidden="1" x14ac:dyDescent="0.25">
      <c r="A17947" t="s">
        <v>69877</v>
      </c>
      <c r="B17947" t="s">
        <v>69878</v>
      </c>
      <c r="C17947" s="1" t="str">
        <f t="shared" si="2661"/>
        <v>21:0802</v>
      </c>
      <c r="D17947" s="1" t="str">
        <f t="shared" si="2663"/>
        <v>21:0225</v>
      </c>
      <c r="E17947" t="s">
        <v>69879</v>
      </c>
      <c r="F17947" t="s">
        <v>69880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11694</v>
      </c>
      <c r="N17947">
        <v>281</v>
      </c>
      <c r="O17947" t="s">
        <v>21</v>
      </c>
      <c r="P17947" t="s">
        <v>356</v>
      </c>
      <c r="Q17947" t="s">
        <v>71</v>
      </c>
    </row>
    <row r="17948" spans="1:17" hidden="1" x14ac:dyDescent="0.25">
      <c r="A17948" t="s">
        <v>69881</v>
      </c>
      <c r="B17948" t="s">
        <v>69882</v>
      </c>
      <c r="C17948" s="1" t="str">
        <f t="shared" si="2661"/>
        <v>21:0802</v>
      </c>
      <c r="D17948" s="1" t="str">
        <f t="shared" si="2663"/>
        <v>21:0225</v>
      </c>
      <c r="E17948" t="s">
        <v>69883</v>
      </c>
      <c r="F17948" t="s">
        <v>69884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11700</v>
      </c>
      <c r="N17948">
        <v>282</v>
      </c>
      <c r="O17948" t="s">
        <v>21</v>
      </c>
      <c r="P17948" t="s">
        <v>45</v>
      </c>
      <c r="Q17948" t="s">
        <v>71</v>
      </c>
    </row>
    <row r="17949" spans="1:17" hidden="1" x14ac:dyDescent="0.25">
      <c r="A17949" t="s">
        <v>69885</v>
      </c>
      <c r="B17949" t="s">
        <v>69886</v>
      </c>
      <c r="C17949" s="1" t="str">
        <f t="shared" si="2661"/>
        <v>21:0802</v>
      </c>
      <c r="D17949" s="1" t="str">
        <f t="shared" si="2663"/>
        <v>21:0225</v>
      </c>
      <c r="E17949" t="s">
        <v>69887</v>
      </c>
      <c r="F17949" t="s">
        <v>69888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11710</v>
      </c>
      <c r="N17949">
        <v>283</v>
      </c>
      <c r="O17949" t="s">
        <v>21</v>
      </c>
      <c r="P17949" t="s">
        <v>1515</v>
      </c>
      <c r="Q17949" t="s">
        <v>71</v>
      </c>
    </row>
    <row r="17950" spans="1:17" hidden="1" x14ac:dyDescent="0.25">
      <c r="A17950" t="s">
        <v>69889</v>
      </c>
      <c r="B17950" t="s">
        <v>69890</v>
      </c>
      <c r="C17950" s="1" t="str">
        <f t="shared" si="2661"/>
        <v>21:0802</v>
      </c>
      <c r="D17950" s="1" t="str">
        <f t="shared" si="2663"/>
        <v>21:0225</v>
      </c>
      <c r="E17950" t="s">
        <v>69891</v>
      </c>
      <c r="F17950" t="s">
        <v>69892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11715</v>
      </c>
      <c r="N17950">
        <v>284</v>
      </c>
      <c r="O17950" t="s">
        <v>21</v>
      </c>
      <c r="P17950" t="s">
        <v>45</v>
      </c>
      <c r="Q17950" t="s">
        <v>93</v>
      </c>
    </row>
    <row r="17951" spans="1:17" hidden="1" x14ac:dyDescent="0.25">
      <c r="A17951" t="s">
        <v>69893</v>
      </c>
      <c r="B17951" t="s">
        <v>69894</v>
      </c>
      <c r="C17951" s="1" t="str">
        <f t="shared" si="2661"/>
        <v>21:0802</v>
      </c>
      <c r="D17951" s="1" t="str">
        <f t="shared" si="2663"/>
        <v>21:0225</v>
      </c>
      <c r="E17951" t="s">
        <v>69895</v>
      </c>
      <c r="F17951" t="s">
        <v>69896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11720</v>
      </c>
      <c r="N17951">
        <v>285</v>
      </c>
      <c r="O17951" t="s">
        <v>21</v>
      </c>
      <c r="P17951" t="s">
        <v>356</v>
      </c>
      <c r="Q17951" t="s">
        <v>215</v>
      </c>
    </row>
    <row r="17952" spans="1:17" hidden="1" x14ac:dyDescent="0.25">
      <c r="A17952" t="s">
        <v>69897</v>
      </c>
      <c r="B17952" t="s">
        <v>69898</v>
      </c>
      <c r="C17952" s="1" t="str">
        <f t="shared" si="2661"/>
        <v>21:0802</v>
      </c>
      <c r="D17952" s="1" t="str">
        <f t="shared" si="2663"/>
        <v>21:0225</v>
      </c>
      <c r="E17952" t="s">
        <v>69899</v>
      </c>
      <c r="F17952" t="s">
        <v>69900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11725</v>
      </c>
      <c r="N17952">
        <v>286</v>
      </c>
      <c r="O17952" t="s">
        <v>21</v>
      </c>
      <c r="P17952" t="s">
        <v>45</v>
      </c>
      <c r="Q17952" t="s">
        <v>215</v>
      </c>
    </row>
    <row r="17953" spans="1:17" hidden="1" x14ac:dyDescent="0.25">
      <c r="A17953" t="s">
        <v>69901</v>
      </c>
      <c r="B17953" t="s">
        <v>69902</v>
      </c>
      <c r="C17953" s="1" t="str">
        <f t="shared" si="2661"/>
        <v>21:0802</v>
      </c>
      <c r="D17953" s="1" t="str">
        <f t="shared" si="2663"/>
        <v>21:0225</v>
      </c>
      <c r="E17953" t="s">
        <v>69903</v>
      </c>
      <c r="F17953" t="s">
        <v>69904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11730</v>
      </c>
      <c r="N17953">
        <v>287</v>
      </c>
      <c r="O17953" t="s">
        <v>21</v>
      </c>
      <c r="P17953" t="s">
        <v>356</v>
      </c>
      <c r="Q17953" t="s">
        <v>52</v>
      </c>
    </row>
    <row r="17954" spans="1:17" hidden="1" x14ac:dyDescent="0.25">
      <c r="A17954" t="s">
        <v>69905</v>
      </c>
      <c r="B17954" t="s">
        <v>69906</v>
      </c>
      <c r="C17954" s="1" t="str">
        <f t="shared" si="2661"/>
        <v>21:0802</v>
      </c>
      <c r="D17954" s="1" t="str">
        <f t="shared" si="2663"/>
        <v>21:0225</v>
      </c>
      <c r="E17954" t="s">
        <v>69907</v>
      </c>
      <c r="F17954" t="s">
        <v>69908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12803</v>
      </c>
      <c r="N17954">
        <v>288</v>
      </c>
      <c r="O17954" t="s">
        <v>21</v>
      </c>
      <c r="P17954" t="s">
        <v>22</v>
      </c>
      <c r="Q17954" t="s">
        <v>52</v>
      </c>
    </row>
    <row r="17955" spans="1:17" hidden="1" x14ac:dyDescent="0.25">
      <c r="A17955" t="s">
        <v>69909</v>
      </c>
      <c r="B17955" t="s">
        <v>69910</v>
      </c>
      <c r="C17955" s="1" t="str">
        <f t="shared" si="2661"/>
        <v>21:0802</v>
      </c>
      <c r="D17955" s="1" t="str">
        <f t="shared" si="2663"/>
        <v>21:0225</v>
      </c>
      <c r="E17955" t="s">
        <v>69911</v>
      </c>
      <c r="F17955" t="s">
        <v>69912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11680</v>
      </c>
      <c r="N17955">
        <v>289</v>
      </c>
      <c r="O17955" t="s">
        <v>21</v>
      </c>
      <c r="P17955" t="s">
        <v>583</v>
      </c>
      <c r="Q17955" t="s">
        <v>143</v>
      </c>
    </row>
    <row r="17956" spans="1:17" hidden="1" x14ac:dyDescent="0.25">
      <c r="A17956" t="s">
        <v>69913</v>
      </c>
      <c r="B17956" t="s">
        <v>69914</v>
      </c>
      <c r="C17956" s="1" t="str">
        <f t="shared" si="2661"/>
        <v>21:0802</v>
      </c>
      <c r="D17956" s="1" t="str">
        <f t="shared" si="2663"/>
        <v>21:0225</v>
      </c>
      <c r="E17956" t="s">
        <v>69911</v>
      </c>
      <c r="F17956" t="s">
        <v>69915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11684</v>
      </c>
      <c r="N17956">
        <v>290</v>
      </c>
      <c r="O17956" t="s">
        <v>21</v>
      </c>
      <c r="P17956" t="s">
        <v>22</v>
      </c>
      <c r="Q17956" t="s">
        <v>171</v>
      </c>
    </row>
    <row r="17957" spans="1:17" hidden="1" x14ac:dyDescent="0.25">
      <c r="A17957" t="s">
        <v>69916</v>
      </c>
      <c r="B17957" t="s">
        <v>69917</v>
      </c>
      <c r="C17957" s="1" t="str">
        <f t="shared" si="2661"/>
        <v>21:0802</v>
      </c>
      <c r="D17957" s="1" t="str">
        <f t="shared" si="2663"/>
        <v>21:0225</v>
      </c>
      <c r="E17957" t="s">
        <v>69918</v>
      </c>
      <c r="F17957" t="s">
        <v>69919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11641</v>
      </c>
      <c r="N17957">
        <v>291</v>
      </c>
      <c r="O17957" t="s">
        <v>21</v>
      </c>
      <c r="P17957" t="s">
        <v>22</v>
      </c>
      <c r="Q17957" t="s">
        <v>143</v>
      </c>
    </row>
    <row r="17958" spans="1:17" hidden="1" x14ac:dyDescent="0.25">
      <c r="A17958" t="s">
        <v>69920</v>
      </c>
      <c r="B17958" t="s">
        <v>69921</v>
      </c>
      <c r="C17958" s="1" t="str">
        <f t="shared" si="2661"/>
        <v>21:0802</v>
      </c>
      <c r="D17958" s="1" t="str">
        <f t="shared" si="2663"/>
        <v>21:0225</v>
      </c>
      <c r="E17958" t="s">
        <v>69922</v>
      </c>
      <c r="F17958" t="s">
        <v>69923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11646</v>
      </c>
      <c r="N17958">
        <v>292</v>
      </c>
      <c r="O17958" t="s">
        <v>21</v>
      </c>
      <c r="P17958" t="s">
        <v>2943</v>
      </c>
      <c r="Q17958" t="s">
        <v>143</v>
      </c>
    </row>
    <row r="17959" spans="1:17" hidden="1" x14ac:dyDescent="0.25">
      <c r="A17959" t="s">
        <v>69924</v>
      </c>
      <c r="B17959" t="s">
        <v>69925</v>
      </c>
      <c r="C17959" s="1" t="str">
        <f t="shared" si="2661"/>
        <v>21:0802</v>
      </c>
      <c r="D17959" s="1" t="str">
        <f t="shared" ref="D17959:D17965" si="2664">HYPERLINK("http://geochem.nrcan.gc.ca/cdogs/content/svy/svy210227_e.htm", "21:0227")</f>
        <v>21:0227</v>
      </c>
      <c r="E17959" t="s">
        <v>69926</v>
      </c>
      <c r="F17959" t="s">
        <v>69927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11651</v>
      </c>
      <c r="N17959">
        <v>293</v>
      </c>
      <c r="O17959" t="s">
        <v>21</v>
      </c>
      <c r="P17959" t="s">
        <v>356</v>
      </c>
      <c r="Q17959" t="s">
        <v>15392</v>
      </c>
    </row>
    <row r="17960" spans="1:17" hidden="1" x14ac:dyDescent="0.25">
      <c r="A17960" t="s">
        <v>69928</v>
      </c>
      <c r="B17960" t="s">
        <v>69929</v>
      </c>
      <c r="C17960" s="1" t="str">
        <f t="shared" si="2661"/>
        <v>21:0802</v>
      </c>
      <c r="D17960" s="1" t="str">
        <f t="shared" si="2664"/>
        <v>21:0227</v>
      </c>
      <c r="E17960" t="s">
        <v>69930</v>
      </c>
      <c r="F17960" t="s">
        <v>69931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11660</v>
      </c>
      <c r="N17960">
        <v>294</v>
      </c>
      <c r="O17960" t="s">
        <v>21</v>
      </c>
      <c r="P17960" t="s">
        <v>356</v>
      </c>
      <c r="Q17960" t="s">
        <v>138</v>
      </c>
    </row>
    <row r="17961" spans="1:17" hidden="1" x14ac:dyDescent="0.25">
      <c r="A17961" t="s">
        <v>69932</v>
      </c>
      <c r="B17961" t="s">
        <v>69933</v>
      </c>
      <c r="C17961" s="1" t="str">
        <f t="shared" si="2661"/>
        <v>21:0802</v>
      </c>
      <c r="D17961" s="1" t="str">
        <f t="shared" si="2664"/>
        <v>21:0227</v>
      </c>
      <c r="E17961" t="s">
        <v>69934</v>
      </c>
      <c r="F17961" t="s">
        <v>69935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11665</v>
      </c>
      <c r="N17961">
        <v>295</v>
      </c>
      <c r="O17961" t="s">
        <v>21</v>
      </c>
      <c r="P17961" t="s">
        <v>45</v>
      </c>
      <c r="Q17961" t="s">
        <v>138</v>
      </c>
    </row>
    <row r="17962" spans="1:17" hidden="1" x14ac:dyDescent="0.25">
      <c r="A17962" t="s">
        <v>69936</v>
      </c>
      <c r="B17962" t="s">
        <v>69937</v>
      </c>
      <c r="C17962" s="1" t="str">
        <f t="shared" si="2661"/>
        <v>21:0802</v>
      </c>
      <c r="D17962" s="1" t="str">
        <f t="shared" si="2664"/>
        <v>21:0227</v>
      </c>
      <c r="E17962" t="s">
        <v>69938</v>
      </c>
      <c r="F17962" t="s">
        <v>69939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11670</v>
      </c>
      <c r="N17962">
        <v>296</v>
      </c>
      <c r="O17962" t="s">
        <v>21</v>
      </c>
      <c r="P17962" t="s">
        <v>45</v>
      </c>
      <c r="Q17962" t="s">
        <v>2366</v>
      </c>
    </row>
    <row r="17963" spans="1:17" hidden="1" x14ac:dyDescent="0.25">
      <c r="A17963" t="s">
        <v>69940</v>
      </c>
      <c r="B17963" t="s">
        <v>69941</v>
      </c>
      <c r="C17963" s="1" t="str">
        <f t="shared" si="2661"/>
        <v>21:0802</v>
      </c>
      <c r="D17963" s="1" t="str">
        <f t="shared" si="2664"/>
        <v>21:0227</v>
      </c>
      <c r="E17963" t="s">
        <v>69942</v>
      </c>
      <c r="F17963" t="s">
        <v>69943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11675</v>
      </c>
      <c r="N17963">
        <v>297</v>
      </c>
      <c r="O17963" t="s">
        <v>21</v>
      </c>
      <c r="P17963" t="s">
        <v>45</v>
      </c>
      <c r="Q17963" t="s">
        <v>2366</v>
      </c>
    </row>
    <row r="17964" spans="1:17" hidden="1" x14ac:dyDescent="0.25">
      <c r="A17964" t="s">
        <v>69944</v>
      </c>
      <c r="B17964" t="s">
        <v>69945</v>
      </c>
      <c r="C17964" s="1" t="str">
        <f t="shared" si="2661"/>
        <v>21:0802</v>
      </c>
      <c r="D17964" s="1" t="str">
        <f t="shared" si="2664"/>
        <v>21:0227</v>
      </c>
      <c r="E17964" t="s">
        <v>69946</v>
      </c>
      <c r="F17964" t="s">
        <v>69947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11689</v>
      </c>
      <c r="N17964">
        <v>298</v>
      </c>
      <c r="O17964" t="s">
        <v>21</v>
      </c>
      <c r="P17964" t="s">
        <v>356</v>
      </c>
      <c r="Q17964" t="s">
        <v>1528</v>
      </c>
    </row>
    <row r="17965" spans="1:17" hidden="1" x14ac:dyDescent="0.25">
      <c r="A17965" t="s">
        <v>69948</v>
      </c>
      <c r="B17965" t="s">
        <v>69949</v>
      </c>
      <c r="C17965" s="1" t="str">
        <f t="shared" si="2661"/>
        <v>21:0802</v>
      </c>
      <c r="D17965" s="1" t="str">
        <f t="shared" si="2664"/>
        <v>21:0227</v>
      </c>
      <c r="E17965" t="s">
        <v>69950</v>
      </c>
      <c r="F17965" t="s">
        <v>69951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11694</v>
      </c>
      <c r="N17965">
        <v>299</v>
      </c>
      <c r="O17965" t="s">
        <v>21</v>
      </c>
      <c r="P17965" t="s">
        <v>356</v>
      </c>
      <c r="Q17965" t="s">
        <v>2948</v>
      </c>
    </row>
    <row r="17966" spans="1:17" hidden="1" x14ac:dyDescent="0.25">
      <c r="A17966" t="s">
        <v>69952</v>
      </c>
      <c r="B17966" t="s">
        <v>69953</v>
      </c>
      <c r="C17966" s="1" t="str">
        <f t="shared" si="2661"/>
        <v>21:0802</v>
      </c>
      <c r="D17966" s="1" t="str">
        <f t="shared" ref="D17966:D17972" si="2665">HYPERLINK("http://geochem.nrcan.gc.ca/cdogs/content/svy/svy210225_e.htm", "21:0225")</f>
        <v>21:0225</v>
      </c>
      <c r="E17966" t="s">
        <v>69954</v>
      </c>
      <c r="F17966" t="s">
        <v>69955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11700</v>
      </c>
      <c r="N17966">
        <v>300</v>
      </c>
      <c r="O17966" t="s">
        <v>21</v>
      </c>
      <c r="P17966" t="s">
        <v>45</v>
      </c>
      <c r="Q17966" t="s">
        <v>2822</v>
      </c>
    </row>
    <row r="17967" spans="1:17" hidden="1" x14ac:dyDescent="0.25">
      <c r="A17967" t="s">
        <v>69956</v>
      </c>
      <c r="B17967" t="s">
        <v>69957</v>
      </c>
      <c r="C17967" s="1" t="str">
        <f t="shared" si="2661"/>
        <v>21:0802</v>
      </c>
      <c r="D17967" s="1" t="str">
        <f t="shared" si="2665"/>
        <v>21:0225</v>
      </c>
      <c r="E17967" t="s">
        <v>69958</v>
      </c>
      <c r="F17967" t="s">
        <v>69959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11710</v>
      </c>
      <c r="N17967">
        <v>301</v>
      </c>
      <c r="O17967" t="s">
        <v>21</v>
      </c>
      <c r="P17967" t="s">
        <v>45</v>
      </c>
      <c r="Q17967" t="s">
        <v>2822</v>
      </c>
    </row>
    <row r="17968" spans="1:17" hidden="1" x14ac:dyDescent="0.25">
      <c r="A17968" t="s">
        <v>69960</v>
      </c>
      <c r="B17968" t="s">
        <v>69961</v>
      </c>
      <c r="C17968" s="1" t="str">
        <f t="shared" si="2661"/>
        <v>21:0802</v>
      </c>
      <c r="D17968" s="1" t="str">
        <f t="shared" si="2665"/>
        <v>21:0225</v>
      </c>
      <c r="E17968" t="s">
        <v>69962</v>
      </c>
      <c r="F17968" t="s">
        <v>69963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11715</v>
      </c>
      <c r="N17968">
        <v>302</v>
      </c>
      <c r="O17968" t="s">
        <v>21</v>
      </c>
      <c r="P17968" t="s">
        <v>45</v>
      </c>
      <c r="Q17968" t="s">
        <v>3836</v>
      </c>
    </row>
    <row r="17969" spans="1:17" hidden="1" x14ac:dyDescent="0.25">
      <c r="A17969" t="s">
        <v>69964</v>
      </c>
      <c r="B17969" t="s">
        <v>69965</v>
      </c>
      <c r="C17969" s="1" t="str">
        <f t="shared" si="2661"/>
        <v>21:0802</v>
      </c>
      <c r="D17969" s="1" t="str">
        <f t="shared" si="2665"/>
        <v>21:0225</v>
      </c>
      <c r="E17969" t="s">
        <v>69966</v>
      </c>
      <c r="F17969" t="s">
        <v>69967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11720</v>
      </c>
      <c r="N17969">
        <v>303</v>
      </c>
      <c r="O17969" t="s">
        <v>21</v>
      </c>
      <c r="P17969" t="s">
        <v>45</v>
      </c>
      <c r="Q17969" t="s">
        <v>3836</v>
      </c>
    </row>
    <row r="17970" spans="1:17" hidden="1" x14ac:dyDescent="0.25">
      <c r="A17970" t="s">
        <v>69968</v>
      </c>
      <c r="B17970" t="s">
        <v>69969</v>
      </c>
      <c r="C17970" s="1" t="str">
        <f t="shared" si="2661"/>
        <v>21:0802</v>
      </c>
      <c r="D17970" s="1" t="str">
        <f t="shared" si="2665"/>
        <v>21:0225</v>
      </c>
      <c r="E17970" t="s">
        <v>69970</v>
      </c>
      <c r="F17970" t="s">
        <v>69971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11725</v>
      </c>
      <c r="N17970">
        <v>304</v>
      </c>
      <c r="O17970" t="s">
        <v>21</v>
      </c>
      <c r="P17970" t="s">
        <v>45</v>
      </c>
      <c r="Q17970" t="s">
        <v>2948</v>
      </c>
    </row>
    <row r="17971" spans="1:17" hidden="1" x14ac:dyDescent="0.25">
      <c r="A17971" t="s">
        <v>69972</v>
      </c>
      <c r="B17971" t="s">
        <v>69973</v>
      </c>
      <c r="C17971" s="1" t="str">
        <f t="shared" si="2661"/>
        <v>21:0802</v>
      </c>
      <c r="D17971" s="1" t="str">
        <f t="shared" si="2665"/>
        <v>21:0225</v>
      </c>
      <c r="E17971" t="s">
        <v>69974</v>
      </c>
      <c r="F17971" t="s">
        <v>69975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11730</v>
      </c>
      <c r="N17971">
        <v>305</v>
      </c>
      <c r="O17971" t="s">
        <v>21</v>
      </c>
      <c r="P17971" t="s">
        <v>45</v>
      </c>
      <c r="Q17971" t="s">
        <v>1528</v>
      </c>
    </row>
    <row r="17972" spans="1:17" hidden="1" x14ac:dyDescent="0.25">
      <c r="A17972" t="s">
        <v>69976</v>
      </c>
      <c r="B17972" t="s">
        <v>69977</v>
      </c>
      <c r="C17972" s="1" t="str">
        <f t="shared" si="2661"/>
        <v>21:0802</v>
      </c>
      <c r="D17972" s="1" t="str">
        <f t="shared" si="2665"/>
        <v>21:0225</v>
      </c>
      <c r="E17972" t="s">
        <v>69978</v>
      </c>
      <c r="F17972" t="s">
        <v>69979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12803</v>
      </c>
      <c r="N17972">
        <v>306</v>
      </c>
      <c r="O17972" t="s">
        <v>21</v>
      </c>
      <c r="P17972" t="s">
        <v>45</v>
      </c>
      <c r="Q17972" t="s">
        <v>1528</v>
      </c>
    </row>
    <row r="17973" spans="1:17" hidden="1" x14ac:dyDescent="0.25">
      <c r="A17973" t="s">
        <v>69980</v>
      </c>
      <c r="B17973" t="s">
        <v>69981</v>
      </c>
      <c r="C17973" s="1" t="str">
        <f t="shared" si="2661"/>
        <v>21:0802</v>
      </c>
      <c r="D17973" s="1" t="str">
        <f t="shared" ref="D17973:D18004" si="2666">HYPERLINK("http://geochem.nrcan.gc.ca/cdogs/content/svy/svy210227_e.htm", "21:0227")</f>
        <v>21:0227</v>
      </c>
      <c r="E17973" t="s">
        <v>69982</v>
      </c>
      <c r="F17973" t="s">
        <v>69983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11680</v>
      </c>
      <c r="N17973">
        <v>307</v>
      </c>
      <c r="O17973" t="s">
        <v>21</v>
      </c>
      <c r="P17973" t="s">
        <v>69984</v>
      </c>
      <c r="Q17973" t="s">
        <v>103</v>
      </c>
    </row>
    <row r="17974" spans="1:17" hidden="1" x14ac:dyDescent="0.25">
      <c r="A17974" t="s">
        <v>69985</v>
      </c>
      <c r="B17974" t="s">
        <v>69986</v>
      </c>
      <c r="C17974" s="1" t="str">
        <f t="shared" si="2661"/>
        <v>21:0802</v>
      </c>
      <c r="D17974" s="1" t="str">
        <f t="shared" si="2666"/>
        <v>21:0227</v>
      </c>
      <c r="E17974" t="s">
        <v>69982</v>
      </c>
      <c r="F17974" t="s">
        <v>69987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11684</v>
      </c>
      <c r="N17974">
        <v>308</v>
      </c>
      <c r="O17974" t="s">
        <v>21</v>
      </c>
      <c r="P17974" t="s">
        <v>69988</v>
      </c>
      <c r="Q17974" t="s">
        <v>71</v>
      </c>
    </row>
    <row r="17975" spans="1:17" hidden="1" x14ac:dyDescent="0.25">
      <c r="A17975" t="s">
        <v>69989</v>
      </c>
      <c r="B17975" t="s">
        <v>69990</v>
      </c>
      <c r="C17975" s="1" t="str">
        <f t="shared" si="2661"/>
        <v>21:0802</v>
      </c>
      <c r="D17975" s="1" t="str">
        <f t="shared" si="2666"/>
        <v>21:0227</v>
      </c>
      <c r="E17975" t="s">
        <v>69991</v>
      </c>
      <c r="F17975" t="s">
        <v>69992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11641</v>
      </c>
      <c r="N17975">
        <v>309</v>
      </c>
      <c r="O17975" t="s">
        <v>21</v>
      </c>
      <c r="P17975" t="s">
        <v>5724</v>
      </c>
      <c r="Q17975" t="s">
        <v>171</v>
      </c>
    </row>
    <row r="17976" spans="1:17" hidden="1" x14ac:dyDescent="0.25">
      <c r="A17976" t="s">
        <v>69993</v>
      </c>
      <c r="B17976" t="s">
        <v>69994</v>
      </c>
      <c r="C17976" s="1" t="str">
        <f t="shared" si="2661"/>
        <v>21:0802</v>
      </c>
      <c r="D17976" s="1" t="str">
        <f t="shared" si="2666"/>
        <v>21:0227</v>
      </c>
      <c r="E17976" t="s">
        <v>69995</v>
      </c>
      <c r="F17976" t="s">
        <v>69996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11646</v>
      </c>
      <c r="N17976">
        <v>310</v>
      </c>
      <c r="O17976" t="s">
        <v>21</v>
      </c>
      <c r="P17976" t="s">
        <v>69984</v>
      </c>
      <c r="Q17976" t="s">
        <v>198</v>
      </c>
    </row>
    <row r="17977" spans="1:17" hidden="1" x14ac:dyDescent="0.25">
      <c r="A17977" t="s">
        <v>69997</v>
      </c>
      <c r="B17977" t="s">
        <v>69998</v>
      </c>
      <c r="C17977" s="1" t="str">
        <f t="shared" si="2661"/>
        <v>21:0802</v>
      </c>
      <c r="D17977" s="1" t="str">
        <f t="shared" si="2666"/>
        <v>21:0227</v>
      </c>
      <c r="E17977" t="s">
        <v>69999</v>
      </c>
      <c r="F17977" t="s">
        <v>70000</v>
      </c>
      <c r="H17977">
        <v>45.428969700000003</v>
      </c>
      <c r="I17977">
        <v>-66.835337800000005</v>
      </c>
      <c r="J17977" s="1" t="str">
        <f t="shared" ref="J17977:J18040" si="2667">HYPERLINK("http://geochem.nrcan.gc.ca/cdogs/content/kwd/kwd020018_e.htm", "Fluid (stream)")</f>
        <v>Fluid (stream)</v>
      </c>
      <c r="K17977" s="1" t="str">
        <f t="shared" ref="K17977:K18040" si="2668">HYPERLINK("http://geochem.nrcan.gc.ca/cdogs/content/kwd/kwd080007_e.htm", "Untreated Water")</f>
        <v>Untreated Water</v>
      </c>
      <c r="L17977">
        <v>18</v>
      </c>
      <c r="M17977" t="s">
        <v>11651</v>
      </c>
      <c r="N17977">
        <v>311</v>
      </c>
      <c r="O17977" t="s">
        <v>21</v>
      </c>
      <c r="P17977" t="s">
        <v>5702</v>
      </c>
      <c r="Q17977" t="s">
        <v>189</v>
      </c>
    </row>
    <row r="17978" spans="1:17" hidden="1" x14ac:dyDescent="0.25">
      <c r="A17978" t="s">
        <v>70001</v>
      </c>
      <c r="B17978" t="s">
        <v>70002</v>
      </c>
      <c r="C17978" s="1" t="str">
        <f t="shared" si="2661"/>
        <v>21:0802</v>
      </c>
      <c r="D17978" s="1" t="str">
        <f t="shared" si="2666"/>
        <v>21:0227</v>
      </c>
      <c r="E17978" t="s">
        <v>70003</v>
      </c>
      <c r="F17978" t="s">
        <v>70004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11660</v>
      </c>
      <c r="N17978">
        <v>312</v>
      </c>
      <c r="O17978" t="s">
        <v>21</v>
      </c>
      <c r="P17978" t="s">
        <v>5702</v>
      </c>
      <c r="Q17978" t="s">
        <v>189</v>
      </c>
    </row>
    <row r="17979" spans="1:17" hidden="1" x14ac:dyDescent="0.25">
      <c r="A17979" t="s">
        <v>70005</v>
      </c>
      <c r="B17979" t="s">
        <v>70006</v>
      </c>
      <c r="C17979" s="1" t="str">
        <f t="shared" si="2661"/>
        <v>21:0802</v>
      </c>
      <c r="D17979" s="1" t="str">
        <f t="shared" si="2666"/>
        <v>21:0227</v>
      </c>
      <c r="E17979" t="s">
        <v>70007</v>
      </c>
      <c r="F17979" t="s">
        <v>70008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11665</v>
      </c>
      <c r="N17979">
        <v>313</v>
      </c>
      <c r="O17979" t="s">
        <v>21</v>
      </c>
      <c r="P17979" t="s">
        <v>4550</v>
      </c>
      <c r="Q17979" t="s">
        <v>2392</v>
      </c>
    </row>
    <row r="17980" spans="1:17" hidden="1" x14ac:dyDescent="0.25">
      <c r="A17980" t="s">
        <v>70009</v>
      </c>
      <c r="B17980" t="s">
        <v>70010</v>
      </c>
      <c r="C17980" s="1" t="str">
        <f t="shared" si="2661"/>
        <v>21:0802</v>
      </c>
      <c r="D17980" s="1" t="str">
        <f t="shared" si="2666"/>
        <v>21:0227</v>
      </c>
      <c r="E17980" t="s">
        <v>70011</v>
      </c>
      <c r="F17980" t="s">
        <v>70012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11670</v>
      </c>
      <c r="N17980">
        <v>314</v>
      </c>
      <c r="O17980" t="s">
        <v>21</v>
      </c>
      <c r="P17980" t="s">
        <v>6673</v>
      </c>
      <c r="Q17980" t="s">
        <v>2948</v>
      </c>
    </row>
    <row r="17981" spans="1:17" hidden="1" x14ac:dyDescent="0.25">
      <c r="A17981" t="s">
        <v>70013</v>
      </c>
      <c r="B17981" t="s">
        <v>70014</v>
      </c>
      <c r="C17981" s="1" t="str">
        <f t="shared" si="2661"/>
        <v>21:0802</v>
      </c>
      <c r="D17981" s="1" t="str">
        <f t="shared" si="2666"/>
        <v>21:0227</v>
      </c>
      <c r="E17981" t="s">
        <v>70015</v>
      </c>
      <c r="F17981" t="s">
        <v>70016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11675</v>
      </c>
      <c r="N17981">
        <v>315</v>
      </c>
      <c r="O17981" t="s">
        <v>21</v>
      </c>
      <c r="P17981" t="s">
        <v>556</v>
      </c>
      <c r="Q17981" t="s">
        <v>3836</v>
      </c>
    </row>
    <row r="17982" spans="1:17" hidden="1" x14ac:dyDescent="0.25">
      <c r="A17982" t="s">
        <v>70017</v>
      </c>
      <c r="B17982" t="s">
        <v>70018</v>
      </c>
      <c r="C17982" s="1" t="str">
        <f t="shared" si="2661"/>
        <v>21:0802</v>
      </c>
      <c r="D17982" s="1" t="str">
        <f t="shared" si="2666"/>
        <v>21:0227</v>
      </c>
      <c r="E17982" t="s">
        <v>70019</v>
      </c>
      <c r="F17982" t="s">
        <v>70020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11689</v>
      </c>
      <c r="N17982">
        <v>316</v>
      </c>
      <c r="O17982" t="s">
        <v>21</v>
      </c>
      <c r="P17982" t="s">
        <v>4473</v>
      </c>
      <c r="Q17982" t="s">
        <v>189</v>
      </c>
    </row>
    <row r="17983" spans="1:17" hidden="1" x14ac:dyDescent="0.25">
      <c r="A17983" t="s">
        <v>70021</v>
      </c>
      <c r="B17983" t="s">
        <v>70022</v>
      </c>
      <c r="C17983" s="1" t="str">
        <f t="shared" si="2661"/>
        <v>21:0802</v>
      </c>
      <c r="D17983" s="1" t="str">
        <f t="shared" si="2666"/>
        <v>21:0227</v>
      </c>
      <c r="E17983" t="s">
        <v>70023</v>
      </c>
      <c r="F17983" t="s">
        <v>70024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11694</v>
      </c>
      <c r="N17983">
        <v>317</v>
      </c>
      <c r="O17983" t="s">
        <v>21</v>
      </c>
      <c r="P17983" t="s">
        <v>3066</v>
      </c>
      <c r="Q17983" t="s">
        <v>171</v>
      </c>
    </row>
    <row r="17984" spans="1:17" hidden="1" x14ac:dyDescent="0.25">
      <c r="A17984" t="s">
        <v>70025</v>
      </c>
      <c r="B17984" t="s">
        <v>70026</v>
      </c>
      <c r="C17984" s="1" t="str">
        <f t="shared" si="2661"/>
        <v>21:0802</v>
      </c>
      <c r="D17984" s="1" t="str">
        <f t="shared" si="2666"/>
        <v>21:0227</v>
      </c>
      <c r="E17984" t="s">
        <v>70027</v>
      </c>
      <c r="F17984" t="s">
        <v>70028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11700</v>
      </c>
      <c r="N17984">
        <v>318</v>
      </c>
      <c r="O17984" t="s">
        <v>21</v>
      </c>
      <c r="P17984" t="s">
        <v>356</v>
      </c>
      <c r="Q17984" t="s">
        <v>71</v>
      </c>
    </row>
    <row r="17985" spans="1:17" hidden="1" x14ac:dyDescent="0.25">
      <c r="A17985" t="s">
        <v>70029</v>
      </c>
      <c r="B17985" t="s">
        <v>70030</v>
      </c>
      <c r="C17985" s="1" t="str">
        <f t="shared" si="2661"/>
        <v>21:0802</v>
      </c>
      <c r="D17985" s="1" t="str">
        <f t="shared" si="2666"/>
        <v>21:0227</v>
      </c>
      <c r="E17985" t="s">
        <v>70031</v>
      </c>
      <c r="F17985" t="s">
        <v>70032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11710</v>
      </c>
      <c r="N17985">
        <v>319</v>
      </c>
      <c r="O17985" t="s">
        <v>21</v>
      </c>
      <c r="P17985" t="s">
        <v>1598</v>
      </c>
      <c r="Q17985" t="s">
        <v>3836</v>
      </c>
    </row>
    <row r="17986" spans="1:17" hidden="1" x14ac:dyDescent="0.25">
      <c r="A17986" t="s">
        <v>70033</v>
      </c>
      <c r="B17986" t="s">
        <v>70034</v>
      </c>
      <c r="C17986" s="1" t="str">
        <f t="shared" si="2661"/>
        <v>21:0802</v>
      </c>
      <c r="D17986" s="1" t="str">
        <f t="shared" si="2666"/>
        <v>21:0227</v>
      </c>
      <c r="E17986" t="s">
        <v>70035</v>
      </c>
      <c r="F17986" t="s">
        <v>70036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11715</v>
      </c>
      <c r="N17986">
        <v>320</v>
      </c>
      <c r="O17986" t="s">
        <v>21</v>
      </c>
      <c r="P17986" t="s">
        <v>45</v>
      </c>
      <c r="Q17986" t="s">
        <v>88</v>
      </c>
    </row>
    <row r="17987" spans="1:17" hidden="1" x14ac:dyDescent="0.25">
      <c r="A17987" t="s">
        <v>70037</v>
      </c>
      <c r="B17987" t="s">
        <v>70038</v>
      </c>
      <c r="C17987" s="1" t="str">
        <f t="shared" ref="C17987:C18050" si="2669">HYPERLINK("http://geochem.nrcan.gc.ca/cdogs/content/bdl/bdl210802_e.htm", "21:0802")</f>
        <v>21:0802</v>
      </c>
      <c r="D17987" s="1" t="str">
        <f t="shared" si="2666"/>
        <v>21:0227</v>
      </c>
      <c r="E17987" t="s">
        <v>70039</v>
      </c>
      <c r="F17987" t="s">
        <v>70040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11720</v>
      </c>
      <c r="N17987">
        <v>321</v>
      </c>
      <c r="O17987" t="s">
        <v>21</v>
      </c>
      <c r="P17987" t="s">
        <v>45</v>
      </c>
      <c r="Q17987" t="s">
        <v>215</v>
      </c>
    </row>
    <row r="17988" spans="1:17" hidden="1" x14ac:dyDescent="0.25">
      <c r="A17988" t="s">
        <v>70041</v>
      </c>
      <c r="B17988" t="s">
        <v>70042</v>
      </c>
      <c r="C17988" s="1" t="str">
        <f t="shared" si="2669"/>
        <v>21:0802</v>
      </c>
      <c r="D17988" s="1" t="str">
        <f t="shared" si="2666"/>
        <v>21:0227</v>
      </c>
      <c r="E17988" t="s">
        <v>70043</v>
      </c>
      <c r="F17988" t="s">
        <v>70044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11725</v>
      </c>
      <c r="N17988">
        <v>322</v>
      </c>
      <c r="O17988" t="s">
        <v>21</v>
      </c>
      <c r="P17988" t="s">
        <v>356</v>
      </c>
      <c r="Q17988" t="s">
        <v>189</v>
      </c>
    </row>
    <row r="17989" spans="1:17" hidden="1" x14ac:dyDescent="0.25">
      <c r="A17989" t="s">
        <v>70045</v>
      </c>
      <c r="B17989" t="s">
        <v>70046</v>
      </c>
      <c r="C17989" s="1" t="str">
        <f t="shared" si="2669"/>
        <v>21:0802</v>
      </c>
      <c r="D17989" s="1" t="str">
        <f t="shared" si="2666"/>
        <v>21:0227</v>
      </c>
      <c r="E17989" t="s">
        <v>70047</v>
      </c>
      <c r="F17989" t="s">
        <v>70048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11730</v>
      </c>
      <c r="N17989">
        <v>323</v>
      </c>
      <c r="O17989" t="s">
        <v>21</v>
      </c>
      <c r="P17989" t="s">
        <v>22</v>
      </c>
      <c r="Q17989" t="s">
        <v>52</v>
      </c>
    </row>
    <row r="17990" spans="1:17" hidden="1" x14ac:dyDescent="0.25">
      <c r="A17990" t="s">
        <v>70049</v>
      </c>
      <c r="B17990" t="s">
        <v>70050</v>
      </c>
      <c r="C17990" s="1" t="str">
        <f t="shared" si="2669"/>
        <v>21:0802</v>
      </c>
      <c r="D17990" s="1" t="str">
        <f t="shared" si="2666"/>
        <v>21:0227</v>
      </c>
      <c r="E17990" t="s">
        <v>70051</v>
      </c>
      <c r="F17990" t="s">
        <v>70052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12803</v>
      </c>
      <c r="N17990">
        <v>324</v>
      </c>
      <c r="O17990" t="s">
        <v>21</v>
      </c>
      <c r="P17990" t="s">
        <v>2943</v>
      </c>
      <c r="Q17990" t="s">
        <v>171</v>
      </c>
    </row>
    <row r="17991" spans="1:17" hidden="1" x14ac:dyDescent="0.25">
      <c r="A17991" t="s">
        <v>70053</v>
      </c>
      <c r="B17991" t="s">
        <v>70054</v>
      </c>
      <c r="C17991" s="1" t="str">
        <f t="shared" si="2669"/>
        <v>21:0802</v>
      </c>
      <c r="D17991" s="1" t="str">
        <f t="shared" si="2666"/>
        <v>21:0227</v>
      </c>
      <c r="E17991" t="s">
        <v>70055</v>
      </c>
      <c r="F17991" t="s">
        <v>70056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11641</v>
      </c>
      <c r="N17991">
        <v>325</v>
      </c>
      <c r="O17991" t="s">
        <v>21</v>
      </c>
      <c r="P17991" t="s">
        <v>1631</v>
      </c>
      <c r="Q17991" t="s">
        <v>143</v>
      </c>
    </row>
    <row r="17992" spans="1:17" hidden="1" x14ac:dyDescent="0.25">
      <c r="A17992" t="s">
        <v>70057</v>
      </c>
      <c r="B17992" t="s">
        <v>70058</v>
      </c>
      <c r="C17992" s="1" t="str">
        <f t="shared" si="2669"/>
        <v>21:0802</v>
      </c>
      <c r="D17992" s="1" t="str">
        <f t="shared" si="2666"/>
        <v>21:0227</v>
      </c>
      <c r="E17992" t="s">
        <v>70059</v>
      </c>
      <c r="F17992" t="s">
        <v>70060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11646</v>
      </c>
      <c r="N17992">
        <v>326</v>
      </c>
      <c r="O17992" t="s">
        <v>108</v>
      </c>
      <c r="P17992" t="s">
        <v>108</v>
      </c>
      <c r="Q17992" t="s">
        <v>108</v>
      </c>
    </row>
    <row r="17993" spans="1:17" hidden="1" x14ac:dyDescent="0.25">
      <c r="A17993" t="s">
        <v>70061</v>
      </c>
      <c r="B17993" t="s">
        <v>70062</v>
      </c>
      <c r="C17993" s="1" t="str">
        <f t="shared" si="2669"/>
        <v>21:0802</v>
      </c>
      <c r="D17993" s="1" t="str">
        <f t="shared" si="2666"/>
        <v>21:0227</v>
      </c>
      <c r="E17993" t="s">
        <v>70063</v>
      </c>
      <c r="F17993" t="s">
        <v>70064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11651</v>
      </c>
      <c r="N17993">
        <v>327</v>
      </c>
      <c r="O17993" t="s">
        <v>21</v>
      </c>
      <c r="P17993" t="s">
        <v>1515</v>
      </c>
      <c r="Q17993" t="s">
        <v>1528</v>
      </c>
    </row>
    <row r="17994" spans="1:17" hidden="1" x14ac:dyDescent="0.25">
      <c r="A17994" t="s">
        <v>70065</v>
      </c>
      <c r="B17994" t="s">
        <v>70066</v>
      </c>
      <c r="C17994" s="1" t="str">
        <f t="shared" si="2669"/>
        <v>21:0802</v>
      </c>
      <c r="D17994" s="1" t="str">
        <f t="shared" si="2666"/>
        <v>21:0227</v>
      </c>
      <c r="E17994" t="s">
        <v>70067</v>
      </c>
      <c r="F17994" t="s">
        <v>70068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11680</v>
      </c>
      <c r="N17994">
        <v>328</v>
      </c>
      <c r="O17994" t="s">
        <v>21</v>
      </c>
      <c r="P17994" t="s">
        <v>583</v>
      </c>
      <c r="Q17994" t="s">
        <v>7328</v>
      </c>
    </row>
    <row r="17995" spans="1:17" hidden="1" x14ac:dyDescent="0.25">
      <c r="A17995" t="s">
        <v>70069</v>
      </c>
      <c r="B17995" t="s">
        <v>70070</v>
      </c>
      <c r="C17995" s="1" t="str">
        <f t="shared" si="2669"/>
        <v>21:0802</v>
      </c>
      <c r="D17995" s="1" t="str">
        <f t="shared" si="2666"/>
        <v>21:0227</v>
      </c>
      <c r="E17995" t="s">
        <v>70067</v>
      </c>
      <c r="F17995" t="s">
        <v>70071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11684</v>
      </c>
      <c r="N17995">
        <v>329</v>
      </c>
      <c r="O17995" t="s">
        <v>21</v>
      </c>
      <c r="P17995" t="s">
        <v>397</v>
      </c>
      <c r="Q17995" t="s">
        <v>8961</v>
      </c>
    </row>
    <row r="17996" spans="1:17" hidden="1" x14ac:dyDescent="0.25">
      <c r="A17996" t="s">
        <v>70072</v>
      </c>
      <c r="B17996" t="s">
        <v>70073</v>
      </c>
      <c r="C17996" s="1" t="str">
        <f t="shared" si="2669"/>
        <v>21:0802</v>
      </c>
      <c r="D17996" s="1" t="str">
        <f t="shared" si="2666"/>
        <v>21:0227</v>
      </c>
      <c r="E17996" t="s">
        <v>70074</v>
      </c>
      <c r="F17996" t="s">
        <v>70075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11660</v>
      </c>
      <c r="N17996">
        <v>330</v>
      </c>
      <c r="O17996" t="s">
        <v>108</v>
      </c>
      <c r="P17996" t="s">
        <v>108</v>
      </c>
      <c r="Q17996" t="s">
        <v>108</v>
      </c>
    </row>
    <row r="17997" spans="1:17" hidden="1" x14ac:dyDescent="0.25">
      <c r="A17997" t="s">
        <v>70076</v>
      </c>
      <c r="B17997" t="s">
        <v>70077</v>
      </c>
      <c r="C17997" s="1" t="str">
        <f t="shared" si="2669"/>
        <v>21:0802</v>
      </c>
      <c r="D17997" s="1" t="str">
        <f t="shared" si="2666"/>
        <v>21:0227</v>
      </c>
      <c r="E17997" t="s">
        <v>70078</v>
      </c>
      <c r="F17997" t="s">
        <v>70079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11665</v>
      </c>
      <c r="N17997">
        <v>331</v>
      </c>
      <c r="O17997" t="s">
        <v>21</v>
      </c>
      <c r="P17997" t="s">
        <v>631</v>
      </c>
      <c r="Q17997" t="s">
        <v>2948</v>
      </c>
    </row>
    <row r="17998" spans="1:17" hidden="1" x14ac:dyDescent="0.25">
      <c r="A17998" t="s">
        <v>70080</v>
      </c>
      <c r="B17998" t="s">
        <v>70081</v>
      </c>
      <c r="C17998" s="1" t="str">
        <f t="shared" si="2669"/>
        <v>21:0802</v>
      </c>
      <c r="D17998" s="1" t="str">
        <f t="shared" si="2666"/>
        <v>21:0227</v>
      </c>
      <c r="E17998" t="s">
        <v>70082</v>
      </c>
      <c r="F17998" t="s">
        <v>70083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11670</v>
      </c>
      <c r="N17998">
        <v>332</v>
      </c>
      <c r="O17998" t="s">
        <v>21</v>
      </c>
      <c r="P17998" t="s">
        <v>583</v>
      </c>
      <c r="Q17998" t="s">
        <v>1528</v>
      </c>
    </row>
    <row r="17999" spans="1:17" hidden="1" x14ac:dyDescent="0.25">
      <c r="A17999" t="s">
        <v>70084</v>
      </c>
      <c r="B17999" t="s">
        <v>70085</v>
      </c>
      <c r="C17999" s="1" t="str">
        <f t="shared" si="2669"/>
        <v>21:0802</v>
      </c>
      <c r="D17999" s="1" t="str">
        <f t="shared" si="2666"/>
        <v>21:0227</v>
      </c>
      <c r="E17999" t="s">
        <v>70086</v>
      </c>
      <c r="F17999" t="s">
        <v>70087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11675</v>
      </c>
      <c r="N17999">
        <v>333</v>
      </c>
      <c r="O17999" t="s">
        <v>21</v>
      </c>
      <c r="P17999" t="s">
        <v>583</v>
      </c>
      <c r="Q17999" t="s">
        <v>138</v>
      </c>
    </row>
    <row r="18000" spans="1:17" hidden="1" x14ac:dyDescent="0.25">
      <c r="A18000" t="s">
        <v>70088</v>
      </c>
      <c r="B18000" t="s">
        <v>70089</v>
      </c>
      <c r="C18000" s="1" t="str">
        <f t="shared" si="2669"/>
        <v>21:0802</v>
      </c>
      <c r="D18000" s="1" t="str">
        <f t="shared" si="2666"/>
        <v>21:0227</v>
      </c>
      <c r="E18000" t="s">
        <v>70090</v>
      </c>
      <c r="F18000" t="s">
        <v>70091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11689</v>
      </c>
      <c r="N18000">
        <v>334</v>
      </c>
      <c r="O18000" t="s">
        <v>21</v>
      </c>
      <c r="P18000" t="s">
        <v>397</v>
      </c>
      <c r="Q18000" t="s">
        <v>138</v>
      </c>
    </row>
    <row r="18001" spans="1:17" hidden="1" x14ac:dyDescent="0.25">
      <c r="A18001" t="s">
        <v>70092</v>
      </c>
      <c r="B18001" t="s">
        <v>70093</v>
      </c>
      <c r="C18001" s="1" t="str">
        <f t="shared" si="2669"/>
        <v>21:0802</v>
      </c>
      <c r="D18001" s="1" t="str">
        <f t="shared" si="2666"/>
        <v>21:0227</v>
      </c>
      <c r="E18001" t="s">
        <v>70094</v>
      </c>
      <c r="F18001" t="s">
        <v>70095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11694</v>
      </c>
      <c r="N18001">
        <v>335</v>
      </c>
      <c r="O18001" t="s">
        <v>21</v>
      </c>
      <c r="P18001" t="s">
        <v>1515</v>
      </c>
      <c r="Q18001" t="s">
        <v>2366</v>
      </c>
    </row>
    <row r="18002" spans="1:17" hidden="1" x14ac:dyDescent="0.25">
      <c r="A18002" t="s">
        <v>70096</v>
      </c>
      <c r="B18002" t="s">
        <v>70097</v>
      </c>
      <c r="C18002" s="1" t="str">
        <f t="shared" si="2669"/>
        <v>21:0802</v>
      </c>
      <c r="D18002" s="1" t="str">
        <f t="shared" si="2666"/>
        <v>21:0227</v>
      </c>
      <c r="E18002" t="s">
        <v>70098</v>
      </c>
      <c r="F18002" t="s">
        <v>70099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11700</v>
      </c>
      <c r="N18002">
        <v>336</v>
      </c>
      <c r="O18002" t="s">
        <v>21</v>
      </c>
      <c r="P18002" t="s">
        <v>583</v>
      </c>
      <c r="Q18002" t="s">
        <v>1528</v>
      </c>
    </row>
    <row r="18003" spans="1:17" hidden="1" x14ac:dyDescent="0.25">
      <c r="A18003" t="s">
        <v>70100</v>
      </c>
      <c r="B18003" t="s">
        <v>70101</v>
      </c>
      <c r="C18003" s="1" t="str">
        <f t="shared" si="2669"/>
        <v>21:0802</v>
      </c>
      <c r="D18003" s="1" t="str">
        <f t="shared" si="2666"/>
        <v>21:0227</v>
      </c>
      <c r="E18003" t="s">
        <v>70102</v>
      </c>
      <c r="F18003" t="s">
        <v>70103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11710</v>
      </c>
      <c r="N18003">
        <v>337</v>
      </c>
      <c r="O18003" t="s">
        <v>21</v>
      </c>
      <c r="P18003" t="s">
        <v>397</v>
      </c>
      <c r="Q18003" t="s">
        <v>2366</v>
      </c>
    </row>
    <row r="18004" spans="1:17" hidden="1" x14ac:dyDescent="0.25">
      <c r="A18004" t="s">
        <v>70104</v>
      </c>
      <c r="B18004" t="s">
        <v>70105</v>
      </c>
      <c r="C18004" s="1" t="str">
        <f t="shared" si="2669"/>
        <v>21:0802</v>
      </c>
      <c r="D18004" s="1" t="str">
        <f t="shared" si="2666"/>
        <v>21:0227</v>
      </c>
      <c r="E18004" t="s">
        <v>70106</v>
      </c>
      <c r="F18004" t="s">
        <v>70107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11715</v>
      </c>
      <c r="N18004">
        <v>338</v>
      </c>
      <c r="O18004" t="s">
        <v>21</v>
      </c>
      <c r="P18004" t="s">
        <v>583</v>
      </c>
      <c r="Q18004" t="s">
        <v>52</v>
      </c>
    </row>
    <row r="18005" spans="1:17" hidden="1" x14ac:dyDescent="0.25">
      <c r="A18005" t="s">
        <v>70108</v>
      </c>
      <c r="B18005" t="s">
        <v>70109</v>
      </c>
      <c r="C18005" s="1" t="str">
        <f t="shared" si="2669"/>
        <v>21:0802</v>
      </c>
      <c r="D18005" s="1" t="str">
        <f t="shared" ref="D18005:D18036" si="2670">HYPERLINK("http://geochem.nrcan.gc.ca/cdogs/content/svy/svy210227_e.htm", "21:0227")</f>
        <v>21:0227</v>
      </c>
      <c r="E18005" t="s">
        <v>70110</v>
      </c>
      <c r="F18005" t="s">
        <v>70111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11720</v>
      </c>
      <c r="N18005">
        <v>339</v>
      </c>
      <c r="O18005" t="s">
        <v>21</v>
      </c>
      <c r="P18005" t="s">
        <v>2212</v>
      </c>
      <c r="Q18005" t="s">
        <v>171</v>
      </c>
    </row>
    <row r="18006" spans="1:17" hidden="1" x14ac:dyDescent="0.25">
      <c r="A18006" t="s">
        <v>70112</v>
      </c>
      <c r="B18006" t="s">
        <v>70113</v>
      </c>
      <c r="C18006" s="1" t="str">
        <f t="shared" si="2669"/>
        <v>21:0802</v>
      </c>
      <c r="D18006" s="1" t="str">
        <f t="shared" si="2670"/>
        <v>21:0227</v>
      </c>
      <c r="E18006" t="s">
        <v>70114</v>
      </c>
      <c r="F18006" t="s">
        <v>70115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11725</v>
      </c>
      <c r="N18006">
        <v>340</v>
      </c>
      <c r="O18006" t="s">
        <v>21</v>
      </c>
      <c r="P18006" t="s">
        <v>397</v>
      </c>
      <c r="Q18006" t="s">
        <v>171</v>
      </c>
    </row>
    <row r="18007" spans="1:17" hidden="1" x14ac:dyDescent="0.25">
      <c r="A18007" t="s">
        <v>70116</v>
      </c>
      <c r="B18007" t="s">
        <v>70117</v>
      </c>
      <c r="C18007" s="1" t="str">
        <f t="shared" si="2669"/>
        <v>21:0802</v>
      </c>
      <c r="D18007" s="1" t="str">
        <f t="shared" si="2670"/>
        <v>21:0227</v>
      </c>
      <c r="E18007" t="s">
        <v>70118</v>
      </c>
      <c r="F18007" t="s">
        <v>70119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11730</v>
      </c>
      <c r="N18007">
        <v>341</v>
      </c>
      <c r="O18007" t="s">
        <v>21</v>
      </c>
      <c r="P18007" t="s">
        <v>2212</v>
      </c>
      <c r="Q18007" t="s">
        <v>171</v>
      </c>
    </row>
    <row r="18008" spans="1:17" hidden="1" x14ac:dyDescent="0.25">
      <c r="A18008" t="s">
        <v>70120</v>
      </c>
      <c r="B18008" t="s">
        <v>70121</v>
      </c>
      <c r="C18008" s="1" t="str">
        <f t="shared" si="2669"/>
        <v>21:0802</v>
      </c>
      <c r="D18008" s="1" t="str">
        <f t="shared" si="2670"/>
        <v>21:0227</v>
      </c>
      <c r="E18008" t="s">
        <v>70122</v>
      </c>
      <c r="F18008" t="s">
        <v>70123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12803</v>
      </c>
      <c r="N18008">
        <v>342</v>
      </c>
      <c r="O18008" t="s">
        <v>2927</v>
      </c>
      <c r="P18008" t="s">
        <v>1631</v>
      </c>
      <c r="Q18008" t="s">
        <v>93</v>
      </c>
    </row>
    <row r="18009" spans="1:17" hidden="1" x14ac:dyDescent="0.25">
      <c r="A18009" t="s">
        <v>70124</v>
      </c>
      <c r="B18009" t="s">
        <v>70125</v>
      </c>
      <c r="C18009" s="1" t="str">
        <f t="shared" si="2669"/>
        <v>21:0802</v>
      </c>
      <c r="D18009" s="1" t="str">
        <f t="shared" si="2670"/>
        <v>21:0227</v>
      </c>
      <c r="E18009" t="s">
        <v>70126</v>
      </c>
      <c r="F18009" t="s">
        <v>70127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11641</v>
      </c>
      <c r="N18009">
        <v>343</v>
      </c>
      <c r="O18009" t="s">
        <v>370</v>
      </c>
      <c r="P18009" t="s">
        <v>880</v>
      </c>
      <c r="Q18009" t="s">
        <v>29</v>
      </c>
    </row>
    <row r="18010" spans="1:17" hidden="1" x14ac:dyDescent="0.25">
      <c r="A18010" t="s">
        <v>70128</v>
      </c>
      <c r="B18010" t="s">
        <v>70129</v>
      </c>
      <c r="C18010" s="1" t="str">
        <f t="shared" si="2669"/>
        <v>21:0802</v>
      </c>
      <c r="D18010" s="1" t="str">
        <f t="shared" si="2670"/>
        <v>21:0227</v>
      </c>
      <c r="E18010" t="s">
        <v>70130</v>
      </c>
      <c r="F18010" t="s">
        <v>70131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11680</v>
      </c>
      <c r="N18010">
        <v>344</v>
      </c>
      <c r="O18010" t="s">
        <v>21</v>
      </c>
      <c r="P18010" t="s">
        <v>583</v>
      </c>
      <c r="Q18010" t="s">
        <v>93</v>
      </c>
    </row>
    <row r="18011" spans="1:17" hidden="1" x14ac:dyDescent="0.25">
      <c r="A18011" t="s">
        <v>70132</v>
      </c>
      <c r="B18011" t="s">
        <v>70133</v>
      </c>
      <c r="C18011" s="1" t="str">
        <f t="shared" si="2669"/>
        <v>21:0802</v>
      </c>
      <c r="D18011" s="1" t="str">
        <f t="shared" si="2670"/>
        <v>21:0227</v>
      </c>
      <c r="E18011" t="s">
        <v>70130</v>
      </c>
      <c r="F18011" t="s">
        <v>70134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11684</v>
      </c>
      <c r="N18011">
        <v>345</v>
      </c>
      <c r="O18011" t="s">
        <v>21</v>
      </c>
      <c r="P18011" t="s">
        <v>22</v>
      </c>
      <c r="Q18011" t="s">
        <v>215</v>
      </c>
    </row>
    <row r="18012" spans="1:17" hidden="1" x14ac:dyDescent="0.25">
      <c r="A18012" t="s">
        <v>70135</v>
      </c>
      <c r="B18012" t="s">
        <v>70136</v>
      </c>
      <c r="C18012" s="1" t="str">
        <f t="shared" si="2669"/>
        <v>21:0802</v>
      </c>
      <c r="D18012" s="1" t="str">
        <f t="shared" si="2670"/>
        <v>21:0227</v>
      </c>
      <c r="E18012" t="s">
        <v>70137</v>
      </c>
      <c r="F18012" t="s">
        <v>70138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11646</v>
      </c>
      <c r="N18012">
        <v>346</v>
      </c>
      <c r="O18012" t="s">
        <v>21</v>
      </c>
      <c r="P18012" t="s">
        <v>22</v>
      </c>
      <c r="Q18012" t="s">
        <v>52</v>
      </c>
    </row>
    <row r="18013" spans="1:17" hidden="1" x14ac:dyDescent="0.25">
      <c r="A18013" t="s">
        <v>70139</v>
      </c>
      <c r="B18013" t="s">
        <v>70140</v>
      </c>
      <c r="C18013" s="1" t="str">
        <f t="shared" si="2669"/>
        <v>21:0802</v>
      </c>
      <c r="D18013" s="1" t="str">
        <f t="shared" si="2670"/>
        <v>21:0227</v>
      </c>
      <c r="E18013" t="s">
        <v>70141</v>
      </c>
      <c r="F18013" t="s">
        <v>70142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11651</v>
      </c>
      <c r="N18013">
        <v>347</v>
      </c>
      <c r="O18013" t="s">
        <v>21</v>
      </c>
      <c r="P18013" t="s">
        <v>583</v>
      </c>
      <c r="Q18013" t="s">
        <v>88</v>
      </c>
    </row>
    <row r="18014" spans="1:17" hidden="1" x14ac:dyDescent="0.25">
      <c r="A18014" t="s">
        <v>70143</v>
      </c>
      <c r="B18014" t="s">
        <v>70144</v>
      </c>
      <c r="C18014" s="1" t="str">
        <f t="shared" si="2669"/>
        <v>21:0802</v>
      </c>
      <c r="D18014" s="1" t="str">
        <f t="shared" si="2670"/>
        <v>21:0227</v>
      </c>
      <c r="E18014" t="s">
        <v>70145</v>
      </c>
      <c r="F18014" t="s">
        <v>70146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11660</v>
      </c>
      <c r="N18014">
        <v>348</v>
      </c>
      <c r="O18014" t="s">
        <v>21</v>
      </c>
      <c r="P18014" t="s">
        <v>22</v>
      </c>
      <c r="Q18014" t="s">
        <v>59</v>
      </c>
    </row>
    <row r="18015" spans="1:17" hidden="1" x14ac:dyDescent="0.25">
      <c r="A18015" t="s">
        <v>70147</v>
      </c>
      <c r="B18015" t="s">
        <v>70148</v>
      </c>
      <c r="C18015" s="1" t="str">
        <f t="shared" si="2669"/>
        <v>21:0802</v>
      </c>
      <c r="D18015" s="1" t="str">
        <f t="shared" si="2670"/>
        <v>21:0227</v>
      </c>
      <c r="E18015" t="s">
        <v>70149</v>
      </c>
      <c r="F18015" t="s">
        <v>70150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11665</v>
      </c>
      <c r="N18015">
        <v>349</v>
      </c>
      <c r="O18015" t="s">
        <v>21</v>
      </c>
      <c r="P18015" t="s">
        <v>22</v>
      </c>
      <c r="Q18015" t="s">
        <v>29</v>
      </c>
    </row>
    <row r="18016" spans="1:17" hidden="1" x14ac:dyDescent="0.25">
      <c r="A18016" t="s">
        <v>70151</v>
      </c>
      <c r="B18016" t="s">
        <v>70152</v>
      </c>
      <c r="C18016" s="1" t="str">
        <f t="shared" si="2669"/>
        <v>21:0802</v>
      </c>
      <c r="D18016" s="1" t="str">
        <f t="shared" si="2670"/>
        <v>21:0227</v>
      </c>
      <c r="E18016" t="s">
        <v>70153</v>
      </c>
      <c r="F18016" t="s">
        <v>70154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11670</v>
      </c>
      <c r="N18016">
        <v>350</v>
      </c>
      <c r="O18016" t="s">
        <v>21</v>
      </c>
      <c r="P18016" t="s">
        <v>22</v>
      </c>
      <c r="Q18016" t="s">
        <v>198</v>
      </c>
    </row>
    <row r="18017" spans="1:17" hidden="1" x14ac:dyDescent="0.25">
      <c r="A18017" t="s">
        <v>70155</v>
      </c>
      <c r="B18017" t="s">
        <v>70156</v>
      </c>
      <c r="C18017" s="1" t="str">
        <f t="shared" si="2669"/>
        <v>21:0802</v>
      </c>
      <c r="D18017" s="1" t="str">
        <f t="shared" si="2670"/>
        <v>21:0227</v>
      </c>
      <c r="E18017" t="s">
        <v>70157</v>
      </c>
      <c r="F18017" t="s">
        <v>70158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11675</v>
      </c>
      <c r="N18017">
        <v>351</v>
      </c>
      <c r="O18017" t="s">
        <v>108</v>
      </c>
      <c r="P18017" t="s">
        <v>108</v>
      </c>
      <c r="Q18017" t="s">
        <v>108</v>
      </c>
    </row>
    <row r="18018" spans="1:17" hidden="1" x14ac:dyDescent="0.25">
      <c r="A18018" t="s">
        <v>70159</v>
      </c>
      <c r="B18018" t="s">
        <v>70160</v>
      </c>
      <c r="C18018" s="1" t="str">
        <f t="shared" si="2669"/>
        <v>21:0802</v>
      </c>
      <c r="D18018" s="1" t="str">
        <f t="shared" si="2670"/>
        <v>21:0227</v>
      </c>
      <c r="E18018" t="s">
        <v>70161</v>
      </c>
      <c r="F18018" t="s">
        <v>70162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11689</v>
      </c>
      <c r="N18018">
        <v>352</v>
      </c>
      <c r="O18018" t="s">
        <v>21</v>
      </c>
      <c r="P18018" t="s">
        <v>22</v>
      </c>
      <c r="Q18018" t="s">
        <v>71</v>
      </c>
    </row>
    <row r="18019" spans="1:17" hidden="1" x14ac:dyDescent="0.25">
      <c r="A18019" t="s">
        <v>70163</v>
      </c>
      <c r="B18019" t="s">
        <v>70164</v>
      </c>
      <c r="C18019" s="1" t="str">
        <f t="shared" si="2669"/>
        <v>21:0802</v>
      </c>
      <c r="D18019" s="1" t="str">
        <f t="shared" si="2670"/>
        <v>21:0227</v>
      </c>
      <c r="E18019" t="s">
        <v>70165</v>
      </c>
      <c r="F18019" t="s">
        <v>70166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11694</v>
      </c>
      <c r="N18019">
        <v>353</v>
      </c>
      <c r="O18019" t="s">
        <v>21</v>
      </c>
      <c r="P18019" t="s">
        <v>22</v>
      </c>
      <c r="Q18019" t="s">
        <v>59</v>
      </c>
    </row>
    <row r="18020" spans="1:17" hidden="1" x14ac:dyDescent="0.25">
      <c r="A18020" t="s">
        <v>70167</v>
      </c>
      <c r="B18020" t="s">
        <v>70168</v>
      </c>
      <c r="C18020" s="1" t="str">
        <f t="shared" si="2669"/>
        <v>21:0802</v>
      </c>
      <c r="D18020" s="1" t="str">
        <f t="shared" si="2670"/>
        <v>21:0227</v>
      </c>
      <c r="E18020" t="s">
        <v>70169</v>
      </c>
      <c r="F18020" t="s">
        <v>70170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11700</v>
      </c>
      <c r="N18020">
        <v>354</v>
      </c>
      <c r="O18020" t="s">
        <v>21</v>
      </c>
      <c r="P18020" t="s">
        <v>356</v>
      </c>
      <c r="Q18020" t="s">
        <v>103</v>
      </c>
    </row>
    <row r="18021" spans="1:17" hidden="1" x14ac:dyDescent="0.25">
      <c r="A18021" t="s">
        <v>70171</v>
      </c>
      <c r="B18021" t="s">
        <v>70172</v>
      </c>
      <c r="C18021" s="1" t="str">
        <f t="shared" si="2669"/>
        <v>21:0802</v>
      </c>
      <c r="D18021" s="1" t="str">
        <f t="shared" si="2670"/>
        <v>21:0227</v>
      </c>
      <c r="E18021" t="s">
        <v>70173</v>
      </c>
      <c r="F18021" t="s">
        <v>70174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11710</v>
      </c>
      <c r="N18021">
        <v>355</v>
      </c>
      <c r="O18021" t="s">
        <v>21</v>
      </c>
      <c r="P18021" t="s">
        <v>356</v>
      </c>
      <c r="Q18021" t="s">
        <v>59</v>
      </c>
    </row>
    <row r="18022" spans="1:17" hidden="1" x14ac:dyDescent="0.25">
      <c r="A18022" t="s">
        <v>70175</v>
      </c>
      <c r="B18022" t="s">
        <v>70176</v>
      </c>
      <c r="C18022" s="1" t="str">
        <f t="shared" si="2669"/>
        <v>21:0802</v>
      </c>
      <c r="D18022" s="1" t="str">
        <f t="shared" si="2670"/>
        <v>21:0227</v>
      </c>
      <c r="E18022" t="s">
        <v>70177</v>
      </c>
      <c r="F18022" t="s">
        <v>70178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11715</v>
      </c>
      <c r="N18022">
        <v>356</v>
      </c>
      <c r="O18022" t="s">
        <v>21</v>
      </c>
      <c r="P18022" t="s">
        <v>356</v>
      </c>
      <c r="Q18022" t="s">
        <v>71</v>
      </c>
    </row>
    <row r="18023" spans="1:17" hidden="1" x14ac:dyDescent="0.25">
      <c r="A18023" t="s">
        <v>70179</v>
      </c>
      <c r="B18023" t="s">
        <v>70180</v>
      </c>
      <c r="C18023" s="1" t="str">
        <f t="shared" si="2669"/>
        <v>21:0802</v>
      </c>
      <c r="D18023" s="1" t="str">
        <f t="shared" si="2670"/>
        <v>21:0227</v>
      </c>
      <c r="E18023" t="s">
        <v>70181</v>
      </c>
      <c r="F18023" t="s">
        <v>70182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11720</v>
      </c>
      <c r="N18023">
        <v>357</v>
      </c>
      <c r="O18023" t="s">
        <v>21</v>
      </c>
      <c r="P18023" t="s">
        <v>356</v>
      </c>
      <c r="Q18023" t="s">
        <v>35</v>
      </c>
    </row>
    <row r="18024" spans="1:17" hidden="1" x14ac:dyDescent="0.25">
      <c r="A18024" t="s">
        <v>70183</v>
      </c>
      <c r="B18024" t="s">
        <v>70184</v>
      </c>
      <c r="C18024" s="1" t="str">
        <f t="shared" si="2669"/>
        <v>21:0802</v>
      </c>
      <c r="D18024" s="1" t="str">
        <f t="shared" si="2670"/>
        <v>21:0227</v>
      </c>
      <c r="E18024" t="s">
        <v>70185</v>
      </c>
      <c r="F18024" t="s">
        <v>70186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11725</v>
      </c>
      <c r="N18024">
        <v>358</v>
      </c>
      <c r="O18024" t="s">
        <v>21</v>
      </c>
      <c r="P18024" t="s">
        <v>830</v>
      </c>
      <c r="Q18024" t="s">
        <v>103</v>
      </c>
    </row>
    <row r="18025" spans="1:17" hidden="1" x14ac:dyDescent="0.25">
      <c r="A18025" t="s">
        <v>70187</v>
      </c>
      <c r="B18025" t="s">
        <v>70188</v>
      </c>
      <c r="C18025" s="1" t="str">
        <f t="shared" si="2669"/>
        <v>21:0802</v>
      </c>
      <c r="D18025" s="1" t="str">
        <f t="shared" si="2670"/>
        <v>21:0227</v>
      </c>
      <c r="E18025" t="s">
        <v>70189</v>
      </c>
      <c r="F18025" t="s">
        <v>70190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11730</v>
      </c>
      <c r="N18025">
        <v>359</v>
      </c>
      <c r="O18025" t="s">
        <v>21</v>
      </c>
      <c r="P18025" t="s">
        <v>5368</v>
      </c>
      <c r="Q18025" t="s">
        <v>46</v>
      </c>
    </row>
    <row r="18026" spans="1:17" hidden="1" x14ac:dyDescent="0.25">
      <c r="A18026" t="s">
        <v>70191</v>
      </c>
      <c r="B18026" t="s">
        <v>70192</v>
      </c>
      <c r="C18026" s="1" t="str">
        <f t="shared" si="2669"/>
        <v>21:0802</v>
      </c>
      <c r="D18026" s="1" t="str">
        <f t="shared" si="2670"/>
        <v>21:0227</v>
      </c>
      <c r="E18026" t="s">
        <v>70193</v>
      </c>
      <c r="F18026" t="s">
        <v>70194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12803</v>
      </c>
      <c r="N18026">
        <v>360</v>
      </c>
      <c r="O18026" t="s">
        <v>21</v>
      </c>
      <c r="P18026" t="s">
        <v>2943</v>
      </c>
      <c r="Q18026" t="s">
        <v>138</v>
      </c>
    </row>
    <row r="18027" spans="1:17" hidden="1" x14ac:dyDescent="0.25">
      <c r="A18027" t="s">
        <v>70195</v>
      </c>
      <c r="B18027" t="s">
        <v>70196</v>
      </c>
      <c r="C18027" s="1" t="str">
        <f t="shared" si="2669"/>
        <v>21:0802</v>
      </c>
      <c r="D18027" s="1" t="str">
        <f t="shared" si="2670"/>
        <v>21:0227</v>
      </c>
      <c r="E18027" t="s">
        <v>70197</v>
      </c>
      <c r="F18027" t="s">
        <v>70198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11641</v>
      </c>
      <c r="N18027">
        <v>361</v>
      </c>
      <c r="O18027" t="s">
        <v>21</v>
      </c>
      <c r="P18027" t="s">
        <v>631</v>
      </c>
      <c r="Q18027" t="s">
        <v>189</v>
      </c>
    </row>
    <row r="18028" spans="1:17" hidden="1" x14ac:dyDescent="0.25">
      <c r="A18028" t="s">
        <v>70199</v>
      </c>
      <c r="B18028" t="s">
        <v>70200</v>
      </c>
      <c r="C18028" s="1" t="str">
        <f t="shared" si="2669"/>
        <v>21:0802</v>
      </c>
      <c r="D18028" s="1" t="str">
        <f t="shared" si="2670"/>
        <v>21:0227</v>
      </c>
      <c r="E18028" t="s">
        <v>70201</v>
      </c>
      <c r="F18028" t="s">
        <v>70202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11646</v>
      </c>
      <c r="N18028">
        <v>362</v>
      </c>
      <c r="O18028" t="s">
        <v>21</v>
      </c>
      <c r="P18028" t="s">
        <v>397</v>
      </c>
      <c r="Q18028" t="s">
        <v>189</v>
      </c>
    </row>
    <row r="18029" spans="1:17" hidden="1" x14ac:dyDescent="0.25">
      <c r="A18029" t="s">
        <v>70203</v>
      </c>
      <c r="B18029" t="s">
        <v>70204</v>
      </c>
      <c r="C18029" s="1" t="str">
        <f t="shared" si="2669"/>
        <v>21:0802</v>
      </c>
      <c r="D18029" s="1" t="str">
        <f t="shared" si="2670"/>
        <v>21:0227</v>
      </c>
      <c r="E18029" t="s">
        <v>70205</v>
      </c>
      <c r="F18029" t="s">
        <v>70206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11651</v>
      </c>
      <c r="N18029">
        <v>363</v>
      </c>
      <c r="O18029" t="s">
        <v>21</v>
      </c>
      <c r="P18029" t="s">
        <v>3569</v>
      </c>
      <c r="Q18029" t="s">
        <v>103</v>
      </c>
    </row>
    <row r="18030" spans="1:17" hidden="1" x14ac:dyDescent="0.25">
      <c r="A18030" t="s">
        <v>70207</v>
      </c>
      <c r="B18030" t="s">
        <v>70208</v>
      </c>
      <c r="C18030" s="1" t="str">
        <f t="shared" si="2669"/>
        <v>21:0802</v>
      </c>
      <c r="D18030" s="1" t="str">
        <f t="shared" si="2670"/>
        <v>21:0227</v>
      </c>
      <c r="E18030" t="s">
        <v>70209</v>
      </c>
      <c r="F18030" t="s">
        <v>70210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11660</v>
      </c>
      <c r="N18030">
        <v>364</v>
      </c>
      <c r="O18030" t="s">
        <v>21</v>
      </c>
      <c r="P18030" t="s">
        <v>636</v>
      </c>
      <c r="Q18030" t="s">
        <v>71</v>
      </c>
    </row>
    <row r="18031" spans="1:17" hidden="1" x14ac:dyDescent="0.25">
      <c r="A18031" t="s">
        <v>70211</v>
      </c>
      <c r="B18031" t="s">
        <v>70212</v>
      </c>
      <c r="C18031" s="1" t="str">
        <f t="shared" si="2669"/>
        <v>21:0802</v>
      </c>
      <c r="D18031" s="1" t="str">
        <f t="shared" si="2670"/>
        <v>21:0227</v>
      </c>
      <c r="E18031" t="s">
        <v>70213</v>
      </c>
      <c r="F18031" t="s">
        <v>70214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11665</v>
      </c>
      <c r="N18031">
        <v>365</v>
      </c>
      <c r="O18031" t="s">
        <v>108</v>
      </c>
      <c r="P18031" t="s">
        <v>108</v>
      </c>
      <c r="Q18031" t="s">
        <v>108</v>
      </c>
    </row>
    <row r="18032" spans="1:17" hidden="1" x14ac:dyDescent="0.25">
      <c r="A18032" t="s">
        <v>70215</v>
      </c>
      <c r="B18032" t="s">
        <v>70216</v>
      </c>
      <c r="C18032" s="1" t="str">
        <f t="shared" si="2669"/>
        <v>21:0802</v>
      </c>
      <c r="D18032" s="1" t="str">
        <f t="shared" si="2670"/>
        <v>21:0227</v>
      </c>
      <c r="E18032" t="s">
        <v>70217</v>
      </c>
      <c r="F18032" t="s">
        <v>70218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11670</v>
      </c>
      <c r="N18032">
        <v>366</v>
      </c>
      <c r="O18032" t="s">
        <v>21</v>
      </c>
      <c r="P18032" t="s">
        <v>4608</v>
      </c>
      <c r="Q18032" t="s">
        <v>198</v>
      </c>
    </row>
    <row r="18033" spans="1:17" hidden="1" x14ac:dyDescent="0.25">
      <c r="A18033" t="s">
        <v>70219</v>
      </c>
      <c r="B18033" t="s">
        <v>70220</v>
      </c>
      <c r="C18033" s="1" t="str">
        <f t="shared" si="2669"/>
        <v>21:0802</v>
      </c>
      <c r="D18033" s="1" t="str">
        <f t="shared" si="2670"/>
        <v>21:0227</v>
      </c>
      <c r="E18033" t="s">
        <v>70221</v>
      </c>
      <c r="F18033" t="s">
        <v>70222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11675</v>
      </c>
      <c r="N18033">
        <v>367</v>
      </c>
      <c r="O18033" t="s">
        <v>21</v>
      </c>
      <c r="P18033" t="s">
        <v>1588</v>
      </c>
      <c r="Q18033" t="s">
        <v>93</v>
      </c>
    </row>
    <row r="18034" spans="1:17" hidden="1" x14ac:dyDescent="0.25">
      <c r="A18034" t="s">
        <v>70223</v>
      </c>
      <c r="B18034" t="s">
        <v>70224</v>
      </c>
      <c r="C18034" s="1" t="str">
        <f t="shared" si="2669"/>
        <v>21:0802</v>
      </c>
      <c r="D18034" s="1" t="str">
        <f t="shared" si="2670"/>
        <v>21:0227</v>
      </c>
      <c r="E18034" t="s">
        <v>70225</v>
      </c>
      <c r="F18034" t="s">
        <v>70226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11689</v>
      </c>
      <c r="N18034">
        <v>368</v>
      </c>
      <c r="O18034" t="s">
        <v>21</v>
      </c>
      <c r="P18034" t="s">
        <v>19762</v>
      </c>
      <c r="Q18034" t="s">
        <v>103</v>
      </c>
    </row>
    <row r="18035" spans="1:17" hidden="1" x14ac:dyDescent="0.25">
      <c r="A18035" t="s">
        <v>70227</v>
      </c>
      <c r="B18035" t="s">
        <v>70228</v>
      </c>
      <c r="C18035" s="1" t="str">
        <f t="shared" si="2669"/>
        <v>21:0802</v>
      </c>
      <c r="D18035" s="1" t="str">
        <f t="shared" si="2670"/>
        <v>21:0227</v>
      </c>
      <c r="E18035" t="s">
        <v>70229</v>
      </c>
      <c r="F18035" t="s">
        <v>70230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11694</v>
      </c>
      <c r="N18035">
        <v>369</v>
      </c>
      <c r="O18035" t="s">
        <v>108</v>
      </c>
      <c r="P18035" t="s">
        <v>108</v>
      </c>
      <c r="Q18035" t="s">
        <v>108</v>
      </c>
    </row>
    <row r="18036" spans="1:17" hidden="1" x14ac:dyDescent="0.25">
      <c r="A18036" t="s">
        <v>70231</v>
      </c>
      <c r="B18036" t="s">
        <v>70232</v>
      </c>
      <c r="C18036" s="1" t="str">
        <f t="shared" si="2669"/>
        <v>21:0802</v>
      </c>
      <c r="D18036" s="1" t="str">
        <f t="shared" si="2670"/>
        <v>21:0227</v>
      </c>
      <c r="E18036" t="s">
        <v>70233</v>
      </c>
      <c r="F18036" t="s">
        <v>70234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11680</v>
      </c>
      <c r="N18036">
        <v>370</v>
      </c>
      <c r="O18036" t="s">
        <v>244</v>
      </c>
      <c r="P18036" t="s">
        <v>3066</v>
      </c>
      <c r="Q18036" t="s">
        <v>171</v>
      </c>
    </row>
    <row r="18037" spans="1:17" hidden="1" x14ac:dyDescent="0.25">
      <c r="A18037" t="s">
        <v>70235</v>
      </c>
      <c r="B18037" t="s">
        <v>70236</v>
      </c>
      <c r="C18037" s="1" t="str">
        <f t="shared" si="2669"/>
        <v>21:0802</v>
      </c>
      <c r="D18037" s="1" t="str">
        <f t="shared" ref="D18037:D18057" si="2671">HYPERLINK("http://geochem.nrcan.gc.ca/cdogs/content/svy/svy210227_e.htm", "21:0227")</f>
        <v>21:0227</v>
      </c>
      <c r="E18037" t="s">
        <v>70233</v>
      </c>
      <c r="F18037" t="s">
        <v>70237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11684</v>
      </c>
      <c r="N18037">
        <v>371</v>
      </c>
      <c r="O18037" t="s">
        <v>158</v>
      </c>
      <c r="P18037" t="s">
        <v>5612</v>
      </c>
      <c r="Q18037" t="s">
        <v>88</v>
      </c>
    </row>
    <row r="18038" spans="1:17" hidden="1" x14ac:dyDescent="0.25">
      <c r="A18038" t="s">
        <v>70238</v>
      </c>
      <c r="B18038" t="s">
        <v>70239</v>
      </c>
      <c r="C18038" s="1" t="str">
        <f t="shared" si="2669"/>
        <v>21:0802</v>
      </c>
      <c r="D18038" s="1" t="str">
        <f t="shared" si="2671"/>
        <v>21:0227</v>
      </c>
      <c r="E18038" t="s">
        <v>70240</v>
      </c>
      <c r="F18038" t="s">
        <v>70241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11700</v>
      </c>
      <c r="N18038">
        <v>372</v>
      </c>
      <c r="O18038" t="s">
        <v>21</v>
      </c>
      <c r="P18038" t="s">
        <v>6834</v>
      </c>
      <c r="Q18038" t="s">
        <v>103</v>
      </c>
    </row>
    <row r="18039" spans="1:17" hidden="1" x14ac:dyDescent="0.25">
      <c r="A18039" t="s">
        <v>70242</v>
      </c>
      <c r="B18039" t="s">
        <v>70243</v>
      </c>
      <c r="C18039" s="1" t="str">
        <f t="shared" si="2669"/>
        <v>21:0802</v>
      </c>
      <c r="D18039" s="1" t="str">
        <f t="shared" si="2671"/>
        <v>21:0227</v>
      </c>
      <c r="E18039" t="s">
        <v>70244</v>
      </c>
      <c r="F18039" t="s">
        <v>70245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11710</v>
      </c>
      <c r="N18039">
        <v>373</v>
      </c>
      <c r="O18039" t="s">
        <v>21</v>
      </c>
      <c r="P18039" t="s">
        <v>18312</v>
      </c>
      <c r="Q18039" t="s">
        <v>46</v>
      </c>
    </row>
    <row r="18040" spans="1:17" hidden="1" x14ac:dyDescent="0.25">
      <c r="A18040" t="s">
        <v>70246</v>
      </c>
      <c r="B18040" t="s">
        <v>70247</v>
      </c>
      <c r="C18040" s="1" t="str">
        <f t="shared" si="2669"/>
        <v>21:0802</v>
      </c>
      <c r="D18040" s="1" t="str">
        <f t="shared" si="2671"/>
        <v>21:0227</v>
      </c>
      <c r="E18040" t="s">
        <v>70248</v>
      </c>
      <c r="F18040" t="s">
        <v>70249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11715</v>
      </c>
      <c r="N18040">
        <v>374</v>
      </c>
      <c r="O18040" t="s">
        <v>21</v>
      </c>
      <c r="P18040" t="s">
        <v>1631</v>
      </c>
      <c r="Q18040" t="s">
        <v>215</v>
      </c>
    </row>
    <row r="18041" spans="1:17" hidden="1" x14ac:dyDescent="0.25">
      <c r="A18041" t="s">
        <v>70250</v>
      </c>
      <c r="B18041" t="s">
        <v>70251</v>
      </c>
      <c r="C18041" s="1" t="str">
        <f t="shared" si="2669"/>
        <v>21:0802</v>
      </c>
      <c r="D18041" s="1" t="str">
        <f t="shared" si="2671"/>
        <v>21:0227</v>
      </c>
      <c r="E18041" t="s">
        <v>70252</v>
      </c>
      <c r="F18041" t="s">
        <v>70253</v>
      </c>
      <c r="H18041">
        <v>45.389666900000002</v>
      </c>
      <c r="I18041">
        <v>-66.750838799999997</v>
      </c>
      <c r="J18041" s="1" t="str">
        <f t="shared" ref="J18041:J18104" si="2672">HYPERLINK("http://geochem.nrcan.gc.ca/cdogs/content/kwd/kwd020018_e.htm", "Fluid (stream)")</f>
        <v>Fluid (stream)</v>
      </c>
      <c r="K18041" s="1" t="str">
        <f t="shared" ref="K18041:K18104" si="2673">HYPERLINK("http://geochem.nrcan.gc.ca/cdogs/content/kwd/kwd080007_e.htm", "Untreated Water")</f>
        <v>Untreated Water</v>
      </c>
      <c r="L18041">
        <v>21</v>
      </c>
      <c r="M18041" t="s">
        <v>11720</v>
      </c>
      <c r="N18041">
        <v>375</v>
      </c>
      <c r="O18041" t="s">
        <v>21</v>
      </c>
      <c r="P18041" t="s">
        <v>391</v>
      </c>
      <c r="Q18041" t="s">
        <v>189</v>
      </c>
    </row>
    <row r="18042" spans="1:17" hidden="1" x14ac:dyDescent="0.25">
      <c r="A18042" t="s">
        <v>70254</v>
      </c>
      <c r="B18042" t="s">
        <v>70255</v>
      </c>
      <c r="C18042" s="1" t="str">
        <f t="shared" si="2669"/>
        <v>21:0802</v>
      </c>
      <c r="D18042" s="1" t="str">
        <f t="shared" si="2671"/>
        <v>21:0227</v>
      </c>
      <c r="E18042" t="s">
        <v>70256</v>
      </c>
      <c r="F18042" t="s">
        <v>70257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11725</v>
      </c>
      <c r="N18042">
        <v>376</v>
      </c>
      <c r="O18042" t="s">
        <v>21</v>
      </c>
      <c r="P18042" t="s">
        <v>636</v>
      </c>
      <c r="Q18042" t="s">
        <v>52</v>
      </c>
    </row>
    <row r="18043" spans="1:17" hidden="1" x14ac:dyDescent="0.25">
      <c r="A18043" t="s">
        <v>70258</v>
      </c>
      <c r="B18043" t="s">
        <v>70259</v>
      </c>
      <c r="C18043" s="1" t="str">
        <f t="shared" si="2669"/>
        <v>21:0802</v>
      </c>
      <c r="D18043" s="1" t="str">
        <f t="shared" si="2671"/>
        <v>21:0227</v>
      </c>
      <c r="E18043" t="s">
        <v>70260</v>
      </c>
      <c r="F18043" t="s">
        <v>70261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11730</v>
      </c>
      <c r="N18043">
        <v>377</v>
      </c>
      <c r="O18043" t="s">
        <v>101</v>
      </c>
      <c r="P18043" t="s">
        <v>631</v>
      </c>
      <c r="Q18043" t="s">
        <v>52</v>
      </c>
    </row>
    <row r="18044" spans="1:17" hidden="1" x14ac:dyDescent="0.25">
      <c r="A18044" t="s">
        <v>70262</v>
      </c>
      <c r="B18044" t="s">
        <v>70263</v>
      </c>
      <c r="C18044" s="1" t="str">
        <f t="shared" si="2669"/>
        <v>21:0802</v>
      </c>
      <c r="D18044" s="1" t="str">
        <f t="shared" si="2671"/>
        <v>21:0227</v>
      </c>
      <c r="E18044" t="s">
        <v>70264</v>
      </c>
      <c r="F18044" t="s">
        <v>70265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12803</v>
      </c>
      <c r="N18044">
        <v>378</v>
      </c>
      <c r="O18044" t="s">
        <v>101</v>
      </c>
      <c r="P18044" t="s">
        <v>631</v>
      </c>
      <c r="Q18044" t="s">
        <v>52</v>
      </c>
    </row>
    <row r="18045" spans="1:17" hidden="1" x14ac:dyDescent="0.25">
      <c r="A18045" t="s">
        <v>70266</v>
      </c>
      <c r="B18045" t="s">
        <v>70267</v>
      </c>
      <c r="C18045" s="1" t="str">
        <f t="shared" si="2669"/>
        <v>21:0802</v>
      </c>
      <c r="D18045" s="1" t="str">
        <f t="shared" si="2671"/>
        <v>21:0227</v>
      </c>
      <c r="E18045" t="s">
        <v>70268</v>
      </c>
      <c r="F18045" t="s">
        <v>70269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11680</v>
      </c>
      <c r="N18045">
        <v>379</v>
      </c>
      <c r="O18045" t="s">
        <v>21</v>
      </c>
      <c r="P18045" t="s">
        <v>2943</v>
      </c>
      <c r="Q18045" t="s">
        <v>149</v>
      </c>
    </row>
    <row r="18046" spans="1:17" hidden="1" x14ac:dyDescent="0.25">
      <c r="A18046" t="s">
        <v>70270</v>
      </c>
      <c r="B18046" t="s">
        <v>70271</v>
      </c>
      <c r="C18046" s="1" t="str">
        <f t="shared" si="2669"/>
        <v>21:0802</v>
      </c>
      <c r="D18046" s="1" t="str">
        <f t="shared" si="2671"/>
        <v>21:0227</v>
      </c>
      <c r="E18046" t="s">
        <v>70268</v>
      </c>
      <c r="F18046" t="s">
        <v>70272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11684</v>
      </c>
      <c r="N18046">
        <v>380</v>
      </c>
      <c r="O18046" t="s">
        <v>21</v>
      </c>
      <c r="P18046" t="s">
        <v>1515</v>
      </c>
      <c r="Q18046" t="s">
        <v>189</v>
      </c>
    </row>
    <row r="18047" spans="1:17" hidden="1" x14ac:dyDescent="0.25">
      <c r="A18047" t="s">
        <v>70273</v>
      </c>
      <c r="B18047" t="s">
        <v>70274</v>
      </c>
      <c r="C18047" s="1" t="str">
        <f t="shared" si="2669"/>
        <v>21:0802</v>
      </c>
      <c r="D18047" s="1" t="str">
        <f t="shared" si="2671"/>
        <v>21:0227</v>
      </c>
      <c r="E18047" t="s">
        <v>70275</v>
      </c>
      <c r="F18047" t="s">
        <v>70276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11641</v>
      </c>
      <c r="N18047">
        <v>381</v>
      </c>
      <c r="O18047" t="s">
        <v>21</v>
      </c>
      <c r="P18047" t="s">
        <v>2943</v>
      </c>
      <c r="Q18047" t="s">
        <v>149</v>
      </c>
    </row>
    <row r="18048" spans="1:17" hidden="1" x14ac:dyDescent="0.25">
      <c r="A18048" t="s">
        <v>70277</v>
      </c>
      <c r="B18048" t="s">
        <v>70278</v>
      </c>
      <c r="C18048" s="1" t="str">
        <f t="shared" si="2669"/>
        <v>21:0802</v>
      </c>
      <c r="D18048" s="1" t="str">
        <f t="shared" si="2671"/>
        <v>21:0227</v>
      </c>
      <c r="E18048" t="s">
        <v>70279</v>
      </c>
      <c r="F18048" t="s">
        <v>70280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11646</v>
      </c>
      <c r="N18048">
        <v>382</v>
      </c>
      <c r="O18048" t="s">
        <v>21</v>
      </c>
      <c r="P18048" t="s">
        <v>2943</v>
      </c>
      <c r="Q18048" t="s">
        <v>189</v>
      </c>
    </row>
    <row r="18049" spans="1:17" hidden="1" x14ac:dyDescent="0.25">
      <c r="A18049" t="s">
        <v>70281</v>
      </c>
      <c r="B18049" t="s">
        <v>70282</v>
      </c>
      <c r="C18049" s="1" t="str">
        <f t="shared" si="2669"/>
        <v>21:0802</v>
      </c>
      <c r="D18049" s="1" t="str">
        <f t="shared" si="2671"/>
        <v>21:0227</v>
      </c>
      <c r="E18049" t="s">
        <v>70283</v>
      </c>
      <c r="F18049" t="s">
        <v>70284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11651</v>
      </c>
      <c r="N18049">
        <v>383</v>
      </c>
      <c r="O18049" t="s">
        <v>21</v>
      </c>
      <c r="P18049" t="s">
        <v>2943</v>
      </c>
      <c r="Q18049" t="s">
        <v>138</v>
      </c>
    </row>
    <row r="18050" spans="1:17" hidden="1" x14ac:dyDescent="0.25">
      <c r="A18050" t="s">
        <v>70285</v>
      </c>
      <c r="B18050" t="s">
        <v>70286</v>
      </c>
      <c r="C18050" s="1" t="str">
        <f t="shared" si="2669"/>
        <v>21:0802</v>
      </c>
      <c r="D18050" s="1" t="str">
        <f t="shared" si="2671"/>
        <v>21:0227</v>
      </c>
      <c r="E18050" t="s">
        <v>70287</v>
      </c>
      <c r="F18050" t="s">
        <v>70288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11660</v>
      </c>
      <c r="N18050">
        <v>384</v>
      </c>
      <c r="O18050" t="s">
        <v>2129</v>
      </c>
      <c r="P18050" t="s">
        <v>2943</v>
      </c>
      <c r="Q18050" t="s">
        <v>88</v>
      </c>
    </row>
    <row r="18051" spans="1:17" hidden="1" x14ac:dyDescent="0.25">
      <c r="A18051" t="s">
        <v>70289</v>
      </c>
      <c r="B18051" t="s">
        <v>70290</v>
      </c>
      <c r="C18051" s="1" t="str">
        <f t="shared" ref="C18051:C18114" si="2674">HYPERLINK("http://geochem.nrcan.gc.ca/cdogs/content/bdl/bdl210802_e.htm", "21:0802")</f>
        <v>21:0802</v>
      </c>
      <c r="D18051" s="1" t="str">
        <f t="shared" si="2671"/>
        <v>21:0227</v>
      </c>
      <c r="E18051" t="s">
        <v>70291</v>
      </c>
      <c r="F18051" t="s">
        <v>70292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11665</v>
      </c>
      <c r="N18051">
        <v>385</v>
      </c>
      <c r="O18051" t="s">
        <v>21</v>
      </c>
      <c r="P18051" t="s">
        <v>3857</v>
      </c>
      <c r="Q18051" t="s">
        <v>149</v>
      </c>
    </row>
    <row r="18052" spans="1:17" hidden="1" x14ac:dyDescent="0.25">
      <c r="A18052" t="s">
        <v>70293</v>
      </c>
      <c r="B18052" t="s">
        <v>70294</v>
      </c>
      <c r="C18052" s="1" t="str">
        <f t="shared" si="2674"/>
        <v>21:0802</v>
      </c>
      <c r="D18052" s="1" t="str">
        <f t="shared" si="2671"/>
        <v>21:0227</v>
      </c>
      <c r="E18052" t="s">
        <v>70295</v>
      </c>
      <c r="F18052" t="s">
        <v>70296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11670</v>
      </c>
      <c r="N18052">
        <v>386</v>
      </c>
      <c r="O18052" t="s">
        <v>21</v>
      </c>
      <c r="P18052" t="s">
        <v>4464</v>
      </c>
      <c r="Q18052" t="s">
        <v>189</v>
      </c>
    </row>
    <row r="18053" spans="1:17" hidden="1" x14ac:dyDescent="0.25">
      <c r="A18053" t="s">
        <v>70297</v>
      </c>
      <c r="B18053" t="s">
        <v>70298</v>
      </c>
      <c r="C18053" s="1" t="str">
        <f t="shared" si="2674"/>
        <v>21:0802</v>
      </c>
      <c r="D18053" s="1" t="str">
        <f t="shared" si="2671"/>
        <v>21:0227</v>
      </c>
      <c r="E18053" t="s">
        <v>70299</v>
      </c>
      <c r="F18053" t="s">
        <v>70300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11675</v>
      </c>
      <c r="N18053">
        <v>387</v>
      </c>
      <c r="O18053" t="s">
        <v>21</v>
      </c>
      <c r="P18053" t="s">
        <v>391</v>
      </c>
      <c r="Q18053" t="s">
        <v>143</v>
      </c>
    </row>
    <row r="18054" spans="1:17" hidden="1" x14ac:dyDescent="0.25">
      <c r="A18054" t="s">
        <v>70301</v>
      </c>
      <c r="B18054" t="s">
        <v>70302</v>
      </c>
      <c r="C18054" s="1" t="str">
        <f t="shared" si="2674"/>
        <v>21:0802</v>
      </c>
      <c r="D18054" s="1" t="str">
        <f t="shared" si="2671"/>
        <v>21:0227</v>
      </c>
      <c r="E18054" t="s">
        <v>70303</v>
      </c>
      <c r="F18054" t="s">
        <v>70304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11689</v>
      </c>
      <c r="N18054">
        <v>388</v>
      </c>
      <c r="O18054" t="s">
        <v>220</v>
      </c>
      <c r="P18054" t="s">
        <v>5755</v>
      </c>
      <c r="Q18054" t="s">
        <v>189</v>
      </c>
    </row>
    <row r="18055" spans="1:17" hidden="1" x14ac:dyDescent="0.25">
      <c r="A18055" t="s">
        <v>70305</v>
      </c>
      <c r="B18055" t="s">
        <v>70306</v>
      </c>
      <c r="C18055" s="1" t="str">
        <f t="shared" si="2674"/>
        <v>21:0802</v>
      </c>
      <c r="D18055" s="1" t="str">
        <f t="shared" si="2671"/>
        <v>21:0227</v>
      </c>
      <c r="E18055" t="s">
        <v>70307</v>
      </c>
      <c r="F18055" t="s">
        <v>70308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11694</v>
      </c>
      <c r="N18055">
        <v>389</v>
      </c>
      <c r="O18055" t="s">
        <v>21</v>
      </c>
      <c r="P18055" t="s">
        <v>830</v>
      </c>
      <c r="Q18055" t="s">
        <v>52</v>
      </c>
    </row>
    <row r="18056" spans="1:17" hidden="1" x14ac:dyDescent="0.25">
      <c r="A18056" t="s">
        <v>70309</v>
      </c>
      <c r="B18056" t="s">
        <v>70310</v>
      </c>
      <c r="C18056" s="1" t="str">
        <f t="shared" si="2674"/>
        <v>21:0802</v>
      </c>
      <c r="D18056" s="1" t="str">
        <f t="shared" si="2671"/>
        <v>21:0227</v>
      </c>
      <c r="E18056" t="s">
        <v>70311</v>
      </c>
      <c r="F18056" t="s">
        <v>70312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11700</v>
      </c>
      <c r="N18056">
        <v>390</v>
      </c>
      <c r="O18056" t="s">
        <v>551</v>
      </c>
      <c r="P18056" t="s">
        <v>17680</v>
      </c>
      <c r="Q18056" t="s">
        <v>138</v>
      </c>
    </row>
    <row r="18057" spans="1:17" hidden="1" x14ac:dyDescent="0.25">
      <c r="A18057" t="s">
        <v>70313</v>
      </c>
      <c r="B18057" t="s">
        <v>70314</v>
      </c>
      <c r="C18057" s="1" t="str">
        <f t="shared" si="2674"/>
        <v>21:0802</v>
      </c>
      <c r="D18057" s="1" t="str">
        <f t="shared" si="2671"/>
        <v>21:0227</v>
      </c>
      <c r="E18057" t="s">
        <v>70315</v>
      </c>
      <c r="F18057" t="s">
        <v>70316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11710</v>
      </c>
      <c r="N18057">
        <v>391</v>
      </c>
      <c r="O18057" t="s">
        <v>21</v>
      </c>
      <c r="P18057" t="s">
        <v>4550</v>
      </c>
      <c r="Q18057" t="s">
        <v>2366</v>
      </c>
    </row>
    <row r="18058" spans="1:17" hidden="1" x14ac:dyDescent="0.25">
      <c r="A18058" t="s">
        <v>70317</v>
      </c>
      <c r="B18058" t="s">
        <v>70318</v>
      </c>
      <c r="C18058" s="1" t="str">
        <f t="shared" si="2674"/>
        <v>21:0802</v>
      </c>
      <c r="D18058" s="1" t="str">
        <f>HYPERLINK("http://geochem.nrcan.gc.ca/cdogs/content/svy/svy210225_e.htm", "21:0225")</f>
        <v>21:0225</v>
      </c>
      <c r="E18058" t="s">
        <v>70319</v>
      </c>
      <c r="F18058" t="s">
        <v>70320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11715</v>
      </c>
      <c r="N18058">
        <v>392</v>
      </c>
      <c r="O18058" t="s">
        <v>76</v>
      </c>
      <c r="P18058" t="s">
        <v>5755</v>
      </c>
      <c r="Q18058" t="s">
        <v>149</v>
      </c>
    </row>
    <row r="18059" spans="1:17" hidden="1" x14ac:dyDescent="0.25">
      <c r="A18059" t="s">
        <v>70321</v>
      </c>
      <c r="B18059" t="s">
        <v>70322</v>
      </c>
      <c r="C18059" s="1" t="str">
        <f t="shared" si="2674"/>
        <v>21:0802</v>
      </c>
      <c r="D18059" s="1" t="str">
        <f t="shared" ref="D18059:D18090" si="2675">HYPERLINK("http://geochem.nrcan.gc.ca/cdogs/content/svy/svy210227_e.htm", "21:0227")</f>
        <v>21:0227</v>
      </c>
      <c r="E18059" t="s">
        <v>70323</v>
      </c>
      <c r="F18059" t="s">
        <v>70324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11720</v>
      </c>
      <c r="N18059">
        <v>393</v>
      </c>
      <c r="O18059" t="s">
        <v>21</v>
      </c>
      <c r="P18059" t="s">
        <v>658</v>
      </c>
      <c r="Q18059" t="s">
        <v>88</v>
      </c>
    </row>
    <row r="18060" spans="1:17" hidden="1" x14ac:dyDescent="0.25">
      <c r="A18060" t="s">
        <v>70325</v>
      </c>
      <c r="B18060" t="s">
        <v>70326</v>
      </c>
      <c r="C18060" s="1" t="str">
        <f t="shared" si="2674"/>
        <v>21:0802</v>
      </c>
      <c r="D18060" s="1" t="str">
        <f t="shared" si="2675"/>
        <v>21:0227</v>
      </c>
      <c r="E18060" t="s">
        <v>70327</v>
      </c>
      <c r="F18060" t="s">
        <v>70328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11725</v>
      </c>
      <c r="N18060">
        <v>394</v>
      </c>
      <c r="O18060" t="s">
        <v>21</v>
      </c>
      <c r="P18060" t="s">
        <v>356</v>
      </c>
      <c r="Q18060" t="s">
        <v>1528</v>
      </c>
    </row>
    <row r="18061" spans="1:17" hidden="1" x14ac:dyDescent="0.25">
      <c r="A18061" t="s">
        <v>70329</v>
      </c>
      <c r="B18061" t="s">
        <v>70330</v>
      </c>
      <c r="C18061" s="1" t="str">
        <f t="shared" si="2674"/>
        <v>21:0802</v>
      </c>
      <c r="D18061" s="1" t="str">
        <f t="shared" si="2675"/>
        <v>21:0227</v>
      </c>
      <c r="E18061" t="s">
        <v>70331</v>
      </c>
      <c r="F18061" t="s">
        <v>70332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11730</v>
      </c>
      <c r="N18061">
        <v>395</v>
      </c>
      <c r="O18061" t="s">
        <v>21</v>
      </c>
      <c r="P18061" t="s">
        <v>583</v>
      </c>
      <c r="Q18061" t="s">
        <v>88</v>
      </c>
    </row>
    <row r="18062" spans="1:17" hidden="1" x14ac:dyDescent="0.25">
      <c r="A18062" t="s">
        <v>70333</v>
      </c>
      <c r="B18062" t="s">
        <v>70334</v>
      </c>
      <c r="C18062" s="1" t="str">
        <f t="shared" si="2674"/>
        <v>21:0802</v>
      </c>
      <c r="D18062" s="1" t="str">
        <f t="shared" si="2675"/>
        <v>21:0227</v>
      </c>
      <c r="E18062" t="s">
        <v>70335</v>
      </c>
      <c r="F18062" t="s">
        <v>70336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12803</v>
      </c>
      <c r="N18062">
        <v>396</v>
      </c>
      <c r="O18062" t="s">
        <v>101</v>
      </c>
      <c r="P18062" t="s">
        <v>583</v>
      </c>
      <c r="Q18062" t="s">
        <v>138</v>
      </c>
    </row>
    <row r="18063" spans="1:17" hidden="1" x14ac:dyDescent="0.25">
      <c r="A18063" t="s">
        <v>70337</v>
      </c>
      <c r="B18063" t="s">
        <v>70338</v>
      </c>
      <c r="C18063" s="1" t="str">
        <f t="shared" si="2674"/>
        <v>21:0802</v>
      </c>
      <c r="D18063" s="1" t="str">
        <f t="shared" si="2675"/>
        <v>21:0227</v>
      </c>
      <c r="E18063" t="s">
        <v>70339</v>
      </c>
      <c r="F18063" t="s">
        <v>70340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11641</v>
      </c>
      <c r="N18063">
        <v>397</v>
      </c>
      <c r="O18063" t="s">
        <v>21</v>
      </c>
      <c r="P18063" t="s">
        <v>2943</v>
      </c>
      <c r="Q18063" t="s">
        <v>93</v>
      </c>
    </row>
    <row r="18064" spans="1:17" hidden="1" x14ac:dyDescent="0.25">
      <c r="A18064" t="s">
        <v>70341</v>
      </c>
      <c r="B18064" t="s">
        <v>70342</v>
      </c>
      <c r="C18064" s="1" t="str">
        <f t="shared" si="2674"/>
        <v>21:0802</v>
      </c>
      <c r="D18064" s="1" t="str">
        <f t="shared" si="2675"/>
        <v>21:0227</v>
      </c>
      <c r="E18064" t="s">
        <v>70343</v>
      </c>
      <c r="F18064" t="s">
        <v>70344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11646</v>
      </c>
      <c r="N18064">
        <v>398</v>
      </c>
      <c r="O18064" t="s">
        <v>108</v>
      </c>
      <c r="P18064" t="s">
        <v>108</v>
      </c>
      <c r="Q18064" t="s">
        <v>108</v>
      </c>
    </row>
    <row r="18065" spans="1:17" hidden="1" x14ac:dyDescent="0.25">
      <c r="A18065" t="s">
        <v>70345</v>
      </c>
      <c r="B18065" t="s">
        <v>70346</v>
      </c>
      <c r="C18065" s="1" t="str">
        <f t="shared" si="2674"/>
        <v>21:0802</v>
      </c>
      <c r="D18065" s="1" t="str">
        <f t="shared" si="2675"/>
        <v>21:0227</v>
      </c>
      <c r="E18065" t="s">
        <v>70347</v>
      </c>
      <c r="F18065" t="s">
        <v>70348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11680</v>
      </c>
      <c r="N18065">
        <v>399</v>
      </c>
      <c r="O18065" t="s">
        <v>21</v>
      </c>
      <c r="P18065" t="s">
        <v>1631</v>
      </c>
      <c r="Q18065" t="s">
        <v>215</v>
      </c>
    </row>
    <row r="18066" spans="1:17" hidden="1" x14ac:dyDescent="0.25">
      <c r="A18066" t="s">
        <v>70349</v>
      </c>
      <c r="B18066" t="s">
        <v>70350</v>
      </c>
      <c r="C18066" s="1" t="str">
        <f t="shared" si="2674"/>
        <v>21:0802</v>
      </c>
      <c r="D18066" s="1" t="str">
        <f t="shared" si="2675"/>
        <v>21:0227</v>
      </c>
      <c r="E18066" t="s">
        <v>70347</v>
      </c>
      <c r="F18066" t="s">
        <v>70351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11684</v>
      </c>
      <c r="N18066">
        <v>400</v>
      </c>
      <c r="O18066" t="s">
        <v>21</v>
      </c>
      <c r="P18066" t="s">
        <v>1631</v>
      </c>
      <c r="Q18066" t="s">
        <v>215</v>
      </c>
    </row>
    <row r="18067" spans="1:17" hidden="1" x14ac:dyDescent="0.25">
      <c r="A18067" t="s">
        <v>70352</v>
      </c>
      <c r="B18067" t="s">
        <v>70353</v>
      </c>
      <c r="C18067" s="1" t="str">
        <f t="shared" si="2674"/>
        <v>21:0802</v>
      </c>
      <c r="D18067" s="1" t="str">
        <f t="shared" si="2675"/>
        <v>21:0227</v>
      </c>
      <c r="E18067" t="s">
        <v>70354</v>
      </c>
      <c r="F18067" t="s">
        <v>70355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11651</v>
      </c>
      <c r="N18067">
        <v>401</v>
      </c>
      <c r="O18067" t="s">
        <v>2418</v>
      </c>
      <c r="P18067" t="s">
        <v>5702</v>
      </c>
      <c r="Q18067" t="s">
        <v>71</v>
      </c>
    </row>
    <row r="18068" spans="1:17" hidden="1" x14ac:dyDescent="0.25">
      <c r="A18068" t="s">
        <v>70356</v>
      </c>
      <c r="B18068" t="s">
        <v>70357</v>
      </c>
      <c r="C18068" s="1" t="str">
        <f t="shared" si="2674"/>
        <v>21:0802</v>
      </c>
      <c r="D18068" s="1" t="str">
        <f t="shared" si="2675"/>
        <v>21:0227</v>
      </c>
      <c r="E18068" t="s">
        <v>70358</v>
      </c>
      <c r="F18068" t="s">
        <v>70359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11660</v>
      </c>
      <c r="N18068">
        <v>402</v>
      </c>
      <c r="O18068" t="s">
        <v>21</v>
      </c>
      <c r="P18068" t="s">
        <v>3107</v>
      </c>
      <c r="Q18068" t="s">
        <v>52</v>
      </c>
    </row>
    <row r="18069" spans="1:17" hidden="1" x14ac:dyDescent="0.25">
      <c r="A18069" t="s">
        <v>70360</v>
      </c>
      <c r="B18069" t="s">
        <v>70361</v>
      </c>
      <c r="C18069" s="1" t="str">
        <f t="shared" si="2674"/>
        <v>21:0802</v>
      </c>
      <c r="D18069" s="1" t="str">
        <f t="shared" si="2675"/>
        <v>21:0227</v>
      </c>
      <c r="E18069" t="s">
        <v>70362</v>
      </c>
      <c r="F18069" t="s">
        <v>70363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11665</v>
      </c>
      <c r="N18069">
        <v>403</v>
      </c>
      <c r="O18069" t="s">
        <v>21</v>
      </c>
      <c r="P18069" t="s">
        <v>87</v>
      </c>
      <c r="Q18069" t="s">
        <v>88</v>
      </c>
    </row>
    <row r="18070" spans="1:17" hidden="1" x14ac:dyDescent="0.25">
      <c r="A18070" t="s">
        <v>70364</v>
      </c>
      <c r="B18070" t="s">
        <v>70365</v>
      </c>
      <c r="C18070" s="1" t="str">
        <f t="shared" si="2674"/>
        <v>21:0802</v>
      </c>
      <c r="D18070" s="1" t="str">
        <f t="shared" si="2675"/>
        <v>21:0227</v>
      </c>
      <c r="E18070" t="s">
        <v>70366</v>
      </c>
      <c r="F18070" t="s">
        <v>70367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11670</v>
      </c>
      <c r="N18070">
        <v>404</v>
      </c>
      <c r="O18070" t="s">
        <v>21</v>
      </c>
      <c r="P18070" t="s">
        <v>397</v>
      </c>
      <c r="Q18070" t="s">
        <v>93</v>
      </c>
    </row>
    <row r="18071" spans="1:17" hidden="1" x14ac:dyDescent="0.25">
      <c r="A18071" t="s">
        <v>70368</v>
      </c>
      <c r="B18071" t="s">
        <v>70369</v>
      </c>
      <c r="C18071" s="1" t="str">
        <f t="shared" si="2674"/>
        <v>21:0802</v>
      </c>
      <c r="D18071" s="1" t="str">
        <f t="shared" si="2675"/>
        <v>21:0227</v>
      </c>
      <c r="E18071" t="s">
        <v>70370</v>
      </c>
      <c r="F18071" t="s">
        <v>70371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11675</v>
      </c>
      <c r="N18071">
        <v>405</v>
      </c>
      <c r="O18071" t="s">
        <v>21</v>
      </c>
      <c r="P18071" t="s">
        <v>583</v>
      </c>
      <c r="Q18071" t="s">
        <v>52</v>
      </c>
    </row>
    <row r="18072" spans="1:17" hidden="1" x14ac:dyDescent="0.25">
      <c r="A18072" t="s">
        <v>70372</v>
      </c>
      <c r="B18072" t="s">
        <v>70373</v>
      </c>
      <c r="C18072" s="1" t="str">
        <f t="shared" si="2674"/>
        <v>21:0802</v>
      </c>
      <c r="D18072" s="1" t="str">
        <f t="shared" si="2675"/>
        <v>21:0227</v>
      </c>
      <c r="E18072" t="s">
        <v>70374</v>
      </c>
      <c r="F18072" t="s">
        <v>70375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11689</v>
      </c>
      <c r="N18072">
        <v>406</v>
      </c>
      <c r="O18072" t="s">
        <v>21</v>
      </c>
      <c r="P18072" t="s">
        <v>2212</v>
      </c>
      <c r="Q18072" t="s">
        <v>52</v>
      </c>
    </row>
    <row r="18073" spans="1:17" hidden="1" x14ac:dyDescent="0.25">
      <c r="A18073" t="s">
        <v>70376</v>
      </c>
      <c r="B18073" t="s">
        <v>70377</v>
      </c>
      <c r="C18073" s="1" t="str">
        <f t="shared" si="2674"/>
        <v>21:0802</v>
      </c>
      <c r="D18073" s="1" t="str">
        <f t="shared" si="2675"/>
        <v>21:0227</v>
      </c>
      <c r="E18073" t="s">
        <v>70378</v>
      </c>
      <c r="F18073" t="s">
        <v>70379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11694</v>
      </c>
      <c r="N18073">
        <v>407</v>
      </c>
      <c r="O18073" t="s">
        <v>21</v>
      </c>
      <c r="P18073" t="s">
        <v>391</v>
      </c>
      <c r="Q18073" t="s">
        <v>52</v>
      </c>
    </row>
    <row r="18074" spans="1:17" hidden="1" x14ac:dyDescent="0.25">
      <c r="A18074" t="s">
        <v>70380</v>
      </c>
      <c r="B18074" t="s">
        <v>70381</v>
      </c>
      <c r="C18074" s="1" t="str">
        <f t="shared" si="2674"/>
        <v>21:0802</v>
      </c>
      <c r="D18074" s="1" t="str">
        <f t="shared" si="2675"/>
        <v>21:0227</v>
      </c>
      <c r="E18074" t="s">
        <v>70382</v>
      </c>
      <c r="F18074" t="s">
        <v>70383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11700</v>
      </c>
      <c r="N18074">
        <v>408</v>
      </c>
      <c r="O18074" t="s">
        <v>21</v>
      </c>
      <c r="P18074" t="s">
        <v>583</v>
      </c>
      <c r="Q18074" t="s">
        <v>215</v>
      </c>
    </row>
    <row r="18075" spans="1:17" hidden="1" x14ac:dyDescent="0.25">
      <c r="A18075" t="s">
        <v>70384</v>
      </c>
      <c r="B18075" t="s">
        <v>70385</v>
      </c>
      <c r="C18075" s="1" t="str">
        <f t="shared" si="2674"/>
        <v>21:0802</v>
      </c>
      <c r="D18075" s="1" t="str">
        <f t="shared" si="2675"/>
        <v>21:0227</v>
      </c>
      <c r="E18075" t="s">
        <v>70386</v>
      </c>
      <c r="F18075" t="s">
        <v>70387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11710</v>
      </c>
      <c r="N18075">
        <v>409</v>
      </c>
      <c r="O18075" t="s">
        <v>220</v>
      </c>
      <c r="P18075" t="s">
        <v>583</v>
      </c>
      <c r="Q18075" t="s">
        <v>198</v>
      </c>
    </row>
    <row r="18076" spans="1:17" hidden="1" x14ac:dyDescent="0.25">
      <c r="A18076" t="s">
        <v>70388</v>
      </c>
      <c r="B18076" t="s">
        <v>70389</v>
      </c>
      <c r="C18076" s="1" t="str">
        <f t="shared" si="2674"/>
        <v>21:0802</v>
      </c>
      <c r="D18076" s="1" t="str">
        <f t="shared" si="2675"/>
        <v>21:0227</v>
      </c>
      <c r="E18076" t="s">
        <v>70390</v>
      </c>
      <c r="F18076" t="s">
        <v>70391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11715</v>
      </c>
      <c r="N18076">
        <v>410</v>
      </c>
      <c r="O18076" t="s">
        <v>21</v>
      </c>
      <c r="P18076" t="s">
        <v>397</v>
      </c>
      <c r="Q18076" t="s">
        <v>103</v>
      </c>
    </row>
    <row r="18077" spans="1:17" hidden="1" x14ac:dyDescent="0.25">
      <c r="A18077" t="s">
        <v>70392</v>
      </c>
      <c r="B18077" t="s">
        <v>70393</v>
      </c>
      <c r="C18077" s="1" t="str">
        <f t="shared" si="2674"/>
        <v>21:0802</v>
      </c>
      <c r="D18077" s="1" t="str">
        <f t="shared" si="2675"/>
        <v>21:0227</v>
      </c>
      <c r="E18077" t="s">
        <v>70394</v>
      </c>
      <c r="F18077" t="s">
        <v>70395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11720</v>
      </c>
      <c r="N18077">
        <v>411</v>
      </c>
      <c r="O18077" t="s">
        <v>21</v>
      </c>
      <c r="P18077" t="s">
        <v>2212</v>
      </c>
      <c r="Q18077" t="s">
        <v>215</v>
      </c>
    </row>
    <row r="18078" spans="1:17" hidden="1" x14ac:dyDescent="0.25">
      <c r="A18078" t="s">
        <v>70396</v>
      </c>
      <c r="B18078" t="s">
        <v>70397</v>
      </c>
      <c r="C18078" s="1" t="str">
        <f t="shared" si="2674"/>
        <v>21:0802</v>
      </c>
      <c r="D18078" s="1" t="str">
        <f t="shared" si="2675"/>
        <v>21:0227</v>
      </c>
      <c r="E18078" t="s">
        <v>70398</v>
      </c>
      <c r="F18078" t="s">
        <v>70399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11725</v>
      </c>
      <c r="N18078">
        <v>412</v>
      </c>
      <c r="O18078" t="s">
        <v>21</v>
      </c>
      <c r="P18078" t="s">
        <v>583</v>
      </c>
      <c r="Q18078" t="s">
        <v>93</v>
      </c>
    </row>
    <row r="18079" spans="1:17" hidden="1" x14ac:dyDescent="0.25">
      <c r="A18079" t="s">
        <v>70400</v>
      </c>
      <c r="B18079" t="s">
        <v>70401</v>
      </c>
      <c r="C18079" s="1" t="str">
        <f t="shared" si="2674"/>
        <v>21:0802</v>
      </c>
      <c r="D18079" s="1" t="str">
        <f t="shared" si="2675"/>
        <v>21:0227</v>
      </c>
      <c r="E18079" t="s">
        <v>70402</v>
      </c>
      <c r="F18079" t="s">
        <v>70403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11730</v>
      </c>
      <c r="N18079">
        <v>413</v>
      </c>
      <c r="O18079" t="s">
        <v>220</v>
      </c>
      <c r="P18079" t="s">
        <v>356</v>
      </c>
      <c r="Q18079" t="s">
        <v>215</v>
      </c>
    </row>
    <row r="18080" spans="1:17" hidden="1" x14ac:dyDescent="0.25">
      <c r="A18080" t="s">
        <v>70404</v>
      </c>
      <c r="B18080" t="s">
        <v>70405</v>
      </c>
      <c r="C18080" s="1" t="str">
        <f t="shared" si="2674"/>
        <v>21:0802</v>
      </c>
      <c r="D18080" s="1" t="str">
        <f t="shared" si="2675"/>
        <v>21:0227</v>
      </c>
      <c r="E18080" t="s">
        <v>70406</v>
      </c>
      <c r="F18080" t="s">
        <v>70407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12803</v>
      </c>
      <c r="N18080">
        <v>414</v>
      </c>
      <c r="O18080" t="s">
        <v>21</v>
      </c>
      <c r="P18080" t="s">
        <v>356</v>
      </c>
      <c r="Q18080" t="s">
        <v>215</v>
      </c>
    </row>
    <row r="18081" spans="1:17" hidden="1" x14ac:dyDescent="0.25">
      <c r="A18081" t="s">
        <v>70408</v>
      </c>
      <c r="B18081" t="s">
        <v>70409</v>
      </c>
      <c r="C18081" s="1" t="str">
        <f t="shared" si="2674"/>
        <v>21:0802</v>
      </c>
      <c r="D18081" s="1" t="str">
        <f t="shared" si="2675"/>
        <v>21:0227</v>
      </c>
      <c r="E18081" t="s">
        <v>70410</v>
      </c>
      <c r="F18081" t="s">
        <v>70411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11641</v>
      </c>
      <c r="N18081">
        <v>415</v>
      </c>
      <c r="O18081" t="s">
        <v>21</v>
      </c>
      <c r="P18081" t="s">
        <v>397</v>
      </c>
      <c r="Q18081" t="s">
        <v>52</v>
      </c>
    </row>
    <row r="18082" spans="1:17" hidden="1" x14ac:dyDescent="0.25">
      <c r="A18082" t="s">
        <v>70412</v>
      </c>
      <c r="B18082" t="s">
        <v>70413</v>
      </c>
      <c r="C18082" s="1" t="str">
        <f t="shared" si="2674"/>
        <v>21:0802</v>
      </c>
      <c r="D18082" s="1" t="str">
        <f t="shared" si="2675"/>
        <v>21:0227</v>
      </c>
      <c r="E18082" t="s">
        <v>70414</v>
      </c>
      <c r="F18082" t="s">
        <v>70415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11680</v>
      </c>
      <c r="N18082">
        <v>416</v>
      </c>
      <c r="O18082" t="s">
        <v>21</v>
      </c>
      <c r="P18082" t="s">
        <v>22</v>
      </c>
      <c r="Q18082" t="s">
        <v>88</v>
      </c>
    </row>
    <row r="18083" spans="1:17" hidden="1" x14ac:dyDescent="0.25">
      <c r="A18083" t="s">
        <v>70416</v>
      </c>
      <c r="B18083" t="s">
        <v>70417</v>
      </c>
      <c r="C18083" s="1" t="str">
        <f t="shared" si="2674"/>
        <v>21:0802</v>
      </c>
      <c r="D18083" s="1" t="str">
        <f t="shared" si="2675"/>
        <v>21:0227</v>
      </c>
      <c r="E18083" t="s">
        <v>70414</v>
      </c>
      <c r="F18083" t="s">
        <v>70418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11684</v>
      </c>
      <c r="N18083">
        <v>417</v>
      </c>
      <c r="O18083" t="s">
        <v>21</v>
      </c>
      <c r="P18083" t="s">
        <v>22</v>
      </c>
      <c r="Q18083" t="s">
        <v>143</v>
      </c>
    </row>
    <row r="18084" spans="1:17" hidden="1" x14ac:dyDescent="0.25">
      <c r="A18084" t="s">
        <v>70419</v>
      </c>
      <c r="B18084" t="s">
        <v>70420</v>
      </c>
      <c r="C18084" s="1" t="str">
        <f t="shared" si="2674"/>
        <v>21:0802</v>
      </c>
      <c r="D18084" s="1" t="str">
        <f t="shared" si="2675"/>
        <v>21:0227</v>
      </c>
      <c r="E18084" t="s">
        <v>70421</v>
      </c>
      <c r="F18084" t="s">
        <v>70422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11646</v>
      </c>
      <c r="N18084">
        <v>418</v>
      </c>
      <c r="O18084" t="s">
        <v>21</v>
      </c>
      <c r="P18084" t="s">
        <v>397</v>
      </c>
      <c r="Q18084" t="s">
        <v>103</v>
      </c>
    </row>
    <row r="18085" spans="1:17" hidden="1" x14ac:dyDescent="0.25">
      <c r="A18085" t="s">
        <v>70423</v>
      </c>
      <c r="B18085" t="s">
        <v>70424</v>
      </c>
      <c r="C18085" s="1" t="str">
        <f t="shared" si="2674"/>
        <v>21:0802</v>
      </c>
      <c r="D18085" s="1" t="str">
        <f t="shared" si="2675"/>
        <v>21:0227</v>
      </c>
      <c r="E18085" t="s">
        <v>70425</v>
      </c>
      <c r="F18085" t="s">
        <v>70426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11651</v>
      </c>
      <c r="N18085">
        <v>419</v>
      </c>
      <c r="O18085" t="s">
        <v>21</v>
      </c>
      <c r="P18085" t="s">
        <v>583</v>
      </c>
      <c r="Q18085" t="s">
        <v>71</v>
      </c>
    </row>
    <row r="18086" spans="1:17" hidden="1" x14ac:dyDescent="0.25">
      <c r="A18086" t="s">
        <v>70427</v>
      </c>
      <c r="B18086" t="s">
        <v>70428</v>
      </c>
      <c r="C18086" s="1" t="str">
        <f t="shared" si="2674"/>
        <v>21:0802</v>
      </c>
      <c r="D18086" s="1" t="str">
        <f t="shared" si="2675"/>
        <v>21:0227</v>
      </c>
      <c r="E18086" t="s">
        <v>70429</v>
      </c>
      <c r="F18086" t="s">
        <v>70430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11660</v>
      </c>
      <c r="N18086">
        <v>420</v>
      </c>
      <c r="O18086" t="s">
        <v>551</v>
      </c>
      <c r="P18086" t="s">
        <v>22</v>
      </c>
      <c r="Q18086" t="s">
        <v>71</v>
      </c>
    </row>
    <row r="18087" spans="1:17" hidden="1" x14ac:dyDescent="0.25">
      <c r="A18087" t="s">
        <v>70431</v>
      </c>
      <c r="B18087" t="s">
        <v>70432</v>
      </c>
      <c r="C18087" s="1" t="str">
        <f t="shared" si="2674"/>
        <v>21:0802</v>
      </c>
      <c r="D18087" s="1" t="str">
        <f t="shared" si="2675"/>
        <v>21:0227</v>
      </c>
      <c r="E18087" t="s">
        <v>70433</v>
      </c>
      <c r="F18087" t="s">
        <v>70434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11665</v>
      </c>
      <c r="N18087">
        <v>421</v>
      </c>
      <c r="O18087" t="s">
        <v>21</v>
      </c>
      <c r="P18087" t="s">
        <v>2212</v>
      </c>
      <c r="Q18087" t="s">
        <v>103</v>
      </c>
    </row>
    <row r="18088" spans="1:17" hidden="1" x14ac:dyDescent="0.25">
      <c r="A18088" t="s">
        <v>70435</v>
      </c>
      <c r="B18088" t="s">
        <v>70436</v>
      </c>
      <c r="C18088" s="1" t="str">
        <f t="shared" si="2674"/>
        <v>21:0802</v>
      </c>
      <c r="D18088" s="1" t="str">
        <f t="shared" si="2675"/>
        <v>21:0227</v>
      </c>
      <c r="E18088" t="s">
        <v>70437</v>
      </c>
      <c r="F18088" t="s">
        <v>70438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11670</v>
      </c>
      <c r="N18088">
        <v>422</v>
      </c>
      <c r="O18088" t="s">
        <v>21</v>
      </c>
      <c r="P18088" t="s">
        <v>583</v>
      </c>
      <c r="Q18088" t="s">
        <v>215</v>
      </c>
    </row>
    <row r="18089" spans="1:17" hidden="1" x14ac:dyDescent="0.25">
      <c r="A18089" t="s">
        <v>70439</v>
      </c>
      <c r="B18089" t="s">
        <v>70440</v>
      </c>
      <c r="C18089" s="1" t="str">
        <f t="shared" si="2674"/>
        <v>21:0802</v>
      </c>
      <c r="D18089" s="1" t="str">
        <f t="shared" si="2675"/>
        <v>21:0227</v>
      </c>
      <c r="E18089" t="s">
        <v>70441</v>
      </c>
      <c r="F18089" t="s">
        <v>70442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11675</v>
      </c>
      <c r="N18089">
        <v>423</v>
      </c>
      <c r="O18089" t="s">
        <v>21</v>
      </c>
      <c r="P18089" t="s">
        <v>22</v>
      </c>
      <c r="Q18089" t="s">
        <v>149</v>
      </c>
    </row>
    <row r="18090" spans="1:17" hidden="1" x14ac:dyDescent="0.25">
      <c r="A18090" t="s">
        <v>70443</v>
      </c>
      <c r="B18090" t="s">
        <v>70444</v>
      </c>
      <c r="C18090" s="1" t="str">
        <f t="shared" si="2674"/>
        <v>21:0802</v>
      </c>
      <c r="D18090" s="1" t="str">
        <f t="shared" si="2675"/>
        <v>21:0227</v>
      </c>
      <c r="E18090" t="s">
        <v>70445</v>
      </c>
      <c r="F18090" t="s">
        <v>70446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11689</v>
      </c>
      <c r="N18090">
        <v>424</v>
      </c>
      <c r="O18090" t="s">
        <v>220</v>
      </c>
      <c r="P18090" t="s">
        <v>2212</v>
      </c>
      <c r="Q18090" t="s">
        <v>103</v>
      </c>
    </row>
    <row r="18091" spans="1:17" hidden="1" x14ac:dyDescent="0.25">
      <c r="A18091" t="s">
        <v>70447</v>
      </c>
      <c r="B18091" t="s">
        <v>70448</v>
      </c>
      <c r="C18091" s="1" t="str">
        <f t="shared" si="2674"/>
        <v>21:0802</v>
      </c>
      <c r="D18091" s="1" t="str">
        <f t="shared" ref="D18091:D18117" si="2676">HYPERLINK("http://geochem.nrcan.gc.ca/cdogs/content/svy/svy210227_e.htm", "21:0227")</f>
        <v>21:0227</v>
      </c>
      <c r="E18091" t="s">
        <v>70449</v>
      </c>
      <c r="F18091" t="s">
        <v>70450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11694</v>
      </c>
      <c r="N18091">
        <v>425</v>
      </c>
      <c r="O18091" t="s">
        <v>21</v>
      </c>
      <c r="P18091" t="s">
        <v>2212</v>
      </c>
      <c r="Q18091" t="s">
        <v>71</v>
      </c>
    </row>
    <row r="18092" spans="1:17" hidden="1" x14ac:dyDescent="0.25">
      <c r="A18092" t="s">
        <v>70451</v>
      </c>
      <c r="B18092" t="s">
        <v>70452</v>
      </c>
      <c r="C18092" s="1" t="str">
        <f t="shared" si="2674"/>
        <v>21:0802</v>
      </c>
      <c r="D18092" s="1" t="str">
        <f t="shared" si="2676"/>
        <v>21:0227</v>
      </c>
      <c r="E18092" t="s">
        <v>70453</v>
      </c>
      <c r="F18092" t="s">
        <v>70454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11700</v>
      </c>
      <c r="N18092">
        <v>426</v>
      </c>
      <c r="O18092" t="s">
        <v>21</v>
      </c>
      <c r="P18092" t="s">
        <v>22</v>
      </c>
      <c r="Q18092" t="s">
        <v>71</v>
      </c>
    </row>
    <row r="18093" spans="1:17" hidden="1" x14ac:dyDescent="0.25">
      <c r="A18093" t="s">
        <v>70455</v>
      </c>
      <c r="B18093" t="s">
        <v>70456</v>
      </c>
      <c r="C18093" s="1" t="str">
        <f t="shared" si="2674"/>
        <v>21:0802</v>
      </c>
      <c r="D18093" s="1" t="str">
        <f t="shared" si="2676"/>
        <v>21:0227</v>
      </c>
      <c r="E18093" t="s">
        <v>70457</v>
      </c>
      <c r="F18093" t="s">
        <v>70458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11710</v>
      </c>
      <c r="N18093">
        <v>427</v>
      </c>
      <c r="O18093" t="s">
        <v>21</v>
      </c>
      <c r="P18093" t="s">
        <v>356</v>
      </c>
      <c r="Q18093" t="s">
        <v>93</v>
      </c>
    </row>
    <row r="18094" spans="1:17" hidden="1" x14ac:dyDescent="0.25">
      <c r="A18094" t="s">
        <v>70459</v>
      </c>
      <c r="B18094" t="s">
        <v>70460</v>
      </c>
      <c r="C18094" s="1" t="str">
        <f t="shared" si="2674"/>
        <v>21:0802</v>
      </c>
      <c r="D18094" s="1" t="str">
        <f t="shared" si="2676"/>
        <v>21:0227</v>
      </c>
      <c r="E18094" t="s">
        <v>70461</v>
      </c>
      <c r="F18094" t="s">
        <v>70462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11715</v>
      </c>
      <c r="N18094">
        <v>428</v>
      </c>
      <c r="O18094" t="s">
        <v>21</v>
      </c>
      <c r="P18094" t="s">
        <v>45</v>
      </c>
      <c r="Q18094" t="s">
        <v>189</v>
      </c>
    </row>
    <row r="18095" spans="1:17" hidden="1" x14ac:dyDescent="0.25">
      <c r="A18095" t="s">
        <v>70463</v>
      </c>
      <c r="B18095" t="s">
        <v>70464</v>
      </c>
      <c r="C18095" s="1" t="str">
        <f t="shared" si="2674"/>
        <v>21:0802</v>
      </c>
      <c r="D18095" s="1" t="str">
        <f t="shared" si="2676"/>
        <v>21:0227</v>
      </c>
      <c r="E18095" t="s">
        <v>70465</v>
      </c>
      <c r="F18095" t="s">
        <v>70466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11720</v>
      </c>
      <c r="N18095">
        <v>429</v>
      </c>
      <c r="O18095" t="s">
        <v>21</v>
      </c>
      <c r="P18095" t="s">
        <v>631</v>
      </c>
      <c r="Q18095" t="s">
        <v>52</v>
      </c>
    </row>
    <row r="18096" spans="1:17" hidden="1" x14ac:dyDescent="0.25">
      <c r="A18096" t="s">
        <v>70467</v>
      </c>
      <c r="B18096" t="s">
        <v>70468</v>
      </c>
      <c r="C18096" s="1" t="str">
        <f t="shared" si="2674"/>
        <v>21:0802</v>
      </c>
      <c r="D18096" s="1" t="str">
        <f t="shared" si="2676"/>
        <v>21:0227</v>
      </c>
      <c r="E18096" t="s">
        <v>70469</v>
      </c>
      <c r="F18096" t="s">
        <v>70470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11725</v>
      </c>
      <c r="N18096">
        <v>430</v>
      </c>
      <c r="O18096" t="s">
        <v>21</v>
      </c>
      <c r="P18096" t="s">
        <v>6825</v>
      </c>
      <c r="Q18096" t="s">
        <v>71</v>
      </c>
    </row>
    <row r="18097" spans="1:17" hidden="1" x14ac:dyDescent="0.25">
      <c r="A18097" t="s">
        <v>70471</v>
      </c>
      <c r="B18097" t="s">
        <v>70472</v>
      </c>
      <c r="C18097" s="1" t="str">
        <f t="shared" si="2674"/>
        <v>21:0802</v>
      </c>
      <c r="D18097" s="1" t="str">
        <f t="shared" si="2676"/>
        <v>21:0227</v>
      </c>
      <c r="E18097" t="s">
        <v>70473</v>
      </c>
      <c r="F18097" t="s">
        <v>70474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11730</v>
      </c>
      <c r="N18097">
        <v>431</v>
      </c>
      <c r="O18097" t="s">
        <v>21</v>
      </c>
      <c r="P18097" t="s">
        <v>397</v>
      </c>
      <c r="Q18097" t="s">
        <v>1528</v>
      </c>
    </row>
    <row r="18098" spans="1:17" hidden="1" x14ac:dyDescent="0.25">
      <c r="A18098" t="s">
        <v>70475</v>
      </c>
      <c r="B18098" t="s">
        <v>70476</v>
      </c>
      <c r="C18098" s="1" t="str">
        <f t="shared" si="2674"/>
        <v>21:0802</v>
      </c>
      <c r="D18098" s="1" t="str">
        <f t="shared" si="2676"/>
        <v>21:0227</v>
      </c>
      <c r="E18098" t="s">
        <v>70477</v>
      </c>
      <c r="F18098" t="s">
        <v>70478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12803</v>
      </c>
      <c r="N18098">
        <v>432</v>
      </c>
      <c r="O18098" t="s">
        <v>21</v>
      </c>
      <c r="P18098" t="s">
        <v>397</v>
      </c>
      <c r="Q18098" t="s">
        <v>189</v>
      </c>
    </row>
    <row r="18099" spans="1:17" hidden="1" x14ac:dyDescent="0.25">
      <c r="A18099" t="s">
        <v>70479</v>
      </c>
      <c r="B18099" t="s">
        <v>70480</v>
      </c>
      <c r="C18099" s="1" t="str">
        <f t="shared" si="2674"/>
        <v>21:0802</v>
      </c>
      <c r="D18099" s="1" t="str">
        <f t="shared" si="2676"/>
        <v>21:0227</v>
      </c>
      <c r="E18099" t="s">
        <v>70481</v>
      </c>
      <c r="F18099" t="s">
        <v>70482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11641</v>
      </c>
      <c r="N18099">
        <v>433</v>
      </c>
      <c r="O18099" t="s">
        <v>64</v>
      </c>
      <c r="P18099" t="s">
        <v>87</v>
      </c>
      <c r="Q18099" t="s">
        <v>2822</v>
      </c>
    </row>
    <row r="18100" spans="1:17" hidden="1" x14ac:dyDescent="0.25">
      <c r="A18100" t="s">
        <v>70483</v>
      </c>
      <c r="B18100" t="s">
        <v>70484</v>
      </c>
      <c r="C18100" s="1" t="str">
        <f t="shared" si="2674"/>
        <v>21:0802</v>
      </c>
      <c r="D18100" s="1" t="str">
        <f t="shared" si="2676"/>
        <v>21:0227</v>
      </c>
      <c r="E18100" t="s">
        <v>70485</v>
      </c>
      <c r="F18100" t="s">
        <v>70486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11646</v>
      </c>
      <c r="N18100">
        <v>434</v>
      </c>
      <c r="O18100" t="s">
        <v>21</v>
      </c>
      <c r="P18100" t="s">
        <v>658</v>
      </c>
      <c r="Q18100" t="s">
        <v>88</v>
      </c>
    </row>
    <row r="18101" spans="1:17" hidden="1" x14ac:dyDescent="0.25">
      <c r="A18101" t="s">
        <v>70487</v>
      </c>
      <c r="B18101" t="s">
        <v>70488</v>
      </c>
      <c r="C18101" s="1" t="str">
        <f t="shared" si="2674"/>
        <v>21:0802</v>
      </c>
      <c r="D18101" s="1" t="str">
        <f t="shared" si="2676"/>
        <v>21:0227</v>
      </c>
      <c r="E18101" t="s">
        <v>70489</v>
      </c>
      <c r="F18101" t="s">
        <v>70490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11651</v>
      </c>
      <c r="N18101">
        <v>435</v>
      </c>
      <c r="O18101" t="s">
        <v>21</v>
      </c>
      <c r="P18101" t="s">
        <v>87</v>
      </c>
      <c r="Q18101" t="s">
        <v>2948</v>
      </c>
    </row>
    <row r="18102" spans="1:17" hidden="1" x14ac:dyDescent="0.25">
      <c r="A18102" t="s">
        <v>70491</v>
      </c>
      <c r="B18102" t="s">
        <v>70492</v>
      </c>
      <c r="C18102" s="1" t="str">
        <f t="shared" si="2674"/>
        <v>21:0802</v>
      </c>
      <c r="D18102" s="1" t="str">
        <f t="shared" si="2676"/>
        <v>21:0227</v>
      </c>
      <c r="E18102" t="s">
        <v>70493</v>
      </c>
      <c r="F18102" t="s">
        <v>70494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11660</v>
      </c>
      <c r="N18102">
        <v>436</v>
      </c>
      <c r="O18102" t="s">
        <v>21</v>
      </c>
      <c r="P18102" t="s">
        <v>87</v>
      </c>
      <c r="Q18102" t="s">
        <v>171</v>
      </c>
    </row>
    <row r="18103" spans="1:17" hidden="1" x14ac:dyDescent="0.25">
      <c r="A18103" t="s">
        <v>70495</v>
      </c>
      <c r="B18103" t="s">
        <v>70496</v>
      </c>
      <c r="C18103" s="1" t="str">
        <f t="shared" si="2674"/>
        <v>21:0802</v>
      </c>
      <c r="D18103" s="1" t="str">
        <f t="shared" si="2676"/>
        <v>21:0227</v>
      </c>
      <c r="E18103" t="s">
        <v>70497</v>
      </c>
      <c r="F18103" t="s">
        <v>70498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11665</v>
      </c>
      <c r="N18103">
        <v>437</v>
      </c>
      <c r="O18103" t="s">
        <v>21</v>
      </c>
      <c r="P18103" t="s">
        <v>4464</v>
      </c>
      <c r="Q18103" t="s">
        <v>215</v>
      </c>
    </row>
    <row r="18104" spans="1:17" hidden="1" x14ac:dyDescent="0.25">
      <c r="A18104" t="s">
        <v>70499</v>
      </c>
      <c r="B18104" t="s">
        <v>70500</v>
      </c>
      <c r="C18104" s="1" t="str">
        <f t="shared" si="2674"/>
        <v>21:0802</v>
      </c>
      <c r="D18104" s="1" t="str">
        <f t="shared" si="2676"/>
        <v>21:0227</v>
      </c>
      <c r="E18104" t="s">
        <v>70501</v>
      </c>
      <c r="F18104" t="s">
        <v>70502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11670</v>
      </c>
      <c r="N18104">
        <v>438</v>
      </c>
      <c r="O18104" t="s">
        <v>1818</v>
      </c>
      <c r="P18104" t="s">
        <v>1598</v>
      </c>
      <c r="Q18104" t="s">
        <v>149</v>
      </c>
    </row>
    <row r="18105" spans="1:17" hidden="1" x14ac:dyDescent="0.25">
      <c r="A18105" t="s">
        <v>70503</v>
      </c>
      <c r="B18105" t="s">
        <v>70504</v>
      </c>
      <c r="C18105" s="1" t="str">
        <f t="shared" si="2674"/>
        <v>21:0802</v>
      </c>
      <c r="D18105" s="1" t="str">
        <f t="shared" si="2676"/>
        <v>21:0227</v>
      </c>
      <c r="E18105" t="s">
        <v>70505</v>
      </c>
      <c r="F18105" t="s">
        <v>70506</v>
      </c>
      <c r="H18105">
        <v>45.446362700000002</v>
      </c>
      <c r="I18105">
        <v>-66.879646899999997</v>
      </c>
      <c r="J18105" s="1" t="str">
        <f t="shared" ref="J18105:J18168" si="2677">HYPERLINK("http://geochem.nrcan.gc.ca/cdogs/content/kwd/kwd020018_e.htm", "Fluid (stream)")</f>
        <v>Fluid (stream)</v>
      </c>
      <c r="K18105" s="1" t="str">
        <f t="shared" ref="K18105:K18168" si="2678">HYPERLINK("http://geochem.nrcan.gc.ca/cdogs/content/kwd/kwd080007_e.htm", "Untreated Water")</f>
        <v>Untreated Water</v>
      </c>
      <c r="L18105">
        <v>25</v>
      </c>
      <c r="M18105" t="s">
        <v>11675</v>
      </c>
      <c r="N18105">
        <v>439</v>
      </c>
      <c r="O18105" t="s">
        <v>21</v>
      </c>
      <c r="P18105" t="s">
        <v>45</v>
      </c>
      <c r="Q18105" t="s">
        <v>171</v>
      </c>
    </row>
    <row r="18106" spans="1:17" hidden="1" x14ac:dyDescent="0.25">
      <c r="A18106" t="s">
        <v>70507</v>
      </c>
      <c r="B18106" t="s">
        <v>70508</v>
      </c>
      <c r="C18106" s="1" t="str">
        <f t="shared" si="2674"/>
        <v>21:0802</v>
      </c>
      <c r="D18106" s="1" t="str">
        <f t="shared" si="2676"/>
        <v>21:0227</v>
      </c>
      <c r="E18106" t="s">
        <v>70509</v>
      </c>
      <c r="F18106" t="s">
        <v>70510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11689</v>
      </c>
      <c r="N18106">
        <v>440</v>
      </c>
      <c r="O18106" t="s">
        <v>21</v>
      </c>
      <c r="P18106" t="s">
        <v>87</v>
      </c>
      <c r="Q18106" t="s">
        <v>143</v>
      </c>
    </row>
    <row r="18107" spans="1:17" hidden="1" x14ac:dyDescent="0.25">
      <c r="A18107" t="s">
        <v>70511</v>
      </c>
      <c r="B18107" t="s">
        <v>70512</v>
      </c>
      <c r="C18107" s="1" t="str">
        <f t="shared" si="2674"/>
        <v>21:0802</v>
      </c>
      <c r="D18107" s="1" t="str">
        <f t="shared" si="2676"/>
        <v>21:0227</v>
      </c>
      <c r="E18107" t="s">
        <v>70513</v>
      </c>
      <c r="F18107" t="s">
        <v>70514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11694</v>
      </c>
      <c r="N18107">
        <v>441</v>
      </c>
      <c r="O18107" t="s">
        <v>21</v>
      </c>
      <c r="P18107" t="s">
        <v>6664</v>
      </c>
      <c r="Q18107" t="s">
        <v>143</v>
      </c>
    </row>
    <row r="18108" spans="1:17" hidden="1" x14ac:dyDescent="0.25">
      <c r="A18108" t="s">
        <v>70515</v>
      </c>
      <c r="B18108" t="s">
        <v>70516</v>
      </c>
      <c r="C18108" s="1" t="str">
        <f t="shared" si="2674"/>
        <v>21:0802</v>
      </c>
      <c r="D18108" s="1" t="str">
        <f t="shared" si="2676"/>
        <v>21:0227</v>
      </c>
      <c r="E18108" t="s">
        <v>70517</v>
      </c>
      <c r="F18108" t="s">
        <v>70518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11680</v>
      </c>
      <c r="N18108">
        <v>442</v>
      </c>
      <c r="O18108" t="s">
        <v>21</v>
      </c>
      <c r="P18108" t="s">
        <v>3107</v>
      </c>
      <c r="Q18108" t="s">
        <v>8961</v>
      </c>
    </row>
    <row r="18109" spans="1:17" hidden="1" x14ac:dyDescent="0.25">
      <c r="A18109" t="s">
        <v>70519</v>
      </c>
      <c r="B18109" t="s">
        <v>70520</v>
      </c>
      <c r="C18109" s="1" t="str">
        <f t="shared" si="2674"/>
        <v>21:0802</v>
      </c>
      <c r="D18109" s="1" t="str">
        <f t="shared" si="2676"/>
        <v>21:0227</v>
      </c>
      <c r="E18109" t="s">
        <v>70517</v>
      </c>
      <c r="F18109" t="s">
        <v>70521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11684</v>
      </c>
      <c r="N18109">
        <v>443</v>
      </c>
      <c r="O18109" t="s">
        <v>21</v>
      </c>
      <c r="P18109" t="s">
        <v>1598</v>
      </c>
      <c r="Q18109" t="s">
        <v>7328</v>
      </c>
    </row>
    <row r="18110" spans="1:17" hidden="1" x14ac:dyDescent="0.25">
      <c r="A18110" t="s">
        <v>70522</v>
      </c>
      <c r="B18110" t="s">
        <v>70523</v>
      </c>
      <c r="C18110" s="1" t="str">
        <f t="shared" si="2674"/>
        <v>21:0802</v>
      </c>
      <c r="D18110" s="1" t="str">
        <f t="shared" si="2676"/>
        <v>21:0227</v>
      </c>
      <c r="E18110" t="s">
        <v>70524</v>
      </c>
      <c r="F18110" t="s">
        <v>70525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11700</v>
      </c>
      <c r="N18110">
        <v>444</v>
      </c>
      <c r="O18110" t="s">
        <v>21</v>
      </c>
      <c r="P18110" t="s">
        <v>880</v>
      </c>
      <c r="Q18110" t="s">
        <v>16492</v>
      </c>
    </row>
    <row r="18111" spans="1:17" hidden="1" x14ac:dyDescent="0.25">
      <c r="A18111" t="s">
        <v>70526</v>
      </c>
      <c r="B18111" t="s">
        <v>70527</v>
      </c>
      <c r="C18111" s="1" t="str">
        <f t="shared" si="2674"/>
        <v>21:0802</v>
      </c>
      <c r="D18111" s="1" t="str">
        <f t="shared" si="2676"/>
        <v>21:0227</v>
      </c>
      <c r="E18111" t="s">
        <v>70528</v>
      </c>
      <c r="F18111" t="s">
        <v>70529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11710</v>
      </c>
      <c r="N18111">
        <v>445</v>
      </c>
      <c r="O18111" t="s">
        <v>101</v>
      </c>
      <c r="P18111" t="s">
        <v>631</v>
      </c>
      <c r="Q18111" t="s">
        <v>171</v>
      </c>
    </row>
    <row r="18112" spans="1:17" hidden="1" x14ac:dyDescent="0.25">
      <c r="A18112" t="s">
        <v>70530</v>
      </c>
      <c r="B18112" t="s">
        <v>70531</v>
      </c>
      <c r="C18112" s="1" t="str">
        <f t="shared" si="2674"/>
        <v>21:0802</v>
      </c>
      <c r="D18112" s="1" t="str">
        <f t="shared" si="2676"/>
        <v>21:0227</v>
      </c>
      <c r="E18112" t="s">
        <v>70532</v>
      </c>
      <c r="F18112" t="s">
        <v>70533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11715</v>
      </c>
      <c r="N18112">
        <v>446</v>
      </c>
      <c r="O18112" t="s">
        <v>21</v>
      </c>
      <c r="P18112" t="s">
        <v>45</v>
      </c>
      <c r="Q18112" t="s">
        <v>2822</v>
      </c>
    </row>
    <row r="18113" spans="1:17" hidden="1" x14ac:dyDescent="0.25">
      <c r="A18113" t="s">
        <v>70534</v>
      </c>
      <c r="B18113" t="s">
        <v>70535</v>
      </c>
      <c r="C18113" s="1" t="str">
        <f t="shared" si="2674"/>
        <v>21:0802</v>
      </c>
      <c r="D18113" s="1" t="str">
        <f t="shared" si="2676"/>
        <v>21:0227</v>
      </c>
      <c r="E18113" t="s">
        <v>70536</v>
      </c>
      <c r="F18113" t="s">
        <v>70537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11720</v>
      </c>
      <c r="N18113">
        <v>447</v>
      </c>
      <c r="O18113" t="s">
        <v>21</v>
      </c>
      <c r="P18113" t="s">
        <v>87</v>
      </c>
      <c r="Q18113" t="s">
        <v>16522</v>
      </c>
    </row>
    <row r="18114" spans="1:17" hidden="1" x14ac:dyDescent="0.25">
      <c r="A18114" t="s">
        <v>70538</v>
      </c>
      <c r="B18114" t="s">
        <v>70539</v>
      </c>
      <c r="C18114" s="1" t="str">
        <f t="shared" si="2674"/>
        <v>21:0802</v>
      </c>
      <c r="D18114" s="1" t="str">
        <f t="shared" si="2676"/>
        <v>21:0227</v>
      </c>
      <c r="E18114" t="s">
        <v>70540</v>
      </c>
      <c r="F18114" t="s">
        <v>70541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11725</v>
      </c>
      <c r="N18114">
        <v>448</v>
      </c>
      <c r="O18114" t="s">
        <v>21</v>
      </c>
      <c r="P18114" t="s">
        <v>87</v>
      </c>
      <c r="Q18114" t="s">
        <v>3836</v>
      </c>
    </row>
    <row r="18115" spans="1:17" hidden="1" x14ac:dyDescent="0.25">
      <c r="A18115" t="s">
        <v>70542</v>
      </c>
      <c r="B18115" t="s">
        <v>70543</v>
      </c>
      <c r="C18115" s="1" t="str">
        <f t="shared" ref="C18115:C18178" si="2679">HYPERLINK("http://geochem.nrcan.gc.ca/cdogs/content/bdl/bdl210802_e.htm", "21:0802")</f>
        <v>21:0802</v>
      </c>
      <c r="D18115" s="1" t="str">
        <f t="shared" si="2676"/>
        <v>21:0227</v>
      </c>
      <c r="E18115" t="s">
        <v>70544</v>
      </c>
      <c r="F18115" t="s">
        <v>70545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11730</v>
      </c>
      <c r="N18115">
        <v>449</v>
      </c>
      <c r="O18115" t="s">
        <v>21</v>
      </c>
      <c r="P18115" t="s">
        <v>87</v>
      </c>
      <c r="Q18115" t="s">
        <v>2392</v>
      </c>
    </row>
    <row r="18116" spans="1:17" hidden="1" x14ac:dyDescent="0.25">
      <c r="A18116" t="s">
        <v>70546</v>
      </c>
      <c r="B18116" t="s">
        <v>70547</v>
      </c>
      <c r="C18116" s="1" t="str">
        <f t="shared" si="2679"/>
        <v>21:0802</v>
      </c>
      <c r="D18116" s="1" t="str">
        <f t="shared" si="2676"/>
        <v>21:0227</v>
      </c>
      <c r="E18116" t="s">
        <v>70548</v>
      </c>
      <c r="F18116" t="s">
        <v>70549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12803</v>
      </c>
      <c r="N18116">
        <v>450</v>
      </c>
      <c r="O18116" t="s">
        <v>21</v>
      </c>
      <c r="P18116" t="s">
        <v>87</v>
      </c>
      <c r="Q18116" t="s">
        <v>3836</v>
      </c>
    </row>
    <row r="18117" spans="1:17" hidden="1" x14ac:dyDescent="0.25">
      <c r="A18117" t="s">
        <v>70550</v>
      </c>
      <c r="B18117" t="s">
        <v>70551</v>
      </c>
      <c r="C18117" s="1" t="str">
        <f t="shared" si="2679"/>
        <v>21:0802</v>
      </c>
      <c r="D18117" s="1" t="str">
        <f t="shared" si="2676"/>
        <v>21:0227</v>
      </c>
      <c r="E18117" t="s">
        <v>70552</v>
      </c>
      <c r="F18117" t="s">
        <v>70553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11641</v>
      </c>
      <c r="N18117">
        <v>451</v>
      </c>
      <c r="O18117" t="s">
        <v>21</v>
      </c>
      <c r="P18117" t="s">
        <v>1631</v>
      </c>
      <c r="Q18117" t="s">
        <v>16522</v>
      </c>
    </row>
    <row r="18118" spans="1:17" hidden="1" x14ac:dyDescent="0.25">
      <c r="A18118" t="s">
        <v>70554</v>
      </c>
      <c r="B18118" t="s">
        <v>70555</v>
      </c>
      <c r="C18118" s="1" t="str">
        <f t="shared" si="2679"/>
        <v>21:0802</v>
      </c>
      <c r="D18118" s="1" t="str">
        <f t="shared" ref="D18118:D18149" si="2680">HYPERLINK("http://geochem.nrcan.gc.ca/cdogs/content/svy/svy210225_e.htm", "21:0225")</f>
        <v>21:0225</v>
      </c>
      <c r="E18118" t="s">
        <v>70556</v>
      </c>
      <c r="F18118" t="s">
        <v>70557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11646</v>
      </c>
      <c r="N18118">
        <v>452</v>
      </c>
      <c r="O18118" t="s">
        <v>76</v>
      </c>
      <c r="P18118" t="s">
        <v>3857</v>
      </c>
      <c r="Q18118" t="s">
        <v>1528</v>
      </c>
    </row>
    <row r="18119" spans="1:17" hidden="1" x14ac:dyDescent="0.25">
      <c r="A18119" t="s">
        <v>70558</v>
      </c>
      <c r="B18119" t="s">
        <v>70559</v>
      </c>
      <c r="C18119" s="1" t="str">
        <f t="shared" si="2679"/>
        <v>21:0802</v>
      </c>
      <c r="D18119" s="1" t="str">
        <f t="shared" si="2680"/>
        <v>21:0225</v>
      </c>
      <c r="E18119" t="s">
        <v>70560</v>
      </c>
      <c r="F18119" t="s">
        <v>70561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11680</v>
      </c>
      <c r="N18119">
        <v>453</v>
      </c>
      <c r="O18119" t="s">
        <v>2257</v>
      </c>
      <c r="P18119" t="s">
        <v>3857</v>
      </c>
      <c r="Q18119" t="s">
        <v>93</v>
      </c>
    </row>
    <row r="18120" spans="1:17" hidden="1" x14ac:dyDescent="0.25">
      <c r="A18120" t="s">
        <v>70562</v>
      </c>
      <c r="B18120" t="s">
        <v>70563</v>
      </c>
      <c r="C18120" s="1" t="str">
        <f t="shared" si="2679"/>
        <v>21:0802</v>
      </c>
      <c r="D18120" s="1" t="str">
        <f t="shared" si="2680"/>
        <v>21:0225</v>
      </c>
      <c r="E18120" t="s">
        <v>70560</v>
      </c>
      <c r="F18120" t="s">
        <v>70564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11684</v>
      </c>
      <c r="N18120">
        <v>454</v>
      </c>
      <c r="O18120" t="s">
        <v>701</v>
      </c>
      <c r="P18120" t="s">
        <v>17680</v>
      </c>
      <c r="Q18120" t="s">
        <v>93</v>
      </c>
    </row>
    <row r="18121" spans="1:17" hidden="1" x14ac:dyDescent="0.25">
      <c r="A18121" t="s">
        <v>70565</v>
      </c>
      <c r="B18121" t="s">
        <v>70566</v>
      </c>
      <c r="C18121" s="1" t="str">
        <f t="shared" si="2679"/>
        <v>21:0802</v>
      </c>
      <c r="D18121" s="1" t="str">
        <f t="shared" si="2680"/>
        <v>21:0225</v>
      </c>
      <c r="E18121" t="s">
        <v>70567</v>
      </c>
      <c r="F18121" t="s">
        <v>70568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11651</v>
      </c>
      <c r="N18121">
        <v>455</v>
      </c>
      <c r="O18121" t="s">
        <v>680</v>
      </c>
      <c r="P18121" t="s">
        <v>880</v>
      </c>
      <c r="Q18121" t="s">
        <v>149</v>
      </c>
    </row>
    <row r="18122" spans="1:17" hidden="1" x14ac:dyDescent="0.25">
      <c r="A18122" t="s">
        <v>70569</v>
      </c>
      <c r="B18122" t="s">
        <v>70570</v>
      </c>
      <c r="C18122" s="1" t="str">
        <f t="shared" si="2679"/>
        <v>21:0802</v>
      </c>
      <c r="D18122" s="1" t="str">
        <f t="shared" si="2680"/>
        <v>21:0225</v>
      </c>
      <c r="E18122" t="s">
        <v>70571</v>
      </c>
      <c r="F18122" t="s">
        <v>70572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11660</v>
      </c>
      <c r="N18122">
        <v>456</v>
      </c>
      <c r="O18122" t="s">
        <v>21</v>
      </c>
      <c r="P18122" t="s">
        <v>658</v>
      </c>
      <c r="Q18122" t="s">
        <v>16522</v>
      </c>
    </row>
    <row r="18123" spans="1:17" hidden="1" x14ac:dyDescent="0.25">
      <c r="A18123" t="s">
        <v>70573</v>
      </c>
      <c r="B18123" t="s">
        <v>70574</v>
      </c>
      <c r="C18123" s="1" t="str">
        <f t="shared" si="2679"/>
        <v>21:0802</v>
      </c>
      <c r="D18123" s="1" t="str">
        <f t="shared" si="2680"/>
        <v>21:0225</v>
      </c>
      <c r="E18123" t="s">
        <v>70575</v>
      </c>
      <c r="F18123" t="s">
        <v>70576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11665</v>
      </c>
      <c r="N18123">
        <v>457</v>
      </c>
      <c r="O18123" t="s">
        <v>551</v>
      </c>
      <c r="P18123" t="s">
        <v>631</v>
      </c>
      <c r="Q18123" t="s">
        <v>171</v>
      </c>
    </row>
    <row r="18124" spans="1:17" hidden="1" x14ac:dyDescent="0.25">
      <c r="A18124" t="s">
        <v>70577</v>
      </c>
      <c r="B18124" t="s">
        <v>70578</v>
      </c>
      <c r="C18124" s="1" t="str">
        <f t="shared" si="2679"/>
        <v>21:0802</v>
      </c>
      <c r="D18124" s="1" t="str">
        <f t="shared" si="2680"/>
        <v>21:0225</v>
      </c>
      <c r="E18124" t="s">
        <v>70579</v>
      </c>
      <c r="F18124" t="s">
        <v>70580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11670</v>
      </c>
      <c r="N18124">
        <v>458</v>
      </c>
      <c r="O18124" t="s">
        <v>113</v>
      </c>
      <c r="P18124" t="s">
        <v>1631</v>
      </c>
      <c r="Q18124" t="s">
        <v>143</v>
      </c>
    </row>
    <row r="18125" spans="1:17" hidden="1" x14ac:dyDescent="0.25">
      <c r="A18125" t="s">
        <v>70581</v>
      </c>
      <c r="B18125" t="s">
        <v>70582</v>
      </c>
      <c r="C18125" s="1" t="str">
        <f t="shared" si="2679"/>
        <v>21:0802</v>
      </c>
      <c r="D18125" s="1" t="str">
        <f t="shared" si="2680"/>
        <v>21:0225</v>
      </c>
      <c r="E18125" t="s">
        <v>70583</v>
      </c>
      <c r="F18125" t="s">
        <v>70584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11675</v>
      </c>
      <c r="N18125">
        <v>459</v>
      </c>
      <c r="O18125" t="s">
        <v>21</v>
      </c>
      <c r="P18125" t="s">
        <v>636</v>
      </c>
      <c r="Q18125" t="s">
        <v>171</v>
      </c>
    </row>
    <row r="18126" spans="1:17" hidden="1" x14ac:dyDescent="0.25">
      <c r="A18126" t="s">
        <v>70585</v>
      </c>
      <c r="B18126" t="s">
        <v>70586</v>
      </c>
      <c r="C18126" s="1" t="str">
        <f t="shared" si="2679"/>
        <v>21:0802</v>
      </c>
      <c r="D18126" s="1" t="str">
        <f t="shared" si="2680"/>
        <v>21:0225</v>
      </c>
      <c r="E18126" t="s">
        <v>70587</v>
      </c>
      <c r="F18126" t="s">
        <v>70588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11689</v>
      </c>
      <c r="N18126">
        <v>460</v>
      </c>
      <c r="O18126" t="s">
        <v>3419</v>
      </c>
      <c r="P18126" t="s">
        <v>391</v>
      </c>
      <c r="Q18126" t="s">
        <v>171</v>
      </c>
    </row>
    <row r="18127" spans="1:17" hidden="1" x14ac:dyDescent="0.25">
      <c r="A18127" t="s">
        <v>70589</v>
      </c>
      <c r="B18127" t="s">
        <v>70590</v>
      </c>
      <c r="C18127" s="1" t="str">
        <f t="shared" si="2679"/>
        <v>21:0802</v>
      </c>
      <c r="D18127" s="1" t="str">
        <f t="shared" si="2680"/>
        <v>21:0225</v>
      </c>
      <c r="E18127" t="s">
        <v>70591</v>
      </c>
      <c r="F18127" t="s">
        <v>70592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11694</v>
      </c>
      <c r="N18127">
        <v>461</v>
      </c>
      <c r="O18127" t="s">
        <v>21</v>
      </c>
      <c r="P18127" t="s">
        <v>658</v>
      </c>
      <c r="Q18127" t="s">
        <v>29</v>
      </c>
    </row>
    <row r="18128" spans="1:17" hidden="1" x14ac:dyDescent="0.25">
      <c r="A18128" t="s">
        <v>70593</v>
      </c>
      <c r="B18128" t="s">
        <v>70594</v>
      </c>
      <c r="C18128" s="1" t="str">
        <f t="shared" si="2679"/>
        <v>21:0802</v>
      </c>
      <c r="D18128" s="1" t="str">
        <f t="shared" si="2680"/>
        <v>21:0225</v>
      </c>
      <c r="E18128" t="s">
        <v>70595</v>
      </c>
      <c r="F18128" t="s">
        <v>70596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11700</v>
      </c>
      <c r="N18128">
        <v>462</v>
      </c>
      <c r="O18128" t="s">
        <v>21</v>
      </c>
      <c r="P18128" t="s">
        <v>2212</v>
      </c>
      <c r="Q18128" t="s">
        <v>93</v>
      </c>
    </row>
    <row r="18129" spans="1:17" hidden="1" x14ac:dyDescent="0.25">
      <c r="A18129" t="s">
        <v>70597</v>
      </c>
      <c r="B18129" t="s">
        <v>70598</v>
      </c>
      <c r="C18129" s="1" t="str">
        <f t="shared" si="2679"/>
        <v>21:0802</v>
      </c>
      <c r="D18129" s="1" t="str">
        <f t="shared" si="2680"/>
        <v>21:0225</v>
      </c>
      <c r="E18129" t="s">
        <v>70599</v>
      </c>
      <c r="F18129" t="s">
        <v>70600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11710</v>
      </c>
      <c r="N18129">
        <v>463</v>
      </c>
      <c r="O18129" t="s">
        <v>21</v>
      </c>
      <c r="P18129" t="s">
        <v>583</v>
      </c>
      <c r="Q18129" t="s">
        <v>93</v>
      </c>
    </row>
    <row r="18130" spans="1:17" hidden="1" x14ac:dyDescent="0.25">
      <c r="A18130" t="s">
        <v>70601</v>
      </c>
      <c r="B18130" t="s">
        <v>70602</v>
      </c>
      <c r="C18130" s="1" t="str">
        <f t="shared" si="2679"/>
        <v>21:0802</v>
      </c>
      <c r="D18130" s="1" t="str">
        <f t="shared" si="2680"/>
        <v>21:0225</v>
      </c>
      <c r="E18130" t="s">
        <v>70603</v>
      </c>
      <c r="F18130" t="s">
        <v>70604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11715</v>
      </c>
      <c r="N18130">
        <v>464</v>
      </c>
      <c r="O18130" t="s">
        <v>21</v>
      </c>
      <c r="P18130" t="s">
        <v>45</v>
      </c>
      <c r="Q18130" t="s">
        <v>88</v>
      </c>
    </row>
    <row r="18131" spans="1:17" hidden="1" x14ac:dyDescent="0.25">
      <c r="A18131" t="s">
        <v>70605</v>
      </c>
      <c r="B18131" t="s">
        <v>70606</v>
      </c>
      <c r="C18131" s="1" t="str">
        <f t="shared" si="2679"/>
        <v>21:0802</v>
      </c>
      <c r="D18131" s="1" t="str">
        <f t="shared" si="2680"/>
        <v>21:0225</v>
      </c>
      <c r="E18131" t="s">
        <v>70607</v>
      </c>
      <c r="F18131" t="s">
        <v>70608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11720</v>
      </c>
      <c r="N18131">
        <v>465</v>
      </c>
      <c r="O18131" t="s">
        <v>21</v>
      </c>
      <c r="P18131" t="s">
        <v>87</v>
      </c>
      <c r="Q18131" t="s">
        <v>149</v>
      </c>
    </row>
    <row r="18132" spans="1:17" hidden="1" x14ac:dyDescent="0.25">
      <c r="A18132" t="s">
        <v>70609</v>
      </c>
      <c r="B18132" t="s">
        <v>70610</v>
      </c>
      <c r="C18132" s="1" t="str">
        <f t="shared" si="2679"/>
        <v>21:0802</v>
      </c>
      <c r="D18132" s="1" t="str">
        <f t="shared" si="2680"/>
        <v>21:0225</v>
      </c>
      <c r="E18132" t="s">
        <v>70611</v>
      </c>
      <c r="F18132" t="s">
        <v>70612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11725</v>
      </c>
      <c r="N18132">
        <v>466</v>
      </c>
      <c r="O18132" t="s">
        <v>21</v>
      </c>
      <c r="P18132" t="s">
        <v>87</v>
      </c>
      <c r="Q18132" t="s">
        <v>16492</v>
      </c>
    </row>
    <row r="18133" spans="1:17" hidden="1" x14ac:dyDescent="0.25">
      <c r="A18133" t="s">
        <v>70613</v>
      </c>
      <c r="B18133" t="s">
        <v>70614</v>
      </c>
      <c r="C18133" s="1" t="str">
        <f t="shared" si="2679"/>
        <v>21:0802</v>
      </c>
      <c r="D18133" s="1" t="str">
        <f t="shared" si="2680"/>
        <v>21:0225</v>
      </c>
      <c r="E18133" t="s">
        <v>70615</v>
      </c>
      <c r="F18133" t="s">
        <v>70616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11730</v>
      </c>
      <c r="N18133">
        <v>467</v>
      </c>
      <c r="O18133" t="s">
        <v>21</v>
      </c>
      <c r="P18133" t="s">
        <v>1631</v>
      </c>
      <c r="Q18133" t="s">
        <v>93</v>
      </c>
    </row>
    <row r="18134" spans="1:17" hidden="1" x14ac:dyDescent="0.25">
      <c r="A18134" t="s">
        <v>70617</v>
      </c>
      <c r="B18134" t="s">
        <v>70618</v>
      </c>
      <c r="C18134" s="1" t="str">
        <f t="shared" si="2679"/>
        <v>21:0802</v>
      </c>
      <c r="D18134" s="1" t="str">
        <f t="shared" si="2680"/>
        <v>21:0225</v>
      </c>
      <c r="E18134" t="s">
        <v>70619</v>
      </c>
      <c r="F18134" t="s">
        <v>70620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12803</v>
      </c>
      <c r="N18134">
        <v>468</v>
      </c>
      <c r="O18134" t="s">
        <v>21</v>
      </c>
      <c r="P18134" t="s">
        <v>356</v>
      </c>
      <c r="Q18134" t="s">
        <v>149</v>
      </c>
    </row>
    <row r="18135" spans="1:17" hidden="1" x14ac:dyDescent="0.25">
      <c r="A18135" t="s">
        <v>70621</v>
      </c>
      <c r="B18135" t="s">
        <v>70622</v>
      </c>
      <c r="C18135" s="1" t="str">
        <f t="shared" si="2679"/>
        <v>21:0802</v>
      </c>
      <c r="D18135" s="1" t="str">
        <f t="shared" si="2680"/>
        <v>21:0225</v>
      </c>
      <c r="E18135" t="s">
        <v>70623</v>
      </c>
      <c r="F18135" t="s">
        <v>70624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11641</v>
      </c>
      <c r="N18135">
        <v>469</v>
      </c>
      <c r="O18135" t="s">
        <v>21</v>
      </c>
      <c r="P18135" t="s">
        <v>830</v>
      </c>
      <c r="Q18135" t="s">
        <v>71</v>
      </c>
    </row>
    <row r="18136" spans="1:17" hidden="1" x14ac:dyDescent="0.25">
      <c r="A18136" t="s">
        <v>70625</v>
      </c>
      <c r="B18136" t="s">
        <v>70626</v>
      </c>
      <c r="C18136" s="1" t="str">
        <f t="shared" si="2679"/>
        <v>21:0802</v>
      </c>
      <c r="D18136" s="1" t="str">
        <f t="shared" si="2680"/>
        <v>21:0225</v>
      </c>
      <c r="E18136" t="s">
        <v>70627</v>
      </c>
      <c r="F18136" t="s">
        <v>70628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11646</v>
      </c>
      <c r="N18136">
        <v>470</v>
      </c>
      <c r="O18136" t="s">
        <v>21</v>
      </c>
      <c r="P18136" t="s">
        <v>3569</v>
      </c>
      <c r="Q18136" t="s">
        <v>103</v>
      </c>
    </row>
    <row r="18137" spans="1:17" hidden="1" x14ac:dyDescent="0.25">
      <c r="A18137" t="s">
        <v>70629</v>
      </c>
      <c r="B18137" t="s">
        <v>70630</v>
      </c>
      <c r="C18137" s="1" t="str">
        <f t="shared" si="2679"/>
        <v>21:0802</v>
      </c>
      <c r="D18137" s="1" t="str">
        <f t="shared" si="2680"/>
        <v>21:0225</v>
      </c>
      <c r="E18137" t="s">
        <v>70631</v>
      </c>
      <c r="F18137" t="s">
        <v>70632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11651</v>
      </c>
      <c r="N18137">
        <v>471</v>
      </c>
      <c r="O18137" t="s">
        <v>158</v>
      </c>
      <c r="P18137" t="s">
        <v>1588</v>
      </c>
      <c r="Q18137" t="s">
        <v>2948</v>
      </c>
    </row>
    <row r="18138" spans="1:17" hidden="1" x14ac:dyDescent="0.25">
      <c r="A18138" t="s">
        <v>70633</v>
      </c>
      <c r="B18138" t="s">
        <v>70634</v>
      </c>
      <c r="C18138" s="1" t="str">
        <f t="shared" si="2679"/>
        <v>21:0802</v>
      </c>
      <c r="D18138" s="1" t="str">
        <f t="shared" si="2680"/>
        <v>21:0225</v>
      </c>
      <c r="E18138" t="s">
        <v>70635</v>
      </c>
      <c r="F18138" t="s">
        <v>70636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11660</v>
      </c>
      <c r="N18138">
        <v>472</v>
      </c>
      <c r="O18138" t="s">
        <v>220</v>
      </c>
      <c r="P18138" t="s">
        <v>830</v>
      </c>
      <c r="Q18138" t="s">
        <v>2392</v>
      </c>
    </row>
    <row r="18139" spans="1:17" hidden="1" x14ac:dyDescent="0.25">
      <c r="A18139" t="s">
        <v>70637</v>
      </c>
      <c r="B18139" t="s">
        <v>70638</v>
      </c>
      <c r="C18139" s="1" t="str">
        <f t="shared" si="2679"/>
        <v>21:0802</v>
      </c>
      <c r="D18139" s="1" t="str">
        <f t="shared" si="2680"/>
        <v>21:0225</v>
      </c>
      <c r="E18139" t="s">
        <v>70639</v>
      </c>
      <c r="F18139" t="s">
        <v>70640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11680</v>
      </c>
      <c r="N18139">
        <v>473</v>
      </c>
      <c r="O18139" t="s">
        <v>76</v>
      </c>
      <c r="P18139" t="s">
        <v>631</v>
      </c>
      <c r="Q18139" t="s">
        <v>8961</v>
      </c>
    </row>
    <row r="18140" spans="1:17" hidden="1" x14ac:dyDescent="0.25">
      <c r="A18140" t="s">
        <v>70641</v>
      </c>
      <c r="B18140" t="s">
        <v>70642</v>
      </c>
      <c r="C18140" s="1" t="str">
        <f t="shared" si="2679"/>
        <v>21:0802</v>
      </c>
      <c r="D18140" s="1" t="str">
        <f t="shared" si="2680"/>
        <v>21:0225</v>
      </c>
      <c r="E18140" t="s">
        <v>70639</v>
      </c>
      <c r="F18140" t="s">
        <v>70643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11684</v>
      </c>
      <c r="N18140">
        <v>474</v>
      </c>
      <c r="O18140" t="s">
        <v>244</v>
      </c>
      <c r="P18140" t="s">
        <v>658</v>
      </c>
      <c r="Q18140" t="s">
        <v>8961</v>
      </c>
    </row>
    <row r="18141" spans="1:17" hidden="1" x14ac:dyDescent="0.25">
      <c r="A18141" t="s">
        <v>70644</v>
      </c>
      <c r="B18141" t="s">
        <v>70645</v>
      </c>
      <c r="C18141" s="1" t="str">
        <f t="shared" si="2679"/>
        <v>21:0802</v>
      </c>
      <c r="D18141" s="1" t="str">
        <f t="shared" si="2680"/>
        <v>21:0225</v>
      </c>
      <c r="E18141" t="s">
        <v>70646</v>
      </c>
      <c r="F18141" t="s">
        <v>70647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11665</v>
      </c>
      <c r="N18141">
        <v>475</v>
      </c>
      <c r="O18141" t="s">
        <v>2927</v>
      </c>
      <c r="P18141" t="s">
        <v>556</v>
      </c>
      <c r="Q18141" t="s">
        <v>52</v>
      </c>
    </row>
    <row r="18142" spans="1:17" hidden="1" x14ac:dyDescent="0.25">
      <c r="A18142" t="s">
        <v>70648</v>
      </c>
      <c r="B18142" t="s">
        <v>70649</v>
      </c>
      <c r="C18142" s="1" t="str">
        <f t="shared" si="2679"/>
        <v>21:0802</v>
      </c>
      <c r="D18142" s="1" t="str">
        <f t="shared" si="2680"/>
        <v>21:0225</v>
      </c>
      <c r="E18142" t="s">
        <v>70650</v>
      </c>
      <c r="F18142" t="s">
        <v>70651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11670</v>
      </c>
      <c r="N18142">
        <v>476</v>
      </c>
      <c r="O18142" t="s">
        <v>1247</v>
      </c>
      <c r="P18142" t="s">
        <v>1631</v>
      </c>
      <c r="Q18142" t="s">
        <v>189</v>
      </c>
    </row>
    <row r="18143" spans="1:17" hidden="1" x14ac:dyDescent="0.25">
      <c r="A18143" t="s">
        <v>70652</v>
      </c>
      <c r="B18143" t="s">
        <v>70653</v>
      </c>
      <c r="C18143" s="1" t="str">
        <f t="shared" si="2679"/>
        <v>21:0802</v>
      </c>
      <c r="D18143" s="1" t="str">
        <f t="shared" si="2680"/>
        <v>21:0225</v>
      </c>
      <c r="E18143" t="s">
        <v>70654</v>
      </c>
      <c r="F18143" t="s">
        <v>70655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11675</v>
      </c>
      <c r="N18143">
        <v>477</v>
      </c>
      <c r="O18143" t="s">
        <v>21</v>
      </c>
      <c r="P18143" t="s">
        <v>3107</v>
      </c>
      <c r="Q18143" t="s">
        <v>215</v>
      </c>
    </row>
    <row r="18144" spans="1:17" hidden="1" x14ac:dyDescent="0.25">
      <c r="A18144" t="s">
        <v>70656</v>
      </c>
      <c r="B18144" t="s">
        <v>70657</v>
      </c>
      <c r="C18144" s="1" t="str">
        <f t="shared" si="2679"/>
        <v>21:0802</v>
      </c>
      <c r="D18144" s="1" t="str">
        <f t="shared" si="2680"/>
        <v>21:0225</v>
      </c>
      <c r="E18144" t="s">
        <v>70658</v>
      </c>
      <c r="F18144" t="s">
        <v>70659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11689</v>
      </c>
      <c r="N18144">
        <v>478</v>
      </c>
      <c r="O18144" t="s">
        <v>327</v>
      </c>
      <c r="P18144" t="s">
        <v>830</v>
      </c>
      <c r="Q18144" t="s">
        <v>171</v>
      </c>
    </row>
    <row r="18145" spans="1:17" hidden="1" x14ac:dyDescent="0.25">
      <c r="A18145" t="s">
        <v>70660</v>
      </c>
      <c r="B18145" t="s">
        <v>70661</v>
      </c>
      <c r="C18145" s="1" t="str">
        <f t="shared" si="2679"/>
        <v>21:0802</v>
      </c>
      <c r="D18145" s="1" t="str">
        <f t="shared" si="2680"/>
        <v>21:0225</v>
      </c>
      <c r="E18145" t="s">
        <v>70662</v>
      </c>
      <c r="F18145" t="s">
        <v>70663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11694</v>
      </c>
      <c r="N18145">
        <v>479</v>
      </c>
      <c r="O18145" t="s">
        <v>220</v>
      </c>
      <c r="P18145" t="s">
        <v>4455</v>
      </c>
      <c r="Q18145" t="s">
        <v>2822</v>
      </c>
    </row>
    <row r="18146" spans="1:17" hidden="1" x14ac:dyDescent="0.25">
      <c r="A18146" t="s">
        <v>70664</v>
      </c>
      <c r="B18146" t="s">
        <v>70665</v>
      </c>
      <c r="C18146" s="1" t="str">
        <f t="shared" si="2679"/>
        <v>21:0802</v>
      </c>
      <c r="D18146" s="1" t="str">
        <f t="shared" si="2680"/>
        <v>21:0225</v>
      </c>
      <c r="E18146" t="s">
        <v>70666</v>
      </c>
      <c r="F18146" t="s">
        <v>70667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11700</v>
      </c>
      <c r="N18146">
        <v>480</v>
      </c>
      <c r="O18146" t="s">
        <v>1247</v>
      </c>
      <c r="P18146" t="s">
        <v>5368</v>
      </c>
      <c r="Q18146" t="s">
        <v>2948</v>
      </c>
    </row>
    <row r="18147" spans="1:17" hidden="1" x14ac:dyDescent="0.25">
      <c r="A18147" t="s">
        <v>70668</v>
      </c>
      <c r="B18147" t="s">
        <v>70669</v>
      </c>
      <c r="C18147" s="1" t="str">
        <f t="shared" si="2679"/>
        <v>21:0802</v>
      </c>
      <c r="D18147" s="1" t="str">
        <f t="shared" si="2680"/>
        <v>21:0225</v>
      </c>
      <c r="E18147" t="s">
        <v>70670</v>
      </c>
      <c r="F18147" t="s">
        <v>70671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11710</v>
      </c>
      <c r="N18147">
        <v>481</v>
      </c>
      <c r="O18147" t="s">
        <v>2120</v>
      </c>
      <c r="P18147" t="s">
        <v>1588</v>
      </c>
      <c r="Q18147" t="s">
        <v>88</v>
      </c>
    </row>
    <row r="18148" spans="1:17" hidden="1" x14ac:dyDescent="0.25">
      <c r="A18148" t="s">
        <v>70672</v>
      </c>
      <c r="B18148" t="s">
        <v>70673</v>
      </c>
      <c r="C18148" s="1" t="str">
        <f t="shared" si="2679"/>
        <v>21:0802</v>
      </c>
      <c r="D18148" s="1" t="str">
        <f t="shared" si="2680"/>
        <v>21:0225</v>
      </c>
      <c r="E18148" t="s">
        <v>70674</v>
      </c>
      <c r="F18148" t="s">
        <v>70675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11715</v>
      </c>
      <c r="N18148">
        <v>482</v>
      </c>
      <c r="O18148" t="s">
        <v>21</v>
      </c>
      <c r="P18148" t="s">
        <v>583</v>
      </c>
      <c r="Q18148" t="s">
        <v>8982</v>
      </c>
    </row>
    <row r="18149" spans="1:17" hidden="1" x14ac:dyDescent="0.25">
      <c r="A18149" t="s">
        <v>70676</v>
      </c>
      <c r="B18149" t="s">
        <v>70677</v>
      </c>
      <c r="C18149" s="1" t="str">
        <f t="shared" si="2679"/>
        <v>21:0802</v>
      </c>
      <c r="D18149" s="1" t="str">
        <f t="shared" si="2680"/>
        <v>21:0225</v>
      </c>
      <c r="E18149" t="s">
        <v>70678</v>
      </c>
      <c r="F18149" t="s">
        <v>70679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11720</v>
      </c>
      <c r="N18149">
        <v>483</v>
      </c>
      <c r="O18149" t="s">
        <v>370</v>
      </c>
      <c r="P18149" t="s">
        <v>16918</v>
      </c>
      <c r="Q18149" t="s">
        <v>88</v>
      </c>
    </row>
    <row r="18150" spans="1:17" hidden="1" x14ac:dyDescent="0.25">
      <c r="A18150" t="s">
        <v>70680</v>
      </c>
      <c r="B18150" t="s">
        <v>70681</v>
      </c>
      <c r="C18150" s="1" t="str">
        <f t="shared" si="2679"/>
        <v>21:0802</v>
      </c>
      <c r="D18150" s="1" t="str">
        <f t="shared" ref="D18150:D18185" si="2681">HYPERLINK("http://geochem.nrcan.gc.ca/cdogs/content/svy/svy210225_e.htm", "21:0225")</f>
        <v>21:0225</v>
      </c>
      <c r="E18150" t="s">
        <v>70682</v>
      </c>
      <c r="F18150" t="s">
        <v>70683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11725</v>
      </c>
      <c r="N18150">
        <v>484</v>
      </c>
      <c r="O18150" t="s">
        <v>21</v>
      </c>
      <c r="P18150" t="s">
        <v>880</v>
      </c>
      <c r="Q18150" t="s">
        <v>16497</v>
      </c>
    </row>
    <row r="18151" spans="1:17" hidden="1" x14ac:dyDescent="0.25">
      <c r="A18151" t="s">
        <v>70684</v>
      </c>
      <c r="B18151" t="s">
        <v>70685</v>
      </c>
      <c r="C18151" s="1" t="str">
        <f t="shared" si="2679"/>
        <v>21:0802</v>
      </c>
      <c r="D18151" s="1" t="str">
        <f t="shared" si="2681"/>
        <v>21:0225</v>
      </c>
      <c r="E18151" t="s">
        <v>70686</v>
      </c>
      <c r="F18151" t="s">
        <v>70687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11730</v>
      </c>
      <c r="N18151">
        <v>485</v>
      </c>
      <c r="O18151" t="s">
        <v>158</v>
      </c>
      <c r="P18151" t="s">
        <v>8001</v>
      </c>
      <c r="Q18151" t="s">
        <v>103</v>
      </c>
    </row>
    <row r="18152" spans="1:17" hidden="1" x14ac:dyDescent="0.25">
      <c r="A18152" t="s">
        <v>70688</v>
      </c>
      <c r="B18152" t="s">
        <v>70689</v>
      </c>
      <c r="C18152" s="1" t="str">
        <f t="shared" si="2679"/>
        <v>21:0802</v>
      </c>
      <c r="D18152" s="1" t="str">
        <f t="shared" si="2681"/>
        <v>21:0225</v>
      </c>
      <c r="E18152" t="s">
        <v>70690</v>
      </c>
      <c r="F18152" t="s">
        <v>70691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12803</v>
      </c>
      <c r="N18152">
        <v>486</v>
      </c>
      <c r="O18152" t="s">
        <v>21</v>
      </c>
      <c r="P18152" t="s">
        <v>45</v>
      </c>
      <c r="Q18152" t="s">
        <v>15392</v>
      </c>
    </row>
    <row r="18153" spans="1:17" hidden="1" x14ac:dyDescent="0.25">
      <c r="A18153" t="s">
        <v>70692</v>
      </c>
      <c r="B18153" t="s">
        <v>70693</v>
      </c>
      <c r="C18153" s="1" t="str">
        <f t="shared" si="2679"/>
        <v>21:0802</v>
      </c>
      <c r="D18153" s="1" t="str">
        <f t="shared" si="2681"/>
        <v>21:0225</v>
      </c>
      <c r="E18153" t="s">
        <v>70694</v>
      </c>
      <c r="F18153" t="s">
        <v>70695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11641</v>
      </c>
      <c r="N18153">
        <v>487</v>
      </c>
      <c r="O18153" t="s">
        <v>7860</v>
      </c>
      <c r="P18153" t="s">
        <v>22</v>
      </c>
      <c r="Q18153" t="s">
        <v>138</v>
      </c>
    </row>
    <row r="18154" spans="1:17" hidden="1" x14ac:dyDescent="0.25">
      <c r="A18154" t="s">
        <v>70696</v>
      </c>
      <c r="B18154" t="s">
        <v>70697</v>
      </c>
      <c r="C18154" s="1" t="str">
        <f t="shared" si="2679"/>
        <v>21:0802</v>
      </c>
      <c r="D18154" s="1" t="str">
        <f t="shared" si="2681"/>
        <v>21:0225</v>
      </c>
      <c r="E18154" t="s">
        <v>70698</v>
      </c>
      <c r="F18154" t="s">
        <v>70699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11646</v>
      </c>
      <c r="N18154">
        <v>488</v>
      </c>
      <c r="O18154" t="s">
        <v>630</v>
      </c>
      <c r="P18154" t="s">
        <v>583</v>
      </c>
      <c r="Q18154" t="s">
        <v>2366</v>
      </c>
    </row>
    <row r="18155" spans="1:17" hidden="1" x14ac:dyDescent="0.25">
      <c r="A18155" t="s">
        <v>70700</v>
      </c>
      <c r="B18155" t="s">
        <v>70701</v>
      </c>
      <c r="C18155" s="1" t="str">
        <f t="shared" si="2679"/>
        <v>21:0802</v>
      </c>
      <c r="D18155" s="1" t="str">
        <f t="shared" si="2681"/>
        <v>21:0225</v>
      </c>
      <c r="E18155" t="s">
        <v>70702</v>
      </c>
      <c r="F18155" t="s">
        <v>70703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11651</v>
      </c>
      <c r="N18155">
        <v>489</v>
      </c>
      <c r="O18155" t="s">
        <v>64</v>
      </c>
      <c r="P18155" t="s">
        <v>45</v>
      </c>
      <c r="Q18155" t="s">
        <v>88</v>
      </c>
    </row>
    <row r="18156" spans="1:17" hidden="1" x14ac:dyDescent="0.25">
      <c r="A18156" t="s">
        <v>70704</v>
      </c>
      <c r="B18156" t="s">
        <v>70705</v>
      </c>
      <c r="C18156" s="1" t="str">
        <f t="shared" si="2679"/>
        <v>21:0802</v>
      </c>
      <c r="D18156" s="1" t="str">
        <f t="shared" si="2681"/>
        <v>21:0225</v>
      </c>
      <c r="E18156" t="s">
        <v>70706</v>
      </c>
      <c r="F18156" t="s">
        <v>70707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11660</v>
      </c>
      <c r="N18156">
        <v>490</v>
      </c>
      <c r="O18156" t="s">
        <v>21</v>
      </c>
      <c r="P18156" t="s">
        <v>356</v>
      </c>
      <c r="Q18156" t="s">
        <v>7328</v>
      </c>
    </row>
    <row r="18157" spans="1:17" hidden="1" x14ac:dyDescent="0.25">
      <c r="A18157" t="s">
        <v>70708</v>
      </c>
      <c r="B18157" t="s">
        <v>70709</v>
      </c>
      <c r="C18157" s="1" t="str">
        <f t="shared" si="2679"/>
        <v>21:0802</v>
      </c>
      <c r="D18157" s="1" t="str">
        <f t="shared" si="2681"/>
        <v>21:0225</v>
      </c>
      <c r="E18157" t="s">
        <v>70710</v>
      </c>
      <c r="F18157" t="s">
        <v>70711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11665</v>
      </c>
      <c r="N18157">
        <v>491</v>
      </c>
      <c r="O18157" t="s">
        <v>64</v>
      </c>
      <c r="P18157" t="s">
        <v>356</v>
      </c>
      <c r="Q18157" t="s">
        <v>143</v>
      </c>
    </row>
    <row r="18158" spans="1:17" hidden="1" x14ac:dyDescent="0.25">
      <c r="A18158" t="s">
        <v>70712</v>
      </c>
      <c r="B18158" t="s">
        <v>70713</v>
      </c>
      <c r="C18158" s="1" t="str">
        <f t="shared" si="2679"/>
        <v>21:0802</v>
      </c>
      <c r="D18158" s="1" t="str">
        <f t="shared" si="2681"/>
        <v>21:0225</v>
      </c>
      <c r="E18158" t="s">
        <v>70714</v>
      </c>
      <c r="F18158" t="s">
        <v>70715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11670</v>
      </c>
      <c r="N18158">
        <v>492</v>
      </c>
      <c r="O18158" t="s">
        <v>113</v>
      </c>
      <c r="P18158" t="s">
        <v>583</v>
      </c>
      <c r="Q18158" t="s">
        <v>2366</v>
      </c>
    </row>
    <row r="18159" spans="1:17" hidden="1" x14ac:dyDescent="0.25">
      <c r="A18159" t="s">
        <v>70716</v>
      </c>
      <c r="B18159" t="s">
        <v>70717</v>
      </c>
      <c r="C18159" s="1" t="str">
        <f t="shared" si="2679"/>
        <v>21:0802</v>
      </c>
      <c r="D18159" s="1" t="str">
        <f t="shared" si="2681"/>
        <v>21:0225</v>
      </c>
      <c r="E18159" t="s">
        <v>70718</v>
      </c>
      <c r="F18159" t="s">
        <v>70719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11675</v>
      </c>
      <c r="N18159">
        <v>493</v>
      </c>
      <c r="O18159" t="s">
        <v>1818</v>
      </c>
      <c r="P18159" t="s">
        <v>2212</v>
      </c>
      <c r="Q18159" t="s">
        <v>171</v>
      </c>
    </row>
    <row r="18160" spans="1:17" hidden="1" x14ac:dyDescent="0.25">
      <c r="A18160" t="s">
        <v>70720</v>
      </c>
      <c r="B18160" t="s">
        <v>70721</v>
      </c>
      <c r="C18160" s="1" t="str">
        <f t="shared" si="2679"/>
        <v>21:0802</v>
      </c>
      <c r="D18160" s="1" t="str">
        <f t="shared" si="2681"/>
        <v>21:0225</v>
      </c>
      <c r="E18160" t="s">
        <v>70722</v>
      </c>
      <c r="F18160" t="s">
        <v>70723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11689</v>
      </c>
      <c r="N18160">
        <v>494</v>
      </c>
      <c r="O18160" t="s">
        <v>64</v>
      </c>
      <c r="P18160" t="s">
        <v>2212</v>
      </c>
      <c r="Q18160" t="s">
        <v>189</v>
      </c>
    </row>
    <row r="18161" spans="1:17" hidden="1" x14ac:dyDescent="0.25">
      <c r="A18161" t="s">
        <v>70724</v>
      </c>
      <c r="B18161" t="s">
        <v>70725</v>
      </c>
      <c r="C18161" s="1" t="str">
        <f t="shared" si="2679"/>
        <v>21:0802</v>
      </c>
      <c r="D18161" s="1" t="str">
        <f t="shared" si="2681"/>
        <v>21:0225</v>
      </c>
      <c r="E18161" t="s">
        <v>70726</v>
      </c>
      <c r="F18161" t="s">
        <v>70727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11694</v>
      </c>
      <c r="N18161">
        <v>495</v>
      </c>
      <c r="O18161" t="s">
        <v>1247</v>
      </c>
      <c r="P18161" t="s">
        <v>17680</v>
      </c>
      <c r="Q18161" t="s">
        <v>189</v>
      </c>
    </row>
    <row r="18162" spans="1:17" hidden="1" x14ac:dyDescent="0.25">
      <c r="A18162" t="s">
        <v>70728</v>
      </c>
      <c r="B18162" t="s">
        <v>70729</v>
      </c>
      <c r="C18162" s="1" t="str">
        <f t="shared" si="2679"/>
        <v>21:0802</v>
      </c>
      <c r="D18162" s="1" t="str">
        <f t="shared" si="2681"/>
        <v>21:0225</v>
      </c>
      <c r="E18162" t="s">
        <v>70730</v>
      </c>
      <c r="F18162" t="s">
        <v>70731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11680</v>
      </c>
      <c r="N18162">
        <v>496</v>
      </c>
      <c r="O18162" t="s">
        <v>680</v>
      </c>
      <c r="P18162" t="s">
        <v>5368</v>
      </c>
      <c r="Q18162" t="s">
        <v>88</v>
      </c>
    </row>
    <row r="18163" spans="1:17" hidden="1" x14ac:dyDescent="0.25">
      <c r="A18163" t="s">
        <v>70732</v>
      </c>
      <c r="B18163" t="s">
        <v>70733</v>
      </c>
      <c r="C18163" s="1" t="str">
        <f t="shared" si="2679"/>
        <v>21:0802</v>
      </c>
      <c r="D18163" s="1" t="str">
        <f t="shared" si="2681"/>
        <v>21:0225</v>
      </c>
      <c r="E18163" t="s">
        <v>70730</v>
      </c>
      <c r="F18163" t="s">
        <v>70734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11684</v>
      </c>
      <c r="N18163">
        <v>497</v>
      </c>
      <c r="O18163" t="s">
        <v>311</v>
      </c>
      <c r="P18163" t="s">
        <v>5702</v>
      </c>
      <c r="Q18163" t="s">
        <v>88</v>
      </c>
    </row>
    <row r="18164" spans="1:17" hidden="1" x14ac:dyDescent="0.25">
      <c r="A18164" t="s">
        <v>70735</v>
      </c>
      <c r="B18164" t="s">
        <v>70736</v>
      </c>
      <c r="C18164" s="1" t="str">
        <f t="shared" si="2679"/>
        <v>21:0802</v>
      </c>
      <c r="D18164" s="1" t="str">
        <f t="shared" si="2681"/>
        <v>21:0225</v>
      </c>
      <c r="E18164" t="s">
        <v>70737</v>
      </c>
      <c r="F18164" t="s">
        <v>70738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11700</v>
      </c>
      <c r="N18164">
        <v>498</v>
      </c>
      <c r="O18164" t="s">
        <v>21</v>
      </c>
      <c r="P18164" t="s">
        <v>636</v>
      </c>
      <c r="Q18164" t="s">
        <v>189</v>
      </c>
    </row>
    <row r="18165" spans="1:17" hidden="1" x14ac:dyDescent="0.25">
      <c r="A18165" t="s">
        <v>70739</v>
      </c>
      <c r="B18165" t="s">
        <v>70740</v>
      </c>
      <c r="C18165" s="1" t="str">
        <f t="shared" si="2679"/>
        <v>21:0802</v>
      </c>
      <c r="D18165" s="1" t="str">
        <f t="shared" si="2681"/>
        <v>21:0225</v>
      </c>
      <c r="E18165" t="s">
        <v>70741</v>
      </c>
      <c r="F18165" t="s">
        <v>70742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11710</v>
      </c>
      <c r="N18165">
        <v>499</v>
      </c>
      <c r="O18165" t="s">
        <v>21</v>
      </c>
      <c r="P18165" t="s">
        <v>2943</v>
      </c>
      <c r="Q18165" t="s">
        <v>88</v>
      </c>
    </row>
    <row r="18166" spans="1:17" hidden="1" x14ac:dyDescent="0.25">
      <c r="A18166" t="s">
        <v>70743</v>
      </c>
      <c r="B18166" t="s">
        <v>70744</v>
      </c>
      <c r="C18166" s="1" t="str">
        <f t="shared" si="2679"/>
        <v>21:0802</v>
      </c>
      <c r="D18166" s="1" t="str">
        <f t="shared" si="2681"/>
        <v>21:0225</v>
      </c>
      <c r="E18166" t="s">
        <v>70745</v>
      </c>
      <c r="F18166" t="s">
        <v>70746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11715</v>
      </c>
      <c r="N18166">
        <v>500</v>
      </c>
      <c r="O18166" t="s">
        <v>21</v>
      </c>
      <c r="P18166" t="s">
        <v>2943</v>
      </c>
      <c r="Q18166" t="s">
        <v>88</v>
      </c>
    </row>
    <row r="18167" spans="1:17" hidden="1" x14ac:dyDescent="0.25">
      <c r="A18167" t="s">
        <v>70747</v>
      </c>
      <c r="B18167" t="s">
        <v>70748</v>
      </c>
      <c r="C18167" s="1" t="str">
        <f t="shared" si="2679"/>
        <v>21:0802</v>
      </c>
      <c r="D18167" s="1" t="str">
        <f t="shared" si="2681"/>
        <v>21:0225</v>
      </c>
      <c r="E18167" t="s">
        <v>70749</v>
      </c>
      <c r="F18167" t="s">
        <v>70750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11720</v>
      </c>
      <c r="N18167">
        <v>501</v>
      </c>
      <c r="O18167" t="s">
        <v>21</v>
      </c>
      <c r="P18167" t="s">
        <v>583</v>
      </c>
      <c r="Q18167" t="s">
        <v>143</v>
      </c>
    </row>
    <row r="18168" spans="1:17" hidden="1" x14ac:dyDescent="0.25">
      <c r="A18168" t="s">
        <v>70751</v>
      </c>
      <c r="B18168" t="s">
        <v>70752</v>
      </c>
      <c r="C18168" s="1" t="str">
        <f t="shared" si="2679"/>
        <v>21:0802</v>
      </c>
      <c r="D18168" s="1" t="str">
        <f t="shared" si="2681"/>
        <v>21:0225</v>
      </c>
      <c r="E18168" t="s">
        <v>70753</v>
      </c>
      <c r="F18168" t="s">
        <v>70754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11725</v>
      </c>
      <c r="N18168">
        <v>502</v>
      </c>
      <c r="O18168" t="s">
        <v>21</v>
      </c>
      <c r="P18168" t="s">
        <v>4464</v>
      </c>
      <c r="Q18168" t="s">
        <v>149</v>
      </c>
    </row>
    <row r="18169" spans="1:17" hidden="1" x14ac:dyDescent="0.25">
      <c r="A18169" t="s">
        <v>70755</v>
      </c>
      <c r="B18169" t="s">
        <v>70756</v>
      </c>
      <c r="C18169" s="1" t="str">
        <f t="shared" si="2679"/>
        <v>21:0802</v>
      </c>
      <c r="D18169" s="1" t="str">
        <f t="shared" si="2681"/>
        <v>21:0225</v>
      </c>
      <c r="E18169" t="s">
        <v>70757</v>
      </c>
      <c r="F18169" t="s">
        <v>70758</v>
      </c>
      <c r="H18169">
        <v>45.175965099999999</v>
      </c>
      <c r="I18169">
        <v>-66.911843599999997</v>
      </c>
      <c r="J18169" s="1" t="str">
        <f t="shared" ref="J18169:J18232" si="2682">HYPERLINK("http://geochem.nrcan.gc.ca/cdogs/content/kwd/kwd020018_e.htm", "Fluid (stream)")</f>
        <v>Fluid (stream)</v>
      </c>
      <c r="K18169" s="1" t="str">
        <f t="shared" ref="K18169:K18232" si="2683">HYPERLINK("http://geochem.nrcan.gc.ca/cdogs/content/kwd/kwd080007_e.htm", "Untreated Water")</f>
        <v>Untreated Water</v>
      </c>
      <c r="L18169">
        <v>28</v>
      </c>
      <c r="M18169" t="s">
        <v>11730</v>
      </c>
      <c r="N18169">
        <v>503</v>
      </c>
      <c r="O18169" t="s">
        <v>21</v>
      </c>
      <c r="P18169" t="s">
        <v>397</v>
      </c>
      <c r="Q18169" t="s">
        <v>3836</v>
      </c>
    </row>
    <row r="18170" spans="1:17" hidden="1" x14ac:dyDescent="0.25">
      <c r="A18170" t="s">
        <v>70759</v>
      </c>
      <c r="B18170" t="s">
        <v>70760</v>
      </c>
      <c r="C18170" s="1" t="str">
        <f t="shared" si="2679"/>
        <v>21:0802</v>
      </c>
      <c r="D18170" s="1" t="str">
        <f t="shared" si="2681"/>
        <v>21:0225</v>
      </c>
      <c r="E18170" t="s">
        <v>70761</v>
      </c>
      <c r="F18170" t="s">
        <v>70762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12803</v>
      </c>
      <c r="N18170">
        <v>504</v>
      </c>
      <c r="O18170" t="s">
        <v>6124</v>
      </c>
      <c r="P18170" t="s">
        <v>6757</v>
      </c>
      <c r="Q18170" t="s">
        <v>103</v>
      </c>
    </row>
    <row r="18171" spans="1:17" hidden="1" x14ac:dyDescent="0.25">
      <c r="A18171" t="s">
        <v>70763</v>
      </c>
      <c r="B18171" t="s">
        <v>70764</v>
      </c>
      <c r="C18171" s="1" t="str">
        <f t="shared" si="2679"/>
        <v>21:0802</v>
      </c>
      <c r="D18171" s="1" t="str">
        <f t="shared" si="2681"/>
        <v>21:0225</v>
      </c>
      <c r="E18171" t="s">
        <v>70765</v>
      </c>
      <c r="F18171" t="s">
        <v>70766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11641</v>
      </c>
      <c r="N18171">
        <v>505</v>
      </c>
      <c r="O18171" t="s">
        <v>21</v>
      </c>
      <c r="P18171" t="s">
        <v>148</v>
      </c>
      <c r="Q18171" t="s">
        <v>2948</v>
      </c>
    </row>
    <row r="18172" spans="1:17" hidden="1" x14ac:dyDescent="0.25">
      <c r="A18172" t="s">
        <v>70767</v>
      </c>
      <c r="B18172" t="s">
        <v>70768</v>
      </c>
      <c r="C18172" s="1" t="str">
        <f t="shared" si="2679"/>
        <v>21:0802</v>
      </c>
      <c r="D18172" s="1" t="str">
        <f t="shared" si="2681"/>
        <v>21:0225</v>
      </c>
      <c r="E18172" t="s">
        <v>70769</v>
      </c>
      <c r="F18172" t="s">
        <v>70770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11646</v>
      </c>
      <c r="N18172">
        <v>506</v>
      </c>
      <c r="O18172" t="s">
        <v>21</v>
      </c>
      <c r="P18172" t="s">
        <v>22</v>
      </c>
      <c r="Q18172" t="s">
        <v>2401</v>
      </c>
    </row>
    <row r="18173" spans="1:17" hidden="1" x14ac:dyDescent="0.25">
      <c r="A18173" t="s">
        <v>70771</v>
      </c>
      <c r="B18173" t="s">
        <v>70772</v>
      </c>
      <c r="C18173" s="1" t="str">
        <f t="shared" si="2679"/>
        <v>21:0802</v>
      </c>
      <c r="D18173" s="1" t="str">
        <f t="shared" si="2681"/>
        <v>21:0225</v>
      </c>
      <c r="E18173" t="s">
        <v>70773</v>
      </c>
      <c r="F18173" t="s">
        <v>70774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11680</v>
      </c>
      <c r="N18173">
        <v>507</v>
      </c>
      <c r="O18173" t="s">
        <v>21</v>
      </c>
      <c r="P18173" t="s">
        <v>45</v>
      </c>
      <c r="Q18173" t="s">
        <v>2392</v>
      </c>
    </row>
    <row r="18174" spans="1:17" hidden="1" x14ac:dyDescent="0.25">
      <c r="A18174" t="s">
        <v>70775</v>
      </c>
      <c r="B18174" t="s">
        <v>70776</v>
      </c>
      <c r="C18174" s="1" t="str">
        <f t="shared" si="2679"/>
        <v>21:0802</v>
      </c>
      <c r="D18174" s="1" t="str">
        <f t="shared" si="2681"/>
        <v>21:0225</v>
      </c>
      <c r="E18174" t="s">
        <v>70773</v>
      </c>
      <c r="F18174" t="s">
        <v>70777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11684</v>
      </c>
      <c r="N18174">
        <v>508</v>
      </c>
      <c r="O18174" t="s">
        <v>21</v>
      </c>
      <c r="P18174" t="s">
        <v>45</v>
      </c>
      <c r="Q18174" t="s">
        <v>2392</v>
      </c>
    </row>
    <row r="18175" spans="1:17" hidden="1" x14ac:dyDescent="0.25">
      <c r="A18175" t="s">
        <v>70778</v>
      </c>
      <c r="B18175" t="s">
        <v>70779</v>
      </c>
      <c r="C18175" s="1" t="str">
        <f t="shared" si="2679"/>
        <v>21:0802</v>
      </c>
      <c r="D18175" s="1" t="str">
        <f t="shared" si="2681"/>
        <v>21:0225</v>
      </c>
      <c r="E18175" t="s">
        <v>70780</v>
      </c>
      <c r="F18175" t="s">
        <v>70781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11651</v>
      </c>
      <c r="N18175">
        <v>509</v>
      </c>
      <c r="O18175" t="s">
        <v>21</v>
      </c>
      <c r="P18175" t="s">
        <v>45</v>
      </c>
      <c r="Q18175" t="s">
        <v>171</v>
      </c>
    </row>
    <row r="18176" spans="1:17" hidden="1" x14ac:dyDescent="0.25">
      <c r="A18176" t="s">
        <v>70782</v>
      </c>
      <c r="B18176" t="s">
        <v>70783</v>
      </c>
      <c r="C18176" s="1" t="str">
        <f t="shared" si="2679"/>
        <v>21:0802</v>
      </c>
      <c r="D18176" s="1" t="str">
        <f t="shared" si="2681"/>
        <v>21:0225</v>
      </c>
      <c r="E18176" t="s">
        <v>70784</v>
      </c>
      <c r="F18176" t="s">
        <v>70785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11660</v>
      </c>
      <c r="N18176">
        <v>510</v>
      </c>
      <c r="O18176" t="s">
        <v>21</v>
      </c>
      <c r="P18176" t="s">
        <v>45</v>
      </c>
      <c r="Q18176" t="s">
        <v>2948</v>
      </c>
    </row>
    <row r="18177" spans="1:17" hidden="1" x14ac:dyDescent="0.25">
      <c r="A18177" t="s">
        <v>70786</v>
      </c>
      <c r="B18177" t="s">
        <v>70787</v>
      </c>
      <c r="C18177" s="1" t="str">
        <f t="shared" si="2679"/>
        <v>21:0802</v>
      </c>
      <c r="D18177" s="1" t="str">
        <f t="shared" si="2681"/>
        <v>21:0225</v>
      </c>
      <c r="E18177" t="s">
        <v>70788</v>
      </c>
      <c r="F18177" t="s">
        <v>70789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11665</v>
      </c>
      <c r="N18177">
        <v>511</v>
      </c>
      <c r="O18177" t="s">
        <v>21</v>
      </c>
      <c r="P18177" t="s">
        <v>45</v>
      </c>
      <c r="Q18177" t="s">
        <v>138</v>
      </c>
    </row>
    <row r="18178" spans="1:17" hidden="1" x14ac:dyDescent="0.25">
      <c r="A18178" t="s">
        <v>70790</v>
      </c>
      <c r="B18178" t="s">
        <v>70791</v>
      </c>
      <c r="C18178" s="1" t="str">
        <f t="shared" si="2679"/>
        <v>21:0802</v>
      </c>
      <c r="D18178" s="1" t="str">
        <f t="shared" si="2681"/>
        <v>21:0225</v>
      </c>
      <c r="E18178" t="s">
        <v>70792</v>
      </c>
      <c r="F18178" t="s">
        <v>70793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11670</v>
      </c>
      <c r="N18178">
        <v>512</v>
      </c>
      <c r="O18178" t="s">
        <v>21</v>
      </c>
      <c r="P18178" t="s">
        <v>45</v>
      </c>
      <c r="Q18178" t="s">
        <v>1528</v>
      </c>
    </row>
    <row r="18179" spans="1:17" hidden="1" x14ac:dyDescent="0.25">
      <c r="A18179" t="s">
        <v>70794</v>
      </c>
      <c r="B18179" t="s">
        <v>70795</v>
      </c>
      <c r="C18179" s="1" t="str">
        <f t="shared" ref="C18179:C18242" si="2684">HYPERLINK("http://geochem.nrcan.gc.ca/cdogs/content/bdl/bdl210802_e.htm", "21:0802")</f>
        <v>21:0802</v>
      </c>
      <c r="D18179" s="1" t="str">
        <f t="shared" si="2681"/>
        <v>21:0225</v>
      </c>
      <c r="E18179" t="s">
        <v>70796</v>
      </c>
      <c r="F18179" t="s">
        <v>70797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11675</v>
      </c>
      <c r="N18179">
        <v>513</v>
      </c>
      <c r="O18179" t="s">
        <v>21</v>
      </c>
      <c r="P18179" t="s">
        <v>45</v>
      </c>
      <c r="Q18179" t="s">
        <v>2822</v>
      </c>
    </row>
    <row r="18180" spans="1:17" hidden="1" x14ac:dyDescent="0.25">
      <c r="A18180" t="s">
        <v>70798</v>
      </c>
      <c r="B18180" t="s">
        <v>70799</v>
      </c>
      <c r="C18180" s="1" t="str">
        <f t="shared" si="2684"/>
        <v>21:0802</v>
      </c>
      <c r="D18180" s="1" t="str">
        <f t="shared" si="2681"/>
        <v>21:0225</v>
      </c>
      <c r="E18180" t="s">
        <v>70800</v>
      </c>
      <c r="F18180" t="s">
        <v>70801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11689</v>
      </c>
      <c r="N18180">
        <v>514</v>
      </c>
      <c r="O18180" t="s">
        <v>21</v>
      </c>
      <c r="P18180" t="s">
        <v>356</v>
      </c>
      <c r="Q18180" t="s">
        <v>138</v>
      </c>
    </row>
    <row r="18181" spans="1:17" hidden="1" x14ac:dyDescent="0.25">
      <c r="A18181" t="s">
        <v>70802</v>
      </c>
      <c r="B18181" t="s">
        <v>70803</v>
      </c>
      <c r="C18181" s="1" t="str">
        <f t="shared" si="2684"/>
        <v>21:0802</v>
      </c>
      <c r="D18181" s="1" t="str">
        <f t="shared" si="2681"/>
        <v>21:0225</v>
      </c>
      <c r="E18181" t="s">
        <v>70804</v>
      </c>
      <c r="F18181" t="s">
        <v>70805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11694</v>
      </c>
      <c r="N18181">
        <v>515</v>
      </c>
      <c r="O18181" t="s">
        <v>21</v>
      </c>
      <c r="P18181" t="s">
        <v>22</v>
      </c>
      <c r="Q18181" t="s">
        <v>88</v>
      </c>
    </row>
    <row r="18182" spans="1:17" hidden="1" x14ac:dyDescent="0.25">
      <c r="A18182" t="s">
        <v>70806</v>
      </c>
      <c r="B18182" t="s">
        <v>70807</v>
      </c>
      <c r="C18182" s="1" t="str">
        <f t="shared" si="2684"/>
        <v>21:0802</v>
      </c>
      <c r="D18182" s="1" t="str">
        <f t="shared" si="2681"/>
        <v>21:0225</v>
      </c>
      <c r="E18182" t="s">
        <v>70808</v>
      </c>
      <c r="F18182" t="s">
        <v>70809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11700</v>
      </c>
      <c r="N18182">
        <v>516</v>
      </c>
      <c r="O18182" t="s">
        <v>21</v>
      </c>
      <c r="P18182" t="s">
        <v>22</v>
      </c>
      <c r="Q18182" t="s">
        <v>138</v>
      </c>
    </row>
    <row r="18183" spans="1:17" hidden="1" x14ac:dyDescent="0.25">
      <c r="A18183" t="s">
        <v>70810</v>
      </c>
      <c r="B18183" t="s">
        <v>70811</v>
      </c>
      <c r="C18183" s="1" t="str">
        <f t="shared" si="2684"/>
        <v>21:0802</v>
      </c>
      <c r="D18183" s="1" t="str">
        <f t="shared" si="2681"/>
        <v>21:0225</v>
      </c>
      <c r="E18183" t="s">
        <v>70812</v>
      </c>
      <c r="F18183" t="s">
        <v>70813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11710</v>
      </c>
      <c r="N18183">
        <v>517</v>
      </c>
      <c r="O18183" t="s">
        <v>21</v>
      </c>
      <c r="P18183" t="s">
        <v>583</v>
      </c>
      <c r="Q18183" t="s">
        <v>88</v>
      </c>
    </row>
    <row r="18184" spans="1:17" hidden="1" x14ac:dyDescent="0.25">
      <c r="A18184" t="s">
        <v>70814</v>
      </c>
      <c r="B18184" t="s">
        <v>70815</v>
      </c>
      <c r="C18184" s="1" t="str">
        <f t="shared" si="2684"/>
        <v>21:0802</v>
      </c>
      <c r="D18184" s="1" t="str">
        <f t="shared" si="2681"/>
        <v>21:0225</v>
      </c>
      <c r="E18184" t="s">
        <v>70816</v>
      </c>
      <c r="F18184" t="s">
        <v>70817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11715</v>
      </c>
      <c r="N18184">
        <v>518</v>
      </c>
      <c r="O18184" t="s">
        <v>21</v>
      </c>
      <c r="P18184" t="s">
        <v>2212</v>
      </c>
      <c r="Q18184" t="s">
        <v>88</v>
      </c>
    </row>
    <row r="18185" spans="1:17" hidden="1" x14ac:dyDescent="0.25">
      <c r="A18185" t="s">
        <v>70818</v>
      </c>
      <c r="B18185" t="s">
        <v>70819</v>
      </c>
      <c r="C18185" s="1" t="str">
        <f t="shared" si="2684"/>
        <v>21:0802</v>
      </c>
      <c r="D18185" s="1" t="str">
        <f t="shared" si="2681"/>
        <v>21:0225</v>
      </c>
      <c r="E18185" t="s">
        <v>70820</v>
      </c>
      <c r="F18185" t="s">
        <v>70821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11720</v>
      </c>
      <c r="N18185">
        <v>519</v>
      </c>
      <c r="O18185" t="s">
        <v>7333</v>
      </c>
      <c r="P18185" t="s">
        <v>5755</v>
      </c>
      <c r="Q18185" t="s">
        <v>143</v>
      </c>
    </row>
    <row r="18186" spans="1:17" hidden="1" x14ac:dyDescent="0.25">
      <c r="A18186" t="s">
        <v>70822</v>
      </c>
      <c r="B18186" t="s">
        <v>70823</v>
      </c>
      <c r="C18186" s="1" t="str">
        <f t="shared" si="2684"/>
        <v>21:0802</v>
      </c>
      <c r="D18186" s="1" t="str">
        <f t="shared" ref="D18186:D18217" si="2685">HYPERLINK("http://geochem.nrcan.gc.ca/cdogs/content/svy/svy210227_e.htm", "21:0227")</f>
        <v>21:0227</v>
      </c>
      <c r="E18186" t="s">
        <v>70824</v>
      </c>
      <c r="F18186" t="s">
        <v>70825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11725</v>
      </c>
      <c r="N18186">
        <v>520</v>
      </c>
      <c r="O18186" t="s">
        <v>21</v>
      </c>
      <c r="P18186" t="s">
        <v>22</v>
      </c>
      <c r="Q18186" t="s">
        <v>138</v>
      </c>
    </row>
    <row r="18187" spans="1:17" hidden="1" x14ac:dyDescent="0.25">
      <c r="A18187" t="s">
        <v>70826</v>
      </c>
      <c r="B18187" t="s">
        <v>70827</v>
      </c>
      <c r="C18187" s="1" t="str">
        <f t="shared" si="2684"/>
        <v>21:0802</v>
      </c>
      <c r="D18187" s="1" t="str">
        <f t="shared" si="2685"/>
        <v>21:0227</v>
      </c>
      <c r="E18187" t="s">
        <v>70828</v>
      </c>
      <c r="F18187" t="s">
        <v>70829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11730</v>
      </c>
      <c r="N18187">
        <v>521</v>
      </c>
      <c r="O18187" t="s">
        <v>21</v>
      </c>
      <c r="P18187" t="s">
        <v>22</v>
      </c>
      <c r="Q18187" t="s">
        <v>16497</v>
      </c>
    </row>
    <row r="18188" spans="1:17" hidden="1" x14ac:dyDescent="0.25">
      <c r="A18188" t="s">
        <v>70830</v>
      </c>
      <c r="B18188" t="s">
        <v>70831</v>
      </c>
      <c r="C18188" s="1" t="str">
        <f t="shared" si="2684"/>
        <v>21:0802</v>
      </c>
      <c r="D18188" s="1" t="str">
        <f t="shared" si="2685"/>
        <v>21:0227</v>
      </c>
      <c r="E18188" t="s">
        <v>70832</v>
      </c>
      <c r="F18188" t="s">
        <v>70833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12803</v>
      </c>
      <c r="N18188">
        <v>522</v>
      </c>
      <c r="O18188" t="s">
        <v>21</v>
      </c>
      <c r="P18188" t="s">
        <v>583</v>
      </c>
      <c r="Q18188" t="s">
        <v>1528</v>
      </c>
    </row>
    <row r="18189" spans="1:17" hidden="1" x14ac:dyDescent="0.25">
      <c r="A18189" t="s">
        <v>70834</v>
      </c>
      <c r="B18189" t="s">
        <v>70835</v>
      </c>
      <c r="C18189" s="1" t="str">
        <f t="shared" si="2684"/>
        <v>21:0802</v>
      </c>
      <c r="D18189" s="1" t="str">
        <f t="shared" si="2685"/>
        <v>21:0227</v>
      </c>
      <c r="E18189" t="s">
        <v>70836</v>
      </c>
      <c r="F18189" t="s">
        <v>70837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11680</v>
      </c>
      <c r="N18189">
        <v>523</v>
      </c>
      <c r="O18189" t="s">
        <v>21</v>
      </c>
      <c r="P18189" t="s">
        <v>87</v>
      </c>
      <c r="Q18189" t="s">
        <v>138</v>
      </c>
    </row>
    <row r="18190" spans="1:17" hidden="1" x14ac:dyDescent="0.25">
      <c r="A18190" t="s">
        <v>70838</v>
      </c>
      <c r="B18190" t="s">
        <v>70839</v>
      </c>
      <c r="C18190" s="1" t="str">
        <f t="shared" si="2684"/>
        <v>21:0802</v>
      </c>
      <c r="D18190" s="1" t="str">
        <f t="shared" si="2685"/>
        <v>21:0227</v>
      </c>
      <c r="E18190" t="s">
        <v>70836</v>
      </c>
      <c r="F18190" t="s">
        <v>70840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11684</v>
      </c>
      <c r="N18190">
        <v>524</v>
      </c>
      <c r="O18190" t="s">
        <v>21</v>
      </c>
      <c r="P18190" t="s">
        <v>45</v>
      </c>
      <c r="Q18190" t="s">
        <v>2366</v>
      </c>
    </row>
    <row r="18191" spans="1:17" hidden="1" x14ac:dyDescent="0.25">
      <c r="A18191" t="s">
        <v>70841</v>
      </c>
      <c r="B18191" t="s">
        <v>70842</v>
      </c>
      <c r="C18191" s="1" t="str">
        <f t="shared" si="2684"/>
        <v>21:0802</v>
      </c>
      <c r="D18191" s="1" t="str">
        <f t="shared" si="2685"/>
        <v>21:0227</v>
      </c>
      <c r="E18191" t="s">
        <v>70843</v>
      </c>
      <c r="F18191" t="s">
        <v>70844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11641</v>
      </c>
      <c r="N18191">
        <v>525</v>
      </c>
      <c r="O18191" t="s">
        <v>21</v>
      </c>
      <c r="P18191" t="s">
        <v>356</v>
      </c>
      <c r="Q18191" t="s">
        <v>138</v>
      </c>
    </row>
    <row r="18192" spans="1:17" hidden="1" x14ac:dyDescent="0.25">
      <c r="A18192" t="s">
        <v>70845</v>
      </c>
      <c r="B18192" t="s">
        <v>70846</v>
      </c>
      <c r="C18192" s="1" t="str">
        <f t="shared" si="2684"/>
        <v>21:0802</v>
      </c>
      <c r="D18192" s="1" t="str">
        <f t="shared" si="2685"/>
        <v>21:0227</v>
      </c>
      <c r="E18192" t="s">
        <v>70847</v>
      </c>
      <c r="F18192" t="s">
        <v>70848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11646</v>
      </c>
      <c r="N18192">
        <v>526</v>
      </c>
      <c r="O18192" t="s">
        <v>21</v>
      </c>
      <c r="P18192" t="s">
        <v>45</v>
      </c>
      <c r="Q18192" t="s">
        <v>138</v>
      </c>
    </row>
    <row r="18193" spans="1:17" hidden="1" x14ac:dyDescent="0.25">
      <c r="A18193" t="s">
        <v>70849</v>
      </c>
      <c r="B18193" t="s">
        <v>70850</v>
      </c>
      <c r="C18193" s="1" t="str">
        <f t="shared" si="2684"/>
        <v>21:0802</v>
      </c>
      <c r="D18193" s="1" t="str">
        <f t="shared" si="2685"/>
        <v>21:0227</v>
      </c>
      <c r="E18193" t="s">
        <v>70851</v>
      </c>
      <c r="F18193" t="s">
        <v>70852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11651</v>
      </c>
      <c r="N18193">
        <v>527</v>
      </c>
      <c r="O18193" t="s">
        <v>21</v>
      </c>
      <c r="P18193" t="s">
        <v>45</v>
      </c>
      <c r="Q18193" t="s">
        <v>143</v>
      </c>
    </row>
    <row r="18194" spans="1:17" hidden="1" x14ac:dyDescent="0.25">
      <c r="A18194" t="s">
        <v>70853</v>
      </c>
      <c r="B18194" t="s">
        <v>70854</v>
      </c>
      <c r="C18194" s="1" t="str">
        <f t="shared" si="2684"/>
        <v>21:0802</v>
      </c>
      <c r="D18194" s="1" t="str">
        <f t="shared" si="2685"/>
        <v>21:0227</v>
      </c>
      <c r="E18194" t="s">
        <v>70855</v>
      </c>
      <c r="F18194" t="s">
        <v>70856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11660</v>
      </c>
      <c r="N18194">
        <v>528</v>
      </c>
      <c r="O18194" t="s">
        <v>21</v>
      </c>
      <c r="P18194" t="s">
        <v>45</v>
      </c>
      <c r="Q18194" t="s">
        <v>2948</v>
      </c>
    </row>
    <row r="18195" spans="1:17" hidden="1" x14ac:dyDescent="0.25">
      <c r="A18195" t="s">
        <v>70857</v>
      </c>
      <c r="B18195" t="s">
        <v>70858</v>
      </c>
      <c r="C18195" s="1" t="str">
        <f t="shared" si="2684"/>
        <v>21:0802</v>
      </c>
      <c r="D18195" s="1" t="str">
        <f t="shared" si="2685"/>
        <v>21:0227</v>
      </c>
      <c r="E18195" t="s">
        <v>70859</v>
      </c>
      <c r="F18195" t="s">
        <v>70860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11665</v>
      </c>
      <c r="N18195">
        <v>529</v>
      </c>
      <c r="O18195" t="s">
        <v>21</v>
      </c>
      <c r="P18195" t="s">
        <v>356</v>
      </c>
      <c r="Q18195" t="s">
        <v>138</v>
      </c>
    </row>
    <row r="18196" spans="1:17" hidden="1" x14ac:dyDescent="0.25">
      <c r="A18196" t="s">
        <v>70861</v>
      </c>
      <c r="B18196" t="s">
        <v>70862</v>
      </c>
      <c r="C18196" s="1" t="str">
        <f t="shared" si="2684"/>
        <v>21:0802</v>
      </c>
      <c r="D18196" s="1" t="str">
        <f t="shared" si="2685"/>
        <v>21:0227</v>
      </c>
      <c r="E18196" t="s">
        <v>70863</v>
      </c>
      <c r="F18196" t="s">
        <v>70864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11670</v>
      </c>
      <c r="N18196">
        <v>530</v>
      </c>
      <c r="O18196" t="s">
        <v>21</v>
      </c>
      <c r="P18196" t="s">
        <v>356</v>
      </c>
      <c r="Q18196" t="s">
        <v>16522</v>
      </c>
    </row>
    <row r="18197" spans="1:17" hidden="1" x14ac:dyDescent="0.25">
      <c r="A18197" t="s">
        <v>70865</v>
      </c>
      <c r="B18197" t="s">
        <v>70866</v>
      </c>
      <c r="C18197" s="1" t="str">
        <f t="shared" si="2684"/>
        <v>21:0802</v>
      </c>
      <c r="D18197" s="1" t="str">
        <f t="shared" si="2685"/>
        <v>21:0227</v>
      </c>
      <c r="E18197" t="s">
        <v>70867</v>
      </c>
      <c r="F18197" t="s">
        <v>70868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11675</v>
      </c>
      <c r="N18197">
        <v>531</v>
      </c>
      <c r="O18197" t="s">
        <v>21</v>
      </c>
      <c r="P18197" t="s">
        <v>87</v>
      </c>
      <c r="Q18197" t="s">
        <v>138</v>
      </c>
    </row>
    <row r="18198" spans="1:17" hidden="1" x14ac:dyDescent="0.25">
      <c r="A18198" t="s">
        <v>70869</v>
      </c>
      <c r="B18198" t="s">
        <v>70870</v>
      </c>
      <c r="C18198" s="1" t="str">
        <f t="shared" si="2684"/>
        <v>21:0802</v>
      </c>
      <c r="D18198" s="1" t="str">
        <f t="shared" si="2685"/>
        <v>21:0227</v>
      </c>
      <c r="E18198" t="s">
        <v>70871</v>
      </c>
      <c r="F18198" t="s">
        <v>70872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11689</v>
      </c>
      <c r="N18198">
        <v>532</v>
      </c>
      <c r="O18198" t="s">
        <v>21</v>
      </c>
      <c r="P18198" t="s">
        <v>45</v>
      </c>
      <c r="Q18198" t="s">
        <v>138</v>
      </c>
    </row>
    <row r="18199" spans="1:17" hidden="1" x14ac:dyDescent="0.25">
      <c r="A18199" t="s">
        <v>70873</v>
      </c>
      <c r="B18199" t="s">
        <v>70874</v>
      </c>
      <c r="C18199" s="1" t="str">
        <f t="shared" si="2684"/>
        <v>21:0802</v>
      </c>
      <c r="D18199" s="1" t="str">
        <f t="shared" si="2685"/>
        <v>21:0227</v>
      </c>
      <c r="E18199" t="s">
        <v>70875</v>
      </c>
      <c r="F18199" t="s">
        <v>70876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11694</v>
      </c>
      <c r="N18199">
        <v>533</v>
      </c>
      <c r="O18199" t="s">
        <v>21</v>
      </c>
      <c r="P18199" t="s">
        <v>87</v>
      </c>
      <c r="Q18199" t="s">
        <v>3836</v>
      </c>
    </row>
    <row r="18200" spans="1:17" hidden="1" x14ac:dyDescent="0.25">
      <c r="A18200" t="s">
        <v>70877</v>
      </c>
      <c r="B18200" t="s">
        <v>70878</v>
      </c>
      <c r="C18200" s="1" t="str">
        <f t="shared" si="2684"/>
        <v>21:0802</v>
      </c>
      <c r="D18200" s="1" t="str">
        <f t="shared" si="2685"/>
        <v>21:0227</v>
      </c>
      <c r="E18200" t="s">
        <v>70879</v>
      </c>
      <c r="F18200" t="s">
        <v>70880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11700</v>
      </c>
      <c r="N18200">
        <v>534</v>
      </c>
      <c r="O18200" t="s">
        <v>1818</v>
      </c>
      <c r="P18200" t="s">
        <v>87</v>
      </c>
      <c r="Q18200" t="s">
        <v>8961</v>
      </c>
    </row>
    <row r="18201" spans="1:17" hidden="1" x14ac:dyDescent="0.25">
      <c r="A18201" t="s">
        <v>70881</v>
      </c>
      <c r="B18201" t="s">
        <v>70882</v>
      </c>
      <c r="C18201" s="1" t="str">
        <f t="shared" si="2684"/>
        <v>21:0802</v>
      </c>
      <c r="D18201" s="1" t="str">
        <f t="shared" si="2685"/>
        <v>21:0227</v>
      </c>
      <c r="E18201" t="s">
        <v>70883</v>
      </c>
      <c r="F18201" t="s">
        <v>70884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11710</v>
      </c>
      <c r="N18201">
        <v>535</v>
      </c>
      <c r="O18201" t="s">
        <v>21</v>
      </c>
      <c r="P18201" t="s">
        <v>356</v>
      </c>
      <c r="Q18201" t="s">
        <v>2392</v>
      </c>
    </row>
    <row r="18202" spans="1:17" hidden="1" x14ac:dyDescent="0.25">
      <c r="A18202" t="s">
        <v>70885</v>
      </c>
      <c r="B18202" t="s">
        <v>70886</v>
      </c>
      <c r="C18202" s="1" t="str">
        <f t="shared" si="2684"/>
        <v>21:0802</v>
      </c>
      <c r="D18202" s="1" t="str">
        <f t="shared" si="2685"/>
        <v>21:0227</v>
      </c>
      <c r="E18202" t="s">
        <v>70887</v>
      </c>
      <c r="F18202" t="s">
        <v>70888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11715</v>
      </c>
      <c r="N18202">
        <v>536</v>
      </c>
      <c r="O18202" t="s">
        <v>21</v>
      </c>
      <c r="P18202" t="s">
        <v>87</v>
      </c>
      <c r="Q18202" t="s">
        <v>2948</v>
      </c>
    </row>
    <row r="18203" spans="1:17" hidden="1" x14ac:dyDescent="0.25">
      <c r="A18203" t="s">
        <v>70889</v>
      </c>
      <c r="B18203" t="s">
        <v>70890</v>
      </c>
      <c r="C18203" s="1" t="str">
        <f t="shared" si="2684"/>
        <v>21:0802</v>
      </c>
      <c r="D18203" s="1" t="str">
        <f t="shared" si="2685"/>
        <v>21:0227</v>
      </c>
      <c r="E18203" t="s">
        <v>70891</v>
      </c>
      <c r="F18203" t="s">
        <v>70892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11720</v>
      </c>
      <c r="N18203">
        <v>537</v>
      </c>
      <c r="O18203" t="s">
        <v>21</v>
      </c>
      <c r="P18203" t="s">
        <v>45</v>
      </c>
      <c r="Q18203" t="s">
        <v>8961</v>
      </c>
    </row>
    <row r="18204" spans="1:17" hidden="1" x14ac:dyDescent="0.25">
      <c r="A18204" t="s">
        <v>70893</v>
      </c>
      <c r="B18204" t="s">
        <v>70894</v>
      </c>
      <c r="C18204" s="1" t="str">
        <f t="shared" si="2684"/>
        <v>21:0802</v>
      </c>
      <c r="D18204" s="1" t="str">
        <f t="shared" si="2685"/>
        <v>21:0227</v>
      </c>
      <c r="E18204" t="s">
        <v>70895</v>
      </c>
      <c r="F18204" t="s">
        <v>70896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11725</v>
      </c>
      <c r="N18204">
        <v>538</v>
      </c>
      <c r="O18204" t="s">
        <v>21</v>
      </c>
      <c r="P18204" t="s">
        <v>45</v>
      </c>
      <c r="Q18204" t="s">
        <v>3836</v>
      </c>
    </row>
    <row r="18205" spans="1:17" hidden="1" x14ac:dyDescent="0.25">
      <c r="A18205" t="s">
        <v>70897</v>
      </c>
      <c r="B18205" t="s">
        <v>70898</v>
      </c>
      <c r="C18205" s="1" t="str">
        <f t="shared" si="2684"/>
        <v>21:0802</v>
      </c>
      <c r="D18205" s="1" t="str">
        <f t="shared" si="2685"/>
        <v>21:0227</v>
      </c>
      <c r="E18205" t="s">
        <v>70899</v>
      </c>
      <c r="F18205" t="s">
        <v>70900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11730</v>
      </c>
      <c r="N18205">
        <v>539</v>
      </c>
      <c r="O18205" t="s">
        <v>21</v>
      </c>
      <c r="P18205" t="s">
        <v>45</v>
      </c>
      <c r="Q18205" t="s">
        <v>2948</v>
      </c>
    </row>
    <row r="18206" spans="1:17" hidden="1" x14ac:dyDescent="0.25">
      <c r="A18206" t="s">
        <v>70901</v>
      </c>
      <c r="B18206" t="s">
        <v>70902</v>
      </c>
      <c r="C18206" s="1" t="str">
        <f t="shared" si="2684"/>
        <v>21:0802</v>
      </c>
      <c r="D18206" s="1" t="str">
        <f t="shared" si="2685"/>
        <v>21:0227</v>
      </c>
      <c r="E18206" t="s">
        <v>70903</v>
      </c>
      <c r="F18206" t="s">
        <v>70904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12803</v>
      </c>
      <c r="N18206">
        <v>540</v>
      </c>
      <c r="O18206" t="s">
        <v>21</v>
      </c>
      <c r="P18206" t="s">
        <v>45</v>
      </c>
      <c r="Q18206" t="s">
        <v>8961</v>
      </c>
    </row>
    <row r="18207" spans="1:17" hidden="1" x14ac:dyDescent="0.25">
      <c r="A18207" t="s">
        <v>70905</v>
      </c>
      <c r="B18207" t="s">
        <v>70906</v>
      </c>
      <c r="C18207" s="1" t="str">
        <f t="shared" si="2684"/>
        <v>21:0802</v>
      </c>
      <c r="D18207" s="1" t="str">
        <f t="shared" si="2685"/>
        <v>21:0227</v>
      </c>
      <c r="E18207" t="s">
        <v>70907</v>
      </c>
      <c r="F18207" t="s">
        <v>70908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11641</v>
      </c>
      <c r="N18207">
        <v>541</v>
      </c>
      <c r="O18207" t="s">
        <v>21</v>
      </c>
      <c r="P18207" t="s">
        <v>356</v>
      </c>
      <c r="Q18207" t="s">
        <v>8961</v>
      </c>
    </row>
    <row r="18208" spans="1:17" hidden="1" x14ac:dyDescent="0.25">
      <c r="A18208" t="s">
        <v>70909</v>
      </c>
      <c r="B18208" t="s">
        <v>70910</v>
      </c>
      <c r="C18208" s="1" t="str">
        <f t="shared" si="2684"/>
        <v>21:0802</v>
      </c>
      <c r="D18208" s="1" t="str">
        <f t="shared" si="2685"/>
        <v>21:0227</v>
      </c>
      <c r="E18208" t="s">
        <v>70911</v>
      </c>
      <c r="F18208" t="s">
        <v>70912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11646</v>
      </c>
      <c r="N18208">
        <v>542</v>
      </c>
      <c r="O18208" t="s">
        <v>21</v>
      </c>
      <c r="P18208" t="s">
        <v>356</v>
      </c>
      <c r="Q18208" t="s">
        <v>2948</v>
      </c>
    </row>
    <row r="18209" spans="1:17" hidden="1" x14ac:dyDescent="0.25">
      <c r="A18209" t="s">
        <v>70913</v>
      </c>
      <c r="B18209" t="s">
        <v>70914</v>
      </c>
      <c r="C18209" s="1" t="str">
        <f t="shared" si="2684"/>
        <v>21:0802</v>
      </c>
      <c r="D18209" s="1" t="str">
        <f t="shared" si="2685"/>
        <v>21:0227</v>
      </c>
      <c r="E18209" t="s">
        <v>70915</v>
      </c>
      <c r="F18209" t="s">
        <v>70916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11651</v>
      </c>
      <c r="N18209">
        <v>543</v>
      </c>
      <c r="O18209" t="s">
        <v>21</v>
      </c>
      <c r="P18209" t="s">
        <v>22</v>
      </c>
      <c r="Q18209" t="s">
        <v>3836</v>
      </c>
    </row>
    <row r="18210" spans="1:17" hidden="1" x14ac:dyDescent="0.25">
      <c r="A18210" t="s">
        <v>70917</v>
      </c>
      <c r="B18210" t="s">
        <v>70918</v>
      </c>
      <c r="C18210" s="1" t="str">
        <f t="shared" si="2684"/>
        <v>21:0802</v>
      </c>
      <c r="D18210" s="1" t="str">
        <f t="shared" si="2685"/>
        <v>21:0227</v>
      </c>
      <c r="E18210" t="s">
        <v>70919</v>
      </c>
      <c r="F18210" t="s">
        <v>70920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11660</v>
      </c>
      <c r="N18210">
        <v>544</v>
      </c>
      <c r="O18210" t="s">
        <v>21</v>
      </c>
      <c r="P18210" t="s">
        <v>356</v>
      </c>
      <c r="Q18210" t="s">
        <v>16522</v>
      </c>
    </row>
    <row r="18211" spans="1:17" hidden="1" x14ac:dyDescent="0.25">
      <c r="A18211" t="s">
        <v>70921</v>
      </c>
      <c r="B18211" t="s">
        <v>70922</v>
      </c>
      <c r="C18211" s="1" t="str">
        <f t="shared" si="2684"/>
        <v>21:0802</v>
      </c>
      <c r="D18211" s="1" t="str">
        <f t="shared" si="2685"/>
        <v>21:0227</v>
      </c>
      <c r="E18211" t="s">
        <v>70923</v>
      </c>
      <c r="F18211" t="s">
        <v>70924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11680</v>
      </c>
      <c r="N18211">
        <v>545</v>
      </c>
      <c r="O18211" t="s">
        <v>21</v>
      </c>
      <c r="P18211" t="s">
        <v>2212</v>
      </c>
      <c r="Q18211" t="s">
        <v>2948</v>
      </c>
    </row>
    <row r="18212" spans="1:17" hidden="1" x14ac:dyDescent="0.25">
      <c r="A18212" t="s">
        <v>70925</v>
      </c>
      <c r="B18212" t="s">
        <v>70926</v>
      </c>
      <c r="C18212" s="1" t="str">
        <f t="shared" si="2684"/>
        <v>21:0802</v>
      </c>
      <c r="D18212" s="1" t="str">
        <f t="shared" si="2685"/>
        <v>21:0227</v>
      </c>
      <c r="E18212" t="s">
        <v>70923</v>
      </c>
      <c r="F18212" t="s">
        <v>70927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11684</v>
      </c>
      <c r="N18212">
        <v>546</v>
      </c>
      <c r="O18212" t="s">
        <v>21</v>
      </c>
      <c r="P18212" t="s">
        <v>583</v>
      </c>
      <c r="Q18212" t="s">
        <v>2948</v>
      </c>
    </row>
    <row r="18213" spans="1:17" hidden="1" x14ac:dyDescent="0.25">
      <c r="A18213" t="s">
        <v>70928</v>
      </c>
      <c r="B18213" t="s">
        <v>70929</v>
      </c>
      <c r="C18213" s="1" t="str">
        <f t="shared" si="2684"/>
        <v>21:0802</v>
      </c>
      <c r="D18213" s="1" t="str">
        <f t="shared" si="2685"/>
        <v>21:0227</v>
      </c>
      <c r="E18213" t="s">
        <v>70930</v>
      </c>
      <c r="F18213" t="s">
        <v>70931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11665</v>
      </c>
      <c r="N18213">
        <v>547</v>
      </c>
      <c r="O18213" t="s">
        <v>3065</v>
      </c>
      <c r="P18213" t="s">
        <v>583</v>
      </c>
      <c r="Q18213" t="s">
        <v>2366</v>
      </c>
    </row>
    <row r="18214" spans="1:17" hidden="1" x14ac:dyDescent="0.25">
      <c r="A18214" t="s">
        <v>70932</v>
      </c>
      <c r="B18214" t="s">
        <v>70933</v>
      </c>
      <c r="C18214" s="1" t="str">
        <f t="shared" si="2684"/>
        <v>21:0802</v>
      </c>
      <c r="D18214" s="1" t="str">
        <f t="shared" si="2685"/>
        <v>21:0227</v>
      </c>
      <c r="E18214" t="s">
        <v>70934</v>
      </c>
      <c r="F18214" t="s">
        <v>70935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11670</v>
      </c>
      <c r="N18214">
        <v>548</v>
      </c>
      <c r="O18214" t="s">
        <v>113</v>
      </c>
      <c r="P18214" t="s">
        <v>2212</v>
      </c>
      <c r="Q18214" t="s">
        <v>138</v>
      </c>
    </row>
    <row r="18215" spans="1:17" hidden="1" x14ac:dyDescent="0.25">
      <c r="A18215" t="s">
        <v>70936</v>
      </c>
      <c r="B18215" t="s">
        <v>70937</v>
      </c>
      <c r="C18215" s="1" t="str">
        <f t="shared" si="2684"/>
        <v>21:0802</v>
      </c>
      <c r="D18215" s="1" t="str">
        <f t="shared" si="2685"/>
        <v>21:0227</v>
      </c>
      <c r="E18215" t="s">
        <v>70938</v>
      </c>
      <c r="F18215" t="s">
        <v>70939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11675</v>
      </c>
      <c r="N18215">
        <v>549</v>
      </c>
      <c r="O18215" t="s">
        <v>21</v>
      </c>
      <c r="P18215" t="s">
        <v>583</v>
      </c>
      <c r="Q18215" t="s">
        <v>2401</v>
      </c>
    </row>
    <row r="18216" spans="1:17" hidden="1" x14ac:dyDescent="0.25">
      <c r="A18216" t="s">
        <v>70940</v>
      </c>
      <c r="B18216" t="s">
        <v>70941</v>
      </c>
      <c r="C18216" s="1" t="str">
        <f t="shared" si="2684"/>
        <v>21:0802</v>
      </c>
      <c r="D18216" s="1" t="str">
        <f t="shared" si="2685"/>
        <v>21:0227</v>
      </c>
      <c r="E18216" t="s">
        <v>70942</v>
      </c>
      <c r="F18216" t="s">
        <v>70943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11689</v>
      </c>
      <c r="N18216">
        <v>550</v>
      </c>
      <c r="O18216" t="s">
        <v>1818</v>
      </c>
      <c r="P18216" t="s">
        <v>356</v>
      </c>
      <c r="Q18216" t="s">
        <v>138</v>
      </c>
    </row>
    <row r="18217" spans="1:17" hidden="1" x14ac:dyDescent="0.25">
      <c r="A18217" t="s">
        <v>70944</v>
      </c>
      <c r="B18217" t="s">
        <v>70945</v>
      </c>
      <c r="C18217" s="1" t="str">
        <f t="shared" si="2684"/>
        <v>21:0802</v>
      </c>
      <c r="D18217" s="1" t="str">
        <f t="shared" si="2685"/>
        <v>21:0227</v>
      </c>
      <c r="E18217" t="s">
        <v>70946</v>
      </c>
      <c r="F18217" t="s">
        <v>70947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11694</v>
      </c>
      <c r="N18217">
        <v>551</v>
      </c>
      <c r="O18217" t="s">
        <v>10166</v>
      </c>
      <c r="P18217" t="s">
        <v>1631</v>
      </c>
      <c r="Q18217" t="s">
        <v>52</v>
      </c>
    </row>
    <row r="18218" spans="1:17" hidden="1" x14ac:dyDescent="0.25">
      <c r="A18218" t="s">
        <v>70948</v>
      </c>
      <c r="B18218" t="s">
        <v>70949</v>
      </c>
      <c r="C18218" s="1" t="str">
        <f t="shared" si="2684"/>
        <v>21:0802</v>
      </c>
      <c r="D18218" s="1" t="str">
        <f t="shared" ref="D18218:D18250" si="2686">HYPERLINK("http://geochem.nrcan.gc.ca/cdogs/content/svy/svy210227_e.htm", "21:0227")</f>
        <v>21:0227</v>
      </c>
      <c r="E18218" t="s">
        <v>70950</v>
      </c>
      <c r="F18218" t="s">
        <v>70951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11700</v>
      </c>
      <c r="N18218">
        <v>552</v>
      </c>
      <c r="O18218" t="s">
        <v>11795</v>
      </c>
      <c r="P18218" t="s">
        <v>2943</v>
      </c>
      <c r="Q18218" t="s">
        <v>71</v>
      </c>
    </row>
    <row r="18219" spans="1:17" hidden="1" x14ac:dyDescent="0.25">
      <c r="A18219" t="s">
        <v>70952</v>
      </c>
      <c r="B18219" t="s">
        <v>70953</v>
      </c>
      <c r="C18219" s="1" t="str">
        <f t="shared" si="2684"/>
        <v>21:0802</v>
      </c>
      <c r="D18219" s="1" t="str">
        <f t="shared" si="2686"/>
        <v>21:0227</v>
      </c>
      <c r="E18219" t="s">
        <v>70954</v>
      </c>
      <c r="F18219" t="s">
        <v>70955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11710</v>
      </c>
      <c r="N18219">
        <v>553</v>
      </c>
      <c r="O18219" t="s">
        <v>582</v>
      </c>
      <c r="P18219" t="s">
        <v>2212</v>
      </c>
      <c r="Q18219" t="s">
        <v>189</v>
      </c>
    </row>
    <row r="18220" spans="1:17" hidden="1" x14ac:dyDescent="0.25">
      <c r="A18220" t="s">
        <v>70956</v>
      </c>
      <c r="B18220" t="s">
        <v>70957</v>
      </c>
      <c r="C18220" s="1" t="str">
        <f t="shared" si="2684"/>
        <v>21:0802</v>
      </c>
      <c r="D18220" s="1" t="str">
        <f t="shared" si="2686"/>
        <v>21:0227</v>
      </c>
      <c r="E18220" t="s">
        <v>70958</v>
      </c>
      <c r="F18220" t="s">
        <v>70959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11715</v>
      </c>
      <c r="N18220">
        <v>554</v>
      </c>
      <c r="O18220" t="s">
        <v>113</v>
      </c>
      <c r="P18220" t="s">
        <v>583</v>
      </c>
      <c r="Q18220" t="s">
        <v>2366</v>
      </c>
    </row>
    <row r="18221" spans="1:17" hidden="1" x14ac:dyDescent="0.25">
      <c r="A18221" t="s">
        <v>70960</v>
      </c>
      <c r="B18221" t="s">
        <v>70961</v>
      </c>
      <c r="C18221" s="1" t="str">
        <f t="shared" si="2684"/>
        <v>21:0802</v>
      </c>
      <c r="D18221" s="1" t="str">
        <f t="shared" si="2686"/>
        <v>21:0227</v>
      </c>
      <c r="E18221" t="s">
        <v>70962</v>
      </c>
      <c r="F18221" t="s">
        <v>70963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11720</v>
      </c>
      <c r="N18221">
        <v>555</v>
      </c>
      <c r="O18221" t="s">
        <v>311</v>
      </c>
      <c r="P18221" t="s">
        <v>356</v>
      </c>
      <c r="Q18221" t="s">
        <v>2392</v>
      </c>
    </row>
    <row r="18222" spans="1:17" hidden="1" x14ac:dyDescent="0.25">
      <c r="A18222" t="s">
        <v>70964</v>
      </c>
      <c r="B18222" t="s">
        <v>70965</v>
      </c>
      <c r="C18222" s="1" t="str">
        <f t="shared" si="2684"/>
        <v>21:0802</v>
      </c>
      <c r="D18222" s="1" t="str">
        <f t="shared" si="2686"/>
        <v>21:0227</v>
      </c>
      <c r="E18222" t="s">
        <v>70966</v>
      </c>
      <c r="F18222" t="s">
        <v>70967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11725</v>
      </c>
      <c r="N18222">
        <v>556</v>
      </c>
      <c r="O18222" t="s">
        <v>21</v>
      </c>
      <c r="P18222" t="s">
        <v>583</v>
      </c>
      <c r="Q18222" t="s">
        <v>2366</v>
      </c>
    </row>
    <row r="18223" spans="1:17" hidden="1" x14ac:dyDescent="0.25">
      <c r="A18223" t="s">
        <v>70968</v>
      </c>
      <c r="B18223" t="s">
        <v>70969</v>
      </c>
      <c r="C18223" s="1" t="str">
        <f t="shared" si="2684"/>
        <v>21:0802</v>
      </c>
      <c r="D18223" s="1" t="str">
        <f t="shared" si="2686"/>
        <v>21:0227</v>
      </c>
      <c r="E18223" t="s">
        <v>70970</v>
      </c>
      <c r="F18223" t="s">
        <v>70971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11730</v>
      </c>
      <c r="N18223">
        <v>557</v>
      </c>
      <c r="O18223" t="s">
        <v>2120</v>
      </c>
      <c r="P18223" t="s">
        <v>583</v>
      </c>
      <c r="Q18223" t="s">
        <v>2392</v>
      </c>
    </row>
    <row r="18224" spans="1:17" hidden="1" x14ac:dyDescent="0.25">
      <c r="A18224" t="s">
        <v>70972</v>
      </c>
      <c r="B18224" t="s">
        <v>70973</v>
      </c>
      <c r="C18224" s="1" t="str">
        <f t="shared" si="2684"/>
        <v>21:0802</v>
      </c>
      <c r="D18224" s="1" t="str">
        <f t="shared" si="2686"/>
        <v>21:0227</v>
      </c>
      <c r="E18224" t="s">
        <v>70974</v>
      </c>
      <c r="F18224" t="s">
        <v>70975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12803</v>
      </c>
      <c r="N18224">
        <v>558</v>
      </c>
      <c r="O18224" t="s">
        <v>2120</v>
      </c>
      <c r="P18224" t="s">
        <v>2212</v>
      </c>
      <c r="Q18224" t="s">
        <v>143</v>
      </c>
    </row>
    <row r="18225" spans="1:17" hidden="1" x14ac:dyDescent="0.25">
      <c r="A18225" t="s">
        <v>70976</v>
      </c>
      <c r="B18225" t="s">
        <v>70977</v>
      </c>
      <c r="C18225" s="1" t="str">
        <f t="shared" si="2684"/>
        <v>21:0802</v>
      </c>
      <c r="D18225" s="1" t="str">
        <f t="shared" si="2686"/>
        <v>21:0227</v>
      </c>
      <c r="E18225" t="s">
        <v>70978</v>
      </c>
      <c r="F18225" t="s">
        <v>70979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11680</v>
      </c>
      <c r="N18225">
        <v>559</v>
      </c>
      <c r="O18225" t="s">
        <v>21</v>
      </c>
      <c r="P18225" t="s">
        <v>583</v>
      </c>
      <c r="Q18225" t="s">
        <v>2948</v>
      </c>
    </row>
    <row r="18226" spans="1:17" hidden="1" x14ac:dyDescent="0.25">
      <c r="A18226" t="s">
        <v>70980</v>
      </c>
      <c r="B18226" t="s">
        <v>70981</v>
      </c>
      <c r="C18226" s="1" t="str">
        <f t="shared" si="2684"/>
        <v>21:0802</v>
      </c>
      <c r="D18226" s="1" t="str">
        <f t="shared" si="2686"/>
        <v>21:0227</v>
      </c>
      <c r="E18226" t="s">
        <v>70978</v>
      </c>
      <c r="F18226" t="s">
        <v>70982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11684</v>
      </c>
      <c r="N18226">
        <v>560</v>
      </c>
      <c r="O18226" t="s">
        <v>21</v>
      </c>
      <c r="P18226" t="s">
        <v>397</v>
      </c>
      <c r="Q18226" t="s">
        <v>2392</v>
      </c>
    </row>
    <row r="18227" spans="1:17" hidden="1" x14ac:dyDescent="0.25">
      <c r="A18227" t="s">
        <v>70983</v>
      </c>
      <c r="B18227" t="s">
        <v>70984</v>
      </c>
      <c r="C18227" s="1" t="str">
        <f t="shared" si="2684"/>
        <v>21:0802</v>
      </c>
      <c r="D18227" s="1" t="str">
        <f t="shared" si="2686"/>
        <v>21:0227</v>
      </c>
      <c r="E18227" t="s">
        <v>70985</v>
      </c>
      <c r="F18227" t="s">
        <v>70986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11641</v>
      </c>
      <c r="N18227">
        <v>561</v>
      </c>
      <c r="O18227" t="s">
        <v>113</v>
      </c>
      <c r="P18227" t="s">
        <v>397</v>
      </c>
      <c r="Q18227" t="s">
        <v>2392</v>
      </c>
    </row>
    <row r="18228" spans="1:17" hidden="1" x14ac:dyDescent="0.25">
      <c r="A18228" t="s">
        <v>70987</v>
      </c>
      <c r="B18228" t="s">
        <v>70988</v>
      </c>
      <c r="C18228" s="1" t="str">
        <f t="shared" si="2684"/>
        <v>21:0802</v>
      </c>
      <c r="D18228" s="1" t="str">
        <f t="shared" si="2686"/>
        <v>21:0227</v>
      </c>
      <c r="E18228" t="s">
        <v>70989</v>
      </c>
      <c r="F18228" t="s">
        <v>70990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11646</v>
      </c>
      <c r="N18228">
        <v>562</v>
      </c>
      <c r="O18228" t="s">
        <v>11695</v>
      </c>
      <c r="P18228" t="s">
        <v>2943</v>
      </c>
      <c r="Q18228" t="s">
        <v>189</v>
      </c>
    </row>
    <row r="18229" spans="1:17" hidden="1" x14ac:dyDescent="0.25">
      <c r="A18229" t="s">
        <v>70991</v>
      </c>
      <c r="B18229" t="s">
        <v>70992</v>
      </c>
      <c r="C18229" s="1" t="str">
        <f t="shared" si="2684"/>
        <v>21:0802</v>
      </c>
      <c r="D18229" s="1" t="str">
        <f t="shared" si="2686"/>
        <v>21:0227</v>
      </c>
      <c r="E18229" t="s">
        <v>70993</v>
      </c>
      <c r="F18229" t="s">
        <v>70994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11651</v>
      </c>
      <c r="N18229">
        <v>563</v>
      </c>
      <c r="O18229" t="s">
        <v>21</v>
      </c>
      <c r="P18229" t="s">
        <v>6370</v>
      </c>
      <c r="Q18229" t="s">
        <v>1599</v>
      </c>
    </row>
    <row r="18230" spans="1:17" hidden="1" x14ac:dyDescent="0.25">
      <c r="A18230" t="s">
        <v>70995</v>
      </c>
      <c r="B18230" t="s">
        <v>70996</v>
      </c>
      <c r="C18230" s="1" t="str">
        <f t="shared" si="2684"/>
        <v>21:0802</v>
      </c>
      <c r="D18230" s="1" t="str">
        <f t="shared" si="2686"/>
        <v>21:0227</v>
      </c>
      <c r="E18230" t="s">
        <v>70997</v>
      </c>
      <c r="F18230" t="s">
        <v>70998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11660</v>
      </c>
      <c r="N18230">
        <v>564</v>
      </c>
      <c r="O18230" t="s">
        <v>21</v>
      </c>
      <c r="P18230" t="s">
        <v>583</v>
      </c>
      <c r="Q18230" t="s">
        <v>3836</v>
      </c>
    </row>
    <row r="18231" spans="1:17" hidden="1" x14ac:dyDescent="0.25">
      <c r="A18231" t="s">
        <v>70999</v>
      </c>
      <c r="B18231" t="s">
        <v>71000</v>
      </c>
      <c r="C18231" s="1" t="str">
        <f t="shared" si="2684"/>
        <v>21:0802</v>
      </c>
      <c r="D18231" s="1" t="str">
        <f t="shared" si="2686"/>
        <v>21:0227</v>
      </c>
      <c r="E18231" t="s">
        <v>71001</v>
      </c>
      <c r="F18231" t="s">
        <v>71002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11665</v>
      </c>
      <c r="N18231">
        <v>565</v>
      </c>
      <c r="O18231" t="s">
        <v>21</v>
      </c>
      <c r="P18231" t="s">
        <v>2943</v>
      </c>
      <c r="Q18231" t="s">
        <v>8961</v>
      </c>
    </row>
    <row r="18232" spans="1:17" hidden="1" x14ac:dyDescent="0.25">
      <c r="A18232" t="s">
        <v>71003</v>
      </c>
      <c r="B18232" t="s">
        <v>71004</v>
      </c>
      <c r="C18232" s="1" t="str">
        <f t="shared" si="2684"/>
        <v>21:0802</v>
      </c>
      <c r="D18232" s="1" t="str">
        <f t="shared" si="2686"/>
        <v>21:0227</v>
      </c>
      <c r="E18232" t="s">
        <v>71005</v>
      </c>
      <c r="F18232" t="s">
        <v>71006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11670</v>
      </c>
      <c r="N18232">
        <v>566</v>
      </c>
      <c r="O18232" t="s">
        <v>4148</v>
      </c>
      <c r="P18232" t="s">
        <v>2212</v>
      </c>
      <c r="Q18232" t="s">
        <v>52</v>
      </c>
    </row>
    <row r="18233" spans="1:17" hidden="1" x14ac:dyDescent="0.25">
      <c r="A18233" t="s">
        <v>71007</v>
      </c>
      <c r="B18233" t="s">
        <v>71008</v>
      </c>
      <c r="C18233" s="1" t="str">
        <f t="shared" si="2684"/>
        <v>21:0802</v>
      </c>
      <c r="D18233" s="1" t="str">
        <f t="shared" si="2686"/>
        <v>21:0227</v>
      </c>
      <c r="E18233" t="s">
        <v>71009</v>
      </c>
      <c r="F18233" t="s">
        <v>71010</v>
      </c>
      <c r="H18233">
        <v>45.326766499999998</v>
      </c>
      <c r="I18233">
        <v>-66.865342400000003</v>
      </c>
      <c r="J18233" s="1" t="str">
        <f t="shared" ref="J18233:J18296" si="2687">HYPERLINK("http://geochem.nrcan.gc.ca/cdogs/content/kwd/kwd020018_e.htm", "Fluid (stream)")</f>
        <v>Fluid (stream)</v>
      </c>
      <c r="K18233" s="1" t="str">
        <f t="shared" ref="K18233:K18296" si="2688">HYPERLINK("http://geochem.nrcan.gc.ca/cdogs/content/kwd/kwd080007_e.htm", "Untreated Water")</f>
        <v>Untreated Water</v>
      </c>
      <c r="L18233">
        <v>32</v>
      </c>
      <c r="M18233" t="s">
        <v>11675</v>
      </c>
      <c r="N18233">
        <v>567</v>
      </c>
      <c r="O18233" t="s">
        <v>14250</v>
      </c>
      <c r="P18233" t="s">
        <v>1598</v>
      </c>
      <c r="Q18233" t="s">
        <v>171</v>
      </c>
    </row>
    <row r="18234" spans="1:17" hidden="1" x14ac:dyDescent="0.25">
      <c r="A18234" t="s">
        <v>71011</v>
      </c>
      <c r="B18234" t="s">
        <v>71012</v>
      </c>
      <c r="C18234" s="1" t="str">
        <f t="shared" si="2684"/>
        <v>21:0802</v>
      </c>
      <c r="D18234" s="1" t="str">
        <f t="shared" si="2686"/>
        <v>21:0227</v>
      </c>
      <c r="E18234" t="s">
        <v>71013</v>
      </c>
      <c r="F18234" t="s">
        <v>71014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11689</v>
      </c>
      <c r="N18234">
        <v>568</v>
      </c>
      <c r="O18234" t="s">
        <v>3027</v>
      </c>
      <c r="P18234" t="s">
        <v>880</v>
      </c>
      <c r="Q18234" t="s">
        <v>171</v>
      </c>
    </row>
    <row r="18235" spans="1:17" hidden="1" x14ac:dyDescent="0.25">
      <c r="A18235" t="s">
        <v>71015</v>
      </c>
      <c r="B18235" t="s">
        <v>71016</v>
      </c>
      <c r="C18235" s="1" t="str">
        <f t="shared" si="2684"/>
        <v>21:0802</v>
      </c>
      <c r="D18235" s="1" t="str">
        <f t="shared" si="2686"/>
        <v>21:0227</v>
      </c>
      <c r="E18235" t="s">
        <v>71017</v>
      </c>
      <c r="F18235" t="s">
        <v>71018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11694</v>
      </c>
      <c r="N18235">
        <v>569</v>
      </c>
      <c r="O18235" t="s">
        <v>327</v>
      </c>
      <c r="P18235" t="s">
        <v>658</v>
      </c>
      <c r="Q18235" t="s">
        <v>171</v>
      </c>
    </row>
    <row r="18236" spans="1:17" hidden="1" x14ac:dyDescent="0.25">
      <c r="A18236" t="s">
        <v>71019</v>
      </c>
      <c r="B18236" t="s">
        <v>71020</v>
      </c>
      <c r="C18236" s="1" t="str">
        <f t="shared" si="2684"/>
        <v>21:0802</v>
      </c>
      <c r="D18236" s="1" t="str">
        <f t="shared" si="2686"/>
        <v>21:0227</v>
      </c>
      <c r="E18236" t="s">
        <v>71021</v>
      </c>
      <c r="F18236" t="s">
        <v>71022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11700</v>
      </c>
      <c r="N18236">
        <v>570</v>
      </c>
      <c r="O18236" t="s">
        <v>113</v>
      </c>
      <c r="P18236" t="s">
        <v>391</v>
      </c>
      <c r="Q18236" t="s">
        <v>171</v>
      </c>
    </row>
    <row r="18237" spans="1:17" hidden="1" x14ac:dyDescent="0.25">
      <c r="A18237" t="s">
        <v>71023</v>
      </c>
      <c r="B18237" t="s">
        <v>71024</v>
      </c>
      <c r="C18237" s="1" t="str">
        <f t="shared" si="2684"/>
        <v>21:0802</v>
      </c>
      <c r="D18237" s="1" t="str">
        <f t="shared" si="2686"/>
        <v>21:0227</v>
      </c>
      <c r="E18237" t="s">
        <v>71025</v>
      </c>
      <c r="F18237" t="s">
        <v>71026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11710</v>
      </c>
      <c r="N18237">
        <v>571</v>
      </c>
      <c r="O18237" t="s">
        <v>113</v>
      </c>
      <c r="P18237" t="s">
        <v>397</v>
      </c>
      <c r="Q18237" t="s">
        <v>138</v>
      </c>
    </row>
    <row r="18238" spans="1:17" hidden="1" x14ac:dyDescent="0.25">
      <c r="A18238" t="s">
        <v>71027</v>
      </c>
      <c r="B18238" t="s">
        <v>71028</v>
      </c>
      <c r="C18238" s="1" t="str">
        <f t="shared" si="2684"/>
        <v>21:0802</v>
      </c>
      <c r="D18238" s="1" t="str">
        <f t="shared" si="2686"/>
        <v>21:0227</v>
      </c>
      <c r="E18238" t="s">
        <v>71029</v>
      </c>
      <c r="F18238" t="s">
        <v>71030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11715</v>
      </c>
      <c r="N18238">
        <v>572</v>
      </c>
      <c r="O18238" t="s">
        <v>3027</v>
      </c>
      <c r="P18238" t="s">
        <v>391</v>
      </c>
      <c r="Q18238" t="s">
        <v>88</v>
      </c>
    </row>
    <row r="18239" spans="1:17" hidden="1" x14ac:dyDescent="0.25">
      <c r="A18239" t="s">
        <v>71031</v>
      </c>
      <c r="B18239" t="s">
        <v>71032</v>
      </c>
      <c r="C18239" s="1" t="str">
        <f t="shared" si="2684"/>
        <v>21:0802</v>
      </c>
      <c r="D18239" s="1" t="str">
        <f t="shared" si="2686"/>
        <v>21:0227</v>
      </c>
      <c r="E18239" t="s">
        <v>71033</v>
      </c>
      <c r="F18239" t="s">
        <v>71034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11720</v>
      </c>
      <c r="N18239">
        <v>573</v>
      </c>
      <c r="O18239" t="s">
        <v>21</v>
      </c>
      <c r="P18239" t="s">
        <v>22</v>
      </c>
      <c r="Q18239" t="s">
        <v>3836</v>
      </c>
    </row>
    <row r="18240" spans="1:17" hidden="1" x14ac:dyDescent="0.25">
      <c r="A18240" t="s">
        <v>71035</v>
      </c>
      <c r="B18240" t="s">
        <v>71036</v>
      </c>
      <c r="C18240" s="1" t="str">
        <f t="shared" si="2684"/>
        <v>21:0802</v>
      </c>
      <c r="D18240" s="1" t="str">
        <f t="shared" si="2686"/>
        <v>21:0227</v>
      </c>
      <c r="E18240" t="s">
        <v>71037</v>
      </c>
      <c r="F18240" t="s">
        <v>71038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11725</v>
      </c>
      <c r="N18240">
        <v>574</v>
      </c>
      <c r="O18240" t="s">
        <v>113</v>
      </c>
      <c r="P18240" t="s">
        <v>397</v>
      </c>
      <c r="Q18240" t="s">
        <v>171</v>
      </c>
    </row>
    <row r="18241" spans="1:17" hidden="1" x14ac:dyDescent="0.25">
      <c r="A18241" t="s">
        <v>71039</v>
      </c>
      <c r="B18241" t="s">
        <v>71040</v>
      </c>
      <c r="C18241" s="1" t="str">
        <f t="shared" si="2684"/>
        <v>21:0802</v>
      </c>
      <c r="D18241" s="1" t="str">
        <f t="shared" si="2686"/>
        <v>21:0227</v>
      </c>
      <c r="E18241" t="s">
        <v>71041</v>
      </c>
      <c r="F18241" t="s">
        <v>71042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11730</v>
      </c>
      <c r="N18241">
        <v>575</v>
      </c>
      <c r="O18241" t="s">
        <v>576</v>
      </c>
      <c r="P18241" t="s">
        <v>2943</v>
      </c>
      <c r="Q18241" t="s">
        <v>138</v>
      </c>
    </row>
    <row r="18242" spans="1:17" hidden="1" x14ac:dyDescent="0.25">
      <c r="A18242" t="s">
        <v>71043</v>
      </c>
      <c r="B18242" t="s">
        <v>71044</v>
      </c>
      <c r="C18242" s="1" t="str">
        <f t="shared" si="2684"/>
        <v>21:0802</v>
      </c>
      <c r="D18242" s="1" t="str">
        <f t="shared" si="2686"/>
        <v>21:0227</v>
      </c>
      <c r="E18242" t="s">
        <v>71045</v>
      </c>
      <c r="F18242" t="s">
        <v>71046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12803</v>
      </c>
      <c r="N18242">
        <v>576</v>
      </c>
      <c r="O18242" t="s">
        <v>64</v>
      </c>
      <c r="P18242" t="s">
        <v>397</v>
      </c>
      <c r="Q18242" t="s">
        <v>171</v>
      </c>
    </row>
    <row r="18243" spans="1:17" hidden="1" x14ac:dyDescent="0.25">
      <c r="A18243" t="s">
        <v>71047</v>
      </c>
      <c r="B18243" t="s">
        <v>71048</v>
      </c>
      <c r="C18243" s="1" t="str">
        <f t="shared" ref="C18243:C18306" si="2689">HYPERLINK("http://geochem.nrcan.gc.ca/cdogs/content/bdl/bdl210802_e.htm", "21:0802")</f>
        <v>21:0802</v>
      </c>
      <c r="D18243" s="1" t="str">
        <f t="shared" si="2686"/>
        <v>21:0227</v>
      </c>
      <c r="E18243" t="s">
        <v>71049</v>
      </c>
      <c r="F18243" t="s">
        <v>71050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11680</v>
      </c>
      <c r="N18243">
        <v>577</v>
      </c>
      <c r="O18243" t="s">
        <v>21</v>
      </c>
      <c r="P18243" t="s">
        <v>356</v>
      </c>
      <c r="Q18243" t="s">
        <v>143</v>
      </c>
    </row>
    <row r="18244" spans="1:17" hidden="1" x14ac:dyDescent="0.25">
      <c r="A18244" t="s">
        <v>71051</v>
      </c>
      <c r="B18244" t="s">
        <v>71052</v>
      </c>
      <c r="C18244" s="1" t="str">
        <f t="shared" si="2689"/>
        <v>21:0802</v>
      </c>
      <c r="D18244" s="1" t="str">
        <f t="shared" si="2686"/>
        <v>21:0227</v>
      </c>
      <c r="E18244" t="s">
        <v>71049</v>
      </c>
      <c r="F18244" t="s">
        <v>71053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11684</v>
      </c>
      <c r="N18244">
        <v>578</v>
      </c>
      <c r="O18244" t="s">
        <v>21</v>
      </c>
      <c r="P18244" t="s">
        <v>356</v>
      </c>
      <c r="Q18244" t="s">
        <v>143</v>
      </c>
    </row>
    <row r="18245" spans="1:17" hidden="1" x14ac:dyDescent="0.25">
      <c r="A18245" t="s">
        <v>71054</v>
      </c>
      <c r="B18245" t="s">
        <v>71055</v>
      </c>
      <c r="C18245" s="1" t="str">
        <f t="shared" si="2689"/>
        <v>21:0802</v>
      </c>
      <c r="D18245" s="1" t="str">
        <f t="shared" si="2686"/>
        <v>21:0227</v>
      </c>
      <c r="E18245" t="s">
        <v>71056</v>
      </c>
      <c r="F18245" t="s">
        <v>71057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11641</v>
      </c>
      <c r="N18245">
        <v>579</v>
      </c>
      <c r="O18245" t="s">
        <v>10710</v>
      </c>
      <c r="P18245" t="s">
        <v>5694</v>
      </c>
      <c r="Q18245" t="s">
        <v>198</v>
      </c>
    </row>
    <row r="18246" spans="1:17" hidden="1" x14ac:dyDescent="0.25">
      <c r="A18246" t="s">
        <v>71058</v>
      </c>
      <c r="B18246" t="s">
        <v>71059</v>
      </c>
      <c r="C18246" s="1" t="str">
        <f t="shared" si="2689"/>
        <v>21:0802</v>
      </c>
      <c r="D18246" s="1" t="str">
        <f t="shared" si="2686"/>
        <v>21:0227</v>
      </c>
      <c r="E18246" t="s">
        <v>71060</v>
      </c>
      <c r="F18246" t="s">
        <v>71061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11646</v>
      </c>
      <c r="N18246">
        <v>580</v>
      </c>
      <c r="O18246" t="s">
        <v>680</v>
      </c>
      <c r="P18246" t="s">
        <v>1515</v>
      </c>
      <c r="Q18246" t="s">
        <v>171</v>
      </c>
    </row>
    <row r="18247" spans="1:17" hidden="1" x14ac:dyDescent="0.25">
      <c r="A18247" t="s">
        <v>71062</v>
      </c>
      <c r="B18247" t="s">
        <v>71063</v>
      </c>
      <c r="C18247" s="1" t="str">
        <f t="shared" si="2689"/>
        <v>21:0802</v>
      </c>
      <c r="D18247" s="1" t="str">
        <f t="shared" si="2686"/>
        <v>21:0227</v>
      </c>
      <c r="E18247" t="s">
        <v>71064</v>
      </c>
      <c r="F18247" t="s">
        <v>71065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11651</v>
      </c>
      <c r="N18247">
        <v>581</v>
      </c>
      <c r="O18247" t="s">
        <v>370</v>
      </c>
      <c r="P18247" t="s">
        <v>391</v>
      </c>
      <c r="Q18247" t="s">
        <v>2366</v>
      </c>
    </row>
    <row r="18248" spans="1:17" hidden="1" x14ac:dyDescent="0.25">
      <c r="A18248" t="s">
        <v>71066</v>
      </c>
      <c r="B18248" t="s">
        <v>71067</v>
      </c>
      <c r="C18248" s="1" t="str">
        <f t="shared" si="2689"/>
        <v>21:0802</v>
      </c>
      <c r="D18248" s="1" t="str">
        <f t="shared" si="2686"/>
        <v>21:0227</v>
      </c>
      <c r="E18248" t="s">
        <v>71068</v>
      </c>
      <c r="F18248" t="s">
        <v>71069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11660</v>
      </c>
      <c r="N18248">
        <v>582</v>
      </c>
      <c r="O18248" t="s">
        <v>220</v>
      </c>
      <c r="P18248" t="s">
        <v>17680</v>
      </c>
      <c r="Q18248" t="s">
        <v>88</v>
      </c>
    </row>
    <row r="18249" spans="1:17" hidden="1" x14ac:dyDescent="0.25">
      <c r="A18249" t="s">
        <v>71070</v>
      </c>
      <c r="B18249" t="s">
        <v>71071</v>
      </c>
      <c r="C18249" s="1" t="str">
        <f t="shared" si="2689"/>
        <v>21:0802</v>
      </c>
      <c r="D18249" s="1" t="str">
        <f t="shared" si="2686"/>
        <v>21:0227</v>
      </c>
      <c r="E18249" t="s">
        <v>71072</v>
      </c>
      <c r="F18249" t="s">
        <v>71073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11665</v>
      </c>
      <c r="N18249">
        <v>583</v>
      </c>
      <c r="O18249" t="s">
        <v>21</v>
      </c>
      <c r="P18249" t="s">
        <v>2943</v>
      </c>
      <c r="Q18249" t="s">
        <v>88</v>
      </c>
    </row>
    <row r="18250" spans="1:17" hidden="1" x14ac:dyDescent="0.25">
      <c r="A18250" t="s">
        <v>71074</v>
      </c>
      <c r="B18250" t="s">
        <v>71075</v>
      </c>
      <c r="C18250" s="1" t="str">
        <f t="shared" si="2689"/>
        <v>21:0802</v>
      </c>
      <c r="D18250" s="1" t="str">
        <f t="shared" si="2686"/>
        <v>21:0227</v>
      </c>
      <c r="E18250" t="s">
        <v>71076</v>
      </c>
      <c r="F18250" t="s">
        <v>71077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11670</v>
      </c>
      <c r="N18250">
        <v>584</v>
      </c>
      <c r="O18250" t="s">
        <v>21</v>
      </c>
      <c r="P18250" t="s">
        <v>391</v>
      </c>
      <c r="Q18250" t="s">
        <v>52</v>
      </c>
    </row>
    <row r="18251" spans="1:17" hidden="1" x14ac:dyDescent="0.25">
      <c r="A18251" t="s">
        <v>71078</v>
      </c>
      <c r="B18251" t="s">
        <v>71079</v>
      </c>
      <c r="C18251" s="1" t="str">
        <f t="shared" si="2689"/>
        <v>21:0802</v>
      </c>
      <c r="D18251" s="1" t="str">
        <f t="shared" ref="D18251:D18256" si="2690">HYPERLINK("http://geochem.nrcan.gc.ca/cdogs/content/svy/svy210225_e.htm", "21:0225")</f>
        <v>21:0225</v>
      </c>
      <c r="E18251" t="s">
        <v>71080</v>
      </c>
      <c r="F18251" t="s">
        <v>71081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11675</v>
      </c>
      <c r="N18251">
        <v>585</v>
      </c>
      <c r="O18251" t="s">
        <v>5563</v>
      </c>
      <c r="P18251" t="s">
        <v>3182</v>
      </c>
      <c r="Q18251" t="s">
        <v>189</v>
      </c>
    </row>
    <row r="18252" spans="1:17" hidden="1" x14ac:dyDescent="0.25">
      <c r="A18252" t="s">
        <v>71082</v>
      </c>
      <c r="B18252" t="s">
        <v>71083</v>
      </c>
      <c r="C18252" s="1" t="str">
        <f t="shared" si="2689"/>
        <v>21:0802</v>
      </c>
      <c r="D18252" s="1" t="str">
        <f t="shared" si="2690"/>
        <v>21:0225</v>
      </c>
      <c r="E18252" t="s">
        <v>71084</v>
      </c>
      <c r="F18252" t="s">
        <v>71085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11689</v>
      </c>
      <c r="N18252">
        <v>586</v>
      </c>
      <c r="O18252" t="s">
        <v>1771</v>
      </c>
      <c r="P18252" t="s">
        <v>1588</v>
      </c>
      <c r="Q18252" t="s">
        <v>149</v>
      </c>
    </row>
    <row r="18253" spans="1:17" hidden="1" x14ac:dyDescent="0.25">
      <c r="A18253" t="s">
        <v>71086</v>
      </c>
      <c r="B18253" t="s">
        <v>71087</v>
      </c>
      <c r="C18253" s="1" t="str">
        <f t="shared" si="2689"/>
        <v>21:0802</v>
      </c>
      <c r="D18253" s="1" t="str">
        <f t="shared" si="2690"/>
        <v>21:0225</v>
      </c>
      <c r="E18253" t="s">
        <v>71088</v>
      </c>
      <c r="F18253" t="s">
        <v>71089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11694</v>
      </c>
      <c r="N18253">
        <v>587</v>
      </c>
      <c r="O18253" t="s">
        <v>3419</v>
      </c>
      <c r="P18253" t="s">
        <v>1588</v>
      </c>
      <c r="Q18253" t="s">
        <v>215</v>
      </c>
    </row>
    <row r="18254" spans="1:17" hidden="1" x14ac:dyDescent="0.25">
      <c r="A18254" t="s">
        <v>71090</v>
      </c>
      <c r="B18254" t="s">
        <v>71091</v>
      </c>
      <c r="C18254" s="1" t="str">
        <f t="shared" si="2689"/>
        <v>21:0802</v>
      </c>
      <c r="D18254" s="1" t="str">
        <f t="shared" si="2690"/>
        <v>21:0225</v>
      </c>
      <c r="E18254" t="s">
        <v>71092</v>
      </c>
      <c r="F18254" t="s">
        <v>71093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11700</v>
      </c>
      <c r="N18254">
        <v>588</v>
      </c>
      <c r="O18254" t="s">
        <v>576</v>
      </c>
      <c r="P18254" t="s">
        <v>5750</v>
      </c>
      <c r="Q18254" t="s">
        <v>138</v>
      </c>
    </row>
    <row r="18255" spans="1:17" hidden="1" x14ac:dyDescent="0.25">
      <c r="A18255" t="s">
        <v>71094</v>
      </c>
      <c r="B18255" t="s">
        <v>71095</v>
      </c>
      <c r="C18255" s="1" t="str">
        <f t="shared" si="2689"/>
        <v>21:0802</v>
      </c>
      <c r="D18255" s="1" t="str">
        <f t="shared" si="2690"/>
        <v>21:0225</v>
      </c>
      <c r="E18255" t="s">
        <v>71096</v>
      </c>
      <c r="F18255" t="s">
        <v>71097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11710</v>
      </c>
      <c r="N18255">
        <v>589</v>
      </c>
      <c r="O18255" t="s">
        <v>21</v>
      </c>
      <c r="P18255" t="s">
        <v>391</v>
      </c>
      <c r="Q18255" t="s">
        <v>138</v>
      </c>
    </row>
    <row r="18256" spans="1:17" hidden="1" x14ac:dyDescent="0.25">
      <c r="A18256" t="s">
        <v>71098</v>
      </c>
      <c r="B18256" t="s">
        <v>71099</v>
      </c>
      <c r="C18256" s="1" t="str">
        <f t="shared" si="2689"/>
        <v>21:0802</v>
      </c>
      <c r="D18256" s="1" t="str">
        <f t="shared" si="2690"/>
        <v>21:0225</v>
      </c>
      <c r="E18256" t="s">
        <v>71100</v>
      </c>
      <c r="F18256" t="s">
        <v>71101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11715</v>
      </c>
      <c r="N18256">
        <v>590</v>
      </c>
      <c r="O18256" t="s">
        <v>3532</v>
      </c>
      <c r="P18256" t="s">
        <v>19430</v>
      </c>
      <c r="Q18256" t="s">
        <v>88</v>
      </c>
    </row>
    <row r="18257" spans="1:17" hidden="1" x14ac:dyDescent="0.25">
      <c r="A18257" t="s">
        <v>71102</v>
      </c>
      <c r="B18257" t="s">
        <v>71103</v>
      </c>
      <c r="C18257" s="1" t="str">
        <f t="shared" si="2689"/>
        <v>21:0802</v>
      </c>
      <c r="D18257" s="1" t="str">
        <f t="shared" ref="D18257:D18292" si="2691">HYPERLINK("http://geochem.nrcan.gc.ca/cdogs/content/svy/svy210227_e.htm", "21:0227")</f>
        <v>21:0227</v>
      </c>
      <c r="E18257" t="s">
        <v>71104</v>
      </c>
      <c r="F18257" t="s">
        <v>71105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11720</v>
      </c>
      <c r="N18257">
        <v>591</v>
      </c>
      <c r="O18257" t="s">
        <v>21</v>
      </c>
      <c r="P18257" t="s">
        <v>2943</v>
      </c>
      <c r="Q18257" t="s">
        <v>2392</v>
      </c>
    </row>
    <row r="18258" spans="1:17" hidden="1" x14ac:dyDescent="0.25">
      <c r="A18258" t="s">
        <v>71106</v>
      </c>
      <c r="B18258" t="s">
        <v>71107</v>
      </c>
      <c r="C18258" s="1" t="str">
        <f t="shared" si="2689"/>
        <v>21:0802</v>
      </c>
      <c r="D18258" s="1" t="str">
        <f t="shared" si="2691"/>
        <v>21:0227</v>
      </c>
      <c r="E18258" t="s">
        <v>71108</v>
      </c>
      <c r="F18258" t="s">
        <v>71109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11725</v>
      </c>
      <c r="N18258">
        <v>592</v>
      </c>
      <c r="O18258" t="s">
        <v>370</v>
      </c>
      <c r="P18258" t="s">
        <v>1515</v>
      </c>
      <c r="Q18258" t="s">
        <v>16522</v>
      </c>
    </row>
    <row r="18259" spans="1:17" hidden="1" x14ac:dyDescent="0.25">
      <c r="A18259" t="s">
        <v>71110</v>
      </c>
      <c r="B18259" t="s">
        <v>71111</v>
      </c>
      <c r="C18259" s="1" t="str">
        <f t="shared" si="2689"/>
        <v>21:0802</v>
      </c>
      <c r="D18259" s="1" t="str">
        <f t="shared" si="2691"/>
        <v>21:0227</v>
      </c>
      <c r="E18259" t="s">
        <v>71112</v>
      </c>
      <c r="F18259" t="s">
        <v>71113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11730</v>
      </c>
      <c r="N18259">
        <v>593</v>
      </c>
      <c r="O18259" t="s">
        <v>2120</v>
      </c>
      <c r="P18259" t="s">
        <v>397</v>
      </c>
      <c r="Q18259" t="s">
        <v>16522</v>
      </c>
    </row>
    <row r="18260" spans="1:17" hidden="1" x14ac:dyDescent="0.25">
      <c r="A18260" t="s">
        <v>71114</v>
      </c>
      <c r="B18260" t="s">
        <v>71115</v>
      </c>
      <c r="C18260" s="1" t="str">
        <f t="shared" si="2689"/>
        <v>21:0802</v>
      </c>
      <c r="D18260" s="1" t="str">
        <f t="shared" si="2691"/>
        <v>21:0227</v>
      </c>
      <c r="E18260" t="s">
        <v>71116</v>
      </c>
      <c r="F18260" t="s">
        <v>71117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12803</v>
      </c>
      <c r="N18260">
        <v>594</v>
      </c>
      <c r="O18260" t="s">
        <v>4378</v>
      </c>
      <c r="P18260" t="s">
        <v>1515</v>
      </c>
      <c r="Q18260" t="s">
        <v>1528</v>
      </c>
    </row>
    <row r="18261" spans="1:17" hidden="1" x14ac:dyDescent="0.25">
      <c r="A18261" t="s">
        <v>71118</v>
      </c>
      <c r="B18261" t="s">
        <v>71119</v>
      </c>
      <c r="C18261" s="1" t="str">
        <f t="shared" si="2689"/>
        <v>21:0802</v>
      </c>
      <c r="D18261" s="1" t="str">
        <f t="shared" si="2691"/>
        <v>21:0227</v>
      </c>
      <c r="E18261" t="s">
        <v>71120</v>
      </c>
      <c r="F18261" t="s">
        <v>71121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11641</v>
      </c>
      <c r="N18261">
        <v>595</v>
      </c>
      <c r="O18261" t="s">
        <v>21</v>
      </c>
      <c r="P18261" t="s">
        <v>583</v>
      </c>
      <c r="Q18261" t="s">
        <v>3836</v>
      </c>
    </row>
    <row r="18262" spans="1:17" hidden="1" x14ac:dyDescent="0.25">
      <c r="A18262" t="s">
        <v>71122</v>
      </c>
      <c r="B18262" t="s">
        <v>71123</v>
      </c>
      <c r="C18262" s="1" t="str">
        <f t="shared" si="2689"/>
        <v>21:0802</v>
      </c>
      <c r="D18262" s="1" t="str">
        <f t="shared" si="2691"/>
        <v>21:0227</v>
      </c>
      <c r="E18262" t="s">
        <v>71124</v>
      </c>
      <c r="F18262" t="s">
        <v>71125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11646</v>
      </c>
      <c r="N18262">
        <v>596</v>
      </c>
      <c r="O18262" t="s">
        <v>64</v>
      </c>
      <c r="P18262" t="s">
        <v>1515</v>
      </c>
      <c r="Q18262" t="s">
        <v>8961</v>
      </c>
    </row>
    <row r="18263" spans="1:17" hidden="1" x14ac:dyDescent="0.25">
      <c r="A18263" t="s">
        <v>71126</v>
      </c>
      <c r="B18263" t="s">
        <v>71127</v>
      </c>
      <c r="C18263" s="1" t="str">
        <f t="shared" si="2689"/>
        <v>21:0802</v>
      </c>
      <c r="D18263" s="1" t="str">
        <f t="shared" si="2691"/>
        <v>21:0227</v>
      </c>
      <c r="E18263" t="s">
        <v>71128</v>
      </c>
      <c r="F18263" t="s">
        <v>71129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11680</v>
      </c>
      <c r="N18263">
        <v>597</v>
      </c>
      <c r="O18263" t="s">
        <v>21</v>
      </c>
      <c r="P18263" t="s">
        <v>22</v>
      </c>
      <c r="Q18263" t="s">
        <v>138</v>
      </c>
    </row>
    <row r="18264" spans="1:17" hidden="1" x14ac:dyDescent="0.25">
      <c r="A18264" t="s">
        <v>71130</v>
      </c>
      <c r="B18264" t="s">
        <v>71131</v>
      </c>
      <c r="C18264" s="1" t="str">
        <f t="shared" si="2689"/>
        <v>21:0802</v>
      </c>
      <c r="D18264" s="1" t="str">
        <f t="shared" si="2691"/>
        <v>21:0227</v>
      </c>
      <c r="E18264" t="s">
        <v>71128</v>
      </c>
      <c r="F18264" t="s">
        <v>71132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11684</v>
      </c>
      <c r="N18264">
        <v>598</v>
      </c>
      <c r="O18264" t="s">
        <v>21</v>
      </c>
      <c r="P18264" t="s">
        <v>22</v>
      </c>
      <c r="Q18264" t="s">
        <v>143</v>
      </c>
    </row>
    <row r="18265" spans="1:17" hidden="1" x14ac:dyDescent="0.25">
      <c r="A18265" t="s">
        <v>71133</v>
      </c>
      <c r="B18265" t="s">
        <v>71134</v>
      </c>
      <c r="C18265" s="1" t="str">
        <f t="shared" si="2689"/>
        <v>21:0802</v>
      </c>
      <c r="D18265" s="1" t="str">
        <f t="shared" si="2691"/>
        <v>21:0227</v>
      </c>
      <c r="E18265" t="s">
        <v>71135</v>
      </c>
      <c r="F18265" t="s">
        <v>71136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11651</v>
      </c>
      <c r="N18265">
        <v>599</v>
      </c>
      <c r="O18265" t="s">
        <v>21</v>
      </c>
      <c r="P18265" t="s">
        <v>356</v>
      </c>
      <c r="Q18265" t="s">
        <v>88</v>
      </c>
    </row>
    <row r="18266" spans="1:17" hidden="1" x14ac:dyDescent="0.25">
      <c r="A18266" t="s">
        <v>71137</v>
      </c>
      <c r="B18266" t="s">
        <v>71138</v>
      </c>
      <c r="C18266" s="1" t="str">
        <f t="shared" si="2689"/>
        <v>21:0802</v>
      </c>
      <c r="D18266" s="1" t="str">
        <f t="shared" si="2691"/>
        <v>21:0227</v>
      </c>
      <c r="E18266" t="s">
        <v>71139</v>
      </c>
      <c r="F18266" t="s">
        <v>71140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11660</v>
      </c>
      <c r="N18266">
        <v>600</v>
      </c>
      <c r="O18266" t="s">
        <v>76</v>
      </c>
      <c r="P18266" t="s">
        <v>22</v>
      </c>
      <c r="Q18266" t="s">
        <v>171</v>
      </c>
    </row>
    <row r="18267" spans="1:17" hidden="1" x14ac:dyDescent="0.25">
      <c r="A18267" t="s">
        <v>71141</v>
      </c>
      <c r="B18267" t="s">
        <v>71142</v>
      </c>
      <c r="C18267" s="1" t="str">
        <f t="shared" si="2689"/>
        <v>21:0802</v>
      </c>
      <c r="D18267" s="1" t="str">
        <f t="shared" si="2691"/>
        <v>21:0227</v>
      </c>
      <c r="E18267" t="s">
        <v>71143</v>
      </c>
      <c r="F18267" t="s">
        <v>71144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11665</v>
      </c>
      <c r="N18267">
        <v>601</v>
      </c>
      <c r="O18267" t="s">
        <v>21</v>
      </c>
      <c r="P18267" t="s">
        <v>583</v>
      </c>
      <c r="Q18267" t="s">
        <v>171</v>
      </c>
    </row>
    <row r="18268" spans="1:17" hidden="1" x14ac:dyDescent="0.25">
      <c r="A18268" t="s">
        <v>71145</v>
      </c>
      <c r="B18268" t="s">
        <v>71146</v>
      </c>
      <c r="C18268" s="1" t="str">
        <f t="shared" si="2689"/>
        <v>21:0802</v>
      </c>
      <c r="D18268" s="1" t="str">
        <f t="shared" si="2691"/>
        <v>21:0227</v>
      </c>
      <c r="E18268" t="s">
        <v>71147</v>
      </c>
      <c r="F18268" t="s">
        <v>71148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11670</v>
      </c>
      <c r="N18268">
        <v>602</v>
      </c>
      <c r="O18268" t="s">
        <v>244</v>
      </c>
      <c r="P18268" t="s">
        <v>2212</v>
      </c>
      <c r="Q18268" t="s">
        <v>2948</v>
      </c>
    </row>
    <row r="18269" spans="1:17" hidden="1" x14ac:dyDescent="0.25">
      <c r="A18269" t="s">
        <v>71149</v>
      </c>
      <c r="B18269" t="s">
        <v>71150</v>
      </c>
      <c r="C18269" s="1" t="str">
        <f t="shared" si="2689"/>
        <v>21:0802</v>
      </c>
      <c r="D18269" s="1" t="str">
        <f t="shared" si="2691"/>
        <v>21:0227</v>
      </c>
      <c r="E18269" t="s">
        <v>71151</v>
      </c>
      <c r="F18269" t="s">
        <v>71152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11675</v>
      </c>
      <c r="N18269">
        <v>603</v>
      </c>
      <c r="O18269" t="s">
        <v>21</v>
      </c>
      <c r="P18269" t="s">
        <v>356</v>
      </c>
      <c r="Q18269" t="s">
        <v>143</v>
      </c>
    </row>
    <row r="18270" spans="1:17" hidden="1" x14ac:dyDescent="0.25">
      <c r="A18270" t="s">
        <v>71153</v>
      </c>
      <c r="B18270" t="s">
        <v>71154</v>
      </c>
      <c r="C18270" s="1" t="str">
        <f t="shared" si="2689"/>
        <v>21:0802</v>
      </c>
      <c r="D18270" s="1" t="str">
        <f t="shared" si="2691"/>
        <v>21:0227</v>
      </c>
      <c r="E18270" t="s">
        <v>71155</v>
      </c>
      <c r="F18270" t="s">
        <v>71156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11689</v>
      </c>
      <c r="N18270">
        <v>604</v>
      </c>
      <c r="O18270" t="s">
        <v>21</v>
      </c>
      <c r="P18270" t="s">
        <v>356</v>
      </c>
      <c r="Q18270" t="s">
        <v>171</v>
      </c>
    </row>
    <row r="18271" spans="1:17" hidden="1" x14ac:dyDescent="0.25">
      <c r="A18271" t="s">
        <v>71157</v>
      </c>
      <c r="B18271" t="s">
        <v>71158</v>
      </c>
      <c r="C18271" s="1" t="str">
        <f t="shared" si="2689"/>
        <v>21:0802</v>
      </c>
      <c r="D18271" s="1" t="str">
        <f t="shared" si="2691"/>
        <v>21:0227</v>
      </c>
      <c r="E18271" t="s">
        <v>71159</v>
      </c>
      <c r="F18271" t="s">
        <v>71160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11694</v>
      </c>
      <c r="N18271">
        <v>605</v>
      </c>
      <c r="O18271" t="s">
        <v>21</v>
      </c>
      <c r="P18271" t="s">
        <v>356</v>
      </c>
      <c r="Q18271" t="s">
        <v>88</v>
      </c>
    </row>
    <row r="18272" spans="1:17" hidden="1" x14ac:dyDescent="0.25">
      <c r="A18272" t="s">
        <v>71161</v>
      </c>
      <c r="B18272" t="s">
        <v>71162</v>
      </c>
      <c r="C18272" s="1" t="str">
        <f t="shared" si="2689"/>
        <v>21:0802</v>
      </c>
      <c r="D18272" s="1" t="str">
        <f t="shared" si="2691"/>
        <v>21:0227</v>
      </c>
      <c r="E18272" t="s">
        <v>71163</v>
      </c>
      <c r="F18272" t="s">
        <v>71164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11700</v>
      </c>
      <c r="N18272">
        <v>606</v>
      </c>
      <c r="O18272" t="s">
        <v>21</v>
      </c>
      <c r="P18272" t="s">
        <v>1515</v>
      </c>
      <c r="Q18272" t="s">
        <v>52</v>
      </c>
    </row>
    <row r="18273" spans="1:17" hidden="1" x14ac:dyDescent="0.25">
      <c r="A18273" t="s">
        <v>71165</v>
      </c>
      <c r="B18273" t="s">
        <v>71166</v>
      </c>
      <c r="C18273" s="1" t="str">
        <f t="shared" si="2689"/>
        <v>21:0802</v>
      </c>
      <c r="D18273" s="1" t="str">
        <f t="shared" si="2691"/>
        <v>21:0227</v>
      </c>
      <c r="E18273" t="s">
        <v>71167</v>
      </c>
      <c r="F18273" t="s">
        <v>71168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11710</v>
      </c>
      <c r="N18273">
        <v>607</v>
      </c>
      <c r="O18273" t="s">
        <v>21</v>
      </c>
      <c r="P18273" t="s">
        <v>2212</v>
      </c>
      <c r="Q18273" t="s">
        <v>71</v>
      </c>
    </row>
    <row r="18274" spans="1:17" hidden="1" x14ac:dyDescent="0.25">
      <c r="A18274" t="s">
        <v>71169</v>
      </c>
      <c r="B18274" t="s">
        <v>71170</v>
      </c>
      <c r="C18274" s="1" t="str">
        <f t="shared" si="2689"/>
        <v>21:0802</v>
      </c>
      <c r="D18274" s="1" t="str">
        <f t="shared" si="2691"/>
        <v>21:0227</v>
      </c>
      <c r="E18274" t="s">
        <v>71171</v>
      </c>
      <c r="F18274" t="s">
        <v>71172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11715</v>
      </c>
      <c r="N18274">
        <v>608</v>
      </c>
      <c r="O18274" t="s">
        <v>21</v>
      </c>
      <c r="P18274" t="s">
        <v>1515</v>
      </c>
      <c r="Q18274" t="s">
        <v>93</v>
      </c>
    </row>
    <row r="18275" spans="1:17" hidden="1" x14ac:dyDescent="0.25">
      <c r="A18275" t="s">
        <v>71173</v>
      </c>
      <c r="B18275" t="s">
        <v>71174</v>
      </c>
      <c r="C18275" s="1" t="str">
        <f t="shared" si="2689"/>
        <v>21:0802</v>
      </c>
      <c r="D18275" s="1" t="str">
        <f t="shared" si="2691"/>
        <v>21:0227</v>
      </c>
      <c r="E18275" t="s">
        <v>71175</v>
      </c>
      <c r="F18275" t="s">
        <v>71176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11720</v>
      </c>
      <c r="N18275">
        <v>609</v>
      </c>
      <c r="O18275" t="s">
        <v>21</v>
      </c>
      <c r="P18275" t="s">
        <v>631</v>
      </c>
      <c r="Q18275" t="s">
        <v>143</v>
      </c>
    </row>
    <row r="18276" spans="1:17" hidden="1" x14ac:dyDescent="0.25">
      <c r="A18276" t="s">
        <v>71177</v>
      </c>
      <c r="B18276" t="s">
        <v>71178</v>
      </c>
      <c r="C18276" s="1" t="str">
        <f t="shared" si="2689"/>
        <v>21:0802</v>
      </c>
      <c r="D18276" s="1" t="str">
        <f t="shared" si="2691"/>
        <v>21:0227</v>
      </c>
      <c r="E18276" t="s">
        <v>71179</v>
      </c>
      <c r="F18276" t="s">
        <v>71180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11725</v>
      </c>
      <c r="N18276">
        <v>610</v>
      </c>
      <c r="O18276" t="s">
        <v>21</v>
      </c>
      <c r="P18276" t="s">
        <v>1515</v>
      </c>
      <c r="Q18276" t="s">
        <v>189</v>
      </c>
    </row>
    <row r="18277" spans="1:17" hidden="1" x14ac:dyDescent="0.25">
      <c r="A18277" t="s">
        <v>71181</v>
      </c>
      <c r="B18277" t="s">
        <v>71182</v>
      </c>
      <c r="C18277" s="1" t="str">
        <f t="shared" si="2689"/>
        <v>21:0802</v>
      </c>
      <c r="D18277" s="1" t="str">
        <f t="shared" si="2691"/>
        <v>21:0227</v>
      </c>
      <c r="E18277" t="s">
        <v>71183</v>
      </c>
      <c r="F18277" t="s">
        <v>71184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11730</v>
      </c>
      <c r="N18277">
        <v>611</v>
      </c>
      <c r="O18277" t="s">
        <v>370</v>
      </c>
      <c r="P18277" t="s">
        <v>3569</v>
      </c>
      <c r="Q18277" t="s">
        <v>215</v>
      </c>
    </row>
    <row r="18278" spans="1:17" hidden="1" x14ac:dyDescent="0.25">
      <c r="A18278" t="s">
        <v>71185</v>
      </c>
      <c r="B18278" t="s">
        <v>71186</v>
      </c>
      <c r="C18278" s="1" t="str">
        <f t="shared" si="2689"/>
        <v>21:0802</v>
      </c>
      <c r="D18278" s="1" t="str">
        <f t="shared" si="2691"/>
        <v>21:0227</v>
      </c>
      <c r="E18278" t="s">
        <v>71187</v>
      </c>
      <c r="F18278" t="s">
        <v>71188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12803</v>
      </c>
      <c r="N18278">
        <v>612</v>
      </c>
      <c r="O18278" t="s">
        <v>3419</v>
      </c>
      <c r="P18278" t="s">
        <v>2212</v>
      </c>
      <c r="Q18278" t="s">
        <v>52</v>
      </c>
    </row>
    <row r="18279" spans="1:17" hidden="1" x14ac:dyDescent="0.25">
      <c r="A18279" t="s">
        <v>71189</v>
      </c>
      <c r="B18279" t="s">
        <v>71190</v>
      </c>
      <c r="C18279" s="1" t="str">
        <f t="shared" si="2689"/>
        <v>21:0802</v>
      </c>
      <c r="D18279" s="1" t="str">
        <f t="shared" si="2691"/>
        <v>21:0227</v>
      </c>
      <c r="E18279" t="s">
        <v>71191</v>
      </c>
      <c r="F18279" t="s">
        <v>71192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11641</v>
      </c>
      <c r="N18279">
        <v>613</v>
      </c>
      <c r="O18279" t="s">
        <v>1247</v>
      </c>
      <c r="P18279" t="s">
        <v>22</v>
      </c>
      <c r="Q18279" t="s">
        <v>215</v>
      </c>
    </row>
    <row r="18280" spans="1:17" hidden="1" x14ac:dyDescent="0.25">
      <c r="A18280" t="s">
        <v>71193</v>
      </c>
      <c r="B18280" t="s">
        <v>71194</v>
      </c>
      <c r="C18280" s="1" t="str">
        <f t="shared" si="2689"/>
        <v>21:0802</v>
      </c>
      <c r="D18280" s="1" t="str">
        <f t="shared" si="2691"/>
        <v>21:0227</v>
      </c>
      <c r="E18280" t="s">
        <v>71195</v>
      </c>
      <c r="F18280" t="s">
        <v>71196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11646</v>
      </c>
      <c r="N18280">
        <v>614</v>
      </c>
      <c r="O18280" t="s">
        <v>2129</v>
      </c>
      <c r="P18280" t="s">
        <v>2212</v>
      </c>
      <c r="Q18280" t="s">
        <v>93</v>
      </c>
    </row>
    <row r="18281" spans="1:17" hidden="1" x14ac:dyDescent="0.25">
      <c r="A18281" t="s">
        <v>71197</v>
      </c>
      <c r="B18281" t="s">
        <v>71198</v>
      </c>
      <c r="C18281" s="1" t="str">
        <f t="shared" si="2689"/>
        <v>21:0802</v>
      </c>
      <c r="D18281" s="1" t="str">
        <f t="shared" si="2691"/>
        <v>21:0227</v>
      </c>
      <c r="E18281" t="s">
        <v>71199</v>
      </c>
      <c r="F18281" t="s">
        <v>71200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11651</v>
      </c>
      <c r="N18281">
        <v>615</v>
      </c>
      <c r="O18281" t="s">
        <v>21</v>
      </c>
      <c r="P18281" t="s">
        <v>391</v>
      </c>
      <c r="Q18281" t="s">
        <v>52</v>
      </c>
    </row>
    <row r="18282" spans="1:17" hidden="1" x14ac:dyDescent="0.25">
      <c r="A18282" t="s">
        <v>71201</v>
      </c>
      <c r="B18282" t="s">
        <v>71202</v>
      </c>
      <c r="C18282" s="1" t="str">
        <f t="shared" si="2689"/>
        <v>21:0802</v>
      </c>
      <c r="D18282" s="1" t="str">
        <f t="shared" si="2691"/>
        <v>21:0227</v>
      </c>
      <c r="E18282" t="s">
        <v>71203</v>
      </c>
      <c r="F18282" t="s">
        <v>71204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11660</v>
      </c>
      <c r="N18282">
        <v>616</v>
      </c>
      <c r="O18282" t="s">
        <v>311</v>
      </c>
      <c r="P18282" t="s">
        <v>2212</v>
      </c>
      <c r="Q18282" t="s">
        <v>189</v>
      </c>
    </row>
    <row r="18283" spans="1:17" hidden="1" x14ac:dyDescent="0.25">
      <c r="A18283" t="s">
        <v>71205</v>
      </c>
      <c r="B18283" t="s">
        <v>71206</v>
      </c>
      <c r="C18283" s="1" t="str">
        <f t="shared" si="2689"/>
        <v>21:0802</v>
      </c>
      <c r="D18283" s="1" t="str">
        <f t="shared" si="2691"/>
        <v>21:0227</v>
      </c>
      <c r="E18283" t="s">
        <v>71207</v>
      </c>
      <c r="F18283" t="s">
        <v>71208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11665</v>
      </c>
      <c r="N18283">
        <v>617</v>
      </c>
      <c r="O18283" t="s">
        <v>21</v>
      </c>
      <c r="P18283" t="s">
        <v>2943</v>
      </c>
      <c r="Q18283" t="s">
        <v>171</v>
      </c>
    </row>
    <row r="18284" spans="1:17" hidden="1" x14ac:dyDescent="0.25">
      <c r="A18284" t="s">
        <v>71209</v>
      </c>
      <c r="B18284" t="s">
        <v>71210</v>
      </c>
      <c r="C18284" s="1" t="str">
        <f t="shared" si="2689"/>
        <v>21:0802</v>
      </c>
      <c r="D18284" s="1" t="str">
        <f t="shared" si="2691"/>
        <v>21:0227</v>
      </c>
      <c r="E18284" t="s">
        <v>71211</v>
      </c>
      <c r="F18284" t="s">
        <v>71212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11670</v>
      </c>
      <c r="N18284">
        <v>618</v>
      </c>
      <c r="O18284" t="s">
        <v>220</v>
      </c>
      <c r="P18284" t="s">
        <v>2943</v>
      </c>
      <c r="Q18284" t="s">
        <v>215</v>
      </c>
    </row>
    <row r="18285" spans="1:17" hidden="1" x14ac:dyDescent="0.25">
      <c r="A18285" t="s">
        <v>71213</v>
      </c>
      <c r="B18285" t="s">
        <v>71214</v>
      </c>
      <c r="C18285" s="1" t="str">
        <f t="shared" si="2689"/>
        <v>21:0802</v>
      </c>
      <c r="D18285" s="1" t="str">
        <f t="shared" si="2691"/>
        <v>21:0227</v>
      </c>
      <c r="E18285" t="s">
        <v>71215</v>
      </c>
      <c r="F18285" t="s">
        <v>71216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11675</v>
      </c>
      <c r="N18285">
        <v>619</v>
      </c>
      <c r="O18285" t="s">
        <v>21</v>
      </c>
      <c r="P18285" t="s">
        <v>397</v>
      </c>
      <c r="Q18285" t="s">
        <v>138</v>
      </c>
    </row>
    <row r="18286" spans="1:17" hidden="1" x14ac:dyDescent="0.25">
      <c r="A18286" t="s">
        <v>71217</v>
      </c>
      <c r="B18286" t="s">
        <v>71218</v>
      </c>
      <c r="C18286" s="1" t="str">
        <f t="shared" si="2689"/>
        <v>21:0802</v>
      </c>
      <c r="D18286" s="1" t="str">
        <f t="shared" si="2691"/>
        <v>21:0227</v>
      </c>
      <c r="E18286" t="s">
        <v>71219</v>
      </c>
      <c r="F18286" t="s">
        <v>71220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11689</v>
      </c>
      <c r="N18286">
        <v>620</v>
      </c>
      <c r="O18286" t="s">
        <v>1597</v>
      </c>
      <c r="P18286" t="s">
        <v>4464</v>
      </c>
      <c r="Q18286" t="s">
        <v>171</v>
      </c>
    </row>
    <row r="18287" spans="1:17" hidden="1" x14ac:dyDescent="0.25">
      <c r="A18287" t="s">
        <v>71221</v>
      </c>
      <c r="B18287" t="s">
        <v>71222</v>
      </c>
      <c r="C18287" s="1" t="str">
        <f t="shared" si="2689"/>
        <v>21:0802</v>
      </c>
      <c r="D18287" s="1" t="str">
        <f t="shared" si="2691"/>
        <v>21:0227</v>
      </c>
      <c r="E18287" t="s">
        <v>71223</v>
      </c>
      <c r="F18287" t="s">
        <v>71224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11680</v>
      </c>
      <c r="N18287">
        <v>621</v>
      </c>
      <c r="O18287" t="s">
        <v>113</v>
      </c>
      <c r="P18287" t="s">
        <v>6664</v>
      </c>
      <c r="Q18287" t="s">
        <v>189</v>
      </c>
    </row>
    <row r="18288" spans="1:17" hidden="1" x14ac:dyDescent="0.25">
      <c r="A18288" t="s">
        <v>71225</v>
      </c>
      <c r="B18288" t="s">
        <v>71226</v>
      </c>
      <c r="C18288" s="1" t="str">
        <f t="shared" si="2689"/>
        <v>21:0802</v>
      </c>
      <c r="D18288" s="1" t="str">
        <f t="shared" si="2691"/>
        <v>21:0227</v>
      </c>
      <c r="E18288" t="s">
        <v>71223</v>
      </c>
      <c r="F18288" t="s">
        <v>71227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11684</v>
      </c>
      <c r="N18288">
        <v>622</v>
      </c>
      <c r="O18288" t="s">
        <v>220</v>
      </c>
      <c r="P18288" t="s">
        <v>16918</v>
      </c>
      <c r="Q18288" t="s">
        <v>149</v>
      </c>
    </row>
    <row r="18289" spans="1:17" hidden="1" x14ac:dyDescent="0.25">
      <c r="A18289" t="s">
        <v>71228</v>
      </c>
      <c r="B18289" t="s">
        <v>71229</v>
      </c>
      <c r="C18289" s="1" t="str">
        <f t="shared" si="2689"/>
        <v>21:0802</v>
      </c>
      <c r="D18289" s="1" t="str">
        <f t="shared" si="2691"/>
        <v>21:0227</v>
      </c>
      <c r="E18289" t="s">
        <v>71230</v>
      </c>
      <c r="F18289" t="s">
        <v>71231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11694</v>
      </c>
      <c r="N18289">
        <v>623</v>
      </c>
      <c r="O18289" t="s">
        <v>2120</v>
      </c>
      <c r="P18289" t="s">
        <v>2943</v>
      </c>
      <c r="Q18289" t="s">
        <v>93</v>
      </c>
    </row>
    <row r="18290" spans="1:17" hidden="1" x14ac:dyDescent="0.25">
      <c r="A18290" t="s">
        <v>71232</v>
      </c>
      <c r="B18290" t="s">
        <v>71233</v>
      </c>
      <c r="C18290" s="1" t="str">
        <f t="shared" si="2689"/>
        <v>21:0802</v>
      </c>
      <c r="D18290" s="1" t="str">
        <f t="shared" si="2691"/>
        <v>21:0227</v>
      </c>
      <c r="E18290" t="s">
        <v>71234</v>
      </c>
      <c r="F18290" t="s">
        <v>71235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11700</v>
      </c>
      <c r="N18290">
        <v>624</v>
      </c>
      <c r="O18290" t="s">
        <v>6252</v>
      </c>
      <c r="P18290" t="s">
        <v>1598</v>
      </c>
      <c r="Q18290" t="s">
        <v>215</v>
      </c>
    </row>
    <row r="18291" spans="1:17" hidden="1" x14ac:dyDescent="0.25">
      <c r="A18291" t="s">
        <v>71236</v>
      </c>
      <c r="B18291" t="s">
        <v>71237</v>
      </c>
      <c r="C18291" s="1" t="str">
        <f t="shared" si="2689"/>
        <v>21:0802</v>
      </c>
      <c r="D18291" s="1" t="str">
        <f t="shared" si="2691"/>
        <v>21:0227</v>
      </c>
      <c r="E18291" t="s">
        <v>71238</v>
      </c>
      <c r="F18291" t="s">
        <v>71239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11710</v>
      </c>
      <c r="N18291">
        <v>625</v>
      </c>
      <c r="O18291" t="s">
        <v>158</v>
      </c>
      <c r="P18291" t="s">
        <v>391</v>
      </c>
      <c r="Q18291" t="s">
        <v>215</v>
      </c>
    </row>
    <row r="18292" spans="1:17" hidden="1" x14ac:dyDescent="0.25">
      <c r="A18292" t="s">
        <v>71240</v>
      </c>
      <c r="B18292" t="s">
        <v>71241</v>
      </c>
      <c r="C18292" s="1" t="str">
        <f t="shared" si="2689"/>
        <v>21:0802</v>
      </c>
      <c r="D18292" s="1" t="str">
        <f t="shared" si="2691"/>
        <v>21:0227</v>
      </c>
      <c r="E18292" t="s">
        <v>71242</v>
      </c>
      <c r="F18292" t="s">
        <v>71243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11715</v>
      </c>
      <c r="N18292">
        <v>626</v>
      </c>
      <c r="O18292" t="s">
        <v>370</v>
      </c>
      <c r="P18292" t="s">
        <v>2943</v>
      </c>
      <c r="Q18292" t="s">
        <v>46</v>
      </c>
    </row>
    <row r="18293" spans="1:17" hidden="1" x14ac:dyDescent="0.25">
      <c r="A18293" t="s">
        <v>71244</v>
      </c>
      <c r="B18293" t="s">
        <v>71245</v>
      </c>
      <c r="C18293" s="1" t="str">
        <f t="shared" si="2689"/>
        <v>21:0802</v>
      </c>
      <c r="D18293" s="1" t="str">
        <f t="shared" ref="D18293:D18327" si="2692">HYPERLINK("http://geochem.nrcan.gc.ca/cdogs/content/svy/svy210225_e.htm", "21:0225")</f>
        <v>21:0225</v>
      </c>
      <c r="E18293" t="s">
        <v>71246</v>
      </c>
      <c r="F18293" t="s">
        <v>71247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11720</v>
      </c>
      <c r="N18293">
        <v>627</v>
      </c>
      <c r="O18293" t="s">
        <v>21</v>
      </c>
      <c r="P18293" t="s">
        <v>2943</v>
      </c>
      <c r="Q18293" t="s">
        <v>46</v>
      </c>
    </row>
    <row r="18294" spans="1:17" hidden="1" x14ac:dyDescent="0.25">
      <c r="A18294" t="s">
        <v>71248</v>
      </c>
      <c r="B18294" t="s">
        <v>71249</v>
      </c>
      <c r="C18294" s="1" t="str">
        <f t="shared" si="2689"/>
        <v>21:0802</v>
      </c>
      <c r="D18294" s="1" t="str">
        <f t="shared" si="2692"/>
        <v>21:0225</v>
      </c>
      <c r="E18294" t="s">
        <v>71250</v>
      </c>
      <c r="F18294" t="s">
        <v>71251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11725</v>
      </c>
      <c r="N18294">
        <v>628</v>
      </c>
      <c r="O18294" t="s">
        <v>21</v>
      </c>
      <c r="P18294" t="s">
        <v>397</v>
      </c>
      <c r="Q18294" t="s">
        <v>46</v>
      </c>
    </row>
    <row r="18295" spans="1:17" hidden="1" x14ac:dyDescent="0.25">
      <c r="A18295" t="s">
        <v>71252</v>
      </c>
      <c r="B18295" t="s">
        <v>71253</v>
      </c>
      <c r="C18295" s="1" t="str">
        <f t="shared" si="2689"/>
        <v>21:0802</v>
      </c>
      <c r="D18295" s="1" t="str">
        <f t="shared" si="2692"/>
        <v>21:0225</v>
      </c>
      <c r="E18295" t="s">
        <v>71254</v>
      </c>
      <c r="F18295" t="s">
        <v>71255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11730</v>
      </c>
      <c r="N18295">
        <v>629</v>
      </c>
      <c r="O18295" t="s">
        <v>21</v>
      </c>
      <c r="P18295" t="s">
        <v>45</v>
      </c>
      <c r="Q18295" t="s">
        <v>103</v>
      </c>
    </row>
    <row r="18296" spans="1:17" hidden="1" x14ac:dyDescent="0.25">
      <c r="A18296" t="s">
        <v>71256</v>
      </c>
      <c r="B18296" t="s">
        <v>71257</v>
      </c>
      <c r="C18296" s="1" t="str">
        <f t="shared" si="2689"/>
        <v>21:0802</v>
      </c>
      <c r="D18296" s="1" t="str">
        <f t="shared" si="2692"/>
        <v>21:0225</v>
      </c>
      <c r="E18296" t="s">
        <v>71258</v>
      </c>
      <c r="F18296" t="s">
        <v>71259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12803</v>
      </c>
      <c r="N18296">
        <v>630</v>
      </c>
      <c r="O18296" t="s">
        <v>21</v>
      </c>
      <c r="P18296" t="s">
        <v>22</v>
      </c>
      <c r="Q18296" t="s">
        <v>198</v>
      </c>
    </row>
    <row r="18297" spans="1:17" hidden="1" x14ac:dyDescent="0.25">
      <c r="A18297" t="s">
        <v>71260</v>
      </c>
      <c r="B18297" t="s">
        <v>71261</v>
      </c>
      <c r="C18297" s="1" t="str">
        <f t="shared" si="2689"/>
        <v>21:0802</v>
      </c>
      <c r="D18297" s="1" t="str">
        <f t="shared" si="2692"/>
        <v>21:0225</v>
      </c>
      <c r="E18297" t="s">
        <v>71262</v>
      </c>
      <c r="F18297" t="s">
        <v>71263</v>
      </c>
      <c r="H18297">
        <v>45.071467699999999</v>
      </c>
      <c r="I18297">
        <v>-66.907245799999998</v>
      </c>
      <c r="J18297" s="1" t="str">
        <f t="shared" ref="J18297:J18360" si="2693">HYPERLINK("http://geochem.nrcan.gc.ca/cdogs/content/kwd/kwd020018_e.htm", "Fluid (stream)")</f>
        <v>Fluid (stream)</v>
      </c>
      <c r="K18297" s="1" t="str">
        <f t="shared" ref="K18297:K18360" si="2694">HYPERLINK("http://geochem.nrcan.gc.ca/cdogs/content/kwd/kwd080007_e.htm", "Untreated Water")</f>
        <v>Untreated Water</v>
      </c>
      <c r="L18297">
        <v>36</v>
      </c>
      <c r="M18297" t="s">
        <v>11641</v>
      </c>
      <c r="N18297">
        <v>631</v>
      </c>
      <c r="O18297" t="s">
        <v>21</v>
      </c>
      <c r="P18297" t="s">
        <v>356</v>
      </c>
      <c r="Q18297" t="s">
        <v>143</v>
      </c>
    </row>
    <row r="18298" spans="1:17" hidden="1" x14ac:dyDescent="0.25">
      <c r="A18298" t="s">
        <v>71264</v>
      </c>
      <c r="B18298" t="s">
        <v>71265</v>
      </c>
      <c r="C18298" s="1" t="str">
        <f t="shared" si="2689"/>
        <v>21:0802</v>
      </c>
      <c r="D18298" s="1" t="str">
        <f t="shared" si="2692"/>
        <v>21:0225</v>
      </c>
      <c r="E18298" t="s">
        <v>71266</v>
      </c>
      <c r="F18298" t="s">
        <v>71267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11680</v>
      </c>
      <c r="N18298">
        <v>632</v>
      </c>
      <c r="O18298" t="s">
        <v>21</v>
      </c>
      <c r="P18298" t="s">
        <v>45</v>
      </c>
      <c r="Q18298" t="s">
        <v>88</v>
      </c>
    </row>
    <row r="18299" spans="1:17" hidden="1" x14ac:dyDescent="0.25">
      <c r="A18299" t="s">
        <v>71268</v>
      </c>
      <c r="B18299" t="s">
        <v>71269</v>
      </c>
      <c r="C18299" s="1" t="str">
        <f t="shared" si="2689"/>
        <v>21:0802</v>
      </c>
      <c r="D18299" s="1" t="str">
        <f t="shared" si="2692"/>
        <v>21:0225</v>
      </c>
      <c r="E18299" t="s">
        <v>71266</v>
      </c>
      <c r="F18299" t="s">
        <v>71270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11684</v>
      </c>
      <c r="N18299">
        <v>633</v>
      </c>
      <c r="O18299" t="s">
        <v>21</v>
      </c>
      <c r="P18299" t="s">
        <v>45</v>
      </c>
      <c r="Q18299" t="s">
        <v>88</v>
      </c>
    </row>
    <row r="18300" spans="1:17" hidden="1" x14ac:dyDescent="0.25">
      <c r="A18300" t="s">
        <v>71271</v>
      </c>
      <c r="B18300" t="s">
        <v>71272</v>
      </c>
      <c r="C18300" s="1" t="str">
        <f t="shared" si="2689"/>
        <v>21:0802</v>
      </c>
      <c r="D18300" s="1" t="str">
        <f t="shared" si="2692"/>
        <v>21:0225</v>
      </c>
      <c r="E18300" t="s">
        <v>71273</v>
      </c>
      <c r="F18300" t="s">
        <v>71274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11646</v>
      </c>
      <c r="N18300">
        <v>634</v>
      </c>
      <c r="O18300" t="s">
        <v>21</v>
      </c>
      <c r="P18300" t="s">
        <v>45</v>
      </c>
      <c r="Q18300" t="s">
        <v>215</v>
      </c>
    </row>
    <row r="18301" spans="1:17" hidden="1" x14ac:dyDescent="0.25">
      <c r="A18301" t="s">
        <v>71275</v>
      </c>
      <c r="B18301" t="s">
        <v>71276</v>
      </c>
      <c r="C18301" s="1" t="str">
        <f t="shared" si="2689"/>
        <v>21:0802</v>
      </c>
      <c r="D18301" s="1" t="str">
        <f t="shared" si="2692"/>
        <v>21:0225</v>
      </c>
      <c r="E18301" t="s">
        <v>71277</v>
      </c>
      <c r="F18301" t="s">
        <v>71278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11651</v>
      </c>
      <c r="N18301">
        <v>635</v>
      </c>
      <c r="O18301" t="s">
        <v>21</v>
      </c>
      <c r="P18301" t="s">
        <v>87</v>
      </c>
      <c r="Q18301" t="s">
        <v>71</v>
      </c>
    </row>
    <row r="18302" spans="1:17" hidden="1" x14ac:dyDescent="0.25">
      <c r="A18302" t="s">
        <v>71279</v>
      </c>
      <c r="B18302" t="s">
        <v>71280</v>
      </c>
      <c r="C18302" s="1" t="str">
        <f t="shared" si="2689"/>
        <v>21:0802</v>
      </c>
      <c r="D18302" s="1" t="str">
        <f t="shared" si="2692"/>
        <v>21:0225</v>
      </c>
      <c r="E18302" t="s">
        <v>71281</v>
      </c>
      <c r="F18302" t="s">
        <v>71282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11660</v>
      </c>
      <c r="N18302">
        <v>636</v>
      </c>
      <c r="O18302" t="s">
        <v>21</v>
      </c>
      <c r="P18302" t="s">
        <v>87</v>
      </c>
      <c r="Q18302" t="s">
        <v>215</v>
      </c>
    </row>
    <row r="18303" spans="1:17" hidden="1" x14ac:dyDescent="0.25">
      <c r="A18303" t="s">
        <v>71283</v>
      </c>
      <c r="B18303" t="s">
        <v>71284</v>
      </c>
      <c r="C18303" s="1" t="str">
        <f t="shared" si="2689"/>
        <v>21:0802</v>
      </c>
      <c r="D18303" s="1" t="str">
        <f t="shared" si="2692"/>
        <v>21:0225</v>
      </c>
      <c r="E18303" t="s">
        <v>71285</v>
      </c>
      <c r="F18303" t="s">
        <v>71286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11665</v>
      </c>
      <c r="N18303">
        <v>637</v>
      </c>
      <c r="O18303" t="s">
        <v>21</v>
      </c>
      <c r="P18303" t="s">
        <v>45</v>
      </c>
      <c r="Q18303" t="s">
        <v>88</v>
      </c>
    </row>
    <row r="18304" spans="1:17" hidden="1" x14ac:dyDescent="0.25">
      <c r="A18304" t="s">
        <v>71287</v>
      </c>
      <c r="B18304" t="s">
        <v>71288</v>
      </c>
      <c r="C18304" s="1" t="str">
        <f t="shared" si="2689"/>
        <v>21:0802</v>
      </c>
      <c r="D18304" s="1" t="str">
        <f t="shared" si="2692"/>
        <v>21:0225</v>
      </c>
      <c r="E18304" t="s">
        <v>71289</v>
      </c>
      <c r="F18304" t="s">
        <v>71290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11670</v>
      </c>
      <c r="N18304">
        <v>638</v>
      </c>
      <c r="O18304" t="s">
        <v>21</v>
      </c>
      <c r="P18304" t="s">
        <v>45</v>
      </c>
      <c r="Q18304" t="s">
        <v>103</v>
      </c>
    </row>
    <row r="18305" spans="1:17" hidden="1" x14ac:dyDescent="0.25">
      <c r="A18305" t="s">
        <v>71291</v>
      </c>
      <c r="B18305" t="s">
        <v>71292</v>
      </c>
      <c r="C18305" s="1" t="str">
        <f t="shared" si="2689"/>
        <v>21:0802</v>
      </c>
      <c r="D18305" s="1" t="str">
        <f t="shared" si="2692"/>
        <v>21:0225</v>
      </c>
      <c r="E18305" t="s">
        <v>71293</v>
      </c>
      <c r="F18305" t="s">
        <v>71294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11675</v>
      </c>
      <c r="N18305">
        <v>639</v>
      </c>
      <c r="O18305" t="s">
        <v>21</v>
      </c>
      <c r="P18305" t="s">
        <v>356</v>
      </c>
      <c r="Q18305" t="s">
        <v>52</v>
      </c>
    </row>
    <row r="18306" spans="1:17" hidden="1" x14ac:dyDescent="0.25">
      <c r="A18306" t="s">
        <v>71295</v>
      </c>
      <c r="B18306" t="s">
        <v>71296</v>
      </c>
      <c r="C18306" s="1" t="str">
        <f t="shared" si="2689"/>
        <v>21:0802</v>
      </c>
      <c r="D18306" s="1" t="str">
        <f t="shared" si="2692"/>
        <v>21:0225</v>
      </c>
      <c r="E18306" t="s">
        <v>71297</v>
      </c>
      <c r="F18306" t="s">
        <v>71298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11689</v>
      </c>
      <c r="N18306">
        <v>640</v>
      </c>
      <c r="O18306" t="s">
        <v>21</v>
      </c>
      <c r="P18306" t="s">
        <v>22</v>
      </c>
      <c r="Q18306" t="s">
        <v>198</v>
      </c>
    </row>
    <row r="18307" spans="1:17" hidden="1" x14ac:dyDescent="0.25">
      <c r="A18307" t="s">
        <v>71299</v>
      </c>
      <c r="B18307" t="s">
        <v>71300</v>
      </c>
      <c r="C18307" s="1" t="str">
        <f t="shared" ref="C18307:C18370" si="2695">HYPERLINK("http://geochem.nrcan.gc.ca/cdogs/content/bdl/bdl210802_e.htm", "21:0802")</f>
        <v>21:0802</v>
      </c>
      <c r="D18307" s="1" t="str">
        <f t="shared" si="2692"/>
        <v>21:0225</v>
      </c>
      <c r="E18307" t="s">
        <v>71301</v>
      </c>
      <c r="F18307" t="s">
        <v>71302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11694</v>
      </c>
      <c r="N18307">
        <v>641</v>
      </c>
      <c r="O18307" t="s">
        <v>21</v>
      </c>
      <c r="P18307" t="s">
        <v>583</v>
      </c>
      <c r="Q18307" t="s">
        <v>198</v>
      </c>
    </row>
    <row r="18308" spans="1:17" hidden="1" x14ac:dyDescent="0.25">
      <c r="A18308" t="s">
        <v>71303</v>
      </c>
      <c r="B18308" t="s">
        <v>71304</v>
      </c>
      <c r="C18308" s="1" t="str">
        <f t="shared" si="2695"/>
        <v>21:0802</v>
      </c>
      <c r="D18308" s="1" t="str">
        <f t="shared" si="2692"/>
        <v>21:0225</v>
      </c>
      <c r="E18308" t="s">
        <v>71305</v>
      </c>
      <c r="F18308" t="s">
        <v>71306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11700</v>
      </c>
      <c r="N18308">
        <v>642</v>
      </c>
      <c r="O18308" t="s">
        <v>21</v>
      </c>
      <c r="P18308" t="s">
        <v>397</v>
      </c>
      <c r="Q18308" t="s">
        <v>46</v>
      </c>
    </row>
    <row r="18309" spans="1:17" hidden="1" x14ac:dyDescent="0.25">
      <c r="A18309" t="s">
        <v>71307</v>
      </c>
      <c r="B18309" t="s">
        <v>71308</v>
      </c>
      <c r="C18309" s="1" t="str">
        <f t="shared" si="2695"/>
        <v>21:0802</v>
      </c>
      <c r="D18309" s="1" t="str">
        <f t="shared" si="2692"/>
        <v>21:0225</v>
      </c>
      <c r="E18309" t="s">
        <v>71309</v>
      </c>
      <c r="F18309" t="s">
        <v>71310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11710</v>
      </c>
      <c r="N18309">
        <v>643</v>
      </c>
      <c r="O18309" t="s">
        <v>21</v>
      </c>
      <c r="P18309" t="s">
        <v>583</v>
      </c>
      <c r="Q18309" t="s">
        <v>93</v>
      </c>
    </row>
    <row r="18310" spans="1:17" hidden="1" x14ac:dyDescent="0.25">
      <c r="A18310" t="s">
        <v>71311</v>
      </c>
      <c r="B18310" t="s">
        <v>71312</v>
      </c>
      <c r="C18310" s="1" t="str">
        <f t="shared" si="2695"/>
        <v>21:0802</v>
      </c>
      <c r="D18310" s="1" t="str">
        <f t="shared" si="2692"/>
        <v>21:0225</v>
      </c>
      <c r="E18310" t="s">
        <v>71313</v>
      </c>
      <c r="F18310" t="s">
        <v>71314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11715</v>
      </c>
      <c r="N18310">
        <v>644</v>
      </c>
      <c r="O18310" t="s">
        <v>1247</v>
      </c>
      <c r="P18310" t="s">
        <v>45</v>
      </c>
      <c r="Q18310" t="s">
        <v>198</v>
      </c>
    </row>
    <row r="18311" spans="1:17" hidden="1" x14ac:dyDescent="0.25">
      <c r="A18311" t="s">
        <v>71315</v>
      </c>
      <c r="B18311" t="s">
        <v>71316</v>
      </c>
      <c r="C18311" s="1" t="str">
        <f t="shared" si="2695"/>
        <v>21:0802</v>
      </c>
      <c r="D18311" s="1" t="str">
        <f t="shared" si="2692"/>
        <v>21:0225</v>
      </c>
      <c r="E18311" t="s">
        <v>71317</v>
      </c>
      <c r="F18311" t="s">
        <v>71318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11720</v>
      </c>
      <c r="N18311">
        <v>645</v>
      </c>
      <c r="O18311" t="s">
        <v>64</v>
      </c>
      <c r="P18311" t="s">
        <v>356</v>
      </c>
      <c r="Q18311" t="s">
        <v>23</v>
      </c>
    </row>
    <row r="18312" spans="1:17" hidden="1" x14ac:dyDescent="0.25">
      <c r="A18312" t="s">
        <v>71319</v>
      </c>
      <c r="B18312" t="s">
        <v>71320</v>
      </c>
      <c r="C18312" s="1" t="str">
        <f t="shared" si="2695"/>
        <v>21:0802</v>
      </c>
      <c r="D18312" s="1" t="str">
        <f t="shared" si="2692"/>
        <v>21:0225</v>
      </c>
      <c r="E18312" t="s">
        <v>71321</v>
      </c>
      <c r="F18312" t="s">
        <v>71322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11725</v>
      </c>
      <c r="N18312">
        <v>646</v>
      </c>
      <c r="O18312" t="s">
        <v>21</v>
      </c>
      <c r="P18312" t="s">
        <v>1515</v>
      </c>
      <c r="Q18312" t="s">
        <v>103</v>
      </c>
    </row>
    <row r="18313" spans="1:17" hidden="1" x14ac:dyDescent="0.25">
      <c r="A18313" t="s">
        <v>71323</v>
      </c>
      <c r="B18313" t="s">
        <v>71324</v>
      </c>
      <c r="C18313" s="1" t="str">
        <f t="shared" si="2695"/>
        <v>21:0802</v>
      </c>
      <c r="D18313" s="1" t="str">
        <f t="shared" si="2692"/>
        <v>21:0225</v>
      </c>
      <c r="E18313" t="s">
        <v>71325</v>
      </c>
      <c r="F18313" t="s">
        <v>71326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11730</v>
      </c>
      <c r="N18313">
        <v>647</v>
      </c>
      <c r="O18313" t="s">
        <v>21</v>
      </c>
      <c r="P18313" t="s">
        <v>2212</v>
      </c>
      <c r="Q18313" t="s">
        <v>29</v>
      </c>
    </row>
    <row r="18314" spans="1:17" hidden="1" x14ac:dyDescent="0.25">
      <c r="A18314" t="s">
        <v>71327</v>
      </c>
      <c r="B18314" t="s">
        <v>71328</v>
      </c>
      <c r="C18314" s="1" t="str">
        <f t="shared" si="2695"/>
        <v>21:0802</v>
      </c>
      <c r="D18314" s="1" t="str">
        <f t="shared" si="2692"/>
        <v>21:0225</v>
      </c>
      <c r="E18314" t="s">
        <v>71329</v>
      </c>
      <c r="F18314" t="s">
        <v>71330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12803</v>
      </c>
      <c r="N18314">
        <v>648</v>
      </c>
      <c r="O18314" t="s">
        <v>21</v>
      </c>
      <c r="P18314" t="s">
        <v>1515</v>
      </c>
      <c r="Q18314" t="s">
        <v>46</v>
      </c>
    </row>
    <row r="18315" spans="1:17" hidden="1" x14ac:dyDescent="0.25">
      <c r="A18315" t="s">
        <v>71331</v>
      </c>
      <c r="B18315" t="s">
        <v>71332</v>
      </c>
      <c r="C18315" s="1" t="str">
        <f t="shared" si="2695"/>
        <v>21:0802</v>
      </c>
      <c r="D18315" s="1" t="str">
        <f t="shared" si="2692"/>
        <v>21:0225</v>
      </c>
      <c r="E18315" t="s">
        <v>71333</v>
      </c>
      <c r="F18315" t="s">
        <v>71334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11680</v>
      </c>
      <c r="N18315">
        <v>649</v>
      </c>
      <c r="O18315" t="s">
        <v>2379</v>
      </c>
      <c r="P18315" t="s">
        <v>87</v>
      </c>
      <c r="Q18315" t="s">
        <v>52</v>
      </c>
    </row>
    <row r="18316" spans="1:17" hidden="1" x14ac:dyDescent="0.25">
      <c r="A18316" t="s">
        <v>71335</v>
      </c>
      <c r="B18316" t="s">
        <v>71336</v>
      </c>
      <c r="C18316" s="1" t="str">
        <f t="shared" si="2695"/>
        <v>21:0802</v>
      </c>
      <c r="D18316" s="1" t="str">
        <f t="shared" si="2692"/>
        <v>21:0225</v>
      </c>
      <c r="E18316" t="s">
        <v>71333</v>
      </c>
      <c r="F18316" t="s">
        <v>71337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11684</v>
      </c>
      <c r="N18316">
        <v>650</v>
      </c>
      <c r="O18316" t="s">
        <v>1771</v>
      </c>
      <c r="P18316" t="s">
        <v>87</v>
      </c>
      <c r="Q18316" t="s">
        <v>138</v>
      </c>
    </row>
    <row r="18317" spans="1:17" hidden="1" x14ac:dyDescent="0.25">
      <c r="A18317" t="s">
        <v>71338</v>
      </c>
      <c r="B18317" t="s">
        <v>71339</v>
      </c>
      <c r="C18317" s="1" t="str">
        <f t="shared" si="2695"/>
        <v>21:0802</v>
      </c>
      <c r="D18317" s="1" t="str">
        <f t="shared" si="2692"/>
        <v>21:0225</v>
      </c>
      <c r="E18317" t="s">
        <v>71340</v>
      </c>
      <c r="F18317" t="s">
        <v>71341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11641</v>
      </c>
      <c r="N18317">
        <v>651</v>
      </c>
      <c r="O18317" t="s">
        <v>54305</v>
      </c>
      <c r="P18317" t="s">
        <v>45</v>
      </c>
      <c r="Q18317" t="s">
        <v>88</v>
      </c>
    </row>
    <row r="18318" spans="1:17" hidden="1" x14ac:dyDescent="0.25">
      <c r="A18318" t="s">
        <v>71342</v>
      </c>
      <c r="B18318" t="s">
        <v>71343</v>
      </c>
      <c r="C18318" s="1" t="str">
        <f t="shared" si="2695"/>
        <v>21:0802</v>
      </c>
      <c r="D18318" s="1" t="str">
        <f t="shared" si="2692"/>
        <v>21:0225</v>
      </c>
      <c r="E18318" t="s">
        <v>71344</v>
      </c>
      <c r="F18318" t="s">
        <v>71345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11646</v>
      </c>
      <c r="N18318">
        <v>652</v>
      </c>
      <c r="O18318" t="s">
        <v>2120</v>
      </c>
      <c r="P18318" t="s">
        <v>87</v>
      </c>
      <c r="Q18318" t="s">
        <v>149</v>
      </c>
    </row>
    <row r="18319" spans="1:17" hidden="1" x14ac:dyDescent="0.25">
      <c r="A18319" t="s">
        <v>71346</v>
      </c>
      <c r="B18319" t="s">
        <v>71347</v>
      </c>
      <c r="C18319" s="1" t="str">
        <f t="shared" si="2695"/>
        <v>21:0802</v>
      </c>
      <c r="D18319" s="1" t="str">
        <f t="shared" si="2692"/>
        <v>21:0225</v>
      </c>
      <c r="E18319" t="s">
        <v>71348</v>
      </c>
      <c r="F18319" t="s">
        <v>71349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11651</v>
      </c>
      <c r="N18319">
        <v>653</v>
      </c>
      <c r="O18319" t="s">
        <v>2120</v>
      </c>
      <c r="P18319" t="s">
        <v>45</v>
      </c>
      <c r="Q18319" t="s">
        <v>149</v>
      </c>
    </row>
    <row r="18320" spans="1:17" hidden="1" x14ac:dyDescent="0.25">
      <c r="A18320" t="s">
        <v>71350</v>
      </c>
      <c r="B18320" t="s">
        <v>71351</v>
      </c>
      <c r="C18320" s="1" t="str">
        <f t="shared" si="2695"/>
        <v>21:0802</v>
      </c>
      <c r="D18320" s="1" t="str">
        <f t="shared" si="2692"/>
        <v>21:0225</v>
      </c>
      <c r="E18320" t="s">
        <v>71352</v>
      </c>
      <c r="F18320" t="s">
        <v>71353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11660</v>
      </c>
      <c r="N18320">
        <v>654</v>
      </c>
      <c r="O18320" t="s">
        <v>10166</v>
      </c>
      <c r="P18320" t="s">
        <v>45</v>
      </c>
      <c r="Q18320" t="s">
        <v>149</v>
      </c>
    </row>
    <row r="18321" spans="1:17" hidden="1" x14ac:dyDescent="0.25">
      <c r="A18321" t="s">
        <v>71354</v>
      </c>
      <c r="B18321" t="s">
        <v>71355</v>
      </c>
      <c r="C18321" s="1" t="str">
        <f t="shared" si="2695"/>
        <v>21:0802</v>
      </c>
      <c r="D18321" s="1" t="str">
        <f t="shared" si="2692"/>
        <v>21:0225</v>
      </c>
      <c r="E18321" t="s">
        <v>71356</v>
      </c>
      <c r="F18321" t="s">
        <v>71357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11665</v>
      </c>
      <c r="N18321">
        <v>655</v>
      </c>
      <c r="O18321" t="s">
        <v>21</v>
      </c>
      <c r="P18321" t="s">
        <v>45</v>
      </c>
      <c r="Q18321" t="s">
        <v>189</v>
      </c>
    </row>
    <row r="18322" spans="1:17" hidden="1" x14ac:dyDescent="0.25">
      <c r="A18322" t="s">
        <v>71358</v>
      </c>
      <c r="B18322" t="s">
        <v>71359</v>
      </c>
      <c r="C18322" s="1" t="str">
        <f t="shared" si="2695"/>
        <v>21:0802</v>
      </c>
      <c r="D18322" s="1" t="str">
        <f t="shared" si="2692"/>
        <v>21:0225</v>
      </c>
      <c r="E18322" t="s">
        <v>71360</v>
      </c>
      <c r="F18322" t="s">
        <v>71361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11670</v>
      </c>
      <c r="N18322">
        <v>656</v>
      </c>
      <c r="O18322" t="s">
        <v>21</v>
      </c>
      <c r="P18322" t="s">
        <v>45</v>
      </c>
      <c r="Q18322" t="s">
        <v>88</v>
      </c>
    </row>
    <row r="18323" spans="1:17" hidden="1" x14ac:dyDescent="0.25">
      <c r="A18323" t="s">
        <v>71362</v>
      </c>
      <c r="B18323" t="s">
        <v>71363</v>
      </c>
      <c r="C18323" s="1" t="str">
        <f t="shared" si="2695"/>
        <v>21:0802</v>
      </c>
      <c r="D18323" s="1" t="str">
        <f t="shared" si="2692"/>
        <v>21:0225</v>
      </c>
      <c r="E18323" t="s">
        <v>71364</v>
      </c>
      <c r="F18323" t="s">
        <v>71365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11675</v>
      </c>
      <c r="N18323">
        <v>657</v>
      </c>
      <c r="O18323" t="s">
        <v>21</v>
      </c>
      <c r="P18323" t="s">
        <v>356</v>
      </c>
      <c r="Q18323" t="s">
        <v>88</v>
      </c>
    </row>
    <row r="18324" spans="1:17" hidden="1" x14ac:dyDescent="0.25">
      <c r="A18324" t="s">
        <v>71366</v>
      </c>
      <c r="B18324" t="s">
        <v>71367</v>
      </c>
      <c r="C18324" s="1" t="str">
        <f t="shared" si="2695"/>
        <v>21:0802</v>
      </c>
      <c r="D18324" s="1" t="str">
        <f t="shared" si="2692"/>
        <v>21:0225</v>
      </c>
      <c r="E18324" t="s">
        <v>71368</v>
      </c>
      <c r="F18324" t="s">
        <v>71369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11689</v>
      </c>
      <c r="N18324">
        <v>658</v>
      </c>
      <c r="O18324" t="s">
        <v>21</v>
      </c>
      <c r="P18324" t="s">
        <v>45</v>
      </c>
      <c r="Q18324" t="s">
        <v>171</v>
      </c>
    </row>
    <row r="18325" spans="1:17" hidden="1" x14ac:dyDescent="0.25">
      <c r="A18325" t="s">
        <v>71370</v>
      </c>
      <c r="B18325" t="s">
        <v>71371</v>
      </c>
      <c r="C18325" s="1" t="str">
        <f t="shared" si="2695"/>
        <v>21:0802</v>
      </c>
      <c r="D18325" s="1" t="str">
        <f t="shared" si="2692"/>
        <v>21:0225</v>
      </c>
      <c r="E18325" t="s">
        <v>71372</v>
      </c>
      <c r="F18325" t="s">
        <v>71373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11694</v>
      </c>
      <c r="N18325">
        <v>659</v>
      </c>
      <c r="O18325" t="s">
        <v>21</v>
      </c>
      <c r="P18325" t="s">
        <v>2943</v>
      </c>
      <c r="Q18325" t="s">
        <v>88</v>
      </c>
    </row>
    <row r="18326" spans="1:17" hidden="1" x14ac:dyDescent="0.25">
      <c r="A18326" t="s">
        <v>71374</v>
      </c>
      <c r="B18326" t="s">
        <v>71375</v>
      </c>
      <c r="C18326" s="1" t="str">
        <f t="shared" si="2695"/>
        <v>21:0802</v>
      </c>
      <c r="D18326" s="1" t="str">
        <f t="shared" si="2692"/>
        <v>21:0225</v>
      </c>
      <c r="E18326" t="s">
        <v>71376</v>
      </c>
      <c r="F18326" t="s">
        <v>71377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11700</v>
      </c>
      <c r="N18326">
        <v>660</v>
      </c>
      <c r="O18326" t="s">
        <v>21</v>
      </c>
      <c r="P18326" t="s">
        <v>1598</v>
      </c>
      <c r="Q18326" t="s">
        <v>171</v>
      </c>
    </row>
    <row r="18327" spans="1:17" hidden="1" x14ac:dyDescent="0.25">
      <c r="A18327" t="s">
        <v>71378</v>
      </c>
      <c r="B18327" t="s">
        <v>71379</v>
      </c>
      <c r="C18327" s="1" t="str">
        <f t="shared" si="2695"/>
        <v>21:0802</v>
      </c>
      <c r="D18327" s="1" t="str">
        <f t="shared" si="2692"/>
        <v>21:0225</v>
      </c>
      <c r="E18327" t="s">
        <v>71380</v>
      </c>
      <c r="F18327" t="s">
        <v>71381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11710</v>
      </c>
      <c r="N18327">
        <v>661</v>
      </c>
      <c r="O18327" t="s">
        <v>21</v>
      </c>
      <c r="P18327" t="s">
        <v>397</v>
      </c>
      <c r="Q18327" t="s">
        <v>88</v>
      </c>
    </row>
    <row r="18328" spans="1:17" hidden="1" x14ac:dyDescent="0.25">
      <c r="A18328" t="s">
        <v>71382</v>
      </c>
      <c r="B18328" t="s">
        <v>71383</v>
      </c>
      <c r="C18328" s="1" t="str">
        <f t="shared" si="2695"/>
        <v>21:0802</v>
      </c>
      <c r="D18328" s="1" t="str">
        <f>HYPERLINK("http://geochem.nrcan.gc.ca/cdogs/content/svy/svy210227_e.htm", "21:0227")</f>
        <v>21:0227</v>
      </c>
      <c r="E18328" t="s">
        <v>71384</v>
      </c>
      <c r="F18328" t="s">
        <v>71385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11715</v>
      </c>
      <c r="N18328">
        <v>662</v>
      </c>
      <c r="O18328" t="s">
        <v>21</v>
      </c>
      <c r="P18328" t="s">
        <v>356</v>
      </c>
      <c r="Q18328" t="s">
        <v>16492</v>
      </c>
    </row>
    <row r="18329" spans="1:17" hidden="1" x14ac:dyDescent="0.25">
      <c r="A18329" t="s">
        <v>71386</v>
      </c>
      <c r="B18329" t="s">
        <v>71387</v>
      </c>
      <c r="C18329" s="1" t="str">
        <f t="shared" si="2695"/>
        <v>21:0802</v>
      </c>
      <c r="D18329" s="1" t="str">
        <f>HYPERLINK("http://geochem.nrcan.gc.ca/cdogs/content/svy/svy210227_e.htm", "21:0227")</f>
        <v>21:0227</v>
      </c>
      <c r="E18329" t="s">
        <v>71388</v>
      </c>
      <c r="F18329" t="s">
        <v>71389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11720</v>
      </c>
      <c r="N18329">
        <v>663</v>
      </c>
      <c r="O18329" t="s">
        <v>2120</v>
      </c>
      <c r="P18329" t="s">
        <v>356</v>
      </c>
      <c r="Q18329" t="s">
        <v>2401</v>
      </c>
    </row>
    <row r="18330" spans="1:17" hidden="1" x14ac:dyDescent="0.25">
      <c r="A18330" t="s">
        <v>71390</v>
      </c>
      <c r="B18330" t="s">
        <v>71391</v>
      </c>
      <c r="C18330" s="1" t="str">
        <f t="shared" si="2695"/>
        <v>21:0802</v>
      </c>
      <c r="D18330" s="1" t="str">
        <f>HYPERLINK("http://geochem.nrcan.gc.ca/cdogs/content/svy/svy210227_e.htm", "21:0227")</f>
        <v>21:0227</v>
      </c>
      <c r="E18330" t="s">
        <v>71392</v>
      </c>
      <c r="F18330" t="s">
        <v>71393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11725</v>
      </c>
      <c r="N18330">
        <v>664</v>
      </c>
      <c r="O18330" t="s">
        <v>2120</v>
      </c>
      <c r="P18330" t="s">
        <v>583</v>
      </c>
      <c r="Q18330" t="s">
        <v>16522</v>
      </c>
    </row>
    <row r="18331" spans="1:17" hidden="1" x14ac:dyDescent="0.25">
      <c r="A18331" t="s">
        <v>71394</v>
      </c>
      <c r="B18331" t="s">
        <v>71395</v>
      </c>
      <c r="C18331" s="1" t="str">
        <f t="shared" si="2695"/>
        <v>21:0802</v>
      </c>
      <c r="D18331" s="1" t="str">
        <f>HYPERLINK("http://geochem.nrcan.gc.ca/cdogs/content/svy/svy210227_e.htm", "21:0227")</f>
        <v>21:0227</v>
      </c>
      <c r="E18331" t="s">
        <v>71396</v>
      </c>
      <c r="F18331" t="s">
        <v>71397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11730</v>
      </c>
      <c r="N18331">
        <v>665</v>
      </c>
      <c r="O18331" t="s">
        <v>2120</v>
      </c>
      <c r="P18331" t="s">
        <v>583</v>
      </c>
      <c r="Q18331" t="s">
        <v>16574</v>
      </c>
    </row>
    <row r="18332" spans="1:17" hidden="1" x14ac:dyDescent="0.25">
      <c r="A18332" t="s">
        <v>71398</v>
      </c>
      <c r="B18332" t="s">
        <v>71399</v>
      </c>
      <c r="C18332" s="1" t="str">
        <f t="shared" si="2695"/>
        <v>21:0802</v>
      </c>
      <c r="D18332" s="1" t="str">
        <f t="shared" ref="D18332:D18339" si="2696">HYPERLINK("http://geochem.nrcan.gc.ca/cdogs/content/svy/svy210225_e.htm", "21:0225")</f>
        <v>21:0225</v>
      </c>
      <c r="E18332" t="s">
        <v>71400</v>
      </c>
      <c r="F18332" t="s">
        <v>71401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12803</v>
      </c>
      <c r="N18332">
        <v>666</v>
      </c>
      <c r="O18332" t="s">
        <v>680</v>
      </c>
      <c r="P18332" t="s">
        <v>22</v>
      </c>
      <c r="Q18332" t="s">
        <v>16522</v>
      </c>
    </row>
    <row r="18333" spans="1:17" hidden="1" x14ac:dyDescent="0.25">
      <c r="A18333" t="s">
        <v>71402</v>
      </c>
      <c r="B18333" t="s">
        <v>71403</v>
      </c>
      <c r="C18333" s="1" t="str">
        <f t="shared" si="2695"/>
        <v>21:0802</v>
      </c>
      <c r="D18333" s="1" t="str">
        <f t="shared" si="2696"/>
        <v>21:0225</v>
      </c>
      <c r="E18333" t="s">
        <v>71404</v>
      </c>
      <c r="F18333" t="s">
        <v>71405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11641</v>
      </c>
      <c r="N18333">
        <v>667</v>
      </c>
      <c r="O18333" t="s">
        <v>680</v>
      </c>
      <c r="P18333" t="s">
        <v>1588</v>
      </c>
      <c r="Q18333" t="s">
        <v>3836</v>
      </c>
    </row>
    <row r="18334" spans="1:17" hidden="1" x14ac:dyDescent="0.25">
      <c r="A18334" t="s">
        <v>71406</v>
      </c>
      <c r="B18334" t="s">
        <v>71407</v>
      </c>
      <c r="C18334" s="1" t="str">
        <f t="shared" si="2695"/>
        <v>21:0802</v>
      </c>
      <c r="D18334" s="1" t="str">
        <f t="shared" si="2696"/>
        <v>21:0225</v>
      </c>
      <c r="E18334" t="s">
        <v>71408</v>
      </c>
      <c r="F18334" t="s">
        <v>71409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11646</v>
      </c>
      <c r="N18334">
        <v>668</v>
      </c>
      <c r="O18334" t="s">
        <v>158</v>
      </c>
      <c r="P18334" t="s">
        <v>880</v>
      </c>
      <c r="Q18334" t="s">
        <v>3836</v>
      </c>
    </row>
    <row r="18335" spans="1:17" hidden="1" x14ac:dyDescent="0.25">
      <c r="A18335" t="s">
        <v>71410</v>
      </c>
      <c r="B18335" t="s">
        <v>71411</v>
      </c>
      <c r="C18335" s="1" t="str">
        <f t="shared" si="2695"/>
        <v>21:0802</v>
      </c>
      <c r="D18335" s="1" t="str">
        <f t="shared" si="2696"/>
        <v>21:0225</v>
      </c>
      <c r="E18335" t="s">
        <v>71412</v>
      </c>
      <c r="F18335" t="s">
        <v>71413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11680</v>
      </c>
      <c r="N18335">
        <v>669</v>
      </c>
      <c r="O18335" t="s">
        <v>2257</v>
      </c>
      <c r="P18335" t="s">
        <v>7960</v>
      </c>
      <c r="Q18335" t="s">
        <v>2822</v>
      </c>
    </row>
    <row r="18336" spans="1:17" hidden="1" x14ac:dyDescent="0.25">
      <c r="A18336" t="s">
        <v>71414</v>
      </c>
      <c r="B18336" t="s">
        <v>71415</v>
      </c>
      <c r="C18336" s="1" t="str">
        <f t="shared" si="2695"/>
        <v>21:0802</v>
      </c>
      <c r="D18336" s="1" t="str">
        <f t="shared" si="2696"/>
        <v>21:0225</v>
      </c>
      <c r="E18336" t="s">
        <v>71412</v>
      </c>
      <c r="F18336" t="s">
        <v>71416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11684</v>
      </c>
      <c r="N18336">
        <v>670</v>
      </c>
      <c r="O18336" t="s">
        <v>2257</v>
      </c>
      <c r="P18336" t="s">
        <v>4550</v>
      </c>
      <c r="Q18336" t="s">
        <v>8961</v>
      </c>
    </row>
    <row r="18337" spans="1:17" hidden="1" x14ac:dyDescent="0.25">
      <c r="A18337" t="s">
        <v>71417</v>
      </c>
      <c r="B18337" t="s">
        <v>71418</v>
      </c>
      <c r="C18337" s="1" t="str">
        <f t="shared" si="2695"/>
        <v>21:0802</v>
      </c>
      <c r="D18337" s="1" t="str">
        <f t="shared" si="2696"/>
        <v>21:0225</v>
      </c>
      <c r="E18337" t="s">
        <v>71419</v>
      </c>
      <c r="F18337" t="s">
        <v>71420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11651</v>
      </c>
      <c r="N18337">
        <v>671</v>
      </c>
      <c r="O18337" t="s">
        <v>21</v>
      </c>
      <c r="P18337" t="s">
        <v>22</v>
      </c>
      <c r="Q18337" t="s">
        <v>8961</v>
      </c>
    </row>
    <row r="18338" spans="1:17" hidden="1" x14ac:dyDescent="0.25">
      <c r="A18338" t="s">
        <v>71421</v>
      </c>
      <c r="B18338" t="s">
        <v>71422</v>
      </c>
      <c r="C18338" s="1" t="str">
        <f t="shared" si="2695"/>
        <v>21:0802</v>
      </c>
      <c r="D18338" s="1" t="str">
        <f t="shared" si="2696"/>
        <v>21:0225</v>
      </c>
      <c r="E18338" t="s">
        <v>71423</v>
      </c>
      <c r="F18338" t="s">
        <v>71424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11660</v>
      </c>
      <c r="N18338">
        <v>672</v>
      </c>
      <c r="O18338" t="s">
        <v>2120</v>
      </c>
      <c r="P18338" t="s">
        <v>356</v>
      </c>
      <c r="Q18338" t="s">
        <v>2948</v>
      </c>
    </row>
    <row r="18339" spans="1:17" hidden="1" x14ac:dyDescent="0.25">
      <c r="A18339" t="s">
        <v>71425</v>
      </c>
      <c r="B18339" t="s">
        <v>71426</v>
      </c>
      <c r="C18339" s="1" t="str">
        <f t="shared" si="2695"/>
        <v>21:0802</v>
      </c>
      <c r="D18339" s="1" t="str">
        <f t="shared" si="2696"/>
        <v>21:0225</v>
      </c>
      <c r="E18339" t="s">
        <v>71427</v>
      </c>
      <c r="F18339" t="s">
        <v>71428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11665</v>
      </c>
      <c r="N18339">
        <v>673</v>
      </c>
      <c r="O18339" t="s">
        <v>21</v>
      </c>
      <c r="P18339" t="s">
        <v>356</v>
      </c>
      <c r="Q18339" t="s">
        <v>2948</v>
      </c>
    </row>
    <row r="18340" spans="1:17" hidden="1" x14ac:dyDescent="0.25">
      <c r="A18340" t="s">
        <v>71429</v>
      </c>
      <c r="B18340" t="s">
        <v>71430</v>
      </c>
      <c r="C18340" s="1" t="str">
        <f t="shared" si="2695"/>
        <v>21:0802</v>
      </c>
      <c r="D18340" s="1" t="str">
        <f t="shared" ref="D18340:D18346" si="2697">HYPERLINK("http://geochem.nrcan.gc.ca/cdogs/content/svy/svy210227_e.htm", "21:0227")</f>
        <v>21:0227</v>
      </c>
      <c r="E18340" t="s">
        <v>71431</v>
      </c>
      <c r="F18340" t="s">
        <v>71432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11670</v>
      </c>
      <c r="N18340">
        <v>674</v>
      </c>
      <c r="O18340" t="s">
        <v>21</v>
      </c>
      <c r="P18340" t="s">
        <v>45</v>
      </c>
      <c r="Q18340" t="s">
        <v>2948</v>
      </c>
    </row>
    <row r="18341" spans="1:17" hidden="1" x14ac:dyDescent="0.25">
      <c r="A18341" t="s">
        <v>71433</v>
      </c>
      <c r="B18341" t="s">
        <v>71434</v>
      </c>
      <c r="C18341" s="1" t="str">
        <f t="shared" si="2695"/>
        <v>21:0802</v>
      </c>
      <c r="D18341" s="1" t="str">
        <f t="shared" si="2697"/>
        <v>21:0227</v>
      </c>
      <c r="E18341" t="s">
        <v>71435</v>
      </c>
      <c r="F18341" t="s">
        <v>71436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11675</v>
      </c>
      <c r="N18341">
        <v>675</v>
      </c>
      <c r="O18341" t="s">
        <v>2257</v>
      </c>
      <c r="P18341" t="s">
        <v>397</v>
      </c>
      <c r="Q18341" t="s">
        <v>2392</v>
      </c>
    </row>
    <row r="18342" spans="1:17" hidden="1" x14ac:dyDescent="0.25">
      <c r="A18342" t="s">
        <v>71437</v>
      </c>
      <c r="B18342" t="s">
        <v>71438</v>
      </c>
      <c r="C18342" s="1" t="str">
        <f t="shared" si="2695"/>
        <v>21:0802</v>
      </c>
      <c r="D18342" s="1" t="str">
        <f t="shared" si="2697"/>
        <v>21:0227</v>
      </c>
      <c r="E18342" t="s">
        <v>71439</v>
      </c>
      <c r="F18342" t="s">
        <v>71440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11689</v>
      </c>
      <c r="N18342">
        <v>676</v>
      </c>
      <c r="O18342" t="s">
        <v>21</v>
      </c>
      <c r="P18342" t="s">
        <v>22</v>
      </c>
      <c r="Q18342" t="s">
        <v>8961</v>
      </c>
    </row>
    <row r="18343" spans="1:17" hidden="1" x14ac:dyDescent="0.25">
      <c r="A18343" t="s">
        <v>71441</v>
      </c>
      <c r="B18343" t="s">
        <v>71442</v>
      </c>
      <c r="C18343" s="1" t="str">
        <f t="shared" si="2695"/>
        <v>21:0802</v>
      </c>
      <c r="D18343" s="1" t="str">
        <f t="shared" si="2697"/>
        <v>21:0227</v>
      </c>
      <c r="E18343" t="s">
        <v>71443</v>
      </c>
      <c r="F18343" t="s">
        <v>71444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11694</v>
      </c>
      <c r="N18343">
        <v>677</v>
      </c>
      <c r="O18343" t="s">
        <v>21</v>
      </c>
      <c r="P18343" t="s">
        <v>2212</v>
      </c>
      <c r="Q18343" t="s">
        <v>7328</v>
      </c>
    </row>
    <row r="18344" spans="1:17" hidden="1" x14ac:dyDescent="0.25">
      <c r="A18344" t="s">
        <v>71445</v>
      </c>
      <c r="B18344" t="s">
        <v>71446</v>
      </c>
      <c r="C18344" s="1" t="str">
        <f t="shared" si="2695"/>
        <v>21:0802</v>
      </c>
      <c r="D18344" s="1" t="str">
        <f t="shared" si="2697"/>
        <v>21:0227</v>
      </c>
      <c r="E18344" t="s">
        <v>71447</v>
      </c>
      <c r="F18344" t="s">
        <v>71448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11700</v>
      </c>
      <c r="N18344">
        <v>678</v>
      </c>
      <c r="O18344" t="s">
        <v>3032</v>
      </c>
      <c r="P18344" t="s">
        <v>583</v>
      </c>
      <c r="Q18344" t="s">
        <v>16522</v>
      </c>
    </row>
    <row r="18345" spans="1:17" hidden="1" x14ac:dyDescent="0.25">
      <c r="A18345" t="s">
        <v>71449</v>
      </c>
      <c r="B18345" t="s">
        <v>71450</v>
      </c>
      <c r="C18345" s="1" t="str">
        <f t="shared" si="2695"/>
        <v>21:0802</v>
      </c>
      <c r="D18345" s="1" t="str">
        <f t="shared" si="2697"/>
        <v>21:0227</v>
      </c>
      <c r="E18345" t="s">
        <v>71451</v>
      </c>
      <c r="F18345" t="s">
        <v>71452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11710</v>
      </c>
      <c r="N18345">
        <v>679</v>
      </c>
      <c r="O18345" t="s">
        <v>576</v>
      </c>
      <c r="P18345" t="s">
        <v>397</v>
      </c>
      <c r="Q18345" t="s">
        <v>16497</v>
      </c>
    </row>
    <row r="18346" spans="1:17" hidden="1" x14ac:dyDescent="0.25">
      <c r="A18346" t="s">
        <v>71453</v>
      </c>
      <c r="B18346" t="s">
        <v>71454</v>
      </c>
      <c r="C18346" s="1" t="str">
        <f t="shared" si="2695"/>
        <v>21:0802</v>
      </c>
      <c r="D18346" s="1" t="str">
        <f t="shared" si="2697"/>
        <v>21:0227</v>
      </c>
      <c r="E18346" t="s">
        <v>71455</v>
      </c>
      <c r="F18346" t="s">
        <v>71456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11715</v>
      </c>
      <c r="N18346">
        <v>680</v>
      </c>
      <c r="O18346" t="s">
        <v>21</v>
      </c>
      <c r="P18346" t="s">
        <v>583</v>
      </c>
      <c r="Q18346" t="s">
        <v>16497</v>
      </c>
    </row>
    <row r="18347" spans="1:17" hidden="1" x14ac:dyDescent="0.25">
      <c r="A18347" t="s">
        <v>71457</v>
      </c>
      <c r="B18347" t="s">
        <v>71458</v>
      </c>
      <c r="C18347" s="1" t="str">
        <f t="shared" si="2695"/>
        <v>21:0802</v>
      </c>
      <c r="D18347" s="1" t="str">
        <f>HYPERLINK("http://geochem.nrcan.gc.ca/cdogs/content/svy/svy210225_e.htm", "21:0225")</f>
        <v>21:0225</v>
      </c>
      <c r="E18347" t="s">
        <v>71459</v>
      </c>
      <c r="F18347" t="s">
        <v>71460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11720</v>
      </c>
      <c r="N18347">
        <v>681</v>
      </c>
      <c r="O18347" t="s">
        <v>21</v>
      </c>
      <c r="P18347" t="s">
        <v>397</v>
      </c>
      <c r="Q18347" t="s">
        <v>16988</v>
      </c>
    </row>
    <row r="18348" spans="1:17" hidden="1" x14ac:dyDescent="0.25">
      <c r="A18348" t="s">
        <v>71461</v>
      </c>
      <c r="B18348" t="s">
        <v>71462</v>
      </c>
      <c r="C18348" s="1" t="str">
        <f t="shared" si="2695"/>
        <v>21:0802</v>
      </c>
      <c r="D18348" s="1" t="str">
        <f t="shared" ref="D18348:D18375" si="2698">HYPERLINK("http://geochem.nrcan.gc.ca/cdogs/content/svy/svy210227_e.htm", "21:0227")</f>
        <v>21:0227</v>
      </c>
      <c r="E18348" t="s">
        <v>71463</v>
      </c>
      <c r="F18348" t="s">
        <v>71464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11725</v>
      </c>
      <c r="N18348">
        <v>682</v>
      </c>
      <c r="O18348" t="s">
        <v>113</v>
      </c>
      <c r="P18348" t="s">
        <v>583</v>
      </c>
      <c r="Q18348" t="s">
        <v>2401</v>
      </c>
    </row>
    <row r="18349" spans="1:17" hidden="1" x14ac:dyDescent="0.25">
      <c r="A18349" t="s">
        <v>71465</v>
      </c>
      <c r="B18349" t="s">
        <v>71466</v>
      </c>
      <c r="C18349" s="1" t="str">
        <f t="shared" si="2695"/>
        <v>21:0802</v>
      </c>
      <c r="D18349" s="1" t="str">
        <f t="shared" si="2698"/>
        <v>21:0227</v>
      </c>
      <c r="E18349" t="s">
        <v>71467</v>
      </c>
      <c r="F18349" t="s">
        <v>71468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11730</v>
      </c>
      <c r="N18349">
        <v>683</v>
      </c>
      <c r="O18349" t="s">
        <v>113</v>
      </c>
      <c r="P18349" t="s">
        <v>22</v>
      </c>
      <c r="Q18349" t="s">
        <v>16497</v>
      </c>
    </row>
    <row r="18350" spans="1:17" hidden="1" x14ac:dyDescent="0.25">
      <c r="A18350" t="s">
        <v>71469</v>
      </c>
      <c r="B18350" t="s">
        <v>71470</v>
      </c>
      <c r="C18350" s="1" t="str">
        <f t="shared" si="2695"/>
        <v>21:0802</v>
      </c>
      <c r="D18350" s="1" t="str">
        <f t="shared" si="2698"/>
        <v>21:0227</v>
      </c>
      <c r="E18350" t="s">
        <v>71471</v>
      </c>
      <c r="F18350" t="s">
        <v>71472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12803</v>
      </c>
      <c r="N18350">
        <v>684</v>
      </c>
      <c r="O18350" t="s">
        <v>2257</v>
      </c>
      <c r="P18350" t="s">
        <v>2212</v>
      </c>
      <c r="Q18350" t="s">
        <v>16522</v>
      </c>
    </row>
    <row r="18351" spans="1:17" hidden="1" x14ac:dyDescent="0.25">
      <c r="A18351" t="s">
        <v>71473</v>
      </c>
      <c r="B18351" t="s">
        <v>71474</v>
      </c>
      <c r="C18351" s="1" t="str">
        <f t="shared" si="2695"/>
        <v>21:0802</v>
      </c>
      <c r="D18351" s="1" t="str">
        <f t="shared" si="2698"/>
        <v>21:0227</v>
      </c>
      <c r="E18351" t="s">
        <v>71475</v>
      </c>
      <c r="F18351" t="s">
        <v>71476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11641</v>
      </c>
      <c r="N18351">
        <v>685</v>
      </c>
      <c r="O18351" t="s">
        <v>10166</v>
      </c>
      <c r="P18351" t="s">
        <v>2943</v>
      </c>
      <c r="Q18351" t="s">
        <v>7328</v>
      </c>
    </row>
    <row r="18352" spans="1:17" hidden="1" x14ac:dyDescent="0.25">
      <c r="A18352" t="s">
        <v>71477</v>
      </c>
      <c r="B18352" t="s">
        <v>71478</v>
      </c>
      <c r="C18352" s="1" t="str">
        <f t="shared" si="2695"/>
        <v>21:0802</v>
      </c>
      <c r="D18352" s="1" t="str">
        <f t="shared" si="2698"/>
        <v>21:0227</v>
      </c>
      <c r="E18352" t="s">
        <v>71479</v>
      </c>
      <c r="F18352" t="s">
        <v>71480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11646</v>
      </c>
      <c r="N18352">
        <v>686</v>
      </c>
      <c r="O18352" t="s">
        <v>113</v>
      </c>
      <c r="P18352" t="s">
        <v>397</v>
      </c>
      <c r="Q18352" t="s">
        <v>88</v>
      </c>
    </row>
    <row r="18353" spans="1:17" hidden="1" x14ac:dyDescent="0.25">
      <c r="A18353" t="s">
        <v>71481</v>
      </c>
      <c r="B18353" t="s">
        <v>71482</v>
      </c>
      <c r="C18353" s="1" t="str">
        <f t="shared" si="2695"/>
        <v>21:0802</v>
      </c>
      <c r="D18353" s="1" t="str">
        <f t="shared" si="2698"/>
        <v>21:0227</v>
      </c>
      <c r="E18353" t="s">
        <v>71483</v>
      </c>
      <c r="F18353" t="s">
        <v>71484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11651</v>
      </c>
      <c r="N18353">
        <v>687</v>
      </c>
      <c r="O18353" t="s">
        <v>113</v>
      </c>
      <c r="P18353" t="s">
        <v>2212</v>
      </c>
      <c r="Q18353" t="s">
        <v>16574</v>
      </c>
    </row>
    <row r="18354" spans="1:17" hidden="1" x14ac:dyDescent="0.25">
      <c r="A18354" t="s">
        <v>71485</v>
      </c>
      <c r="B18354" t="s">
        <v>71486</v>
      </c>
      <c r="C18354" s="1" t="str">
        <f t="shared" si="2695"/>
        <v>21:0802</v>
      </c>
      <c r="D18354" s="1" t="str">
        <f t="shared" si="2698"/>
        <v>21:0227</v>
      </c>
      <c r="E18354" t="s">
        <v>71487</v>
      </c>
      <c r="F18354" t="s">
        <v>71488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11680</v>
      </c>
      <c r="N18354">
        <v>688</v>
      </c>
      <c r="O18354" t="s">
        <v>21</v>
      </c>
      <c r="P18354" t="s">
        <v>356</v>
      </c>
      <c r="Q18354" t="s">
        <v>6243</v>
      </c>
    </row>
    <row r="18355" spans="1:17" hidden="1" x14ac:dyDescent="0.25">
      <c r="A18355" t="s">
        <v>71489</v>
      </c>
      <c r="B18355" t="s">
        <v>71490</v>
      </c>
      <c r="C18355" s="1" t="str">
        <f t="shared" si="2695"/>
        <v>21:0802</v>
      </c>
      <c r="D18355" s="1" t="str">
        <f t="shared" si="2698"/>
        <v>21:0227</v>
      </c>
      <c r="E18355" t="s">
        <v>71487</v>
      </c>
      <c r="F18355" t="s">
        <v>71491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11684</v>
      </c>
      <c r="N18355">
        <v>689</v>
      </c>
      <c r="O18355" t="s">
        <v>21</v>
      </c>
      <c r="P18355" t="s">
        <v>583</v>
      </c>
      <c r="Q18355" t="s">
        <v>3827</v>
      </c>
    </row>
    <row r="18356" spans="1:17" hidden="1" x14ac:dyDescent="0.25">
      <c r="A18356" t="s">
        <v>71492</v>
      </c>
      <c r="B18356" t="s">
        <v>71493</v>
      </c>
      <c r="C18356" s="1" t="str">
        <f t="shared" si="2695"/>
        <v>21:0802</v>
      </c>
      <c r="D18356" s="1" t="str">
        <f t="shared" si="2698"/>
        <v>21:0227</v>
      </c>
      <c r="E18356" t="s">
        <v>71494</v>
      </c>
      <c r="F18356" t="s">
        <v>71495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11660</v>
      </c>
      <c r="N18356">
        <v>690</v>
      </c>
      <c r="O18356" t="s">
        <v>21</v>
      </c>
      <c r="P18356" t="s">
        <v>583</v>
      </c>
      <c r="Q18356" t="s">
        <v>16574</v>
      </c>
    </row>
    <row r="18357" spans="1:17" hidden="1" x14ac:dyDescent="0.25">
      <c r="A18357" t="s">
        <v>71496</v>
      </c>
      <c r="B18357" t="s">
        <v>71497</v>
      </c>
      <c r="C18357" s="1" t="str">
        <f t="shared" si="2695"/>
        <v>21:0802</v>
      </c>
      <c r="D18357" s="1" t="str">
        <f t="shared" si="2698"/>
        <v>21:0227</v>
      </c>
      <c r="E18357" t="s">
        <v>71498</v>
      </c>
      <c r="F18357" t="s">
        <v>71499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11665</v>
      </c>
      <c r="N18357">
        <v>691</v>
      </c>
      <c r="O18357" t="s">
        <v>21</v>
      </c>
      <c r="P18357" t="s">
        <v>2212</v>
      </c>
      <c r="Q18357" t="s">
        <v>3836</v>
      </c>
    </row>
    <row r="18358" spans="1:17" hidden="1" x14ac:dyDescent="0.25">
      <c r="A18358" t="s">
        <v>71500</v>
      </c>
      <c r="B18358" t="s">
        <v>71501</v>
      </c>
      <c r="C18358" s="1" t="str">
        <f t="shared" si="2695"/>
        <v>21:0802</v>
      </c>
      <c r="D18358" s="1" t="str">
        <f t="shared" si="2698"/>
        <v>21:0227</v>
      </c>
      <c r="E18358" t="s">
        <v>71502</v>
      </c>
      <c r="F18358" t="s">
        <v>71503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11670</v>
      </c>
      <c r="N18358">
        <v>692</v>
      </c>
      <c r="O18358" t="s">
        <v>21</v>
      </c>
      <c r="P18358" t="s">
        <v>1515</v>
      </c>
      <c r="Q18358" t="s">
        <v>3836</v>
      </c>
    </row>
    <row r="18359" spans="1:17" hidden="1" x14ac:dyDescent="0.25">
      <c r="A18359" t="s">
        <v>71504</v>
      </c>
      <c r="B18359" t="s">
        <v>71505</v>
      </c>
      <c r="C18359" s="1" t="str">
        <f t="shared" si="2695"/>
        <v>21:0802</v>
      </c>
      <c r="D18359" s="1" t="str">
        <f t="shared" si="2698"/>
        <v>21:0227</v>
      </c>
      <c r="E18359" t="s">
        <v>71506</v>
      </c>
      <c r="F18359" t="s">
        <v>71507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11675</v>
      </c>
      <c r="N18359">
        <v>693</v>
      </c>
      <c r="O18359" t="s">
        <v>21</v>
      </c>
      <c r="P18359" t="s">
        <v>1515</v>
      </c>
      <c r="Q18359" t="s">
        <v>2392</v>
      </c>
    </row>
    <row r="18360" spans="1:17" hidden="1" x14ac:dyDescent="0.25">
      <c r="A18360" t="s">
        <v>71508</v>
      </c>
      <c r="B18360" t="s">
        <v>71509</v>
      </c>
      <c r="C18360" s="1" t="str">
        <f t="shared" si="2695"/>
        <v>21:0802</v>
      </c>
      <c r="D18360" s="1" t="str">
        <f t="shared" si="2698"/>
        <v>21:0227</v>
      </c>
      <c r="E18360" t="s">
        <v>71510</v>
      </c>
      <c r="F18360" t="s">
        <v>71511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11689</v>
      </c>
      <c r="N18360">
        <v>694</v>
      </c>
      <c r="O18360" t="s">
        <v>158</v>
      </c>
      <c r="P18360" t="s">
        <v>583</v>
      </c>
      <c r="Q18360" t="s">
        <v>1528</v>
      </c>
    </row>
    <row r="18361" spans="1:17" hidden="1" x14ac:dyDescent="0.25">
      <c r="A18361" t="s">
        <v>71512</v>
      </c>
      <c r="B18361" t="s">
        <v>71513</v>
      </c>
      <c r="C18361" s="1" t="str">
        <f t="shared" si="2695"/>
        <v>21:0802</v>
      </c>
      <c r="D18361" s="1" t="str">
        <f t="shared" si="2698"/>
        <v>21:0227</v>
      </c>
      <c r="E18361" t="s">
        <v>71514</v>
      </c>
      <c r="F18361" t="s">
        <v>71515</v>
      </c>
      <c r="H18361">
        <v>45.256866100000003</v>
      </c>
      <c r="I18361">
        <v>-67.031547099999997</v>
      </c>
      <c r="J18361" s="1" t="str">
        <f t="shared" ref="J18361:J18424" si="2699">HYPERLINK("http://geochem.nrcan.gc.ca/cdogs/content/kwd/kwd020018_e.htm", "Fluid (stream)")</f>
        <v>Fluid (stream)</v>
      </c>
      <c r="K18361" s="1" t="str">
        <f t="shared" ref="K18361:K18424" si="2700">HYPERLINK("http://geochem.nrcan.gc.ca/cdogs/content/kwd/kwd080007_e.htm", "Untreated Water")</f>
        <v>Untreated Water</v>
      </c>
      <c r="L18361">
        <v>39</v>
      </c>
      <c r="M18361" t="s">
        <v>11694</v>
      </c>
      <c r="N18361">
        <v>695</v>
      </c>
      <c r="O18361" t="s">
        <v>21</v>
      </c>
      <c r="P18361" t="s">
        <v>22</v>
      </c>
      <c r="Q18361" t="s">
        <v>2948</v>
      </c>
    </row>
    <row r="18362" spans="1:17" hidden="1" x14ac:dyDescent="0.25">
      <c r="A18362" t="s">
        <v>71516</v>
      </c>
      <c r="B18362" t="s">
        <v>71517</v>
      </c>
      <c r="C18362" s="1" t="str">
        <f t="shared" si="2695"/>
        <v>21:0802</v>
      </c>
      <c r="D18362" s="1" t="str">
        <f t="shared" si="2698"/>
        <v>21:0227</v>
      </c>
      <c r="E18362" t="s">
        <v>71518</v>
      </c>
      <c r="F18362" t="s">
        <v>71519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11700</v>
      </c>
      <c r="N18362">
        <v>696</v>
      </c>
      <c r="O18362" t="s">
        <v>21</v>
      </c>
      <c r="P18362" t="s">
        <v>22</v>
      </c>
      <c r="Q18362" t="s">
        <v>3836</v>
      </c>
    </row>
    <row r="18363" spans="1:17" hidden="1" x14ac:dyDescent="0.25">
      <c r="A18363" t="s">
        <v>71520</v>
      </c>
      <c r="B18363" t="s">
        <v>71521</v>
      </c>
      <c r="C18363" s="1" t="str">
        <f t="shared" si="2695"/>
        <v>21:0802</v>
      </c>
      <c r="D18363" s="1" t="str">
        <f t="shared" si="2698"/>
        <v>21:0227</v>
      </c>
      <c r="E18363" t="s">
        <v>71522</v>
      </c>
      <c r="F18363" t="s">
        <v>71523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11710</v>
      </c>
      <c r="N18363">
        <v>697</v>
      </c>
      <c r="O18363" t="s">
        <v>21</v>
      </c>
      <c r="P18363" t="s">
        <v>356</v>
      </c>
      <c r="Q18363" t="s">
        <v>7328</v>
      </c>
    </row>
    <row r="18364" spans="1:17" hidden="1" x14ac:dyDescent="0.25">
      <c r="A18364" t="s">
        <v>71524</v>
      </c>
      <c r="B18364" t="s">
        <v>71525</v>
      </c>
      <c r="C18364" s="1" t="str">
        <f t="shared" si="2695"/>
        <v>21:0802</v>
      </c>
      <c r="D18364" s="1" t="str">
        <f t="shared" si="2698"/>
        <v>21:0227</v>
      </c>
      <c r="E18364" t="s">
        <v>71526</v>
      </c>
      <c r="F18364" t="s">
        <v>71527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11715</v>
      </c>
      <c r="N18364">
        <v>698</v>
      </c>
      <c r="O18364" t="s">
        <v>21</v>
      </c>
      <c r="P18364" t="s">
        <v>636</v>
      </c>
      <c r="Q18364" t="s">
        <v>2822</v>
      </c>
    </row>
    <row r="18365" spans="1:17" hidden="1" x14ac:dyDescent="0.25">
      <c r="A18365" t="s">
        <v>71528</v>
      </c>
      <c r="B18365" t="s">
        <v>71529</v>
      </c>
      <c r="C18365" s="1" t="str">
        <f t="shared" si="2695"/>
        <v>21:0802</v>
      </c>
      <c r="D18365" s="1" t="str">
        <f t="shared" si="2698"/>
        <v>21:0227</v>
      </c>
      <c r="E18365" t="s">
        <v>71530</v>
      </c>
      <c r="F18365" t="s">
        <v>71531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11720</v>
      </c>
      <c r="N18365">
        <v>699</v>
      </c>
      <c r="O18365" t="s">
        <v>21</v>
      </c>
      <c r="P18365" t="s">
        <v>583</v>
      </c>
      <c r="Q18365" t="s">
        <v>3836</v>
      </c>
    </row>
    <row r="18366" spans="1:17" hidden="1" x14ac:dyDescent="0.25">
      <c r="A18366" t="s">
        <v>71532</v>
      </c>
      <c r="B18366" t="s">
        <v>71533</v>
      </c>
      <c r="C18366" s="1" t="str">
        <f t="shared" si="2695"/>
        <v>21:0802</v>
      </c>
      <c r="D18366" s="1" t="str">
        <f t="shared" si="2698"/>
        <v>21:0227</v>
      </c>
      <c r="E18366" t="s">
        <v>71534</v>
      </c>
      <c r="F18366" t="s">
        <v>71535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11725</v>
      </c>
      <c r="N18366">
        <v>700</v>
      </c>
      <c r="O18366" t="s">
        <v>21</v>
      </c>
      <c r="P18366" t="s">
        <v>356</v>
      </c>
      <c r="Q18366" t="s">
        <v>2392</v>
      </c>
    </row>
    <row r="18367" spans="1:17" hidden="1" x14ac:dyDescent="0.25">
      <c r="A18367" t="s">
        <v>71536</v>
      </c>
      <c r="B18367" t="s">
        <v>71537</v>
      </c>
      <c r="C18367" s="1" t="str">
        <f t="shared" si="2695"/>
        <v>21:0802</v>
      </c>
      <c r="D18367" s="1" t="str">
        <f t="shared" si="2698"/>
        <v>21:0227</v>
      </c>
      <c r="E18367" t="s">
        <v>71538</v>
      </c>
      <c r="F18367" t="s">
        <v>71539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11730</v>
      </c>
      <c r="N18367">
        <v>701</v>
      </c>
      <c r="O18367" t="s">
        <v>21</v>
      </c>
      <c r="P18367" t="s">
        <v>356</v>
      </c>
      <c r="Q18367" t="s">
        <v>2392</v>
      </c>
    </row>
    <row r="18368" spans="1:17" hidden="1" x14ac:dyDescent="0.25">
      <c r="A18368" t="s">
        <v>71540</v>
      </c>
      <c r="B18368" t="s">
        <v>71541</v>
      </c>
      <c r="C18368" s="1" t="str">
        <f t="shared" si="2695"/>
        <v>21:0802</v>
      </c>
      <c r="D18368" s="1" t="str">
        <f t="shared" si="2698"/>
        <v>21:0227</v>
      </c>
      <c r="E18368" t="s">
        <v>71542</v>
      </c>
      <c r="F18368" t="s">
        <v>71543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12803</v>
      </c>
      <c r="N18368">
        <v>702</v>
      </c>
      <c r="O18368" t="s">
        <v>21</v>
      </c>
      <c r="P18368" t="s">
        <v>356</v>
      </c>
      <c r="Q18368" t="s">
        <v>2948</v>
      </c>
    </row>
    <row r="18369" spans="1:17" hidden="1" x14ac:dyDescent="0.25">
      <c r="A18369" t="s">
        <v>71544</v>
      </c>
      <c r="B18369" t="s">
        <v>71545</v>
      </c>
      <c r="C18369" s="1" t="str">
        <f t="shared" si="2695"/>
        <v>21:0802</v>
      </c>
      <c r="D18369" s="1" t="str">
        <f t="shared" si="2698"/>
        <v>21:0227</v>
      </c>
      <c r="E18369" t="s">
        <v>71546</v>
      </c>
      <c r="F18369" t="s">
        <v>71547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11641</v>
      </c>
      <c r="N18369">
        <v>703</v>
      </c>
      <c r="O18369" t="s">
        <v>21</v>
      </c>
      <c r="P18369" t="s">
        <v>397</v>
      </c>
      <c r="Q18369" t="s">
        <v>171</v>
      </c>
    </row>
    <row r="18370" spans="1:17" hidden="1" x14ac:dyDescent="0.25">
      <c r="A18370" t="s">
        <v>71548</v>
      </c>
      <c r="B18370" t="s">
        <v>71549</v>
      </c>
      <c r="C18370" s="1" t="str">
        <f t="shared" si="2695"/>
        <v>21:0802</v>
      </c>
      <c r="D18370" s="1" t="str">
        <f t="shared" si="2698"/>
        <v>21:0227</v>
      </c>
      <c r="E18370" t="s">
        <v>71550</v>
      </c>
      <c r="F18370" t="s">
        <v>71551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11680</v>
      </c>
      <c r="N18370">
        <v>704</v>
      </c>
      <c r="O18370" t="s">
        <v>21</v>
      </c>
      <c r="P18370" t="s">
        <v>397</v>
      </c>
      <c r="Q18370" t="s">
        <v>3836</v>
      </c>
    </row>
    <row r="18371" spans="1:17" hidden="1" x14ac:dyDescent="0.25">
      <c r="A18371" t="s">
        <v>71552</v>
      </c>
      <c r="B18371" t="s">
        <v>71553</v>
      </c>
      <c r="C18371" s="1" t="str">
        <f t="shared" ref="C18371:C18398" si="2701">HYPERLINK("http://geochem.nrcan.gc.ca/cdogs/content/bdl/bdl210802_e.htm", "21:0802")</f>
        <v>21:0802</v>
      </c>
      <c r="D18371" s="1" t="str">
        <f t="shared" si="2698"/>
        <v>21:0227</v>
      </c>
      <c r="E18371" t="s">
        <v>71550</v>
      </c>
      <c r="F18371" t="s">
        <v>71554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11684</v>
      </c>
      <c r="N18371">
        <v>705</v>
      </c>
      <c r="O18371" t="s">
        <v>21</v>
      </c>
      <c r="P18371" t="s">
        <v>2212</v>
      </c>
      <c r="Q18371" t="s">
        <v>3836</v>
      </c>
    </row>
    <row r="18372" spans="1:17" hidden="1" x14ac:dyDescent="0.25">
      <c r="A18372" t="s">
        <v>71555</v>
      </c>
      <c r="B18372" t="s">
        <v>71556</v>
      </c>
      <c r="C18372" s="1" t="str">
        <f t="shared" si="2701"/>
        <v>21:0802</v>
      </c>
      <c r="D18372" s="1" t="str">
        <f t="shared" si="2698"/>
        <v>21:0227</v>
      </c>
      <c r="E18372" t="s">
        <v>71557</v>
      </c>
      <c r="F18372" t="s">
        <v>71558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11646</v>
      </c>
      <c r="N18372">
        <v>706</v>
      </c>
      <c r="O18372" t="s">
        <v>21</v>
      </c>
      <c r="P18372" t="s">
        <v>2212</v>
      </c>
      <c r="Q18372" t="s">
        <v>8961</v>
      </c>
    </row>
    <row r="18373" spans="1:17" hidden="1" x14ac:dyDescent="0.25">
      <c r="A18373" t="s">
        <v>71559</v>
      </c>
      <c r="B18373" t="s">
        <v>71560</v>
      </c>
      <c r="C18373" s="1" t="str">
        <f t="shared" si="2701"/>
        <v>21:0802</v>
      </c>
      <c r="D18373" s="1" t="str">
        <f t="shared" si="2698"/>
        <v>21:0227</v>
      </c>
      <c r="E18373" t="s">
        <v>71561</v>
      </c>
      <c r="F18373" t="s">
        <v>71562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11651</v>
      </c>
      <c r="N18373">
        <v>707</v>
      </c>
      <c r="O18373" t="s">
        <v>21</v>
      </c>
      <c r="P18373" t="s">
        <v>2212</v>
      </c>
      <c r="Q18373" t="s">
        <v>16497</v>
      </c>
    </row>
    <row r="18374" spans="1:17" hidden="1" x14ac:dyDescent="0.25">
      <c r="A18374" t="s">
        <v>71563</v>
      </c>
      <c r="B18374" t="s">
        <v>71564</v>
      </c>
      <c r="C18374" s="1" t="str">
        <f t="shared" si="2701"/>
        <v>21:0802</v>
      </c>
      <c r="D18374" s="1" t="str">
        <f t="shared" si="2698"/>
        <v>21:0227</v>
      </c>
      <c r="E18374" t="s">
        <v>71565</v>
      </c>
      <c r="F18374" t="s">
        <v>71566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11660</v>
      </c>
      <c r="N18374">
        <v>708</v>
      </c>
      <c r="O18374" t="s">
        <v>21</v>
      </c>
      <c r="P18374" t="s">
        <v>583</v>
      </c>
      <c r="Q18374" t="s">
        <v>143</v>
      </c>
    </row>
    <row r="18375" spans="1:17" hidden="1" x14ac:dyDescent="0.25">
      <c r="A18375" t="s">
        <v>71567</v>
      </c>
      <c r="B18375" t="s">
        <v>71568</v>
      </c>
      <c r="C18375" s="1" t="str">
        <f t="shared" si="2701"/>
        <v>21:0802</v>
      </c>
      <c r="D18375" s="1" t="str">
        <f t="shared" si="2698"/>
        <v>21:0227</v>
      </c>
      <c r="E18375" t="s">
        <v>71569</v>
      </c>
      <c r="F18375" t="s">
        <v>71570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11665</v>
      </c>
      <c r="N18375">
        <v>709</v>
      </c>
      <c r="O18375" t="s">
        <v>21</v>
      </c>
      <c r="P18375" t="s">
        <v>583</v>
      </c>
      <c r="Q18375" t="s">
        <v>2366</v>
      </c>
    </row>
    <row r="18376" spans="1:17" hidden="1" x14ac:dyDescent="0.25">
      <c r="A18376" t="s">
        <v>71571</v>
      </c>
      <c r="B18376" t="s">
        <v>71572</v>
      </c>
      <c r="C18376" s="1" t="str">
        <f t="shared" si="2701"/>
        <v>21:0802</v>
      </c>
      <c r="D18376" s="1" t="str">
        <f>HYPERLINK("http://geochem.nrcan.gc.ca/cdogs/content/svy/svy210225_e.htm", "21:0225")</f>
        <v>21:0225</v>
      </c>
      <c r="E18376" t="s">
        <v>71573</v>
      </c>
      <c r="F18376" t="s">
        <v>71574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11670</v>
      </c>
      <c r="N18376">
        <v>710</v>
      </c>
      <c r="O18376" t="s">
        <v>21</v>
      </c>
      <c r="P18376" t="s">
        <v>1631</v>
      </c>
      <c r="Q18376" t="s">
        <v>16574</v>
      </c>
    </row>
    <row r="18377" spans="1:17" hidden="1" x14ac:dyDescent="0.25">
      <c r="A18377" t="s">
        <v>71575</v>
      </c>
      <c r="B18377" t="s">
        <v>71576</v>
      </c>
      <c r="C18377" s="1" t="str">
        <f t="shared" si="2701"/>
        <v>21:0802</v>
      </c>
      <c r="D18377" s="1" t="str">
        <f>HYPERLINK("http://geochem.nrcan.gc.ca/cdogs/content/svy/svy210225_e.htm", "21:0225")</f>
        <v>21:0225</v>
      </c>
      <c r="E18377" t="s">
        <v>71577</v>
      </c>
      <c r="F18377" t="s">
        <v>71578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11675</v>
      </c>
      <c r="N18377">
        <v>711</v>
      </c>
      <c r="O18377" t="s">
        <v>21</v>
      </c>
      <c r="P18377" t="s">
        <v>5755</v>
      </c>
      <c r="Q18377" t="s">
        <v>2392</v>
      </c>
    </row>
    <row r="18378" spans="1:17" hidden="1" x14ac:dyDescent="0.25">
      <c r="A18378" t="s">
        <v>71579</v>
      </c>
      <c r="B18378" t="s">
        <v>71580</v>
      </c>
      <c r="C18378" s="1" t="str">
        <f t="shared" si="2701"/>
        <v>21:0802</v>
      </c>
      <c r="D18378" s="1" t="str">
        <f t="shared" ref="D18378:D18386" si="2702">HYPERLINK("http://geochem.nrcan.gc.ca/cdogs/content/svy/svy210227_e.htm", "21:0227")</f>
        <v>21:0227</v>
      </c>
      <c r="E18378" t="s">
        <v>71581</v>
      </c>
      <c r="F18378" t="s">
        <v>71582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11689</v>
      </c>
      <c r="N18378">
        <v>712</v>
      </c>
      <c r="O18378" t="s">
        <v>21</v>
      </c>
      <c r="P18378" t="s">
        <v>2943</v>
      </c>
      <c r="Q18378" t="s">
        <v>215</v>
      </c>
    </row>
    <row r="18379" spans="1:17" hidden="1" x14ac:dyDescent="0.25">
      <c r="A18379" t="s">
        <v>71583</v>
      </c>
      <c r="B18379" t="s">
        <v>71584</v>
      </c>
      <c r="C18379" s="1" t="str">
        <f t="shared" si="2701"/>
        <v>21:0802</v>
      </c>
      <c r="D18379" s="1" t="str">
        <f t="shared" si="2702"/>
        <v>21:0227</v>
      </c>
      <c r="E18379" t="s">
        <v>71585</v>
      </c>
      <c r="F18379" t="s">
        <v>71586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11694</v>
      </c>
      <c r="N18379">
        <v>713</v>
      </c>
      <c r="O18379" t="s">
        <v>21</v>
      </c>
      <c r="P18379" t="s">
        <v>2212</v>
      </c>
      <c r="Q18379" t="s">
        <v>2948</v>
      </c>
    </row>
    <row r="18380" spans="1:17" hidden="1" x14ac:dyDescent="0.25">
      <c r="A18380" t="s">
        <v>71587</v>
      </c>
      <c r="B18380" t="s">
        <v>71588</v>
      </c>
      <c r="C18380" s="1" t="str">
        <f t="shared" si="2701"/>
        <v>21:0802</v>
      </c>
      <c r="D18380" s="1" t="str">
        <f t="shared" si="2702"/>
        <v>21:0227</v>
      </c>
      <c r="E18380" t="s">
        <v>71589</v>
      </c>
      <c r="F18380" t="s">
        <v>71590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11700</v>
      </c>
      <c r="N18380">
        <v>714</v>
      </c>
      <c r="O18380" t="s">
        <v>21</v>
      </c>
      <c r="P18380" t="s">
        <v>583</v>
      </c>
      <c r="Q18380" t="s">
        <v>7328</v>
      </c>
    </row>
    <row r="18381" spans="1:17" hidden="1" x14ac:dyDescent="0.25">
      <c r="A18381" t="s">
        <v>71591</v>
      </c>
      <c r="B18381" t="s">
        <v>71592</v>
      </c>
      <c r="C18381" s="1" t="str">
        <f t="shared" si="2701"/>
        <v>21:0802</v>
      </c>
      <c r="D18381" s="1" t="str">
        <f t="shared" si="2702"/>
        <v>21:0227</v>
      </c>
      <c r="E18381" t="s">
        <v>71593</v>
      </c>
      <c r="F18381" t="s">
        <v>71594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11710</v>
      </c>
      <c r="N18381">
        <v>715</v>
      </c>
      <c r="O18381" t="s">
        <v>21</v>
      </c>
      <c r="P18381" t="s">
        <v>583</v>
      </c>
      <c r="Q18381" t="s">
        <v>16492</v>
      </c>
    </row>
    <row r="18382" spans="1:17" hidden="1" x14ac:dyDescent="0.25">
      <c r="A18382" t="s">
        <v>71595</v>
      </c>
      <c r="B18382" t="s">
        <v>71596</v>
      </c>
      <c r="C18382" s="1" t="str">
        <f t="shared" si="2701"/>
        <v>21:0802</v>
      </c>
      <c r="D18382" s="1" t="str">
        <f t="shared" si="2702"/>
        <v>21:0227</v>
      </c>
      <c r="E18382" t="s">
        <v>71597</v>
      </c>
      <c r="F18382" t="s">
        <v>71598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11715</v>
      </c>
      <c r="N18382">
        <v>716</v>
      </c>
      <c r="O18382" t="s">
        <v>158</v>
      </c>
      <c r="P18382" t="s">
        <v>583</v>
      </c>
      <c r="Q18382" t="s">
        <v>16522</v>
      </c>
    </row>
    <row r="18383" spans="1:17" hidden="1" x14ac:dyDescent="0.25">
      <c r="A18383" t="s">
        <v>71599</v>
      </c>
      <c r="B18383" t="s">
        <v>71600</v>
      </c>
      <c r="C18383" s="1" t="str">
        <f t="shared" si="2701"/>
        <v>21:0802</v>
      </c>
      <c r="D18383" s="1" t="str">
        <f t="shared" si="2702"/>
        <v>21:0227</v>
      </c>
      <c r="E18383" t="s">
        <v>71601</v>
      </c>
      <c r="F18383" t="s">
        <v>71602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11720</v>
      </c>
      <c r="N18383">
        <v>717</v>
      </c>
      <c r="O18383" t="s">
        <v>21</v>
      </c>
      <c r="P18383" t="s">
        <v>2212</v>
      </c>
      <c r="Q18383" t="s">
        <v>143</v>
      </c>
    </row>
    <row r="18384" spans="1:17" hidden="1" x14ac:dyDescent="0.25">
      <c r="A18384" t="s">
        <v>71603</v>
      </c>
      <c r="B18384" t="s">
        <v>71604</v>
      </c>
      <c r="C18384" s="1" t="str">
        <f t="shared" si="2701"/>
        <v>21:0802</v>
      </c>
      <c r="D18384" s="1" t="str">
        <f t="shared" si="2702"/>
        <v>21:0227</v>
      </c>
      <c r="E18384" t="s">
        <v>71605</v>
      </c>
      <c r="F18384" t="s">
        <v>71606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11725</v>
      </c>
      <c r="N18384">
        <v>718</v>
      </c>
      <c r="O18384" t="s">
        <v>21</v>
      </c>
      <c r="P18384" t="s">
        <v>583</v>
      </c>
      <c r="Q18384" t="s">
        <v>1528</v>
      </c>
    </row>
    <row r="18385" spans="1:17" hidden="1" x14ac:dyDescent="0.25">
      <c r="A18385" t="s">
        <v>71607</v>
      </c>
      <c r="B18385" t="s">
        <v>71608</v>
      </c>
      <c r="C18385" s="1" t="str">
        <f t="shared" si="2701"/>
        <v>21:0802</v>
      </c>
      <c r="D18385" s="1" t="str">
        <f t="shared" si="2702"/>
        <v>21:0227</v>
      </c>
      <c r="E18385" t="s">
        <v>71609</v>
      </c>
      <c r="F18385" t="s">
        <v>71610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11730</v>
      </c>
      <c r="N18385">
        <v>719</v>
      </c>
      <c r="O18385" t="s">
        <v>21</v>
      </c>
      <c r="P18385" t="s">
        <v>583</v>
      </c>
      <c r="Q18385" t="s">
        <v>2822</v>
      </c>
    </row>
    <row r="18386" spans="1:17" hidden="1" x14ac:dyDescent="0.25">
      <c r="A18386" t="s">
        <v>71611</v>
      </c>
      <c r="B18386" t="s">
        <v>71612</v>
      </c>
      <c r="C18386" s="1" t="str">
        <f t="shared" si="2701"/>
        <v>21:0802</v>
      </c>
      <c r="D18386" s="1" t="str">
        <f t="shared" si="2702"/>
        <v>21:0227</v>
      </c>
      <c r="E18386" t="s">
        <v>71613</v>
      </c>
      <c r="F18386" t="s">
        <v>71614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12803</v>
      </c>
      <c r="N18386">
        <v>720</v>
      </c>
      <c r="O18386" t="s">
        <v>21</v>
      </c>
      <c r="P18386" t="s">
        <v>583</v>
      </c>
      <c r="Q18386" t="s">
        <v>16522</v>
      </c>
    </row>
    <row r="18387" spans="1:17" hidden="1" x14ac:dyDescent="0.25">
      <c r="A18387" t="s">
        <v>71615</v>
      </c>
      <c r="B18387" t="s">
        <v>71616</v>
      </c>
      <c r="C18387" s="1" t="str">
        <f t="shared" si="2701"/>
        <v>21:0802</v>
      </c>
      <c r="D18387" s="1" t="str">
        <f>HYPERLINK("http://geochem.nrcan.gc.ca/cdogs/content/svy/svy210225_e.htm", "21:0225")</f>
        <v>21:0225</v>
      </c>
      <c r="E18387" t="s">
        <v>71617</v>
      </c>
      <c r="F18387" t="s">
        <v>71618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11641</v>
      </c>
      <c r="N18387">
        <v>721</v>
      </c>
      <c r="O18387" t="s">
        <v>21</v>
      </c>
      <c r="P18387" t="s">
        <v>2212</v>
      </c>
      <c r="Q18387" t="s">
        <v>138</v>
      </c>
    </row>
    <row r="18388" spans="1:17" hidden="1" x14ac:dyDescent="0.25">
      <c r="A18388" t="s">
        <v>71619</v>
      </c>
      <c r="B18388" t="s">
        <v>71620</v>
      </c>
      <c r="C18388" s="1" t="str">
        <f t="shared" si="2701"/>
        <v>21:0802</v>
      </c>
      <c r="D18388" s="1" t="str">
        <f t="shared" ref="D18388:D18398" si="2703">HYPERLINK("http://geochem.nrcan.gc.ca/cdogs/content/svy/svy210227_e.htm", "21:0227")</f>
        <v>21:0227</v>
      </c>
      <c r="E18388" t="s">
        <v>71621</v>
      </c>
      <c r="F18388" t="s">
        <v>71622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11646</v>
      </c>
      <c r="N18388">
        <v>722</v>
      </c>
      <c r="O18388" t="s">
        <v>21</v>
      </c>
      <c r="P18388" t="s">
        <v>583</v>
      </c>
      <c r="Q18388" t="s">
        <v>171</v>
      </c>
    </row>
    <row r="18389" spans="1:17" hidden="1" x14ac:dyDescent="0.25">
      <c r="A18389" t="s">
        <v>71623</v>
      </c>
      <c r="B18389" t="s">
        <v>71624</v>
      </c>
      <c r="C18389" s="1" t="str">
        <f t="shared" si="2701"/>
        <v>21:0802</v>
      </c>
      <c r="D18389" s="1" t="str">
        <f t="shared" si="2703"/>
        <v>21:0227</v>
      </c>
      <c r="E18389" t="s">
        <v>71625</v>
      </c>
      <c r="F18389" t="s">
        <v>71626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11680</v>
      </c>
      <c r="N18389">
        <v>723</v>
      </c>
      <c r="O18389" t="s">
        <v>21</v>
      </c>
      <c r="P18389" t="s">
        <v>583</v>
      </c>
      <c r="Q18389" t="s">
        <v>149</v>
      </c>
    </row>
    <row r="18390" spans="1:17" hidden="1" x14ac:dyDescent="0.25">
      <c r="A18390" t="s">
        <v>71627</v>
      </c>
      <c r="B18390" t="s">
        <v>71628</v>
      </c>
      <c r="C18390" s="1" t="str">
        <f t="shared" si="2701"/>
        <v>21:0802</v>
      </c>
      <c r="D18390" s="1" t="str">
        <f t="shared" si="2703"/>
        <v>21:0227</v>
      </c>
      <c r="E18390" t="s">
        <v>71625</v>
      </c>
      <c r="F18390" t="s">
        <v>71629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11684</v>
      </c>
      <c r="N18390">
        <v>724</v>
      </c>
      <c r="O18390" t="s">
        <v>21</v>
      </c>
      <c r="P18390" t="s">
        <v>583</v>
      </c>
      <c r="Q18390" t="s">
        <v>189</v>
      </c>
    </row>
    <row r="18391" spans="1:17" hidden="1" x14ac:dyDescent="0.25">
      <c r="A18391" t="s">
        <v>71630</v>
      </c>
      <c r="B18391" t="s">
        <v>71631</v>
      </c>
      <c r="C18391" s="1" t="str">
        <f t="shared" si="2701"/>
        <v>21:0802</v>
      </c>
      <c r="D18391" s="1" t="str">
        <f t="shared" si="2703"/>
        <v>21:0227</v>
      </c>
      <c r="E18391" t="s">
        <v>71632</v>
      </c>
      <c r="F18391" t="s">
        <v>71633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11651</v>
      </c>
      <c r="N18391">
        <v>725</v>
      </c>
      <c r="O18391" t="s">
        <v>21</v>
      </c>
      <c r="P18391" t="s">
        <v>22</v>
      </c>
      <c r="Q18391" t="s">
        <v>52</v>
      </c>
    </row>
    <row r="18392" spans="1:17" hidden="1" x14ac:dyDescent="0.25">
      <c r="A18392" t="s">
        <v>71634</v>
      </c>
      <c r="B18392" t="s">
        <v>71635</v>
      </c>
      <c r="C18392" s="1" t="str">
        <f t="shared" si="2701"/>
        <v>21:0802</v>
      </c>
      <c r="D18392" s="1" t="str">
        <f t="shared" si="2703"/>
        <v>21:0227</v>
      </c>
      <c r="E18392" t="s">
        <v>71636</v>
      </c>
      <c r="F18392" t="s">
        <v>71637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11660</v>
      </c>
      <c r="N18392">
        <v>726</v>
      </c>
      <c r="O18392" t="s">
        <v>21</v>
      </c>
      <c r="P18392" t="s">
        <v>22</v>
      </c>
      <c r="Q18392" t="s">
        <v>23</v>
      </c>
    </row>
    <row r="18393" spans="1:17" hidden="1" x14ac:dyDescent="0.25">
      <c r="A18393" t="s">
        <v>71638</v>
      </c>
      <c r="B18393" t="s">
        <v>71639</v>
      </c>
      <c r="C18393" s="1" t="str">
        <f t="shared" si="2701"/>
        <v>21:0802</v>
      </c>
      <c r="D18393" s="1" t="str">
        <f t="shared" si="2703"/>
        <v>21:0227</v>
      </c>
      <c r="E18393" t="s">
        <v>71640</v>
      </c>
      <c r="F18393" t="s">
        <v>71641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11665</v>
      </c>
      <c r="N18393">
        <v>727</v>
      </c>
      <c r="O18393" t="s">
        <v>21</v>
      </c>
      <c r="P18393" t="s">
        <v>356</v>
      </c>
      <c r="Q18393" t="s">
        <v>522</v>
      </c>
    </row>
    <row r="18394" spans="1:17" hidden="1" x14ac:dyDescent="0.25">
      <c r="A18394" t="s">
        <v>71642</v>
      </c>
      <c r="B18394" t="s">
        <v>71643</v>
      </c>
      <c r="C18394" s="1" t="str">
        <f t="shared" si="2701"/>
        <v>21:0802</v>
      </c>
      <c r="D18394" s="1" t="str">
        <f t="shared" si="2703"/>
        <v>21:0227</v>
      </c>
      <c r="E18394" t="s">
        <v>71644</v>
      </c>
      <c r="F18394" t="s">
        <v>71645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11670</v>
      </c>
      <c r="N18394">
        <v>728</v>
      </c>
      <c r="O18394" t="s">
        <v>21</v>
      </c>
      <c r="P18394" t="s">
        <v>356</v>
      </c>
      <c r="Q18394" t="s">
        <v>52</v>
      </c>
    </row>
    <row r="18395" spans="1:17" hidden="1" x14ac:dyDescent="0.25">
      <c r="A18395" t="s">
        <v>71646</v>
      </c>
      <c r="B18395" t="s">
        <v>71647</v>
      </c>
      <c r="C18395" s="1" t="str">
        <f t="shared" si="2701"/>
        <v>21:0802</v>
      </c>
      <c r="D18395" s="1" t="str">
        <f t="shared" si="2703"/>
        <v>21:0227</v>
      </c>
      <c r="E18395" t="s">
        <v>71648</v>
      </c>
      <c r="F18395" t="s">
        <v>71649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11675</v>
      </c>
      <c r="N18395">
        <v>729</v>
      </c>
      <c r="O18395" t="s">
        <v>21</v>
      </c>
      <c r="P18395" t="s">
        <v>356</v>
      </c>
      <c r="Q18395" t="s">
        <v>52</v>
      </c>
    </row>
    <row r="18396" spans="1:17" hidden="1" x14ac:dyDescent="0.25">
      <c r="A18396" t="s">
        <v>71650</v>
      </c>
      <c r="B18396" t="s">
        <v>71651</v>
      </c>
      <c r="C18396" s="1" t="str">
        <f t="shared" si="2701"/>
        <v>21:0802</v>
      </c>
      <c r="D18396" s="1" t="str">
        <f t="shared" si="2703"/>
        <v>21:0227</v>
      </c>
      <c r="E18396" t="s">
        <v>71652</v>
      </c>
      <c r="F18396" t="s">
        <v>71653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11689</v>
      </c>
      <c r="N18396">
        <v>730</v>
      </c>
      <c r="O18396" t="s">
        <v>21</v>
      </c>
      <c r="P18396" t="s">
        <v>356</v>
      </c>
      <c r="Q18396" t="s">
        <v>143</v>
      </c>
    </row>
    <row r="18397" spans="1:17" hidden="1" x14ac:dyDescent="0.25">
      <c r="A18397" t="s">
        <v>71654</v>
      </c>
      <c r="B18397" t="s">
        <v>71655</v>
      </c>
      <c r="C18397" s="1" t="str">
        <f t="shared" si="2701"/>
        <v>21:0802</v>
      </c>
      <c r="D18397" s="1" t="str">
        <f t="shared" si="2703"/>
        <v>21:0227</v>
      </c>
      <c r="E18397" t="s">
        <v>71656</v>
      </c>
      <c r="F18397" t="s">
        <v>71657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11694</v>
      </c>
      <c r="N18397">
        <v>731</v>
      </c>
      <c r="O18397" t="s">
        <v>21</v>
      </c>
      <c r="P18397" t="s">
        <v>356</v>
      </c>
      <c r="Q18397" t="s">
        <v>88</v>
      </c>
    </row>
    <row r="18398" spans="1:17" hidden="1" x14ac:dyDescent="0.25">
      <c r="A18398" t="s">
        <v>71658</v>
      </c>
      <c r="B18398" t="s">
        <v>71659</v>
      </c>
      <c r="C18398" s="1" t="str">
        <f t="shared" si="2701"/>
        <v>21:0802</v>
      </c>
      <c r="D18398" s="1" t="str">
        <f t="shared" si="2703"/>
        <v>21:0227</v>
      </c>
      <c r="E18398" t="s">
        <v>71660</v>
      </c>
      <c r="F18398" t="s">
        <v>71661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11700</v>
      </c>
      <c r="N18398">
        <v>732</v>
      </c>
      <c r="O18398" t="s">
        <v>21</v>
      </c>
      <c r="P18398" t="s">
        <v>356</v>
      </c>
      <c r="Q18398" t="s">
        <v>88</v>
      </c>
    </row>
    <row r="18399" spans="1:17" hidden="1" x14ac:dyDescent="0.25">
      <c r="A18399" t="s">
        <v>71662</v>
      </c>
      <c r="B18399" t="s">
        <v>71663</v>
      </c>
      <c r="C18399" s="1" t="str">
        <f t="shared" ref="C18399:C18462" si="2704">HYPERLINK("http://geochem.nrcan.gc.ca/cdogs/content/bdl/bdl210805_e.htm", "21:0805")</f>
        <v>21:0805</v>
      </c>
      <c r="D18399" s="1" t="str">
        <f t="shared" ref="D18399:D18430" si="2705">HYPERLINK("http://geochem.nrcan.gc.ca/cdogs/content/svy/svy210226_e.htm", "21:0226")</f>
        <v>21:0226</v>
      </c>
      <c r="E18399" t="s">
        <v>71664</v>
      </c>
      <c r="F18399" t="s">
        <v>71665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11641</v>
      </c>
      <c r="N18399">
        <v>1</v>
      </c>
      <c r="O18399" t="s">
        <v>101</v>
      </c>
      <c r="P18399" t="s">
        <v>22</v>
      </c>
      <c r="Q18399" t="s">
        <v>23</v>
      </c>
    </row>
    <row r="18400" spans="1:17" hidden="1" x14ac:dyDescent="0.25">
      <c r="A18400" t="s">
        <v>71666</v>
      </c>
      <c r="B18400" t="s">
        <v>71667</v>
      </c>
      <c r="C18400" s="1" t="str">
        <f t="shared" si="2704"/>
        <v>21:0805</v>
      </c>
      <c r="D18400" s="1" t="str">
        <f t="shared" si="2705"/>
        <v>21:0226</v>
      </c>
      <c r="E18400" t="s">
        <v>71668</v>
      </c>
      <c r="F18400" t="s">
        <v>71669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11646</v>
      </c>
      <c r="N18400">
        <v>2</v>
      </c>
      <c r="O18400" t="s">
        <v>21</v>
      </c>
      <c r="P18400" t="s">
        <v>356</v>
      </c>
      <c r="Q18400" t="s">
        <v>71</v>
      </c>
    </row>
    <row r="18401" spans="1:17" hidden="1" x14ac:dyDescent="0.25">
      <c r="A18401" t="s">
        <v>71670</v>
      </c>
      <c r="B18401" t="s">
        <v>71671</v>
      </c>
      <c r="C18401" s="1" t="str">
        <f t="shared" si="2704"/>
        <v>21:0805</v>
      </c>
      <c r="D18401" s="1" t="str">
        <f t="shared" si="2705"/>
        <v>21:0226</v>
      </c>
      <c r="E18401" t="s">
        <v>71672</v>
      </c>
      <c r="F18401" t="s">
        <v>71673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11680</v>
      </c>
      <c r="N18401">
        <v>3</v>
      </c>
      <c r="O18401" t="s">
        <v>21</v>
      </c>
      <c r="P18401" t="s">
        <v>22</v>
      </c>
      <c r="Q18401" t="s">
        <v>198</v>
      </c>
    </row>
    <row r="18402" spans="1:17" hidden="1" x14ac:dyDescent="0.25">
      <c r="A18402" t="s">
        <v>71674</v>
      </c>
      <c r="B18402" t="s">
        <v>71675</v>
      </c>
      <c r="C18402" s="1" t="str">
        <f t="shared" si="2704"/>
        <v>21:0805</v>
      </c>
      <c r="D18402" s="1" t="str">
        <f t="shared" si="2705"/>
        <v>21:0226</v>
      </c>
      <c r="E18402" t="s">
        <v>71672</v>
      </c>
      <c r="F18402" t="s">
        <v>71676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11684</v>
      </c>
      <c r="N18402">
        <v>4</v>
      </c>
      <c r="O18402" t="s">
        <v>21</v>
      </c>
      <c r="P18402" t="s">
        <v>22</v>
      </c>
      <c r="Q18402" t="s">
        <v>198</v>
      </c>
    </row>
    <row r="18403" spans="1:17" hidden="1" x14ac:dyDescent="0.25">
      <c r="A18403" t="s">
        <v>71677</v>
      </c>
      <c r="B18403" t="s">
        <v>71678</v>
      </c>
      <c r="C18403" s="1" t="str">
        <f t="shared" si="2704"/>
        <v>21:0805</v>
      </c>
      <c r="D18403" s="1" t="str">
        <f t="shared" si="2705"/>
        <v>21:0226</v>
      </c>
      <c r="E18403" t="s">
        <v>71679</v>
      </c>
      <c r="F18403" t="s">
        <v>71680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11651</v>
      </c>
      <c r="N18403">
        <v>5</v>
      </c>
      <c r="O18403" t="s">
        <v>21</v>
      </c>
      <c r="P18403" t="s">
        <v>45</v>
      </c>
      <c r="Q18403" t="s">
        <v>103</v>
      </c>
    </row>
    <row r="18404" spans="1:17" hidden="1" x14ac:dyDescent="0.25">
      <c r="A18404" t="s">
        <v>71681</v>
      </c>
      <c r="B18404" t="s">
        <v>71682</v>
      </c>
      <c r="C18404" s="1" t="str">
        <f t="shared" si="2704"/>
        <v>21:0805</v>
      </c>
      <c r="D18404" s="1" t="str">
        <f t="shared" si="2705"/>
        <v>21:0226</v>
      </c>
      <c r="E18404" t="s">
        <v>71683</v>
      </c>
      <c r="F18404" t="s">
        <v>71684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11660</v>
      </c>
      <c r="N18404">
        <v>6</v>
      </c>
      <c r="O18404" t="s">
        <v>21</v>
      </c>
      <c r="P18404" t="s">
        <v>22</v>
      </c>
      <c r="Q18404" t="s">
        <v>29</v>
      </c>
    </row>
    <row r="18405" spans="1:17" hidden="1" x14ac:dyDescent="0.25">
      <c r="A18405" t="s">
        <v>71685</v>
      </c>
      <c r="B18405" t="s">
        <v>71686</v>
      </c>
      <c r="C18405" s="1" t="str">
        <f t="shared" si="2704"/>
        <v>21:0805</v>
      </c>
      <c r="D18405" s="1" t="str">
        <f t="shared" si="2705"/>
        <v>21:0226</v>
      </c>
      <c r="E18405" t="s">
        <v>71687</v>
      </c>
      <c r="F18405" t="s">
        <v>71688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11665</v>
      </c>
      <c r="N18405">
        <v>7</v>
      </c>
      <c r="O18405" t="s">
        <v>21</v>
      </c>
      <c r="P18405" t="s">
        <v>2943</v>
      </c>
      <c r="Q18405" t="s">
        <v>35</v>
      </c>
    </row>
    <row r="18406" spans="1:17" hidden="1" x14ac:dyDescent="0.25">
      <c r="A18406" t="s">
        <v>71689</v>
      </c>
      <c r="B18406" t="s">
        <v>71690</v>
      </c>
      <c r="C18406" s="1" t="str">
        <f t="shared" si="2704"/>
        <v>21:0805</v>
      </c>
      <c r="D18406" s="1" t="str">
        <f t="shared" si="2705"/>
        <v>21:0226</v>
      </c>
      <c r="E18406" t="s">
        <v>71691</v>
      </c>
      <c r="F18406" t="s">
        <v>71692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11670</v>
      </c>
      <c r="N18406">
        <v>8</v>
      </c>
      <c r="O18406" t="s">
        <v>21</v>
      </c>
      <c r="P18406" t="s">
        <v>391</v>
      </c>
      <c r="Q18406" t="s">
        <v>46</v>
      </c>
    </row>
    <row r="18407" spans="1:17" hidden="1" x14ac:dyDescent="0.25">
      <c r="A18407" t="s">
        <v>71693</v>
      </c>
      <c r="B18407" t="s">
        <v>71694</v>
      </c>
      <c r="C18407" s="1" t="str">
        <f t="shared" si="2704"/>
        <v>21:0805</v>
      </c>
      <c r="D18407" s="1" t="str">
        <f t="shared" si="2705"/>
        <v>21:0226</v>
      </c>
      <c r="E18407" t="s">
        <v>71695</v>
      </c>
      <c r="F18407" t="s">
        <v>71696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11675</v>
      </c>
      <c r="N18407">
        <v>9</v>
      </c>
      <c r="O18407" t="s">
        <v>21</v>
      </c>
      <c r="P18407" t="s">
        <v>583</v>
      </c>
      <c r="Q18407" t="s">
        <v>52</v>
      </c>
    </row>
    <row r="18408" spans="1:17" hidden="1" x14ac:dyDescent="0.25">
      <c r="A18408" t="s">
        <v>71697</v>
      </c>
      <c r="B18408" t="s">
        <v>71698</v>
      </c>
      <c r="C18408" s="1" t="str">
        <f t="shared" si="2704"/>
        <v>21:0805</v>
      </c>
      <c r="D18408" s="1" t="str">
        <f t="shared" si="2705"/>
        <v>21:0226</v>
      </c>
      <c r="E18408" t="s">
        <v>71699</v>
      </c>
      <c r="F18408" t="s">
        <v>71700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11689</v>
      </c>
      <c r="N18408">
        <v>10</v>
      </c>
      <c r="O18408" t="s">
        <v>21</v>
      </c>
      <c r="P18408" t="s">
        <v>583</v>
      </c>
      <c r="Q18408" t="s">
        <v>59</v>
      </c>
    </row>
    <row r="18409" spans="1:17" hidden="1" x14ac:dyDescent="0.25">
      <c r="A18409" t="s">
        <v>71701</v>
      </c>
      <c r="B18409" t="s">
        <v>71702</v>
      </c>
      <c r="C18409" s="1" t="str">
        <f t="shared" si="2704"/>
        <v>21:0805</v>
      </c>
      <c r="D18409" s="1" t="str">
        <f t="shared" si="2705"/>
        <v>21:0226</v>
      </c>
      <c r="E18409" t="s">
        <v>71703</v>
      </c>
      <c r="F18409" t="s">
        <v>71704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11694</v>
      </c>
      <c r="N18409">
        <v>11</v>
      </c>
      <c r="O18409" t="s">
        <v>21</v>
      </c>
      <c r="P18409" t="s">
        <v>2212</v>
      </c>
      <c r="Q18409" t="s">
        <v>23</v>
      </c>
    </row>
    <row r="18410" spans="1:17" hidden="1" x14ac:dyDescent="0.25">
      <c r="A18410" t="s">
        <v>71705</v>
      </c>
      <c r="B18410" t="s">
        <v>71706</v>
      </c>
      <c r="C18410" s="1" t="str">
        <f t="shared" si="2704"/>
        <v>21:0805</v>
      </c>
      <c r="D18410" s="1" t="str">
        <f t="shared" si="2705"/>
        <v>21:0226</v>
      </c>
      <c r="E18410" t="s">
        <v>71707</v>
      </c>
      <c r="F18410" t="s">
        <v>71708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11700</v>
      </c>
      <c r="N18410">
        <v>12</v>
      </c>
      <c r="O18410" t="s">
        <v>21</v>
      </c>
      <c r="P18410" t="s">
        <v>45</v>
      </c>
      <c r="Q18410" t="s">
        <v>23</v>
      </c>
    </row>
    <row r="18411" spans="1:17" hidden="1" x14ac:dyDescent="0.25">
      <c r="A18411" t="s">
        <v>71709</v>
      </c>
      <c r="B18411" t="s">
        <v>71710</v>
      </c>
      <c r="C18411" s="1" t="str">
        <f t="shared" si="2704"/>
        <v>21:0805</v>
      </c>
      <c r="D18411" s="1" t="str">
        <f t="shared" si="2705"/>
        <v>21:0226</v>
      </c>
      <c r="E18411" t="s">
        <v>71711</v>
      </c>
      <c r="F18411" t="s">
        <v>71712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11710</v>
      </c>
      <c r="N18411">
        <v>13</v>
      </c>
      <c r="O18411" t="s">
        <v>21</v>
      </c>
      <c r="P18411" t="s">
        <v>356</v>
      </c>
      <c r="Q18411" t="s">
        <v>29</v>
      </c>
    </row>
    <row r="18412" spans="1:17" hidden="1" x14ac:dyDescent="0.25">
      <c r="A18412" t="s">
        <v>71713</v>
      </c>
      <c r="B18412" t="s">
        <v>71714</v>
      </c>
      <c r="C18412" s="1" t="str">
        <f t="shared" si="2704"/>
        <v>21:0805</v>
      </c>
      <c r="D18412" s="1" t="str">
        <f t="shared" si="2705"/>
        <v>21:0226</v>
      </c>
      <c r="E18412" t="s">
        <v>71715</v>
      </c>
      <c r="F18412" t="s">
        <v>71716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11715</v>
      </c>
      <c r="N18412">
        <v>14</v>
      </c>
      <c r="O18412" t="s">
        <v>21</v>
      </c>
      <c r="P18412" t="s">
        <v>22</v>
      </c>
      <c r="Q18412" t="s">
        <v>35</v>
      </c>
    </row>
    <row r="18413" spans="1:17" hidden="1" x14ac:dyDescent="0.25">
      <c r="A18413" t="s">
        <v>71717</v>
      </c>
      <c r="B18413" t="s">
        <v>71718</v>
      </c>
      <c r="C18413" s="1" t="str">
        <f t="shared" si="2704"/>
        <v>21:0805</v>
      </c>
      <c r="D18413" s="1" t="str">
        <f t="shared" si="2705"/>
        <v>21:0226</v>
      </c>
      <c r="E18413" t="s">
        <v>71719</v>
      </c>
      <c r="F18413" t="s">
        <v>71720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11720</v>
      </c>
      <c r="N18413">
        <v>15</v>
      </c>
      <c r="O18413" t="s">
        <v>21</v>
      </c>
      <c r="P18413" t="s">
        <v>22</v>
      </c>
      <c r="Q18413" t="s">
        <v>59</v>
      </c>
    </row>
    <row r="18414" spans="1:17" hidden="1" x14ac:dyDescent="0.25">
      <c r="A18414" t="s">
        <v>71721</v>
      </c>
      <c r="B18414" t="s">
        <v>71722</v>
      </c>
      <c r="C18414" s="1" t="str">
        <f t="shared" si="2704"/>
        <v>21:0805</v>
      </c>
      <c r="D18414" s="1" t="str">
        <f t="shared" si="2705"/>
        <v>21:0226</v>
      </c>
      <c r="E18414" t="s">
        <v>71723</v>
      </c>
      <c r="F18414" t="s">
        <v>71724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11725</v>
      </c>
      <c r="N18414">
        <v>16</v>
      </c>
      <c r="O18414" t="s">
        <v>113</v>
      </c>
      <c r="P18414" t="s">
        <v>658</v>
      </c>
      <c r="Q18414" t="s">
        <v>23</v>
      </c>
    </row>
    <row r="18415" spans="1:17" hidden="1" x14ac:dyDescent="0.25">
      <c r="A18415" t="s">
        <v>71725</v>
      </c>
      <c r="B18415" t="s">
        <v>71726</v>
      </c>
      <c r="C18415" s="1" t="str">
        <f t="shared" si="2704"/>
        <v>21:0805</v>
      </c>
      <c r="D18415" s="1" t="str">
        <f t="shared" si="2705"/>
        <v>21:0226</v>
      </c>
      <c r="E18415" t="s">
        <v>71727</v>
      </c>
      <c r="F18415" t="s">
        <v>71728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11730</v>
      </c>
      <c r="N18415">
        <v>17</v>
      </c>
      <c r="O18415" t="s">
        <v>21</v>
      </c>
      <c r="P18415" t="s">
        <v>22</v>
      </c>
      <c r="Q18415" t="s">
        <v>35</v>
      </c>
    </row>
    <row r="18416" spans="1:17" hidden="1" x14ac:dyDescent="0.25">
      <c r="A18416" t="s">
        <v>71729</v>
      </c>
      <c r="B18416" t="s">
        <v>71730</v>
      </c>
      <c r="C18416" s="1" t="str">
        <f t="shared" si="2704"/>
        <v>21:0805</v>
      </c>
      <c r="D18416" s="1" t="str">
        <f t="shared" si="2705"/>
        <v>21:0226</v>
      </c>
      <c r="E18416" t="s">
        <v>71731</v>
      </c>
      <c r="F18416" t="s">
        <v>71732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12803</v>
      </c>
      <c r="N18416">
        <v>18</v>
      </c>
      <c r="O18416" t="s">
        <v>21</v>
      </c>
      <c r="P18416" t="s">
        <v>22</v>
      </c>
      <c r="Q18416" t="s">
        <v>392</v>
      </c>
    </row>
    <row r="18417" spans="1:17" hidden="1" x14ac:dyDescent="0.25">
      <c r="A18417" t="s">
        <v>71733</v>
      </c>
      <c r="B18417" t="s">
        <v>71734</v>
      </c>
      <c r="C18417" s="1" t="str">
        <f t="shared" si="2704"/>
        <v>21:0805</v>
      </c>
      <c r="D18417" s="1" t="str">
        <f t="shared" si="2705"/>
        <v>21:0226</v>
      </c>
      <c r="E18417" t="s">
        <v>71735</v>
      </c>
      <c r="F18417" t="s">
        <v>71736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11641</v>
      </c>
      <c r="N18417">
        <v>19</v>
      </c>
      <c r="O18417" t="s">
        <v>21</v>
      </c>
      <c r="P18417" t="s">
        <v>22</v>
      </c>
      <c r="Q18417" t="s">
        <v>35</v>
      </c>
    </row>
    <row r="18418" spans="1:17" hidden="1" x14ac:dyDescent="0.25">
      <c r="A18418" t="s">
        <v>71737</v>
      </c>
      <c r="B18418" t="s">
        <v>71738</v>
      </c>
      <c r="C18418" s="1" t="str">
        <f t="shared" si="2704"/>
        <v>21:0805</v>
      </c>
      <c r="D18418" s="1" t="str">
        <f t="shared" si="2705"/>
        <v>21:0226</v>
      </c>
      <c r="E18418" t="s">
        <v>71739</v>
      </c>
      <c r="F18418" t="s">
        <v>71740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11646</v>
      </c>
      <c r="N18418">
        <v>20</v>
      </c>
      <c r="O18418" t="s">
        <v>21</v>
      </c>
      <c r="P18418" t="s">
        <v>356</v>
      </c>
      <c r="Q18418" t="s">
        <v>59</v>
      </c>
    </row>
    <row r="18419" spans="1:17" hidden="1" x14ac:dyDescent="0.25">
      <c r="A18419" t="s">
        <v>71741</v>
      </c>
      <c r="B18419" t="s">
        <v>71742</v>
      </c>
      <c r="C18419" s="1" t="str">
        <f t="shared" si="2704"/>
        <v>21:0805</v>
      </c>
      <c r="D18419" s="1" t="str">
        <f t="shared" si="2705"/>
        <v>21:0226</v>
      </c>
      <c r="E18419" t="s">
        <v>71743</v>
      </c>
      <c r="F18419" t="s">
        <v>71744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11651</v>
      </c>
      <c r="N18419">
        <v>21</v>
      </c>
      <c r="O18419" t="s">
        <v>108</v>
      </c>
      <c r="P18419" t="s">
        <v>108</v>
      </c>
      <c r="Q18419" t="s">
        <v>108</v>
      </c>
    </row>
    <row r="18420" spans="1:17" hidden="1" x14ac:dyDescent="0.25">
      <c r="A18420" t="s">
        <v>71745</v>
      </c>
      <c r="B18420" t="s">
        <v>71746</v>
      </c>
      <c r="C18420" s="1" t="str">
        <f t="shared" si="2704"/>
        <v>21:0805</v>
      </c>
      <c r="D18420" s="1" t="str">
        <f t="shared" si="2705"/>
        <v>21:0226</v>
      </c>
      <c r="E18420" t="s">
        <v>71747</v>
      </c>
      <c r="F18420" t="s">
        <v>71748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11680</v>
      </c>
      <c r="N18420">
        <v>22</v>
      </c>
      <c r="O18420" t="s">
        <v>21</v>
      </c>
      <c r="P18420" t="s">
        <v>2943</v>
      </c>
      <c r="Q18420" t="s">
        <v>198</v>
      </c>
    </row>
    <row r="18421" spans="1:17" hidden="1" x14ac:dyDescent="0.25">
      <c r="A18421" t="s">
        <v>71749</v>
      </c>
      <c r="B18421" t="s">
        <v>71750</v>
      </c>
      <c r="C18421" s="1" t="str">
        <f t="shared" si="2704"/>
        <v>21:0805</v>
      </c>
      <c r="D18421" s="1" t="str">
        <f t="shared" si="2705"/>
        <v>21:0226</v>
      </c>
      <c r="E18421" t="s">
        <v>71747</v>
      </c>
      <c r="F18421" t="s">
        <v>71751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11684</v>
      </c>
      <c r="N18421">
        <v>23</v>
      </c>
      <c r="O18421" t="s">
        <v>21</v>
      </c>
      <c r="P18421" t="s">
        <v>1515</v>
      </c>
      <c r="Q18421" t="s">
        <v>198</v>
      </c>
    </row>
    <row r="18422" spans="1:17" hidden="1" x14ac:dyDescent="0.25">
      <c r="A18422" t="s">
        <v>71752</v>
      </c>
      <c r="B18422" t="s">
        <v>71753</v>
      </c>
      <c r="C18422" s="1" t="str">
        <f t="shared" si="2704"/>
        <v>21:0805</v>
      </c>
      <c r="D18422" s="1" t="str">
        <f t="shared" si="2705"/>
        <v>21:0226</v>
      </c>
      <c r="E18422" t="s">
        <v>71754</v>
      </c>
      <c r="F18422" t="s">
        <v>71755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11660</v>
      </c>
      <c r="N18422">
        <v>24</v>
      </c>
      <c r="O18422" t="s">
        <v>21</v>
      </c>
      <c r="P18422" t="s">
        <v>4464</v>
      </c>
      <c r="Q18422" t="s">
        <v>23</v>
      </c>
    </row>
    <row r="18423" spans="1:17" hidden="1" x14ac:dyDescent="0.25">
      <c r="A18423" t="s">
        <v>71756</v>
      </c>
      <c r="B18423" t="s">
        <v>71757</v>
      </c>
      <c r="C18423" s="1" t="str">
        <f t="shared" si="2704"/>
        <v>21:0805</v>
      </c>
      <c r="D18423" s="1" t="str">
        <f t="shared" si="2705"/>
        <v>21:0226</v>
      </c>
      <c r="E18423" t="s">
        <v>71758</v>
      </c>
      <c r="F18423" t="s">
        <v>71759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11665</v>
      </c>
      <c r="N18423">
        <v>25</v>
      </c>
      <c r="O18423" t="s">
        <v>551</v>
      </c>
      <c r="P18423" t="s">
        <v>397</v>
      </c>
      <c r="Q18423" t="s">
        <v>23</v>
      </c>
    </row>
    <row r="18424" spans="1:17" hidden="1" x14ac:dyDescent="0.25">
      <c r="A18424" t="s">
        <v>71760</v>
      </c>
      <c r="B18424" t="s">
        <v>71761</v>
      </c>
      <c r="C18424" s="1" t="str">
        <f t="shared" si="2704"/>
        <v>21:0805</v>
      </c>
      <c r="D18424" s="1" t="str">
        <f t="shared" si="2705"/>
        <v>21:0226</v>
      </c>
      <c r="E18424" t="s">
        <v>71762</v>
      </c>
      <c r="F18424" t="s">
        <v>71763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11670</v>
      </c>
      <c r="N18424">
        <v>26</v>
      </c>
      <c r="O18424" t="s">
        <v>21</v>
      </c>
      <c r="P18424" t="s">
        <v>391</v>
      </c>
      <c r="Q18424" t="s">
        <v>522</v>
      </c>
    </row>
    <row r="18425" spans="1:17" hidden="1" x14ac:dyDescent="0.25">
      <c r="A18425" t="s">
        <v>71764</v>
      </c>
      <c r="B18425" t="s">
        <v>71765</v>
      </c>
      <c r="C18425" s="1" t="str">
        <f t="shared" si="2704"/>
        <v>21:0805</v>
      </c>
      <c r="D18425" s="1" t="str">
        <f t="shared" si="2705"/>
        <v>21:0226</v>
      </c>
      <c r="E18425" t="s">
        <v>71766</v>
      </c>
      <c r="F18425" t="s">
        <v>71767</v>
      </c>
      <c r="H18425">
        <v>46.033252699999998</v>
      </c>
      <c r="I18425">
        <v>-67.108851099999995</v>
      </c>
      <c r="J18425" s="1" t="str">
        <f t="shared" ref="J18425:J18488" si="2706">HYPERLINK("http://geochem.nrcan.gc.ca/cdogs/content/kwd/kwd020018_e.htm", "Fluid (stream)")</f>
        <v>Fluid (stream)</v>
      </c>
      <c r="K18425" s="1" t="str">
        <f t="shared" ref="K18425:K18488" si="2707">HYPERLINK("http://geochem.nrcan.gc.ca/cdogs/content/kwd/kwd080007_e.htm", "Untreated Water")</f>
        <v>Untreated Water</v>
      </c>
      <c r="L18425">
        <v>43</v>
      </c>
      <c r="M18425" t="s">
        <v>11675</v>
      </c>
      <c r="N18425">
        <v>27</v>
      </c>
      <c r="O18425" t="s">
        <v>21</v>
      </c>
      <c r="P18425" t="s">
        <v>636</v>
      </c>
      <c r="Q18425" t="s">
        <v>35</v>
      </c>
    </row>
    <row r="18426" spans="1:17" hidden="1" x14ac:dyDescent="0.25">
      <c r="A18426" t="s">
        <v>71768</v>
      </c>
      <c r="B18426" t="s">
        <v>71769</v>
      </c>
      <c r="C18426" s="1" t="str">
        <f t="shared" si="2704"/>
        <v>21:0805</v>
      </c>
      <c r="D18426" s="1" t="str">
        <f t="shared" si="2705"/>
        <v>21:0226</v>
      </c>
      <c r="E18426" t="s">
        <v>71770</v>
      </c>
      <c r="F18426" t="s">
        <v>71771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11689</v>
      </c>
      <c r="N18426">
        <v>28</v>
      </c>
      <c r="O18426" t="s">
        <v>680</v>
      </c>
      <c r="P18426" t="s">
        <v>397</v>
      </c>
      <c r="Q18426" t="s">
        <v>71</v>
      </c>
    </row>
    <row r="18427" spans="1:17" hidden="1" x14ac:dyDescent="0.25">
      <c r="A18427" t="s">
        <v>71772</v>
      </c>
      <c r="B18427" t="s">
        <v>71773</v>
      </c>
      <c r="C18427" s="1" t="str">
        <f t="shared" si="2704"/>
        <v>21:0805</v>
      </c>
      <c r="D18427" s="1" t="str">
        <f t="shared" si="2705"/>
        <v>21:0226</v>
      </c>
      <c r="E18427" t="s">
        <v>71774</v>
      </c>
      <c r="F18427" t="s">
        <v>71775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11694</v>
      </c>
      <c r="N18427">
        <v>29</v>
      </c>
      <c r="O18427" t="s">
        <v>21</v>
      </c>
      <c r="P18427" t="s">
        <v>1515</v>
      </c>
      <c r="Q18427" t="s">
        <v>35</v>
      </c>
    </row>
    <row r="18428" spans="1:17" hidden="1" x14ac:dyDescent="0.25">
      <c r="A18428" t="s">
        <v>71776</v>
      </c>
      <c r="B18428" t="s">
        <v>71777</v>
      </c>
      <c r="C18428" s="1" t="str">
        <f t="shared" si="2704"/>
        <v>21:0805</v>
      </c>
      <c r="D18428" s="1" t="str">
        <f t="shared" si="2705"/>
        <v>21:0226</v>
      </c>
      <c r="E18428" t="s">
        <v>71778</v>
      </c>
      <c r="F18428" t="s">
        <v>71779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11700</v>
      </c>
      <c r="N18428">
        <v>30</v>
      </c>
      <c r="O18428" t="s">
        <v>21</v>
      </c>
      <c r="P18428" t="s">
        <v>583</v>
      </c>
      <c r="Q18428" t="s">
        <v>35</v>
      </c>
    </row>
    <row r="18429" spans="1:17" hidden="1" x14ac:dyDescent="0.25">
      <c r="A18429" t="s">
        <v>71780</v>
      </c>
      <c r="B18429" t="s">
        <v>71781</v>
      </c>
      <c r="C18429" s="1" t="str">
        <f t="shared" si="2704"/>
        <v>21:0805</v>
      </c>
      <c r="D18429" s="1" t="str">
        <f t="shared" si="2705"/>
        <v>21:0226</v>
      </c>
      <c r="E18429" t="s">
        <v>71782</v>
      </c>
      <c r="F18429" t="s">
        <v>71783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11710</v>
      </c>
      <c r="N18429">
        <v>31</v>
      </c>
      <c r="O18429" t="s">
        <v>21</v>
      </c>
      <c r="P18429" t="s">
        <v>2212</v>
      </c>
      <c r="Q18429" t="s">
        <v>59</v>
      </c>
    </row>
    <row r="18430" spans="1:17" hidden="1" x14ac:dyDescent="0.25">
      <c r="A18430" t="s">
        <v>71784</v>
      </c>
      <c r="B18430" t="s">
        <v>71785</v>
      </c>
      <c r="C18430" s="1" t="str">
        <f t="shared" si="2704"/>
        <v>21:0805</v>
      </c>
      <c r="D18430" s="1" t="str">
        <f t="shared" si="2705"/>
        <v>21:0226</v>
      </c>
      <c r="E18430" t="s">
        <v>71786</v>
      </c>
      <c r="F18430" t="s">
        <v>71787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11715</v>
      </c>
      <c r="N18430">
        <v>32</v>
      </c>
      <c r="O18430" t="s">
        <v>21</v>
      </c>
      <c r="P18430" t="s">
        <v>397</v>
      </c>
      <c r="Q18430" t="s">
        <v>35</v>
      </c>
    </row>
    <row r="18431" spans="1:17" hidden="1" x14ac:dyDescent="0.25">
      <c r="A18431" t="s">
        <v>71788</v>
      </c>
      <c r="B18431" t="s">
        <v>71789</v>
      </c>
      <c r="C18431" s="1" t="str">
        <f t="shared" si="2704"/>
        <v>21:0805</v>
      </c>
      <c r="D18431" s="1" t="str">
        <f t="shared" ref="D18431:D18458" si="2708">HYPERLINK("http://geochem.nrcan.gc.ca/cdogs/content/svy/svy210226_e.htm", "21:0226")</f>
        <v>21:0226</v>
      </c>
      <c r="E18431" t="s">
        <v>71790</v>
      </c>
      <c r="F18431" t="s">
        <v>71791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11720</v>
      </c>
      <c r="N18431">
        <v>33</v>
      </c>
      <c r="O18431" t="s">
        <v>21</v>
      </c>
      <c r="P18431" t="s">
        <v>1515</v>
      </c>
      <c r="Q18431" t="s">
        <v>23</v>
      </c>
    </row>
    <row r="18432" spans="1:17" hidden="1" x14ac:dyDescent="0.25">
      <c r="A18432" t="s">
        <v>71792</v>
      </c>
      <c r="B18432" t="s">
        <v>71793</v>
      </c>
      <c r="C18432" s="1" t="str">
        <f t="shared" si="2704"/>
        <v>21:0805</v>
      </c>
      <c r="D18432" s="1" t="str">
        <f t="shared" si="2708"/>
        <v>21:0226</v>
      </c>
      <c r="E18432" t="s">
        <v>71794</v>
      </c>
      <c r="F18432" t="s">
        <v>71795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11725</v>
      </c>
      <c r="N18432">
        <v>34</v>
      </c>
      <c r="O18432" t="s">
        <v>108</v>
      </c>
      <c r="P18432" t="s">
        <v>108</v>
      </c>
      <c r="Q18432" t="s">
        <v>108</v>
      </c>
    </row>
    <row r="18433" spans="1:17" hidden="1" x14ac:dyDescent="0.25">
      <c r="A18433" t="s">
        <v>71796</v>
      </c>
      <c r="B18433" t="s">
        <v>71797</v>
      </c>
      <c r="C18433" s="1" t="str">
        <f t="shared" si="2704"/>
        <v>21:0805</v>
      </c>
      <c r="D18433" s="1" t="str">
        <f t="shared" si="2708"/>
        <v>21:0226</v>
      </c>
      <c r="E18433" t="s">
        <v>71798</v>
      </c>
      <c r="F18433" t="s">
        <v>71799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11730</v>
      </c>
      <c r="N18433">
        <v>35</v>
      </c>
      <c r="O18433" t="s">
        <v>108</v>
      </c>
      <c r="P18433" t="s">
        <v>108</v>
      </c>
      <c r="Q18433" t="s">
        <v>108</v>
      </c>
    </row>
    <row r="18434" spans="1:17" hidden="1" x14ac:dyDescent="0.25">
      <c r="A18434" t="s">
        <v>71800</v>
      </c>
      <c r="B18434" t="s">
        <v>71801</v>
      </c>
      <c r="C18434" s="1" t="str">
        <f t="shared" si="2704"/>
        <v>21:0805</v>
      </c>
      <c r="D18434" s="1" t="str">
        <f t="shared" si="2708"/>
        <v>21:0226</v>
      </c>
      <c r="E18434" t="s">
        <v>71802</v>
      </c>
      <c r="F18434" t="s">
        <v>71803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12803</v>
      </c>
      <c r="N18434">
        <v>36</v>
      </c>
      <c r="O18434" t="s">
        <v>244</v>
      </c>
      <c r="P18434" t="s">
        <v>1515</v>
      </c>
      <c r="Q18434" t="s">
        <v>392</v>
      </c>
    </row>
    <row r="18435" spans="1:17" hidden="1" x14ac:dyDescent="0.25">
      <c r="A18435" t="s">
        <v>71804</v>
      </c>
      <c r="B18435" t="s">
        <v>71805</v>
      </c>
      <c r="C18435" s="1" t="str">
        <f t="shared" si="2704"/>
        <v>21:0805</v>
      </c>
      <c r="D18435" s="1" t="str">
        <f t="shared" si="2708"/>
        <v>21:0226</v>
      </c>
      <c r="E18435" t="s">
        <v>71806</v>
      </c>
      <c r="F18435" t="s">
        <v>71807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11641</v>
      </c>
      <c r="N18435">
        <v>37</v>
      </c>
      <c r="O18435" t="s">
        <v>21</v>
      </c>
      <c r="P18435" t="s">
        <v>2943</v>
      </c>
      <c r="Q18435" t="s">
        <v>59</v>
      </c>
    </row>
    <row r="18436" spans="1:17" hidden="1" x14ac:dyDescent="0.25">
      <c r="A18436" t="s">
        <v>71808</v>
      </c>
      <c r="B18436" t="s">
        <v>71809</v>
      </c>
      <c r="C18436" s="1" t="str">
        <f t="shared" si="2704"/>
        <v>21:0805</v>
      </c>
      <c r="D18436" s="1" t="str">
        <f t="shared" si="2708"/>
        <v>21:0226</v>
      </c>
      <c r="E18436" t="s">
        <v>71810</v>
      </c>
      <c r="F18436" t="s">
        <v>71811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11646</v>
      </c>
      <c r="N18436">
        <v>38</v>
      </c>
      <c r="O18436" t="s">
        <v>108</v>
      </c>
      <c r="P18436" t="s">
        <v>108</v>
      </c>
      <c r="Q18436" t="s">
        <v>108</v>
      </c>
    </row>
    <row r="18437" spans="1:17" hidden="1" x14ac:dyDescent="0.25">
      <c r="A18437" t="s">
        <v>71812</v>
      </c>
      <c r="B18437" t="s">
        <v>71813</v>
      </c>
      <c r="C18437" s="1" t="str">
        <f t="shared" si="2704"/>
        <v>21:0805</v>
      </c>
      <c r="D18437" s="1" t="str">
        <f t="shared" si="2708"/>
        <v>21:0226</v>
      </c>
      <c r="E18437" t="s">
        <v>71814</v>
      </c>
      <c r="F18437" t="s">
        <v>71815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11651</v>
      </c>
      <c r="N18437">
        <v>39</v>
      </c>
      <c r="O18437" t="s">
        <v>108</v>
      </c>
      <c r="P18437" t="s">
        <v>108</v>
      </c>
      <c r="Q18437" t="s">
        <v>108</v>
      </c>
    </row>
    <row r="18438" spans="1:17" hidden="1" x14ac:dyDescent="0.25">
      <c r="A18438" t="s">
        <v>71816</v>
      </c>
      <c r="B18438" t="s">
        <v>71817</v>
      </c>
      <c r="C18438" s="1" t="str">
        <f t="shared" si="2704"/>
        <v>21:0805</v>
      </c>
      <c r="D18438" s="1" t="str">
        <f t="shared" si="2708"/>
        <v>21:0226</v>
      </c>
      <c r="E18438" t="s">
        <v>71818</v>
      </c>
      <c r="F18438" t="s">
        <v>71819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11680</v>
      </c>
      <c r="N18438">
        <v>40</v>
      </c>
      <c r="O18438" t="s">
        <v>21</v>
      </c>
      <c r="P18438" t="s">
        <v>2212</v>
      </c>
      <c r="Q18438" t="s">
        <v>59</v>
      </c>
    </row>
    <row r="18439" spans="1:17" hidden="1" x14ac:dyDescent="0.25">
      <c r="A18439" t="s">
        <v>71820</v>
      </c>
      <c r="B18439" t="s">
        <v>71821</v>
      </c>
      <c r="C18439" s="1" t="str">
        <f t="shared" si="2704"/>
        <v>21:0805</v>
      </c>
      <c r="D18439" s="1" t="str">
        <f t="shared" si="2708"/>
        <v>21:0226</v>
      </c>
      <c r="E18439" t="s">
        <v>71818</v>
      </c>
      <c r="F18439" t="s">
        <v>71822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11684</v>
      </c>
      <c r="N18439">
        <v>41</v>
      </c>
      <c r="O18439" t="s">
        <v>21</v>
      </c>
      <c r="P18439" t="s">
        <v>2212</v>
      </c>
      <c r="Q18439" t="s">
        <v>59</v>
      </c>
    </row>
    <row r="18440" spans="1:17" hidden="1" x14ac:dyDescent="0.25">
      <c r="A18440" t="s">
        <v>71823</v>
      </c>
      <c r="B18440" t="s">
        <v>71824</v>
      </c>
      <c r="C18440" s="1" t="str">
        <f t="shared" si="2704"/>
        <v>21:0805</v>
      </c>
      <c r="D18440" s="1" t="str">
        <f t="shared" si="2708"/>
        <v>21:0226</v>
      </c>
      <c r="E18440" t="s">
        <v>71825</v>
      </c>
      <c r="F18440" t="s">
        <v>71826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11660</v>
      </c>
      <c r="N18440">
        <v>42</v>
      </c>
      <c r="O18440" t="s">
        <v>21</v>
      </c>
      <c r="P18440" t="s">
        <v>397</v>
      </c>
      <c r="Q18440" t="s">
        <v>23</v>
      </c>
    </row>
    <row r="18441" spans="1:17" hidden="1" x14ac:dyDescent="0.25">
      <c r="A18441" t="s">
        <v>71827</v>
      </c>
      <c r="B18441" t="s">
        <v>71828</v>
      </c>
      <c r="C18441" s="1" t="str">
        <f t="shared" si="2704"/>
        <v>21:0805</v>
      </c>
      <c r="D18441" s="1" t="str">
        <f t="shared" si="2708"/>
        <v>21:0226</v>
      </c>
      <c r="E18441" t="s">
        <v>71829</v>
      </c>
      <c r="F18441" t="s">
        <v>71830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11665</v>
      </c>
      <c r="N18441">
        <v>43</v>
      </c>
      <c r="O18441" t="s">
        <v>1597</v>
      </c>
      <c r="P18441" t="s">
        <v>16918</v>
      </c>
      <c r="Q18441" t="s">
        <v>59</v>
      </c>
    </row>
    <row r="18442" spans="1:17" hidden="1" x14ac:dyDescent="0.25">
      <c r="A18442" t="s">
        <v>71831</v>
      </c>
      <c r="B18442" t="s">
        <v>71832</v>
      </c>
      <c r="C18442" s="1" t="str">
        <f t="shared" si="2704"/>
        <v>21:0805</v>
      </c>
      <c r="D18442" s="1" t="str">
        <f t="shared" si="2708"/>
        <v>21:0226</v>
      </c>
      <c r="E18442" t="s">
        <v>71833</v>
      </c>
      <c r="F18442" t="s">
        <v>71834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11670</v>
      </c>
      <c r="N18442">
        <v>44</v>
      </c>
      <c r="O18442" t="s">
        <v>2379</v>
      </c>
      <c r="P18442" t="s">
        <v>4550</v>
      </c>
      <c r="Q18442" t="s">
        <v>59</v>
      </c>
    </row>
    <row r="18443" spans="1:17" hidden="1" x14ac:dyDescent="0.25">
      <c r="A18443" t="s">
        <v>71835</v>
      </c>
      <c r="B18443" t="s">
        <v>71836</v>
      </c>
      <c r="C18443" s="1" t="str">
        <f t="shared" si="2704"/>
        <v>21:0805</v>
      </c>
      <c r="D18443" s="1" t="str">
        <f t="shared" si="2708"/>
        <v>21:0226</v>
      </c>
      <c r="E18443" t="s">
        <v>71837</v>
      </c>
      <c r="F18443" t="s">
        <v>71838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11675</v>
      </c>
      <c r="N18443">
        <v>45</v>
      </c>
      <c r="O18443" t="s">
        <v>21</v>
      </c>
      <c r="P18443" t="s">
        <v>397</v>
      </c>
      <c r="Q18443" t="s">
        <v>59</v>
      </c>
    </row>
    <row r="18444" spans="1:17" hidden="1" x14ac:dyDescent="0.25">
      <c r="A18444" t="s">
        <v>71839</v>
      </c>
      <c r="B18444" t="s">
        <v>71840</v>
      </c>
      <c r="C18444" s="1" t="str">
        <f t="shared" si="2704"/>
        <v>21:0805</v>
      </c>
      <c r="D18444" s="1" t="str">
        <f t="shared" si="2708"/>
        <v>21:0226</v>
      </c>
      <c r="E18444" t="s">
        <v>71841</v>
      </c>
      <c r="F18444" t="s">
        <v>71842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11689</v>
      </c>
      <c r="N18444">
        <v>46</v>
      </c>
      <c r="O18444" t="s">
        <v>108</v>
      </c>
      <c r="P18444" t="s">
        <v>108</v>
      </c>
      <c r="Q18444" t="s">
        <v>108</v>
      </c>
    </row>
    <row r="18445" spans="1:17" hidden="1" x14ac:dyDescent="0.25">
      <c r="A18445" t="s">
        <v>71843</v>
      </c>
      <c r="B18445" t="s">
        <v>71844</v>
      </c>
      <c r="C18445" s="1" t="str">
        <f t="shared" si="2704"/>
        <v>21:0805</v>
      </c>
      <c r="D18445" s="1" t="str">
        <f t="shared" si="2708"/>
        <v>21:0226</v>
      </c>
      <c r="E18445" t="s">
        <v>71845</v>
      </c>
      <c r="F18445" t="s">
        <v>71846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11694</v>
      </c>
      <c r="N18445">
        <v>47</v>
      </c>
      <c r="O18445" t="s">
        <v>21</v>
      </c>
      <c r="P18445" t="s">
        <v>2212</v>
      </c>
      <c r="Q18445" t="s">
        <v>46</v>
      </c>
    </row>
    <row r="18446" spans="1:17" hidden="1" x14ac:dyDescent="0.25">
      <c r="A18446" t="s">
        <v>71847</v>
      </c>
      <c r="B18446" t="s">
        <v>71848</v>
      </c>
      <c r="C18446" s="1" t="str">
        <f t="shared" si="2704"/>
        <v>21:0805</v>
      </c>
      <c r="D18446" s="1" t="str">
        <f t="shared" si="2708"/>
        <v>21:0226</v>
      </c>
      <c r="E18446" t="s">
        <v>71849</v>
      </c>
      <c r="F18446" t="s">
        <v>71850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11700</v>
      </c>
      <c r="N18446">
        <v>48</v>
      </c>
      <c r="O18446" t="s">
        <v>2379</v>
      </c>
      <c r="P18446" t="s">
        <v>2212</v>
      </c>
      <c r="Q18446" t="s">
        <v>653</v>
      </c>
    </row>
    <row r="18447" spans="1:17" hidden="1" x14ac:dyDescent="0.25">
      <c r="A18447" t="s">
        <v>71851</v>
      </c>
      <c r="B18447" t="s">
        <v>71852</v>
      </c>
      <c r="C18447" s="1" t="str">
        <f t="shared" si="2704"/>
        <v>21:0805</v>
      </c>
      <c r="D18447" s="1" t="str">
        <f t="shared" si="2708"/>
        <v>21:0226</v>
      </c>
      <c r="E18447" t="s">
        <v>71853</v>
      </c>
      <c r="F18447" t="s">
        <v>71854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11710</v>
      </c>
      <c r="N18447">
        <v>49</v>
      </c>
      <c r="O18447" t="s">
        <v>4148</v>
      </c>
      <c r="P18447" t="s">
        <v>5750</v>
      </c>
      <c r="Q18447" t="s">
        <v>522</v>
      </c>
    </row>
    <row r="18448" spans="1:17" hidden="1" x14ac:dyDescent="0.25">
      <c r="A18448" t="s">
        <v>71855</v>
      </c>
      <c r="B18448" t="s">
        <v>71856</v>
      </c>
      <c r="C18448" s="1" t="str">
        <f t="shared" si="2704"/>
        <v>21:0805</v>
      </c>
      <c r="D18448" s="1" t="str">
        <f t="shared" si="2708"/>
        <v>21:0226</v>
      </c>
      <c r="E18448" t="s">
        <v>71857</v>
      </c>
      <c r="F18448" t="s">
        <v>71858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11715</v>
      </c>
      <c r="N18448">
        <v>50</v>
      </c>
      <c r="O18448" t="s">
        <v>5563</v>
      </c>
      <c r="P18448" t="s">
        <v>556</v>
      </c>
      <c r="Q18448" t="s">
        <v>23</v>
      </c>
    </row>
    <row r="18449" spans="1:17" hidden="1" x14ac:dyDescent="0.25">
      <c r="A18449" t="s">
        <v>71859</v>
      </c>
      <c r="B18449" t="s">
        <v>71860</v>
      </c>
      <c r="C18449" s="1" t="str">
        <f t="shared" si="2704"/>
        <v>21:0805</v>
      </c>
      <c r="D18449" s="1" t="str">
        <f t="shared" si="2708"/>
        <v>21:0226</v>
      </c>
      <c r="E18449" t="s">
        <v>71861</v>
      </c>
      <c r="F18449" t="s">
        <v>71862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11720</v>
      </c>
      <c r="N18449">
        <v>51</v>
      </c>
      <c r="O18449" t="s">
        <v>21</v>
      </c>
      <c r="P18449" t="s">
        <v>4464</v>
      </c>
      <c r="Q18449" t="s">
        <v>35</v>
      </c>
    </row>
    <row r="18450" spans="1:17" hidden="1" x14ac:dyDescent="0.25">
      <c r="A18450" t="s">
        <v>71863</v>
      </c>
      <c r="B18450" t="s">
        <v>71864</v>
      </c>
      <c r="C18450" s="1" t="str">
        <f t="shared" si="2704"/>
        <v>21:0805</v>
      </c>
      <c r="D18450" s="1" t="str">
        <f t="shared" si="2708"/>
        <v>21:0226</v>
      </c>
      <c r="E18450" t="s">
        <v>71865</v>
      </c>
      <c r="F18450" t="s">
        <v>71866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11725</v>
      </c>
      <c r="N18450">
        <v>52</v>
      </c>
      <c r="O18450" t="s">
        <v>21</v>
      </c>
      <c r="P18450" t="s">
        <v>2943</v>
      </c>
      <c r="Q18450" t="s">
        <v>71</v>
      </c>
    </row>
    <row r="18451" spans="1:17" hidden="1" x14ac:dyDescent="0.25">
      <c r="A18451" t="s">
        <v>71867</v>
      </c>
      <c r="B18451" t="s">
        <v>71868</v>
      </c>
      <c r="C18451" s="1" t="str">
        <f t="shared" si="2704"/>
        <v>21:0805</v>
      </c>
      <c r="D18451" s="1" t="str">
        <f t="shared" si="2708"/>
        <v>21:0226</v>
      </c>
      <c r="E18451" t="s">
        <v>71869</v>
      </c>
      <c r="F18451" t="s">
        <v>71870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11730</v>
      </c>
      <c r="N18451">
        <v>53</v>
      </c>
      <c r="O18451" t="s">
        <v>21</v>
      </c>
      <c r="P18451" t="s">
        <v>1515</v>
      </c>
      <c r="Q18451" t="s">
        <v>59</v>
      </c>
    </row>
    <row r="18452" spans="1:17" hidden="1" x14ac:dyDescent="0.25">
      <c r="A18452" t="s">
        <v>71871</v>
      </c>
      <c r="B18452" t="s">
        <v>71872</v>
      </c>
      <c r="C18452" s="1" t="str">
        <f t="shared" si="2704"/>
        <v>21:0805</v>
      </c>
      <c r="D18452" s="1" t="str">
        <f t="shared" si="2708"/>
        <v>21:0226</v>
      </c>
      <c r="E18452" t="s">
        <v>71873</v>
      </c>
      <c r="F18452" t="s">
        <v>71874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12803</v>
      </c>
      <c r="N18452">
        <v>54</v>
      </c>
      <c r="O18452" t="s">
        <v>21</v>
      </c>
      <c r="P18452" t="s">
        <v>2212</v>
      </c>
      <c r="Q18452" t="s">
        <v>522</v>
      </c>
    </row>
    <row r="18453" spans="1:17" hidden="1" x14ac:dyDescent="0.25">
      <c r="A18453" t="s">
        <v>71875</v>
      </c>
      <c r="B18453" t="s">
        <v>71876</v>
      </c>
      <c r="C18453" s="1" t="str">
        <f t="shared" si="2704"/>
        <v>21:0805</v>
      </c>
      <c r="D18453" s="1" t="str">
        <f t="shared" si="2708"/>
        <v>21:0226</v>
      </c>
      <c r="E18453" t="s">
        <v>71877</v>
      </c>
      <c r="F18453" t="s">
        <v>71878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11641</v>
      </c>
      <c r="N18453">
        <v>55</v>
      </c>
      <c r="O18453" t="s">
        <v>21</v>
      </c>
      <c r="P18453" t="s">
        <v>583</v>
      </c>
      <c r="Q18453" t="s">
        <v>189</v>
      </c>
    </row>
    <row r="18454" spans="1:17" hidden="1" x14ac:dyDescent="0.25">
      <c r="A18454" t="s">
        <v>71879</v>
      </c>
      <c r="B18454" t="s">
        <v>71880</v>
      </c>
      <c r="C18454" s="1" t="str">
        <f t="shared" si="2704"/>
        <v>21:0805</v>
      </c>
      <c r="D18454" s="1" t="str">
        <f t="shared" si="2708"/>
        <v>21:0226</v>
      </c>
      <c r="E18454" t="s">
        <v>71881</v>
      </c>
      <c r="F18454" t="s">
        <v>71882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11646</v>
      </c>
      <c r="N18454">
        <v>56</v>
      </c>
      <c r="O18454" t="s">
        <v>220</v>
      </c>
      <c r="P18454" t="s">
        <v>1515</v>
      </c>
      <c r="Q18454" t="s">
        <v>35</v>
      </c>
    </row>
    <row r="18455" spans="1:17" hidden="1" x14ac:dyDescent="0.25">
      <c r="A18455" t="s">
        <v>71883</v>
      </c>
      <c r="B18455" t="s">
        <v>71884</v>
      </c>
      <c r="C18455" s="1" t="str">
        <f t="shared" si="2704"/>
        <v>21:0805</v>
      </c>
      <c r="D18455" s="1" t="str">
        <f t="shared" si="2708"/>
        <v>21:0226</v>
      </c>
      <c r="E18455" t="s">
        <v>71885</v>
      </c>
      <c r="F18455" t="s">
        <v>71886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11680</v>
      </c>
      <c r="N18455">
        <v>57</v>
      </c>
      <c r="O18455" t="s">
        <v>21</v>
      </c>
      <c r="P18455" t="s">
        <v>1515</v>
      </c>
      <c r="Q18455" t="s">
        <v>215</v>
      </c>
    </row>
    <row r="18456" spans="1:17" hidden="1" x14ac:dyDescent="0.25">
      <c r="A18456" t="s">
        <v>71887</v>
      </c>
      <c r="B18456" t="s">
        <v>71888</v>
      </c>
      <c r="C18456" s="1" t="str">
        <f t="shared" si="2704"/>
        <v>21:0805</v>
      </c>
      <c r="D18456" s="1" t="str">
        <f t="shared" si="2708"/>
        <v>21:0226</v>
      </c>
      <c r="E18456" t="s">
        <v>71885</v>
      </c>
      <c r="F18456" t="s">
        <v>71889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11684</v>
      </c>
      <c r="N18456">
        <v>58</v>
      </c>
      <c r="O18456" t="s">
        <v>21</v>
      </c>
      <c r="P18456" t="s">
        <v>1515</v>
      </c>
      <c r="Q18456" t="s">
        <v>93</v>
      </c>
    </row>
    <row r="18457" spans="1:17" hidden="1" x14ac:dyDescent="0.25">
      <c r="A18457" t="s">
        <v>71890</v>
      </c>
      <c r="B18457" t="s">
        <v>71891</v>
      </c>
      <c r="C18457" s="1" t="str">
        <f t="shared" si="2704"/>
        <v>21:0805</v>
      </c>
      <c r="D18457" s="1" t="str">
        <f t="shared" si="2708"/>
        <v>21:0226</v>
      </c>
      <c r="E18457" t="s">
        <v>71892</v>
      </c>
      <c r="F18457" t="s">
        <v>71893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11651</v>
      </c>
      <c r="N18457">
        <v>59</v>
      </c>
      <c r="O18457" t="s">
        <v>21</v>
      </c>
      <c r="P18457" t="s">
        <v>2943</v>
      </c>
      <c r="Q18457" t="s">
        <v>59</v>
      </c>
    </row>
    <row r="18458" spans="1:17" hidden="1" x14ac:dyDescent="0.25">
      <c r="A18458" t="s">
        <v>71894</v>
      </c>
      <c r="B18458" t="s">
        <v>71895</v>
      </c>
      <c r="C18458" s="1" t="str">
        <f t="shared" si="2704"/>
        <v>21:0805</v>
      </c>
      <c r="D18458" s="1" t="str">
        <f t="shared" si="2708"/>
        <v>21:0226</v>
      </c>
      <c r="E18458" t="s">
        <v>71896</v>
      </c>
      <c r="F18458" t="s">
        <v>71897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11660</v>
      </c>
      <c r="N18458">
        <v>60</v>
      </c>
      <c r="O18458" t="s">
        <v>21</v>
      </c>
      <c r="P18458" t="s">
        <v>1598</v>
      </c>
      <c r="Q18458" t="s">
        <v>198</v>
      </c>
    </row>
    <row r="18459" spans="1:17" hidden="1" x14ac:dyDescent="0.25">
      <c r="A18459" t="s">
        <v>71898</v>
      </c>
      <c r="B18459" t="s">
        <v>71899</v>
      </c>
      <c r="C18459" s="1" t="str">
        <f t="shared" si="2704"/>
        <v>21:0805</v>
      </c>
      <c r="D18459" s="1" t="str">
        <f>HYPERLINK("http://geochem.nrcan.gc.ca/cdogs/content/svy/svy210228_e.htm", "21:0228")</f>
        <v>21:0228</v>
      </c>
      <c r="E18459" t="s">
        <v>71900</v>
      </c>
      <c r="F18459" t="s">
        <v>71901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11665</v>
      </c>
      <c r="N18459">
        <v>61</v>
      </c>
      <c r="O18459" t="s">
        <v>21</v>
      </c>
      <c r="P18459" t="s">
        <v>22</v>
      </c>
      <c r="Q18459" t="s">
        <v>23</v>
      </c>
    </row>
    <row r="18460" spans="1:17" hidden="1" x14ac:dyDescent="0.25">
      <c r="A18460" t="s">
        <v>71902</v>
      </c>
      <c r="B18460" t="s">
        <v>71903</v>
      </c>
      <c r="C18460" s="1" t="str">
        <f t="shared" si="2704"/>
        <v>21:0805</v>
      </c>
      <c r="D18460" s="1" t="str">
        <f>HYPERLINK("http://geochem.nrcan.gc.ca/cdogs/content/svy/svy210226_e.htm", "21:0226")</f>
        <v>21:0226</v>
      </c>
      <c r="E18460" t="s">
        <v>71904</v>
      </c>
      <c r="F18460" t="s">
        <v>71905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11670</v>
      </c>
      <c r="N18460">
        <v>62</v>
      </c>
      <c r="O18460" t="s">
        <v>21</v>
      </c>
      <c r="P18460" t="s">
        <v>45</v>
      </c>
      <c r="Q18460" t="s">
        <v>23</v>
      </c>
    </row>
    <row r="18461" spans="1:17" hidden="1" x14ac:dyDescent="0.25">
      <c r="A18461" t="s">
        <v>71906</v>
      </c>
      <c r="B18461" t="s">
        <v>71907</v>
      </c>
      <c r="C18461" s="1" t="str">
        <f t="shared" si="2704"/>
        <v>21:0805</v>
      </c>
      <c r="D18461" s="1" t="str">
        <f>HYPERLINK("http://geochem.nrcan.gc.ca/cdogs/content/svy/svy210226_e.htm", "21:0226")</f>
        <v>21:0226</v>
      </c>
      <c r="E18461" t="s">
        <v>71908</v>
      </c>
      <c r="F18461" t="s">
        <v>71909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11675</v>
      </c>
      <c r="N18461">
        <v>63</v>
      </c>
      <c r="O18461" t="s">
        <v>21</v>
      </c>
      <c r="P18461" t="s">
        <v>356</v>
      </c>
      <c r="Q18461" t="s">
        <v>392</v>
      </c>
    </row>
    <row r="18462" spans="1:17" hidden="1" x14ac:dyDescent="0.25">
      <c r="A18462" t="s">
        <v>71910</v>
      </c>
      <c r="B18462" t="s">
        <v>71911</v>
      </c>
      <c r="C18462" s="1" t="str">
        <f t="shared" si="2704"/>
        <v>21:0805</v>
      </c>
      <c r="D18462" s="1" t="str">
        <f>HYPERLINK("http://geochem.nrcan.gc.ca/cdogs/content/svy/svy210228_e.htm", "21:0228")</f>
        <v>21:0228</v>
      </c>
      <c r="E18462" t="s">
        <v>71912</v>
      </c>
      <c r="F18462" t="s">
        <v>71913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11689</v>
      </c>
      <c r="N18462">
        <v>64</v>
      </c>
      <c r="O18462" t="s">
        <v>21</v>
      </c>
      <c r="P18462" t="s">
        <v>356</v>
      </c>
      <c r="Q18462" t="s">
        <v>23</v>
      </c>
    </row>
    <row r="18463" spans="1:17" hidden="1" x14ac:dyDescent="0.25">
      <c r="A18463" t="s">
        <v>71914</v>
      </c>
      <c r="B18463" t="s">
        <v>71915</v>
      </c>
      <c r="C18463" s="1" t="str">
        <f t="shared" ref="C18463:C18526" si="2709">HYPERLINK("http://geochem.nrcan.gc.ca/cdogs/content/bdl/bdl210805_e.htm", "21:0805")</f>
        <v>21:0805</v>
      </c>
      <c r="D18463" s="1" t="str">
        <f t="shared" ref="D18463:D18471" si="2710">HYPERLINK("http://geochem.nrcan.gc.ca/cdogs/content/svy/svy210226_e.htm", "21:0226")</f>
        <v>21:0226</v>
      </c>
      <c r="E18463" t="s">
        <v>71916</v>
      </c>
      <c r="F18463" t="s">
        <v>71917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11694</v>
      </c>
      <c r="N18463">
        <v>65</v>
      </c>
      <c r="O18463" t="s">
        <v>108</v>
      </c>
      <c r="P18463" t="s">
        <v>108</v>
      </c>
      <c r="Q18463" t="s">
        <v>108</v>
      </c>
    </row>
    <row r="18464" spans="1:17" hidden="1" x14ac:dyDescent="0.25">
      <c r="A18464" t="s">
        <v>71918</v>
      </c>
      <c r="B18464" t="s">
        <v>71919</v>
      </c>
      <c r="C18464" s="1" t="str">
        <f t="shared" si="2709"/>
        <v>21:0805</v>
      </c>
      <c r="D18464" s="1" t="str">
        <f t="shared" si="2710"/>
        <v>21:0226</v>
      </c>
      <c r="E18464" t="s">
        <v>71920</v>
      </c>
      <c r="F18464" t="s">
        <v>71921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11700</v>
      </c>
      <c r="N18464">
        <v>66</v>
      </c>
      <c r="O18464" t="s">
        <v>2120</v>
      </c>
      <c r="P18464" t="s">
        <v>1598</v>
      </c>
      <c r="Q18464" t="s">
        <v>46</v>
      </c>
    </row>
    <row r="18465" spans="1:17" hidden="1" x14ac:dyDescent="0.25">
      <c r="A18465" t="s">
        <v>71922</v>
      </c>
      <c r="B18465" t="s">
        <v>71923</v>
      </c>
      <c r="C18465" s="1" t="str">
        <f t="shared" si="2709"/>
        <v>21:0805</v>
      </c>
      <c r="D18465" s="1" t="str">
        <f t="shared" si="2710"/>
        <v>21:0226</v>
      </c>
      <c r="E18465" t="s">
        <v>71924</v>
      </c>
      <c r="F18465" t="s">
        <v>71925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11710</v>
      </c>
      <c r="N18465">
        <v>67</v>
      </c>
      <c r="O18465" t="s">
        <v>21</v>
      </c>
      <c r="P18465" t="s">
        <v>636</v>
      </c>
      <c r="Q18465" t="s">
        <v>35</v>
      </c>
    </row>
    <row r="18466" spans="1:17" hidden="1" x14ac:dyDescent="0.25">
      <c r="A18466" t="s">
        <v>71926</v>
      </c>
      <c r="B18466" t="s">
        <v>71927</v>
      </c>
      <c r="C18466" s="1" t="str">
        <f t="shared" si="2709"/>
        <v>21:0805</v>
      </c>
      <c r="D18466" s="1" t="str">
        <f t="shared" si="2710"/>
        <v>21:0226</v>
      </c>
      <c r="E18466" t="s">
        <v>71928</v>
      </c>
      <c r="F18466" t="s">
        <v>71929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11715</v>
      </c>
      <c r="N18466">
        <v>68</v>
      </c>
      <c r="O18466" t="s">
        <v>21</v>
      </c>
      <c r="P18466" t="s">
        <v>2943</v>
      </c>
      <c r="Q18466" t="s">
        <v>35</v>
      </c>
    </row>
    <row r="18467" spans="1:17" hidden="1" x14ac:dyDescent="0.25">
      <c r="A18467" t="s">
        <v>71930</v>
      </c>
      <c r="B18467" t="s">
        <v>71931</v>
      </c>
      <c r="C18467" s="1" t="str">
        <f t="shared" si="2709"/>
        <v>21:0805</v>
      </c>
      <c r="D18467" s="1" t="str">
        <f t="shared" si="2710"/>
        <v>21:0226</v>
      </c>
      <c r="E18467" t="s">
        <v>71932</v>
      </c>
      <c r="F18467" t="s">
        <v>71933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11720</v>
      </c>
      <c r="N18467">
        <v>69</v>
      </c>
      <c r="O18467" t="s">
        <v>21</v>
      </c>
      <c r="P18467" t="s">
        <v>4455</v>
      </c>
      <c r="Q18467" t="s">
        <v>23</v>
      </c>
    </row>
    <row r="18468" spans="1:17" hidden="1" x14ac:dyDescent="0.25">
      <c r="A18468" t="s">
        <v>71934</v>
      </c>
      <c r="B18468" t="s">
        <v>71935</v>
      </c>
      <c r="C18468" s="1" t="str">
        <f t="shared" si="2709"/>
        <v>21:0805</v>
      </c>
      <c r="D18468" s="1" t="str">
        <f t="shared" si="2710"/>
        <v>21:0226</v>
      </c>
      <c r="E18468" t="s">
        <v>71936</v>
      </c>
      <c r="F18468" t="s">
        <v>71937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11725</v>
      </c>
      <c r="N18468">
        <v>70</v>
      </c>
      <c r="O18468" t="s">
        <v>21</v>
      </c>
      <c r="P18468" t="s">
        <v>2943</v>
      </c>
      <c r="Q18468" t="s">
        <v>52</v>
      </c>
    </row>
    <row r="18469" spans="1:17" hidden="1" x14ac:dyDescent="0.25">
      <c r="A18469" t="s">
        <v>71938</v>
      </c>
      <c r="B18469" t="s">
        <v>71939</v>
      </c>
      <c r="C18469" s="1" t="str">
        <f t="shared" si="2709"/>
        <v>21:0805</v>
      </c>
      <c r="D18469" s="1" t="str">
        <f t="shared" si="2710"/>
        <v>21:0226</v>
      </c>
      <c r="E18469" t="s">
        <v>71940</v>
      </c>
      <c r="F18469" t="s">
        <v>71941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11730</v>
      </c>
      <c r="N18469">
        <v>71</v>
      </c>
      <c r="O18469" t="s">
        <v>21</v>
      </c>
      <c r="P18469" t="s">
        <v>22</v>
      </c>
      <c r="Q18469" t="s">
        <v>29</v>
      </c>
    </row>
    <row r="18470" spans="1:17" hidden="1" x14ac:dyDescent="0.25">
      <c r="A18470" t="s">
        <v>71942</v>
      </c>
      <c r="B18470" t="s">
        <v>71943</v>
      </c>
      <c r="C18470" s="1" t="str">
        <f t="shared" si="2709"/>
        <v>21:0805</v>
      </c>
      <c r="D18470" s="1" t="str">
        <f t="shared" si="2710"/>
        <v>21:0226</v>
      </c>
      <c r="E18470" t="s">
        <v>71944</v>
      </c>
      <c r="F18470" t="s">
        <v>71945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12803</v>
      </c>
      <c r="N18470">
        <v>72</v>
      </c>
      <c r="O18470" t="s">
        <v>21</v>
      </c>
      <c r="P18470" t="s">
        <v>397</v>
      </c>
      <c r="Q18470" t="s">
        <v>198</v>
      </c>
    </row>
    <row r="18471" spans="1:17" hidden="1" x14ac:dyDescent="0.25">
      <c r="A18471" t="s">
        <v>71946</v>
      </c>
      <c r="B18471" t="s">
        <v>71947</v>
      </c>
      <c r="C18471" s="1" t="str">
        <f t="shared" si="2709"/>
        <v>21:0805</v>
      </c>
      <c r="D18471" s="1" t="str">
        <f t="shared" si="2710"/>
        <v>21:0226</v>
      </c>
      <c r="E18471" t="s">
        <v>71948</v>
      </c>
      <c r="F18471" t="s">
        <v>71949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11641</v>
      </c>
      <c r="N18471">
        <v>73</v>
      </c>
      <c r="O18471" t="s">
        <v>311</v>
      </c>
      <c r="P18471" t="s">
        <v>2943</v>
      </c>
      <c r="Q18471" t="s">
        <v>93</v>
      </c>
    </row>
    <row r="18472" spans="1:17" hidden="1" x14ac:dyDescent="0.25">
      <c r="A18472" t="s">
        <v>71950</v>
      </c>
      <c r="B18472" t="s">
        <v>71951</v>
      </c>
      <c r="C18472" s="1" t="str">
        <f t="shared" si="2709"/>
        <v>21:0805</v>
      </c>
      <c r="D18472" s="1" t="str">
        <f t="shared" ref="D18472:D18477" si="2711">HYPERLINK("http://geochem.nrcan.gc.ca/cdogs/content/svy/svy210228_e.htm", "21:0228")</f>
        <v>21:0228</v>
      </c>
      <c r="E18472" t="s">
        <v>71952</v>
      </c>
      <c r="F18472" t="s">
        <v>71953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11646</v>
      </c>
      <c r="N18472">
        <v>74</v>
      </c>
      <c r="O18472" t="s">
        <v>108</v>
      </c>
      <c r="P18472" t="s">
        <v>108</v>
      </c>
      <c r="Q18472" t="s">
        <v>108</v>
      </c>
    </row>
    <row r="18473" spans="1:17" hidden="1" x14ac:dyDescent="0.25">
      <c r="A18473" t="s">
        <v>71954</v>
      </c>
      <c r="B18473" t="s">
        <v>71955</v>
      </c>
      <c r="C18473" s="1" t="str">
        <f t="shared" si="2709"/>
        <v>21:0805</v>
      </c>
      <c r="D18473" s="1" t="str">
        <f t="shared" si="2711"/>
        <v>21:0228</v>
      </c>
      <c r="E18473" t="s">
        <v>71956</v>
      </c>
      <c r="F18473" t="s">
        <v>71957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11651</v>
      </c>
      <c r="N18473">
        <v>75</v>
      </c>
      <c r="O18473" t="s">
        <v>21</v>
      </c>
      <c r="P18473" t="s">
        <v>87</v>
      </c>
      <c r="Q18473" t="s">
        <v>93</v>
      </c>
    </row>
    <row r="18474" spans="1:17" hidden="1" x14ac:dyDescent="0.25">
      <c r="A18474" t="s">
        <v>71958</v>
      </c>
      <c r="B18474" t="s">
        <v>71959</v>
      </c>
      <c r="C18474" s="1" t="str">
        <f t="shared" si="2709"/>
        <v>21:0805</v>
      </c>
      <c r="D18474" s="1" t="str">
        <f t="shared" si="2711"/>
        <v>21:0228</v>
      </c>
      <c r="E18474" t="s">
        <v>71960</v>
      </c>
      <c r="F18474" t="s">
        <v>71961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11660</v>
      </c>
      <c r="N18474">
        <v>76</v>
      </c>
      <c r="O18474" t="s">
        <v>220</v>
      </c>
      <c r="P18474" t="s">
        <v>87</v>
      </c>
      <c r="Q18474" t="s">
        <v>103</v>
      </c>
    </row>
    <row r="18475" spans="1:17" hidden="1" x14ac:dyDescent="0.25">
      <c r="A18475" t="s">
        <v>71962</v>
      </c>
      <c r="B18475" t="s">
        <v>71963</v>
      </c>
      <c r="C18475" s="1" t="str">
        <f t="shared" si="2709"/>
        <v>21:0805</v>
      </c>
      <c r="D18475" s="1" t="str">
        <f t="shared" si="2711"/>
        <v>21:0228</v>
      </c>
      <c r="E18475" t="s">
        <v>71964</v>
      </c>
      <c r="F18475" t="s">
        <v>71965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11665</v>
      </c>
      <c r="N18475">
        <v>77</v>
      </c>
      <c r="O18475" t="s">
        <v>21</v>
      </c>
      <c r="P18475" t="s">
        <v>45</v>
      </c>
      <c r="Q18475" t="s">
        <v>103</v>
      </c>
    </row>
    <row r="18476" spans="1:17" hidden="1" x14ac:dyDescent="0.25">
      <c r="A18476" t="s">
        <v>71966</v>
      </c>
      <c r="B18476" t="s">
        <v>71967</v>
      </c>
      <c r="C18476" s="1" t="str">
        <f t="shared" si="2709"/>
        <v>21:0805</v>
      </c>
      <c r="D18476" s="1" t="str">
        <f t="shared" si="2711"/>
        <v>21:0228</v>
      </c>
      <c r="E18476" t="s">
        <v>71968</v>
      </c>
      <c r="F18476" t="s">
        <v>71969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11670</v>
      </c>
      <c r="N18476">
        <v>78</v>
      </c>
      <c r="O18476" t="s">
        <v>21</v>
      </c>
      <c r="P18476" t="s">
        <v>356</v>
      </c>
      <c r="Q18476" t="s">
        <v>46</v>
      </c>
    </row>
    <row r="18477" spans="1:17" hidden="1" x14ac:dyDescent="0.25">
      <c r="A18477" t="s">
        <v>71970</v>
      </c>
      <c r="B18477" t="s">
        <v>71971</v>
      </c>
      <c r="C18477" s="1" t="str">
        <f t="shared" si="2709"/>
        <v>21:0805</v>
      </c>
      <c r="D18477" s="1" t="str">
        <f t="shared" si="2711"/>
        <v>21:0228</v>
      </c>
      <c r="E18477" t="s">
        <v>71972</v>
      </c>
      <c r="F18477" t="s">
        <v>71973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11675</v>
      </c>
      <c r="N18477">
        <v>79</v>
      </c>
      <c r="O18477" t="s">
        <v>2129</v>
      </c>
      <c r="P18477" t="s">
        <v>356</v>
      </c>
      <c r="Q18477" t="s">
        <v>23</v>
      </c>
    </row>
    <row r="18478" spans="1:17" hidden="1" x14ac:dyDescent="0.25">
      <c r="A18478" t="s">
        <v>71974</v>
      </c>
      <c r="B18478" t="s">
        <v>71975</v>
      </c>
      <c r="C18478" s="1" t="str">
        <f t="shared" si="2709"/>
        <v>21:0805</v>
      </c>
      <c r="D18478" s="1" t="str">
        <f>HYPERLINK("http://geochem.nrcan.gc.ca/cdogs/content/svy/svy210226_e.htm", "21:0226")</f>
        <v>21:0226</v>
      </c>
      <c r="E18478" t="s">
        <v>71976</v>
      </c>
      <c r="F18478" t="s">
        <v>71977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11689</v>
      </c>
      <c r="N18478">
        <v>80</v>
      </c>
      <c r="O18478" t="s">
        <v>244</v>
      </c>
      <c r="P18478" t="s">
        <v>45</v>
      </c>
      <c r="Q18478" t="s">
        <v>103</v>
      </c>
    </row>
    <row r="18479" spans="1:17" hidden="1" x14ac:dyDescent="0.25">
      <c r="A18479" t="s">
        <v>71978</v>
      </c>
      <c r="B18479" t="s">
        <v>71979</v>
      </c>
      <c r="C18479" s="1" t="str">
        <f t="shared" si="2709"/>
        <v>21:0805</v>
      </c>
      <c r="D18479" s="1" t="str">
        <f>HYPERLINK("http://geochem.nrcan.gc.ca/cdogs/content/svy/svy210226_e.htm", "21:0226")</f>
        <v>21:0226</v>
      </c>
      <c r="E18479" t="s">
        <v>71980</v>
      </c>
      <c r="F18479" t="s">
        <v>71981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11680</v>
      </c>
      <c r="N18479">
        <v>81</v>
      </c>
      <c r="O18479" t="s">
        <v>21</v>
      </c>
      <c r="P18479" t="s">
        <v>148</v>
      </c>
      <c r="Q18479" t="s">
        <v>46</v>
      </c>
    </row>
    <row r="18480" spans="1:17" hidden="1" x14ac:dyDescent="0.25">
      <c r="A18480" t="s">
        <v>71982</v>
      </c>
      <c r="B18480" t="s">
        <v>71983</v>
      </c>
      <c r="C18480" s="1" t="str">
        <f t="shared" si="2709"/>
        <v>21:0805</v>
      </c>
      <c r="D18480" s="1" t="str">
        <f>HYPERLINK("http://geochem.nrcan.gc.ca/cdogs/content/svy/svy210226_e.htm", "21:0226")</f>
        <v>21:0226</v>
      </c>
      <c r="E18480" t="s">
        <v>71980</v>
      </c>
      <c r="F18480" t="s">
        <v>71984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11684</v>
      </c>
      <c r="N18480">
        <v>82</v>
      </c>
      <c r="O18480" t="s">
        <v>21</v>
      </c>
      <c r="P18480" t="s">
        <v>87</v>
      </c>
      <c r="Q18480" t="s">
        <v>46</v>
      </c>
    </row>
    <row r="18481" spans="1:17" hidden="1" x14ac:dyDescent="0.25">
      <c r="A18481" t="s">
        <v>71985</v>
      </c>
      <c r="B18481" t="s">
        <v>71986</v>
      </c>
      <c r="C18481" s="1" t="str">
        <f t="shared" si="2709"/>
        <v>21:0805</v>
      </c>
      <c r="D18481" s="1" t="str">
        <f>HYPERLINK("http://geochem.nrcan.gc.ca/cdogs/content/svy/svy210228_e.htm", "21:0228")</f>
        <v>21:0228</v>
      </c>
      <c r="E18481" t="s">
        <v>71987</v>
      </c>
      <c r="F18481" t="s">
        <v>71988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11694</v>
      </c>
      <c r="N18481">
        <v>83</v>
      </c>
      <c r="O18481" t="s">
        <v>21</v>
      </c>
      <c r="P18481" t="s">
        <v>148</v>
      </c>
      <c r="Q18481" t="s">
        <v>29</v>
      </c>
    </row>
    <row r="18482" spans="1:17" hidden="1" x14ac:dyDescent="0.25">
      <c r="A18482" t="s">
        <v>71989</v>
      </c>
      <c r="B18482" t="s">
        <v>71990</v>
      </c>
      <c r="C18482" s="1" t="str">
        <f t="shared" si="2709"/>
        <v>21:0805</v>
      </c>
      <c r="D18482" s="1" t="str">
        <f>HYPERLINK("http://geochem.nrcan.gc.ca/cdogs/content/svy/svy210226_e.htm", "21:0226")</f>
        <v>21:0226</v>
      </c>
      <c r="E18482" t="s">
        <v>71991</v>
      </c>
      <c r="F18482" t="s">
        <v>71992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11700</v>
      </c>
      <c r="N18482">
        <v>84</v>
      </c>
      <c r="O18482" t="s">
        <v>21</v>
      </c>
      <c r="P18482" t="s">
        <v>87</v>
      </c>
      <c r="Q18482" t="s">
        <v>29</v>
      </c>
    </row>
    <row r="18483" spans="1:17" hidden="1" x14ac:dyDescent="0.25">
      <c r="A18483" t="s">
        <v>71993</v>
      </c>
      <c r="B18483" t="s">
        <v>71994</v>
      </c>
      <c r="C18483" s="1" t="str">
        <f t="shared" si="2709"/>
        <v>21:0805</v>
      </c>
      <c r="D18483" s="1" t="str">
        <f>HYPERLINK("http://geochem.nrcan.gc.ca/cdogs/content/svy/svy210226_e.htm", "21:0226")</f>
        <v>21:0226</v>
      </c>
      <c r="E18483" t="s">
        <v>71995</v>
      </c>
      <c r="F18483" t="s">
        <v>71996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11710</v>
      </c>
      <c r="N18483">
        <v>85</v>
      </c>
      <c r="O18483" t="s">
        <v>21</v>
      </c>
      <c r="P18483" t="s">
        <v>87</v>
      </c>
      <c r="Q18483" t="s">
        <v>29</v>
      </c>
    </row>
    <row r="18484" spans="1:17" hidden="1" x14ac:dyDescent="0.25">
      <c r="A18484" t="s">
        <v>71997</v>
      </c>
      <c r="B18484" t="s">
        <v>71998</v>
      </c>
      <c r="C18484" s="1" t="str">
        <f t="shared" si="2709"/>
        <v>21:0805</v>
      </c>
      <c r="D18484" s="1" t="str">
        <f>HYPERLINK("http://geochem.nrcan.gc.ca/cdogs/content/svy/svy210226_e.htm", "21:0226")</f>
        <v>21:0226</v>
      </c>
      <c r="E18484" t="s">
        <v>71999</v>
      </c>
      <c r="F18484" t="s">
        <v>72000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11715</v>
      </c>
      <c r="N18484">
        <v>86</v>
      </c>
      <c r="O18484" t="s">
        <v>21</v>
      </c>
      <c r="P18484" t="s">
        <v>87</v>
      </c>
      <c r="Q18484" t="s">
        <v>52</v>
      </c>
    </row>
    <row r="18485" spans="1:17" hidden="1" x14ac:dyDescent="0.25">
      <c r="A18485" t="s">
        <v>72001</v>
      </c>
      <c r="B18485" t="s">
        <v>72002</v>
      </c>
      <c r="C18485" s="1" t="str">
        <f t="shared" si="2709"/>
        <v>21:0805</v>
      </c>
      <c r="D18485" s="1" t="str">
        <f>HYPERLINK("http://geochem.nrcan.gc.ca/cdogs/content/svy/svy210226_e.htm", "21:0226")</f>
        <v>21:0226</v>
      </c>
      <c r="E18485" t="s">
        <v>72003</v>
      </c>
      <c r="F18485" t="s">
        <v>72004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11720</v>
      </c>
      <c r="N18485">
        <v>87</v>
      </c>
      <c r="O18485" t="s">
        <v>21</v>
      </c>
      <c r="P18485" t="s">
        <v>148</v>
      </c>
      <c r="Q18485" t="s">
        <v>7328</v>
      </c>
    </row>
    <row r="18486" spans="1:17" hidden="1" x14ac:dyDescent="0.25">
      <c r="A18486" t="s">
        <v>72005</v>
      </c>
      <c r="B18486" t="s">
        <v>72006</v>
      </c>
      <c r="C18486" s="1" t="str">
        <f t="shared" si="2709"/>
        <v>21:0805</v>
      </c>
      <c r="D18486" s="1" t="str">
        <f>HYPERLINK("http://geochem.nrcan.gc.ca/cdogs/content/svy/svy210226_e.htm", "21:0226")</f>
        <v>21:0226</v>
      </c>
      <c r="E18486" t="s">
        <v>72007</v>
      </c>
      <c r="F18486" t="s">
        <v>72008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11725</v>
      </c>
      <c r="N18486">
        <v>88</v>
      </c>
      <c r="O18486" t="s">
        <v>244</v>
      </c>
      <c r="P18486" t="s">
        <v>45</v>
      </c>
      <c r="Q18486" t="s">
        <v>103</v>
      </c>
    </row>
    <row r="18487" spans="1:17" hidden="1" x14ac:dyDescent="0.25">
      <c r="A18487" t="s">
        <v>72009</v>
      </c>
      <c r="B18487" t="s">
        <v>72010</v>
      </c>
      <c r="C18487" s="1" t="str">
        <f t="shared" si="2709"/>
        <v>21:0805</v>
      </c>
      <c r="D18487" s="1" t="str">
        <f t="shared" ref="D18487:D18492" si="2712">HYPERLINK("http://geochem.nrcan.gc.ca/cdogs/content/svy/svy210228_e.htm", "21:0228")</f>
        <v>21:0228</v>
      </c>
      <c r="E18487" t="s">
        <v>72011</v>
      </c>
      <c r="F18487" t="s">
        <v>72012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11730</v>
      </c>
      <c r="N18487">
        <v>89</v>
      </c>
      <c r="O18487" t="s">
        <v>21</v>
      </c>
      <c r="P18487" t="s">
        <v>148</v>
      </c>
      <c r="Q18487" t="s">
        <v>46</v>
      </c>
    </row>
    <row r="18488" spans="1:17" hidden="1" x14ac:dyDescent="0.25">
      <c r="A18488" t="s">
        <v>72013</v>
      </c>
      <c r="B18488" t="s">
        <v>72014</v>
      </c>
      <c r="C18488" s="1" t="str">
        <f t="shared" si="2709"/>
        <v>21:0805</v>
      </c>
      <c r="D18488" s="1" t="str">
        <f t="shared" si="2712"/>
        <v>21:0228</v>
      </c>
      <c r="E18488" t="s">
        <v>72015</v>
      </c>
      <c r="F18488" t="s">
        <v>72016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12803</v>
      </c>
      <c r="N18488">
        <v>90</v>
      </c>
      <c r="O18488" t="s">
        <v>21</v>
      </c>
      <c r="P18488" t="s">
        <v>45</v>
      </c>
      <c r="Q18488" t="s">
        <v>198</v>
      </c>
    </row>
    <row r="18489" spans="1:17" hidden="1" x14ac:dyDescent="0.25">
      <c r="A18489" t="s">
        <v>72017</v>
      </c>
      <c r="B18489" t="s">
        <v>72018</v>
      </c>
      <c r="C18489" s="1" t="str">
        <f t="shared" si="2709"/>
        <v>21:0805</v>
      </c>
      <c r="D18489" s="1" t="str">
        <f t="shared" si="2712"/>
        <v>21:0228</v>
      </c>
      <c r="E18489" t="s">
        <v>72019</v>
      </c>
      <c r="F18489" t="s">
        <v>72020</v>
      </c>
      <c r="H18489">
        <v>46.054852799999999</v>
      </c>
      <c r="I18489">
        <v>-67.267845100000002</v>
      </c>
      <c r="J18489" s="1" t="str">
        <f t="shared" ref="J18489:J18552" si="2713">HYPERLINK("http://geochem.nrcan.gc.ca/cdogs/content/kwd/kwd020018_e.htm", "Fluid (stream)")</f>
        <v>Fluid (stream)</v>
      </c>
      <c r="K18489" s="1" t="str">
        <f t="shared" ref="K18489:K18552" si="2714">HYPERLINK("http://geochem.nrcan.gc.ca/cdogs/content/kwd/kwd080007_e.htm", "Untreated Water")</f>
        <v>Untreated Water</v>
      </c>
      <c r="L18489">
        <v>47</v>
      </c>
      <c r="M18489" t="s">
        <v>11641</v>
      </c>
      <c r="N18489">
        <v>91</v>
      </c>
      <c r="O18489" t="s">
        <v>21</v>
      </c>
      <c r="P18489" t="s">
        <v>356</v>
      </c>
      <c r="Q18489" t="s">
        <v>171</v>
      </c>
    </row>
    <row r="18490" spans="1:17" hidden="1" x14ac:dyDescent="0.25">
      <c r="A18490" t="s">
        <v>72021</v>
      </c>
      <c r="B18490" t="s">
        <v>72022</v>
      </c>
      <c r="C18490" s="1" t="str">
        <f t="shared" si="2709"/>
        <v>21:0805</v>
      </c>
      <c r="D18490" s="1" t="str">
        <f t="shared" si="2712"/>
        <v>21:0228</v>
      </c>
      <c r="E18490" t="s">
        <v>72023</v>
      </c>
      <c r="F18490" t="s">
        <v>72024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11646</v>
      </c>
      <c r="N18490">
        <v>92</v>
      </c>
      <c r="O18490" t="s">
        <v>1812</v>
      </c>
      <c r="P18490" t="s">
        <v>397</v>
      </c>
      <c r="Q18490" t="s">
        <v>103</v>
      </c>
    </row>
    <row r="18491" spans="1:17" hidden="1" x14ac:dyDescent="0.25">
      <c r="A18491" t="s">
        <v>72025</v>
      </c>
      <c r="B18491" t="s">
        <v>72026</v>
      </c>
      <c r="C18491" s="1" t="str">
        <f t="shared" si="2709"/>
        <v>21:0805</v>
      </c>
      <c r="D18491" s="1" t="str">
        <f t="shared" si="2712"/>
        <v>21:0228</v>
      </c>
      <c r="E18491" t="s">
        <v>72027</v>
      </c>
      <c r="F18491" t="s">
        <v>72028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11651</v>
      </c>
      <c r="N18491">
        <v>93</v>
      </c>
      <c r="O18491" t="s">
        <v>21</v>
      </c>
      <c r="P18491" t="s">
        <v>583</v>
      </c>
      <c r="Q18491" t="s">
        <v>93</v>
      </c>
    </row>
    <row r="18492" spans="1:17" hidden="1" x14ac:dyDescent="0.25">
      <c r="A18492" t="s">
        <v>72029</v>
      </c>
      <c r="B18492" t="s">
        <v>72030</v>
      </c>
      <c r="C18492" s="1" t="str">
        <f t="shared" si="2709"/>
        <v>21:0805</v>
      </c>
      <c r="D18492" s="1" t="str">
        <f t="shared" si="2712"/>
        <v>21:0228</v>
      </c>
      <c r="E18492" t="s">
        <v>72031</v>
      </c>
      <c r="F18492" t="s">
        <v>72032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11660</v>
      </c>
      <c r="N18492">
        <v>94</v>
      </c>
      <c r="O18492" t="s">
        <v>21</v>
      </c>
      <c r="P18492" t="s">
        <v>22</v>
      </c>
      <c r="Q18492" t="s">
        <v>93</v>
      </c>
    </row>
    <row r="18493" spans="1:17" hidden="1" x14ac:dyDescent="0.25">
      <c r="A18493" t="s">
        <v>72033</v>
      </c>
      <c r="B18493" t="s">
        <v>72034</v>
      </c>
      <c r="C18493" s="1" t="str">
        <f t="shared" si="2709"/>
        <v>21:0805</v>
      </c>
      <c r="D18493" s="1" t="str">
        <f t="shared" ref="D18493:D18501" si="2715">HYPERLINK("http://geochem.nrcan.gc.ca/cdogs/content/svy/svy210226_e.htm", "21:0226")</f>
        <v>21:0226</v>
      </c>
      <c r="E18493" t="s">
        <v>72035</v>
      </c>
      <c r="F18493" t="s">
        <v>72036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11665</v>
      </c>
      <c r="N18493">
        <v>95</v>
      </c>
      <c r="O18493" t="s">
        <v>21</v>
      </c>
      <c r="P18493" t="s">
        <v>22</v>
      </c>
      <c r="Q18493" t="s">
        <v>93</v>
      </c>
    </row>
    <row r="18494" spans="1:17" hidden="1" x14ac:dyDescent="0.25">
      <c r="A18494" t="s">
        <v>72037</v>
      </c>
      <c r="B18494" t="s">
        <v>72038</v>
      </c>
      <c r="C18494" s="1" t="str">
        <f t="shared" si="2709"/>
        <v>21:0805</v>
      </c>
      <c r="D18494" s="1" t="str">
        <f t="shared" si="2715"/>
        <v>21:0226</v>
      </c>
      <c r="E18494" t="s">
        <v>72039</v>
      </c>
      <c r="F18494" t="s">
        <v>72040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11670</v>
      </c>
      <c r="N18494">
        <v>96</v>
      </c>
      <c r="O18494" t="s">
        <v>1818</v>
      </c>
      <c r="P18494" t="s">
        <v>2943</v>
      </c>
      <c r="Q18494" t="s">
        <v>71</v>
      </c>
    </row>
    <row r="18495" spans="1:17" hidden="1" x14ac:dyDescent="0.25">
      <c r="A18495" t="s">
        <v>72041</v>
      </c>
      <c r="B18495" t="s">
        <v>72042</v>
      </c>
      <c r="C18495" s="1" t="str">
        <f t="shared" si="2709"/>
        <v>21:0805</v>
      </c>
      <c r="D18495" s="1" t="str">
        <f t="shared" si="2715"/>
        <v>21:0226</v>
      </c>
      <c r="E18495" t="s">
        <v>72043</v>
      </c>
      <c r="F18495" t="s">
        <v>72044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11675</v>
      </c>
      <c r="N18495">
        <v>97</v>
      </c>
      <c r="O18495" t="s">
        <v>154</v>
      </c>
      <c r="P18495" t="s">
        <v>1515</v>
      </c>
      <c r="Q18495" t="s">
        <v>189</v>
      </c>
    </row>
    <row r="18496" spans="1:17" hidden="1" x14ac:dyDescent="0.25">
      <c r="A18496" t="s">
        <v>72045</v>
      </c>
      <c r="B18496" t="s">
        <v>72046</v>
      </c>
      <c r="C18496" s="1" t="str">
        <f t="shared" si="2709"/>
        <v>21:0805</v>
      </c>
      <c r="D18496" s="1" t="str">
        <f t="shared" si="2715"/>
        <v>21:0226</v>
      </c>
      <c r="E18496" t="s">
        <v>72047</v>
      </c>
      <c r="F18496" t="s">
        <v>72048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11689</v>
      </c>
      <c r="N18496">
        <v>98</v>
      </c>
      <c r="O18496" t="s">
        <v>21</v>
      </c>
      <c r="P18496" t="s">
        <v>22</v>
      </c>
      <c r="Q18496" t="s">
        <v>2366</v>
      </c>
    </row>
    <row r="18497" spans="1:17" hidden="1" x14ac:dyDescent="0.25">
      <c r="A18497" t="s">
        <v>72049</v>
      </c>
      <c r="B18497" t="s">
        <v>72050</v>
      </c>
      <c r="C18497" s="1" t="str">
        <f t="shared" si="2709"/>
        <v>21:0805</v>
      </c>
      <c r="D18497" s="1" t="str">
        <f t="shared" si="2715"/>
        <v>21:0226</v>
      </c>
      <c r="E18497" t="s">
        <v>72051</v>
      </c>
      <c r="F18497" t="s">
        <v>72052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11694</v>
      </c>
      <c r="N18497">
        <v>99</v>
      </c>
      <c r="O18497" t="s">
        <v>21</v>
      </c>
      <c r="P18497" t="s">
        <v>583</v>
      </c>
      <c r="Q18497" t="s">
        <v>215</v>
      </c>
    </row>
    <row r="18498" spans="1:17" hidden="1" x14ac:dyDescent="0.25">
      <c r="A18498" t="s">
        <v>72053</v>
      </c>
      <c r="B18498" t="s">
        <v>72054</v>
      </c>
      <c r="C18498" s="1" t="str">
        <f t="shared" si="2709"/>
        <v>21:0805</v>
      </c>
      <c r="D18498" s="1" t="str">
        <f t="shared" si="2715"/>
        <v>21:0226</v>
      </c>
      <c r="E18498" t="s">
        <v>72055</v>
      </c>
      <c r="F18498" t="s">
        <v>72056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11680</v>
      </c>
      <c r="N18498">
        <v>100</v>
      </c>
      <c r="O18498" t="s">
        <v>6091</v>
      </c>
      <c r="P18498" t="s">
        <v>22</v>
      </c>
      <c r="Q18498" t="s">
        <v>88</v>
      </c>
    </row>
    <row r="18499" spans="1:17" hidden="1" x14ac:dyDescent="0.25">
      <c r="A18499" t="s">
        <v>72057</v>
      </c>
      <c r="B18499" t="s">
        <v>72058</v>
      </c>
      <c r="C18499" s="1" t="str">
        <f t="shared" si="2709"/>
        <v>21:0805</v>
      </c>
      <c r="D18499" s="1" t="str">
        <f t="shared" si="2715"/>
        <v>21:0226</v>
      </c>
      <c r="E18499" t="s">
        <v>72055</v>
      </c>
      <c r="F18499" t="s">
        <v>72059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11684</v>
      </c>
      <c r="N18499">
        <v>101</v>
      </c>
      <c r="O18499" t="s">
        <v>6091</v>
      </c>
      <c r="P18499" t="s">
        <v>583</v>
      </c>
      <c r="Q18499" t="s">
        <v>88</v>
      </c>
    </row>
    <row r="18500" spans="1:17" hidden="1" x14ac:dyDescent="0.25">
      <c r="A18500" t="s">
        <v>72060</v>
      </c>
      <c r="B18500" t="s">
        <v>72061</v>
      </c>
      <c r="C18500" s="1" t="str">
        <f t="shared" si="2709"/>
        <v>21:0805</v>
      </c>
      <c r="D18500" s="1" t="str">
        <f t="shared" si="2715"/>
        <v>21:0226</v>
      </c>
      <c r="E18500" t="s">
        <v>72062</v>
      </c>
      <c r="F18500" t="s">
        <v>72063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11700</v>
      </c>
      <c r="N18500">
        <v>102</v>
      </c>
      <c r="O18500" t="s">
        <v>21</v>
      </c>
      <c r="P18500" t="s">
        <v>583</v>
      </c>
      <c r="Q18500" t="s">
        <v>2366</v>
      </c>
    </row>
    <row r="18501" spans="1:17" hidden="1" x14ac:dyDescent="0.25">
      <c r="A18501" t="s">
        <v>72064</v>
      </c>
      <c r="B18501" t="s">
        <v>72065</v>
      </c>
      <c r="C18501" s="1" t="str">
        <f t="shared" si="2709"/>
        <v>21:0805</v>
      </c>
      <c r="D18501" s="1" t="str">
        <f t="shared" si="2715"/>
        <v>21:0226</v>
      </c>
      <c r="E18501" t="s">
        <v>72066</v>
      </c>
      <c r="F18501" t="s">
        <v>72067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11710</v>
      </c>
      <c r="N18501">
        <v>103</v>
      </c>
      <c r="O18501" t="s">
        <v>21</v>
      </c>
      <c r="P18501" t="s">
        <v>22</v>
      </c>
      <c r="Q18501" t="s">
        <v>189</v>
      </c>
    </row>
    <row r="18502" spans="1:17" hidden="1" x14ac:dyDescent="0.25">
      <c r="A18502" t="s">
        <v>72068</v>
      </c>
      <c r="B18502" t="s">
        <v>72069</v>
      </c>
      <c r="C18502" s="1" t="str">
        <f t="shared" si="2709"/>
        <v>21:0805</v>
      </c>
      <c r="D18502" s="1" t="str">
        <f>HYPERLINK("http://geochem.nrcan.gc.ca/cdogs/content/svy/svy210228_e.htm", "21:0228")</f>
        <v>21:0228</v>
      </c>
      <c r="E18502" t="s">
        <v>72070</v>
      </c>
      <c r="F18502" t="s">
        <v>72071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11715</v>
      </c>
      <c r="N18502">
        <v>104</v>
      </c>
      <c r="O18502" t="s">
        <v>21</v>
      </c>
      <c r="P18502" t="s">
        <v>22</v>
      </c>
      <c r="Q18502" t="s">
        <v>52</v>
      </c>
    </row>
    <row r="18503" spans="1:17" hidden="1" x14ac:dyDescent="0.25">
      <c r="A18503" t="s">
        <v>72072</v>
      </c>
      <c r="B18503" t="s">
        <v>72073</v>
      </c>
      <c r="C18503" s="1" t="str">
        <f t="shared" si="2709"/>
        <v>21:0805</v>
      </c>
      <c r="D18503" s="1" t="str">
        <f>HYPERLINK("http://geochem.nrcan.gc.ca/cdogs/content/svy/svy210228_e.htm", "21:0228")</f>
        <v>21:0228</v>
      </c>
      <c r="E18503" t="s">
        <v>72074</v>
      </c>
      <c r="F18503" t="s">
        <v>72075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11720</v>
      </c>
      <c r="N18503">
        <v>105</v>
      </c>
      <c r="O18503" t="s">
        <v>680</v>
      </c>
      <c r="P18503" t="s">
        <v>22</v>
      </c>
      <c r="Q18503" t="s">
        <v>189</v>
      </c>
    </row>
    <row r="18504" spans="1:17" hidden="1" x14ac:dyDescent="0.25">
      <c r="A18504" t="s">
        <v>72076</v>
      </c>
      <c r="B18504" t="s">
        <v>72077</v>
      </c>
      <c r="C18504" s="1" t="str">
        <f t="shared" si="2709"/>
        <v>21:0805</v>
      </c>
      <c r="D18504" s="1" t="str">
        <f>HYPERLINK("http://geochem.nrcan.gc.ca/cdogs/content/svy/svy210228_e.htm", "21:0228")</f>
        <v>21:0228</v>
      </c>
      <c r="E18504" t="s">
        <v>72078</v>
      </c>
      <c r="F18504" t="s">
        <v>72079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11725</v>
      </c>
      <c r="N18504">
        <v>106</v>
      </c>
      <c r="O18504" t="s">
        <v>551</v>
      </c>
      <c r="P18504" t="s">
        <v>356</v>
      </c>
      <c r="Q18504" t="s">
        <v>189</v>
      </c>
    </row>
    <row r="18505" spans="1:17" hidden="1" x14ac:dyDescent="0.25">
      <c r="A18505" t="s">
        <v>72080</v>
      </c>
      <c r="B18505" t="s">
        <v>72081</v>
      </c>
      <c r="C18505" s="1" t="str">
        <f t="shared" si="2709"/>
        <v>21:0805</v>
      </c>
      <c r="D18505" s="1" t="str">
        <f>HYPERLINK("http://geochem.nrcan.gc.ca/cdogs/content/svy/svy210228_e.htm", "21:0228")</f>
        <v>21:0228</v>
      </c>
      <c r="E18505" t="s">
        <v>72082</v>
      </c>
      <c r="F18505" t="s">
        <v>72083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11730</v>
      </c>
      <c r="N18505">
        <v>107</v>
      </c>
      <c r="O18505" t="s">
        <v>576</v>
      </c>
      <c r="P18505" t="s">
        <v>356</v>
      </c>
      <c r="Q18505" t="s">
        <v>149</v>
      </c>
    </row>
    <row r="18506" spans="1:17" hidden="1" x14ac:dyDescent="0.25">
      <c r="A18506" t="s">
        <v>72084</v>
      </c>
      <c r="B18506" t="s">
        <v>72085</v>
      </c>
      <c r="C18506" s="1" t="str">
        <f t="shared" si="2709"/>
        <v>21:0805</v>
      </c>
      <c r="D18506" s="1" t="str">
        <f t="shared" ref="D18506:D18514" si="2716">HYPERLINK("http://geochem.nrcan.gc.ca/cdogs/content/svy/svy210226_e.htm", "21:0226")</f>
        <v>21:0226</v>
      </c>
      <c r="E18506" t="s">
        <v>72086</v>
      </c>
      <c r="F18506" t="s">
        <v>72087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12803</v>
      </c>
      <c r="N18506">
        <v>108</v>
      </c>
      <c r="O18506" t="s">
        <v>2927</v>
      </c>
      <c r="P18506" t="s">
        <v>22</v>
      </c>
      <c r="Q18506" t="s">
        <v>93</v>
      </c>
    </row>
    <row r="18507" spans="1:17" hidden="1" x14ac:dyDescent="0.25">
      <c r="A18507" t="s">
        <v>72088</v>
      </c>
      <c r="B18507" t="s">
        <v>72089</v>
      </c>
      <c r="C18507" s="1" t="str">
        <f t="shared" si="2709"/>
        <v>21:0805</v>
      </c>
      <c r="D18507" s="1" t="str">
        <f t="shared" si="2716"/>
        <v>21:0226</v>
      </c>
      <c r="E18507" t="s">
        <v>72090</v>
      </c>
      <c r="F18507" t="s">
        <v>72091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11641</v>
      </c>
      <c r="N18507">
        <v>109</v>
      </c>
      <c r="O18507" t="s">
        <v>1818</v>
      </c>
      <c r="P18507" t="s">
        <v>87</v>
      </c>
      <c r="Q18507" t="s">
        <v>93</v>
      </c>
    </row>
    <row r="18508" spans="1:17" hidden="1" x14ac:dyDescent="0.25">
      <c r="A18508" t="s">
        <v>72092</v>
      </c>
      <c r="B18508" t="s">
        <v>72093</v>
      </c>
      <c r="C18508" s="1" t="str">
        <f t="shared" si="2709"/>
        <v>21:0805</v>
      </c>
      <c r="D18508" s="1" t="str">
        <f t="shared" si="2716"/>
        <v>21:0226</v>
      </c>
      <c r="E18508" t="s">
        <v>72094</v>
      </c>
      <c r="F18508" t="s">
        <v>72095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11646</v>
      </c>
      <c r="N18508">
        <v>110</v>
      </c>
      <c r="O18508" t="s">
        <v>225</v>
      </c>
      <c r="P18508" t="s">
        <v>87</v>
      </c>
      <c r="Q18508" t="s">
        <v>103</v>
      </c>
    </row>
    <row r="18509" spans="1:17" hidden="1" x14ac:dyDescent="0.25">
      <c r="A18509" t="s">
        <v>72096</v>
      </c>
      <c r="B18509" t="s">
        <v>72097</v>
      </c>
      <c r="C18509" s="1" t="str">
        <f t="shared" si="2709"/>
        <v>21:0805</v>
      </c>
      <c r="D18509" s="1" t="str">
        <f t="shared" si="2716"/>
        <v>21:0226</v>
      </c>
      <c r="E18509" t="s">
        <v>72098</v>
      </c>
      <c r="F18509" t="s">
        <v>72099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11651</v>
      </c>
      <c r="N18509">
        <v>111</v>
      </c>
      <c r="O18509" t="s">
        <v>21</v>
      </c>
      <c r="P18509" t="s">
        <v>22</v>
      </c>
      <c r="Q18509" t="s">
        <v>46</v>
      </c>
    </row>
    <row r="18510" spans="1:17" hidden="1" x14ac:dyDescent="0.25">
      <c r="A18510" t="s">
        <v>72100</v>
      </c>
      <c r="B18510" t="s">
        <v>72101</v>
      </c>
      <c r="C18510" s="1" t="str">
        <f t="shared" si="2709"/>
        <v>21:0805</v>
      </c>
      <c r="D18510" s="1" t="str">
        <f t="shared" si="2716"/>
        <v>21:0226</v>
      </c>
      <c r="E18510" t="s">
        <v>72102</v>
      </c>
      <c r="F18510" t="s">
        <v>72103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11660</v>
      </c>
      <c r="N18510">
        <v>112</v>
      </c>
      <c r="O18510" t="s">
        <v>21</v>
      </c>
      <c r="P18510" t="s">
        <v>356</v>
      </c>
      <c r="Q18510" t="s">
        <v>71</v>
      </c>
    </row>
    <row r="18511" spans="1:17" hidden="1" x14ac:dyDescent="0.25">
      <c r="A18511" t="s">
        <v>72104</v>
      </c>
      <c r="B18511" t="s">
        <v>72105</v>
      </c>
      <c r="C18511" s="1" t="str">
        <f t="shared" si="2709"/>
        <v>21:0805</v>
      </c>
      <c r="D18511" s="1" t="str">
        <f t="shared" si="2716"/>
        <v>21:0226</v>
      </c>
      <c r="E18511" t="s">
        <v>72106</v>
      </c>
      <c r="F18511" t="s">
        <v>72107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11665</v>
      </c>
      <c r="N18511">
        <v>113</v>
      </c>
      <c r="O18511" t="s">
        <v>21</v>
      </c>
      <c r="P18511" t="s">
        <v>45</v>
      </c>
      <c r="Q18511" t="s">
        <v>46</v>
      </c>
    </row>
    <row r="18512" spans="1:17" hidden="1" x14ac:dyDescent="0.25">
      <c r="A18512" t="s">
        <v>72108</v>
      </c>
      <c r="B18512" t="s">
        <v>72109</v>
      </c>
      <c r="C18512" s="1" t="str">
        <f t="shared" si="2709"/>
        <v>21:0805</v>
      </c>
      <c r="D18512" s="1" t="str">
        <f t="shared" si="2716"/>
        <v>21:0226</v>
      </c>
      <c r="E18512" t="s">
        <v>72110</v>
      </c>
      <c r="F18512" t="s">
        <v>72111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11670</v>
      </c>
      <c r="N18512">
        <v>114</v>
      </c>
      <c r="O18512" t="s">
        <v>21</v>
      </c>
      <c r="P18512" t="s">
        <v>45</v>
      </c>
      <c r="Q18512" t="s">
        <v>198</v>
      </c>
    </row>
    <row r="18513" spans="1:17" hidden="1" x14ac:dyDescent="0.25">
      <c r="A18513" t="s">
        <v>72112</v>
      </c>
      <c r="B18513" t="s">
        <v>72113</v>
      </c>
      <c r="C18513" s="1" t="str">
        <f t="shared" si="2709"/>
        <v>21:0805</v>
      </c>
      <c r="D18513" s="1" t="str">
        <f t="shared" si="2716"/>
        <v>21:0226</v>
      </c>
      <c r="E18513" t="s">
        <v>72114</v>
      </c>
      <c r="F18513" t="s">
        <v>72115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11675</v>
      </c>
      <c r="N18513">
        <v>115</v>
      </c>
      <c r="O18513" t="s">
        <v>244</v>
      </c>
      <c r="P18513" t="s">
        <v>87</v>
      </c>
      <c r="Q18513" t="s">
        <v>71</v>
      </c>
    </row>
    <row r="18514" spans="1:17" hidden="1" x14ac:dyDescent="0.25">
      <c r="A18514" t="s">
        <v>72116</v>
      </c>
      <c r="B18514" t="s">
        <v>72117</v>
      </c>
      <c r="C18514" s="1" t="str">
        <f t="shared" si="2709"/>
        <v>21:0805</v>
      </c>
      <c r="D18514" s="1" t="str">
        <f t="shared" si="2716"/>
        <v>21:0226</v>
      </c>
      <c r="E18514" t="s">
        <v>72118</v>
      </c>
      <c r="F18514" t="s">
        <v>72119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11689</v>
      </c>
      <c r="N18514">
        <v>116</v>
      </c>
      <c r="O18514" t="s">
        <v>1818</v>
      </c>
      <c r="P18514" t="s">
        <v>45</v>
      </c>
      <c r="Q18514" t="s">
        <v>46</v>
      </c>
    </row>
    <row r="18515" spans="1:17" hidden="1" x14ac:dyDescent="0.25">
      <c r="A18515" t="s">
        <v>72120</v>
      </c>
      <c r="B18515" t="s">
        <v>72121</v>
      </c>
      <c r="C18515" s="1" t="str">
        <f t="shared" si="2709"/>
        <v>21:0805</v>
      </c>
      <c r="D18515" s="1" t="str">
        <f t="shared" ref="D18515:D18520" si="2717">HYPERLINK("http://geochem.nrcan.gc.ca/cdogs/content/svy/svy210228_e.htm", "21:0228")</f>
        <v>21:0228</v>
      </c>
      <c r="E18515" t="s">
        <v>72122</v>
      </c>
      <c r="F18515" t="s">
        <v>72123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11694</v>
      </c>
      <c r="N18515">
        <v>117</v>
      </c>
      <c r="O18515" t="s">
        <v>21</v>
      </c>
      <c r="P18515" t="s">
        <v>87</v>
      </c>
      <c r="Q18515" t="s">
        <v>59</v>
      </c>
    </row>
    <row r="18516" spans="1:17" hidden="1" x14ac:dyDescent="0.25">
      <c r="A18516" t="s">
        <v>72124</v>
      </c>
      <c r="B18516" t="s">
        <v>72125</v>
      </c>
      <c r="C18516" s="1" t="str">
        <f t="shared" si="2709"/>
        <v>21:0805</v>
      </c>
      <c r="D18516" s="1" t="str">
        <f t="shared" si="2717"/>
        <v>21:0228</v>
      </c>
      <c r="E18516" t="s">
        <v>72126</v>
      </c>
      <c r="F18516" t="s">
        <v>72127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11700</v>
      </c>
      <c r="N18516">
        <v>118</v>
      </c>
      <c r="O18516" t="s">
        <v>21</v>
      </c>
      <c r="P18516" t="s">
        <v>87</v>
      </c>
      <c r="Q18516" t="s">
        <v>71</v>
      </c>
    </row>
    <row r="18517" spans="1:17" hidden="1" x14ac:dyDescent="0.25">
      <c r="A18517" t="s">
        <v>72128</v>
      </c>
      <c r="B18517" t="s">
        <v>72129</v>
      </c>
      <c r="C18517" s="1" t="str">
        <f t="shared" si="2709"/>
        <v>21:0805</v>
      </c>
      <c r="D18517" s="1" t="str">
        <f t="shared" si="2717"/>
        <v>21:0228</v>
      </c>
      <c r="E18517" t="s">
        <v>72130</v>
      </c>
      <c r="F18517" t="s">
        <v>72131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11710</v>
      </c>
      <c r="N18517">
        <v>119</v>
      </c>
      <c r="O18517" t="s">
        <v>2120</v>
      </c>
      <c r="P18517" t="s">
        <v>22</v>
      </c>
      <c r="Q18517" t="s">
        <v>23</v>
      </c>
    </row>
    <row r="18518" spans="1:17" hidden="1" x14ac:dyDescent="0.25">
      <c r="A18518" t="s">
        <v>72132</v>
      </c>
      <c r="B18518" t="s">
        <v>72133</v>
      </c>
      <c r="C18518" s="1" t="str">
        <f t="shared" si="2709"/>
        <v>21:0805</v>
      </c>
      <c r="D18518" s="1" t="str">
        <f t="shared" si="2717"/>
        <v>21:0228</v>
      </c>
      <c r="E18518" t="s">
        <v>72134</v>
      </c>
      <c r="F18518" t="s">
        <v>72135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11715</v>
      </c>
      <c r="N18518">
        <v>120</v>
      </c>
      <c r="O18518" t="s">
        <v>582</v>
      </c>
      <c r="P18518" t="s">
        <v>356</v>
      </c>
      <c r="Q18518" t="s">
        <v>23</v>
      </c>
    </row>
    <row r="18519" spans="1:17" hidden="1" x14ac:dyDescent="0.25">
      <c r="A18519" t="s">
        <v>72136</v>
      </c>
      <c r="B18519" t="s">
        <v>72137</v>
      </c>
      <c r="C18519" s="1" t="str">
        <f t="shared" si="2709"/>
        <v>21:0805</v>
      </c>
      <c r="D18519" s="1" t="str">
        <f t="shared" si="2717"/>
        <v>21:0228</v>
      </c>
      <c r="E18519" t="s">
        <v>72138</v>
      </c>
      <c r="F18519" t="s">
        <v>72139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11720</v>
      </c>
      <c r="N18519">
        <v>121</v>
      </c>
      <c r="O18519" t="s">
        <v>21</v>
      </c>
      <c r="P18519" t="s">
        <v>356</v>
      </c>
      <c r="Q18519" t="s">
        <v>46</v>
      </c>
    </row>
    <row r="18520" spans="1:17" hidden="1" x14ac:dyDescent="0.25">
      <c r="A18520" t="s">
        <v>72140</v>
      </c>
      <c r="B18520" t="s">
        <v>72141</v>
      </c>
      <c r="C18520" s="1" t="str">
        <f t="shared" si="2709"/>
        <v>21:0805</v>
      </c>
      <c r="D18520" s="1" t="str">
        <f t="shared" si="2717"/>
        <v>21:0228</v>
      </c>
      <c r="E18520" t="s">
        <v>72142</v>
      </c>
      <c r="F18520" t="s">
        <v>72143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11725</v>
      </c>
      <c r="N18520">
        <v>122</v>
      </c>
      <c r="O18520" t="s">
        <v>3419</v>
      </c>
      <c r="P18520" t="s">
        <v>356</v>
      </c>
      <c r="Q18520" t="s">
        <v>23</v>
      </c>
    </row>
    <row r="18521" spans="1:17" hidden="1" x14ac:dyDescent="0.25">
      <c r="A18521" t="s">
        <v>72144</v>
      </c>
      <c r="B18521" t="s">
        <v>72145</v>
      </c>
      <c r="C18521" s="1" t="str">
        <f t="shared" si="2709"/>
        <v>21:0805</v>
      </c>
      <c r="D18521" s="1" t="str">
        <f t="shared" ref="D18521:D18552" si="2718">HYPERLINK("http://geochem.nrcan.gc.ca/cdogs/content/svy/svy210226_e.htm", "21:0226")</f>
        <v>21:0226</v>
      </c>
      <c r="E18521" t="s">
        <v>72146</v>
      </c>
      <c r="F18521" t="s">
        <v>72147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11680</v>
      </c>
      <c r="N18521">
        <v>123</v>
      </c>
      <c r="O18521" t="s">
        <v>21</v>
      </c>
      <c r="P18521" t="s">
        <v>45</v>
      </c>
      <c r="Q18521" t="s">
        <v>23</v>
      </c>
    </row>
    <row r="18522" spans="1:17" hidden="1" x14ac:dyDescent="0.25">
      <c r="A18522" t="s">
        <v>72148</v>
      </c>
      <c r="B18522" t="s">
        <v>72149</v>
      </c>
      <c r="C18522" s="1" t="str">
        <f t="shared" si="2709"/>
        <v>21:0805</v>
      </c>
      <c r="D18522" s="1" t="str">
        <f t="shared" si="2718"/>
        <v>21:0226</v>
      </c>
      <c r="E18522" t="s">
        <v>72146</v>
      </c>
      <c r="F18522" t="s">
        <v>72150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11684</v>
      </c>
      <c r="N18522">
        <v>124</v>
      </c>
      <c r="O18522" t="s">
        <v>21</v>
      </c>
      <c r="P18522" t="s">
        <v>45</v>
      </c>
      <c r="Q18522" t="s">
        <v>23</v>
      </c>
    </row>
    <row r="18523" spans="1:17" hidden="1" x14ac:dyDescent="0.25">
      <c r="A18523" t="s">
        <v>72151</v>
      </c>
      <c r="B18523" t="s">
        <v>72152</v>
      </c>
      <c r="C18523" s="1" t="str">
        <f t="shared" si="2709"/>
        <v>21:0805</v>
      </c>
      <c r="D18523" s="1" t="str">
        <f t="shared" si="2718"/>
        <v>21:0226</v>
      </c>
      <c r="E18523" t="s">
        <v>72153</v>
      </c>
      <c r="F18523" t="s">
        <v>72154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11730</v>
      </c>
      <c r="N18523">
        <v>125</v>
      </c>
      <c r="O18523" t="s">
        <v>158</v>
      </c>
      <c r="P18523" t="s">
        <v>87</v>
      </c>
      <c r="Q18523" t="s">
        <v>365</v>
      </c>
    </row>
    <row r="18524" spans="1:17" hidden="1" x14ac:dyDescent="0.25">
      <c r="A18524" t="s">
        <v>72155</v>
      </c>
      <c r="B18524" t="s">
        <v>72156</v>
      </c>
      <c r="C18524" s="1" t="str">
        <f t="shared" si="2709"/>
        <v>21:0805</v>
      </c>
      <c r="D18524" s="1" t="str">
        <f t="shared" si="2718"/>
        <v>21:0226</v>
      </c>
      <c r="E18524" t="s">
        <v>72157</v>
      </c>
      <c r="F18524" t="s">
        <v>72158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12803</v>
      </c>
      <c r="N18524">
        <v>126</v>
      </c>
      <c r="O18524" t="s">
        <v>21</v>
      </c>
      <c r="P18524" t="s">
        <v>45</v>
      </c>
      <c r="Q18524" t="s">
        <v>23</v>
      </c>
    </row>
    <row r="18525" spans="1:17" hidden="1" x14ac:dyDescent="0.25">
      <c r="A18525" t="s">
        <v>72159</v>
      </c>
      <c r="B18525" t="s">
        <v>72160</v>
      </c>
      <c r="C18525" s="1" t="str">
        <f t="shared" si="2709"/>
        <v>21:0805</v>
      </c>
      <c r="D18525" s="1" t="str">
        <f t="shared" si="2718"/>
        <v>21:0226</v>
      </c>
      <c r="E18525" t="s">
        <v>72161</v>
      </c>
      <c r="F18525" t="s">
        <v>72162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11641</v>
      </c>
      <c r="N18525">
        <v>127</v>
      </c>
      <c r="O18525" t="s">
        <v>21</v>
      </c>
      <c r="P18525" t="s">
        <v>397</v>
      </c>
      <c r="Q18525" t="s">
        <v>71</v>
      </c>
    </row>
    <row r="18526" spans="1:17" hidden="1" x14ac:dyDescent="0.25">
      <c r="A18526" t="s">
        <v>72163</v>
      </c>
      <c r="B18526" t="s">
        <v>72164</v>
      </c>
      <c r="C18526" s="1" t="str">
        <f t="shared" si="2709"/>
        <v>21:0805</v>
      </c>
      <c r="D18526" s="1" t="str">
        <f t="shared" si="2718"/>
        <v>21:0226</v>
      </c>
      <c r="E18526" t="s">
        <v>72165</v>
      </c>
      <c r="F18526" t="s">
        <v>72166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11646</v>
      </c>
      <c r="N18526">
        <v>128</v>
      </c>
      <c r="O18526" t="s">
        <v>21</v>
      </c>
      <c r="P18526" t="s">
        <v>45</v>
      </c>
      <c r="Q18526" t="s">
        <v>59</v>
      </c>
    </row>
    <row r="18527" spans="1:17" hidden="1" x14ac:dyDescent="0.25">
      <c r="A18527" t="s">
        <v>72167</v>
      </c>
      <c r="B18527" t="s">
        <v>72168</v>
      </c>
      <c r="C18527" s="1" t="str">
        <f t="shared" ref="C18527:C18590" si="2719">HYPERLINK("http://geochem.nrcan.gc.ca/cdogs/content/bdl/bdl210805_e.htm", "21:0805")</f>
        <v>21:0805</v>
      </c>
      <c r="D18527" s="1" t="str">
        <f t="shared" si="2718"/>
        <v>21:0226</v>
      </c>
      <c r="E18527" t="s">
        <v>72169</v>
      </c>
      <c r="F18527" t="s">
        <v>72170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11651</v>
      </c>
      <c r="N18527">
        <v>129</v>
      </c>
      <c r="O18527" t="s">
        <v>158</v>
      </c>
      <c r="P18527" t="s">
        <v>397</v>
      </c>
      <c r="Q18527" t="s">
        <v>103</v>
      </c>
    </row>
    <row r="18528" spans="1:17" hidden="1" x14ac:dyDescent="0.25">
      <c r="A18528" t="s">
        <v>72171</v>
      </c>
      <c r="B18528" t="s">
        <v>72172</v>
      </c>
      <c r="C18528" s="1" t="str">
        <f t="shared" si="2719"/>
        <v>21:0805</v>
      </c>
      <c r="D18528" s="1" t="str">
        <f t="shared" si="2718"/>
        <v>21:0226</v>
      </c>
      <c r="E18528" t="s">
        <v>72173</v>
      </c>
      <c r="F18528" t="s">
        <v>72174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11660</v>
      </c>
      <c r="N18528">
        <v>130</v>
      </c>
      <c r="O18528" t="s">
        <v>311</v>
      </c>
      <c r="P18528" t="s">
        <v>391</v>
      </c>
      <c r="Q18528" t="s">
        <v>93</v>
      </c>
    </row>
    <row r="18529" spans="1:17" hidden="1" x14ac:dyDescent="0.25">
      <c r="A18529" t="s">
        <v>72175</v>
      </c>
      <c r="B18529" t="s">
        <v>72176</v>
      </c>
      <c r="C18529" s="1" t="str">
        <f t="shared" si="2719"/>
        <v>21:0805</v>
      </c>
      <c r="D18529" s="1" t="str">
        <f t="shared" si="2718"/>
        <v>21:0226</v>
      </c>
      <c r="E18529" t="s">
        <v>72177</v>
      </c>
      <c r="F18529" t="s">
        <v>72178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11665</v>
      </c>
      <c r="N18529">
        <v>131</v>
      </c>
      <c r="O18529" t="s">
        <v>21</v>
      </c>
      <c r="P18529" t="s">
        <v>397</v>
      </c>
      <c r="Q18529" t="s">
        <v>88</v>
      </c>
    </row>
    <row r="18530" spans="1:17" hidden="1" x14ac:dyDescent="0.25">
      <c r="A18530" t="s">
        <v>72179</v>
      </c>
      <c r="B18530" t="s">
        <v>72180</v>
      </c>
      <c r="C18530" s="1" t="str">
        <f t="shared" si="2719"/>
        <v>21:0805</v>
      </c>
      <c r="D18530" s="1" t="str">
        <f t="shared" si="2718"/>
        <v>21:0226</v>
      </c>
      <c r="E18530" t="s">
        <v>72181</v>
      </c>
      <c r="F18530" t="s">
        <v>72182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11670</v>
      </c>
      <c r="N18530">
        <v>132</v>
      </c>
      <c r="O18530" t="s">
        <v>113</v>
      </c>
      <c r="P18530" t="s">
        <v>397</v>
      </c>
      <c r="Q18530" t="s">
        <v>189</v>
      </c>
    </row>
    <row r="18531" spans="1:17" hidden="1" x14ac:dyDescent="0.25">
      <c r="A18531" t="s">
        <v>72183</v>
      </c>
      <c r="B18531" t="s">
        <v>72184</v>
      </c>
      <c r="C18531" s="1" t="str">
        <f t="shared" si="2719"/>
        <v>21:0805</v>
      </c>
      <c r="D18531" s="1" t="str">
        <f t="shared" si="2718"/>
        <v>21:0226</v>
      </c>
      <c r="E18531" t="s">
        <v>72185</v>
      </c>
      <c r="F18531" t="s">
        <v>72186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11675</v>
      </c>
      <c r="N18531">
        <v>133</v>
      </c>
      <c r="O18531" t="s">
        <v>21</v>
      </c>
      <c r="P18531" t="s">
        <v>583</v>
      </c>
      <c r="Q18531" t="s">
        <v>1528</v>
      </c>
    </row>
    <row r="18532" spans="1:17" hidden="1" x14ac:dyDescent="0.25">
      <c r="A18532" t="s">
        <v>72187</v>
      </c>
      <c r="B18532" t="s">
        <v>72188</v>
      </c>
      <c r="C18532" s="1" t="str">
        <f t="shared" si="2719"/>
        <v>21:0805</v>
      </c>
      <c r="D18532" s="1" t="str">
        <f t="shared" si="2718"/>
        <v>21:0226</v>
      </c>
      <c r="E18532" t="s">
        <v>72189</v>
      </c>
      <c r="F18532" t="s">
        <v>72190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11689</v>
      </c>
      <c r="N18532">
        <v>134</v>
      </c>
      <c r="O18532" t="s">
        <v>21</v>
      </c>
      <c r="P18532" t="s">
        <v>397</v>
      </c>
      <c r="Q18532" t="s">
        <v>171</v>
      </c>
    </row>
    <row r="18533" spans="1:17" hidden="1" x14ac:dyDescent="0.25">
      <c r="A18533" t="s">
        <v>72191</v>
      </c>
      <c r="B18533" t="s">
        <v>72192</v>
      </c>
      <c r="C18533" s="1" t="str">
        <f t="shared" si="2719"/>
        <v>21:0805</v>
      </c>
      <c r="D18533" s="1" t="str">
        <f t="shared" si="2718"/>
        <v>21:0226</v>
      </c>
      <c r="E18533" t="s">
        <v>72193</v>
      </c>
      <c r="F18533" t="s">
        <v>72194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11694</v>
      </c>
      <c r="N18533">
        <v>135</v>
      </c>
      <c r="O18533" t="s">
        <v>21</v>
      </c>
      <c r="P18533" t="s">
        <v>356</v>
      </c>
      <c r="Q18533" t="s">
        <v>71</v>
      </c>
    </row>
    <row r="18534" spans="1:17" hidden="1" x14ac:dyDescent="0.25">
      <c r="A18534" t="s">
        <v>72195</v>
      </c>
      <c r="B18534" t="s">
        <v>72196</v>
      </c>
      <c r="C18534" s="1" t="str">
        <f t="shared" si="2719"/>
        <v>21:0805</v>
      </c>
      <c r="D18534" s="1" t="str">
        <f t="shared" si="2718"/>
        <v>21:0226</v>
      </c>
      <c r="E18534" t="s">
        <v>72197</v>
      </c>
      <c r="F18534" t="s">
        <v>72198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11700</v>
      </c>
      <c r="N18534">
        <v>136</v>
      </c>
      <c r="O18534" t="s">
        <v>21</v>
      </c>
      <c r="P18534" t="s">
        <v>583</v>
      </c>
      <c r="Q18534" t="s">
        <v>88</v>
      </c>
    </row>
    <row r="18535" spans="1:17" hidden="1" x14ac:dyDescent="0.25">
      <c r="A18535" t="s">
        <v>72199</v>
      </c>
      <c r="B18535" t="s">
        <v>72200</v>
      </c>
      <c r="C18535" s="1" t="str">
        <f t="shared" si="2719"/>
        <v>21:0805</v>
      </c>
      <c r="D18535" s="1" t="str">
        <f t="shared" si="2718"/>
        <v>21:0226</v>
      </c>
      <c r="E18535" t="s">
        <v>72201</v>
      </c>
      <c r="F18535" t="s">
        <v>72202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11710</v>
      </c>
      <c r="N18535">
        <v>137</v>
      </c>
      <c r="O18535" t="s">
        <v>158</v>
      </c>
      <c r="P18535" t="s">
        <v>356</v>
      </c>
      <c r="Q18535" t="s">
        <v>171</v>
      </c>
    </row>
    <row r="18536" spans="1:17" hidden="1" x14ac:dyDescent="0.25">
      <c r="A18536" t="s">
        <v>72203</v>
      </c>
      <c r="B18536" t="s">
        <v>72204</v>
      </c>
      <c r="C18536" s="1" t="str">
        <f t="shared" si="2719"/>
        <v>21:0805</v>
      </c>
      <c r="D18536" s="1" t="str">
        <f t="shared" si="2718"/>
        <v>21:0226</v>
      </c>
      <c r="E18536" t="s">
        <v>72205</v>
      </c>
      <c r="F18536" t="s">
        <v>72206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11715</v>
      </c>
      <c r="N18536">
        <v>138</v>
      </c>
      <c r="O18536" t="s">
        <v>113</v>
      </c>
      <c r="P18536" t="s">
        <v>2943</v>
      </c>
      <c r="Q18536" t="s">
        <v>138</v>
      </c>
    </row>
    <row r="18537" spans="1:17" hidden="1" x14ac:dyDescent="0.25">
      <c r="A18537" t="s">
        <v>72207</v>
      </c>
      <c r="B18537" t="s">
        <v>72208</v>
      </c>
      <c r="C18537" s="1" t="str">
        <f t="shared" si="2719"/>
        <v>21:0805</v>
      </c>
      <c r="D18537" s="1" t="str">
        <f t="shared" si="2718"/>
        <v>21:0226</v>
      </c>
      <c r="E18537" t="s">
        <v>72209</v>
      </c>
      <c r="F18537" t="s">
        <v>72210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11720</v>
      </c>
      <c r="N18537">
        <v>139</v>
      </c>
      <c r="O18537" t="s">
        <v>21</v>
      </c>
      <c r="P18537" t="s">
        <v>45</v>
      </c>
      <c r="Q18537" t="s">
        <v>23</v>
      </c>
    </row>
    <row r="18538" spans="1:17" hidden="1" x14ac:dyDescent="0.25">
      <c r="A18538" t="s">
        <v>72211</v>
      </c>
      <c r="B18538" t="s">
        <v>72212</v>
      </c>
      <c r="C18538" s="1" t="str">
        <f t="shared" si="2719"/>
        <v>21:0805</v>
      </c>
      <c r="D18538" s="1" t="str">
        <f t="shared" si="2718"/>
        <v>21:0226</v>
      </c>
      <c r="E18538" t="s">
        <v>72213</v>
      </c>
      <c r="F18538" t="s">
        <v>72214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11725</v>
      </c>
      <c r="N18538">
        <v>140</v>
      </c>
      <c r="O18538" t="s">
        <v>21</v>
      </c>
      <c r="P18538" t="s">
        <v>22</v>
      </c>
      <c r="Q18538" t="s">
        <v>143</v>
      </c>
    </row>
    <row r="18539" spans="1:17" hidden="1" x14ac:dyDescent="0.25">
      <c r="A18539" t="s">
        <v>72215</v>
      </c>
      <c r="B18539" t="s">
        <v>72216</v>
      </c>
      <c r="C18539" s="1" t="str">
        <f t="shared" si="2719"/>
        <v>21:0805</v>
      </c>
      <c r="D18539" s="1" t="str">
        <f t="shared" si="2718"/>
        <v>21:0226</v>
      </c>
      <c r="E18539" t="s">
        <v>72217</v>
      </c>
      <c r="F18539" t="s">
        <v>72218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11730</v>
      </c>
      <c r="N18539">
        <v>141</v>
      </c>
      <c r="O18539" t="s">
        <v>21</v>
      </c>
      <c r="P18539" t="s">
        <v>583</v>
      </c>
      <c r="Q18539" t="s">
        <v>143</v>
      </c>
    </row>
    <row r="18540" spans="1:17" hidden="1" x14ac:dyDescent="0.25">
      <c r="A18540" t="s">
        <v>72219</v>
      </c>
      <c r="B18540" t="s">
        <v>72220</v>
      </c>
      <c r="C18540" s="1" t="str">
        <f t="shared" si="2719"/>
        <v>21:0805</v>
      </c>
      <c r="D18540" s="1" t="str">
        <f t="shared" si="2718"/>
        <v>21:0226</v>
      </c>
      <c r="E18540" t="s">
        <v>72221</v>
      </c>
      <c r="F18540" t="s">
        <v>72222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12803</v>
      </c>
      <c r="N18540">
        <v>142</v>
      </c>
      <c r="O18540" t="s">
        <v>108</v>
      </c>
      <c r="P18540" t="s">
        <v>108</v>
      </c>
      <c r="Q18540" t="s">
        <v>108</v>
      </c>
    </row>
    <row r="18541" spans="1:17" hidden="1" x14ac:dyDescent="0.25">
      <c r="A18541" t="s">
        <v>72223</v>
      </c>
      <c r="B18541" t="s">
        <v>72224</v>
      </c>
      <c r="C18541" s="1" t="str">
        <f t="shared" si="2719"/>
        <v>21:0805</v>
      </c>
      <c r="D18541" s="1" t="str">
        <f t="shared" si="2718"/>
        <v>21:0226</v>
      </c>
      <c r="E18541" t="s">
        <v>72225</v>
      </c>
      <c r="F18541" t="s">
        <v>72226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11680</v>
      </c>
      <c r="N18541">
        <v>143</v>
      </c>
      <c r="O18541" t="s">
        <v>311</v>
      </c>
      <c r="P18541" t="s">
        <v>830</v>
      </c>
      <c r="Q18541" t="s">
        <v>215</v>
      </c>
    </row>
    <row r="18542" spans="1:17" hidden="1" x14ac:dyDescent="0.25">
      <c r="A18542" t="s">
        <v>72227</v>
      </c>
      <c r="B18542" t="s">
        <v>72228</v>
      </c>
      <c r="C18542" s="1" t="str">
        <f t="shared" si="2719"/>
        <v>21:0805</v>
      </c>
      <c r="D18542" s="1" t="str">
        <f t="shared" si="2718"/>
        <v>21:0226</v>
      </c>
      <c r="E18542" t="s">
        <v>72225</v>
      </c>
      <c r="F18542" t="s">
        <v>72229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11684</v>
      </c>
      <c r="N18542">
        <v>144</v>
      </c>
      <c r="O18542" t="s">
        <v>1818</v>
      </c>
      <c r="P18542" t="s">
        <v>4455</v>
      </c>
      <c r="Q18542" t="s">
        <v>215</v>
      </c>
    </row>
    <row r="18543" spans="1:17" hidden="1" x14ac:dyDescent="0.25">
      <c r="A18543" t="s">
        <v>72230</v>
      </c>
      <c r="B18543" t="s">
        <v>72231</v>
      </c>
      <c r="C18543" s="1" t="str">
        <f t="shared" si="2719"/>
        <v>21:0805</v>
      </c>
      <c r="D18543" s="1" t="str">
        <f t="shared" si="2718"/>
        <v>21:0226</v>
      </c>
      <c r="E18543" t="s">
        <v>72232</v>
      </c>
      <c r="F18543" t="s">
        <v>72233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11641</v>
      </c>
      <c r="N18543">
        <v>145</v>
      </c>
      <c r="O18543" t="s">
        <v>220</v>
      </c>
      <c r="P18543" t="s">
        <v>583</v>
      </c>
      <c r="Q18543" t="s">
        <v>189</v>
      </c>
    </row>
    <row r="18544" spans="1:17" hidden="1" x14ac:dyDescent="0.25">
      <c r="A18544" t="s">
        <v>72234</v>
      </c>
      <c r="B18544" t="s">
        <v>72235</v>
      </c>
      <c r="C18544" s="1" t="str">
        <f t="shared" si="2719"/>
        <v>21:0805</v>
      </c>
      <c r="D18544" s="1" t="str">
        <f t="shared" si="2718"/>
        <v>21:0226</v>
      </c>
      <c r="E18544" t="s">
        <v>72236</v>
      </c>
      <c r="F18544" t="s">
        <v>72237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11646</v>
      </c>
      <c r="N18544">
        <v>146</v>
      </c>
      <c r="O18544" t="s">
        <v>1818</v>
      </c>
      <c r="P18544" t="s">
        <v>2943</v>
      </c>
      <c r="Q18544" t="s">
        <v>149</v>
      </c>
    </row>
    <row r="18545" spans="1:17" hidden="1" x14ac:dyDescent="0.25">
      <c r="A18545" t="s">
        <v>72238</v>
      </c>
      <c r="B18545" t="s">
        <v>72239</v>
      </c>
      <c r="C18545" s="1" t="str">
        <f t="shared" si="2719"/>
        <v>21:0805</v>
      </c>
      <c r="D18545" s="1" t="str">
        <f t="shared" si="2718"/>
        <v>21:0226</v>
      </c>
      <c r="E18545" t="s">
        <v>72240</v>
      </c>
      <c r="F18545" t="s">
        <v>72241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11651</v>
      </c>
      <c r="N18545">
        <v>147</v>
      </c>
      <c r="O18545" t="s">
        <v>1818</v>
      </c>
      <c r="P18545" t="s">
        <v>2943</v>
      </c>
      <c r="Q18545" t="s">
        <v>149</v>
      </c>
    </row>
    <row r="18546" spans="1:17" hidden="1" x14ac:dyDescent="0.25">
      <c r="A18546" t="s">
        <v>72242</v>
      </c>
      <c r="B18546" t="s">
        <v>72243</v>
      </c>
      <c r="C18546" s="1" t="str">
        <f t="shared" si="2719"/>
        <v>21:0805</v>
      </c>
      <c r="D18546" s="1" t="str">
        <f t="shared" si="2718"/>
        <v>21:0226</v>
      </c>
      <c r="E18546" t="s">
        <v>72244</v>
      </c>
      <c r="F18546" t="s">
        <v>72245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11660</v>
      </c>
      <c r="N18546">
        <v>148</v>
      </c>
      <c r="O18546" t="s">
        <v>21</v>
      </c>
      <c r="P18546" t="s">
        <v>2212</v>
      </c>
      <c r="Q18546" t="s">
        <v>93</v>
      </c>
    </row>
    <row r="18547" spans="1:17" hidden="1" x14ac:dyDescent="0.25">
      <c r="A18547" t="s">
        <v>72246</v>
      </c>
      <c r="B18547" t="s">
        <v>72247</v>
      </c>
      <c r="C18547" s="1" t="str">
        <f t="shared" si="2719"/>
        <v>21:0805</v>
      </c>
      <c r="D18547" s="1" t="str">
        <f t="shared" si="2718"/>
        <v>21:0226</v>
      </c>
      <c r="E18547" t="s">
        <v>72248</v>
      </c>
      <c r="F18547" t="s">
        <v>72249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11665</v>
      </c>
      <c r="N18547">
        <v>149</v>
      </c>
      <c r="O18547" t="s">
        <v>21</v>
      </c>
      <c r="P18547" t="s">
        <v>22</v>
      </c>
      <c r="Q18547" t="s">
        <v>143</v>
      </c>
    </row>
    <row r="18548" spans="1:17" hidden="1" x14ac:dyDescent="0.25">
      <c r="A18548" t="s">
        <v>72250</v>
      </c>
      <c r="B18548" t="s">
        <v>72251</v>
      </c>
      <c r="C18548" s="1" t="str">
        <f t="shared" si="2719"/>
        <v>21:0805</v>
      </c>
      <c r="D18548" s="1" t="str">
        <f t="shared" si="2718"/>
        <v>21:0226</v>
      </c>
      <c r="E18548" t="s">
        <v>72252</v>
      </c>
      <c r="F18548" t="s">
        <v>72253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11670</v>
      </c>
      <c r="N18548">
        <v>150</v>
      </c>
      <c r="O18548" t="s">
        <v>21</v>
      </c>
      <c r="P18548" t="s">
        <v>22</v>
      </c>
      <c r="Q18548" t="s">
        <v>189</v>
      </c>
    </row>
    <row r="18549" spans="1:17" hidden="1" x14ac:dyDescent="0.25">
      <c r="A18549" t="s">
        <v>72254</v>
      </c>
      <c r="B18549" t="s">
        <v>72255</v>
      </c>
      <c r="C18549" s="1" t="str">
        <f t="shared" si="2719"/>
        <v>21:0805</v>
      </c>
      <c r="D18549" s="1" t="str">
        <f t="shared" si="2718"/>
        <v>21:0226</v>
      </c>
      <c r="E18549" t="s">
        <v>72256</v>
      </c>
      <c r="F18549" t="s">
        <v>72257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11675</v>
      </c>
      <c r="N18549">
        <v>151</v>
      </c>
      <c r="O18549" t="s">
        <v>21</v>
      </c>
      <c r="P18549" t="s">
        <v>45</v>
      </c>
      <c r="Q18549" t="s">
        <v>46</v>
      </c>
    </row>
    <row r="18550" spans="1:17" hidden="1" x14ac:dyDescent="0.25">
      <c r="A18550" t="s">
        <v>72258</v>
      </c>
      <c r="B18550" t="s">
        <v>72259</v>
      </c>
      <c r="C18550" s="1" t="str">
        <f t="shared" si="2719"/>
        <v>21:0805</v>
      </c>
      <c r="D18550" s="1" t="str">
        <f t="shared" si="2718"/>
        <v>21:0226</v>
      </c>
      <c r="E18550" t="s">
        <v>72260</v>
      </c>
      <c r="F18550" t="s">
        <v>72261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11689</v>
      </c>
      <c r="N18550">
        <v>152</v>
      </c>
      <c r="O18550" t="s">
        <v>21</v>
      </c>
      <c r="P18550" t="s">
        <v>45</v>
      </c>
      <c r="Q18550" t="s">
        <v>93</v>
      </c>
    </row>
    <row r="18551" spans="1:17" hidden="1" x14ac:dyDescent="0.25">
      <c r="A18551" t="s">
        <v>72262</v>
      </c>
      <c r="B18551" t="s">
        <v>72263</v>
      </c>
      <c r="C18551" s="1" t="str">
        <f t="shared" si="2719"/>
        <v>21:0805</v>
      </c>
      <c r="D18551" s="1" t="str">
        <f t="shared" si="2718"/>
        <v>21:0226</v>
      </c>
      <c r="E18551" t="s">
        <v>72264</v>
      </c>
      <c r="F18551" t="s">
        <v>72265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11694</v>
      </c>
      <c r="N18551">
        <v>153</v>
      </c>
      <c r="O18551" t="s">
        <v>21</v>
      </c>
      <c r="P18551" t="s">
        <v>45</v>
      </c>
      <c r="Q18551" t="s">
        <v>71</v>
      </c>
    </row>
    <row r="18552" spans="1:17" hidden="1" x14ac:dyDescent="0.25">
      <c r="A18552" t="s">
        <v>72266</v>
      </c>
      <c r="B18552" t="s">
        <v>72267</v>
      </c>
      <c r="C18552" s="1" t="str">
        <f t="shared" si="2719"/>
        <v>21:0805</v>
      </c>
      <c r="D18552" s="1" t="str">
        <f t="shared" si="2718"/>
        <v>21:0226</v>
      </c>
      <c r="E18552" t="s">
        <v>72268</v>
      </c>
      <c r="F18552" t="s">
        <v>72269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11680</v>
      </c>
      <c r="N18552">
        <v>154</v>
      </c>
      <c r="O18552" t="s">
        <v>220</v>
      </c>
      <c r="P18552" t="s">
        <v>391</v>
      </c>
      <c r="Q18552" t="s">
        <v>71</v>
      </c>
    </row>
    <row r="18553" spans="1:17" hidden="1" x14ac:dyDescent="0.25">
      <c r="A18553" t="s">
        <v>72270</v>
      </c>
      <c r="B18553" t="s">
        <v>72271</v>
      </c>
      <c r="C18553" s="1" t="str">
        <f t="shared" si="2719"/>
        <v>21:0805</v>
      </c>
      <c r="D18553" s="1" t="str">
        <f t="shared" ref="D18553:D18583" si="2720">HYPERLINK("http://geochem.nrcan.gc.ca/cdogs/content/svy/svy210226_e.htm", "21:0226")</f>
        <v>21:0226</v>
      </c>
      <c r="E18553" t="s">
        <v>72268</v>
      </c>
      <c r="F18553" t="s">
        <v>72272</v>
      </c>
      <c r="H18553">
        <v>46.135149200000001</v>
      </c>
      <c r="I18553">
        <v>-67.066138100000003</v>
      </c>
      <c r="J18553" s="1" t="str">
        <f t="shared" ref="J18553:J18616" si="2721">HYPERLINK("http://geochem.nrcan.gc.ca/cdogs/content/kwd/kwd020018_e.htm", "Fluid (stream)")</f>
        <v>Fluid (stream)</v>
      </c>
      <c r="K18553" s="1" t="str">
        <f t="shared" ref="K18553:K18616" si="2722">HYPERLINK("http://geochem.nrcan.gc.ca/cdogs/content/kwd/kwd080007_e.htm", "Untreated Water")</f>
        <v>Untreated Water</v>
      </c>
      <c r="L18553">
        <v>50</v>
      </c>
      <c r="M18553" t="s">
        <v>11684</v>
      </c>
      <c r="N18553">
        <v>155</v>
      </c>
      <c r="O18553" t="s">
        <v>220</v>
      </c>
      <c r="P18553" t="s">
        <v>2943</v>
      </c>
      <c r="Q18553" t="s">
        <v>93</v>
      </c>
    </row>
    <row r="18554" spans="1:17" hidden="1" x14ac:dyDescent="0.25">
      <c r="A18554" t="s">
        <v>72273</v>
      </c>
      <c r="B18554" t="s">
        <v>72274</v>
      </c>
      <c r="C18554" s="1" t="str">
        <f t="shared" si="2719"/>
        <v>21:0805</v>
      </c>
      <c r="D18554" s="1" t="str">
        <f t="shared" si="2720"/>
        <v>21:0226</v>
      </c>
      <c r="E18554" t="s">
        <v>72275</v>
      </c>
      <c r="F18554" t="s">
        <v>72276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11700</v>
      </c>
      <c r="N18554">
        <v>156</v>
      </c>
      <c r="O18554" t="s">
        <v>21</v>
      </c>
      <c r="P18554" t="s">
        <v>45</v>
      </c>
      <c r="Q18554" t="s">
        <v>189</v>
      </c>
    </row>
    <row r="18555" spans="1:17" hidden="1" x14ac:dyDescent="0.25">
      <c r="A18555" t="s">
        <v>72277</v>
      </c>
      <c r="B18555" t="s">
        <v>72278</v>
      </c>
      <c r="C18555" s="1" t="str">
        <f t="shared" si="2719"/>
        <v>21:0805</v>
      </c>
      <c r="D18555" s="1" t="str">
        <f t="shared" si="2720"/>
        <v>21:0226</v>
      </c>
      <c r="E18555" t="s">
        <v>72279</v>
      </c>
      <c r="F18555" t="s">
        <v>72280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11710</v>
      </c>
      <c r="N18555">
        <v>157</v>
      </c>
      <c r="O18555" t="s">
        <v>21</v>
      </c>
      <c r="P18555" t="s">
        <v>87</v>
      </c>
      <c r="Q18555" t="s">
        <v>215</v>
      </c>
    </row>
    <row r="18556" spans="1:17" hidden="1" x14ac:dyDescent="0.25">
      <c r="A18556" t="s">
        <v>72281</v>
      </c>
      <c r="B18556" t="s">
        <v>72282</v>
      </c>
      <c r="C18556" s="1" t="str">
        <f t="shared" si="2719"/>
        <v>21:0805</v>
      </c>
      <c r="D18556" s="1" t="str">
        <f t="shared" si="2720"/>
        <v>21:0226</v>
      </c>
      <c r="E18556" t="s">
        <v>72283</v>
      </c>
      <c r="F18556" t="s">
        <v>72284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11715</v>
      </c>
      <c r="N18556">
        <v>158</v>
      </c>
      <c r="O18556" t="s">
        <v>21</v>
      </c>
      <c r="P18556" t="s">
        <v>87</v>
      </c>
      <c r="Q18556" t="s">
        <v>52</v>
      </c>
    </row>
    <row r="18557" spans="1:17" hidden="1" x14ac:dyDescent="0.25">
      <c r="A18557" t="s">
        <v>72285</v>
      </c>
      <c r="B18557" t="s">
        <v>72286</v>
      </c>
      <c r="C18557" s="1" t="str">
        <f t="shared" si="2719"/>
        <v>21:0805</v>
      </c>
      <c r="D18557" s="1" t="str">
        <f t="shared" si="2720"/>
        <v>21:0226</v>
      </c>
      <c r="E18557" t="s">
        <v>72287</v>
      </c>
      <c r="F18557" t="s">
        <v>72288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11720</v>
      </c>
      <c r="N18557">
        <v>159</v>
      </c>
      <c r="O18557" t="s">
        <v>21</v>
      </c>
      <c r="P18557" t="s">
        <v>87</v>
      </c>
      <c r="Q18557" t="s">
        <v>16522</v>
      </c>
    </row>
    <row r="18558" spans="1:17" hidden="1" x14ac:dyDescent="0.25">
      <c r="A18558" t="s">
        <v>72289</v>
      </c>
      <c r="B18558" t="s">
        <v>72290</v>
      </c>
      <c r="C18558" s="1" t="str">
        <f t="shared" si="2719"/>
        <v>21:0805</v>
      </c>
      <c r="D18558" s="1" t="str">
        <f t="shared" si="2720"/>
        <v>21:0226</v>
      </c>
      <c r="E18558" t="s">
        <v>72291</v>
      </c>
      <c r="F18558" t="s">
        <v>72292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11725</v>
      </c>
      <c r="N18558">
        <v>160</v>
      </c>
      <c r="O18558" t="s">
        <v>21</v>
      </c>
      <c r="P18558" t="s">
        <v>87</v>
      </c>
      <c r="Q18558" t="s">
        <v>171</v>
      </c>
    </row>
    <row r="18559" spans="1:17" hidden="1" x14ac:dyDescent="0.25">
      <c r="A18559" t="s">
        <v>72293</v>
      </c>
      <c r="B18559" t="s">
        <v>72294</v>
      </c>
      <c r="C18559" s="1" t="str">
        <f t="shared" si="2719"/>
        <v>21:0805</v>
      </c>
      <c r="D18559" s="1" t="str">
        <f t="shared" si="2720"/>
        <v>21:0226</v>
      </c>
      <c r="E18559" t="s">
        <v>72295</v>
      </c>
      <c r="F18559" t="s">
        <v>72296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11730</v>
      </c>
      <c r="N18559">
        <v>161</v>
      </c>
      <c r="O18559" t="s">
        <v>21</v>
      </c>
      <c r="P18559" t="s">
        <v>87</v>
      </c>
      <c r="Q18559" t="s">
        <v>149</v>
      </c>
    </row>
    <row r="18560" spans="1:17" hidden="1" x14ac:dyDescent="0.25">
      <c r="A18560" t="s">
        <v>72297</v>
      </c>
      <c r="B18560" t="s">
        <v>72298</v>
      </c>
      <c r="C18560" s="1" t="str">
        <f t="shared" si="2719"/>
        <v>21:0805</v>
      </c>
      <c r="D18560" s="1" t="str">
        <f t="shared" si="2720"/>
        <v>21:0226</v>
      </c>
      <c r="E18560" t="s">
        <v>72299</v>
      </c>
      <c r="F18560" t="s">
        <v>72300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12803</v>
      </c>
      <c r="N18560">
        <v>162</v>
      </c>
      <c r="O18560" t="s">
        <v>21</v>
      </c>
      <c r="P18560" t="s">
        <v>45</v>
      </c>
      <c r="Q18560" t="s">
        <v>2366</v>
      </c>
    </row>
    <row r="18561" spans="1:17" hidden="1" x14ac:dyDescent="0.25">
      <c r="A18561" t="s">
        <v>72301</v>
      </c>
      <c r="B18561" t="s">
        <v>72302</v>
      </c>
      <c r="C18561" s="1" t="str">
        <f t="shared" si="2719"/>
        <v>21:0805</v>
      </c>
      <c r="D18561" s="1" t="str">
        <f t="shared" si="2720"/>
        <v>21:0226</v>
      </c>
      <c r="E18561" t="s">
        <v>72303</v>
      </c>
      <c r="F18561" t="s">
        <v>72304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11641</v>
      </c>
      <c r="N18561">
        <v>163</v>
      </c>
      <c r="O18561" t="s">
        <v>21</v>
      </c>
      <c r="P18561" t="s">
        <v>87</v>
      </c>
      <c r="Q18561" t="s">
        <v>59</v>
      </c>
    </row>
    <row r="18562" spans="1:17" hidden="1" x14ac:dyDescent="0.25">
      <c r="A18562" t="s">
        <v>72305</v>
      </c>
      <c r="B18562" t="s">
        <v>72306</v>
      </c>
      <c r="C18562" s="1" t="str">
        <f t="shared" si="2719"/>
        <v>21:0805</v>
      </c>
      <c r="D18562" s="1" t="str">
        <f t="shared" si="2720"/>
        <v>21:0226</v>
      </c>
      <c r="E18562" t="s">
        <v>72307</v>
      </c>
      <c r="F18562" t="s">
        <v>72308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11646</v>
      </c>
      <c r="N18562">
        <v>164</v>
      </c>
      <c r="O18562" t="s">
        <v>21</v>
      </c>
      <c r="P18562" t="s">
        <v>583</v>
      </c>
      <c r="Q18562" t="s">
        <v>6243</v>
      </c>
    </row>
    <row r="18563" spans="1:17" hidden="1" x14ac:dyDescent="0.25">
      <c r="A18563" t="s">
        <v>72309</v>
      </c>
      <c r="B18563" t="s">
        <v>72310</v>
      </c>
      <c r="C18563" s="1" t="str">
        <f t="shared" si="2719"/>
        <v>21:0805</v>
      </c>
      <c r="D18563" s="1" t="str">
        <f t="shared" si="2720"/>
        <v>21:0226</v>
      </c>
      <c r="E18563" t="s">
        <v>72311</v>
      </c>
      <c r="F18563" t="s">
        <v>72312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11651</v>
      </c>
      <c r="N18563">
        <v>165</v>
      </c>
      <c r="O18563" t="s">
        <v>21</v>
      </c>
      <c r="P18563" t="s">
        <v>45</v>
      </c>
      <c r="Q18563" t="s">
        <v>103</v>
      </c>
    </row>
    <row r="18564" spans="1:17" hidden="1" x14ac:dyDescent="0.25">
      <c r="A18564" t="s">
        <v>72313</v>
      </c>
      <c r="B18564" t="s">
        <v>72314</v>
      </c>
      <c r="C18564" s="1" t="str">
        <f t="shared" si="2719"/>
        <v>21:0805</v>
      </c>
      <c r="D18564" s="1" t="str">
        <f t="shared" si="2720"/>
        <v>21:0226</v>
      </c>
      <c r="E18564" t="s">
        <v>72315</v>
      </c>
      <c r="F18564" t="s">
        <v>72316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11660</v>
      </c>
      <c r="N18564">
        <v>166</v>
      </c>
      <c r="O18564" t="s">
        <v>21</v>
      </c>
      <c r="P18564" t="s">
        <v>45</v>
      </c>
      <c r="Q18564" t="s">
        <v>93</v>
      </c>
    </row>
    <row r="18565" spans="1:17" hidden="1" x14ac:dyDescent="0.25">
      <c r="A18565" t="s">
        <v>72317</v>
      </c>
      <c r="B18565" t="s">
        <v>72318</v>
      </c>
      <c r="C18565" s="1" t="str">
        <f t="shared" si="2719"/>
        <v>21:0805</v>
      </c>
      <c r="D18565" s="1" t="str">
        <f t="shared" si="2720"/>
        <v>21:0226</v>
      </c>
      <c r="E18565" t="s">
        <v>72319</v>
      </c>
      <c r="F18565" t="s">
        <v>72320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11665</v>
      </c>
      <c r="N18565">
        <v>167</v>
      </c>
      <c r="O18565" t="s">
        <v>21</v>
      </c>
      <c r="P18565" t="s">
        <v>45</v>
      </c>
      <c r="Q18565" t="s">
        <v>29</v>
      </c>
    </row>
    <row r="18566" spans="1:17" hidden="1" x14ac:dyDescent="0.25">
      <c r="A18566" t="s">
        <v>72321</v>
      </c>
      <c r="B18566" t="s">
        <v>72322</v>
      </c>
      <c r="C18566" s="1" t="str">
        <f t="shared" si="2719"/>
        <v>21:0805</v>
      </c>
      <c r="D18566" s="1" t="str">
        <f t="shared" si="2720"/>
        <v>21:0226</v>
      </c>
      <c r="E18566" t="s">
        <v>72323</v>
      </c>
      <c r="F18566" t="s">
        <v>72324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11670</v>
      </c>
      <c r="N18566">
        <v>168</v>
      </c>
      <c r="O18566" t="s">
        <v>21</v>
      </c>
      <c r="P18566" t="s">
        <v>87</v>
      </c>
      <c r="Q18566" t="s">
        <v>149</v>
      </c>
    </row>
    <row r="18567" spans="1:17" hidden="1" x14ac:dyDescent="0.25">
      <c r="A18567" t="s">
        <v>72325</v>
      </c>
      <c r="B18567" t="s">
        <v>72326</v>
      </c>
      <c r="C18567" s="1" t="str">
        <f t="shared" si="2719"/>
        <v>21:0805</v>
      </c>
      <c r="D18567" s="1" t="str">
        <f t="shared" si="2720"/>
        <v>21:0226</v>
      </c>
      <c r="E18567" t="s">
        <v>72327</v>
      </c>
      <c r="F18567" t="s">
        <v>72328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11675</v>
      </c>
      <c r="N18567">
        <v>169</v>
      </c>
      <c r="O18567" t="s">
        <v>21</v>
      </c>
      <c r="P18567" t="s">
        <v>87</v>
      </c>
      <c r="Q18567" t="s">
        <v>522</v>
      </c>
    </row>
    <row r="18568" spans="1:17" hidden="1" x14ac:dyDescent="0.25">
      <c r="A18568" t="s">
        <v>72329</v>
      </c>
      <c r="B18568" t="s">
        <v>72330</v>
      </c>
      <c r="C18568" s="1" t="str">
        <f t="shared" si="2719"/>
        <v>21:0805</v>
      </c>
      <c r="D18568" s="1" t="str">
        <f t="shared" si="2720"/>
        <v>21:0226</v>
      </c>
      <c r="E18568" t="s">
        <v>72331</v>
      </c>
      <c r="F18568" t="s">
        <v>72332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11680</v>
      </c>
      <c r="N18568">
        <v>170</v>
      </c>
      <c r="O18568" t="s">
        <v>21</v>
      </c>
      <c r="P18568" t="s">
        <v>148</v>
      </c>
      <c r="Q18568" t="s">
        <v>2366</v>
      </c>
    </row>
    <row r="18569" spans="1:17" hidden="1" x14ac:dyDescent="0.25">
      <c r="A18569" t="s">
        <v>72333</v>
      </c>
      <c r="B18569" t="s">
        <v>72334</v>
      </c>
      <c r="C18569" s="1" t="str">
        <f t="shared" si="2719"/>
        <v>21:0805</v>
      </c>
      <c r="D18569" s="1" t="str">
        <f t="shared" si="2720"/>
        <v>21:0226</v>
      </c>
      <c r="E18569" t="s">
        <v>72331</v>
      </c>
      <c r="F18569" t="s">
        <v>72335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11684</v>
      </c>
      <c r="N18569">
        <v>171</v>
      </c>
      <c r="O18569" t="s">
        <v>21</v>
      </c>
      <c r="P18569" t="s">
        <v>87</v>
      </c>
      <c r="Q18569" t="s">
        <v>2366</v>
      </c>
    </row>
    <row r="18570" spans="1:17" hidden="1" x14ac:dyDescent="0.25">
      <c r="A18570" t="s">
        <v>72336</v>
      </c>
      <c r="B18570" t="s">
        <v>72337</v>
      </c>
      <c r="C18570" s="1" t="str">
        <f t="shared" si="2719"/>
        <v>21:0805</v>
      </c>
      <c r="D18570" s="1" t="str">
        <f t="shared" si="2720"/>
        <v>21:0226</v>
      </c>
      <c r="E18570" t="s">
        <v>72338</v>
      </c>
      <c r="F18570" t="s">
        <v>72339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11689</v>
      </c>
      <c r="N18570">
        <v>172</v>
      </c>
      <c r="O18570" t="s">
        <v>21</v>
      </c>
      <c r="P18570" t="s">
        <v>87</v>
      </c>
      <c r="Q18570" t="s">
        <v>189</v>
      </c>
    </row>
    <row r="18571" spans="1:17" hidden="1" x14ac:dyDescent="0.25">
      <c r="A18571" t="s">
        <v>72340</v>
      </c>
      <c r="B18571" t="s">
        <v>72341</v>
      </c>
      <c r="C18571" s="1" t="str">
        <f t="shared" si="2719"/>
        <v>21:0805</v>
      </c>
      <c r="D18571" s="1" t="str">
        <f t="shared" si="2720"/>
        <v>21:0226</v>
      </c>
      <c r="E18571" t="s">
        <v>72342</v>
      </c>
      <c r="F18571" t="s">
        <v>72343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11694</v>
      </c>
      <c r="N18571">
        <v>173</v>
      </c>
      <c r="O18571" t="s">
        <v>21</v>
      </c>
      <c r="P18571" t="s">
        <v>148</v>
      </c>
      <c r="Q18571" t="s">
        <v>215</v>
      </c>
    </row>
    <row r="18572" spans="1:17" hidden="1" x14ac:dyDescent="0.25">
      <c r="A18572" t="s">
        <v>72344</v>
      </c>
      <c r="B18572" t="s">
        <v>72345</v>
      </c>
      <c r="C18572" s="1" t="str">
        <f t="shared" si="2719"/>
        <v>21:0805</v>
      </c>
      <c r="D18572" s="1" t="str">
        <f t="shared" si="2720"/>
        <v>21:0226</v>
      </c>
      <c r="E18572" t="s">
        <v>72346</v>
      </c>
      <c r="F18572" t="s">
        <v>72347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11700</v>
      </c>
      <c r="N18572">
        <v>174</v>
      </c>
      <c r="O18572" t="s">
        <v>21</v>
      </c>
      <c r="P18572" t="s">
        <v>87</v>
      </c>
      <c r="Q18572" t="s">
        <v>189</v>
      </c>
    </row>
    <row r="18573" spans="1:17" hidden="1" x14ac:dyDescent="0.25">
      <c r="A18573" t="s">
        <v>72348</v>
      </c>
      <c r="B18573" t="s">
        <v>72349</v>
      </c>
      <c r="C18573" s="1" t="str">
        <f t="shared" si="2719"/>
        <v>21:0805</v>
      </c>
      <c r="D18573" s="1" t="str">
        <f t="shared" si="2720"/>
        <v>21:0226</v>
      </c>
      <c r="E18573" t="s">
        <v>72350</v>
      </c>
      <c r="F18573" t="s">
        <v>72351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11710</v>
      </c>
      <c r="N18573">
        <v>175</v>
      </c>
      <c r="O18573" t="s">
        <v>21</v>
      </c>
      <c r="P18573" t="s">
        <v>87</v>
      </c>
      <c r="Q18573" t="s">
        <v>1528</v>
      </c>
    </row>
    <row r="18574" spans="1:17" hidden="1" x14ac:dyDescent="0.25">
      <c r="A18574" t="s">
        <v>72352</v>
      </c>
      <c r="B18574" t="s">
        <v>72353</v>
      </c>
      <c r="C18574" s="1" t="str">
        <f t="shared" si="2719"/>
        <v>21:0805</v>
      </c>
      <c r="D18574" s="1" t="str">
        <f t="shared" si="2720"/>
        <v>21:0226</v>
      </c>
      <c r="E18574" t="s">
        <v>72354</v>
      </c>
      <c r="F18574" t="s">
        <v>72355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11715</v>
      </c>
      <c r="N18574">
        <v>176</v>
      </c>
      <c r="O18574" t="s">
        <v>21</v>
      </c>
      <c r="P18574" t="s">
        <v>148</v>
      </c>
      <c r="Q18574" t="s">
        <v>16522</v>
      </c>
    </row>
    <row r="18575" spans="1:17" hidden="1" x14ac:dyDescent="0.25">
      <c r="A18575" t="s">
        <v>72356</v>
      </c>
      <c r="B18575" t="s">
        <v>72357</v>
      </c>
      <c r="C18575" s="1" t="str">
        <f t="shared" si="2719"/>
        <v>21:0805</v>
      </c>
      <c r="D18575" s="1" t="str">
        <f t="shared" si="2720"/>
        <v>21:0226</v>
      </c>
      <c r="E18575" t="s">
        <v>72358</v>
      </c>
      <c r="F18575" t="s">
        <v>72359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11720</v>
      </c>
      <c r="N18575">
        <v>177</v>
      </c>
      <c r="O18575" t="s">
        <v>21</v>
      </c>
      <c r="P18575" t="s">
        <v>148</v>
      </c>
      <c r="Q18575" t="s">
        <v>88</v>
      </c>
    </row>
    <row r="18576" spans="1:17" hidden="1" x14ac:dyDescent="0.25">
      <c r="A18576" t="s">
        <v>72360</v>
      </c>
      <c r="B18576" t="s">
        <v>72361</v>
      </c>
      <c r="C18576" s="1" t="str">
        <f t="shared" si="2719"/>
        <v>21:0805</v>
      </c>
      <c r="D18576" s="1" t="str">
        <f t="shared" si="2720"/>
        <v>21:0226</v>
      </c>
      <c r="E18576" t="s">
        <v>72362</v>
      </c>
      <c r="F18576" t="s">
        <v>72363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11725</v>
      </c>
      <c r="N18576">
        <v>178</v>
      </c>
      <c r="O18576" t="s">
        <v>21</v>
      </c>
      <c r="P18576" t="s">
        <v>148</v>
      </c>
      <c r="Q18576" t="s">
        <v>71</v>
      </c>
    </row>
    <row r="18577" spans="1:17" hidden="1" x14ac:dyDescent="0.25">
      <c r="A18577" t="s">
        <v>72364</v>
      </c>
      <c r="B18577" t="s">
        <v>72365</v>
      </c>
      <c r="C18577" s="1" t="str">
        <f t="shared" si="2719"/>
        <v>21:0805</v>
      </c>
      <c r="D18577" s="1" t="str">
        <f t="shared" si="2720"/>
        <v>21:0226</v>
      </c>
      <c r="E18577" t="s">
        <v>72366</v>
      </c>
      <c r="F18577" t="s">
        <v>72367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11730</v>
      </c>
      <c r="N18577">
        <v>179</v>
      </c>
      <c r="O18577" t="s">
        <v>21</v>
      </c>
      <c r="P18577" t="s">
        <v>148</v>
      </c>
      <c r="Q18577" t="s">
        <v>2948</v>
      </c>
    </row>
    <row r="18578" spans="1:17" hidden="1" x14ac:dyDescent="0.25">
      <c r="A18578" t="s">
        <v>72368</v>
      </c>
      <c r="B18578" t="s">
        <v>72369</v>
      </c>
      <c r="C18578" s="1" t="str">
        <f t="shared" si="2719"/>
        <v>21:0805</v>
      </c>
      <c r="D18578" s="1" t="str">
        <f t="shared" si="2720"/>
        <v>21:0226</v>
      </c>
      <c r="E18578" t="s">
        <v>72370</v>
      </c>
      <c r="F18578" t="s">
        <v>72371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12803</v>
      </c>
      <c r="N18578">
        <v>180</v>
      </c>
      <c r="O18578" t="s">
        <v>21</v>
      </c>
      <c r="P18578" t="s">
        <v>87</v>
      </c>
      <c r="Q18578" t="s">
        <v>171</v>
      </c>
    </row>
    <row r="18579" spans="1:17" hidden="1" x14ac:dyDescent="0.25">
      <c r="A18579" t="s">
        <v>72372</v>
      </c>
      <c r="B18579" t="s">
        <v>72373</v>
      </c>
      <c r="C18579" s="1" t="str">
        <f t="shared" si="2719"/>
        <v>21:0805</v>
      </c>
      <c r="D18579" s="1" t="str">
        <f t="shared" si="2720"/>
        <v>21:0226</v>
      </c>
      <c r="E18579" t="s">
        <v>72374</v>
      </c>
      <c r="F18579" t="s">
        <v>72375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11641</v>
      </c>
      <c r="N18579">
        <v>181</v>
      </c>
      <c r="O18579" t="s">
        <v>21</v>
      </c>
      <c r="P18579" t="s">
        <v>87</v>
      </c>
      <c r="Q18579" t="s">
        <v>143</v>
      </c>
    </row>
    <row r="18580" spans="1:17" hidden="1" x14ac:dyDescent="0.25">
      <c r="A18580" t="s">
        <v>72376</v>
      </c>
      <c r="B18580" t="s">
        <v>72377</v>
      </c>
      <c r="C18580" s="1" t="str">
        <f t="shared" si="2719"/>
        <v>21:0805</v>
      </c>
      <c r="D18580" s="1" t="str">
        <f t="shared" si="2720"/>
        <v>21:0226</v>
      </c>
      <c r="E18580" t="s">
        <v>72378</v>
      </c>
      <c r="F18580" t="s">
        <v>72379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11646</v>
      </c>
      <c r="N18580">
        <v>182</v>
      </c>
      <c r="O18580" t="s">
        <v>21</v>
      </c>
      <c r="P18580" t="s">
        <v>87</v>
      </c>
      <c r="Q18580" t="s">
        <v>52</v>
      </c>
    </row>
    <row r="18581" spans="1:17" hidden="1" x14ac:dyDescent="0.25">
      <c r="A18581" t="s">
        <v>72380</v>
      </c>
      <c r="B18581" t="s">
        <v>72381</v>
      </c>
      <c r="C18581" s="1" t="str">
        <f t="shared" si="2719"/>
        <v>21:0805</v>
      </c>
      <c r="D18581" s="1" t="str">
        <f t="shared" si="2720"/>
        <v>21:0226</v>
      </c>
      <c r="E18581" t="s">
        <v>72382</v>
      </c>
      <c r="F18581" t="s">
        <v>72383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11651</v>
      </c>
      <c r="N18581">
        <v>183</v>
      </c>
      <c r="O18581" t="s">
        <v>21</v>
      </c>
      <c r="P18581" t="s">
        <v>87</v>
      </c>
      <c r="Q18581" t="s">
        <v>215</v>
      </c>
    </row>
    <row r="18582" spans="1:17" hidden="1" x14ac:dyDescent="0.25">
      <c r="A18582" t="s">
        <v>72384</v>
      </c>
      <c r="B18582" t="s">
        <v>72385</v>
      </c>
      <c r="C18582" s="1" t="str">
        <f t="shared" si="2719"/>
        <v>21:0805</v>
      </c>
      <c r="D18582" s="1" t="str">
        <f t="shared" si="2720"/>
        <v>21:0226</v>
      </c>
      <c r="E18582" t="s">
        <v>72386</v>
      </c>
      <c r="F18582" t="s">
        <v>72387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11660</v>
      </c>
      <c r="N18582">
        <v>184</v>
      </c>
      <c r="O18582" t="s">
        <v>21</v>
      </c>
      <c r="P18582" t="s">
        <v>87</v>
      </c>
      <c r="Q18582" t="s">
        <v>88</v>
      </c>
    </row>
    <row r="18583" spans="1:17" hidden="1" x14ac:dyDescent="0.25">
      <c r="A18583" t="s">
        <v>72388</v>
      </c>
      <c r="B18583" t="s">
        <v>72389</v>
      </c>
      <c r="C18583" s="1" t="str">
        <f t="shared" si="2719"/>
        <v>21:0805</v>
      </c>
      <c r="D18583" s="1" t="str">
        <f t="shared" si="2720"/>
        <v>21:0226</v>
      </c>
      <c r="E18583" t="s">
        <v>72390</v>
      </c>
      <c r="F18583" t="s">
        <v>72391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11665</v>
      </c>
      <c r="N18583">
        <v>185</v>
      </c>
      <c r="O18583" t="s">
        <v>21</v>
      </c>
      <c r="P18583" t="s">
        <v>87</v>
      </c>
      <c r="Q18583" t="s">
        <v>149</v>
      </c>
    </row>
    <row r="18584" spans="1:17" hidden="1" x14ac:dyDescent="0.25">
      <c r="A18584" t="s">
        <v>72392</v>
      </c>
      <c r="B18584" t="s">
        <v>72393</v>
      </c>
      <c r="C18584" s="1" t="str">
        <f t="shared" si="2719"/>
        <v>21:0805</v>
      </c>
      <c r="D18584" s="1" t="str">
        <f t="shared" ref="D18584:D18647" si="2723">HYPERLINK("http://geochem.nrcan.gc.ca/cdogs/content/svy/svy210228_e.htm", "21:0228")</f>
        <v>21:0228</v>
      </c>
      <c r="E18584" t="s">
        <v>72394</v>
      </c>
      <c r="F18584" t="s">
        <v>72395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11641</v>
      </c>
      <c r="N18584">
        <v>186</v>
      </c>
      <c r="O18584" t="s">
        <v>108</v>
      </c>
      <c r="P18584" t="s">
        <v>108</v>
      </c>
      <c r="Q18584" t="s">
        <v>108</v>
      </c>
    </row>
    <row r="18585" spans="1:17" hidden="1" x14ac:dyDescent="0.25">
      <c r="A18585" t="s">
        <v>72396</v>
      </c>
      <c r="B18585" t="s">
        <v>72397</v>
      </c>
      <c r="C18585" s="1" t="str">
        <f t="shared" si="2719"/>
        <v>21:0805</v>
      </c>
      <c r="D18585" s="1" t="str">
        <f t="shared" si="2723"/>
        <v>21:0228</v>
      </c>
      <c r="E18585" t="s">
        <v>72398</v>
      </c>
      <c r="F18585" t="s">
        <v>72399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11680</v>
      </c>
      <c r="N18585">
        <v>187</v>
      </c>
      <c r="O18585" t="s">
        <v>76</v>
      </c>
      <c r="P18585" t="s">
        <v>397</v>
      </c>
      <c r="Q18585" t="s">
        <v>653</v>
      </c>
    </row>
    <row r="18586" spans="1:17" hidden="1" x14ac:dyDescent="0.25">
      <c r="A18586" t="s">
        <v>72400</v>
      </c>
      <c r="B18586" t="s">
        <v>72401</v>
      </c>
      <c r="C18586" s="1" t="str">
        <f t="shared" si="2719"/>
        <v>21:0805</v>
      </c>
      <c r="D18586" s="1" t="str">
        <f t="shared" si="2723"/>
        <v>21:0228</v>
      </c>
      <c r="E18586" t="s">
        <v>72398</v>
      </c>
      <c r="F18586" t="s">
        <v>72402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11684</v>
      </c>
      <c r="N18586">
        <v>188</v>
      </c>
      <c r="O18586" t="s">
        <v>588</v>
      </c>
      <c r="P18586" t="s">
        <v>397</v>
      </c>
      <c r="Q18586" t="s">
        <v>398</v>
      </c>
    </row>
    <row r="18587" spans="1:17" hidden="1" x14ac:dyDescent="0.25">
      <c r="A18587" t="s">
        <v>72403</v>
      </c>
      <c r="B18587" t="s">
        <v>72404</v>
      </c>
      <c r="C18587" s="1" t="str">
        <f t="shared" si="2719"/>
        <v>21:0805</v>
      </c>
      <c r="D18587" s="1" t="str">
        <f t="shared" si="2723"/>
        <v>21:0228</v>
      </c>
      <c r="E18587" t="s">
        <v>72405</v>
      </c>
      <c r="F18587" t="s">
        <v>72406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11646</v>
      </c>
      <c r="N18587">
        <v>189</v>
      </c>
      <c r="O18587" t="s">
        <v>21</v>
      </c>
      <c r="P18587" t="s">
        <v>2212</v>
      </c>
      <c r="Q18587" t="s">
        <v>522</v>
      </c>
    </row>
    <row r="18588" spans="1:17" hidden="1" x14ac:dyDescent="0.25">
      <c r="A18588" t="s">
        <v>72407</v>
      </c>
      <c r="B18588" t="s">
        <v>72408</v>
      </c>
      <c r="C18588" s="1" t="str">
        <f t="shared" si="2719"/>
        <v>21:0805</v>
      </c>
      <c r="D18588" s="1" t="str">
        <f t="shared" si="2723"/>
        <v>21:0228</v>
      </c>
      <c r="E18588" t="s">
        <v>72409</v>
      </c>
      <c r="F18588" t="s">
        <v>72410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11651</v>
      </c>
      <c r="N18588">
        <v>190</v>
      </c>
      <c r="O18588" t="s">
        <v>512</v>
      </c>
      <c r="P18588" t="s">
        <v>583</v>
      </c>
      <c r="Q18588" t="s">
        <v>653</v>
      </c>
    </row>
    <row r="18589" spans="1:17" hidden="1" x14ac:dyDescent="0.25">
      <c r="A18589" t="s">
        <v>72411</v>
      </c>
      <c r="B18589" t="s">
        <v>72412</v>
      </c>
      <c r="C18589" s="1" t="str">
        <f t="shared" si="2719"/>
        <v>21:0805</v>
      </c>
      <c r="D18589" s="1" t="str">
        <f t="shared" si="2723"/>
        <v>21:0228</v>
      </c>
      <c r="E18589" t="s">
        <v>72413</v>
      </c>
      <c r="F18589" t="s">
        <v>72414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11660</v>
      </c>
      <c r="N18589">
        <v>191</v>
      </c>
      <c r="O18589" t="s">
        <v>108</v>
      </c>
      <c r="P18589" t="s">
        <v>108</v>
      </c>
      <c r="Q18589" t="s">
        <v>108</v>
      </c>
    </row>
    <row r="18590" spans="1:17" hidden="1" x14ac:dyDescent="0.25">
      <c r="A18590" t="s">
        <v>72415</v>
      </c>
      <c r="B18590" t="s">
        <v>72416</v>
      </c>
      <c r="C18590" s="1" t="str">
        <f t="shared" si="2719"/>
        <v>21:0805</v>
      </c>
      <c r="D18590" s="1" t="str">
        <f t="shared" si="2723"/>
        <v>21:0228</v>
      </c>
      <c r="E18590" t="s">
        <v>72417</v>
      </c>
      <c r="F18590" t="s">
        <v>72418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11665</v>
      </c>
      <c r="N18590">
        <v>192</v>
      </c>
      <c r="O18590" t="s">
        <v>21</v>
      </c>
      <c r="P18590" t="s">
        <v>2212</v>
      </c>
      <c r="Q18590" t="s">
        <v>522</v>
      </c>
    </row>
    <row r="18591" spans="1:17" hidden="1" x14ac:dyDescent="0.25">
      <c r="A18591" t="s">
        <v>72419</v>
      </c>
      <c r="B18591" t="s">
        <v>72420</v>
      </c>
      <c r="C18591" s="1" t="str">
        <f t="shared" ref="C18591:C18654" si="2724">HYPERLINK("http://geochem.nrcan.gc.ca/cdogs/content/bdl/bdl210805_e.htm", "21:0805")</f>
        <v>21:0805</v>
      </c>
      <c r="D18591" s="1" t="str">
        <f t="shared" si="2723"/>
        <v>21:0228</v>
      </c>
      <c r="E18591" t="s">
        <v>72421</v>
      </c>
      <c r="F18591" t="s">
        <v>72422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11670</v>
      </c>
      <c r="N18591">
        <v>193</v>
      </c>
      <c r="O18591" t="s">
        <v>2379</v>
      </c>
      <c r="P18591" t="s">
        <v>2212</v>
      </c>
      <c r="Q18591" t="s">
        <v>653</v>
      </c>
    </row>
    <row r="18592" spans="1:17" hidden="1" x14ac:dyDescent="0.25">
      <c r="A18592" t="s">
        <v>72423</v>
      </c>
      <c r="B18592" t="s">
        <v>72424</v>
      </c>
      <c r="C18592" s="1" t="str">
        <f t="shared" si="2724"/>
        <v>21:0805</v>
      </c>
      <c r="D18592" s="1" t="str">
        <f t="shared" si="2723"/>
        <v>21:0228</v>
      </c>
      <c r="E18592" t="s">
        <v>72425</v>
      </c>
      <c r="F18592" t="s">
        <v>72426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11675</v>
      </c>
      <c r="N18592">
        <v>194</v>
      </c>
      <c r="O18592" t="s">
        <v>1818</v>
      </c>
      <c r="P18592" t="s">
        <v>583</v>
      </c>
      <c r="Q18592" t="s">
        <v>653</v>
      </c>
    </row>
    <row r="18593" spans="1:17" hidden="1" x14ac:dyDescent="0.25">
      <c r="A18593" t="s">
        <v>72427</v>
      </c>
      <c r="B18593" t="s">
        <v>72428</v>
      </c>
      <c r="C18593" s="1" t="str">
        <f t="shared" si="2724"/>
        <v>21:0805</v>
      </c>
      <c r="D18593" s="1" t="str">
        <f t="shared" si="2723"/>
        <v>21:0228</v>
      </c>
      <c r="E18593" t="s">
        <v>72429</v>
      </c>
      <c r="F18593" t="s">
        <v>72430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11689</v>
      </c>
      <c r="N18593">
        <v>195</v>
      </c>
      <c r="O18593" t="s">
        <v>1818</v>
      </c>
      <c r="P18593" t="s">
        <v>2212</v>
      </c>
      <c r="Q18593" t="s">
        <v>3475</v>
      </c>
    </row>
    <row r="18594" spans="1:17" hidden="1" x14ac:dyDescent="0.25">
      <c r="A18594" t="s">
        <v>72431</v>
      </c>
      <c r="B18594" t="s">
        <v>72432</v>
      </c>
      <c r="C18594" s="1" t="str">
        <f t="shared" si="2724"/>
        <v>21:0805</v>
      </c>
      <c r="D18594" s="1" t="str">
        <f t="shared" si="2723"/>
        <v>21:0228</v>
      </c>
      <c r="E18594" t="s">
        <v>72433</v>
      </c>
      <c r="F18594" t="s">
        <v>72434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11694</v>
      </c>
      <c r="N18594">
        <v>196</v>
      </c>
      <c r="O18594" t="s">
        <v>588</v>
      </c>
      <c r="P18594" t="s">
        <v>22</v>
      </c>
      <c r="Q18594" t="s">
        <v>653</v>
      </c>
    </row>
    <row r="18595" spans="1:17" hidden="1" x14ac:dyDescent="0.25">
      <c r="A18595" t="s">
        <v>72435</v>
      </c>
      <c r="B18595" t="s">
        <v>72436</v>
      </c>
      <c r="C18595" s="1" t="str">
        <f t="shared" si="2724"/>
        <v>21:0805</v>
      </c>
      <c r="D18595" s="1" t="str">
        <f t="shared" si="2723"/>
        <v>21:0228</v>
      </c>
      <c r="E18595" t="s">
        <v>72437</v>
      </c>
      <c r="F18595" t="s">
        <v>72438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11700</v>
      </c>
      <c r="N18595">
        <v>197</v>
      </c>
      <c r="O18595" t="s">
        <v>2120</v>
      </c>
      <c r="P18595" t="s">
        <v>22</v>
      </c>
      <c r="Q18595" t="s">
        <v>365</v>
      </c>
    </row>
    <row r="18596" spans="1:17" hidden="1" x14ac:dyDescent="0.25">
      <c r="A18596" t="s">
        <v>72439</v>
      </c>
      <c r="B18596" t="s">
        <v>72440</v>
      </c>
      <c r="C18596" s="1" t="str">
        <f t="shared" si="2724"/>
        <v>21:0805</v>
      </c>
      <c r="D18596" s="1" t="str">
        <f t="shared" si="2723"/>
        <v>21:0228</v>
      </c>
      <c r="E18596" t="s">
        <v>72441</v>
      </c>
      <c r="F18596" t="s">
        <v>72442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11710</v>
      </c>
      <c r="N18596">
        <v>198</v>
      </c>
      <c r="O18596" t="s">
        <v>220</v>
      </c>
      <c r="P18596" t="s">
        <v>583</v>
      </c>
      <c r="Q18596" t="s">
        <v>653</v>
      </c>
    </row>
    <row r="18597" spans="1:17" hidden="1" x14ac:dyDescent="0.25">
      <c r="A18597" t="s">
        <v>72443</v>
      </c>
      <c r="B18597" t="s">
        <v>72444</v>
      </c>
      <c r="C18597" s="1" t="str">
        <f t="shared" si="2724"/>
        <v>21:0805</v>
      </c>
      <c r="D18597" s="1" t="str">
        <f t="shared" si="2723"/>
        <v>21:0228</v>
      </c>
      <c r="E18597" t="s">
        <v>72445</v>
      </c>
      <c r="F18597" t="s">
        <v>72446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11715</v>
      </c>
      <c r="N18597">
        <v>199</v>
      </c>
      <c r="O18597" t="s">
        <v>21</v>
      </c>
      <c r="P18597" t="s">
        <v>22</v>
      </c>
      <c r="Q18597" t="s">
        <v>653</v>
      </c>
    </row>
    <row r="18598" spans="1:17" hidden="1" x14ac:dyDescent="0.25">
      <c r="A18598" t="s">
        <v>72447</v>
      </c>
      <c r="B18598" t="s">
        <v>72448</v>
      </c>
      <c r="C18598" s="1" t="str">
        <f t="shared" si="2724"/>
        <v>21:0805</v>
      </c>
      <c r="D18598" s="1" t="str">
        <f t="shared" si="2723"/>
        <v>21:0228</v>
      </c>
      <c r="E18598" t="s">
        <v>72449</v>
      </c>
      <c r="F18598" t="s">
        <v>72450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11720</v>
      </c>
      <c r="N18598">
        <v>200</v>
      </c>
      <c r="O18598" t="s">
        <v>220</v>
      </c>
      <c r="P18598" t="s">
        <v>356</v>
      </c>
      <c r="Q18598" t="s">
        <v>653</v>
      </c>
    </row>
    <row r="18599" spans="1:17" hidden="1" x14ac:dyDescent="0.25">
      <c r="A18599" t="s">
        <v>72451</v>
      </c>
      <c r="B18599" t="s">
        <v>72452</v>
      </c>
      <c r="C18599" s="1" t="str">
        <f t="shared" si="2724"/>
        <v>21:0805</v>
      </c>
      <c r="D18599" s="1" t="str">
        <f t="shared" si="2723"/>
        <v>21:0228</v>
      </c>
      <c r="E18599" t="s">
        <v>72453</v>
      </c>
      <c r="F18599" t="s">
        <v>72454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11725</v>
      </c>
      <c r="N18599">
        <v>201</v>
      </c>
      <c r="O18599" t="s">
        <v>108</v>
      </c>
      <c r="P18599" t="s">
        <v>108</v>
      </c>
      <c r="Q18599" t="s">
        <v>108</v>
      </c>
    </row>
    <row r="18600" spans="1:17" hidden="1" x14ac:dyDescent="0.25">
      <c r="A18600" t="s">
        <v>72455</v>
      </c>
      <c r="B18600" t="s">
        <v>72456</v>
      </c>
      <c r="C18600" s="1" t="str">
        <f t="shared" si="2724"/>
        <v>21:0805</v>
      </c>
      <c r="D18600" s="1" t="str">
        <f t="shared" si="2723"/>
        <v>21:0228</v>
      </c>
      <c r="E18600" t="s">
        <v>72457</v>
      </c>
      <c r="F18600" t="s">
        <v>72458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11730</v>
      </c>
      <c r="N18600">
        <v>202</v>
      </c>
      <c r="O18600" t="s">
        <v>21</v>
      </c>
      <c r="P18600" t="s">
        <v>356</v>
      </c>
      <c r="Q18600" t="s">
        <v>365</v>
      </c>
    </row>
    <row r="18601" spans="1:17" hidden="1" x14ac:dyDescent="0.25">
      <c r="A18601" t="s">
        <v>72459</v>
      </c>
      <c r="B18601" t="s">
        <v>72460</v>
      </c>
      <c r="C18601" s="1" t="str">
        <f t="shared" si="2724"/>
        <v>21:0805</v>
      </c>
      <c r="D18601" s="1" t="str">
        <f t="shared" si="2723"/>
        <v>21:0228</v>
      </c>
      <c r="E18601" t="s">
        <v>72461</v>
      </c>
      <c r="F18601" t="s">
        <v>72462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12803</v>
      </c>
      <c r="N18601">
        <v>203</v>
      </c>
      <c r="O18601" t="s">
        <v>220</v>
      </c>
      <c r="P18601" t="s">
        <v>356</v>
      </c>
      <c r="Q18601" t="s">
        <v>522</v>
      </c>
    </row>
    <row r="18602" spans="1:17" hidden="1" x14ac:dyDescent="0.25">
      <c r="A18602" t="s">
        <v>72463</v>
      </c>
      <c r="B18602" t="s">
        <v>72464</v>
      </c>
      <c r="C18602" s="1" t="str">
        <f t="shared" si="2724"/>
        <v>21:0805</v>
      </c>
      <c r="D18602" s="1" t="str">
        <f t="shared" si="2723"/>
        <v>21:0228</v>
      </c>
      <c r="E18602" t="s">
        <v>72465</v>
      </c>
      <c r="F18602" t="s">
        <v>72466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11680</v>
      </c>
      <c r="N18602">
        <v>204</v>
      </c>
      <c r="O18602" t="s">
        <v>10166</v>
      </c>
      <c r="P18602" t="s">
        <v>22</v>
      </c>
      <c r="Q18602" t="s">
        <v>653</v>
      </c>
    </row>
    <row r="18603" spans="1:17" hidden="1" x14ac:dyDescent="0.25">
      <c r="A18603" t="s">
        <v>72467</v>
      </c>
      <c r="B18603" t="s">
        <v>72468</v>
      </c>
      <c r="C18603" s="1" t="str">
        <f t="shared" si="2724"/>
        <v>21:0805</v>
      </c>
      <c r="D18603" s="1" t="str">
        <f t="shared" si="2723"/>
        <v>21:0228</v>
      </c>
      <c r="E18603" t="s">
        <v>72465</v>
      </c>
      <c r="F18603" t="s">
        <v>72469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11684</v>
      </c>
      <c r="N18603">
        <v>205</v>
      </c>
      <c r="O18603" t="s">
        <v>17579</v>
      </c>
      <c r="P18603" t="s">
        <v>22</v>
      </c>
      <c r="Q18603" t="s">
        <v>653</v>
      </c>
    </row>
    <row r="18604" spans="1:17" hidden="1" x14ac:dyDescent="0.25">
      <c r="A18604" t="s">
        <v>72470</v>
      </c>
      <c r="B18604" t="s">
        <v>72471</v>
      </c>
      <c r="C18604" s="1" t="str">
        <f t="shared" si="2724"/>
        <v>21:0805</v>
      </c>
      <c r="D18604" s="1" t="str">
        <f t="shared" si="2723"/>
        <v>21:0228</v>
      </c>
      <c r="E18604" t="s">
        <v>72472</v>
      </c>
      <c r="F18604" t="s">
        <v>72473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11641</v>
      </c>
      <c r="N18604">
        <v>206</v>
      </c>
      <c r="O18604" t="s">
        <v>2731</v>
      </c>
      <c r="P18604" t="s">
        <v>356</v>
      </c>
      <c r="Q18604" t="s">
        <v>5130</v>
      </c>
    </row>
    <row r="18605" spans="1:17" hidden="1" x14ac:dyDescent="0.25">
      <c r="A18605" t="s">
        <v>72474</v>
      </c>
      <c r="B18605" t="s">
        <v>72475</v>
      </c>
      <c r="C18605" s="1" t="str">
        <f t="shared" si="2724"/>
        <v>21:0805</v>
      </c>
      <c r="D18605" s="1" t="str">
        <f t="shared" si="2723"/>
        <v>21:0228</v>
      </c>
      <c r="E18605" t="s">
        <v>72476</v>
      </c>
      <c r="F18605" t="s">
        <v>72477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11646</v>
      </c>
      <c r="N18605">
        <v>207</v>
      </c>
      <c r="O18605" t="s">
        <v>108</v>
      </c>
      <c r="P18605" t="s">
        <v>108</v>
      </c>
      <c r="Q18605" t="s">
        <v>108</v>
      </c>
    </row>
    <row r="18606" spans="1:17" hidden="1" x14ac:dyDescent="0.25">
      <c r="A18606" t="s">
        <v>72478</v>
      </c>
      <c r="B18606" t="s">
        <v>72479</v>
      </c>
      <c r="C18606" s="1" t="str">
        <f t="shared" si="2724"/>
        <v>21:0805</v>
      </c>
      <c r="D18606" s="1" t="str">
        <f t="shared" si="2723"/>
        <v>21:0228</v>
      </c>
      <c r="E18606" t="s">
        <v>72480</v>
      </c>
      <c r="F18606" t="s">
        <v>72481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11651</v>
      </c>
      <c r="N18606">
        <v>208</v>
      </c>
      <c r="O18606" t="s">
        <v>108</v>
      </c>
      <c r="P18606" t="s">
        <v>108</v>
      </c>
      <c r="Q18606" t="s">
        <v>108</v>
      </c>
    </row>
    <row r="18607" spans="1:17" hidden="1" x14ac:dyDescent="0.25">
      <c r="A18607" t="s">
        <v>72482</v>
      </c>
      <c r="B18607" t="s">
        <v>72483</v>
      </c>
      <c r="C18607" s="1" t="str">
        <f t="shared" si="2724"/>
        <v>21:0805</v>
      </c>
      <c r="D18607" s="1" t="str">
        <f t="shared" si="2723"/>
        <v>21:0228</v>
      </c>
      <c r="E18607" t="s">
        <v>72484</v>
      </c>
      <c r="F18607" t="s">
        <v>72485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11660</v>
      </c>
      <c r="N18607">
        <v>209</v>
      </c>
      <c r="O18607" t="s">
        <v>2257</v>
      </c>
      <c r="P18607" t="s">
        <v>22</v>
      </c>
      <c r="Q18607" t="s">
        <v>398</v>
      </c>
    </row>
    <row r="18608" spans="1:17" hidden="1" x14ac:dyDescent="0.25">
      <c r="A18608" t="s">
        <v>72486</v>
      </c>
      <c r="B18608" t="s">
        <v>72487</v>
      </c>
      <c r="C18608" s="1" t="str">
        <f t="shared" si="2724"/>
        <v>21:0805</v>
      </c>
      <c r="D18608" s="1" t="str">
        <f t="shared" si="2723"/>
        <v>21:0228</v>
      </c>
      <c r="E18608" t="s">
        <v>72488</v>
      </c>
      <c r="F18608" t="s">
        <v>72489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11665</v>
      </c>
      <c r="N18608">
        <v>210</v>
      </c>
      <c r="O18608" t="s">
        <v>680</v>
      </c>
      <c r="P18608" t="s">
        <v>22</v>
      </c>
      <c r="Q18608" t="s">
        <v>398</v>
      </c>
    </row>
    <row r="18609" spans="1:17" hidden="1" x14ac:dyDescent="0.25">
      <c r="A18609" t="s">
        <v>72490</v>
      </c>
      <c r="B18609" t="s">
        <v>72491</v>
      </c>
      <c r="C18609" s="1" t="str">
        <f t="shared" si="2724"/>
        <v>21:0805</v>
      </c>
      <c r="D18609" s="1" t="str">
        <f t="shared" si="2723"/>
        <v>21:0228</v>
      </c>
      <c r="E18609" t="s">
        <v>72492</v>
      </c>
      <c r="F18609" t="s">
        <v>72493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11670</v>
      </c>
      <c r="N18609">
        <v>211</v>
      </c>
      <c r="O18609" t="s">
        <v>21</v>
      </c>
      <c r="P18609" t="s">
        <v>22</v>
      </c>
      <c r="Q18609" t="s">
        <v>398</v>
      </c>
    </row>
    <row r="18610" spans="1:17" hidden="1" x14ac:dyDescent="0.25">
      <c r="A18610" t="s">
        <v>72494</v>
      </c>
      <c r="B18610" t="s">
        <v>72495</v>
      </c>
      <c r="C18610" s="1" t="str">
        <f t="shared" si="2724"/>
        <v>21:0805</v>
      </c>
      <c r="D18610" s="1" t="str">
        <f t="shared" si="2723"/>
        <v>21:0228</v>
      </c>
      <c r="E18610" t="s">
        <v>72496</v>
      </c>
      <c r="F18610" t="s">
        <v>72497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11675</v>
      </c>
      <c r="N18610">
        <v>212</v>
      </c>
      <c r="O18610" t="s">
        <v>680</v>
      </c>
      <c r="P18610" t="s">
        <v>22</v>
      </c>
      <c r="Q18610" t="s">
        <v>653</v>
      </c>
    </row>
    <row r="18611" spans="1:17" hidden="1" x14ac:dyDescent="0.25">
      <c r="A18611" t="s">
        <v>72498</v>
      </c>
      <c r="B18611" t="s">
        <v>72499</v>
      </c>
      <c r="C18611" s="1" t="str">
        <f t="shared" si="2724"/>
        <v>21:0805</v>
      </c>
      <c r="D18611" s="1" t="str">
        <f t="shared" si="2723"/>
        <v>21:0228</v>
      </c>
      <c r="E18611" t="s">
        <v>72500</v>
      </c>
      <c r="F18611" t="s">
        <v>72501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11689</v>
      </c>
      <c r="N18611">
        <v>213</v>
      </c>
      <c r="O18611" t="s">
        <v>370</v>
      </c>
      <c r="P18611" t="s">
        <v>356</v>
      </c>
      <c r="Q18611" t="s">
        <v>653</v>
      </c>
    </row>
    <row r="18612" spans="1:17" hidden="1" x14ac:dyDescent="0.25">
      <c r="A18612" t="s">
        <v>72502</v>
      </c>
      <c r="B18612" t="s">
        <v>72503</v>
      </c>
      <c r="C18612" s="1" t="str">
        <f t="shared" si="2724"/>
        <v>21:0805</v>
      </c>
      <c r="D18612" s="1" t="str">
        <f t="shared" si="2723"/>
        <v>21:0228</v>
      </c>
      <c r="E18612" t="s">
        <v>72504</v>
      </c>
      <c r="F18612" t="s">
        <v>72505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11694</v>
      </c>
      <c r="N18612">
        <v>214</v>
      </c>
      <c r="O18612" t="s">
        <v>21</v>
      </c>
      <c r="P18612" t="s">
        <v>22</v>
      </c>
      <c r="Q18612" t="s">
        <v>398</v>
      </c>
    </row>
    <row r="18613" spans="1:17" hidden="1" x14ac:dyDescent="0.25">
      <c r="A18613" t="s">
        <v>72506</v>
      </c>
      <c r="B18613" t="s">
        <v>72507</v>
      </c>
      <c r="C18613" s="1" t="str">
        <f t="shared" si="2724"/>
        <v>21:0805</v>
      </c>
      <c r="D18613" s="1" t="str">
        <f t="shared" si="2723"/>
        <v>21:0228</v>
      </c>
      <c r="E18613" t="s">
        <v>72508</v>
      </c>
      <c r="F18613" t="s">
        <v>72509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11700</v>
      </c>
      <c r="N18613">
        <v>215</v>
      </c>
      <c r="O18613" t="s">
        <v>21</v>
      </c>
      <c r="P18613" t="s">
        <v>356</v>
      </c>
      <c r="Q18613" t="s">
        <v>522</v>
      </c>
    </row>
    <row r="18614" spans="1:17" hidden="1" x14ac:dyDescent="0.25">
      <c r="A18614" t="s">
        <v>72510</v>
      </c>
      <c r="B18614" t="s">
        <v>72511</v>
      </c>
      <c r="C18614" s="1" t="str">
        <f t="shared" si="2724"/>
        <v>21:0805</v>
      </c>
      <c r="D18614" s="1" t="str">
        <f t="shared" si="2723"/>
        <v>21:0228</v>
      </c>
      <c r="E18614" t="s">
        <v>72512</v>
      </c>
      <c r="F18614" t="s">
        <v>72513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11710</v>
      </c>
      <c r="N18614">
        <v>216</v>
      </c>
      <c r="O18614" t="s">
        <v>244</v>
      </c>
      <c r="P18614" t="s">
        <v>583</v>
      </c>
      <c r="Q18614" t="s">
        <v>522</v>
      </c>
    </row>
    <row r="18615" spans="1:17" hidden="1" x14ac:dyDescent="0.25">
      <c r="A18615" t="s">
        <v>72514</v>
      </c>
      <c r="B18615" t="s">
        <v>72515</v>
      </c>
      <c r="C18615" s="1" t="str">
        <f t="shared" si="2724"/>
        <v>21:0805</v>
      </c>
      <c r="D18615" s="1" t="str">
        <f t="shared" si="2723"/>
        <v>21:0228</v>
      </c>
      <c r="E18615" t="s">
        <v>72516</v>
      </c>
      <c r="F18615" t="s">
        <v>72517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11715</v>
      </c>
      <c r="N18615">
        <v>217</v>
      </c>
      <c r="O18615" t="s">
        <v>551</v>
      </c>
      <c r="P18615" t="s">
        <v>2212</v>
      </c>
      <c r="Q18615" t="s">
        <v>522</v>
      </c>
    </row>
    <row r="18616" spans="1:17" hidden="1" x14ac:dyDescent="0.25">
      <c r="A18616" t="s">
        <v>72518</v>
      </c>
      <c r="B18616" t="s">
        <v>72519</v>
      </c>
      <c r="C18616" s="1" t="str">
        <f t="shared" si="2724"/>
        <v>21:0805</v>
      </c>
      <c r="D18616" s="1" t="str">
        <f t="shared" si="2723"/>
        <v>21:0228</v>
      </c>
      <c r="E18616" t="s">
        <v>72520</v>
      </c>
      <c r="F18616" t="s">
        <v>72521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11720</v>
      </c>
      <c r="N18616">
        <v>218</v>
      </c>
      <c r="O18616" t="s">
        <v>2257</v>
      </c>
      <c r="P18616" t="s">
        <v>356</v>
      </c>
      <c r="Q18616" t="s">
        <v>398</v>
      </c>
    </row>
    <row r="18617" spans="1:17" hidden="1" x14ac:dyDescent="0.25">
      <c r="A18617" t="s">
        <v>72522</v>
      </c>
      <c r="B18617" t="s">
        <v>72523</v>
      </c>
      <c r="C18617" s="1" t="str">
        <f t="shared" si="2724"/>
        <v>21:0805</v>
      </c>
      <c r="D18617" s="1" t="str">
        <f t="shared" si="2723"/>
        <v>21:0228</v>
      </c>
      <c r="E18617" t="s">
        <v>72524</v>
      </c>
      <c r="F18617" t="s">
        <v>72525</v>
      </c>
      <c r="H18617">
        <v>46.182152000000002</v>
      </c>
      <c r="I18617">
        <v>-67.629256499999997</v>
      </c>
      <c r="J18617" s="1" t="str">
        <f t="shared" ref="J18617:J18680" si="2725">HYPERLINK("http://geochem.nrcan.gc.ca/cdogs/content/kwd/kwd020018_e.htm", "Fluid (stream)")</f>
        <v>Fluid (stream)</v>
      </c>
      <c r="K18617" s="1" t="str">
        <f t="shared" ref="K18617:K18680" si="2726">HYPERLINK("http://geochem.nrcan.gc.ca/cdogs/content/kwd/kwd080007_e.htm", "Untreated Water")</f>
        <v>Untreated Water</v>
      </c>
      <c r="L18617">
        <v>54</v>
      </c>
      <c r="M18617" t="s">
        <v>11725</v>
      </c>
      <c r="N18617">
        <v>219</v>
      </c>
      <c r="O18617" t="s">
        <v>108</v>
      </c>
      <c r="P18617" t="s">
        <v>108</v>
      </c>
      <c r="Q18617" t="s">
        <v>108</v>
      </c>
    </row>
    <row r="18618" spans="1:17" hidden="1" x14ac:dyDescent="0.25">
      <c r="A18618" t="s">
        <v>72526</v>
      </c>
      <c r="B18618" t="s">
        <v>72527</v>
      </c>
      <c r="C18618" s="1" t="str">
        <f t="shared" si="2724"/>
        <v>21:0805</v>
      </c>
      <c r="D18618" s="1" t="str">
        <f t="shared" si="2723"/>
        <v>21:0228</v>
      </c>
      <c r="E18618" t="s">
        <v>72528</v>
      </c>
      <c r="F18618" t="s">
        <v>72529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11730</v>
      </c>
      <c r="N18618">
        <v>220</v>
      </c>
      <c r="O18618" t="s">
        <v>3060</v>
      </c>
      <c r="P18618" t="s">
        <v>22</v>
      </c>
      <c r="Q18618" t="s">
        <v>653</v>
      </c>
    </row>
    <row r="18619" spans="1:17" hidden="1" x14ac:dyDescent="0.25">
      <c r="A18619" t="s">
        <v>72530</v>
      </c>
      <c r="B18619" t="s">
        <v>72531</v>
      </c>
      <c r="C18619" s="1" t="str">
        <f t="shared" si="2724"/>
        <v>21:0805</v>
      </c>
      <c r="D18619" s="1" t="str">
        <f t="shared" si="2723"/>
        <v>21:0228</v>
      </c>
      <c r="E18619" t="s">
        <v>72532</v>
      </c>
      <c r="F18619" t="s">
        <v>72533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12803</v>
      </c>
      <c r="N18619">
        <v>221</v>
      </c>
      <c r="O18619" t="s">
        <v>582</v>
      </c>
      <c r="P18619" t="s">
        <v>356</v>
      </c>
      <c r="Q18619" t="s">
        <v>653</v>
      </c>
    </row>
    <row r="18620" spans="1:17" hidden="1" x14ac:dyDescent="0.25">
      <c r="A18620" t="s">
        <v>72534</v>
      </c>
      <c r="B18620" t="s">
        <v>72535</v>
      </c>
      <c r="C18620" s="1" t="str">
        <f t="shared" si="2724"/>
        <v>21:0805</v>
      </c>
      <c r="D18620" s="1" t="str">
        <f t="shared" si="2723"/>
        <v>21:0228</v>
      </c>
      <c r="E18620" t="s">
        <v>72536</v>
      </c>
      <c r="F18620" t="s">
        <v>72537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11641</v>
      </c>
      <c r="N18620">
        <v>222</v>
      </c>
      <c r="O18620" t="s">
        <v>17579</v>
      </c>
      <c r="P18620" t="s">
        <v>1631</v>
      </c>
      <c r="Q18620" t="s">
        <v>5130</v>
      </c>
    </row>
    <row r="18621" spans="1:17" hidden="1" x14ac:dyDescent="0.25">
      <c r="A18621" t="s">
        <v>72538</v>
      </c>
      <c r="B18621" t="s">
        <v>72539</v>
      </c>
      <c r="C18621" s="1" t="str">
        <f t="shared" si="2724"/>
        <v>21:0805</v>
      </c>
      <c r="D18621" s="1" t="str">
        <f t="shared" si="2723"/>
        <v>21:0228</v>
      </c>
      <c r="E18621" t="s">
        <v>72540</v>
      </c>
      <c r="F18621" t="s">
        <v>72541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11646</v>
      </c>
      <c r="N18621">
        <v>223</v>
      </c>
      <c r="O18621" t="s">
        <v>108</v>
      </c>
      <c r="P18621" t="s">
        <v>108</v>
      </c>
      <c r="Q18621" t="s">
        <v>108</v>
      </c>
    </row>
    <row r="18622" spans="1:17" hidden="1" x14ac:dyDescent="0.25">
      <c r="A18622" t="s">
        <v>72542</v>
      </c>
      <c r="B18622" t="s">
        <v>72543</v>
      </c>
      <c r="C18622" s="1" t="str">
        <f t="shared" si="2724"/>
        <v>21:0805</v>
      </c>
      <c r="D18622" s="1" t="str">
        <f t="shared" si="2723"/>
        <v>21:0228</v>
      </c>
      <c r="E18622" t="s">
        <v>72544</v>
      </c>
      <c r="F18622" t="s">
        <v>72545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11651</v>
      </c>
      <c r="N18622">
        <v>224</v>
      </c>
      <c r="O18622" t="s">
        <v>108</v>
      </c>
      <c r="P18622" t="s">
        <v>108</v>
      </c>
      <c r="Q18622" t="s">
        <v>108</v>
      </c>
    </row>
    <row r="18623" spans="1:17" hidden="1" x14ac:dyDescent="0.25">
      <c r="A18623" t="s">
        <v>72546</v>
      </c>
      <c r="B18623" t="s">
        <v>72547</v>
      </c>
      <c r="C18623" s="1" t="str">
        <f t="shared" si="2724"/>
        <v>21:0805</v>
      </c>
      <c r="D18623" s="1" t="str">
        <f t="shared" si="2723"/>
        <v>21:0228</v>
      </c>
      <c r="E18623" t="s">
        <v>72548</v>
      </c>
      <c r="F18623" t="s">
        <v>72549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11660</v>
      </c>
      <c r="N18623">
        <v>225</v>
      </c>
      <c r="O18623" t="s">
        <v>2257</v>
      </c>
      <c r="P18623" t="s">
        <v>2212</v>
      </c>
      <c r="Q18623" t="s">
        <v>653</v>
      </c>
    </row>
    <row r="18624" spans="1:17" hidden="1" x14ac:dyDescent="0.25">
      <c r="A18624" t="s">
        <v>72550</v>
      </c>
      <c r="B18624" t="s">
        <v>72551</v>
      </c>
      <c r="C18624" s="1" t="str">
        <f t="shared" si="2724"/>
        <v>21:0805</v>
      </c>
      <c r="D18624" s="1" t="str">
        <f t="shared" si="2723"/>
        <v>21:0228</v>
      </c>
      <c r="E18624" t="s">
        <v>72552</v>
      </c>
      <c r="F18624" t="s">
        <v>72553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11665</v>
      </c>
      <c r="N18624">
        <v>226</v>
      </c>
      <c r="O18624" t="s">
        <v>21</v>
      </c>
      <c r="P18624" t="s">
        <v>2212</v>
      </c>
      <c r="Q18624" t="s">
        <v>365</v>
      </c>
    </row>
    <row r="18625" spans="1:17" hidden="1" x14ac:dyDescent="0.25">
      <c r="A18625" t="s">
        <v>72554</v>
      </c>
      <c r="B18625" t="s">
        <v>72555</v>
      </c>
      <c r="C18625" s="1" t="str">
        <f t="shared" si="2724"/>
        <v>21:0805</v>
      </c>
      <c r="D18625" s="1" t="str">
        <f t="shared" si="2723"/>
        <v>21:0228</v>
      </c>
      <c r="E18625" t="s">
        <v>72556</v>
      </c>
      <c r="F18625" t="s">
        <v>72557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11670</v>
      </c>
      <c r="N18625">
        <v>227</v>
      </c>
      <c r="O18625" t="s">
        <v>11795</v>
      </c>
      <c r="P18625" t="s">
        <v>2212</v>
      </c>
      <c r="Q18625" t="s">
        <v>3475</v>
      </c>
    </row>
    <row r="18626" spans="1:17" hidden="1" x14ac:dyDescent="0.25">
      <c r="A18626" t="s">
        <v>72558</v>
      </c>
      <c r="B18626" t="s">
        <v>72559</v>
      </c>
      <c r="C18626" s="1" t="str">
        <f t="shared" si="2724"/>
        <v>21:0805</v>
      </c>
      <c r="D18626" s="1" t="str">
        <f t="shared" si="2723"/>
        <v>21:0228</v>
      </c>
      <c r="E18626" t="s">
        <v>72560</v>
      </c>
      <c r="F18626" t="s">
        <v>72561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11680</v>
      </c>
      <c r="N18626">
        <v>228</v>
      </c>
      <c r="O18626" t="s">
        <v>3672</v>
      </c>
      <c r="P18626" t="s">
        <v>2212</v>
      </c>
      <c r="Q18626" t="s">
        <v>5130</v>
      </c>
    </row>
    <row r="18627" spans="1:17" hidden="1" x14ac:dyDescent="0.25">
      <c r="A18627" t="s">
        <v>72562</v>
      </c>
      <c r="B18627" t="s">
        <v>72563</v>
      </c>
      <c r="C18627" s="1" t="str">
        <f t="shared" si="2724"/>
        <v>21:0805</v>
      </c>
      <c r="D18627" s="1" t="str">
        <f t="shared" si="2723"/>
        <v>21:0228</v>
      </c>
      <c r="E18627" t="s">
        <v>72560</v>
      </c>
      <c r="F18627" t="s">
        <v>72564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11684</v>
      </c>
      <c r="N18627">
        <v>229</v>
      </c>
      <c r="O18627" t="s">
        <v>5793</v>
      </c>
      <c r="P18627" t="s">
        <v>583</v>
      </c>
      <c r="Q18627" t="s">
        <v>5130</v>
      </c>
    </row>
    <row r="18628" spans="1:17" hidden="1" x14ac:dyDescent="0.25">
      <c r="A18628" t="s">
        <v>72565</v>
      </c>
      <c r="B18628" t="s">
        <v>72566</v>
      </c>
      <c r="C18628" s="1" t="str">
        <f t="shared" si="2724"/>
        <v>21:0805</v>
      </c>
      <c r="D18628" s="1" t="str">
        <f t="shared" si="2723"/>
        <v>21:0228</v>
      </c>
      <c r="E18628" t="s">
        <v>72567</v>
      </c>
      <c r="F18628" t="s">
        <v>72568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11675</v>
      </c>
      <c r="N18628">
        <v>230</v>
      </c>
      <c r="O18628" t="s">
        <v>10710</v>
      </c>
      <c r="P18628" t="s">
        <v>583</v>
      </c>
      <c r="Q18628" t="s">
        <v>3475</v>
      </c>
    </row>
    <row r="18629" spans="1:17" hidden="1" x14ac:dyDescent="0.25">
      <c r="A18629" t="s">
        <v>72569</v>
      </c>
      <c r="B18629" t="s">
        <v>72570</v>
      </c>
      <c r="C18629" s="1" t="str">
        <f t="shared" si="2724"/>
        <v>21:0805</v>
      </c>
      <c r="D18629" s="1" t="str">
        <f t="shared" si="2723"/>
        <v>21:0228</v>
      </c>
      <c r="E18629" t="s">
        <v>72571</v>
      </c>
      <c r="F18629" t="s">
        <v>72572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11689</v>
      </c>
      <c r="N18629">
        <v>231</v>
      </c>
      <c r="O18629" t="s">
        <v>2120</v>
      </c>
      <c r="P18629" t="s">
        <v>356</v>
      </c>
      <c r="Q18629" t="s">
        <v>5130</v>
      </c>
    </row>
    <row r="18630" spans="1:17" hidden="1" x14ac:dyDescent="0.25">
      <c r="A18630" t="s">
        <v>72573</v>
      </c>
      <c r="B18630" t="s">
        <v>72574</v>
      </c>
      <c r="C18630" s="1" t="str">
        <f t="shared" si="2724"/>
        <v>21:0805</v>
      </c>
      <c r="D18630" s="1" t="str">
        <f t="shared" si="2723"/>
        <v>21:0228</v>
      </c>
      <c r="E18630" t="s">
        <v>72575</v>
      </c>
      <c r="F18630" t="s">
        <v>72576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11694</v>
      </c>
      <c r="N18630">
        <v>232</v>
      </c>
      <c r="O18630" t="s">
        <v>19597</v>
      </c>
      <c r="P18630" t="s">
        <v>356</v>
      </c>
      <c r="Q18630" t="s">
        <v>3475</v>
      </c>
    </row>
    <row r="18631" spans="1:17" hidden="1" x14ac:dyDescent="0.25">
      <c r="A18631" t="s">
        <v>72577</v>
      </c>
      <c r="B18631" t="s">
        <v>72578</v>
      </c>
      <c r="C18631" s="1" t="str">
        <f t="shared" si="2724"/>
        <v>21:0805</v>
      </c>
      <c r="D18631" s="1" t="str">
        <f t="shared" si="2723"/>
        <v>21:0228</v>
      </c>
      <c r="E18631" t="s">
        <v>72579</v>
      </c>
      <c r="F18631" t="s">
        <v>72580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11700</v>
      </c>
      <c r="N18631">
        <v>233</v>
      </c>
      <c r="O18631" t="s">
        <v>7165</v>
      </c>
      <c r="P18631" t="s">
        <v>356</v>
      </c>
      <c r="Q18631" t="s">
        <v>5130</v>
      </c>
    </row>
    <row r="18632" spans="1:17" hidden="1" x14ac:dyDescent="0.25">
      <c r="A18632" t="s">
        <v>72581</v>
      </c>
      <c r="B18632" t="s">
        <v>72582</v>
      </c>
      <c r="C18632" s="1" t="str">
        <f t="shared" si="2724"/>
        <v>21:0805</v>
      </c>
      <c r="D18632" s="1" t="str">
        <f t="shared" si="2723"/>
        <v>21:0228</v>
      </c>
      <c r="E18632" t="s">
        <v>72583</v>
      </c>
      <c r="F18632" t="s">
        <v>72584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11710</v>
      </c>
      <c r="N18632">
        <v>234</v>
      </c>
      <c r="O18632" t="s">
        <v>108</v>
      </c>
      <c r="P18632" t="s">
        <v>108</v>
      </c>
      <c r="Q18632" t="s">
        <v>108</v>
      </c>
    </row>
    <row r="18633" spans="1:17" hidden="1" x14ac:dyDescent="0.25">
      <c r="A18633" t="s">
        <v>72585</v>
      </c>
      <c r="B18633" t="s">
        <v>72586</v>
      </c>
      <c r="C18633" s="1" t="str">
        <f t="shared" si="2724"/>
        <v>21:0805</v>
      </c>
      <c r="D18633" s="1" t="str">
        <f t="shared" si="2723"/>
        <v>21:0228</v>
      </c>
      <c r="E18633" t="s">
        <v>72587</v>
      </c>
      <c r="F18633" t="s">
        <v>72588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11715</v>
      </c>
      <c r="N18633">
        <v>235</v>
      </c>
      <c r="O18633" t="s">
        <v>576</v>
      </c>
      <c r="P18633" t="s">
        <v>583</v>
      </c>
      <c r="Q18633" t="s">
        <v>5130</v>
      </c>
    </row>
    <row r="18634" spans="1:17" hidden="1" x14ac:dyDescent="0.25">
      <c r="A18634" t="s">
        <v>72589</v>
      </c>
      <c r="B18634" t="s">
        <v>72590</v>
      </c>
      <c r="C18634" s="1" t="str">
        <f t="shared" si="2724"/>
        <v>21:0805</v>
      </c>
      <c r="D18634" s="1" t="str">
        <f t="shared" si="2723"/>
        <v>21:0228</v>
      </c>
      <c r="E18634" t="s">
        <v>72591</v>
      </c>
      <c r="F18634" t="s">
        <v>72592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11720</v>
      </c>
      <c r="N18634">
        <v>236</v>
      </c>
      <c r="O18634" t="s">
        <v>667</v>
      </c>
      <c r="P18634" t="s">
        <v>583</v>
      </c>
      <c r="Q18634" t="s">
        <v>5130</v>
      </c>
    </row>
    <row r="18635" spans="1:17" hidden="1" x14ac:dyDescent="0.25">
      <c r="A18635" t="s">
        <v>72593</v>
      </c>
      <c r="B18635" t="s">
        <v>72594</v>
      </c>
      <c r="C18635" s="1" t="str">
        <f t="shared" si="2724"/>
        <v>21:0805</v>
      </c>
      <c r="D18635" s="1" t="str">
        <f t="shared" si="2723"/>
        <v>21:0228</v>
      </c>
      <c r="E18635" t="s">
        <v>72595</v>
      </c>
      <c r="F18635" t="s">
        <v>72596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11725</v>
      </c>
      <c r="N18635">
        <v>237</v>
      </c>
      <c r="O18635" t="s">
        <v>667</v>
      </c>
      <c r="P18635" t="s">
        <v>356</v>
      </c>
      <c r="Q18635" t="s">
        <v>5130</v>
      </c>
    </row>
    <row r="18636" spans="1:17" hidden="1" x14ac:dyDescent="0.25">
      <c r="A18636" t="s">
        <v>72597</v>
      </c>
      <c r="B18636" t="s">
        <v>72598</v>
      </c>
      <c r="C18636" s="1" t="str">
        <f t="shared" si="2724"/>
        <v>21:0805</v>
      </c>
      <c r="D18636" s="1" t="str">
        <f t="shared" si="2723"/>
        <v>21:0228</v>
      </c>
      <c r="E18636" t="s">
        <v>72599</v>
      </c>
      <c r="F18636" t="s">
        <v>72600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11730</v>
      </c>
      <c r="N18636">
        <v>238</v>
      </c>
      <c r="O18636" t="s">
        <v>582</v>
      </c>
      <c r="P18636" t="s">
        <v>356</v>
      </c>
      <c r="Q18636" t="s">
        <v>5130</v>
      </c>
    </row>
    <row r="18637" spans="1:17" hidden="1" x14ac:dyDescent="0.25">
      <c r="A18637" t="s">
        <v>72601</v>
      </c>
      <c r="B18637" t="s">
        <v>72602</v>
      </c>
      <c r="C18637" s="1" t="str">
        <f t="shared" si="2724"/>
        <v>21:0805</v>
      </c>
      <c r="D18637" s="1" t="str">
        <f t="shared" si="2723"/>
        <v>21:0228</v>
      </c>
      <c r="E18637" t="s">
        <v>72603</v>
      </c>
      <c r="F18637" t="s">
        <v>72604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12803</v>
      </c>
      <c r="N18637">
        <v>239</v>
      </c>
      <c r="O18637" t="s">
        <v>1630</v>
      </c>
      <c r="P18637" t="s">
        <v>583</v>
      </c>
      <c r="Q18637" t="s">
        <v>5130</v>
      </c>
    </row>
    <row r="18638" spans="1:17" hidden="1" x14ac:dyDescent="0.25">
      <c r="A18638" t="s">
        <v>72605</v>
      </c>
      <c r="B18638" t="s">
        <v>72606</v>
      </c>
      <c r="C18638" s="1" t="str">
        <f t="shared" si="2724"/>
        <v>21:0805</v>
      </c>
      <c r="D18638" s="1" t="str">
        <f t="shared" si="2723"/>
        <v>21:0228</v>
      </c>
      <c r="E18638" t="s">
        <v>72607</v>
      </c>
      <c r="F18638" t="s">
        <v>72608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11641</v>
      </c>
      <c r="N18638">
        <v>240</v>
      </c>
      <c r="O18638" t="s">
        <v>1812</v>
      </c>
      <c r="P18638" t="s">
        <v>22</v>
      </c>
      <c r="Q18638" t="s">
        <v>653</v>
      </c>
    </row>
    <row r="18639" spans="1:17" hidden="1" x14ac:dyDescent="0.25">
      <c r="A18639" t="s">
        <v>72609</v>
      </c>
      <c r="B18639" t="s">
        <v>72610</v>
      </c>
      <c r="C18639" s="1" t="str">
        <f t="shared" si="2724"/>
        <v>21:0805</v>
      </c>
      <c r="D18639" s="1" t="str">
        <f t="shared" si="2723"/>
        <v>21:0228</v>
      </c>
      <c r="E18639" t="s">
        <v>72611</v>
      </c>
      <c r="F18639" t="s">
        <v>72612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11646</v>
      </c>
      <c r="N18639">
        <v>241</v>
      </c>
      <c r="O18639" t="s">
        <v>5563</v>
      </c>
      <c r="P18639" t="s">
        <v>356</v>
      </c>
      <c r="Q18639" t="s">
        <v>5130</v>
      </c>
    </row>
    <row r="18640" spans="1:17" hidden="1" x14ac:dyDescent="0.25">
      <c r="A18640" t="s">
        <v>72613</v>
      </c>
      <c r="B18640" t="s">
        <v>72614</v>
      </c>
      <c r="C18640" s="1" t="str">
        <f t="shared" si="2724"/>
        <v>21:0805</v>
      </c>
      <c r="D18640" s="1" t="str">
        <f t="shared" si="2723"/>
        <v>21:0228</v>
      </c>
      <c r="E18640" t="s">
        <v>72615</v>
      </c>
      <c r="F18640" t="s">
        <v>72616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11651</v>
      </c>
      <c r="N18640">
        <v>242</v>
      </c>
      <c r="O18640" t="s">
        <v>16725</v>
      </c>
      <c r="P18640" t="s">
        <v>22</v>
      </c>
      <c r="Q18640" t="s">
        <v>398</v>
      </c>
    </row>
    <row r="18641" spans="1:17" hidden="1" x14ac:dyDescent="0.25">
      <c r="A18641" t="s">
        <v>72617</v>
      </c>
      <c r="B18641" t="s">
        <v>72618</v>
      </c>
      <c r="C18641" s="1" t="str">
        <f t="shared" si="2724"/>
        <v>21:0805</v>
      </c>
      <c r="D18641" s="1" t="str">
        <f t="shared" si="2723"/>
        <v>21:0228</v>
      </c>
      <c r="E18641" t="s">
        <v>72619</v>
      </c>
      <c r="F18641" t="s">
        <v>72620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11660</v>
      </c>
      <c r="N18641">
        <v>243</v>
      </c>
      <c r="O18641" t="s">
        <v>6252</v>
      </c>
      <c r="P18641" t="s">
        <v>22</v>
      </c>
      <c r="Q18641" t="s">
        <v>653</v>
      </c>
    </row>
    <row r="18642" spans="1:17" hidden="1" x14ac:dyDescent="0.25">
      <c r="A18642" t="s">
        <v>72621</v>
      </c>
      <c r="B18642" t="s">
        <v>72622</v>
      </c>
      <c r="C18642" s="1" t="str">
        <f t="shared" si="2724"/>
        <v>21:0805</v>
      </c>
      <c r="D18642" s="1" t="str">
        <f t="shared" si="2723"/>
        <v>21:0228</v>
      </c>
      <c r="E18642" t="s">
        <v>72623</v>
      </c>
      <c r="F18642" t="s">
        <v>72624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11665</v>
      </c>
      <c r="N18642">
        <v>244</v>
      </c>
      <c r="O18642" t="s">
        <v>5793</v>
      </c>
      <c r="P18642" t="s">
        <v>356</v>
      </c>
      <c r="Q18642" t="s">
        <v>653</v>
      </c>
    </row>
    <row r="18643" spans="1:17" hidden="1" x14ac:dyDescent="0.25">
      <c r="A18643" t="s">
        <v>72625</v>
      </c>
      <c r="B18643" t="s">
        <v>72626</v>
      </c>
      <c r="C18643" s="1" t="str">
        <f t="shared" si="2724"/>
        <v>21:0805</v>
      </c>
      <c r="D18643" s="1" t="str">
        <f t="shared" si="2723"/>
        <v>21:0228</v>
      </c>
      <c r="E18643" t="s">
        <v>72627</v>
      </c>
      <c r="F18643" t="s">
        <v>72628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11670</v>
      </c>
      <c r="N18643">
        <v>245</v>
      </c>
      <c r="O18643" t="s">
        <v>108</v>
      </c>
      <c r="P18643" t="s">
        <v>108</v>
      </c>
      <c r="Q18643" t="s">
        <v>108</v>
      </c>
    </row>
    <row r="18644" spans="1:17" hidden="1" x14ac:dyDescent="0.25">
      <c r="A18644" t="s">
        <v>72629</v>
      </c>
      <c r="B18644" t="s">
        <v>72630</v>
      </c>
      <c r="C18644" s="1" t="str">
        <f t="shared" si="2724"/>
        <v>21:0805</v>
      </c>
      <c r="D18644" s="1" t="str">
        <f t="shared" si="2723"/>
        <v>21:0228</v>
      </c>
      <c r="E18644" t="s">
        <v>72631</v>
      </c>
      <c r="F18644" t="s">
        <v>72632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11675</v>
      </c>
      <c r="N18644">
        <v>246</v>
      </c>
      <c r="O18644" t="s">
        <v>108</v>
      </c>
      <c r="P18644" t="s">
        <v>108</v>
      </c>
      <c r="Q18644" t="s">
        <v>108</v>
      </c>
    </row>
    <row r="18645" spans="1:17" hidden="1" x14ac:dyDescent="0.25">
      <c r="A18645" t="s">
        <v>72633</v>
      </c>
      <c r="B18645" t="s">
        <v>72634</v>
      </c>
      <c r="C18645" s="1" t="str">
        <f t="shared" si="2724"/>
        <v>21:0805</v>
      </c>
      <c r="D18645" s="1" t="str">
        <f t="shared" si="2723"/>
        <v>21:0228</v>
      </c>
      <c r="E18645" t="s">
        <v>72635</v>
      </c>
      <c r="F18645" t="s">
        <v>72636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11680</v>
      </c>
      <c r="N18645">
        <v>247</v>
      </c>
      <c r="O18645" t="s">
        <v>582</v>
      </c>
      <c r="P18645" t="s">
        <v>356</v>
      </c>
      <c r="Q18645" t="s">
        <v>5130</v>
      </c>
    </row>
    <row r="18646" spans="1:17" hidden="1" x14ac:dyDescent="0.25">
      <c r="A18646" t="s">
        <v>72637</v>
      </c>
      <c r="B18646" t="s">
        <v>72638</v>
      </c>
      <c r="C18646" s="1" t="str">
        <f t="shared" si="2724"/>
        <v>21:0805</v>
      </c>
      <c r="D18646" s="1" t="str">
        <f t="shared" si="2723"/>
        <v>21:0228</v>
      </c>
      <c r="E18646" t="s">
        <v>72635</v>
      </c>
      <c r="F18646" t="s">
        <v>72639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11684</v>
      </c>
      <c r="N18646">
        <v>248</v>
      </c>
      <c r="O18646" t="s">
        <v>2120</v>
      </c>
      <c r="P18646" t="s">
        <v>356</v>
      </c>
      <c r="Q18646" t="s">
        <v>3475</v>
      </c>
    </row>
    <row r="18647" spans="1:17" hidden="1" x14ac:dyDescent="0.25">
      <c r="A18647" t="s">
        <v>72640</v>
      </c>
      <c r="B18647" t="s">
        <v>72641</v>
      </c>
      <c r="C18647" s="1" t="str">
        <f t="shared" si="2724"/>
        <v>21:0805</v>
      </c>
      <c r="D18647" s="1" t="str">
        <f t="shared" si="2723"/>
        <v>21:0228</v>
      </c>
      <c r="E18647" t="s">
        <v>72642</v>
      </c>
      <c r="F18647" t="s">
        <v>72643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11689</v>
      </c>
      <c r="N18647">
        <v>249</v>
      </c>
      <c r="O18647" t="s">
        <v>3590</v>
      </c>
      <c r="P18647" t="s">
        <v>356</v>
      </c>
      <c r="Q18647" t="s">
        <v>653</v>
      </c>
    </row>
    <row r="18648" spans="1:17" hidden="1" x14ac:dyDescent="0.25">
      <c r="A18648" t="s">
        <v>72644</v>
      </c>
      <c r="B18648" t="s">
        <v>72645</v>
      </c>
      <c r="C18648" s="1" t="str">
        <f t="shared" si="2724"/>
        <v>21:0805</v>
      </c>
      <c r="D18648" s="1" t="str">
        <f t="shared" ref="D18648:D18711" si="2727">HYPERLINK("http://geochem.nrcan.gc.ca/cdogs/content/svy/svy210228_e.htm", "21:0228")</f>
        <v>21:0228</v>
      </c>
      <c r="E18648" t="s">
        <v>72646</v>
      </c>
      <c r="F18648" t="s">
        <v>72647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11694</v>
      </c>
      <c r="N18648">
        <v>250</v>
      </c>
      <c r="O18648" t="s">
        <v>7174</v>
      </c>
      <c r="P18648" t="s">
        <v>45</v>
      </c>
      <c r="Q18648" t="s">
        <v>5130</v>
      </c>
    </row>
    <row r="18649" spans="1:17" hidden="1" x14ac:dyDescent="0.25">
      <c r="A18649" t="s">
        <v>72648</v>
      </c>
      <c r="B18649" t="s">
        <v>72649</v>
      </c>
      <c r="C18649" s="1" t="str">
        <f t="shared" si="2724"/>
        <v>21:0805</v>
      </c>
      <c r="D18649" s="1" t="str">
        <f t="shared" si="2727"/>
        <v>21:0228</v>
      </c>
      <c r="E18649" t="s">
        <v>72650</v>
      </c>
      <c r="F18649" t="s">
        <v>72651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11700</v>
      </c>
      <c r="N18649">
        <v>251</v>
      </c>
      <c r="O18649" t="s">
        <v>21</v>
      </c>
      <c r="P18649" t="s">
        <v>356</v>
      </c>
      <c r="Q18649" t="s">
        <v>35</v>
      </c>
    </row>
    <row r="18650" spans="1:17" hidden="1" x14ac:dyDescent="0.25">
      <c r="A18650" t="s">
        <v>72652</v>
      </c>
      <c r="B18650" t="s">
        <v>72653</v>
      </c>
      <c r="C18650" s="1" t="str">
        <f t="shared" si="2724"/>
        <v>21:0805</v>
      </c>
      <c r="D18650" s="1" t="str">
        <f t="shared" si="2727"/>
        <v>21:0228</v>
      </c>
      <c r="E18650" t="s">
        <v>72654</v>
      </c>
      <c r="F18650" t="s">
        <v>72655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11710</v>
      </c>
      <c r="N18650">
        <v>252</v>
      </c>
      <c r="O18650" t="s">
        <v>108</v>
      </c>
      <c r="P18650" t="s">
        <v>108</v>
      </c>
      <c r="Q18650" t="s">
        <v>108</v>
      </c>
    </row>
    <row r="18651" spans="1:17" hidden="1" x14ac:dyDescent="0.25">
      <c r="A18651" t="s">
        <v>72656</v>
      </c>
      <c r="B18651" t="s">
        <v>72657</v>
      </c>
      <c r="C18651" s="1" t="str">
        <f t="shared" si="2724"/>
        <v>21:0805</v>
      </c>
      <c r="D18651" s="1" t="str">
        <f t="shared" si="2727"/>
        <v>21:0228</v>
      </c>
      <c r="E18651" t="s">
        <v>72658</v>
      </c>
      <c r="F18651" t="s">
        <v>72659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11715</v>
      </c>
      <c r="N18651">
        <v>253</v>
      </c>
      <c r="O18651" t="s">
        <v>607</v>
      </c>
      <c r="P18651" t="s">
        <v>22</v>
      </c>
      <c r="Q18651" t="s">
        <v>653</v>
      </c>
    </row>
    <row r="18652" spans="1:17" hidden="1" x14ac:dyDescent="0.25">
      <c r="A18652" t="s">
        <v>72660</v>
      </c>
      <c r="B18652" t="s">
        <v>72661</v>
      </c>
      <c r="C18652" s="1" t="str">
        <f t="shared" si="2724"/>
        <v>21:0805</v>
      </c>
      <c r="D18652" s="1" t="str">
        <f t="shared" si="2727"/>
        <v>21:0228</v>
      </c>
      <c r="E18652" t="s">
        <v>72662</v>
      </c>
      <c r="F18652" t="s">
        <v>72663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11720</v>
      </c>
      <c r="N18652">
        <v>254</v>
      </c>
      <c r="O18652" t="s">
        <v>2720</v>
      </c>
      <c r="P18652" t="s">
        <v>356</v>
      </c>
      <c r="Q18652" t="s">
        <v>653</v>
      </c>
    </row>
    <row r="18653" spans="1:17" hidden="1" x14ac:dyDescent="0.25">
      <c r="A18653" t="s">
        <v>72664</v>
      </c>
      <c r="B18653" t="s">
        <v>72665</v>
      </c>
      <c r="C18653" s="1" t="str">
        <f t="shared" si="2724"/>
        <v>21:0805</v>
      </c>
      <c r="D18653" s="1" t="str">
        <f t="shared" si="2727"/>
        <v>21:0228</v>
      </c>
      <c r="E18653" t="s">
        <v>72666</v>
      </c>
      <c r="F18653" t="s">
        <v>72667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11725</v>
      </c>
      <c r="N18653">
        <v>255</v>
      </c>
      <c r="O18653" t="s">
        <v>21</v>
      </c>
      <c r="P18653" t="s">
        <v>45</v>
      </c>
      <c r="Q18653" t="s">
        <v>653</v>
      </c>
    </row>
    <row r="18654" spans="1:17" hidden="1" x14ac:dyDescent="0.25">
      <c r="A18654" t="s">
        <v>72668</v>
      </c>
      <c r="B18654" t="s">
        <v>72669</v>
      </c>
      <c r="C18654" s="1" t="str">
        <f t="shared" si="2724"/>
        <v>21:0805</v>
      </c>
      <c r="D18654" s="1" t="str">
        <f t="shared" si="2727"/>
        <v>21:0228</v>
      </c>
      <c r="E18654" t="s">
        <v>72670</v>
      </c>
      <c r="F18654" t="s">
        <v>72671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11730</v>
      </c>
      <c r="N18654">
        <v>256</v>
      </c>
      <c r="O18654" t="s">
        <v>21</v>
      </c>
      <c r="P18654" t="s">
        <v>45</v>
      </c>
      <c r="Q18654" t="s">
        <v>522</v>
      </c>
    </row>
    <row r="18655" spans="1:17" hidden="1" x14ac:dyDescent="0.25">
      <c r="A18655" t="s">
        <v>72672</v>
      </c>
      <c r="B18655" t="s">
        <v>72673</v>
      </c>
      <c r="C18655" s="1" t="str">
        <f t="shared" ref="C18655:C18718" si="2728">HYPERLINK("http://geochem.nrcan.gc.ca/cdogs/content/bdl/bdl210805_e.htm", "21:0805")</f>
        <v>21:0805</v>
      </c>
      <c r="D18655" s="1" t="str">
        <f t="shared" si="2727"/>
        <v>21:0228</v>
      </c>
      <c r="E18655" t="s">
        <v>72674</v>
      </c>
      <c r="F18655" t="s">
        <v>72675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12803</v>
      </c>
      <c r="N18655">
        <v>257</v>
      </c>
      <c r="O18655" t="s">
        <v>21</v>
      </c>
      <c r="P18655" t="s">
        <v>356</v>
      </c>
      <c r="Q18655" t="s">
        <v>59</v>
      </c>
    </row>
    <row r="18656" spans="1:17" hidden="1" x14ac:dyDescent="0.25">
      <c r="A18656" t="s">
        <v>72676</v>
      </c>
      <c r="B18656" t="s">
        <v>72677</v>
      </c>
      <c r="C18656" s="1" t="str">
        <f t="shared" si="2728"/>
        <v>21:0805</v>
      </c>
      <c r="D18656" s="1" t="str">
        <f t="shared" si="2727"/>
        <v>21:0228</v>
      </c>
      <c r="E18656" t="s">
        <v>72678</v>
      </c>
      <c r="F18656" t="s">
        <v>72679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11641</v>
      </c>
      <c r="N18656">
        <v>258</v>
      </c>
      <c r="O18656" t="s">
        <v>21</v>
      </c>
      <c r="P18656" t="s">
        <v>2212</v>
      </c>
      <c r="Q18656" t="s">
        <v>522</v>
      </c>
    </row>
    <row r="18657" spans="1:17" hidden="1" x14ac:dyDescent="0.25">
      <c r="A18657" t="s">
        <v>72680</v>
      </c>
      <c r="B18657" t="s">
        <v>72681</v>
      </c>
      <c r="C18657" s="1" t="str">
        <f t="shared" si="2728"/>
        <v>21:0805</v>
      </c>
      <c r="D18657" s="1" t="str">
        <f t="shared" si="2727"/>
        <v>21:0228</v>
      </c>
      <c r="E18657" t="s">
        <v>72682</v>
      </c>
      <c r="F18657" t="s">
        <v>72683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11646</v>
      </c>
      <c r="N18657">
        <v>259</v>
      </c>
      <c r="O18657" t="s">
        <v>220</v>
      </c>
      <c r="P18657" t="s">
        <v>583</v>
      </c>
      <c r="Q18657" t="s">
        <v>365</v>
      </c>
    </row>
    <row r="18658" spans="1:17" hidden="1" x14ac:dyDescent="0.25">
      <c r="A18658" t="s">
        <v>72684</v>
      </c>
      <c r="B18658" t="s">
        <v>72685</v>
      </c>
      <c r="C18658" s="1" t="str">
        <f t="shared" si="2728"/>
        <v>21:0805</v>
      </c>
      <c r="D18658" s="1" t="str">
        <f t="shared" si="2727"/>
        <v>21:0228</v>
      </c>
      <c r="E18658" t="s">
        <v>72686</v>
      </c>
      <c r="F18658" t="s">
        <v>72687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11651</v>
      </c>
      <c r="N18658">
        <v>260</v>
      </c>
      <c r="O18658" t="s">
        <v>225</v>
      </c>
      <c r="P18658" t="s">
        <v>22</v>
      </c>
      <c r="Q18658" t="s">
        <v>398</v>
      </c>
    </row>
    <row r="18659" spans="1:17" hidden="1" x14ac:dyDescent="0.25">
      <c r="A18659" t="s">
        <v>72688</v>
      </c>
      <c r="B18659" t="s">
        <v>72689</v>
      </c>
      <c r="C18659" s="1" t="str">
        <f t="shared" si="2728"/>
        <v>21:0805</v>
      </c>
      <c r="D18659" s="1" t="str">
        <f t="shared" si="2727"/>
        <v>21:0228</v>
      </c>
      <c r="E18659" t="s">
        <v>72690</v>
      </c>
      <c r="F18659" t="s">
        <v>72691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11660</v>
      </c>
      <c r="N18659">
        <v>261</v>
      </c>
      <c r="O18659" t="s">
        <v>21</v>
      </c>
      <c r="P18659" t="s">
        <v>22</v>
      </c>
      <c r="Q18659" t="s">
        <v>522</v>
      </c>
    </row>
    <row r="18660" spans="1:17" hidden="1" x14ac:dyDescent="0.25">
      <c r="A18660" t="s">
        <v>72692</v>
      </c>
      <c r="B18660" t="s">
        <v>72693</v>
      </c>
      <c r="C18660" s="1" t="str">
        <f t="shared" si="2728"/>
        <v>21:0805</v>
      </c>
      <c r="D18660" s="1" t="str">
        <f t="shared" si="2727"/>
        <v>21:0228</v>
      </c>
      <c r="E18660" t="s">
        <v>72694</v>
      </c>
      <c r="F18660" t="s">
        <v>72695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11665</v>
      </c>
      <c r="N18660">
        <v>262</v>
      </c>
      <c r="O18660" t="s">
        <v>21</v>
      </c>
      <c r="P18660" t="s">
        <v>356</v>
      </c>
      <c r="Q18660" t="s">
        <v>59</v>
      </c>
    </row>
    <row r="18661" spans="1:17" hidden="1" x14ac:dyDescent="0.25">
      <c r="A18661" t="s">
        <v>72696</v>
      </c>
      <c r="B18661" t="s">
        <v>72697</v>
      </c>
      <c r="C18661" s="1" t="str">
        <f t="shared" si="2728"/>
        <v>21:0805</v>
      </c>
      <c r="D18661" s="1" t="str">
        <f t="shared" si="2727"/>
        <v>21:0228</v>
      </c>
      <c r="E18661" t="s">
        <v>72698</v>
      </c>
      <c r="F18661" t="s">
        <v>72699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11670</v>
      </c>
      <c r="N18661">
        <v>263</v>
      </c>
      <c r="O18661" t="s">
        <v>21</v>
      </c>
      <c r="P18661" t="s">
        <v>22</v>
      </c>
      <c r="Q18661" t="s">
        <v>59</v>
      </c>
    </row>
    <row r="18662" spans="1:17" hidden="1" x14ac:dyDescent="0.25">
      <c r="A18662" t="s">
        <v>72700</v>
      </c>
      <c r="B18662" t="s">
        <v>72701</v>
      </c>
      <c r="C18662" s="1" t="str">
        <f t="shared" si="2728"/>
        <v>21:0805</v>
      </c>
      <c r="D18662" s="1" t="str">
        <f t="shared" si="2727"/>
        <v>21:0228</v>
      </c>
      <c r="E18662" t="s">
        <v>72702</v>
      </c>
      <c r="F18662" t="s">
        <v>72703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11675</v>
      </c>
      <c r="N18662">
        <v>264</v>
      </c>
      <c r="O18662" t="s">
        <v>21</v>
      </c>
      <c r="P18662" t="s">
        <v>22</v>
      </c>
      <c r="Q18662" t="s">
        <v>35</v>
      </c>
    </row>
    <row r="18663" spans="1:17" hidden="1" x14ac:dyDescent="0.25">
      <c r="A18663" t="s">
        <v>72704</v>
      </c>
      <c r="B18663" t="s">
        <v>72705</v>
      </c>
      <c r="C18663" s="1" t="str">
        <f t="shared" si="2728"/>
        <v>21:0805</v>
      </c>
      <c r="D18663" s="1" t="str">
        <f t="shared" si="2727"/>
        <v>21:0228</v>
      </c>
      <c r="E18663" t="s">
        <v>72706</v>
      </c>
      <c r="F18663" t="s">
        <v>72707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11689</v>
      </c>
      <c r="N18663">
        <v>265</v>
      </c>
      <c r="O18663" t="s">
        <v>21</v>
      </c>
      <c r="P18663" t="s">
        <v>22</v>
      </c>
      <c r="Q18663" t="s">
        <v>398</v>
      </c>
    </row>
    <row r="18664" spans="1:17" hidden="1" x14ac:dyDescent="0.25">
      <c r="A18664" t="s">
        <v>72708</v>
      </c>
      <c r="B18664" t="s">
        <v>72709</v>
      </c>
      <c r="C18664" s="1" t="str">
        <f t="shared" si="2728"/>
        <v>21:0805</v>
      </c>
      <c r="D18664" s="1" t="str">
        <f t="shared" si="2727"/>
        <v>21:0228</v>
      </c>
      <c r="E18664" t="s">
        <v>72710</v>
      </c>
      <c r="F18664" t="s">
        <v>72711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11694</v>
      </c>
      <c r="N18664">
        <v>266</v>
      </c>
      <c r="O18664" t="s">
        <v>21</v>
      </c>
      <c r="P18664" t="s">
        <v>356</v>
      </c>
      <c r="Q18664" t="s">
        <v>365</v>
      </c>
    </row>
    <row r="18665" spans="1:17" hidden="1" x14ac:dyDescent="0.25">
      <c r="A18665" t="s">
        <v>72712</v>
      </c>
      <c r="B18665" t="s">
        <v>72713</v>
      </c>
      <c r="C18665" s="1" t="str">
        <f t="shared" si="2728"/>
        <v>21:0805</v>
      </c>
      <c r="D18665" s="1" t="str">
        <f t="shared" si="2727"/>
        <v>21:0228</v>
      </c>
      <c r="E18665" t="s">
        <v>72714</v>
      </c>
      <c r="F18665" t="s">
        <v>72715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11700</v>
      </c>
      <c r="N18665">
        <v>267</v>
      </c>
      <c r="O18665" t="s">
        <v>108</v>
      </c>
      <c r="P18665" t="s">
        <v>108</v>
      </c>
      <c r="Q18665" t="s">
        <v>108</v>
      </c>
    </row>
    <row r="18666" spans="1:17" hidden="1" x14ac:dyDescent="0.25">
      <c r="A18666" t="s">
        <v>72716</v>
      </c>
      <c r="B18666" t="s">
        <v>72717</v>
      </c>
      <c r="C18666" s="1" t="str">
        <f t="shared" si="2728"/>
        <v>21:0805</v>
      </c>
      <c r="D18666" s="1" t="str">
        <f t="shared" si="2727"/>
        <v>21:0228</v>
      </c>
      <c r="E18666" t="s">
        <v>72718</v>
      </c>
      <c r="F18666" t="s">
        <v>72719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11710</v>
      </c>
      <c r="N18666">
        <v>268</v>
      </c>
      <c r="O18666" t="s">
        <v>21</v>
      </c>
      <c r="P18666" t="s">
        <v>356</v>
      </c>
      <c r="Q18666" t="s">
        <v>59</v>
      </c>
    </row>
    <row r="18667" spans="1:17" hidden="1" x14ac:dyDescent="0.25">
      <c r="A18667" t="s">
        <v>72720</v>
      </c>
      <c r="B18667" t="s">
        <v>72721</v>
      </c>
      <c r="C18667" s="1" t="str">
        <f t="shared" si="2728"/>
        <v>21:0805</v>
      </c>
      <c r="D18667" s="1" t="str">
        <f t="shared" si="2727"/>
        <v>21:0228</v>
      </c>
      <c r="E18667" t="s">
        <v>72722</v>
      </c>
      <c r="F18667" t="s">
        <v>72723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11715</v>
      </c>
      <c r="N18667">
        <v>269</v>
      </c>
      <c r="O18667" t="s">
        <v>108</v>
      </c>
      <c r="P18667" t="s">
        <v>108</v>
      </c>
      <c r="Q18667" t="s">
        <v>108</v>
      </c>
    </row>
    <row r="18668" spans="1:17" hidden="1" x14ac:dyDescent="0.25">
      <c r="A18668" t="s">
        <v>72724</v>
      </c>
      <c r="B18668" t="s">
        <v>72725</v>
      </c>
      <c r="C18668" s="1" t="str">
        <f t="shared" si="2728"/>
        <v>21:0805</v>
      </c>
      <c r="D18668" s="1" t="str">
        <f t="shared" si="2727"/>
        <v>21:0228</v>
      </c>
      <c r="E18668" t="s">
        <v>72726</v>
      </c>
      <c r="F18668" t="s">
        <v>72727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11680</v>
      </c>
      <c r="N18668">
        <v>270</v>
      </c>
      <c r="O18668" t="s">
        <v>21</v>
      </c>
      <c r="P18668" t="s">
        <v>2943</v>
      </c>
      <c r="Q18668" t="s">
        <v>29</v>
      </c>
    </row>
    <row r="18669" spans="1:17" hidden="1" x14ac:dyDescent="0.25">
      <c r="A18669" t="s">
        <v>72728</v>
      </c>
      <c r="B18669" t="s">
        <v>72729</v>
      </c>
      <c r="C18669" s="1" t="str">
        <f t="shared" si="2728"/>
        <v>21:0805</v>
      </c>
      <c r="D18669" s="1" t="str">
        <f t="shared" si="2727"/>
        <v>21:0228</v>
      </c>
      <c r="E18669" t="s">
        <v>72726</v>
      </c>
      <c r="F18669" t="s">
        <v>72730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11684</v>
      </c>
      <c r="N18669">
        <v>271</v>
      </c>
      <c r="O18669" t="s">
        <v>21</v>
      </c>
      <c r="P18669" t="s">
        <v>2943</v>
      </c>
      <c r="Q18669" t="s">
        <v>29</v>
      </c>
    </row>
    <row r="18670" spans="1:17" hidden="1" x14ac:dyDescent="0.25">
      <c r="A18670" t="s">
        <v>72731</v>
      </c>
      <c r="B18670" t="s">
        <v>72732</v>
      </c>
      <c r="C18670" s="1" t="str">
        <f t="shared" si="2728"/>
        <v>21:0805</v>
      </c>
      <c r="D18670" s="1" t="str">
        <f t="shared" si="2727"/>
        <v>21:0228</v>
      </c>
      <c r="E18670" t="s">
        <v>72733</v>
      </c>
      <c r="F18670" t="s">
        <v>72734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11720</v>
      </c>
      <c r="N18670">
        <v>272</v>
      </c>
      <c r="O18670" t="s">
        <v>21</v>
      </c>
      <c r="P18670" t="s">
        <v>2212</v>
      </c>
      <c r="Q18670" t="s">
        <v>392</v>
      </c>
    </row>
    <row r="18671" spans="1:17" hidden="1" x14ac:dyDescent="0.25">
      <c r="A18671" t="s">
        <v>72735</v>
      </c>
      <c r="B18671" t="s">
        <v>72736</v>
      </c>
      <c r="C18671" s="1" t="str">
        <f t="shared" si="2728"/>
        <v>21:0805</v>
      </c>
      <c r="D18671" s="1" t="str">
        <f t="shared" si="2727"/>
        <v>21:0228</v>
      </c>
      <c r="E18671" t="s">
        <v>72737</v>
      </c>
      <c r="F18671" t="s">
        <v>72738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11725</v>
      </c>
      <c r="N18671">
        <v>273</v>
      </c>
      <c r="O18671" t="s">
        <v>220</v>
      </c>
      <c r="P18671" t="s">
        <v>583</v>
      </c>
      <c r="Q18671" t="s">
        <v>35</v>
      </c>
    </row>
    <row r="18672" spans="1:17" hidden="1" x14ac:dyDescent="0.25">
      <c r="A18672" t="s">
        <v>72739</v>
      </c>
      <c r="B18672" t="s">
        <v>72740</v>
      </c>
      <c r="C18672" s="1" t="str">
        <f t="shared" si="2728"/>
        <v>21:0805</v>
      </c>
      <c r="D18672" s="1" t="str">
        <f t="shared" si="2727"/>
        <v>21:0228</v>
      </c>
      <c r="E18672" t="s">
        <v>72741</v>
      </c>
      <c r="F18672" t="s">
        <v>72742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11730</v>
      </c>
      <c r="N18672">
        <v>274</v>
      </c>
      <c r="O18672" t="s">
        <v>21</v>
      </c>
      <c r="P18672" t="s">
        <v>583</v>
      </c>
      <c r="Q18672" t="s">
        <v>59</v>
      </c>
    </row>
    <row r="18673" spans="1:17" hidden="1" x14ac:dyDescent="0.25">
      <c r="A18673" t="s">
        <v>72743</v>
      </c>
      <c r="B18673" t="s">
        <v>72744</v>
      </c>
      <c r="C18673" s="1" t="str">
        <f t="shared" si="2728"/>
        <v>21:0805</v>
      </c>
      <c r="D18673" s="1" t="str">
        <f t="shared" si="2727"/>
        <v>21:0228</v>
      </c>
      <c r="E18673" t="s">
        <v>72745</v>
      </c>
      <c r="F18673" t="s">
        <v>72746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12803</v>
      </c>
      <c r="N18673">
        <v>275</v>
      </c>
      <c r="O18673" t="s">
        <v>21</v>
      </c>
      <c r="P18673" t="s">
        <v>22</v>
      </c>
      <c r="Q18673" t="s">
        <v>59</v>
      </c>
    </row>
    <row r="18674" spans="1:17" hidden="1" x14ac:dyDescent="0.25">
      <c r="A18674" t="s">
        <v>72747</v>
      </c>
      <c r="B18674" t="s">
        <v>72748</v>
      </c>
      <c r="C18674" s="1" t="str">
        <f t="shared" si="2728"/>
        <v>21:0805</v>
      </c>
      <c r="D18674" s="1" t="str">
        <f t="shared" si="2727"/>
        <v>21:0228</v>
      </c>
      <c r="E18674" t="s">
        <v>72749</v>
      </c>
      <c r="F18674" t="s">
        <v>72750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11680</v>
      </c>
      <c r="N18674">
        <v>276</v>
      </c>
      <c r="O18674" t="s">
        <v>21</v>
      </c>
      <c r="P18674" t="s">
        <v>2212</v>
      </c>
      <c r="Q18674" t="s">
        <v>198</v>
      </c>
    </row>
    <row r="18675" spans="1:17" hidden="1" x14ac:dyDescent="0.25">
      <c r="A18675" t="s">
        <v>72751</v>
      </c>
      <c r="B18675" t="s">
        <v>72752</v>
      </c>
      <c r="C18675" s="1" t="str">
        <f t="shared" si="2728"/>
        <v>21:0805</v>
      </c>
      <c r="D18675" s="1" t="str">
        <f t="shared" si="2727"/>
        <v>21:0228</v>
      </c>
      <c r="E18675" t="s">
        <v>72749</v>
      </c>
      <c r="F18675" t="s">
        <v>72753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11684</v>
      </c>
      <c r="N18675">
        <v>277</v>
      </c>
      <c r="O18675" t="s">
        <v>21</v>
      </c>
      <c r="P18675" t="s">
        <v>583</v>
      </c>
      <c r="Q18675" t="s">
        <v>52</v>
      </c>
    </row>
    <row r="18676" spans="1:17" hidden="1" x14ac:dyDescent="0.25">
      <c r="A18676" t="s">
        <v>72754</v>
      </c>
      <c r="B18676" t="s">
        <v>72755</v>
      </c>
      <c r="C18676" s="1" t="str">
        <f t="shared" si="2728"/>
        <v>21:0805</v>
      </c>
      <c r="D18676" s="1" t="str">
        <f t="shared" si="2727"/>
        <v>21:0228</v>
      </c>
      <c r="E18676" t="s">
        <v>72756</v>
      </c>
      <c r="F18676" t="s">
        <v>72757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11641</v>
      </c>
      <c r="N18676">
        <v>278</v>
      </c>
      <c r="O18676" t="s">
        <v>220</v>
      </c>
      <c r="P18676" t="s">
        <v>22</v>
      </c>
      <c r="Q18676" t="s">
        <v>88</v>
      </c>
    </row>
    <row r="18677" spans="1:17" hidden="1" x14ac:dyDescent="0.25">
      <c r="A18677" t="s">
        <v>72758</v>
      </c>
      <c r="B18677" t="s">
        <v>72759</v>
      </c>
      <c r="C18677" s="1" t="str">
        <f t="shared" si="2728"/>
        <v>21:0805</v>
      </c>
      <c r="D18677" s="1" t="str">
        <f t="shared" si="2727"/>
        <v>21:0228</v>
      </c>
      <c r="E18677" t="s">
        <v>72760</v>
      </c>
      <c r="F18677" t="s">
        <v>72761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11646</v>
      </c>
      <c r="N18677">
        <v>279</v>
      </c>
      <c r="O18677" t="s">
        <v>21</v>
      </c>
      <c r="P18677" t="s">
        <v>22</v>
      </c>
      <c r="Q18677" t="s">
        <v>171</v>
      </c>
    </row>
    <row r="18678" spans="1:17" hidden="1" x14ac:dyDescent="0.25">
      <c r="A18678" t="s">
        <v>72762</v>
      </c>
      <c r="B18678" t="s">
        <v>72763</v>
      </c>
      <c r="C18678" s="1" t="str">
        <f t="shared" si="2728"/>
        <v>21:0805</v>
      </c>
      <c r="D18678" s="1" t="str">
        <f t="shared" si="2727"/>
        <v>21:0228</v>
      </c>
      <c r="E18678" t="s">
        <v>72764</v>
      </c>
      <c r="F18678" t="s">
        <v>72765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11651</v>
      </c>
      <c r="N18678">
        <v>280</v>
      </c>
      <c r="O18678" t="s">
        <v>21</v>
      </c>
      <c r="P18678" t="s">
        <v>356</v>
      </c>
      <c r="Q18678" t="s">
        <v>7328</v>
      </c>
    </row>
    <row r="18679" spans="1:17" hidden="1" x14ac:dyDescent="0.25">
      <c r="A18679" t="s">
        <v>72766</v>
      </c>
      <c r="B18679" t="s">
        <v>72767</v>
      </c>
      <c r="C18679" s="1" t="str">
        <f t="shared" si="2728"/>
        <v>21:0805</v>
      </c>
      <c r="D18679" s="1" t="str">
        <f t="shared" si="2727"/>
        <v>21:0228</v>
      </c>
      <c r="E18679" t="s">
        <v>72768</v>
      </c>
      <c r="F18679" t="s">
        <v>72769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11660</v>
      </c>
      <c r="N18679">
        <v>281</v>
      </c>
      <c r="O18679" t="s">
        <v>220</v>
      </c>
      <c r="P18679" t="s">
        <v>356</v>
      </c>
      <c r="Q18679" t="s">
        <v>143</v>
      </c>
    </row>
    <row r="18680" spans="1:17" hidden="1" x14ac:dyDescent="0.25">
      <c r="A18680" t="s">
        <v>72770</v>
      </c>
      <c r="B18680" t="s">
        <v>72771</v>
      </c>
      <c r="C18680" s="1" t="str">
        <f t="shared" si="2728"/>
        <v>21:0805</v>
      </c>
      <c r="D18680" s="1" t="str">
        <f t="shared" si="2727"/>
        <v>21:0228</v>
      </c>
      <c r="E18680" t="s">
        <v>72772</v>
      </c>
      <c r="F18680" t="s">
        <v>72773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11665</v>
      </c>
      <c r="N18680">
        <v>282</v>
      </c>
      <c r="O18680" t="s">
        <v>21</v>
      </c>
      <c r="P18680" t="s">
        <v>356</v>
      </c>
      <c r="Q18680" t="s">
        <v>138</v>
      </c>
    </row>
    <row r="18681" spans="1:17" hidden="1" x14ac:dyDescent="0.25">
      <c r="A18681" t="s">
        <v>72774</v>
      </c>
      <c r="B18681" t="s">
        <v>72775</v>
      </c>
      <c r="C18681" s="1" t="str">
        <f t="shared" si="2728"/>
        <v>21:0805</v>
      </c>
      <c r="D18681" s="1" t="str">
        <f t="shared" si="2727"/>
        <v>21:0228</v>
      </c>
      <c r="E18681" t="s">
        <v>72776</v>
      </c>
      <c r="F18681" t="s">
        <v>72777</v>
      </c>
      <c r="H18681">
        <v>46.0575525</v>
      </c>
      <c r="I18681">
        <v>-67.546850899999995</v>
      </c>
      <c r="J18681" s="1" t="str">
        <f t="shared" ref="J18681:J18744" si="2729">HYPERLINK("http://geochem.nrcan.gc.ca/cdogs/content/kwd/kwd020018_e.htm", "Fluid (stream)")</f>
        <v>Fluid (stream)</v>
      </c>
      <c r="K18681" s="1" t="str">
        <f t="shared" ref="K18681:K18744" si="2730">HYPERLINK("http://geochem.nrcan.gc.ca/cdogs/content/kwd/kwd080007_e.htm", "Untreated Water")</f>
        <v>Untreated Water</v>
      </c>
      <c r="L18681">
        <v>58</v>
      </c>
      <c r="M18681" t="s">
        <v>11670</v>
      </c>
      <c r="N18681">
        <v>283</v>
      </c>
      <c r="O18681" t="s">
        <v>21</v>
      </c>
      <c r="P18681" t="s">
        <v>356</v>
      </c>
      <c r="Q18681" t="s">
        <v>88</v>
      </c>
    </row>
    <row r="18682" spans="1:17" hidden="1" x14ac:dyDescent="0.25">
      <c r="A18682" t="s">
        <v>72778</v>
      </c>
      <c r="B18682" t="s">
        <v>72779</v>
      </c>
      <c r="C18682" s="1" t="str">
        <f t="shared" si="2728"/>
        <v>21:0805</v>
      </c>
      <c r="D18682" s="1" t="str">
        <f t="shared" si="2727"/>
        <v>21:0228</v>
      </c>
      <c r="E18682" t="s">
        <v>72780</v>
      </c>
      <c r="F18682" t="s">
        <v>72781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11675</v>
      </c>
      <c r="N18682">
        <v>284</v>
      </c>
      <c r="O18682" t="s">
        <v>21</v>
      </c>
      <c r="P18682" t="s">
        <v>45</v>
      </c>
      <c r="Q18682" t="s">
        <v>52</v>
      </c>
    </row>
    <row r="18683" spans="1:17" hidden="1" x14ac:dyDescent="0.25">
      <c r="A18683" t="s">
        <v>72782</v>
      </c>
      <c r="B18683" t="s">
        <v>72783</v>
      </c>
      <c r="C18683" s="1" t="str">
        <f t="shared" si="2728"/>
        <v>21:0805</v>
      </c>
      <c r="D18683" s="1" t="str">
        <f t="shared" si="2727"/>
        <v>21:0228</v>
      </c>
      <c r="E18683" t="s">
        <v>72784</v>
      </c>
      <c r="F18683" t="s">
        <v>72785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11689</v>
      </c>
      <c r="N18683">
        <v>285</v>
      </c>
      <c r="O18683" t="s">
        <v>21</v>
      </c>
      <c r="P18683" t="s">
        <v>45</v>
      </c>
      <c r="Q18683" t="s">
        <v>88</v>
      </c>
    </row>
    <row r="18684" spans="1:17" hidden="1" x14ac:dyDescent="0.25">
      <c r="A18684" t="s">
        <v>72786</v>
      </c>
      <c r="B18684" t="s">
        <v>72787</v>
      </c>
      <c r="C18684" s="1" t="str">
        <f t="shared" si="2728"/>
        <v>21:0805</v>
      </c>
      <c r="D18684" s="1" t="str">
        <f t="shared" si="2727"/>
        <v>21:0228</v>
      </c>
      <c r="E18684" t="s">
        <v>72788</v>
      </c>
      <c r="F18684" t="s">
        <v>72789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11694</v>
      </c>
      <c r="N18684">
        <v>286</v>
      </c>
      <c r="O18684" t="s">
        <v>21</v>
      </c>
      <c r="P18684" t="s">
        <v>22</v>
      </c>
      <c r="Q18684" t="s">
        <v>3836</v>
      </c>
    </row>
    <row r="18685" spans="1:17" hidden="1" x14ac:dyDescent="0.25">
      <c r="A18685" t="s">
        <v>72790</v>
      </c>
      <c r="B18685" t="s">
        <v>72791</v>
      </c>
      <c r="C18685" s="1" t="str">
        <f t="shared" si="2728"/>
        <v>21:0805</v>
      </c>
      <c r="D18685" s="1" t="str">
        <f t="shared" si="2727"/>
        <v>21:0228</v>
      </c>
      <c r="E18685" t="s">
        <v>72792</v>
      </c>
      <c r="F18685" t="s">
        <v>72793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11700</v>
      </c>
      <c r="N18685">
        <v>287</v>
      </c>
      <c r="O18685" t="s">
        <v>21</v>
      </c>
      <c r="P18685" t="s">
        <v>356</v>
      </c>
      <c r="Q18685" t="s">
        <v>171</v>
      </c>
    </row>
    <row r="18686" spans="1:17" hidden="1" x14ac:dyDescent="0.25">
      <c r="A18686" t="s">
        <v>72794</v>
      </c>
      <c r="B18686" t="s">
        <v>72795</v>
      </c>
      <c r="C18686" s="1" t="str">
        <f t="shared" si="2728"/>
        <v>21:0805</v>
      </c>
      <c r="D18686" s="1" t="str">
        <f t="shared" si="2727"/>
        <v>21:0228</v>
      </c>
      <c r="E18686" t="s">
        <v>72796</v>
      </c>
      <c r="F18686" t="s">
        <v>72797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11710</v>
      </c>
      <c r="N18686">
        <v>288</v>
      </c>
      <c r="O18686" t="s">
        <v>108</v>
      </c>
      <c r="P18686" t="s">
        <v>108</v>
      </c>
      <c r="Q18686" t="s">
        <v>108</v>
      </c>
    </row>
    <row r="18687" spans="1:17" hidden="1" x14ac:dyDescent="0.25">
      <c r="A18687" t="s">
        <v>72798</v>
      </c>
      <c r="B18687" t="s">
        <v>72799</v>
      </c>
      <c r="C18687" s="1" t="str">
        <f t="shared" si="2728"/>
        <v>21:0805</v>
      </c>
      <c r="D18687" s="1" t="str">
        <f t="shared" si="2727"/>
        <v>21:0228</v>
      </c>
      <c r="E18687" t="s">
        <v>72800</v>
      </c>
      <c r="F18687" t="s">
        <v>72801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11715</v>
      </c>
      <c r="N18687">
        <v>289</v>
      </c>
      <c r="O18687" t="s">
        <v>2120</v>
      </c>
      <c r="P18687" t="s">
        <v>356</v>
      </c>
      <c r="Q18687" t="s">
        <v>46</v>
      </c>
    </row>
    <row r="18688" spans="1:17" hidden="1" x14ac:dyDescent="0.25">
      <c r="A18688" t="s">
        <v>72802</v>
      </c>
      <c r="B18688" t="s">
        <v>72803</v>
      </c>
      <c r="C18688" s="1" t="str">
        <f t="shared" si="2728"/>
        <v>21:0805</v>
      </c>
      <c r="D18688" s="1" t="str">
        <f t="shared" si="2727"/>
        <v>21:0228</v>
      </c>
      <c r="E18688" t="s">
        <v>72804</v>
      </c>
      <c r="F18688" t="s">
        <v>72805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11720</v>
      </c>
      <c r="N18688">
        <v>290</v>
      </c>
      <c r="O18688" t="s">
        <v>21</v>
      </c>
      <c r="P18688" t="s">
        <v>22</v>
      </c>
      <c r="Q18688" t="s">
        <v>198</v>
      </c>
    </row>
    <row r="18689" spans="1:17" hidden="1" x14ac:dyDescent="0.25">
      <c r="A18689" t="s">
        <v>72806</v>
      </c>
      <c r="B18689" t="s">
        <v>72807</v>
      </c>
      <c r="C18689" s="1" t="str">
        <f t="shared" si="2728"/>
        <v>21:0805</v>
      </c>
      <c r="D18689" s="1" t="str">
        <f t="shared" si="2727"/>
        <v>21:0228</v>
      </c>
      <c r="E18689" t="s">
        <v>72808</v>
      </c>
      <c r="F18689" t="s">
        <v>72809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11725</v>
      </c>
      <c r="N18689">
        <v>291</v>
      </c>
      <c r="O18689" t="s">
        <v>108</v>
      </c>
      <c r="P18689" t="s">
        <v>108</v>
      </c>
      <c r="Q18689" t="s">
        <v>108</v>
      </c>
    </row>
    <row r="18690" spans="1:17" hidden="1" x14ac:dyDescent="0.25">
      <c r="A18690" t="s">
        <v>72810</v>
      </c>
      <c r="B18690" t="s">
        <v>72811</v>
      </c>
      <c r="C18690" s="1" t="str">
        <f t="shared" si="2728"/>
        <v>21:0805</v>
      </c>
      <c r="D18690" s="1" t="str">
        <f t="shared" si="2727"/>
        <v>21:0228</v>
      </c>
      <c r="E18690" t="s">
        <v>72812</v>
      </c>
      <c r="F18690" t="s">
        <v>72813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11730</v>
      </c>
      <c r="N18690">
        <v>292</v>
      </c>
      <c r="O18690" t="s">
        <v>1818</v>
      </c>
      <c r="P18690" t="s">
        <v>356</v>
      </c>
      <c r="Q18690" t="s">
        <v>198</v>
      </c>
    </row>
    <row r="18691" spans="1:17" hidden="1" x14ac:dyDescent="0.25">
      <c r="A18691" t="s">
        <v>72814</v>
      </c>
      <c r="B18691" t="s">
        <v>72815</v>
      </c>
      <c r="C18691" s="1" t="str">
        <f t="shared" si="2728"/>
        <v>21:0805</v>
      </c>
      <c r="D18691" s="1" t="str">
        <f t="shared" si="2727"/>
        <v>21:0228</v>
      </c>
      <c r="E18691" t="s">
        <v>72816</v>
      </c>
      <c r="F18691" t="s">
        <v>72817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12803</v>
      </c>
      <c r="N18691">
        <v>293</v>
      </c>
      <c r="O18691" t="s">
        <v>21</v>
      </c>
      <c r="P18691" t="s">
        <v>583</v>
      </c>
      <c r="Q18691" t="s">
        <v>46</v>
      </c>
    </row>
    <row r="18692" spans="1:17" hidden="1" x14ac:dyDescent="0.25">
      <c r="A18692" t="s">
        <v>72818</v>
      </c>
      <c r="B18692" t="s">
        <v>72819</v>
      </c>
      <c r="C18692" s="1" t="str">
        <f t="shared" si="2728"/>
        <v>21:0805</v>
      </c>
      <c r="D18692" s="1" t="str">
        <f t="shared" si="2727"/>
        <v>21:0228</v>
      </c>
      <c r="E18692" t="s">
        <v>72820</v>
      </c>
      <c r="F18692" t="s">
        <v>72821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11641</v>
      </c>
      <c r="N18692">
        <v>294</v>
      </c>
      <c r="O18692" t="s">
        <v>108</v>
      </c>
      <c r="P18692" t="s">
        <v>108</v>
      </c>
      <c r="Q18692" t="s">
        <v>108</v>
      </c>
    </row>
    <row r="18693" spans="1:17" hidden="1" x14ac:dyDescent="0.25">
      <c r="A18693" t="s">
        <v>72822</v>
      </c>
      <c r="B18693" t="s">
        <v>72823</v>
      </c>
      <c r="C18693" s="1" t="str">
        <f t="shared" si="2728"/>
        <v>21:0805</v>
      </c>
      <c r="D18693" s="1" t="str">
        <f t="shared" si="2727"/>
        <v>21:0228</v>
      </c>
      <c r="E18693" t="s">
        <v>72824</v>
      </c>
      <c r="F18693" t="s">
        <v>72825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11646</v>
      </c>
      <c r="N18693">
        <v>295</v>
      </c>
      <c r="O18693" t="s">
        <v>158</v>
      </c>
      <c r="P18693" t="s">
        <v>45</v>
      </c>
      <c r="Q18693" t="s">
        <v>365</v>
      </c>
    </row>
    <row r="18694" spans="1:17" hidden="1" x14ac:dyDescent="0.25">
      <c r="A18694" t="s">
        <v>72826</v>
      </c>
      <c r="B18694" t="s">
        <v>72827</v>
      </c>
      <c r="C18694" s="1" t="str">
        <f t="shared" si="2728"/>
        <v>21:0805</v>
      </c>
      <c r="D18694" s="1" t="str">
        <f t="shared" si="2727"/>
        <v>21:0228</v>
      </c>
      <c r="E18694" t="s">
        <v>72828</v>
      </c>
      <c r="F18694" t="s">
        <v>72829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11651</v>
      </c>
      <c r="N18694">
        <v>296</v>
      </c>
      <c r="O18694" t="s">
        <v>21</v>
      </c>
      <c r="P18694" t="s">
        <v>87</v>
      </c>
      <c r="Q18694" t="s">
        <v>198</v>
      </c>
    </row>
    <row r="18695" spans="1:17" hidden="1" x14ac:dyDescent="0.25">
      <c r="A18695" t="s">
        <v>72830</v>
      </c>
      <c r="B18695" t="s">
        <v>72831</v>
      </c>
      <c r="C18695" s="1" t="str">
        <f t="shared" si="2728"/>
        <v>21:0805</v>
      </c>
      <c r="D18695" s="1" t="str">
        <f t="shared" si="2727"/>
        <v>21:0228</v>
      </c>
      <c r="E18695" t="s">
        <v>72832</v>
      </c>
      <c r="F18695" t="s">
        <v>72833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11660</v>
      </c>
      <c r="N18695">
        <v>297</v>
      </c>
      <c r="O18695" t="s">
        <v>21</v>
      </c>
      <c r="P18695" t="s">
        <v>87</v>
      </c>
      <c r="Q18695" t="s">
        <v>29</v>
      </c>
    </row>
    <row r="18696" spans="1:17" hidden="1" x14ac:dyDescent="0.25">
      <c r="A18696" t="s">
        <v>72834</v>
      </c>
      <c r="B18696" t="s">
        <v>72835</v>
      </c>
      <c r="C18696" s="1" t="str">
        <f t="shared" si="2728"/>
        <v>21:0805</v>
      </c>
      <c r="D18696" s="1" t="str">
        <f t="shared" si="2727"/>
        <v>21:0228</v>
      </c>
      <c r="E18696" t="s">
        <v>72836</v>
      </c>
      <c r="F18696" t="s">
        <v>72837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11665</v>
      </c>
      <c r="N18696">
        <v>298</v>
      </c>
      <c r="O18696" t="s">
        <v>21</v>
      </c>
      <c r="P18696" t="s">
        <v>45</v>
      </c>
      <c r="Q18696" t="s">
        <v>198</v>
      </c>
    </row>
    <row r="18697" spans="1:17" hidden="1" x14ac:dyDescent="0.25">
      <c r="A18697" t="s">
        <v>72838</v>
      </c>
      <c r="B18697" t="s">
        <v>72839</v>
      </c>
      <c r="C18697" s="1" t="str">
        <f t="shared" si="2728"/>
        <v>21:0805</v>
      </c>
      <c r="D18697" s="1" t="str">
        <f t="shared" si="2727"/>
        <v>21:0228</v>
      </c>
      <c r="E18697" t="s">
        <v>72840</v>
      </c>
      <c r="F18697" t="s">
        <v>72841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11680</v>
      </c>
      <c r="N18697">
        <v>299</v>
      </c>
      <c r="O18697" t="s">
        <v>2120</v>
      </c>
      <c r="P18697" t="s">
        <v>148</v>
      </c>
      <c r="Q18697" t="s">
        <v>46</v>
      </c>
    </row>
    <row r="18698" spans="1:17" hidden="1" x14ac:dyDescent="0.25">
      <c r="A18698" t="s">
        <v>72842</v>
      </c>
      <c r="B18698" t="s">
        <v>72843</v>
      </c>
      <c r="C18698" s="1" t="str">
        <f t="shared" si="2728"/>
        <v>21:0805</v>
      </c>
      <c r="D18698" s="1" t="str">
        <f t="shared" si="2727"/>
        <v>21:0228</v>
      </c>
      <c r="E18698" t="s">
        <v>72840</v>
      </c>
      <c r="F18698" t="s">
        <v>72844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11684</v>
      </c>
      <c r="N18698">
        <v>300</v>
      </c>
      <c r="O18698" t="s">
        <v>680</v>
      </c>
      <c r="P18698" t="s">
        <v>148</v>
      </c>
      <c r="Q18698" t="s">
        <v>46</v>
      </c>
    </row>
    <row r="18699" spans="1:17" hidden="1" x14ac:dyDescent="0.25">
      <c r="A18699" t="s">
        <v>72845</v>
      </c>
      <c r="B18699" t="s">
        <v>72846</v>
      </c>
      <c r="C18699" s="1" t="str">
        <f t="shared" si="2728"/>
        <v>21:0805</v>
      </c>
      <c r="D18699" s="1" t="str">
        <f t="shared" si="2727"/>
        <v>21:0228</v>
      </c>
      <c r="E18699" t="s">
        <v>72847</v>
      </c>
      <c r="F18699" t="s">
        <v>72848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11670</v>
      </c>
      <c r="N18699">
        <v>301</v>
      </c>
      <c r="O18699" t="s">
        <v>21</v>
      </c>
      <c r="P18699" t="s">
        <v>148</v>
      </c>
      <c r="Q18699" t="s">
        <v>215</v>
      </c>
    </row>
    <row r="18700" spans="1:17" hidden="1" x14ac:dyDescent="0.25">
      <c r="A18700" t="s">
        <v>72849</v>
      </c>
      <c r="B18700" t="s">
        <v>72850</v>
      </c>
      <c r="C18700" s="1" t="str">
        <f t="shared" si="2728"/>
        <v>21:0805</v>
      </c>
      <c r="D18700" s="1" t="str">
        <f t="shared" si="2727"/>
        <v>21:0228</v>
      </c>
      <c r="E18700" t="s">
        <v>72851</v>
      </c>
      <c r="F18700" t="s">
        <v>72852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11675</v>
      </c>
      <c r="N18700">
        <v>302</v>
      </c>
      <c r="O18700" t="s">
        <v>21</v>
      </c>
      <c r="P18700" t="s">
        <v>87</v>
      </c>
      <c r="Q18700" t="s">
        <v>29</v>
      </c>
    </row>
    <row r="18701" spans="1:17" hidden="1" x14ac:dyDescent="0.25">
      <c r="A18701" t="s">
        <v>72853</v>
      </c>
      <c r="B18701" t="s">
        <v>72854</v>
      </c>
      <c r="C18701" s="1" t="str">
        <f t="shared" si="2728"/>
        <v>21:0805</v>
      </c>
      <c r="D18701" s="1" t="str">
        <f t="shared" si="2727"/>
        <v>21:0228</v>
      </c>
      <c r="E18701" t="s">
        <v>72855</v>
      </c>
      <c r="F18701" t="s">
        <v>72856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11689</v>
      </c>
      <c r="N18701">
        <v>303</v>
      </c>
      <c r="O18701" t="s">
        <v>1247</v>
      </c>
      <c r="P18701" t="s">
        <v>87</v>
      </c>
      <c r="Q18701" t="s">
        <v>35</v>
      </c>
    </row>
    <row r="18702" spans="1:17" hidden="1" x14ac:dyDescent="0.25">
      <c r="A18702" t="s">
        <v>72857</v>
      </c>
      <c r="B18702" t="s">
        <v>72858</v>
      </c>
      <c r="C18702" s="1" t="str">
        <f t="shared" si="2728"/>
        <v>21:0805</v>
      </c>
      <c r="D18702" s="1" t="str">
        <f t="shared" si="2727"/>
        <v>21:0228</v>
      </c>
      <c r="E18702" t="s">
        <v>72859</v>
      </c>
      <c r="F18702" t="s">
        <v>72860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11694</v>
      </c>
      <c r="N18702">
        <v>304</v>
      </c>
      <c r="O18702" t="s">
        <v>7174</v>
      </c>
      <c r="P18702" t="s">
        <v>87</v>
      </c>
      <c r="Q18702" t="s">
        <v>46</v>
      </c>
    </row>
    <row r="18703" spans="1:17" hidden="1" x14ac:dyDescent="0.25">
      <c r="A18703" t="s">
        <v>72861</v>
      </c>
      <c r="B18703" t="s">
        <v>72862</v>
      </c>
      <c r="C18703" s="1" t="str">
        <f t="shared" si="2728"/>
        <v>21:0805</v>
      </c>
      <c r="D18703" s="1" t="str">
        <f t="shared" si="2727"/>
        <v>21:0228</v>
      </c>
      <c r="E18703" t="s">
        <v>72863</v>
      </c>
      <c r="F18703" t="s">
        <v>72864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11700</v>
      </c>
      <c r="N18703">
        <v>305</v>
      </c>
      <c r="O18703" t="s">
        <v>2120</v>
      </c>
      <c r="P18703" t="s">
        <v>87</v>
      </c>
      <c r="Q18703" t="s">
        <v>23</v>
      </c>
    </row>
    <row r="18704" spans="1:17" hidden="1" x14ac:dyDescent="0.25">
      <c r="A18704" t="s">
        <v>72865</v>
      </c>
      <c r="B18704" t="s">
        <v>72866</v>
      </c>
      <c r="C18704" s="1" t="str">
        <f t="shared" si="2728"/>
        <v>21:0805</v>
      </c>
      <c r="D18704" s="1" t="str">
        <f t="shared" si="2727"/>
        <v>21:0228</v>
      </c>
      <c r="E18704" t="s">
        <v>72867</v>
      </c>
      <c r="F18704" t="s">
        <v>72868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11710</v>
      </c>
      <c r="N18704">
        <v>306</v>
      </c>
      <c r="O18704" t="s">
        <v>11795</v>
      </c>
      <c r="P18704" t="s">
        <v>45</v>
      </c>
      <c r="Q18704" t="s">
        <v>23</v>
      </c>
    </row>
    <row r="18705" spans="1:17" hidden="1" x14ac:dyDescent="0.25">
      <c r="A18705" t="s">
        <v>72869</v>
      </c>
      <c r="B18705" t="s">
        <v>72870</v>
      </c>
      <c r="C18705" s="1" t="str">
        <f t="shared" si="2728"/>
        <v>21:0805</v>
      </c>
      <c r="D18705" s="1" t="str">
        <f t="shared" si="2727"/>
        <v>21:0228</v>
      </c>
      <c r="E18705" t="s">
        <v>72871</v>
      </c>
      <c r="F18705" t="s">
        <v>72872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11715</v>
      </c>
      <c r="N18705">
        <v>307</v>
      </c>
      <c r="O18705" t="s">
        <v>1812</v>
      </c>
      <c r="P18705" t="s">
        <v>2212</v>
      </c>
      <c r="Q18705" t="s">
        <v>23</v>
      </c>
    </row>
    <row r="18706" spans="1:17" hidden="1" x14ac:dyDescent="0.25">
      <c r="A18706" t="s">
        <v>72873</v>
      </c>
      <c r="B18706" t="s">
        <v>72874</v>
      </c>
      <c r="C18706" s="1" t="str">
        <f t="shared" si="2728"/>
        <v>21:0805</v>
      </c>
      <c r="D18706" s="1" t="str">
        <f t="shared" si="2727"/>
        <v>21:0228</v>
      </c>
      <c r="E18706" t="s">
        <v>72875</v>
      </c>
      <c r="F18706" t="s">
        <v>72876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11720</v>
      </c>
      <c r="N18706">
        <v>308</v>
      </c>
      <c r="O18706" t="s">
        <v>64</v>
      </c>
      <c r="P18706" t="s">
        <v>22</v>
      </c>
      <c r="Q18706" t="s">
        <v>71</v>
      </c>
    </row>
    <row r="18707" spans="1:17" hidden="1" x14ac:dyDescent="0.25">
      <c r="A18707" t="s">
        <v>72877</v>
      </c>
      <c r="B18707" t="s">
        <v>72878</v>
      </c>
      <c r="C18707" s="1" t="str">
        <f t="shared" si="2728"/>
        <v>21:0805</v>
      </c>
      <c r="D18707" s="1" t="str">
        <f t="shared" si="2727"/>
        <v>21:0228</v>
      </c>
      <c r="E18707" t="s">
        <v>72879</v>
      </c>
      <c r="F18707" t="s">
        <v>72880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11725</v>
      </c>
      <c r="N18707">
        <v>309</v>
      </c>
      <c r="O18707" t="s">
        <v>21</v>
      </c>
      <c r="P18707" t="s">
        <v>87</v>
      </c>
      <c r="Q18707" t="s">
        <v>1528</v>
      </c>
    </row>
    <row r="18708" spans="1:17" hidden="1" x14ac:dyDescent="0.25">
      <c r="A18708" t="s">
        <v>72881</v>
      </c>
      <c r="B18708" t="s">
        <v>72882</v>
      </c>
      <c r="C18708" s="1" t="str">
        <f t="shared" si="2728"/>
        <v>21:0805</v>
      </c>
      <c r="D18708" s="1" t="str">
        <f t="shared" si="2727"/>
        <v>21:0228</v>
      </c>
      <c r="E18708" t="s">
        <v>72883</v>
      </c>
      <c r="F18708" t="s">
        <v>72884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11730</v>
      </c>
      <c r="N18708">
        <v>310</v>
      </c>
      <c r="O18708" t="s">
        <v>21</v>
      </c>
      <c r="P18708" t="s">
        <v>45</v>
      </c>
      <c r="Q18708" t="s">
        <v>198</v>
      </c>
    </row>
    <row r="18709" spans="1:17" hidden="1" x14ac:dyDescent="0.25">
      <c r="A18709" t="s">
        <v>72885</v>
      </c>
      <c r="B18709" t="s">
        <v>72886</v>
      </c>
      <c r="C18709" s="1" t="str">
        <f t="shared" si="2728"/>
        <v>21:0805</v>
      </c>
      <c r="D18709" s="1" t="str">
        <f t="shared" si="2727"/>
        <v>21:0228</v>
      </c>
      <c r="E18709" t="s">
        <v>72887</v>
      </c>
      <c r="F18709" t="s">
        <v>72888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12803</v>
      </c>
      <c r="N18709">
        <v>311</v>
      </c>
      <c r="O18709" t="s">
        <v>2120</v>
      </c>
      <c r="P18709" t="s">
        <v>45</v>
      </c>
      <c r="Q18709" t="s">
        <v>365</v>
      </c>
    </row>
    <row r="18710" spans="1:17" hidden="1" x14ac:dyDescent="0.25">
      <c r="A18710" t="s">
        <v>72889</v>
      </c>
      <c r="B18710" t="s">
        <v>72890</v>
      </c>
      <c r="C18710" s="1" t="str">
        <f t="shared" si="2728"/>
        <v>21:0805</v>
      </c>
      <c r="D18710" s="1" t="str">
        <f t="shared" si="2727"/>
        <v>21:0228</v>
      </c>
      <c r="E18710" t="s">
        <v>72891</v>
      </c>
      <c r="F18710" t="s">
        <v>72892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11641</v>
      </c>
      <c r="N18710">
        <v>312</v>
      </c>
      <c r="O18710" t="s">
        <v>576</v>
      </c>
      <c r="P18710" t="s">
        <v>22</v>
      </c>
      <c r="Q18710" t="s">
        <v>653</v>
      </c>
    </row>
    <row r="18711" spans="1:17" hidden="1" x14ac:dyDescent="0.25">
      <c r="A18711" t="s">
        <v>72893</v>
      </c>
      <c r="B18711" t="s">
        <v>72894</v>
      </c>
      <c r="C18711" s="1" t="str">
        <f t="shared" si="2728"/>
        <v>21:0805</v>
      </c>
      <c r="D18711" s="1" t="str">
        <f t="shared" si="2727"/>
        <v>21:0228</v>
      </c>
      <c r="E18711" t="s">
        <v>72895</v>
      </c>
      <c r="F18711" t="s">
        <v>72896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11646</v>
      </c>
      <c r="N18711">
        <v>313</v>
      </c>
      <c r="O18711" t="s">
        <v>3060</v>
      </c>
      <c r="P18711" t="s">
        <v>356</v>
      </c>
      <c r="Q18711" t="s">
        <v>5130</v>
      </c>
    </row>
    <row r="18712" spans="1:17" hidden="1" x14ac:dyDescent="0.25">
      <c r="A18712" t="s">
        <v>72897</v>
      </c>
      <c r="B18712" t="s">
        <v>72898</v>
      </c>
      <c r="C18712" s="1" t="str">
        <f t="shared" si="2728"/>
        <v>21:0805</v>
      </c>
      <c r="D18712" s="1" t="str">
        <f t="shared" ref="D18712:D18775" si="2731">HYPERLINK("http://geochem.nrcan.gc.ca/cdogs/content/svy/svy210228_e.htm", "21:0228")</f>
        <v>21:0228</v>
      </c>
      <c r="E18712" t="s">
        <v>72899</v>
      </c>
      <c r="F18712" t="s">
        <v>72900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11651</v>
      </c>
      <c r="N18712">
        <v>314</v>
      </c>
      <c r="O18712" t="s">
        <v>3060</v>
      </c>
      <c r="P18712" t="s">
        <v>45</v>
      </c>
      <c r="Q18712" t="s">
        <v>653</v>
      </c>
    </row>
    <row r="18713" spans="1:17" hidden="1" x14ac:dyDescent="0.25">
      <c r="A18713" t="s">
        <v>72901</v>
      </c>
      <c r="B18713" t="s">
        <v>72902</v>
      </c>
      <c r="C18713" s="1" t="str">
        <f t="shared" si="2728"/>
        <v>21:0805</v>
      </c>
      <c r="D18713" s="1" t="str">
        <f t="shared" si="2731"/>
        <v>21:0228</v>
      </c>
      <c r="E18713" t="s">
        <v>72903</v>
      </c>
      <c r="F18713" t="s">
        <v>72904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11680</v>
      </c>
      <c r="N18713">
        <v>315</v>
      </c>
      <c r="O18713" t="s">
        <v>158</v>
      </c>
      <c r="P18713" t="s">
        <v>356</v>
      </c>
      <c r="Q18713" t="s">
        <v>398</v>
      </c>
    </row>
    <row r="18714" spans="1:17" hidden="1" x14ac:dyDescent="0.25">
      <c r="A18714" t="s">
        <v>72905</v>
      </c>
      <c r="B18714" t="s">
        <v>72906</v>
      </c>
      <c r="C18714" s="1" t="str">
        <f t="shared" si="2728"/>
        <v>21:0805</v>
      </c>
      <c r="D18714" s="1" t="str">
        <f t="shared" si="2731"/>
        <v>21:0228</v>
      </c>
      <c r="E18714" t="s">
        <v>72903</v>
      </c>
      <c r="F18714" t="s">
        <v>72907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11684</v>
      </c>
      <c r="N18714">
        <v>316</v>
      </c>
      <c r="O18714" t="s">
        <v>64</v>
      </c>
      <c r="P18714" t="s">
        <v>356</v>
      </c>
      <c r="Q18714" t="s">
        <v>365</v>
      </c>
    </row>
    <row r="18715" spans="1:17" hidden="1" x14ac:dyDescent="0.25">
      <c r="A18715" t="s">
        <v>72908</v>
      </c>
      <c r="B18715" t="s">
        <v>72909</v>
      </c>
      <c r="C18715" s="1" t="str">
        <f t="shared" si="2728"/>
        <v>21:0805</v>
      </c>
      <c r="D18715" s="1" t="str">
        <f t="shared" si="2731"/>
        <v>21:0228</v>
      </c>
      <c r="E18715" t="s">
        <v>72910</v>
      </c>
      <c r="F18715" t="s">
        <v>72911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11660</v>
      </c>
      <c r="N18715">
        <v>317</v>
      </c>
      <c r="O18715" t="s">
        <v>576</v>
      </c>
      <c r="P18715" t="s">
        <v>45</v>
      </c>
      <c r="Q18715" t="s">
        <v>653</v>
      </c>
    </row>
    <row r="18716" spans="1:17" hidden="1" x14ac:dyDescent="0.25">
      <c r="A18716" t="s">
        <v>72912</v>
      </c>
      <c r="B18716" t="s">
        <v>72913</v>
      </c>
      <c r="C18716" s="1" t="str">
        <f t="shared" si="2728"/>
        <v>21:0805</v>
      </c>
      <c r="D18716" s="1" t="str">
        <f t="shared" si="2731"/>
        <v>21:0228</v>
      </c>
      <c r="E18716" t="s">
        <v>72914</v>
      </c>
      <c r="F18716" t="s">
        <v>72915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11665</v>
      </c>
      <c r="N18716">
        <v>318</v>
      </c>
      <c r="O18716" t="s">
        <v>370</v>
      </c>
      <c r="P18716" t="s">
        <v>45</v>
      </c>
      <c r="Q18716" t="s">
        <v>398</v>
      </c>
    </row>
    <row r="18717" spans="1:17" hidden="1" x14ac:dyDescent="0.25">
      <c r="A18717" t="s">
        <v>72916</v>
      </c>
      <c r="B18717" t="s">
        <v>72917</v>
      </c>
      <c r="C18717" s="1" t="str">
        <f t="shared" si="2728"/>
        <v>21:0805</v>
      </c>
      <c r="D18717" s="1" t="str">
        <f t="shared" si="2731"/>
        <v>21:0228</v>
      </c>
      <c r="E18717" t="s">
        <v>72918</v>
      </c>
      <c r="F18717" t="s">
        <v>72919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11670</v>
      </c>
      <c r="N18717">
        <v>319</v>
      </c>
      <c r="O18717" t="s">
        <v>21</v>
      </c>
      <c r="P18717" t="s">
        <v>45</v>
      </c>
      <c r="Q18717" t="s">
        <v>522</v>
      </c>
    </row>
    <row r="18718" spans="1:17" hidden="1" x14ac:dyDescent="0.25">
      <c r="A18718" t="s">
        <v>72920</v>
      </c>
      <c r="B18718" t="s">
        <v>72921</v>
      </c>
      <c r="C18718" s="1" t="str">
        <f t="shared" si="2728"/>
        <v>21:0805</v>
      </c>
      <c r="D18718" s="1" t="str">
        <f t="shared" si="2731"/>
        <v>21:0228</v>
      </c>
      <c r="E18718" t="s">
        <v>72922</v>
      </c>
      <c r="F18718" t="s">
        <v>72923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11675</v>
      </c>
      <c r="N18718">
        <v>320</v>
      </c>
      <c r="O18718" t="s">
        <v>21</v>
      </c>
      <c r="P18718" t="s">
        <v>45</v>
      </c>
      <c r="Q18718" t="s">
        <v>522</v>
      </c>
    </row>
    <row r="18719" spans="1:17" hidden="1" x14ac:dyDescent="0.25">
      <c r="A18719" t="s">
        <v>72924</v>
      </c>
      <c r="B18719" t="s">
        <v>72925</v>
      </c>
      <c r="C18719" s="1" t="str">
        <f t="shared" ref="C18719:C18782" si="2732">HYPERLINK("http://geochem.nrcan.gc.ca/cdogs/content/bdl/bdl210805_e.htm", "21:0805")</f>
        <v>21:0805</v>
      </c>
      <c r="D18719" s="1" t="str">
        <f t="shared" si="2731"/>
        <v>21:0228</v>
      </c>
      <c r="E18719" t="s">
        <v>72926</v>
      </c>
      <c r="F18719" t="s">
        <v>72927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11689</v>
      </c>
      <c r="N18719">
        <v>321</v>
      </c>
      <c r="O18719" t="s">
        <v>21</v>
      </c>
      <c r="P18719" t="s">
        <v>45</v>
      </c>
      <c r="Q18719" t="s">
        <v>23</v>
      </c>
    </row>
    <row r="18720" spans="1:17" hidden="1" x14ac:dyDescent="0.25">
      <c r="A18720" t="s">
        <v>72928</v>
      </c>
      <c r="B18720" t="s">
        <v>72929</v>
      </c>
      <c r="C18720" s="1" t="str">
        <f t="shared" si="2732"/>
        <v>21:0805</v>
      </c>
      <c r="D18720" s="1" t="str">
        <f t="shared" si="2731"/>
        <v>21:0228</v>
      </c>
      <c r="E18720" t="s">
        <v>72930</v>
      </c>
      <c r="F18720" t="s">
        <v>72931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11694</v>
      </c>
      <c r="N18720">
        <v>322</v>
      </c>
      <c r="O18720" t="s">
        <v>108</v>
      </c>
      <c r="P18720" t="s">
        <v>108</v>
      </c>
      <c r="Q18720" t="s">
        <v>108</v>
      </c>
    </row>
    <row r="18721" spans="1:17" hidden="1" x14ac:dyDescent="0.25">
      <c r="A18721" t="s">
        <v>72932</v>
      </c>
      <c r="B18721" t="s">
        <v>72933</v>
      </c>
      <c r="C18721" s="1" t="str">
        <f t="shared" si="2732"/>
        <v>21:0805</v>
      </c>
      <c r="D18721" s="1" t="str">
        <f t="shared" si="2731"/>
        <v>21:0228</v>
      </c>
      <c r="E18721" t="s">
        <v>72934</v>
      </c>
      <c r="F18721" t="s">
        <v>72935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11700</v>
      </c>
      <c r="N18721">
        <v>323</v>
      </c>
      <c r="O18721" t="s">
        <v>21</v>
      </c>
      <c r="P18721" t="s">
        <v>45</v>
      </c>
      <c r="Q18721" t="s">
        <v>392</v>
      </c>
    </row>
    <row r="18722" spans="1:17" hidden="1" x14ac:dyDescent="0.25">
      <c r="A18722" t="s">
        <v>72936</v>
      </c>
      <c r="B18722" t="s">
        <v>72937</v>
      </c>
      <c r="C18722" s="1" t="str">
        <f t="shared" si="2732"/>
        <v>21:0805</v>
      </c>
      <c r="D18722" s="1" t="str">
        <f t="shared" si="2731"/>
        <v>21:0228</v>
      </c>
      <c r="E18722" t="s">
        <v>72938</v>
      </c>
      <c r="F18722" t="s">
        <v>72939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11710</v>
      </c>
      <c r="N18722">
        <v>324</v>
      </c>
      <c r="O18722" t="s">
        <v>21</v>
      </c>
      <c r="P18722" t="s">
        <v>45</v>
      </c>
      <c r="Q18722" t="s">
        <v>23</v>
      </c>
    </row>
    <row r="18723" spans="1:17" hidden="1" x14ac:dyDescent="0.25">
      <c r="A18723" t="s">
        <v>72940</v>
      </c>
      <c r="B18723" t="s">
        <v>72941</v>
      </c>
      <c r="C18723" s="1" t="str">
        <f t="shared" si="2732"/>
        <v>21:0805</v>
      </c>
      <c r="D18723" s="1" t="str">
        <f t="shared" si="2731"/>
        <v>21:0228</v>
      </c>
      <c r="E18723" t="s">
        <v>72942</v>
      </c>
      <c r="F18723" t="s">
        <v>72943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11715</v>
      </c>
      <c r="N18723">
        <v>325</v>
      </c>
      <c r="O18723" t="s">
        <v>2120</v>
      </c>
      <c r="P18723" t="s">
        <v>45</v>
      </c>
      <c r="Q18723" t="s">
        <v>365</v>
      </c>
    </row>
    <row r="18724" spans="1:17" hidden="1" x14ac:dyDescent="0.25">
      <c r="A18724" t="s">
        <v>72944</v>
      </c>
      <c r="B18724" t="s">
        <v>72945</v>
      </c>
      <c r="C18724" s="1" t="str">
        <f t="shared" si="2732"/>
        <v>21:0805</v>
      </c>
      <c r="D18724" s="1" t="str">
        <f t="shared" si="2731"/>
        <v>21:0228</v>
      </c>
      <c r="E18724" t="s">
        <v>72946</v>
      </c>
      <c r="F18724" t="s">
        <v>72947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11720</v>
      </c>
      <c r="N18724">
        <v>326</v>
      </c>
      <c r="O18724" t="s">
        <v>108</v>
      </c>
      <c r="P18724" t="s">
        <v>108</v>
      </c>
      <c r="Q18724" t="s">
        <v>108</v>
      </c>
    </row>
    <row r="18725" spans="1:17" hidden="1" x14ac:dyDescent="0.25">
      <c r="A18725" t="s">
        <v>72948</v>
      </c>
      <c r="B18725" t="s">
        <v>72949</v>
      </c>
      <c r="C18725" s="1" t="str">
        <f t="shared" si="2732"/>
        <v>21:0805</v>
      </c>
      <c r="D18725" s="1" t="str">
        <f t="shared" si="2731"/>
        <v>21:0228</v>
      </c>
      <c r="E18725" t="s">
        <v>72950</v>
      </c>
      <c r="F18725" t="s">
        <v>72951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11725</v>
      </c>
      <c r="N18725">
        <v>327</v>
      </c>
      <c r="O18725" t="s">
        <v>588</v>
      </c>
      <c r="P18725" t="s">
        <v>583</v>
      </c>
      <c r="Q18725" t="s">
        <v>398</v>
      </c>
    </row>
    <row r="18726" spans="1:17" hidden="1" x14ac:dyDescent="0.25">
      <c r="A18726" t="s">
        <v>72952</v>
      </c>
      <c r="B18726" t="s">
        <v>72953</v>
      </c>
      <c r="C18726" s="1" t="str">
        <f t="shared" si="2732"/>
        <v>21:0805</v>
      </c>
      <c r="D18726" s="1" t="str">
        <f t="shared" si="2731"/>
        <v>21:0228</v>
      </c>
      <c r="E18726" t="s">
        <v>72954</v>
      </c>
      <c r="F18726" t="s">
        <v>72955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11730</v>
      </c>
      <c r="N18726">
        <v>328</v>
      </c>
      <c r="O18726" t="s">
        <v>11795</v>
      </c>
      <c r="P18726" t="s">
        <v>22</v>
      </c>
      <c r="Q18726" t="s">
        <v>35</v>
      </c>
    </row>
    <row r="18727" spans="1:17" hidden="1" x14ac:dyDescent="0.25">
      <c r="A18727" t="s">
        <v>72956</v>
      </c>
      <c r="B18727" t="s">
        <v>72957</v>
      </c>
      <c r="C18727" s="1" t="str">
        <f t="shared" si="2732"/>
        <v>21:0805</v>
      </c>
      <c r="D18727" s="1" t="str">
        <f t="shared" si="2731"/>
        <v>21:0228</v>
      </c>
      <c r="E18727" t="s">
        <v>72958</v>
      </c>
      <c r="F18727" t="s">
        <v>72959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12803</v>
      </c>
      <c r="N18727">
        <v>329</v>
      </c>
      <c r="O18727" t="s">
        <v>21</v>
      </c>
      <c r="P18727" t="s">
        <v>356</v>
      </c>
      <c r="Q18727" t="s">
        <v>522</v>
      </c>
    </row>
    <row r="18728" spans="1:17" hidden="1" x14ac:dyDescent="0.25">
      <c r="A18728" t="s">
        <v>72960</v>
      </c>
      <c r="B18728" t="s">
        <v>72961</v>
      </c>
      <c r="C18728" s="1" t="str">
        <f t="shared" si="2732"/>
        <v>21:0805</v>
      </c>
      <c r="D18728" s="1" t="str">
        <f t="shared" si="2731"/>
        <v>21:0228</v>
      </c>
      <c r="E18728" t="s">
        <v>72962</v>
      </c>
      <c r="F18728" t="s">
        <v>72963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11641</v>
      </c>
      <c r="N18728">
        <v>330</v>
      </c>
      <c r="O18728" t="s">
        <v>1818</v>
      </c>
      <c r="P18728" t="s">
        <v>356</v>
      </c>
      <c r="Q18728" t="s">
        <v>398</v>
      </c>
    </row>
    <row r="18729" spans="1:17" hidden="1" x14ac:dyDescent="0.25">
      <c r="A18729" t="s">
        <v>72964</v>
      </c>
      <c r="B18729" t="s">
        <v>72965</v>
      </c>
      <c r="C18729" s="1" t="str">
        <f t="shared" si="2732"/>
        <v>21:0805</v>
      </c>
      <c r="D18729" s="1" t="str">
        <f t="shared" si="2731"/>
        <v>21:0228</v>
      </c>
      <c r="E18729" t="s">
        <v>72966</v>
      </c>
      <c r="F18729" t="s">
        <v>72967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11646</v>
      </c>
      <c r="N18729">
        <v>331</v>
      </c>
      <c r="O18729" t="s">
        <v>21</v>
      </c>
      <c r="P18729" t="s">
        <v>45</v>
      </c>
      <c r="Q18729" t="s">
        <v>35</v>
      </c>
    </row>
    <row r="18730" spans="1:17" hidden="1" x14ac:dyDescent="0.25">
      <c r="A18730" t="s">
        <v>72968</v>
      </c>
      <c r="B18730" t="s">
        <v>72969</v>
      </c>
      <c r="C18730" s="1" t="str">
        <f t="shared" si="2732"/>
        <v>21:0805</v>
      </c>
      <c r="D18730" s="1" t="str">
        <f t="shared" si="2731"/>
        <v>21:0228</v>
      </c>
      <c r="E18730" t="s">
        <v>72970</v>
      </c>
      <c r="F18730" t="s">
        <v>72971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11651</v>
      </c>
      <c r="N18730">
        <v>332</v>
      </c>
      <c r="O18730" t="s">
        <v>21</v>
      </c>
      <c r="P18730" t="s">
        <v>45</v>
      </c>
      <c r="Q18730" t="s">
        <v>59</v>
      </c>
    </row>
    <row r="18731" spans="1:17" hidden="1" x14ac:dyDescent="0.25">
      <c r="A18731" t="s">
        <v>72972</v>
      </c>
      <c r="B18731" t="s">
        <v>72973</v>
      </c>
      <c r="C18731" s="1" t="str">
        <f t="shared" si="2732"/>
        <v>21:0805</v>
      </c>
      <c r="D18731" s="1" t="str">
        <f t="shared" si="2731"/>
        <v>21:0228</v>
      </c>
      <c r="E18731" t="s">
        <v>72974</v>
      </c>
      <c r="F18731" t="s">
        <v>72975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11660</v>
      </c>
      <c r="N18731">
        <v>333</v>
      </c>
      <c r="O18731" t="s">
        <v>21</v>
      </c>
      <c r="P18731" t="s">
        <v>45</v>
      </c>
      <c r="Q18731" t="s">
        <v>35</v>
      </c>
    </row>
    <row r="18732" spans="1:17" hidden="1" x14ac:dyDescent="0.25">
      <c r="A18732" t="s">
        <v>72976</v>
      </c>
      <c r="B18732" t="s">
        <v>72977</v>
      </c>
      <c r="C18732" s="1" t="str">
        <f t="shared" si="2732"/>
        <v>21:0805</v>
      </c>
      <c r="D18732" s="1" t="str">
        <f t="shared" si="2731"/>
        <v>21:0228</v>
      </c>
      <c r="E18732" t="s">
        <v>72978</v>
      </c>
      <c r="F18732" t="s">
        <v>72979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11665</v>
      </c>
      <c r="N18732">
        <v>334</v>
      </c>
      <c r="O18732" t="s">
        <v>11795</v>
      </c>
      <c r="P18732" t="s">
        <v>45</v>
      </c>
      <c r="Q18732" t="s">
        <v>23</v>
      </c>
    </row>
    <row r="18733" spans="1:17" hidden="1" x14ac:dyDescent="0.25">
      <c r="A18733" t="s">
        <v>72980</v>
      </c>
      <c r="B18733" t="s">
        <v>72981</v>
      </c>
      <c r="C18733" s="1" t="str">
        <f t="shared" si="2732"/>
        <v>21:0805</v>
      </c>
      <c r="D18733" s="1" t="str">
        <f t="shared" si="2731"/>
        <v>21:0228</v>
      </c>
      <c r="E18733" t="s">
        <v>72982</v>
      </c>
      <c r="F18733" t="s">
        <v>72983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11670</v>
      </c>
      <c r="N18733">
        <v>335</v>
      </c>
      <c r="O18733" t="s">
        <v>21</v>
      </c>
      <c r="P18733" t="s">
        <v>356</v>
      </c>
      <c r="Q18733" t="s">
        <v>23</v>
      </c>
    </row>
    <row r="18734" spans="1:17" hidden="1" x14ac:dyDescent="0.25">
      <c r="A18734" t="s">
        <v>72984</v>
      </c>
      <c r="B18734" t="s">
        <v>72985</v>
      </c>
      <c r="C18734" s="1" t="str">
        <f t="shared" si="2732"/>
        <v>21:0805</v>
      </c>
      <c r="D18734" s="1" t="str">
        <f t="shared" si="2731"/>
        <v>21:0228</v>
      </c>
      <c r="E18734" t="s">
        <v>72986</v>
      </c>
      <c r="F18734" t="s">
        <v>72987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11675</v>
      </c>
      <c r="N18734">
        <v>336</v>
      </c>
      <c r="O18734" t="s">
        <v>21</v>
      </c>
      <c r="P18734" t="s">
        <v>45</v>
      </c>
      <c r="Q18734" t="s">
        <v>35</v>
      </c>
    </row>
    <row r="18735" spans="1:17" hidden="1" x14ac:dyDescent="0.25">
      <c r="A18735" t="s">
        <v>72988</v>
      </c>
      <c r="B18735" t="s">
        <v>72989</v>
      </c>
      <c r="C18735" s="1" t="str">
        <f t="shared" si="2732"/>
        <v>21:0805</v>
      </c>
      <c r="D18735" s="1" t="str">
        <f t="shared" si="2731"/>
        <v>21:0228</v>
      </c>
      <c r="E18735" t="s">
        <v>72990</v>
      </c>
      <c r="F18735" t="s">
        <v>72991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11689</v>
      </c>
      <c r="N18735">
        <v>337</v>
      </c>
      <c r="O18735" t="s">
        <v>21</v>
      </c>
      <c r="P18735" t="s">
        <v>45</v>
      </c>
      <c r="Q18735" t="s">
        <v>392</v>
      </c>
    </row>
    <row r="18736" spans="1:17" hidden="1" x14ac:dyDescent="0.25">
      <c r="A18736" t="s">
        <v>72992</v>
      </c>
      <c r="B18736" t="s">
        <v>72993</v>
      </c>
      <c r="C18736" s="1" t="str">
        <f t="shared" si="2732"/>
        <v>21:0805</v>
      </c>
      <c r="D18736" s="1" t="str">
        <f t="shared" si="2731"/>
        <v>21:0228</v>
      </c>
      <c r="E18736" t="s">
        <v>72994</v>
      </c>
      <c r="F18736" t="s">
        <v>72995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11694</v>
      </c>
      <c r="N18736">
        <v>338</v>
      </c>
      <c r="O18736" t="s">
        <v>108</v>
      </c>
      <c r="P18736" t="s">
        <v>108</v>
      </c>
      <c r="Q18736" t="s">
        <v>108</v>
      </c>
    </row>
    <row r="18737" spans="1:17" hidden="1" x14ac:dyDescent="0.25">
      <c r="A18737" t="s">
        <v>72996</v>
      </c>
      <c r="B18737" t="s">
        <v>72997</v>
      </c>
      <c r="C18737" s="1" t="str">
        <f t="shared" si="2732"/>
        <v>21:0805</v>
      </c>
      <c r="D18737" s="1" t="str">
        <f t="shared" si="2731"/>
        <v>21:0228</v>
      </c>
      <c r="E18737" t="s">
        <v>72998</v>
      </c>
      <c r="F18737" t="s">
        <v>72999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11700</v>
      </c>
      <c r="N18737">
        <v>339</v>
      </c>
      <c r="O18737" t="s">
        <v>21</v>
      </c>
      <c r="P18737" t="s">
        <v>87</v>
      </c>
      <c r="Q18737" t="s">
        <v>59</v>
      </c>
    </row>
    <row r="18738" spans="1:17" hidden="1" x14ac:dyDescent="0.25">
      <c r="A18738" t="s">
        <v>73000</v>
      </c>
      <c r="B18738" t="s">
        <v>73001</v>
      </c>
      <c r="C18738" s="1" t="str">
        <f t="shared" si="2732"/>
        <v>21:0805</v>
      </c>
      <c r="D18738" s="1" t="str">
        <f t="shared" si="2731"/>
        <v>21:0228</v>
      </c>
      <c r="E18738" t="s">
        <v>73002</v>
      </c>
      <c r="F18738" t="s">
        <v>73003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11680</v>
      </c>
      <c r="N18738">
        <v>340</v>
      </c>
      <c r="O18738" t="s">
        <v>21</v>
      </c>
      <c r="P18738" t="s">
        <v>87</v>
      </c>
      <c r="Q18738" t="s">
        <v>392</v>
      </c>
    </row>
    <row r="18739" spans="1:17" hidden="1" x14ac:dyDescent="0.25">
      <c r="A18739" t="s">
        <v>73004</v>
      </c>
      <c r="B18739" t="s">
        <v>73005</v>
      </c>
      <c r="C18739" s="1" t="str">
        <f t="shared" si="2732"/>
        <v>21:0805</v>
      </c>
      <c r="D18739" s="1" t="str">
        <f t="shared" si="2731"/>
        <v>21:0228</v>
      </c>
      <c r="E18739" t="s">
        <v>73002</v>
      </c>
      <c r="F18739" t="s">
        <v>73006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11684</v>
      </c>
      <c r="N18739">
        <v>341</v>
      </c>
      <c r="O18739" t="s">
        <v>21</v>
      </c>
      <c r="P18739" t="s">
        <v>87</v>
      </c>
      <c r="Q18739" t="s">
        <v>392</v>
      </c>
    </row>
    <row r="18740" spans="1:17" hidden="1" x14ac:dyDescent="0.25">
      <c r="A18740" t="s">
        <v>73007</v>
      </c>
      <c r="B18740" t="s">
        <v>73008</v>
      </c>
      <c r="C18740" s="1" t="str">
        <f t="shared" si="2732"/>
        <v>21:0805</v>
      </c>
      <c r="D18740" s="1" t="str">
        <f t="shared" si="2731"/>
        <v>21:0228</v>
      </c>
      <c r="E18740" t="s">
        <v>73009</v>
      </c>
      <c r="F18740" t="s">
        <v>73010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11710</v>
      </c>
      <c r="N18740">
        <v>342</v>
      </c>
      <c r="O18740" t="s">
        <v>21</v>
      </c>
      <c r="P18740" t="s">
        <v>87</v>
      </c>
      <c r="Q18740" t="s">
        <v>59</v>
      </c>
    </row>
    <row r="18741" spans="1:17" hidden="1" x14ac:dyDescent="0.25">
      <c r="A18741" t="s">
        <v>73011</v>
      </c>
      <c r="B18741" t="s">
        <v>73012</v>
      </c>
      <c r="C18741" s="1" t="str">
        <f t="shared" si="2732"/>
        <v>21:0805</v>
      </c>
      <c r="D18741" s="1" t="str">
        <f t="shared" si="2731"/>
        <v>21:0228</v>
      </c>
      <c r="E18741" t="s">
        <v>73013</v>
      </c>
      <c r="F18741" t="s">
        <v>73014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11715</v>
      </c>
      <c r="N18741">
        <v>343</v>
      </c>
      <c r="O18741" t="s">
        <v>21</v>
      </c>
      <c r="P18741" t="s">
        <v>45</v>
      </c>
      <c r="Q18741" t="s">
        <v>392</v>
      </c>
    </row>
    <row r="18742" spans="1:17" hidden="1" x14ac:dyDescent="0.25">
      <c r="A18742" t="s">
        <v>73015</v>
      </c>
      <c r="B18742" t="s">
        <v>73016</v>
      </c>
      <c r="C18742" s="1" t="str">
        <f t="shared" si="2732"/>
        <v>21:0805</v>
      </c>
      <c r="D18742" s="1" t="str">
        <f t="shared" si="2731"/>
        <v>21:0228</v>
      </c>
      <c r="E18742" t="s">
        <v>73017</v>
      </c>
      <c r="F18742" t="s">
        <v>73018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11720</v>
      </c>
      <c r="N18742">
        <v>344</v>
      </c>
      <c r="O18742" t="s">
        <v>21</v>
      </c>
      <c r="P18742" t="s">
        <v>87</v>
      </c>
      <c r="Q18742" t="s">
        <v>522</v>
      </c>
    </row>
    <row r="18743" spans="1:17" hidden="1" x14ac:dyDescent="0.25">
      <c r="A18743" t="s">
        <v>73019</v>
      </c>
      <c r="B18743" t="s">
        <v>73020</v>
      </c>
      <c r="C18743" s="1" t="str">
        <f t="shared" si="2732"/>
        <v>21:0805</v>
      </c>
      <c r="D18743" s="1" t="str">
        <f t="shared" si="2731"/>
        <v>21:0228</v>
      </c>
      <c r="E18743" t="s">
        <v>73021</v>
      </c>
      <c r="F18743" t="s">
        <v>73022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11725</v>
      </c>
      <c r="N18743">
        <v>345</v>
      </c>
      <c r="O18743" t="s">
        <v>2120</v>
      </c>
      <c r="P18743" t="s">
        <v>45</v>
      </c>
      <c r="Q18743" t="s">
        <v>365</v>
      </c>
    </row>
    <row r="18744" spans="1:17" hidden="1" x14ac:dyDescent="0.25">
      <c r="A18744" t="s">
        <v>73023</v>
      </c>
      <c r="B18744" t="s">
        <v>73024</v>
      </c>
      <c r="C18744" s="1" t="str">
        <f t="shared" si="2732"/>
        <v>21:0805</v>
      </c>
      <c r="D18744" s="1" t="str">
        <f t="shared" si="2731"/>
        <v>21:0228</v>
      </c>
      <c r="E18744" t="s">
        <v>73025</v>
      </c>
      <c r="F18744" t="s">
        <v>73026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11730</v>
      </c>
      <c r="N18744">
        <v>346</v>
      </c>
      <c r="O18744" t="s">
        <v>76</v>
      </c>
      <c r="P18744" t="s">
        <v>45</v>
      </c>
      <c r="Q18744" t="s">
        <v>398</v>
      </c>
    </row>
    <row r="18745" spans="1:17" hidden="1" x14ac:dyDescent="0.25">
      <c r="A18745" t="s">
        <v>73027</v>
      </c>
      <c r="B18745" t="s">
        <v>73028</v>
      </c>
      <c r="C18745" s="1" t="str">
        <f t="shared" si="2732"/>
        <v>21:0805</v>
      </c>
      <c r="D18745" s="1" t="str">
        <f t="shared" si="2731"/>
        <v>21:0228</v>
      </c>
      <c r="E18745" t="s">
        <v>73029</v>
      </c>
      <c r="F18745" t="s">
        <v>73030</v>
      </c>
      <c r="H18745">
        <v>46.105549400000001</v>
      </c>
      <c r="I18745">
        <v>-67.773268400000006</v>
      </c>
      <c r="J18745" s="1" t="str">
        <f t="shared" ref="J18745:J18808" si="2733">HYPERLINK("http://geochem.nrcan.gc.ca/cdogs/content/kwd/kwd020018_e.htm", "Fluid (stream)")</f>
        <v>Fluid (stream)</v>
      </c>
      <c r="K18745" s="1" t="str">
        <f t="shared" ref="K18745:K18808" si="2734">HYPERLINK("http://geochem.nrcan.gc.ca/cdogs/content/kwd/kwd080007_e.htm", "Untreated Water")</f>
        <v>Untreated Water</v>
      </c>
      <c r="L18745">
        <v>61</v>
      </c>
      <c r="M18745" t="s">
        <v>12803</v>
      </c>
      <c r="N18745">
        <v>347</v>
      </c>
      <c r="O18745" t="s">
        <v>108</v>
      </c>
      <c r="P18745" t="s">
        <v>108</v>
      </c>
      <c r="Q18745" t="s">
        <v>108</v>
      </c>
    </row>
    <row r="18746" spans="1:17" hidden="1" x14ac:dyDescent="0.25">
      <c r="A18746" t="s">
        <v>73031</v>
      </c>
      <c r="B18746" t="s">
        <v>73032</v>
      </c>
      <c r="C18746" s="1" t="str">
        <f t="shared" si="2732"/>
        <v>21:0805</v>
      </c>
      <c r="D18746" s="1" t="str">
        <f t="shared" si="2731"/>
        <v>21:0228</v>
      </c>
      <c r="E18746" t="s">
        <v>73033</v>
      </c>
      <c r="F18746" t="s">
        <v>73034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11641</v>
      </c>
      <c r="N18746">
        <v>348</v>
      </c>
      <c r="O18746" t="s">
        <v>64</v>
      </c>
      <c r="P18746" t="s">
        <v>22</v>
      </c>
      <c r="Q18746" t="s">
        <v>29</v>
      </c>
    </row>
    <row r="18747" spans="1:17" hidden="1" x14ac:dyDescent="0.25">
      <c r="A18747" t="s">
        <v>73035</v>
      </c>
      <c r="B18747" t="s">
        <v>73036</v>
      </c>
      <c r="C18747" s="1" t="str">
        <f t="shared" si="2732"/>
        <v>21:0805</v>
      </c>
      <c r="D18747" s="1" t="str">
        <f t="shared" si="2731"/>
        <v>21:0228</v>
      </c>
      <c r="E18747" t="s">
        <v>73037</v>
      </c>
      <c r="F18747" t="s">
        <v>73038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11646</v>
      </c>
      <c r="N18747">
        <v>349</v>
      </c>
      <c r="O18747" t="s">
        <v>108</v>
      </c>
      <c r="P18747" t="s">
        <v>108</v>
      </c>
      <c r="Q18747" t="s">
        <v>108</v>
      </c>
    </row>
    <row r="18748" spans="1:17" hidden="1" x14ac:dyDescent="0.25">
      <c r="A18748" t="s">
        <v>73039</v>
      </c>
      <c r="B18748" t="s">
        <v>73040</v>
      </c>
      <c r="C18748" s="1" t="str">
        <f t="shared" si="2732"/>
        <v>21:0805</v>
      </c>
      <c r="D18748" s="1" t="str">
        <f t="shared" si="2731"/>
        <v>21:0228</v>
      </c>
      <c r="E18748" t="s">
        <v>73041</v>
      </c>
      <c r="F18748" t="s">
        <v>73042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11651</v>
      </c>
      <c r="N18748">
        <v>350</v>
      </c>
      <c r="O18748" t="s">
        <v>21</v>
      </c>
      <c r="P18748" t="s">
        <v>22</v>
      </c>
      <c r="Q18748" t="s">
        <v>93</v>
      </c>
    </row>
    <row r="18749" spans="1:17" hidden="1" x14ac:dyDescent="0.25">
      <c r="A18749" t="s">
        <v>73043</v>
      </c>
      <c r="B18749" t="s">
        <v>73044</v>
      </c>
      <c r="C18749" s="1" t="str">
        <f t="shared" si="2732"/>
        <v>21:0805</v>
      </c>
      <c r="D18749" s="1" t="str">
        <f t="shared" si="2731"/>
        <v>21:0228</v>
      </c>
      <c r="E18749" t="s">
        <v>73045</v>
      </c>
      <c r="F18749" t="s">
        <v>73046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11660</v>
      </c>
      <c r="N18749">
        <v>351</v>
      </c>
      <c r="O18749" t="s">
        <v>108</v>
      </c>
      <c r="P18749" t="s">
        <v>108</v>
      </c>
      <c r="Q18749" t="s">
        <v>108</v>
      </c>
    </row>
    <row r="18750" spans="1:17" hidden="1" x14ac:dyDescent="0.25">
      <c r="A18750" t="s">
        <v>73047</v>
      </c>
      <c r="B18750" t="s">
        <v>73048</v>
      </c>
      <c r="C18750" s="1" t="str">
        <f t="shared" si="2732"/>
        <v>21:0805</v>
      </c>
      <c r="D18750" s="1" t="str">
        <f t="shared" si="2731"/>
        <v>21:0228</v>
      </c>
      <c r="E18750" t="s">
        <v>73049</v>
      </c>
      <c r="F18750" t="s">
        <v>73050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11680</v>
      </c>
      <c r="N18750">
        <v>352</v>
      </c>
      <c r="O18750" t="s">
        <v>21</v>
      </c>
      <c r="P18750" t="s">
        <v>22</v>
      </c>
      <c r="Q18750" t="s">
        <v>71</v>
      </c>
    </row>
    <row r="18751" spans="1:17" hidden="1" x14ac:dyDescent="0.25">
      <c r="A18751" t="s">
        <v>73051</v>
      </c>
      <c r="B18751" t="s">
        <v>73052</v>
      </c>
      <c r="C18751" s="1" t="str">
        <f t="shared" si="2732"/>
        <v>21:0805</v>
      </c>
      <c r="D18751" s="1" t="str">
        <f t="shared" si="2731"/>
        <v>21:0228</v>
      </c>
      <c r="E18751" t="s">
        <v>73049</v>
      </c>
      <c r="F18751" t="s">
        <v>73053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11684</v>
      </c>
      <c r="N18751">
        <v>353</v>
      </c>
      <c r="O18751" t="s">
        <v>21</v>
      </c>
      <c r="P18751" t="s">
        <v>22</v>
      </c>
      <c r="Q18751" t="s">
        <v>71</v>
      </c>
    </row>
    <row r="18752" spans="1:17" hidden="1" x14ac:dyDescent="0.25">
      <c r="A18752" t="s">
        <v>73054</v>
      </c>
      <c r="B18752" t="s">
        <v>73055</v>
      </c>
      <c r="C18752" s="1" t="str">
        <f t="shared" si="2732"/>
        <v>21:0805</v>
      </c>
      <c r="D18752" s="1" t="str">
        <f t="shared" si="2731"/>
        <v>21:0228</v>
      </c>
      <c r="E18752" t="s">
        <v>73056</v>
      </c>
      <c r="F18752" t="s">
        <v>73057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11665</v>
      </c>
      <c r="N18752">
        <v>354</v>
      </c>
      <c r="O18752" t="s">
        <v>21</v>
      </c>
      <c r="P18752" t="s">
        <v>356</v>
      </c>
      <c r="Q18752" t="s">
        <v>189</v>
      </c>
    </row>
    <row r="18753" spans="1:17" hidden="1" x14ac:dyDescent="0.25">
      <c r="A18753" t="s">
        <v>73058</v>
      </c>
      <c r="B18753" t="s">
        <v>73059</v>
      </c>
      <c r="C18753" s="1" t="str">
        <f t="shared" si="2732"/>
        <v>21:0805</v>
      </c>
      <c r="D18753" s="1" t="str">
        <f t="shared" si="2731"/>
        <v>21:0228</v>
      </c>
      <c r="E18753" t="s">
        <v>73060</v>
      </c>
      <c r="F18753" t="s">
        <v>73061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11670</v>
      </c>
      <c r="N18753">
        <v>355</v>
      </c>
      <c r="O18753" t="s">
        <v>21</v>
      </c>
      <c r="P18753" t="s">
        <v>45</v>
      </c>
      <c r="Q18753" t="s">
        <v>93</v>
      </c>
    </row>
    <row r="18754" spans="1:17" hidden="1" x14ac:dyDescent="0.25">
      <c r="A18754" t="s">
        <v>73062</v>
      </c>
      <c r="B18754" t="s">
        <v>73063</v>
      </c>
      <c r="C18754" s="1" t="str">
        <f t="shared" si="2732"/>
        <v>21:0805</v>
      </c>
      <c r="D18754" s="1" t="str">
        <f t="shared" si="2731"/>
        <v>21:0228</v>
      </c>
      <c r="E18754" t="s">
        <v>73064</v>
      </c>
      <c r="F18754" t="s">
        <v>73065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11675</v>
      </c>
      <c r="N18754">
        <v>356</v>
      </c>
      <c r="O18754" t="s">
        <v>21</v>
      </c>
      <c r="P18754" t="s">
        <v>356</v>
      </c>
      <c r="Q18754" t="s">
        <v>149</v>
      </c>
    </row>
    <row r="18755" spans="1:17" hidden="1" x14ac:dyDescent="0.25">
      <c r="A18755" t="s">
        <v>73066</v>
      </c>
      <c r="B18755" t="s">
        <v>73067</v>
      </c>
      <c r="C18755" s="1" t="str">
        <f t="shared" si="2732"/>
        <v>21:0805</v>
      </c>
      <c r="D18755" s="1" t="str">
        <f t="shared" si="2731"/>
        <v>21:0228</v>
      </c>
      <c r="E18755" t="s">
        <v>73068</v>
      </c>
      <c r="F18755" t="s">
        <v>73069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11689</v>
      </c>
      <c r="N18755">
        <v>357</v>
      </c>
      <c r="O18755" t="s">
        <v>21</v>
      </c>
      <c r="P18755" t="s">
        <v>22</v>
      </c>
      <c r="Q18755" t="s">
        <v>52</v>
      </c>
    </row>
    <row r="18756" spans="1:17" hidden="1" x14ac:dyDescent="0.25">
      <c r="A18756" t="s">
        <v>73070</v>
      </c>
      <c r="B18756" t="s">
        <v>73071</v>
      </c>
      <c r="C18756" s="1" t="str">
        <f t="shared" si="2732"/>
        <v>21:0805</v>
      </c>
      <c r="D18756" s="1" t="str">
        <f t="shared" si="2731"/>
        <v>21:0228</v>
      </c>
      <c r="E18756" t="s">
        <v>73072</v>
      </c>
      <c r="F18756" t="s">
        <v>73073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11694</v>
      </c>
      <c r="N18756">
        <v>358</v>
      </c>
      <c r="O18756" t="s">
        <v>108</v>
      </c>
      <c r="P18756" t="s">
        <v>108</v>
      </c>
      <c r="Q18756" t="s">
        <v>108</v>
      </c>
    </row>
    <row r="18757" spans="1:17" hidden="1" x14ac:dyDescent="0.25">
      <c r="A18757" t="s">
        <v>73074</v>
      </c>
      <c r="B18757" t="s">
        <v>73075</v>
      </c>
      <c r="C18757" s="1" t="str">
        <f t="shared" si="2732"/>
        <v>21:0805</v>
      </c>
      <c r="D18757" s="1" t="str">
        <f t="shared" si="2731"/>
        <v>21:0228</v>
      </c>
      <c r="E18757" t="s">
        <v>73076</v>
      </c>
      <c r="F18757" t="s">
        <v>73077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11700</v>
      </c>
      <c r="N18757">
        <v>359</v>
      </c>
      <c r="O18757" t="s">
        <v>108</v>
      </c>
      <c r="P18757" t="s">
        <v>108</v>
      </c>
      <c r="Q18757" t="s">
        <v>108</v>
      </c>
    </row>
    <row r="18758" spans="1:17" hidden="1" x14ac:dyDescent="0.25">
      <c r="A18758" t="s">
        <v>73078</v>
      </c>
      <c r="B18758" t="s">
        <v>73079</v>
      </c>
      <c r="C18758" s="1" t="str">
        <f t="shared" si="2732"/>
        <v>21:0805</v>
      </c>
      <c r="D18758" s="1" t="str">
        <f t="shared" si="2731"/>
        <v>21:0228</v>
      </c>
      <c r="E18758" t="s">
        <v>73080</v>
      </c>
      <c r="F18758" t="s">
        <v>73081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11710</v>
      </c>
      <c r="N18758">
        <v>360</v>
      </c>
      <c r="O18758" t="s">
        <v>108</v>
      </c>
      <c r="P18758" t="s">
        <v>108</v>
      </c>
      <c r="Q18758" t="s">
        <v>108</v>
      </c>
    </row>
    <row r="18759" spans="1:17" hidden="1" x14ac:dyDescent="0.25">
      <c r="A18759" t="s">
        <v>73082</v>
      </c>
      <c r="B18759" t="s">
        <v>73083</v>
      </c>
      <c r="C18759" s="1" t="str">
        <f t="shared" si="2732"/>
        <v>21:0805</v>
      </c>
      <c r="D18759" s="1" t="str">
        <f t="shared" si="2731"/>
        <v>21:0228</v>
      </c>
      <c r="E18759" t="s">
        <v>73084</v>
      </c>
      <c r="F18759" t="s">
        <v>73085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11715</v>
      </c>
      <c r="N18759">
        <v>361</v>
      </c>
      <c r="O18759" t="s">
        <v>21</v>
      </c>
      <c r="P18759" t="s">
        <v>356</v>
      </c>
      <c r="Q18759" t="s">
        <v>52</v>
      </c>
    </row>
    <row r="18760" spans="1:17" hidden="1" x14ac:dyDescent="0.25">
      <c r="A18760" t="s">
        <v>73086</v>
      </c>
      <c r="B18760" t="s">
        <v>73087</v>
      </c>
      <c r="C18760" s="1" t="str">
        <f t="shared" si="2732"/>
        <v>21:0805</v>
      </c>
      <c r="D18760" s="1" t="str">
        <f t="shared" si="2731"/>
        <v>21:0228</v>
      </c>
      <c r="E18760" t="s">
        <v>73088</v>
      </c>
      <c r="F18760" t="s">
        <v>73089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11720</v>
      </c>
      <c r="N18760">
        <v>362</v>
      </c>
      <c r="O18760" t="s">
        <v>21</v>
      </c>
      <c r="P18760" t="s">
        <v>45</v>
      </c>
      <c r="Q18760" t="s">
        <v>88</v>
      </c>
    </row>
    <row r="18761" spans="1:17" hidden="1" x14ac:dyDescent="0.25">
      <c r="A18761" t="s">
        <v>73090</v>
      </c>
      <c r="B18761" t="s">
        <v>73091</v>
      </c>
      <c r="C18761" s="1" t="str">
        <f t="shared" si="2732"/>
        <v>21:0805</v>
      </c>
      <c r="D18761" s="1" t="str">
        <f t="shared" si="2731"/>
        <v>21:0228</v>
      </c>
      <c r="E18761" t="s">
        <v>73092</v>
      </c>
      <c r="F18761" t="s">
        <v>73093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11725</v>
      </c>
      <c r="N18761">
        <v>363</v>
      </c>
      <c r="O18761" t="s">
        <v>21</v>
      </c>
      <c r="P18761" t="s">
        <v>45</v>
      </c>
      <c r="Q18761" t="s">
        <v>189</v>
      </c>
    </row>
    <row r="18762" spans="1:17" hidden="1" x14ac:dyDescent="0.25">
      <c r="A18762" t="s">
        <v>73094</v>
      </c>
      <c r="B18762" t="s">
        <v>73095</v>
      </c>
      <c r="C18762" s="1" t="str">
        <f t="shared" si="2732"/>
        <v>21:0805</v>
      </c>
      <c r="D18762" s="1" t="str">
        <f t="shared" si="2731"/>
        <v>21:0228</v>
      </c>
      <c r="E18762" t="s">
        <v>73096</v>
      </c>
      <c r="F18762" t="s">
        <v>73097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11730</v>
      </c>
      <c r="N18762">
        <v>364</v>
      </c>
      <c r="O18762" t="s">
        <v>108</v>
      </c>
      <c r="P18762" t="s">
        <v>108</v>
      </c>
      <c r="Q18762" t="s">
        <v>108</v>
      </c>
    </row>
    <row r="18763" spans="1:17" hidden="1" x14ac:dyDescent="0.25">
      <c r="A18763" t="s">
        <v>73098</v>
      </c>
      <c r="B18763" t="s">
        <v>73099</v>
      </c>
      <c r="C18763" s="1" t="str">
        <f t="shared" si="2732"/>
        <v>21:0805</v>
      </c>
      <c r="D18763" s="1" t="str">
        <f t="shared" si="2731"/>
        <v>21:0228</v>
      </c>
      <c r="E18763" t="s">
        <v>73100</v>
      </c>
      <c r="F18763" t="s">
        <v>73101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12803</v>
      </c>
      <c r="N18763">
        <v>365</v>
      </c>
      <c r="O18763" t="s">
        <v>21</v>
      </c>
      <c r="P18763" t="s">
        <v>45</v>
      </c>
      <c r="Q18763" t="s">
        <v>88</v>
      </c>
    </row>
    <row r="18764" spans="1:17" hidden="1" x14ac:dyDescent="0.25">
      <c r="A18764" t="s">
        <v>73102</v>
      </c>
      <c r="B18764" t="s">
        <v>73103</v>
      </c>
      <c r="C18764" s="1" t="str">
        <f t="shared" si="2732"/>
        <v>21:0805</v>
      </c>
      <c r="D18764" s="1" t="str">
        <f t="shared" si="2731"/>
        <v>21:0228</v>
      </c>
      <c r="E18764" t="s">
        <v>73104</v>
      </c>
      <c r="F18764" t="s">
        <v>73105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11641</v>
      </c>
      <c r="N18764">
        <v>366</v>
      </c>
      <c r="O18764" t="s">
        <v>244</v>
      </c>
      <c r="P18764" t="s">
        <v>45</v>
      </c>
      <c r="Q18764" t="s">
        <v>35</v>
      </c>
    </row>
    <row r="18765" spans="1:17" hidden="1" x14ac:dyDescent="0.25">
      <c r="A18765" t="s">
        <v>73106</v>
      </c>
      <c r="B18765" t="s">
        <v>73107</v>
      </c>
      <c r="C18765" s="1" t="str">
        <f t="shared" si="2732"/>
        <v>21:0805</v>
      </c>
      <c r="D18765" s="1" t="str">
        <f t="shared" si="2731"/>
        <v>21:0228</v>
      </c>
      <c r="E18765" t="s">
        <v>73108</v>
      </c>
      <c r="F18765" t="s">
        <v>73109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11646</v>
      </c>
      <c r="N18765">
        <v>367</v>
      </c>
      <c r="O18765" t="s">
        <v>21</v>
      </c>
      <c r="P18765" t="s">
        <v>45</v>
      </c>
      <c r="Q18765" t="s">
        <v>215</v>
      </c>
    </row>
    <row r="18766" spans="1:17" hidden="1" x14ac:dyDescent="0.25">
      <c r="A18766" t="s">
        <v>73110</v>
      </c>
      <c r="B18766" t="s">
        <v>73111</v>
      </c>
      <c r="C18766" s="1" t="str">
        <f t="shared" si="2732"/>
        <v>21:0805</v>
      </c>
      <c r="D18766" s="1" t="str">
        <f t="shared" si="2731"/>
        <v>21:0228</v>
      </c>
      <c r="E18766" t="s">
        <v>73112</v>
      </c>
      <c r="F18766" t="s">
        <v>73113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11651</v>
      </c>
      <c r="N18766">
        <v>368</v>
      </c>
      <c r="O18766" t="s">
        <v>680</v>
      </c>
      <c r="P18766" t="s">
        <v>87</v>
      </c>
      <c r="Q18766" t="s">
        <v>71</v>
      </c>
    </row>
    <row r="18767" spans="1:17" hidden="1" x14ac:dyDescent="0.25">
      <c r="A18767" t="s">
        <v>73114</v>
      </c>
      <c r="B18767" t="s">
        <v>73115</v>
      </c>
      <c r="C18767" s="1" t="str">
        <f t="shared" si="2732"/>
        <v>21:0805</v>
      </c>
      <c r="D18767" s="1" t="str">
        <f t="shared" si="2731"/>
        <v>21:0228</v>
      </c>
      <c r="E18767" t="s">
        <v>73116</v>
      </c>
      <c r="F18767" t="s">
        <v>73117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11660</v>
      </c>
      <c r="N18767">
        <v>369</v>
      </c>
      <c r="O18767" t="s">
        <v>21</v>
      </c>
      <c r="P18767" t="s">
        <v>87</v>
      </c>
      <c r="Q18767" t="s">
        <v>59</v>
      </c>
    </row>
    <row r="18768" spans="1:17" hidden="1" x14ac:dyDescent="0.25">
      <c r="A18768" t="s">
        <v>73118</v>
      </c>
      <c r="B18768" t="s">
        <v>73119</v>
      </c>
      <c r="C18768" s="1" t="str">
        <f t="shared" si="2732"/>
        <v>21:0805</v>
      </c>
      <c r="D18768" s="1" t="str">
        <f t="shared" si="2731"/>
        <v>21:0228</v>
      </c>
      <c r="E18768" t="s">
        <v>73120</v>
      </c>
      <c r="F18768" t="s">
        <v>73121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11665</v>
      </c>
      <c r="N18768">
        <v>370</v>
      </c>
      <c r="O18768" t="s">
        <v>7860</v>
      </c>
      <c r="P18768" t="s">
        <v>45</v>
      </c>
      <c r="Q18768" t="s">
        <v>59</v>
      </c>
    </row>
    <row r="18769" spans="1:17" hidden="1" x14ac:dyDescent="0.25">
      <c r="A18769" t="s">
        <v>73122</v>
      </c>
      <c r="B18769" t="s">
        <v>73123</v>
      </c>
      <c r="C18769" s="1" t="str">
        <f t="shared" si="2732"/>
        <v>21:0805</v>
      </c>
      <c r="D18769" s="1" t="str">
        <f t="shared" si="2731"/>
        <v>21:0228</v>
      </c>
      <c r="E18769" t="s">
        <v>73124</v>
      </c>
      <c r="F18769" t="s">
        <v>73125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11680</v>
      </c>
      <c r="N18769">
        <v>371</v>
      </c>
      <c r="O18769" t="s">
        <v>689</v>
      </c>
      <c r="P18769" t="s">
        <v>45</v>
      </c>
      <c r="Q18769" t="s">
        <v>365</v>
      </c>
    </row>
    <row r="18770" spans="1:17" hidden="1" x14ac:dyDescent="0.25">
      <c r="A18770" t="s">
        <v>73126</v>
      </c>
      <c r="B18770" t="s">
        <v>73127</v>
      </c>
      <c r="C18770" s="1" t="str">
        <f t="shared" si="2732"/>
        <v>21:0805</v>
      </c>
      <c r="D18770" s="1" t="str">
        <f t="shared" si="2731"/>
        <v>21:0228</v>
      </c>
      <c r="E18770" t="s">
        <v>73124</v>
      </c>
      <c r="F18770" t="s">
        <v>73128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11684</v>
      </c>
      <c r="N18770">
        <v>372</v>
      </c>
      <c r="O18770" t="s">
        <v>5641</v>
      </c>
      <c r="P18770" t="s">
        <v>45</v>
      </c>
      <c r="Q18770" t="s">
        <v>522</v>
      </c>
    </row>
    <row r="18771" spans="1:17" hidden="1" x14ac:dyDescent="0.25">
      <c r="A18771" t="s">
        <v>73129</v>
      </c>
      <c r="B18771" t="s">
        <v>73130</v>
      </c>
      <c r="C18771" s="1" t="str">
        <f t="shared" si="2732"/>
        <v>21:0805</v>
      </c>
      <c r="D18771" s="1" t="str">
        <f t="shared" si="2731"/>
        <v>21:0228</v>
      </c>
      <c r="E18771" t="s">
        <v>73131</v>
      </c>
      <c r="F18771" t="s">
        <v>73132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11670</v>
      </c>
      <c r="N18771">
        <v>373</v>
      </c>
      <c r="O18771" t="s">
        <v>220</v>
      </c>
      <c r="P18771" t="s">
        <v>45</v>
      </c>
      <c r="Q18771" t="s">
        <v>71</v>
      </c>
    </row>
    <row r="18772" spans="1:17" hidden="1" x14ac:dyDescent="0.25">
      <c r="A18772" t="s">
        <v>73133</v>
      </c>
      <c r="B18772" t="s">
        <v>73134</v>
      </c>
      <c r="C18772" s="1" t="str">
        <f t="shared" si="2732"/>
        <v>21:0805</v>
      </c>
      <c r="D18772" s="1" t="str">
        <f t="shared" si="2731"/>
        <v>21:0228</v>
      </c>
      <c r="E18772" t="s">
        <v>73135</v>
      </c>
      <c r="F18772" t="s">
        <v>73136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11675</v>
      </c>
      <c r="N18772">
        <v>374</v>
      </c>
      <c r="O18772" t="s">
        <v>21</v>
      </c>
      <c r="P18772" t="s">
        <v>356</v>
      </c>
      <c r="Q18772" t="s">
        <v>189</v>
      </c>
    </row>
    <row r="18773" spans="1:17" hidden="1" x14ac:dyDescent="0.25">
      <c r="A18773" t="s">
        <v>73137</v>
      </c>
      <c r="B18773" t="s">
        <v>73138</v>
      </c>
      <c r="C18773" s="1" t="str">
        <f t="shared" si="2732"/>
        <v>21:0805</v>
      </c>
      <c r="D18773" s="1" t="str">
        <f t="shared" si="2731"/>
        <v>21:0228</v>
      </c>
      <c r="E18773" t="s">
        <v>73139</v>
      </c>
      <c r="F18773" t="s">
        <v>73140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11689</v>
      </c>
      <c r="N18773">
        <v>375</v>
      </c>
      <c r="O18773" t="s">
        <v>21</v>
      </c>
      <c r="P18773" t="s">
        <v>356</v>
      </c>
      <c r="Q18773" t="s">
        <v>29</v>
      </c>
    </row>
    <row r="18774" spans="1:17" hidden="1" x14ac:dyDescent="0.25">
      <c r="A18774" t="s">
        <v>73141</v>
      </c>
      <c r="B18774" t="s">
        <v>73142</v>
      </c>
      <c r="C18774" s="1" t="str">
        <f t="shared" si="2732"/>
        <v>21:0805</v>
      </c>
      <c r="D18774" s="1" t="str">
        <f t="shared" si="2731"/>
        <v>21:0228</v>
      </c>
      <c r="E18774" t="s">
        <v>73143</v>
      </c>
      <c r="F18774" t="s">
        <v>73144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11694</v>
      </c>
      <c r="N18774">
        <v>376</v>
      </c>
      <c r="O18774" t="s">
        <v>21</v>
      </c>
      <c r="P18774" t="s">
        <v>45</v>
      </c>
      <c r="Q18774" t="s">
        <v>35</v>
      </c>
    </row>
    <row r="18775" spans="1:17" hidden="1" x14ac:dyDescent="0.25">
      <c r="A18775" t="s">
        <v>73145</v>
      </c>
      <c r="B18775" t="s">
        <v>73146</v>
      </c>
      <c r="C18775" s="1" t="str">
        <f t="shared" si="2732"/>
        <v>21:0805</v>
      </c>
      <c r="D18775" s="1" t="str">
        <f t="shared" si="2731"/>
        <v>21:0228</v>
      </c>
      <c r="E18775" t="s">
        <v>73147</v>
      </c>
      <c r="F18775" t="s">
        <v>73148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11700</v>
      </c>
      <c r="N18775">
        <v>377</v>
      </c>
      <c r="O18775" t="s">
        <v>576</v>
      </c>
      <c r="P18775" t="s">
        <v>45</v>
      </c>
      <c r="Q18775" t="s">
        <v>1528</v>
      </c>
    </row>
    <row r="18776" spans="1:17" hidden="1" x14ac:dyDescent="0.25">
      <c r="A18776" t="s">
        <v>73149</v>
      </c>
      <c r="B18776" t="s">
        <v>73150</v>
      </c>
      <c r="C18776" s="1" t="str">
        <f t="shared" si="2732"/>
        <v>21:0805</v>
      </c>
      <c r="D18776" s="1" t="str">
        <f t="shared" ref="D18776:D18819" si="2735">HYPERLINK("http://geochem.nrcan.gc.ca/cdogs/content/svy/svy210228_e.htm", "21:0228")</f>
        <v>21:0228</v>
      </c>
      <c r="E18776" t="s">
        <v>73151</v>
      </c>
      <c r="F18776" t="s">
        <v>73152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11710</v>
      </c>
      <c r="N18776">
        <v>378</v>
      </c>
      <c r="O18776" t="s">
        <v>158</v>
      </c>
      <c r="P18776" t="s">
        <v>45</v>
      </c>
      <c r="Q18776" t="s">
        <v>392</v>
      </c>
    </row>
    <row r="18777" spans="1:17" hidden="1" x14ac:dyDescent="0.25">
      <c r="A18777" t="s">
        <v>73153</v>
      </c>
      <c r="B18777" t="s">
        <v>73154</v>
      </c>
      <c r="C18777" s="1" t="str">
        <f t="shared" si="2732"/>
        <v>21:0805</v>
      </c>
      <c r="D18777" s="1" t="str">
        <f t="shared" si="2735"/>
        <v>21:0228</v>
      </c>
      <c r="E18777" t="s">
        <v>73155</v>
      </c>
      <c r="F18777" t="s">
        <v>73156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11715</v>
      </c>
      <c r="N18777">
        <v>379</v>
      </c>
      <c r="O18777" t="s">
        <v>21</v>
      </c>
      <c r="P18777" t="s">
        <v>45</v>
      </c>
      <c r="Q18777" t="s">
        <v>59</v>
      </c>
    </row>
    <row r="18778" spans="1:17" hidden="1" x14ac:dyDescent="0.25">
      <c r="A18778" t="s">
        <v>73157</v>
      </c>
      <c r="B18778" t="s">
        <v>73158</v>
      </c>
      <c r="C18778" s="1" t="str">
        <f t="shared" si="2732"/>
        <v>21:0805</v>
      </c>
      <c r="D18778" s="1" t="str">
        <f t="shared" si="2735"/>
        <v>21:0228</v>
      </c>
      <c r="E18778" t="s">
        <v>73159</v>
      </c>
      <c r="F18778" t="s">
        <v>73160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11720</v>
      </c>
      <c r="N18778">
        <v>380</v>
      </c>
      <c r="O18778" t="s">
        <v>21</v>
      </c>
      <c r="P18778" t="s">
        <v>45</v>
      </c>
      <c r="Q18778" t="s">
        <v>171</v>
      </c>
    </row>
    <row r="18779" spans="1:17" hidden="1" x14ac:dyDescent="0.25">
      <c r="A18779" t="s">
        <v>73161</v>
      </c>
      <c r="B18779" t="s">
        <v>73162</v>
      </c>
      <c r="C18779" s="1" t="str">
        <f t="shared" si="2732"/>
        <v>21:0805</v>
      </c>
      <c r="D18779" s="1" t="str">
        <f t="shared" si="2735"/>
        <v>21:0228</v>
      </c>
      <c r="E18779" t="s">
        <v>73163</v>
      </c>
      <c r="F18779" t="s">
        <v>73164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11725</v>
      </c>
      <c r="N18779">
        <v>381</v>
      </c>
      <c r="O18779" t="s">
        <v>158</v>
      </c>
      <c r="P18779" t="s">
        <v>356</v>
      </c>
      <c r="Q18779" t="s">
        <v>46</v>
      </c>
    </row>
    <row r="18780" spans="1:17" hidden="1" x14ac:dyDescent="0.25">
      <c r="A18780" t="s">
        <v>73165</v>
      </c>
      <c r="B18780" t="s">
        <v>73166</v>
      </c>
      <c r="C18780" s="1" t="str">
        <f t="shared" si="2732"/>
        <v>21:0805</v>
      </c>
      <c r="D18780" s="1" t="str">
        <f t="shared" si="2735"/>
        <v>21:0228</v>
      </c>
      <c r="E18780" t="s">
        <v>73167</v>
      </c>
      <c r="F18780" t="s">
        <v>73168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11730</v>
      </c>
      <c r="N18780">
        <v>382</v>
      </c>
      <c r="O18780" t="s">
        <v>311</v>
      </c>
      <c r="P18780" t="s">
        <v>356</v>
      </c>
      <c r="Q18780" t="s">
        <v>198</v>
      </c>
    </row>
    <row r="18781" spans="1:17" hidden="1" x14ac:dyDescent="0.25">
      <c r="A18781" t="s">
        <v>73169</v>
      </c>
      <c r="B18781" t="s">
        <v>73170</v>
      </c>
      <c r="C18781" s="1" t="str">
        <f t="shared" si="2732"/>
        <v>21:0805</v>
      </c>
      <c r="D18781" s="1" t="str">
        <f t="shared" si="2735"/>
        <v>21:0228</v>
      </c>
      <c r="E18781" t="s">
        <v>73171</v>
      </c>
      <c r="F18781" t="s">
        <v>73172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12803</v>
      </c>
      <c r="N18781">
        <v>383</v>
      </c>
      <c r="O18781" t="s">
        <v>21</v>
      </c>
      <c r="P18781" t="s">
        <v>356</v>
      </c>
      <c r="Q18781" t="s">
        <v>215</v>
      </c>
    </row>
    <row r="18782" spans="1:17" hidden="1" x14ac:dyDescent="0.25">
      <c r="A18782" t="s">
        <v>73173</v>
      </c>
      <c r="B18782" t="s">
        <v>73174</v>
      </c>
      <c r="C18782" s="1" t="str">
        <f t="shared" si="2732"/>
        <v>21:0805</v>
      </c>
      <c r="D18782" s="1" t="str">
        <f t="shared" si="2735"/>
        <v>21:0228</v>
      </c>
      <c r="E18782" t="s">
        <v>73175</v>
      </c>
      <c r="F18782" t="s">
        <v>73176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11641</v>
      </c>
      <c r="N18782">
        <v>384</v>
      </c>
      <c r="O18782" t="s">
        <v>21</v>
      </c>
      <c r="P18782" t="s">
        <v>356</v>
      </c>
      <c r="Q18782" t="s">
        <v>16574</v>
      </c>
    </row>
    <row r="18783" spans="1:17" hidden="1" x14ac:dyDescent="0.25">
      <c r="A18783" t="s">
        <v>73177</v>
      </c>
      <c r="B18783" t="s">
        <v>73178</v>
      </c>
      <c r="C18783" s="1" t="str">
        <f t="shared" ref="C18783:C18846" si="2736">HYPERLINK("http://geochem.nrcan.gc.ca/cdogs/content/bdl/bdl210805_e.htm", "21:0805")</f>
        <v>21:0805</v>
      </c>
      <c r="D18783" s="1" t="str">
        <f t="shared" si="2735"/>
        <v>21:0228</v>
      </c>
      <c r="E18783" t="s">
        <v>73179</v>
      </c>
      <c r="F18783" t="s">
        <v>73180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11646</v>
      </c>
      <c r="N18783">
        <v>385</v>
      </c>
      <c r="O18783" t="s">
        <v>21</v>
      </c>
      <c r="P18783" t="s">
        <v>45</v>
      </c>
      <c r="Q18783" t="s">
        <v>143</v>
      </c>
    </row>
    <row r="18784" spans="1:17" hidden="1" x14ac:dyDescent="0.25">
      <c r="A18784" t="s">
        <v>73181</v>
      </c>
      <c r="B18784" t="s">
        <v>73182</v>
      </c>
      <c r="C18784" s="1" t="str">
        <f t="shared" si="2736"/>
        <v>21:0805</v>
      </c>
      <c r="D18784" s="1" t="str">
        <f t="shared" si="2735"/>
        <v>21:0228</v>
      </c>
      <c r="E18784" t="s">
        <v>73183</v>
      </c>
      <c r="F18784" t="s">
        <v>73184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11651</v>
      </c>
      <c r="N18784">
        <v>386</v>
      </c>
      <c r="O18784" t="s">
        <v>21</v>
      </c>
      <c r="P18784" t="s">
        <v>45</v>
      </c>
      <c r="Q18784" t="s">
        <v>143</v>
      </c>
    </row>
    <row r="18785" spans="1:17" hidden="1" x14ac:dyDescent="0.25">
      <c r="A18785" t="s">
        <v>73185</v>
      </c>
      <c r="B18785" t="s">
        <v>73186</v>
      </c>
      <c r="C18785" s="1" t="str">
        <f t="shared" si="2736"/>
        <v>21:0805</v>
      </c>
      <c r="D18785" s="1" t="str">
        <f t="shared" si="2735"/>
        <v>21:0228</v>
      </c>
      <c r="E18785" t="s">
        <v>73187</v>
      </c>
      <c r="F18785" t="s">
        <v>73188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11660</v>
      </c>
      <c r="N18785">
        <v>387</v>
      </c>
      <c r="O18785" t="s">
        <v>551</v>
      </c>
      <c r="P18785" t="s">
        <v>45</v>
      </c>
      <c r="Q18785" t="s">
        <v>93</v>
      </c>
    </row>
    <row r="18786" spans="1:17" hidden="1" x14ac:dyDescent="0.25">
      <c r="A18786" t="s">
        <v>73189</v>
      </c>
      <c r="B18786" t="s">
        <v>73190</v>
      </c>
      <c r="C18786" s="1" t="str">
        <f t="shared" si="2736"/>
        <v>21:0805</v>
      </c>
      <c r="D18786" s="1" t="str">
        <f t="shared" si="2735"/>
        <v>21:0228</v>
      </c>
      <c r="E18786" t="s">
        <v>73191</v>
      </c>
      <c r="F18786" t="s">
        <v>73192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11665</v>
      </c>
      <c r="N18786">
        <v>388</v>
      </c>
      <c r="O18786" t="s">
        <v>21</v>
      </c>
      <c r="P18786" t="s">
        <v>45</v>
      </c>
      <c r="Q18786" t="s">
        <v>138</v>
      </c>
    </row>
    <row r="18787" spans="1:17" hidden="1" x14ac:dyDescent="0.25">
      <c r="A18787" t="s">
        <v>73193</v>
      </c>
      <c r="B18787" t="s">
        <v>73194</v>
      </c>
      <c r="C18787" s="1" t="str">
        <f t="shared" si="2736"/>
        <v>21:0805</v>
      </c>
      <c r="D18787" s="1" t="str">
        <f t="shared" si="2735"/>
        <v>21:0228</v>
      </c>
      <c r="E18787" t="s">
        <v>73195</v>
      </c>
      <c r="F18787" t="s">
        <v>73196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11670</v>
      </c>
      <c r="N18787">
        <v>389</v>
      </c>
      <c r="O18787" t="s">
        <v>21</v>
      </c>
      <c r="P18787" t="s">
        <v>45</v>
      </c>
      <c r="Q18787" t="s">
        <v>88</v>
      </c>
    </row>
    <row r="18788" spans="1:17" hidden="1" x14ac:dyDescent="0.25">
      <c r="A18788" t="s">
        <v>73197</v>
      </c>
      <c r="B18788" t="s">
        <v>73198</v>
      </c>
      <c r="C18788" s="1" t="str">
        <f t="shared" si="2736"/>
        <v>21:0805</v>
      </c>
      <c r="D18788" s="1" t="str">
        <f t="shared" si="2735"/>
        <v>21:0228</v>
      </c>
      <c r="E18788" t="s">
        <v>73199</v>
      </c>
      <c r="F18788" t="s">
        <v>73200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11675</v>
      </c>
      <c r="N18788">
        <v>390</v>
      </c>
      <c r="O18788" t="s">
        <v>21</v>
      </c>
      <c r="P18788" t="s">
        <v>45</v>
      </c>
      <c r="Q18788" t="s">
        <v>149</v>
      </c>
    </row>
    <row r="18789" spans="1:17" hidden="1" x14ac:dyDescent="0.25">
      <c r="A18789" t="s">
        <v>73201</v>
      </c>
      <c r="B18789" t="s">
        <v>73202</v>
      </c>
      <c r="C18789" s="1" t="str">
        <f t="shared" si="2736"/>
        <v>21:0805</v>
      </c>
      <c r="D18789" s="1" t="str">
        <f t="shared" si="2735"/>
        <v>21:0228</v>
      </c>
      <c r="E18789" t="s">
        <v>73203</v>
      </c>
      <c r="F18789" t="s">
        <v>73204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11689</v>
      </c>
      <c r="N18789">
        <v>391</v>
      </c>
      <c r="O18789" t="s">
        <v>21</v>
      </c>
      <c r="P18789" t="s">
        <v>45</v>
      </c>
      <c r="Q18789" t="s">
        <v>88</v>
      </c>
    </row>
    <row r="18790" spans="1:17" hidden="1" x14ac:dyDescent="0.25">
      <c r="A18790" t="s">
        <v>73205</v>
      </c>
      <c r="B18790" t="s">
        <v>73206</v>
      </c>
      <c r="C18790" s="1" t="str">
        <f t="shared" si="2736"/>
        <v>21:0805</v>
      </c>
      <c r="D18790" s="1" t="str">
        <f t="shared" si="2735"/>
        <v>21:0228</v>
      </c>
      <c r="E18790" t="s">
        <v>73207</v>
      </c>
      <c r="F18790" t="s">
        <v>73208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11694</v>
      </c>
      <c r="N18790">
        <v>392</v>
      </c>
      <c r="O18790" t="s">
        <v>21</v>
      </c>
      <c r="P18790" t="s">
        <v>45</v>
      </c>
      <c r="Q18790" t="s">
        <v>7328</v>
      </c>
    </row>
    <row r="18791" spans="1:17" hidden="1" x14ac:dyDescent="0.25">
      <c r="A18791" t="s">
        <v>73209</v>
      </c>
      <c r="B18791" t="s">
        <v>73210</v>
      </c>
      <c r="C18791" s="1" t="str">
        <f t="shared" si="2736"/>
        <v>21:0805</v>
      </c>
      <c r="D18791" s="1" t="str">
        <f t="shared" si="2735"/>
        <v>21:0228</v>
      </c>
      <c r="E18791" t="s">
        <v>73211</v>
      </c>
      <c r="F18791" t="s">
        <v>73212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11700</v>
      </c>
      <c r="N18791">
        <v>393</v>
      </c>
      <c r="O18791" t="s">
        <v>21</v>
      </c>
      <c r="P18791" t="s">
        <v>356</v>
      </c>
      <c r="Q18791" t="s">
        <v>3836</v>
      </c>
    </row>
    <row r="18792" spans="1:17" hidden="1" x14ac:dyDescent="0.25">
      <c r="A18792" t="s">
        <v>73213</v>
      </c>
      <c r="B18792" t="s">
        <v>73214</v>
      </c>
      <c r="C18792" s="1" t="str">
        <f t="shared" si="2736"/>
        <v>21:0805</v>
      </c>
      <c r="D18792" s="1" t="str">
        <f t="shared" si="2735"/>
        <v>21:0228</v>
      </c>
      <c r="E18792" t="s">
        <v>73215</v>
      </c>
      <c r="F18792" t="s">
        <v>73216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11710</v>
      </c>
      <c r="N18792">
        <v>394</v>
      </c>
      <c r="O18792" t="s">
        <v>21</v>
      </c>
      <c r="P18792" t="s">
        <v>45</v>
      </c>
      <c r="Q18792" t="s">
        <v>2822</v>
      </c>
    </row>
    <row r="18793" spans="1:17" hidden="1" x14ac:dyDescent="0.25">
      <c r="A18793" t="s">
        <v>73217</v>
      </c>
      <c r="B18793" t="s">
        <v>73218</v>
      </c>
      <c r="C18793" s="1" t="str">
        <f t="shared" si="2736"/>
        <v>21:0805</v>
      </c>
      <c r="D18793" s="1" t="str">
        <f t="shared" si="2735"/>
        <v>21:0228</v>
      </c>
      <c r="E18793" t="s">
        <v>73219</v>
      </c>
      <c r="F18793" t="s">
        <v>73220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11680</v>
      </c>
      <c r="N18793">
        <v>395</v>
      </c>
      <c r="O18793" t="s">
        <v>21</v>
      </c>
      <c r="P18793" t="s">
        <v>356</v>
      </c>
      <c r="Q18793" t="s">
        <v>2822</v>
      </c>
    </row>
    <row r="18794" spans="1:17" hidden="1" x14ac:dyDescent="0.25">
      <c r="A18794" t="s">
        <v>73221</v>
      </c>
      <c r="B18794" t="s">
        <v>73222</v>
      </c>
      <c r="C18794" s="1" t="str">
        <f t="shared" si="2736"/>
        <v>21:0805</v>
      </c>
      <c r="D18794" s="1" t="str">
        <f t="shared" si="2735"/>
        <v>21:0228</v>
      </c>
      <c r="E18794" t="s">
        <v>73219</v>
      </c>
      <c r="F18794" t="s">
        <v>73223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11684</v>
      </c>
      <c r="N18794">
        <v>396</v>
      </c>
      <c r="O18794" t="s">
        <v>21</v>
      </c>
      <c r="P18794" t="s">
        <v>45</v>
      </c>
      <c r="Q18794" t="s">
        <v>3836</v>
      </c>
    </row>
    <row r="18795" spans="1:17" hidden="1" x14ac:dyDescent="0.25">
      <c r="A18795" t="s">
        <v>73224</v>
      </c>
      <c r="B18795" t="s">
        <v>73225</v>
      </c>
      <c r="C18795" s="1" t="str">
        <f t="shared" si="2736"/>
        <v>21:0805</v>
      </c>
      <c r="D18795" s="1" t="str">
        <f t="shared" si="2735"/>
        <v>21:0228</v>
      </c>
      <c r="E18795" t="s">
        <v>73226</v>
      </c>
      <c r="F18795" t="s">
        <v>73227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11715</v>
      </c>
      <c r="N18795">
        <v>397</v>
      </c>
      <c r="O18795" t="s">
        <v>21</v>
      </c>
      <c r="P18795" t="s">
        <v>356</v>
      </c>
      <c r="Q18795" t="s">
        <v>2392</v>
      </c>
    </row>
    <row r="18796" spans="1:17" hidden="1" x14ac:dyDescent="0.25">
      <c r="A18796" t="s">
        <v>73228</v>
      </c>
      <c r="B18796" t="s">
        <v>73229</v>
      </c>
      <c r="C18796" s="1" t="str">
        <f t="shared" si="2736"/>
        <v>21:0805</v>
      </c>
      <c r="D18796" s="1" t="str">
        <f t="shared" si="2735"/>
        <v>21:0228</v>
      </c>
      <c r="E18796" t="s">
        <v>73230</v>
      </c>
      <c r="F18796" t="s">
        <v>73231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11720</v>
      </c>
      <c r="N18796">
        <v>398</v>
      </c>
      <c r="O18796" t="s">
        <v>21</v>
      </c>
      <c r="P18796" t="s">
        <v>45</v>
      </c>
      <c r="Q18796" t="s">
        <v>2948</v>
      </c>
    </row>
    <row r="18797" spans="1:17" hidden="1" x14ac:dyDescent="0.25">
      <c r="A18797" t="s">
        <v>73232</v>
      </c>
      <c r="B18797" t="s">
        <v>73233</v>
      </c>
      <c r="C18797" s="1" t="str">
        <f t="shared" si="2736"/>
        <v>21:0805</v>
      </c>
      <c r="D18797" s="1" t="str">
        <f t="shared" si="2735"/>
        <v>21:0228</v>
      </c>
      <c r="E18797" t="s">
        <v>73234</v>
      </c>
      <c r="F18797" t="s">
        <v>73235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11725</v>
      </c>
      <c r="N18797">
        <v>399</v>
      </c>
      <c r="O18797" t="s">
        <v>327</v>
      </c>
      <c r="P18797" t="s">
        <v>45</v>
      </c>
      <c r="Q18797" t="s">
        <v>52</v>
      </c>
    </row>
    <row r="18798" spans="1:17" hidden="1" x14ac:dyDescent="0.25">
      <c r="A18798" t="s">
        <v>73236</v>
      </c>
      <c r="B18798" t="s">
        <v>73237</v>
      </c>
      <c r="C18798" s="1" t="str">
        <f t="shared" si="2736"/>
        <v>21:0805</v>
      </c>
      <c r="D18798" s="1" t="str">
        <f t="shared" si="2735"/>
        <v>21:0228</v>
      </c>
      <c r="E18798" t="s">
        <v>73238</v>
      </c>
      <c r="F18798" t="s">
        <v>73239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11730</v>
      </c>
      <c r="N18798">
        <v>400</v>
      </c>
      <c r="O18798" t="s">
        <v>588</v>
      </c>
      <c r="P18798" t="s">
        <v>45</v>
      </c>
      <c r="Q18798" t="s">
        <v>93</v>
      </c>
    </row>
    <row r="18799" spans="1:17" hidden="1" x14ac:dyDescent="0.25">
      <c r="A18799" t="s">
        <v>73240</v>
      </c>
      <c r="B18799" t="s">
        <v>73241</v>
      </c>
      <c r="C18799" s="1" t="str">
        <f t="shared" si="2736"/>
        <v>21:0805</v>
      </c>
      <c r="D18799" s="1" t="str">
        <f t="shared" si="2735"/>
        <v>21:0228</v>
      </c>
      <c r="E18799" t="s">
        <v>73242</v>
      </c>
      <c r="F18799" t="s">
        <v>73243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12803</v>
      </c>
      <c r="N18799">
        <v>401</v>
      </c>
      <c r="O18799" t="s">
        <v>4378</v>
      </c>
      <c r="P18799" t="s">
        <v>2212</v>
      </c>
      <c r="Q18799" t="s">
        <v>215</v>
      </c>
    </row>
    <row r="18800" spans="1:17" hidden="1" x14ac:dyDescent="0.25">
      <c r="A18800" t="s">
        <v>73244</v>
      </c>
      <c r="B18800" t="s">
        <v>73245</v>
      </c>
      <c r="C18800" s="1" t="str">
        <f t="shared" si="2736"/>
        <v>21:0805</v>
      </c>
      <c r="D18800" s="1" t="str">
        <f t="shared" si="2735"/>
        <v>21:0228</v>
      </c>
      <c r="E18800" t="s">
        <v>73246</v>
      </c>
      <c r="F18800" t="s">
        <v>73247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11641</v>
      </c>
      <c r="N18800">
        <v>402</v>
      </c>
      <c r="O18800" t="s">
        <v>21</v>
      </c>
      <c r="P18800" t="s">
        <v>45</v>
      </c>
      <c r="Q18800" t="s">
        <v>8961</v>
      </c>
    </row>
    <row r="18801" spans="1:17" hidden="1" x14ac:dyDescent="0.25">
      <c r="A18801" t="s">
        <v>73248</v>
      </c>
      <c r="B18801" t="s">
        <v>73249</v>
      </c>
      <c r="C18801" s="1" t="str">
        <f t="shared" si="2736"/>
        <v>21:0805</v>
      </c>
      <c r="D18801" s="1" t="str">
        <f t="shared" si="2735"/>
        <v>21:0228</v>
      </c>
      <c r="E18801" t="s">
        <v>73250</v>
      </c>
      <c r="F18801" t="s">
        <v>73251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11646</v>
      </c>
      <c r="N18801">
        <v>403</v>
      </c>
      <c r="O18801" t="s">
        <v>1818</v>
      </c>
      <c r="P18801" t="s">
        <v>87</v>
      </c>
      <c r="Q18801" t="s">
        <v>143</v>
      </c>
    </row>
    <row r="18802" spans="1:17" hidden="1" x14ac:dyDescent="0.25">
      <c r="A18802" t="s">
        <v>73252</v>
      </c>
      <c r="B18802" t="s">
        <v>73253</v>
      </c>
      <c r="C18802" s="1" t="str">
        <f t="shared" si="2736"/>
        <v>21:0805</v>
      </c>
      <c r="D18802" s="1" t="str">
        <f t="shared" si="2735"/>
        <v>21:0228</v>
      </c>
      <c r="E18802" t="s">
        <v>73254</v>
      </c>
      <c r="F18802" t="s">
        <v>73255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11651</v>
      </c>
      <c r="N18802">
        <v>404</v>
      </c>
      <c r="O18802" t="s">
        <v>220</v>
      </c>
      <c r="P18802" t="s">
        <v>87</v>
      </c>
      <c r="Q18802" t="s">
        <v>88</v>
      </c>
    </row>
    <row r="18803" spans="1:17" hidden="1" x14ac:dyDescent="0.25">
      <c r="A18803" t="s">
        <v>73256</v>
      </c>
      <c r="B18803" t="s">
        <v>73257</v>
      </c>
      <c r="C18803" s="1" t="str">
        <f t="shared" si="2736"/>
        <v>21:0805</v>
      </c>
      <c r="D18803" s="1" t="str">
        <f t="shared" si="2735"/>
        <v>21:0228</v>
      </c>
      <c r="E18803" t="s">
        <v>73258</v>
      </c>
      <c r="F18803" t="s">
        <v>73259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11660</v>
      </c>
      <c r="N18803">
        <v>405</v>
      </c>
      <c r="O18803" t="s">
        <v>21</v>
      </c>
      <c r="P18803" t="s">
        <v>356</v>
      </c>
      <c r="Q18803" t="s">
        <v>88</v>
      </c>
    </row>
    <row r="18804" spans="1:17" hidden="1" x14ac:dyDescent="0.25">
      <c r="A18804" t="s">
        <v>73260</v>
      </c>
      <c r="B18804" t="s">
        <v>73261</v>
      </c>
      <c r="C18804" s="1" t="str">
        <f t="shared" si="2736"/>
        <v>21:0805</v>
      </c>
      <c r="D18804" s="1" t="str">
        <f t="shared" si="2735"/>
        <v>21:0228</v>
      </c>
      <c r="E18804" t="s">
        <v>73262</v>
      </c>
      <c r="F18804" t="s">
        <v>73263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11665</v>
      </c>
      <c r="N18804">
        <v>406</v>
      </c>
      <c r="O18804" t="s">
        <v>21</v>
      </c>
      <c r="P18804" t="s">
        <v>22</v>
      </c>
      <c r="Q18804" t="s">
        <v>88</v>
      </c>
    </row>
    <row r="18805" spans="1:17" hidden="1" x14ac:dyDescent="0.25">
      <c r="A18805" t="s">
        <v>73264</v>
      </c>
      <c r="B18805" t="s">
        <v>73265</v>
      </c>
      <c r="C18805" s="1" t="str">
        <f t="shared" si="2736"/>
        <v>21:0805</v>
      </c>
      <c r="D18805" s="1" t="str">
        <f t="shared" si="2735"/>
        <v>21:0228</v>
      </c>
      <c r="E18805" t="s">
        <v>73266</v>
      </c>
      <c r="F18805" t="s">
        <v>73267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11670</v>
      </c>
      <c r="N18805">
        <v>407</v>
      </c>
      <c r="O18805" t="s">
        <v>21</v>
      </c>
      <c r="P18805" t="s">
        <v>45</v>
      </c>
      <c r="Q18805" t="s">
        <v>143</v>
      </c>
    </row>
    <row r="18806" spans="1:17" hidden="1" x14ac:dyDescent="0.25">
      <c r="A18806" t="s">
        <v>73268</v>
      </c>
      <c r="B18806" t="s">
        <v>73269</v>
      </c>
      <c r="C18806" s="1" t="str">
        <f t="shared" si="2736"/>
        <v>21:0805</v>
      </c>
      <c r="D18806" s="1" t="str">
        <f t="shared" si="2735"/>
        <v>21:0228</v>
      </c>
      <c r="E18806" t="s">
        <v>73270</v>
      </c>
      <c r="F18806" t="s">
        <v>73271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11680</v>
      </c>
      <c r="N18806">
        <v>408</v>
      </c>
      <c r="O18806" t="s">
        <v>21</v>
      </c>
      <c r="P18806" t="s">
        <v>583</v>
      </c>
      <c r="Q18806" t="s">
        <v>46</v>
      </c>
    </row>
    <row r="18807" spans="1:17" hidden="1" x14ac:dyDescent="0.25">
      <c r="A18807" t="s">
        <v>73272</v>
      </c>
      <c r="B18807" t="s">
        <v>73273</v>
      </c>
      <c r="C18807" s="1" t="str">
        <f t="shared" si="2736"/>
        <v>21:0805</v>
      </c>
      <c r="D18807" s="1" t="str">
        <f t="shared" si="2735"/>
        <v>21:0228</v>
      </c>
      <c r="E18807" t="s">
        <v>73270</v>
      </c>
      <c r="F18807" t="s">
        <v>73274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11684</v>
      </c>
      <c r="N18807">
        <v>409</v>
      </c>
      <c r="O18807" t="s">
        <v>21</v>
      </c>
      <c r="P18807" t="s">
        <v>1515</v>
      </c>
      <c r="Q18807" t="s">
        <v>103</v>
      </c>
    </row>
    <row r="18808" spans="1:17" hidden="1" x14ac:dyDescent="0.25">
      <c r="A18808" t="s">
        <v>73275</v>
      </c>
      <c r="B18808" t="s">
        <v>73276</v>
      </c>
      <c r="C18808" s="1" t="str">
        <f t="shared" si="2736"/>
        <v>21:0805</v>
      </c>
      <c r="D18808" s="1" t="str">
        <f t="shared" si="2735"/>
        <v>21:0228</v>
      </c>
      <c r="E18808" t="s">
        <v>73277</v>
      </c>
      <c r="F18808" t="s">
        <v>73278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11675</v>
      </c>
      <c r="N18808">
        <v>410</v>
      </c>
      <c r="O18808" t="s">
        <v>21</v>
      </c>
      <c r="P18808" t="s">
        <v>87</v>
      </c>
      <c r="Q18808" t="s">
        <v>93</v>
      </c>
    </row>
    <row r="18809" spans="1:17" hidden="1" x14ac:dyDescent="0.25">
      <c r="A18809" t="s">
        <v>73279</v>
      </c>
      <c r="B18809" t="s">
        <v>73280</v>
      </c>
      <c r="C18809" s="1" t="str">
        <f t="shared" si="2736"/>
        <v>21:0805</v>
      </c>
      <c r="D18809" s="1" t="str">
        <f t="shared" si="2735"/>
        <v>21:0228</v>
      </c>
      <c r="E18809" t="s">
        <v>73281</v>
      </c>
      <c r="F18809" t="s">
        <v>73282</v>
      </c>
      <c r="H18809">
        <v>46.047753999999998</v>
      </c>
      <c r="I18809">
        <v>-67.588754499999993</v>
      </c>
      <c r="J18809" s="1" t="str">
        <f t="shared" ref="J18809:J18872" si="2737">HYPERLINK("http://geochem.nrcan.gc.ca/cdogs/content/kwd/kwd020018_e.htm", "Fluid (stream)")</f>
        <v>Fluid (stream)</v>
      </c>
      <c r="K18809" s="1" t="str">
        <f t="shared" ref="K18809:K18872" si="2738">HYPERLINK("http://geochem.nrcan.gc.ca/cdogs/content/kwd/kwd080007_e.htm", "Untreated Water")</f>
        <v>Untreated Water</v>
      </c>
      <c r="L18809">
        <v>65</v>
      </c>
      <c r="M18809" t="s">
        <v>11689</v>
      </c>
      <c r="N18809">
        <v>411</v>
      </c>
      <c r="O18809" t="s">
        <v>21</v>
      </c>
      <c r="P18809" t="s">
        <v>45</v>
      </c>
      <c r="Q18809" t="s">
        <v>71</v>
      </c>
    </row>
    <row r="18810" spans="1:17" hidden="1" x14ac:dyDescent="0.25">
      <c r="A18810" t="s">
        <v>73283</v>
      </c>
      <c r="B18810" t="s">
        <v>73284</v>
      </c>
      <c r="C18810" s="1" t="str">
        <f t="shared" si="2736"/>
        <v>21:0805</v>
      </c>
      <c r="D18810" s="1" t="str">
        <f t="shared" si="2735"/>
        <v>21:0228</v>
      </c>
      <c r="E18810" t="s">
        <v>73285</v>
      </c>
      <c r="F18810" t="s">
        <v>73286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11694</v>
      </c>
      <c r="N18810">
        <v>412</v>
      </c>
      <c r="O18810" t="s">
        <v>21</v>
      </c>
      <c r="P18810" t="s">
        <v>87</v>
      </c>
      <c r="Q18810" t="s">
        <v>93</v>
      </c>
    </row>
    <row r="18811" spans="1:17" hidden="1" x14ac:dyDescent="0.25">
      <c r="A18811" t="s">
        <v>73287</v>
      </c>
      <c r="B18811" t="s">
        <v>73288</v>
      </c>
      <c r="C18811" s="1" t="str">
        <f t="shared" si="2736"/>
        <v>21:0805</v>
      </c>
      <c r="D18811" s="1" t="str">
        <f t="shared" si="2735"/>
        <v>21:0228</v>
      </c>
      <c r="E18811" t="s">
        <v>73289</v>
      </c>
      <c r="F18811" t="s">
        <v>73290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11700</v>
      </c>
      <c r="N18811">
        <v>413</v>
      </c>
      <c r="O18811" t="s">
        <v>21</v>
      </c>
      <c r="P18811" t="s">
        <v>148</v>
      </c>
      <c r="Q18811" t="s">
        <v>52</v>
      </c>
    </row>
    <row r="18812" spans="1:17" hidden="1" x14ac:dyDescent="0.25">
      <c r="A18812" t="s">
        <v>73291</v>
      </c>
      <c r="B18812" t="s">
        <v>73292</v>
      </c>
      <c r="C18812" s="1" t="str">
        <f t="shared" si="2736"/>
        <v>21:0805</v>
      </c>
      <c r="D18812" s="1" t="str">
        <f t="shared" si="2735"/>
        <v>21:0228</v>
      </c>
      <c r="E18812" t="s">
        <v>73293</v>
      </c>
      <c r="F18812" t="s">
        <v>73294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11710</v>
      </c>
      <c r="N18812">
        <v>414</v>
      </c>
      <c r="O18812" t="s">
        <v>21</v>
      </c>
      <c r="P18812" t="s">
        <v>87</v>
      </c>
      <c r="Q18812" t="s">
        <v>215</v>
      </c>
    </row>
    <row r="18813" spans="1:17" hidden="1" x14ac:dyDescent="0.25">
      <c r="A18813" t="s">
        <v>73295</v>
      </c>
      <c r="B18813" t="s">
        <v>73296</v>
      </c>
      <c r="C18813" s="1" t="str">
        <f t="shared" si="2736"/>
        <v>21:0805</v>
      </c>
      <c r="D18813" s="1" t="str">
        <f t="shared" si="2735"/>
        <v>21:0228</v>
      </c>
      <c r="E18813" t="s">
        <v>73297</v>
      </c>
      <c r="F18813" t="s">
        <v>73298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11715</v>
      </c>
      <c r="N18813">
        <v>415</v>
      </c>
      <c r="O18813" t="s">
        <v>21</v>
      </c>
      <c r="P18813" t="s">
        <v>45</v>
      </c>
      <c r="Q18813" t="s">
        <v>189</v>
      </c>
    </row>
    <row r="18814" spans="1:17" hidden="1" x14ac:dyDescent="0.25">
      <c r="A18814" t="s">
        <v>73299</v>
      </c>
      <c r="B18814" t="s">
        <v>73300</v>
      </c>
      <c r="C18814" s="1" t="str">
        <f t="shared" si="2736"/>
        <v>21:0805</v>
      </c>
      <c r="D18814" s="1" t="str">
        <f t="shared" si="2735"/>
        <v>21:0228</v>
      </c>
      <c r="E18814" t="s">
        <v>73301</v>
      </c>
      <c r="F18814" t="s">
        <v>73302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11720</v>
      </c>
      <c r="N18814">
        <v>416</v>
      </c>
      <c r="O18814" t="s">
        <v>21</v>
      </c>
      <c r="P18814" t="s">
        <v>87</v>
      </c>
      <c r="Q18814" t="s">
        <v>189</v>
      </c>
    </row>
    <row r="18815" spans="1:17" hidden="1" x14ac:dyDescent="0.25">
      <c r="A18815" t="s">
        <v>73303</v>
      </c>
      <c r="B18815" t="s">
        <v>73304</v>
      </c>
      <c r="C18815" s="1" t="str">
        <f t="shared" si="2736"/>
        <v>21:0805</v>
      </c>
      <c r="D18815" s="1" t="str">
        <f t="shared" si="2735"/>
        <v>21:0228</v>
      </c>
      <c r="E18815" t="s">
        <v>73305</v>
      </c>
      <c r="F18815" t="s">
        <v>73306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11725</v>
      </c>
      <c r="N18815">
        <v>417</v>
      </c>
      <c r="O18815" t="s">
        <v>21</v>
      </c>
      <c r="P18815" t="s">
        <v>45</v>
      </c>
      <c r="Q18815" t="s">
        <v>52</v>
      </c>
    </row>
    <row r="18816" spans="1:17" hidden="1" x14ac:dyDescent="0.25">
      <c r="A18816" t="s">
        <v>73307</v>
      </c>
      <c r="B18816" t="s">
        <v>73308</v>
      </c>
      <c r="C18816" s="1" t="str">
        <f t="shared" si="2736"/>
        <v>21:0805</v>
      </c>
      <c r="D18816" s="1" t="str">
        <f t="shared" si="2735"/>
        <v>21:0228</v>
      </c>
      <c r="E18816" t="s">
        <v>73309</v>
      </c>
      <c r="F18816" t="s">
        <v>73310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11730</v>
      </c>
      <c r="N18816">
        <v>418</v>
      </c>
      <c r="O18816" t="s">
        <v>21</v>
      </c>
      <c r="P18816" t="s">
        <v>87</v>
      </c>
      <c r="Q18816" t="s">
        <v>52</v>
      </c>
    </row>
    <row r="18817" spans="1:17" hidden="1" x14ac:dyDescent="0.25">
      <c r="A18817" t="s">
        <v>73311</v>
      </c>
      <c r="B18817" t="s">
        <v>73312</v>
      </c>
      <c r="C18817" s="1" t="str">
        <f t="shared" si="2736"/>
        <v>21:0805</v>
      </c>
      <c r="D18817" s="1" t="str">
        <f t="shared" si="2735"/>
        <v>21:0228</v>
      </c>
      <c r="E18817" t="s">
        <v>73313</v>
      </c>
      <c r="F18817" t="s">
        <v>73314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12803</v>
      </c>
      <c r="N18817">
        <v>419</v>
      </c>
      <c r="O18817" t="s">
        <v>21</v>
      </c>
      <c r="P18817" t="s">
        <v>45</v>
      </c>
      <c r="Q18817" t="s">
        <v>149</v>
      </c>
    </row>
    <row r="18818" spans="1:17" hidden="1" x14ac:dyDescent="0.25">
      <c r="A18818" t="s">
        <v>73315</v>
      </c>
      <c r="B18818" t="s">
        <v>73316</v>
      </c>
      <c r="C18818" s="1" t="str">
        <f t="shared" si="2736"/>
        <v>21:0805</v>
      </c>
      <c r="D18818" s="1" t="str">
        <f t="shared" si="2735"/>
        <v>21:0228</v>
      </c>
      <c r="E18818" t="s">
        <v>73317</v>
      </c>
      <c r="F18818" t="s">
        <v>73318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11641</v>
      </c>
      <c r="N18818">
        <v>420</v>
      </c>
      <c r="O18818" t="s">
        <v>21</v>
      </c>
      <c r="P18818" t="s">
        <v>22</v>
      </c>
      <c r="Q18818" t="s">
        <v>189</v>
      </c>
    </row>
    <row r="18819" spans="1:17" hidden="1" x14ac:dyDescent="0.25">
      <c r="A18819" t="s">
        <v>73319</v>
      </c>
      <c r="B18819" t="s">
        <v>73320</v>
      </c>
      <c r="C18819" s="1" t="str">
        <f t="shared" si="2736"/>
        <v>21:0805</v>
      </c>
      <c r="D18819" s="1" t="str">
        <f t="shared" si="2735"/>
        <v>21:0228</v>
      </c>
      <c r="E18819" t="s">
        <v>73321</v>
      </c>
      <c r="F18819" t="s">
        <v>73322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11646</v>
      </c>
      <c r="N18819">
        <v>421</v>
      </c>
      <c r="O18819" t="s">
        <v>21</v>
      </c>
      <c r="P18819" t="s">
        <v>22</v>
      </c>
      <c r="Q18819" t="s">
        <v>103</v>
      </c>
    </row>
    <row r="18820" spans="1:17" hidden="1" x14ac:dyDescent="0.25">
      <c r="A18820" t="s">
        <v>73323</v>
      </c>
      <c r="B18820" t="s">
        <v>73324</v>
      </c>
      <c r="C18820" s="1" t="str">
        <f t="shared" si="2736"/>
        <v>21:0805</v>
      </c>
      <c r="D18820" s="1" t="str">
        <f t="shared" ref="D18820:D18835" si="2739">HYPERLINK("http://geochem.nrcan.gc.ca/cdogs/content/svy/svy210226_e.htm", "21:0226")</f>
        <v>21:0226</v>
      </c>
      <c r="E18820" t="s">
        <v>73325</v>
      </c>
      <c r="F18820" t="s">
        <v>73326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11651</v>
      </c>
      <c r="N18820">
        <v>422</v>
      </c>
      <c r="O18820" t="s">
        <v>21</v>
      </c>
      <c r="P18820" t="s">
        <v>87</v>
      </c>
      <c r="Q18820" t="s">
        <v>3836</v>
      </c>
    </row>
    <row r="18821" spans="1:17" hidden="1" x14ac:dyDescent="0.25">
      <c r="A18821" t="s">
        <v>73327</v>
      </c>
      <c r="B18821" t="s">
        <v>73328</v>
      </c>
      <c r="C18821" s="1" t="str">
        <f t="shared" si="2736"/>
        <v>21:0805</v>
      </c>
      <c r="D18821" s="1" t="str">
        <f t="shared" si="2739"/>
        <v>21:0226</v>
      </c>
      <c r="E18821" t="s">
        <v>73329</v>
      </c>
      <c r="F18821" t="s">
        <v>73330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11660</v>
      </c>
      <c r="N18821">
        <v>423</v>
      </c>
      <c r="O18821" t="s">
        <v>21</v>
      </c>
      <c r="P18821" t="s">
        <v>87</v>
      </c>
      <c r="Q18821" t="s">
        <v>2366</v>
      </c>
    </row>
    <row r="18822" spans="1:17" hidden="1" x14ac:dyDescent="0.25">
      <c r="A18822" t="s">
        <v>73331</v>
      </c>
      <c r="B18822" t="s">
        <v>73332</v>
      </c>
      <c r="C18822" s="1" t="str">
        <f t="shared" si="2736"/>
        <v>21:0805</v>
      </c>
      <c r="D18822" s="1" t="str">
        <f t="shared" si="2739"/>
        <v>21:0226</v>
      </c>
      <c r="E18822" t="s">
        <v>73333</v>
      </c>
      <c r="F18822" t="s">
        <v>73334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11665</v>
      </c>
      <c r="N18822">
        <v>424</v>
      </c>
      <c r="O18822" t="s">
        <v>21</v>
      </c>
      <c r="P18822" t="s">
        <v>87</v>
      </c>
      <c r="Q18822" t="s">
        <v>215</v>
      </c>
    </row>
    <row r="18823" spans="1:17" hidden="1" x14ac:dyDescent="0.25">
      <c r="A18823" t="s">
        <v>73335</v>
      </c>
      <c r="B18823" t="s">
        <v>73336</v>
      </c>
      <c r="C18823" s="1" t="str">
        <f t="shared" si="2736"/>
        <v>21:0805</v>
      </c>
      <c r="D18823" s="1" t="str">
        <f t="shared" si="2739"/>
        <v>21:0226</v>
      </c>
      <c r="E18823" t="s">
        <v>73337</v>
      </c>
      <c r="F18823" t="s">
        <v>73338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11670</v>
      </c>
      <c r="N18823">
        <v>425</v>
      </c>
      <c r="O18823" t="s">
        <v>21</v>
      </c>
      <c r="P18823" t="s">
        <v>87</v>
      </c>
      <c r="Q18823" t="s">
        <v>52</v>
      </c>
    </row>
    <row r="18824" spans="1:17" hidden="1" x14ac:dyDescent="0.25">
      <c r="A18824" t="s">
        <v>73339</v>
      </c>
      <c r="B18824" t="s">
        <v>73340</v>
      </c>
      <c r="C18824" s="1" t="str">
        <f t="shared" si="2736"/>
        <v>21:0805</v>
      </c>
      <c r="D18824" s="1" t="str">
        <f t="shared" si="2739"/>
        <v>21:0226</v>
      </c>
      <c r="E18824" t="s">
        <v>73341</v>
      </c>
      <c r="F18824" t="s">
        <v>73342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11675</v>
      </c>
      <c r="N18824">
        <v>426</v>
      </c>
      <c r="O18824" t="s">
        <v>21</v>
      </c>
      <c r="P18824" t="s">
        <v>87</v>
      </c>
      <c r="Q18824" t="s">
        <v>215</v>
      </c>
    </row>
    <row r="18825" spans="1:17" hidden="1" x14ac:dyDescent="0.25">
      <c r="A18825" t="s">
        <v>73343</v>
      </c>
      <c r="B18825" t="s">
        <v>73344</v>
      </c>
      <c r="C18825" s="1" t="str">
        <f t="shared" si="2736"/>
        <v>21:0805</v>
      </c>
      <c r="D18825" s="1" t="str">
        <f t="shared" si="2739"/>
        <v>21:0226</v>
      </c>
      <c r="E18825" t="s">
        <v>73345</v>
      </c>
      <c r="F18825" t="s">
        <v>73346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11689</v>
      </c>
      <c r="N18825">
        <v>427</v>
      </c>
      <c r="O18825" t="s">
        <v>21</v>
      </c>
      <c r="P18825" t="s">
        <v>87</v>
      </c>
      <c r="Q18825" t="s">
        <v>52</v>
      </c>
    </row>
    <row r="18826" spans="1:17" hidden="1" x14ac:dyDescent="0.25">
      <c r="A18826" t="s">
        <v>73347</v>
      </c>
      <c r="B18826" t="s">
        <v>73348</v>
      </c>
      <c r="C18826" s="1" t="str">
        <f t="shared" si="2736"/>
        <v>21:0805</v>
      </c>
      <c r="D18826" s="1" t="str">
        <f t="shared" si="2739"/>
        <v>21:0226</v>
      </c>
      <c r="E18826" t="s">
        <v>73349</v>
      </c>
      <c r="F18826" t="s">
        <v>73350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11694</v>
      </c>
      <c r="N18826">
        <v>428</v>
      </c>
      <c r="O18826" t="s">
        <v>21</v>
      </c>
      <c r="P18826" t="s">
        <v>87</v>
      </c>
      <c r="Q18826" t="s">
        <v>52</v>
      </c>
    </row>
    <row r="18827" spans="1:17" hidden="1" x14ac:dyDescent="0.25">
      <c r="A18827" t="s">
        <v>73351</v>
      </c>
      <c r="B18827" t="s">
        <v>73352</v>
      </c>
      <c r="C18827" s="1" t="str">
        <f t="shared" si="2736"/>
        <v>21:0805</v>
      </c>
      <c r="D18827" s="1" t="str">
        <f t="shared" si="2739"/>
        <v>21:0226</v>
      </c>
      <c r="E18827" t="s">
        <v>73353</v>
      </c>
      <c r="F18827" t="s">
        <v>73354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11700</v>
      </c>
      <c r="N18827">
        <v>429</v>
      </c>
      <c r="O18827" t="s">
        <v>21</v>
      </c>
      <c r="P18827" t="s">
        <v>87</v>
      </c>
      <c r="Q18827" t="s">
        <v>1528</v>
      </c>
    </row>
    <row r="18828" spans="1:17" hidden="1" x14ac:dyDescent="0.25">
      <c r="A18828" t="s">
        <v>73355</v>
      </c>
      <c r="B18828" t="s">
        <v>73356</v>
      </c>
      <c r="C18828" s="1" t="str">
        <f t="shared" si="2736"/>
        <v>21:0805</v>
      </c>
      <c r="D18828" s="1" t="str">
        <f t="shared" si="2739"/>
        <v>21:0226</v>
      </c>
      <c r="E18828" t="s">
        <v>73357</v>
      </c>
      <c r="F18828" t="s">
        <v>73358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11710</v>
      </c>
      <c r="N18828">
        <v>430</v>
      </c>
      <c r="O18828" t="s">
        <v>21</v>
      </c>
      <c r="P18828" t="s">
        <v>87</v>
      </c>
      <c r="Q18828" t="s">
        <v>93</v>
      </c>
    </row>
    <row r="18829" spans="1:17" hidden="1" x14ac:dyDescent="0.25">
      <c r="A18829" t="s">
        <v>73359</v>
      </c>
      <c r="B18829" t="s">
        <v>73360</v>
      </c>
      <c r="C18829" s="1" t="str">
        <f t="shared" si="2736"/>
        <v>21:0805</v>
      </c>
      <c r="D18829" s="1" t="str">
        <f t="shared" si="2739"/>
        <v>21:0226</v>
      </c>
      <c r="E18829" t="s">
        <v>73361</v>
      </c>
      <c r="F18829" t="s">
        <v>73362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11715</v>
      </c>
      <c r="N18829">
        <v>431</v>
      </c>
      <c r="O18829" t="s">
        <v>21</v>
      </c>
      <c r="P18829" t="s">
        <v>87</v>
      </c>
      <c r="Q18829" t="s">
        <v>215</v>
      </c>
    </row>
    <row r="18830" spans="1:17" hidden="1" x14ac:dyDescent="0.25">
      <c r="A18830" t="s">
        <v>73363</v>
      </c>
      <c r="B18830" t="s">
        <v>73364</v>
      </c>
      <c r="C18830" s="1" t="str">
        <f t="shared" si="2736"/>
        <v>21:0805</v>
      </c>
      <c r="D18830" s="1" t="str">
        <f t="shared" si="2739"/>
        <v>21:0226</v>
      </c>
      <c r="E18830" t="s">
        <v>73365</v>
      </c>
      <c r="F18830" t="s">
        <v>73366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11720</v>
      </c>
      <c r="N18830">
        <v>432</v>
      </c>
      <c r="O18830" t="s">
        <v>21</v>
      </c>
      <c r="P18830" t="s">
        <v>45</v>
      </c>
      <c r="Q18830" t="s">
        <v>143</v>
      </c>
    </row>
    <row r="18831" spans="1:17" hidden="1" x14ac:dyDescent="0.25">
      <c r="A18831" t="s">
        <v>73367</v>
      </c>
      <c r="B18831" t="s">
        <v>73368</v>
      </c>
      <c r="C18831" s="1" t="str">
        <f t="shared" si="2736"/>
        <v>21:0805</v>
      </c>
      <c r="D18831" s="1" t="str">
        <f t="shared" si="2739"/>
        <v>21:0226</v>
      </c>
      <c r="E18831" t="s">
        <v>73369</v>
      </c>
      <c r="F18831" t="s">
        <v>73370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11725</v>
      </c>
      <c r="N18831">
        <v>433</v>
      </c>
      <c r="O18831" t="s">
        <v>21</v>
      </c>
      <c r="P18831" t="s">
        <v>87</v>
      </c>
      <c r="Q18831" t="s">
        <v>1528</v>
      </c>
    </row>
    <row r="18832" spans="1:17" hidden="1" x14ac:dyDescent="0.25">
      <c r="A18832" t="s">
        <v>73371</v>
      </c>
      <c r="B18832" t="s">
        <v>73372</v>
      </c>
      <c r="C18832" s="1" t="str">
        <f t="shared" si="2736"/>
        <v>21:0805</v>
      </c>
      <c r="D18832" s="1" t="str">
        <f t="shared" si="2739"/>
        <v>21:0226</v>
      </c>
      <c r="E18832" t="s">
        <v>73373</v>
      </c>
      <c r="F18832" t="s">
        <v>73374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11730</v>
      </c>
      <c r="N18832">
        <v>434</v>
      </c>
      <c r="O18832" t="s">
        <v>21</v>
      </c>
      <c r="P18832" t="s">
        <v>87</v>
      </c>
      <c r="Q18832" t="s">
        <v>138</v>
      </c>
    </row>
    <row r="18833" spans="1:17" hidden="1" x14ac:dyDescent="0.25">
      <c r="A18833" t="s">
        <v>73375</v>
      </c>
      <c r="B18833" t="s">
        <v>73376</v>
      </c>
      <c r="C18833" s="1" t="str">
        <f t="shared" si="2736"/>
        <v>21:0805</v>
      </c>
      <c r="D18833" s="1" t="str">
        <f t="shared" si="2739"/>
        <v>21:0226</v>
      </c>
      <c r="E18833" t="s">
        <v>73377</v>
      </c>
      <c r="F18833" t="s">
        <v>73378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11680</v>
      </c>
      <c r="N18833">
        <v>435</v>
      </c>
      <c r="O18833" t="s">
        <v>21</v>
      </c>
      <c r="P18833" t="s">
        <v>87</v>
      </c>
      <c r="Q18833" t="s">
        <v>88</v>
      </c>
    </row>
    <row r="18834" spans="1:17" hidden="1" x14ac:dyDescent="0.25">
      <c r="A18834" t="s">
        <v>73379</v>
      </c>
      <c r="B18834" t="s">
        <v>73380</v>
      </c>
      <c r="C18834" s="1" t="str">
        <f t="shared" si="2736"/>
        <v>21:0805</v>
      </c>
      <c r="D18834" s="1" t="str">
        <f t="shared" si="2739"/>
        <v>21:0226</v>
      </c>
      <c r="E18834" t="s">
        <v>73377</v>
      </c>
      <c r="F18834" t="s">
        <v>73381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11684</v>
      </c>
      <c r="N18834">
        <v>436</v>
      </c>
      <c r="O18834" t="s">
        <v>21</v>
      </c>
      <c r="P18834" t="s">
        <v>87</v>
      </c>
      <c r="Q18834" t="s">
        <v>88</v>
      </c>
    </row>
    <row r="18835" spans="1:17" hidden="1" x14ac:dyDescent="0.25">
      <c r="A18835" t="s">
        <v>73382</v>
      </c>
      <c r="B18835" t="s">
        <v>73383</v>
      </c>
      <c r="C18835" s="1" t="str">
        <f t="shared" si="2736"/>
        <v>21:0805</v>
      </c>
      <c r="D18835" s="1" t="str">
        <f t="shared" si="2739"/>
        <v>21:0226</v>
      </c>
      <c r="E18835" t="s">
        <v>73384</v>
      </c>
      <c r="F18835" t="s">
        <v>73385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12803</v>
      </c>
      <c r="N18835">
        <v>437</v>
      </c>
      <c r="O18835" t="s">
        <v>21</v>
      </c>
      <c r="P18835" t="s">
        <v>148</v>
      </c>
      <c r="Q18835" t="s">
        <v>88</v>
      </c>
    </row>
    <row r="18836" spans="1:17" hidden="1" x14ac:dyDescent="0.25">
      <c r="A18836" t="s">
        <v>73386</v>
      </c>
      <c r="B18836" t="s">
        <v>73387</v>
      </c>
      <c r="C18836" s="1" t="str">
        <f t="shared" si="2736"/>
        <v>21:0805</v>
      </c>
      <c r="D18836" s="1" t="str">
        <f>HYPERLINK("http://geochem.nrcan.gc.ca/cdogs/content/svy/svy210228_e.htm", "21:0228")</f>
        <v>21:0228</v>
      </c>
      <c r="E18836" t="s">
        <v>73388</v>
      </c>
      <c r="F18836" t="s">
        <v>73389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11641</v>
      </c>
      <c r="N18836">
        <v>438</v>
      </c>
      <c r="O18836" t="s">
        <v>108</v>
      </c>
      <c r="P18836" t="s">
        <v>108</v>
      </c>
      <c r="Q18836" t="s">
        <v>108</v>
      </c>
    </row>
    <row r="18837" spans="1:17" hidden="1" x14ac:dyDescent="0.25">
      <c r="A18837" t="s">
        <v>73390</v>
      </c>
      <c r="B18837" t="s">
        <v>73391</v>
      </c>
      <c r="C18837" s="1" t="str">
        <f t="shared" si="2736"/>
        <v>21:0805</v>
      </c>
      <c r="D18837" s="1" t="str">
        <f>HYPERLINK("http://geochem.nrcan.gc.ca/cdogs/content/svy/svy210228_e.htm", "21:0228")</f>
        <v>21:0228</v>
      </c>
      <c r="E18837" t="s">
        <v>73392</v>
      </c>
      <c r="F18837" t="s">
        <v>73393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11646</v>
      </c>
      <c r="N18837">
        <v>439</v>
      </c>
      <c r="O18837" t="s">
        <v>21</v>
      </c>
      <c r="P18837" t="s">
        <v>356</v>
      </c>
      <c r="Q18837" t="s">
        <v>59</v>
      </c>
    </row>
    <row r="18838" spans="1:17" hidden="1" x14ac:dyDescent="0.25">
      <c r="A18838" t="s">
        <v>73394</v>
      </c>
      <c r="B18838" t="s">
        <v>73395</v>
      </c>
      <c r="C18838" s="1" t="str">
        <f t="shared" si="2736"/>
        <v>21:0805</v>
      </c>
      <c r="D18838" s="1" t="str">
        <f>HYPERLINK("http://geochem.nrcan.gc.ca/cdogs/content/svy/svy210226_e.htm", "21:0226")</f>
        <v>21:0226</v>
      </c>
      <c r="E18838" t="s">
        <v>73396</v>
      </c>
      <c r="F18838" t="s">
        <v>73397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11651</v>
      </c>
      <c r="N18838">
        <v>440</v>
      </c>
      <c r="O18838" t="s">
        <v>21</v>
      </c>
      <c r="P18838" t="s">
        <v>356</v>
      </c>
      <c r="Q18838" t="s">
        <v>35</v>
      </c>
    </row>
    <row r="18839" spans="1:17" hidden="1" x14ac:dyDescent="0.25">
      <c r="A18839" t="s">
        <v>73398</v>
      </c>
      <c r="B18839" t="s">
        <v>73399</v>
      </c>
      <c r="C18839" s="1" t="str">
        <f t="shared" si="2736"/>
        <v>21:0805</v>
      </c>
      <c r="D18839" s="1" t="str">
        <f>HYPERLINK("http://geochem.nrcan.gc.ca/cdogs/content/svy/svy210228_e.htm", "21:0228")</f>
        <v>21:0228</v>
      </c>
      <c r="E18839" t="s">
        <v>73400</v>
      </c>
      <c r="F18839" t="s">
        <v>73401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11680</v>
      </c>
      <c r="N18839">
        <v>441</v>
      </c>
      <c r="O18839" t="s">
        <v>21</v>
      </c>
      <c r="P18839" t="s">
        <v>356</v>
      </c>
      <c r="Q18839" t="s">
        <v>198</v>
      </c>
    </row>
    <row r="18840" spans="1:17" hidden="1" x14ac:dyDescent="0.25">
      <c r="A18840" t="s">
        <v>73402</v>
      </c>
      <c r="B18840" t="s">
        <v>73403</v>
      </c>
      <c r="C18840" s="1" t="str">
        <f t="shared" si="2736"/>
        <v>21:0805</v>
      </c>
      <c r="D18840" s="1" t="str">
        <f>HYPERLINK("http://geochem.nrcan.gc.ca/cdogs/content/svy/svy210228_e.htm", "21:0228")</f>
        <v>21:0228</v>
      </c>
      <c r="E18840" t="s">
        <v>73400</v>
      </c>
      <c r="F18840" t="s">
        <v>73404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11684</v>
      </c>
      <c r="N18840">
        <v>442</v>
      </c>
      <c r="O18840" t="s">
        <v>21</v>
      </c>
      <c r="P18840" t="s">
        <v>45</v>
      </c>
      <c r="Q18840" t="s">
        <v>16497</v>
      </c>
    </row>
    <row r="18841" spans="1:17" hidden="1" x14ac:dyDescent="0.25">
      <c r="A18841" t="s">
        <v>73405</v>
      </c>
      <c r="B18841" t="s">
        <v>73406</v>
      </c>
      <c r="C18841" s="1" t="str">
        <f t="shared" si="2736"/>
        <v>21:0805</v>
      </c>
      <c r="D18841" s="1" t="str">
        <f>HYPERLINK("http://geochem.nrcan.gc.ca/cdogs/content/svy/svy210228_e.htm", "21:0228")</f>
        <v>21:0228</v>
      </c>
      <c r="E18841" t="s">
        <v>73407</v>
      </c>
      <c r="F18841" t="s">
        <v>73408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11660</v>
      </c>
      <c r="N18841">
        <v>443</v>
      </c>
      <c r="O18841" t="s">
        <v>21</v>
      </c>
      <c r="P18841" t="s">
        <v>356</v>
      </c>
      <c r="Q18841" t="s">
        <v>29</v>
      </c>
    </row>
    <row r="18842" spans="1:17" hidden="1" x14ac:dyDescent="0.25">
      <c r="A18842" t="s">
        <v>73409</v>
      </c>
      <c r="B18842" t="s">
        <v>73410</v>
      </c>
      <c r="C18842" s="1" t="str">
        <f t="shared" si="2736"/>
        <v>21:0805</v>
      </c>
      <c r="D18842" s="1" t="str">
        <f>HYPERLINK("http://geochem.nrcan.gc.ca/cdogs/content/svy/svy210228_e.htm", "21:0228")</f>
        <v>21:0228</v>
      </c>
      <c r="E18842" t="s">
        <v>73411</v>
      </c>
      <c r="F18842" t="s">
        <v>73412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11665</v>
      </c>
      <c r="N18842">
        <v>444</v>
      </c>
      <c r="O18842" t="s">
        <v>21</v>
      </c>
      <c r="P18842" t="s">
        <v>22</v>
      </c>
      <c r="Q18842" t="s">
        <v>198</v>
      </c>
    </row>
    <row r="18843" spans="1:17" hidden="1" x14ac:dyDescent="0.25">
      <c r="A18843" t="s">
        <v>73413</v>
      </c>
      <c r="B18843" t="s">
        <v>73414</v>
      </c>
      <c r="C18843" s="1" t="str">
        <f t="shared" si="2736"/>
        <v>21:0805</v>
      </c>
      <c r="D18843" s="1" t="str">
        <f t="shared" ref="D18843:D18857" si="2740">HYPERLINK("http://geochem.nrcan.gc.ca/cdogs/content/svy/svy210226_e.htm", "21:0226")</f>
        <v>21:0226</v>
      </c>
      <c r="E18843" t="s">
        <v>73415</v>
      </c>
      <c r="F18843" t="s">
        <v>73416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11670</v>
      </c>
      <c r="N18843">
        <v>445</v>
      </c>
      <c r="O18843" t="s">
        <v>21</v>
      </c>
      <c r="P18843" t="s">
        <v>356</v>
      </c>
      <c r="Q18843" t="s">
        <v>365</v>
      </c>
    </row>
    <row r="18844" spans="1:17" hidden="1" x14ac:dyDescent="0.25">
      <c r="A18844" t="s">
        <v>73417</v>
      </c>
      <c r="B18844" t="s">
        <v>73418</v>
      </c>
      <c r="C18844" s="1" t="str">
        <f t="shared" si="2736"/>
        <v>21:0805</v>
      </c>
      <c r="D18844" s="1" t="str">
        <f t="shared" si="2740"/>
        <v>21:0226</v>
      </c>
      <c r="E18844" t="s">
        <v>73419</v>
      </c>
      <c r="F18844" t="s">
        <v>73420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11675</v>
      </c>
      <c r="N18844">
        <v>446</v>
      </c>
      <c r="O18844" t="s">
        <v>21</v>
      </c>
      <c r="P18844" t="s">
        <v>356</v>
      </c>
      <c r="Q18844" t="s">
        <v>93</v>
      </c>
    </row>
    <row r="18845" spans="1:17" hidden="1" x14ac:dyDescent="0.25">
      <c r="A18845" t="s">
        <v>73421</v>
      </c>
      <c r="B18845" t="s">
        <v>73422</v>
      </c>
      <c r="C18845" s="1" t="str">
        <f t="shared" si="2736"/>
        <v>21:0805</v>
      </c>
      <c r="D18845" s="1" t="str">
        <f t="shared" si="2740"/>
        <v>21:0226</v>
      </c>
      <c r="E18845" t="s">
        <v>73423</v>
      </c>
      <c r="F18845" t="s">
        <v>73424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11689</v>
      </c>
      <c r="N18845">
        <v>447</v>
      </c>
      <c r="O18845" t="s">
        <v>21</v>
      </c>
      <c r="P18845" t="s">
        <v>356</v>
      </c>
      <c r="Q18845" t="s">
        <v>93</v>
      </c>
    </row>
    <row r="18846" spans="1:17" hidden="1" x14ac:dyDescent="0.25">
      <c r="A18846" t="s">
        <v>73425</v>
      </c>
      <c r="B18846" t="s">
        <v>73426</v>
      </c>
      <c r="C18846" s="1" t="str">
        <f t="shared" si="2736"/>
        <v>21:0805</v>
      </c>
      <c r="D18846" s="1" t="str">
        <f t="shared" si="2740"/>
        <v>21:0226</v>
      </c>
      <c r="E18846" t="s">
        <v>73427</v>
      </c>
      <c r="F18846" t="s">
        <v>73428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11694</v>
      </c>
      <c r="N18846">
        <v>448</v>
      </c>
      <c r="O18846" t="s">
        <v>21</v>
      </c>
      <c r="P18846" t="s">
        <v>45</v>
      </c>
      <c r="Q18846" t="s">
        <v>35</v>
      </c>
    </row>
    <row r="18847" spans="1:17" hidden="1" x14ac:dyDescent="0.25">
      <c r="A18847" t="s">
        <v>73429</v>
      </c>
      <c r="B18847" t="s">
        <v>73430</v>
      </c>
      <c r="C18847" s="1" t="str">
        <f t="shared" ref="C18847:C18910" si="2741">HYPERLINK("http://geochem.nrcan.gc.ca/cdogs/content/bdl/bdl210805_e.htm", "21:0805")</f>
        <v>21:0805</v>
      </c>
      <c r="D18847" s="1" t="str">
        <f t="shared" si="2740"/>
        <v>21:0226</v>
      </c>
      <c r="E18847" t="s">
        <v>73431</v>
      </c>
      <c r="F18847" t="s">
        <v>73432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11700</v>
      </c>
      <c r="N18847">
        <v>449</v>
      </c>
      <c r="O18847" t="s">
        <v>21</v>
      </c>
      <c r="P18847" t="s">
        <v>356</v>
      </c>
      <c r="Q18847" t="s">
        <v>93</v>
      </c>
    </row>
    <row r="18848" spans="1:17" hidden="1" x14ac:dyDescent="0.25">
      <c r="A18848" t="s">
        <v>73433</v>
      </c>
      <c r="B18848" t="s">
        <v>73434</v>
      </c>
      <c r="C18848" s="1" t="str">
        <f t="shared" si="2741"/>
        <v>21:0805</v>
      </c>
      <c r="D18848" s="1" t="str">
        <f t="shared" si="2740"/>
        <v>21:0226</v>
      </c>
      <c r="E18848" t="s">
        <v>73435</v>
      </c>
      <c r="F18848" t="s">
        <v>73436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11710</v>
      </c>
      <c r="N18848">
        <v>450</v>
      </c>
      <c r="O18848" t="s">
        <v>21</v>
      </c>
      <c r="P18848" t="s">
        <v>356</v>
      </c>
      <c r="Q18848" t="s">
        <v>365</v>
      </c>
    </row>
    <row r="18849" spans="1:17" hidden="1" x14ac:dyDescent="0.25">
      <c r="A18849" t="s">
        <v>73437</v>
      </c>
      <c r="B18849" t="s">
        <v>73438</v>
      </c>
      <c r="C18849" s="1" t="str">
        <f t="shared" si="2741"/>
        <v>21:0805</v>
      </c>
      <c r="D18849" s="1" t="str">
        <f t="shared" si="2740"/>
        <v>21:0226</v>
      </c>
      <c r="E18849" t="s">
        <v>73439</v>
      </c>
      <c r="F18849" t="s">
        <v>73440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11715</v>
      </c>
      <c r="N18849">
        <v>451</v>
      </c>
      <c r="O18849" t="s">
        <v>21</v>
      </c>
      <c r="P18849" t="s">
        <v>45</v>
      </c>
      <c r="Q18849" t="s">
        <v>29</v>
      </c>
    </row>
    <row r="18850" spans="1:17" hidden="1" x14ac:dyDescent="0.25">
      <c r="A18850" t="s">
        <v>73441</v>
      </c>
      <c r="B18850" t="s">
        <v>73442</v>
      </c>
      <c r="C18850" s="1" t="str">
        <f t="shared" si="2741"/>
        <v>21:0805</v>
      </c>
      <c r="D18850" s="1" t="str">
        <f t="shared" si="2740"/>
        <v>21:0226</v>
      </c>
      <c r="E18850" t="s">
        <v>73443</v>
      </c>
      <c r="F18850" t="s">
        <v>73444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11720</v>
      </c>
      <c r="N18850">
        <v>452</v>
      </c>
      <c r="O18850" t="s">
        <v>244</v>
      </c>
      <c r="P18850" t="s">
        <v>356</v>
      </c>
      <c r="Q18850" t="s">
        <v>365</v>
      </c>
    </row>
    <row r="18851" spans="1:17" hidden="1" x14ac:dyDescent="0.25">
      <c r="A18851" t="s">
        <v>73445</v>
      </c>
      <c r="B18851" t="s">
        <v>73446</v>
      </c>
      <c r="C18851" s="1" t="str">
        <f t="shared" si="2741"/>
        <v>21:0805</v>
      </c>
      <c r="D18851" s="1" t="str">
        <f t="shared" si="2740"/>
        <v>21:0226</v>
      </c>
      <c r="E18851" t="s">
        <v>73447</v>
      </c>
      <c r="F18851" t="s">
        <v>73448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11725</v>
      </c>
      <c r="N18851">
        <v>453</v>
      </c>
      <c r="O18851" t="s">
        <v>21</v>
      </c>
      <c r="P18851" t="s">
        <v>45</v>
      </c>
      <c r="Q18851" t="s">
        <v>23</v>
      </c>
    </row>
    <row r="18852" spans="1:17" hidden="1" x14ac:dyDescent="0.25">
      <c r="A18852" t="s">
        <v>73449</v>
      </c>
      <c r="B18852" t="s">
        <v>73450</v>
      </c>
      <c r="C18852" s="1" t="str">
        <f t="shared" si="2741"/>
        <v>21:0805</v>
      </c>
      <c r="D18852" s="1" t="str">
        <f t="shared" si="2740"/>
        <v>21:0226</v>
      </c>
      <c r="E18852" t="s">
        <v>73451</v>
      </c>
      <c r="F18852" t="s">
        <v>73452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11730</v>
      </c>
      <c r="N18852">
        <v>454</v>
      </c>
      <c r="O18852" t="s">
        <v>21</v>
      </c>
      <c r="P18852" t="s">
        <v>45</v>
      </c>
      <c r="Q18852" t="s">
        <v>59</v>
      </c>
    </row>
    <row r="18853" spans="1:17" hidden="1" x14ac:dyDescent="0.25">
      <c r="A18853" t="s">
        <v>73453</v>
      </c>
      <c r="B18853" t="s">
        <v>73454</v>
      </c>
      <c r="C18853" s="1" t="str">
        <f t="shared" si="2741"/>
        <v>21:0805</v>
      </c>
      <c r="D18853" s="1" t="str">
        <f t="shared" si="2740"/>
        <v>21:0226</v>
      </c>
      <c r="E18853" t="s">
        <v>73455</v>
      </c>
      <c r="F18853" t="s">
        <v>73456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12803</v>
      </c>
      <c r="N18853">
        <v>455</v>
      </c>
      <c r="O18853" t="s">
        <v>21</v>
      </c>
      <c r="P18853" t="s">
        <v>45</v>
      </c>
      <c r="Q18853" t="s">
        <v>46</v>
      </c>
    </row>
    <row r="18854" spans="1:17" hidden="1" x14ac:dyDescent="0.25">
      <c r="A18854" t="s">
        <v>73457</v>
      </c>
      <c r="B18854" t="s">
        <v>73458</v>
      </c>
      <c r="C18854" s="1" t="str">
        <f t="shared" si="2741"/>
        <v>21:0805</v>
      </c>
      <c r="D18854" s="1" t="str">
        <f t="shared" si="2740"/>
        <v>21:0226</v>
      </c>
      <c r="E18854" t="s">
        <v>73459</v>
      </c>
      <c r="F18854" t="s">
        <v>73460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11641</v>
      </c>
      <c r="N18854">
        <v>456</v>
      </c>
      <c r="O18854" t="s">
        <v>21</v>
      </c>
      <c r="P18854" t="s">
        <v>45</v>
      </c>
      <c r="Q18854" t="s">
        <v>171</v>
      </c>
    </row>
    <row r="18855" spans="1:17" hidden="1" x14ac:dyDescent="0.25">
      <c r="A18855" t="s">
        <v>73461</v>
      </c>
      <c r="B18855" t="s">
        <v>73462</v>
      </c>
      <c r="C18855" s="1" t="str">
        <f t="shared" si="2741"/>
        <v>21:0805</v>
      </c>
      <c r="D18855" s="1" t="str">
        <f t="shared" si="2740"/>
        <v>21:0226</v>
      </c>
      <c r="E18855" t="s">
        <v>73463</v>
      </c>
      <c r="F18855" t="s">
        <v>73464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11680</v>
      </c>
      <c r="N18855">
        <v>457</v>
      </c>
      <c r="O18855" t="s">
        <v>21</v>
      </c>
      <c r="P18855" t="s">
        <v>356</v>
      </c>
      <c r="Q18855" t="s">
        <v>149</v>
      </c>
    </row>
    <row r="18856" spans="1:17" hidden="1" x14ac:dyDescent="0.25">
      <c r="A18856" t="s">
        <v>73465</v>
      </c>
      <c r="B18856" t="s">
        <v>73466</v>
      </c>
      <c r="C18856" s="1" t="str">
        <f t="shared" si="2741"/>
        <v>21:0805</v>
      </c>
      <c r="D18856" s="1" t="str">
        <f t="shared" si="2740"/>
        <v>21:0226</v>
      </c>
      <c r="E18856" t="s">
        <v>73463</v>
      </c>
      <c r="F18856" t="s">
        <v>73467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11684</v>
      </c>
      <c r="N18856">
        <v>458</v>
      </c>
      <c r="O18856" t="s">
        <v>21</v>
      </c>
      <c r="P18856" t="s">
        <v>45</v>
      </c>
      <c r="Q18856" t="s">
        <v>189</v>
      </c>
    </row>
    <row r="18857" spans="1:17" hidden="1" x14ac:dyDescent="0.25">
      <c r="A18857" t="s">
        <v>73468</v>
      </c>
      <c r="B18857" t="s">
        <v>73469</v>
      </c>
      <c r="C18857" s="1" t="str">
        <f t="shared" si="2741"/>
        <v>21:0805</v>
      </c>
      <c r="D18857" s="1" t="str">
        <f t="shared" si="2740"/>
        <v>21:0226</v>
      </c>
      <c r="E18857" t="s">
        <v>73470</v>
      </c>
      <c r="F18857" t="s">
        <v>73471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11646</v>
      </c>
      <c r="N18857">
        <v>459</v>
      </c>
      <c r="O18857" t="s">
        <v>21</v>
      </c>
      <c r="P18857" t="s">
        <v>45</v>
      </c>
      <c r="Q18857" t="s">
        <v>149</v>
      </c>
    </row>
    <row r="18858" spans="1:17" hidden="1" x14ac:dyDescent="0.25">
      <c r="A18858" t="s">
        <v>73472</v>
      </c>
      <c r="B18858" t="s">
        <v>73473</v>
      </c>
      <c r="C18858" s="1" t="str">
        <f t="shared" si="2741"/>
        <v>21:0805</v>
      </c>
      <c r="D18858" s="1" t="str">
        <f>HYPERLINK("http://geochem.nrcan.gc.ca/cdogs/content/svy/svy210228_e.htm", "21:0228")</f>
        <v>21:0228</v>
      </c>
      <c r="E18858" t="s">
        <v>73474</v>
      </c>
      <c r="F18858" t="s">
        <v>73475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11651</v>
      </c>
      <c r="N18858">
        <v>460</v>
      </c>
      <c r="O18858" t="s">
        <v>21</v>
      </c>
      <c r="P18858" t="s">
        <v>356</v>
      </c>
      <c r="Q18858" t="s">
        <v>149</v>
      </c>
    </row>
    <row r="18859" spans="1:17" hidden="1" x14ac:dyDescent="0.25">
      <c r="A18859" t="s">
        <v>73476</v>
      </c>
      <c r="B18859" t="s">
        <v>73477</v>
      </c>
      <c r="C18859" s="1" t="str">
        <f t="shared" si="2741"/>
        <v>21:0805</v>
      </c>
      <c r="D18859" s="1" t="str">
        <f t="shared" ref="D18859:D18890" si="2742">HYPERLINK("http://geochem.nrcan.gc.ca/cdogs/content/svy/svy210226_e.htm", "21:0226")</f>
        <v>21:0226</v>
      </c>
      <c r="E18859" t="s">
        <v>73478</v>
      </c>
      <c r="F18859" t="s">
        <v>73479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11660</v>
      </c>
      <c r="N18859">
        <v>461</v>
      </c>
      <c r="O18859" t="s">
        <v>21</v>
      </c>
      <c r="P18859" t="s">
        <v>356</v>
      </c>
      <c r="Q18859" t="s">
        <v>149</v>
      </c>
    </row>
    <row r="18860" spans="1:17" hidden="1" x14ac:dyDescent="0.25">
      <c r="A18860" t="s">
        <v>73480</v>
      </c>
      <c r="B18860" t="s">
        <v>73481</v>
      </c>
      <c r="C18860" s="1" t="str">
        <f t="shared" si="2741"/>
        <v>21:0805</v>
      </c>
      <c r="D18860" s="1" t="str">
        <f t="shared" si="2742"/>
        <v>21:0226</v>
      </c>
      <c r="E18860" t="s">
        <v>73482</v>
      </c>
      <c r="F18860" t="s">
        <v>73483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11665</v>
      </c>
      <c r="N18860">
        <v>462</v>
      </c>
      <c r="O18860" t="s">
        <v>21</v>
      </c>
      <c r="P18860" t="s">
        <v>397</v>
      </c>
      <c r="Q18860" t="s">
        <v>143</v>
      </c>
    </row>
    <row r="18861" spans="1:17" hidden="1" x14ac:dyDescent="0.25">
      <c r="A18861" t="s">
        <v>73484</v>
      </c>
      <c r="B18861" t="s">
        <v>73485</v>
      </c>
      <c r="C18861" s="1" t="str">
        <f t="shared" si="2741"/>
        <v>21:0805</v>
      </c>
      <c r="D18861" s="1" t="str">
        <f t="shared" si="2742"/>
        <v>21:0226</v>
      </c>
      <c r="E18861" t="s">
        <v>73486</v>
      </c>
      <c r="F18861" t="s">
        <v>73487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11670</v>
      </c>
      <c r="N18861">
        <v>463</v>
      </c>
      <c r="O18861" t="s">
        <v>21</v>
      </c>
      <c r="P18861" t="s">
        <v>2212</v>
      </c>
      <c r="Q18861" t="s">
        <v>189</v>
      </c>
    </row>
    <row r="18862" spans="1:17" hidden="1" x14ac:dyDescent="0.25">
      <c r="A18862" t="s">
        <v>73488</v>
      </c>
      <c r="B18862" t="s">
        <v>73489</v>
      </c>
      <c r="C18862" s="1" t="str">
        <f t="shared" si="2741"/>
        <v>21:0805</v>
      </c>
      <c r="D18862" s="1" t="str">
        <f t="shared" si="2742"/>
        <v>21:0226</v>
      </c>
      <c r="E18862" t="s">
        <v>73490</v>
      </c>
      <c r="F18862" t="s">
        <v>73491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11675</v>
      </c>
      <c r="N18862">
        <v>464</v>
      </c>
      <c r="O18862" t="s">
        <v>21</v>
      </c>
      <c r="P18862" t="s">
        <v>658</v>
      </c>
      <c r="Q18862" t="s">
        <v>189</v>
      </c>
    </row>
    <row r="18863" spans="1:17" hidden="1" x14ac:dyDescent="0.25">
      <c r="A18863" t="s">
        <v>73492</v>
      </c>
      <c r="B18863" t="s">
        <v>73493</v>
      </c>
      <c r="C18863" s="1" t="str">
        <f t="shared" si="2741"/>
        <v>21:0805</v>
      </c>
      <c r="D18863" s="1" t="str">
        <f t="shared" si="2742"/>
        <v>21:0226</v>
      </c>
      <c r="E18863" t="s">
        <v>73494</v>
      </c>
      <c r="F18863" t="s">
        <v>73495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11689</v>
      </c>
      <c r="N18863">
        <v>465</v>
      </c>
      <c r="O18863" t="s">
        <v>21</v>
      </c>
      <c r="P18863" t="s">
        <v>1631</v>
      </c>
      <c r="Q18863" t="s">
        <v>149</v>
      </c>
    </row>
    <row r="18864" spans="1:17" hidden="1" x14ac:dyDescent="0.25">
      <c r="A18864" t="s">
        <v>73496</v>
      </c>
      <c r="B18864" t="s">
        <v>73497</v>
      </c>
      <c r="C18864" s="1" t="str">
        <f t="shared" si="2741"/>
        <v>21:0805</v>
      </c>
      <c r="D18864" s="1" t="str">
        <f t="shared" si="2742"/>
        <v>21:0226</v>
      </c>
      <c r="E18864" t="s">
        <v>73498</v>
      </c>
      <c r="F18864" t="s">
        <v>73499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11694</v>
      </c>
      <c r="N18864">
        <v>466</v>
      </c>
      <c r="O18864" t="s">
        <v>244</v>
      </c>
      <c r="P18864" t="s">
        <v>636</v>
      </c>
      <c r="Q18864" t="s">
        <v>52</v>
      </c>
    </row>
    <row r="18865" spans="1:17" hidden="1" x14ac:dyDescent="0.25">
      <c r="A18865" t="s">
        <v>73500</v>
      </c>
      <c r="B18865" t="s">
        <v>73501</v>
      </c>
      <c r="C18865" s="1" t="str">
        <f t="shared" si="2741"/>
        <v>21:0805</v>
      </c>
      <c r="D18865" s="1" t="str">
        <f t="shared" si="2742"/>
        <v>21:0226</v>
      </c>
      <c r="E18865" t="s">
        <v>73502</v>
      </c>
      <c r="F18865" t="s">
        <v>73503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11700</v>
      </c>
      <c r="N18865">
        <v>467</v>
      </c>
      <c r="O18865" t="s">
        <v>4378</v>
      </c>
      <c r="P18865" t="s">
        <v>1631</v>
      </c>
      <c r="Q18865" t="s">
        <v>149</v>
      </c>
    </row>
    <row r="18866" spans="1:17" hidden="1" x14ac:dyDescent="0.25">
      <c r="A18866" t="s">
        <v>73504</v>
      </c>
      <c r="B18866" t="s">
        <v>73505</v>
      </c>
      <c r="C18866" s="1" t="str">
        <f t="shared" si="2741"/>
        <v>21:0805</v>
      </c>
      <c r="D18866" s="1" t="str">
        <f t="shared" si="2742"/>
        <v>21:0226</v>
      </c>
      <c r="E18866" t="s">
        <v>73506</v>
      </c>
      <c r="F18866" t="s">
        <v>73507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11710</v>
      </c>
      <c r="N18866">
        <v>468</v>
      </c>
      <c r="O18866" t="s">
        <v>21</v>
      </c>
      <c r="P18866" t="s">
        <v>391</v>
      </c>
      <c r="Q18866" t="s">
        <v>71</v>
      </c>
    </row>
    <row r="18867" spans="1:17" hidden="1" x14ac:dyDescent="0.25">
      <c r="A18867" t="s">
        <v>73508</v>
      </c>
      <c r="B18867" t="s">
        <v>73509</v>
      </c>
      <c r="C18867" s="1" t="str">
        <f t="shared" si="2741"/>
        <v>21:0805</v>
      </c>
      <c r="D18867" s="1" t="str">
        <f t="shared" si="2742"/>
        <v>21:0226</v>
      </c>
      <c r="E18867" t="s">
        <v>73510</v>
      </c>
      <c r="F18867" t="s">
        <v>73511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11715</v>
      </c>
      <c r="N18867">
        <v>469</v>
      </c>
      <c r="O18867" t="s">
        <v>154</v>
      </c>
      <c r="P18867" t="s">
        <v>391</v>
      </c>
      <c r="Q18867" t="s">
        <v>149</v>
      </c>
    </row>
    <row r="18868" spans="1:17" hidden="1" x14ac:dyDescent="0.25">
      <c r="A18868" t="s">
        <v>73512</v>
      </c>
      <c r="B18868" t="s">
        <v>73513</v>
      </c>
      <c r="C18868" s="1" t="str">
        <f t="shared" si="2741"/>
        <v>21:0805</v>
      </c>
      <c r="D18868" s="1" t="str">
        <f t="shared" si="2742"/>
        <v>21:0226</v>
      </c>
      <c r="E18868" t="s">
        <v>73514</v>
      </c>
      <c r="F18868" t="s">
        <v>73515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11720</v>
      </c>
      <c r="N18868">
        <v>470</v>
      </c>
      <c r="O18868" t="s">
        <v>311</v>
      </c>
      <c r="P18868" t="s">
        <v>1598</v>
      </c>
      <c r="Q18868" t="s">
        <v>215</v>
      </c>
    </row>
    <row r="18869" spans="1:17" hidden="1" x14ac:dyDescent="0.25">
      <c r="A18869" t="s">
        <v>73516</v>
      </c>
      <c r="B18869" t="s">
        <v>73517</v>
      </c>
      <c r="C18869" s="1" t="str">
        <f t="shared" si="2741"/>
        <v>21:0805</v>
      </c>
      <c r="D18869" s="1" t="str">
        <f t="shared" si="2742"/>
        <v>21:0226</v>
      </c>
      <c r="E18869" t="s">
        <v>73518</v>
      </c>
      <c r="F18869" t="s">
        <v>73519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11725</v>
      </c>
      <c r="N18869">
        <v>471</v>
      </c>
      <c r="O18869" t="s">
        <v>21</v>
      </c>
      <c r="P18869" t="s">
        <v>2943</v>
      </c>
      <c r="Q18869" t="s">
        <v>215</v>
      </c>
    </row>
    <row r="18870" spans="1:17" hidden="1" x14ac:dyDescent="0.25">
      <c r="A18870" t="s">
        <v>73520</v>
      </c>
      <c r="B18870" t="s">
        <v>73521</v>
      </c>
      <c r="C18870" s="1" t="str">
        <f t="shared" si="2741"/>
        <v>21:0805</v>
      </c>
      <c r="D18870" s="1" t="str">
        <f t="shared" si="2742"/>
        <v>21:0226</v>
      </c>
      <c r="E18870" t="s">
        <v>73522</v>
      </c>
      <c r="F18870" t="s">
        <v>73523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11730</v>
      </c>
      <c r="N18870">
        <v>472</v>
      </c>
      <c r="O18870" t="s">
        <v>21</v>
      </c>
      <c r="P18870" t="s">
        <v>2943</v>
      </c>
      <c r="Q18870" t="s">
        <v>93</v>
      </c>
    </row>
    <row r="18871" spans="1:17" hidden="1" x14ac:dyDescent="0.25">
      <c r="A18871" t="s">
        <v>73524</v>
      </c>
      <c r="B18871" t="s">
        <v>73525</v>
      </c>
      <c r="C18871" s="1" t="str">
        <f t="shared" si="2741"/>
        <v>21:0805</v>
      </c>
      <c r="D18871" s="1" t="str">
        <f t="shared" si="2742"/>
        <v>21:0226</v>
      </c>
      <c r="E18871" t="s">
        <v>73526</v>
      </c>
      <c r="F18871" t="s">
        <v>73527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12803</v>
      </c>
      <c r="N18871">
        <v>473</v>
      </c>
      <c r="O18871" t="s">
        <v>21</v>
      </c>
      <c r="P18871" t="s">
        <v>1598</v>
      </c>
      <c r="Q18871" t="s">
        <v>88</v>
      </c>
    </row>
    <row r="18872" spans="1:17" hidden="1" x14ac:dyDescent="0.25">
      <c r="A18872" t="s">
        <v>73528</v>
      </c>
      <c r="B18872" t="s">
        <v>73529</v>
      </c>
      <c r="C18872" s="1" t="str">
        <f t="shared" si="2741"/>
        <v>21:0805</v>
      </c>
      <c r="D18872" s="1" t="str">
        <f t="shared" si="2742"/>
        <v>21:0226</v>
      </c>
      <c r="E18872" t="s">
        <v>73530</v>
      </c>
      <c r="F18872" t="s">
        <v>73531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11641</v>
      </c>
      <c r="N18872">
        <v>474</v>
      </c>
      <c r="O18872" t="s">
        <v>21</v>
      </c>
      <c r="P18872" t="s">
        <v>1598</v>
      </c>
      <c r="Q18872" t="s">
        <v>215</v>
      </c>
    </row>
    <row r="18873" spans="1:17" hidden="1" x14ac:dyDescent="0.25">
      <c r="A18873" t="s">
        <v>73532</v>
      </c>
      <c r="B18873" t="s">
        <v>73533</v>
      </c>
      <c r="C18873" s="1" t="str">
        <f t="shared" si="2741"/>
        <v>21:0805</v>
      </c>
      <c r="D18873" s="1" t="str">
        <f t="shared" si="2742"/>
        <v>21:0226</v>
      </c>
      <c r="E18873" t="s">
        <v>73534</v>
      </c>
      <c r="F18873" t="s">
        <v>73535</v>
      </c>
      <c r="H18873">
        <v>46.216046400000003</v>
      </c>
      <c r="I18873">
        <v>-67.006641599999995</v>
      </c>
      <c r="J18873" s="1" t="str">
        <f t="shared" ref="J18873:J18936" si="2743">HYPERLINK("http://geochem.nrcan.gc.ca/cdogs/content/kwd/kwd020018_e.htm", "Fluid (stream)")</f>
        <v>Fluid (stream)</v>
      </c>
      <c r="K18873" s="1" t="str">
        <f t="shared" ref="K18873:K18936" si="2744">HYPERLINK("http://geochem.nrcan.gc.ca/cdogs/content/kwd/kwd080007_e.htm", "Untreated Water")</f>
        <v>Untreated Water</v>
      </c>
      <c r="L18873">
        <v>69</v>
      </c>
      <c r="M18873" t="s">
        <v>11646</v>
      </c>
      <c r="N18873">
        <v>475</v>
      </c>
      <c r="O18873" t="s">
        <v>220</v>
      </c>
      <c r="P18873" t="s">
        <v>636</v>
      </c>
      <c r="Q18873" t="s">
        <v>52</v>
      </c>
    </row>
    <row r="18874" spans="1:17" hidden="1" x14ac:dyDescent="0.25">
      <c r="A18874" t="s">
        <v>73536</v>
      </c>
      <c r="B18874" t="s">
        <v>73537</v>
      </c>
      <c r="C18874" s="1" t="str">
        <f t="shared" si="2741"/>
        <v>21:0805</v>
      </c>
      <c r="D18874" s="1" t="str">
        <f t="shared" si="2742"/>
        <v>21:0226</v>
      </c>
      <c r="E18874" t="s">
        <v>73538</v>
      </c>
      <c r="F18874" t="s">
        <v>73539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11680</v>
      </c>
      <c r="N18874">
        <v>476</v>
      </c>
      <c r="O18874" t="s">
        <v>551</v>
      </c>
      <c r="P18874" t="s">
        <v>391</v>
      </c>
      <c r="Q18874" t="s">
        <v>93</v>
      </c>
    </row>
    <row r="18875" spans="1:17" hidden="1" x14ac:dyDescent="0.25">
      <c r="A18875" t="s">
        <v>73540</v>
      </c>
      <c r="B18875" t="s">
        <v>73541</v>
      </c>
      <c r="C18875" s="1" t="str">
        <f t="shared" si="2741"/>
        <v>21:0805</v>
      </c>
      <c r="D18875" s="1" t="str">
        <f t="shared" si="2742"/>
        <v>21:0226</v>
      </c>
      <c r="E18875" t="s">
        <v>73538</v>
      </c>
      <c r="F18875" t="s">
        <v>73542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11684</v>
      </c>
      <c r="N18875">
        <v>477</v>
      </c>
      <c r="O18875" t="s">
        <v>10120</v>
      </c>
      <c r="P18875" t="s">
        <v>2943</v>
      </c>
      <c r="Q18875" t="s">
        <v>71</v>
      </c>
    </row>
    <row r="18876" spans="1:17" hidden="1" x14ac:dyDescent="0.25">
      <c r="A18876" t="s">
        <v>73543</v>
      </c>
      <c r="B18876" t="s">
        <v>73544</v>
      </c>
      <c r="C18876" s="1" t="str">
        <f t="shared" si="2741"/>
        <v>21:0805</v>
      </c>
      <c r="D18876" s="1" t="str">
        <f t="shared" si="2742"/>
        <v>21:0226</v>
      </c>
      <c r="E18876" t="s">
        <v>73545</v>
      </c>
      <c r="F18876" t="s">
        <v>73546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11651</v>
      </c>
      <c r="N18876">
        <v>478</v>
      </c>
      <c r="O18876" t="s">
        <v>10120</v>
      </c>
      <c r="P18876" t="s">
        <v>1515</v>
      </c>
      <c r="Q18876" t="s">
        <v>215</v>
      </c>
    </row>
    <row r="18877" spans="1:17" hidden="1" x14ac:dyDescent="0.25">
      <c r="A18877" t="s">
        <v>73547</v>
      </c>
      <c r="B18877" t="s">
        <v>73548</v>
      </c>
      <c r="C18877" s="1" t="str">
        <f t="shared" si="2741"/>
        <v>21:0805</v>
      </c>
      <c r="D18877" s="1" t="str">
        <f t="shared" si="2742"/>
        <v>21:0226</v>
      </c>
      <c r="E18877" t="s">
        <v>73549</v>
      </c>
      <c r="F18877" t="s">
        <v>73550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11660</v>
      </c>
      <c r="N18877">
        <v>479</v>
      </c>
      <c r="O18877" t="s">
        <v>21</v>
      </c>
      <c r="P18877" t="s">
        <v>2943</v>
      </c>
      <c r="Q18877" t="s">
        <v>215</v>
      </c>
    </row>
    <row r="18878" spans="1:17" hidden="1" x14ac:dyDescent="0.25">
      <c r="A18878" t="s">
        <v>73551</v>
      </c>
      <c r="B18878" t="s">
        <v>73552</v>
      </c>
      <c r="C18878" s="1" t="str">
        <f t="shared" si="2741"/>
        <v>21:0805</v>
      </c>
      <c r="D18878" s="1" t="str">
        <f t="shared" si="2742"/>
        <v>21:0226</v>
      </c>
      <c r="E18878" t="s">
        <v>73553</v>
      </c>
      <c r="F18878" t="s">
        <v>73554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11665</v>
      </c>
      <c r="N18878">
        <v>480</v>
      </c>
      <c r="O18878" t="s">
        <v>21</v>
      </c>
      <c r="P18878" t="s">
        <v>658</v>
      </c>
      <c r="Q18878" t="s">
        <v>189</v>
      </c>
    </row>
    <row r="18879" spans="1:17" hidden="1" x14ac:dyDescent="0.25">
      <c r="A18879" t="s">
        <v>73555</v>
      </c>
      <c r="B18879" t="s">
        <v>73556</v>
      </c>
      <c r="C18879" s="1" t="str">
        <f t="shared" si="2741"/>
        <v>21:0805</v>
      </c>
      <c r="D18879" s="1" t="str">
        <f t="shared" si="2742"/>
        <v>21:0226</v>
      </c>
      <c r="E18879" t="s">
        <v>73557</v>
      </c>
      <c r="F18879" t="s">
        <v>73558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11670</v>
      </c>
      <c r="N18879">
        <v>481</v>
      </c>
      <c r="O18879" t="s">
        <v>76</v>
      </c>
      <c r="P18879" t="s">
        <v>3107</v>
      </c>
      <c r="Q18879" t="s">
        <v>52</v>
      </c>
    </row>
    <row r="18880" spans="1:17" hidden="1" x14ac:dyDescent="0.25">
      <c r="A18880" t="s">
        <v>73559</v>
      </c>
      <c r="B18880" t="s">
        <v>73560</v>
      </c>
      <c r="C18880" s="1" t="str">
        <f t="shared" si="2741"/>
        <v>21:0805</v>
      </c>
      <c r="D18880" s="1" t="str">
        <f t="shared" si="2742"/>
        <v>21:0226</v>
      </c>
      <c r="E18880" t="s">
        <v>73561</v>
      </c>
      <c r="F18880" t="s">
        <v>73562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11675</v>
      </c>
      <c r="N18880">
        <v>482</v>
      </c>
      <c r="O18880" t="s">
        <v>220</v>
      </c>
      <c r="P18880" t="s">
        <v>1598</v>
      </c>
      <c r="Q18880" t="s">
        <v>215</v>
      </c>
    </row>
    <row r="18881" spans="1:17" hidden="1" x14ac:dyDescent="0.25">
      <c r="A18881" t="s">
        <v>73563</v>
      </c>
      <c r="B18881" t="s">
        <v>73564</v>
      </c>
      <c r="C18881" s="1" t="str">
        <f t="shared" si="2741"/>
        <v>21:0805</v>
      </c>
      <c r="D18881" s="1" t="str">
        <f t="shared" si="2742"/>
        <v>21:0226</v>
      </c>
      <c r="E18881" t="s">
        <v>73565</v>
      </c>
      <c r="F18881" t="s">
        <v>73566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11689</v>
      </c>
      <c r="N18881">
        <v>483</v>
      </c>
      <c r="O18881" t="s">
        <v>551</v>
      </c>
      <c r="P18881" t="s">
        <v>636</v>
      </c>
      <c r="Q18881" t="s">
        <v>171</v>
      </c>
    </row>
    <row r="18882" spans="1:17" hidden="1" x14ac:dyDescent="0.25">
      <c r="A18882" t="s">
        <v>73567</v>
      </c>
      <c r="B18882" t="s">
        <v>73568</v>
      </c>
      <c r="C18882" s="1" t="str">
        <f t="shared" si="2741"/>
        <v>21:0805</v>
      </c>
      <c r="D18882" s="1" t="str">
        <f t="shared" si="2742"/>
        <v>21:0226</v>
      </c>
      <c r="E18882" t="s">
        <v>73569</v>
      </c>
      <c r="F18882" t="s">
        <v>73570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11694</v>
      </c>
      <c r="N18882">
        <v>484</v>
      </c>
      <c r="O18882" t="s">
        <v>244</v>
      </c>
      <c r="P18882" t="s">
        <v>631</v>
      </c>
      <c r="Q18882" t="s">
        <v>88</v>
      </c>
    </row>
    <row r="18883" spans="1:17" hidden="1" x14ac:dyDescent="0.25">
      <c r="A18883" t="s">
        <v>73571</v>
      </c>
      <c r="B18883" t="s">
        <v>73572</v>
      </c>
      <c r="C18883" s="1" t="str">
        <f t="shared" si="2741"/>
        <v>21:0805</v>
      </c>
      <c r="D18883" s="1" t="str">
        <f t="shared" si="2742"/>
        <v>21:0226</v>
      </c>
      <c r="E18883" t="s">
        <v>73573</v>
      </c>
      <c r="F18883" t="s">
        <v>73574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11700</v>
      </c>
      <c r="N18883">
        <v>485</v>
      </c>
      <c r="O18883" t="s">
        <v>21</v>
      </c>
      <c r="P18883" t="s">
        <v>1515</v>
      </c>
      <c r="Q18883" t="s">
        <v>149</v>
      </c>
    </row>
    <row r="18884" spans="1:17" hidden="1" x14ac:dyDescent="0.25">
      <c r="A18884" t="s">
        <v>73575</v>
      </c>
      <c r="B18884" t="s">
        <v>73576</v>
      </c>
      <c r="C18884" s="1" t="str">
        <f t="shared" si="2741"/>
        <v>21:0805</v>
      </c>
      <c r="D18884" s="1" t="str">
        <f t="shared" si="2742"/>
        <v>21:0226</v>
      </c>
      <c r="E18884" t="s">
        <v>73577</v>
      </c>
      <c r="F18884" t="s">
        <v>73578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11710</v>
      </c>
      <c r="N18884">
        <v>486</v>
      </c>
      <c r="O18884" t="s">
        <v>21</v>
      </c>
      <c r="P18884" t="s">
        <v>2212</v>
      </c>
      <c r="Q18884" t="s">
        <v>52</v>
      </c>
    </row>
    <row r="18885" spans="1:17" hidden="1" x14ac:dyDescent="0.25">
      <c r="A18885" t="s">
        <v>73579</v>
      </c>
      <c r="B18885" t="s">
        <v>73580</v>
      </c>
      <c r="C18885" s="1" t="str">
        <f t="shared" si="2741"/>
        <v>21:0805</v>
      </c>
      <c r="D18885" s="1" t="str">
        <f t="shared" si="2742"/>
        <v>21:0226</v>
      </c>
      <c r="E18885" t="s">
        <v>73581</v>
      </c>
      <c r="F18885" t="s">
        <v>73582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11715</v>
      </c>
      <c r="N18885">
        <v>487</v>
      </c>
      <c r="O18885" t="s">
        <v>21</v>
      </c>
      <c r="P18885" t="s">
        <v>397</v>
      </c>
      <c r="Q18885" t="s">
        <v>88</v>
      </c>
    </row>
    <row r="18886" spans="1:17" hidden="1" x14ac:dyDescent="0.25">
      <c r="A18886" t="s">
        <v>73583</v>
      </c>
      <c r="B18886" t="s">
        <v>73584</v>
      </c>
      <c r="C18886" s="1" t="str">
        <f t="shared" si="2741"/>
        <v>21:0805</v>
      </c>
      <c r="D18886" s="1" t="str">
        <f t="shared" si="2742"/>
        <v>21:0226</v>
      </c>
      <c r="E18886" t="s">
        <v>73585</v>
      </c>
      <c r="F18886" t="s">
        <v>73586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11720</v>
      </c>
      <c r="N18886">
        <v>488</v>
      </c>
      <c r="O18886" t="s">
        <v>21</v>
      </c>
      <c r="P18886" t="s">
        <v>2212</v>
      </c>
      <c r="Q18886" t="s">
        <v>52</v>
      </c>
    </row>
    <row r="18887" spans="1:17" hidden="1" x14ac:dyDescent="0.25">
      <c r="A18887" t="s">
        <v>73587</v>
      </c>
      <c r="B18887" t="s">
        <v>73588</v>
      </c>
      <c r="C18887" s="1" t="str">
        <f t="shared" si="2741"/>
        <v>21:0805</v>
      </c>
      <c r="D18887" s="1" t="str">
        <f t="shared" si="2742"/>
        <v>21:0226</v>
      </c>
      <c r="E18887" t="s">
        <v>73589</v>
      </c>
      <c r="F18887" t="s">
        <v>73590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11725</v>
      </c>
      <c r="N18887">
        <v>489</v>
      </c>
      <c r="O18887" t="s">
        <v>244</v>
      </c>
      <c r="P18887" t="s">
        <v>2212</v>
      </c>
      <c r="Q18887" t="s">
        <v>52</v>
      </c>
    </row>
    <row r="18888" spans="1:17" hidden="1" x14ac:dyDescent="0.25">
      <c r="A18888" t="s">
        <v>73591</v>
      </c>
      <c r="B18888" t="s">
        <v>73592</v>
      </c>
      <c r="C18888" s="1" t="str">
        <f t="shared" si="2741"/>
        <v>21:0805</v>
      </c>
      <c r="D18888" s="1" t="str">
        <f t="shared" si="2742"/>
        <v>21:0226</v>
      </c>
      <c r="E18888" t="s">
        <v>73593</v>
      </c>
      <c r="F18888" t="s">
        <v>73594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11730</v>
      </c>
      <c r="N18888">
        <v>490</v>
      </c>
      <c r="O18888" t="s">
        <v>154</v>
      </c>
      <c r="P18888" t="s">
        <v>2212</v>
      </c>
      <c r="Q18888" t="s">
        <v>88</v>
      </c>
    </row>
    <row r="18889" spans="1:17" hidden="1" x14ac:dyDescent="0.25">
      <c r="A18889" t="s">
        <v>73595</v>
      </c>
      <c r="B18889" t="s">
        <v>73596</v>
      </c>
      <c r="C18889" s="1" t="str">
        <f t="shared" si="2741"/>
        <v>21:0805</v>
      </c>
      <c r="D18889" s="1" t="str">
        <f t="shared" si="2742"/>
        <v>21:0226</v>
      </c>
      <c r="E18889" t="s">
        <v>73597</v>
      </c>
      <c r="F18889" t="s">
        <v>73598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12803</v>
      </c>
      <c r="N18889">
        <v>491</v>
      </c>
      <c r="O18889" t="s">
        <v>21</v>
      </c>
      <c r="P18889" t="s">
        <v>583</v>
      </c>
      <c r="Q18889" t="s">
        <v>52</v>
      </c>
    </row>
    <row r="18890" spans="1:17" hidden="1" x14ac:dyDescent="0.25">
      <c r="A18890" t="s">
        <v>73599</v>
      </c>
      <c r="B18890" t="s">
        <v>73600</v>
      </c>
      <c r="C18890" s="1" t="str">
        <f t="shared" si="2741"/>
        <v>21:0805</v>
      </c>
      <c r="D18890" s="1" t="str">
        <f t="shared" si="2742"/>
        <v>21:0226</v>
      </c>
      <c r="E18890" t="s">
        <v>73601</v>
      </c>
      <c r="F18890" t="s">
        <v>73602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11641</v>
      </c>
      <c r="N18890">
        <v>492</v>
      </c>
      <c r="O18890" t="s">
        <v>21</v>
      </c>
      <c r="P18890" t="s">
        <v>1631</v>
      </c>
      <c r="Q18890" t="s">
        <v>46</v>
      </c>
    </row>
    <row r="18891" spans="1:17" hidden="1" x14ac:dyDescent="0.25">
      <c r="A18891" t="s">
        <v>73603</v>
      </c>
      <c r="B18891" t="s">
        <v>73604</v>
      </c>
      <c r="C18891" s="1" t="str">
        <f t="shared" si="2741"/>
        <v>21:0805</v>
      </c>
      <c r="D18891" s="1" t="str">
        <f t="shared" ref="D18891:D18922" si="2745">HYPERLINK("http://geochem.nrcan.gc.ca/cdogs/content/svy/svy210226_e.htm", "21:0226")</f>
        <v>21:0226</v>
      </c>
      <c r="E18891" t="s">
        <v>73605</v>
      </c>
      <c r="F18891" t="s">
        <v>73606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11680</v>
      </c>
      <c r="N18891">
        <v>493</v>
      </c>
      <c r="O18891" t="s">
        <v>21</v>
      </c>
      <c r="P18891" t="s">
        <v>1515</v>
      </c>
      <c r="Q18891" t="s">
        <v>29</v>
      </c>
    </row>
    <row r="18892" spans="1:17" hidden="1" x14ac:dyDescent="0.25">
      <c r="A18892" t="s">
        <v>73607</v>
      </c>
      <c r="B18892" t="s">
        <v>73608</v>
      </c>
      <c r="C18892" s="1" t="str">
        <f t="shared" si="2741"/>
        <v>21:0805</v>
      </c>
      <c r="D18892" s="1" t="str">
        <f t="shared" si="2745"/>
        <v>21:0226</v>
      </c>
      <c r="E18892" t="s">
        <v>73605</v>
      </c>
      <c r="F18892" t="s">
        <v>73609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11684</v>
      </c>
      <c r="N18892">
        <v>494</v>
      </c>
      <c r="O18892" t="s">
        <v>21</v>
      </c>
      <c r="P18892" t="s">
        <v>397</v>
      </c>
      <c r="Q18892" t="s">
        <v>29</v>
      </c>
    </row>
    <row r="18893" spans="1:17" hidden="1" x14ac:dyDescent="0.25">
      <c r="A18893" t="s">
        <v>73610</v>
      </c>
      <c r="B18893" t="s">
        <v>73611</v>
      </c>
      <c r="C18893" s="1" t="str">
        <f t="shared" si="2741"/>
        <v>21:0805</v>
      </c>
      <c r="D18893" s="1" t="str">
        <f t="shared" si="2745"/>
        <v>21:0226</v>
      </c>
      <c r="E18893" t="s">
        <v>73612</v>
      </c>
      <c r="F18893" t="s">
        <v>73613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11646</v>
      </c>
      <c r="N18893">
        <v>495</v>
      </c>
      <c r="O18893" t="s">
        <v>311</v>
      </c>
      <c r="P18893" t="s">
        <v>2943</v>
      </c>
      <c r="Q18893" t="s">
        <v>35</v>
      </c>
    </row>
    <row r="18894" spans="1:17" hidden="1" x14ac:dyDescent="0.25">
      <c r="A18894" t="s">
        <v>73614</v>
      </c>
      <c r="B18894" t="s">
        <v>73615</v>
      </c>
      <c r="C18894" s="1" t="str">
        <f t="shared" si="2741"/>
        <v>21:0805</v>
      </c>
      <c r="D18894" s="1" t="str">
        <f t="shared" si="2745"/>
        <v>21:0226</v>
      </c>
      <c r="E18894" t="s">
        <v>73616</v>
      </c>
      <c r="F18894" t="s">
        <v>73617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11651</v>
      </c>
      <c r="N18894">
        <v>496</v>
      </c>
      <c r="O18894" t="s">
        <v>21</v>
      </c>
      <c r="P18894" t="s">
        <v>1515</v>
      </c>
      <c r="Q18894" t="s">
        <v>46</v>
      </c>
    </row>
    <row r="18895" spans="1:17" hidden="1" x14ac:dyDescent="0.25">
      <c r="A18895" t="s">
        <v>73618</v>
      </c>
      <c r="B18895" t="s">
        <v>73619</v>
      </c>
      <c r="C18895" s="1" t="str">
        <f t="shared" si="2741"/>
        <v>21:0805</v>
      </c>
      <c r="D18895" s="1" t="str">
        <f t="shared" si="2745"/>
        <v>21:0226</v>
      </c>
      <c r="E18895" t="s">
        <v>73620</v>
      </c>
      <c r="F18895" t="s">
        <v>73621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11660</v>
      </c>
      <c r="N18895">
        <v>497</v>
      </c>
      <c r="O18895" t="s">
        <v>108</v>
      </c>
      <c r="P18895" t="s">
        <v>108</v>
      </c>
      <c r="Q18895" t="s">
        <v>108</v>
      </c>
    </row>
    <row r="18896" spans="1:17" hidden="1" x14ac:dyDescent="0.25">
      <c r="A18896" t="s">
        <v>73622</v>
      </c>
      <c r="B18896" t="s">
        <v>73623</v>
      </c>
      <c r="C18896" s="1" t="str">
        <f t="shared" si="2741"/>
        <v>21:0805</v>
      </c>
      <c r="D18896" s="1" t="str">
        <f t="shared" si="2745"/>
        <v>21:0226</v>
      </c>
      <c r="E18896" t="s">
        <v>73624</v>
      </c>
      <c r="F18896" t="s">
        <v>73625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11665</v>
      </c>
      <c r="N18896">
        <v>498</v>
      </c>
      <c r="O18896" t="s">
        <v>21</v>
      </c>
      <c r="P18896" t="s">
        <v>397</v>
      </c>
      <c r="Q18896" t="s">
        <v>23</v>
      </c>
    </row>
    <row r="18897" spans="1:17" hidden="1" x14ac:dyDescent="0.25">
      <c r="A18897" t="s">
        <v>73626</v>
      </c>
      <c r="B18897" t="s">
        <v>73627</v>
      </c>
      <c r="C18897" s="1" t="str">
        <f t="shared" si="2741"/>
        <v>21:0805</v>
      </c>
      <c r="D18897" s="1" t="str">
        <f t="shared" si="2745"/>
        <v>21:0226</v>
      </c>
      <c r="E18897" t="s">
        <v>73628</v>
      </c>
      <c r="F18897" t="s">
        <v>73629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11670</v>
      </c>
      <c r="N18897">
        <v>499</v>
      </c>
      <c r="O18897" t="s">
        <v>76</v>
      </c>
      <c r="P18897" t="s">
        <v>397</v>
      </c>
      <c r="Q18897" t="s">
        <v>29</v>
      </c>
    </row>
    <row r="18898" spans="1:17" hidden="1" x14ac:dyDescent="0.25">
      <c r="A18898" t="s">
        <v>73630</v>
      </c>
      <c r="B18898" t="s">
        <v>73631</v>
      </c>
      <c r="C18898" s="1" t="str">
        <f t="shared" si="2741"/>
        <v>21:0805</v>
      </c>
      <c r="D18898" s="1" t="str">
        <f t="shared" si="2745"/>
        <v>21:0226</v>
      </c>
      <c r="E18898" t="s">
        <v>73632</v>
      </c>
      <c r="F18898" t="s">
        <v>73633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11675</v>
      </c>
      <c r="N18898">
        <v>500</v>
      </c>
      <c r="O18898" t="s">
        <v>21</v>
      </c>
      <c r="P18898" t="s">
        <v>2212</v>
      </c>
      <c r="Q18898" t="s">
        <v>23</v>
      </c>
    </row>
    <row r="18899" spans="1:17" hidden="1" x14ac:dyDescent="0.25">
      <c r="A18899" t="s">
        <v>73634</v>
      </c>
      <c r="B18899" t="s">
        <v>73635</v>
      </c>
      <c r="C18899" s="1" t="str">
        <f t="shared" si="2741"/>
        <v>21:0805</v>
      </c>
      <c r="D18899" s="1" t="str">
        <f t="shared" si="2745"/>
        <v>21:0226</v>
      </c>
      <c r="E18899" t="s">
        <v>73636</v>
      </c>
      <c r="F18899" t="s">
        <v>73637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11689</v>
      </c>
      <c r="N18899">
        <v>501</v>
      </c>
      <c r="O18899" t="s">
        <v>21</v>
      </c>
      <c r="P18899" t="s">
        <v>2212</v>
      </c>
      <c r="Q18899" t="s">
        <v>59</v>
      </c>
    </row>
    <row r="18900" spans="1:17" hidden="1" x14ac:dyDescent="0.25">
      <c r="A18900" t="s">
        <v>73638</v>
      </c>
      <c r="B18900" t="s">
        <v>73639</v>
      </c>
      <c r="C18900" s="1" t="str">
        <f t="shared" si="2741"/>
        <v>21:0805</v>
      </c>
      <c r="D18900" s="1" t="str">
        <f t="shared" si="2745"/>
        <v>21:0226</v>
      </c>
      <c r="E18900" t="s">
        <v>73640</v>
      </c>
      <c r="F18900" t="s">
        <v>73641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11694</v>
      </c>
      <c r="N18900">
        <v>502</v>
      </c>
      <c r="O18900" t="s">
        <v>158</v>
      </c>
      <c r="P18900" t="s">
        <v>397</v>
      </c>
      <c r="Q18900" t="s">
        <v>23</v>
      </c>
    </row>
    <row r="18901" spans="1:17" hidden="1" x14ac:dyDescent="0.25">
      <c r="A18901" t="s">
        <v>73642</v>
      </c>
      <c r="B18901" t="s">
        <v>73643</v>
      </c>
      <c r="C18901" s="1" t="str">
        <f t="shared" si="2741"/>
        <v>21:0805</v>
      </c>
      <c r="D18901" s="1" t="str">
        <f t="shared" si="2745"/>
        <v>21:0226</v>
      </c>
      <c r="E18901" t="s">
        <v>73644</v>
      </c>
      <c r="F18901" t="s">
        <v>73645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11700</v>
      </c>
      <c r="N18901">
        <v>503</v>
      </c>
      <c r="O18901" t="s">
        <v>3419</v>
      </c>
      <c r="P18901" t="s">
        <v>391</v>
      </c>
      <c r="Q18901" t="s">
        <v>46</v>
      </c>
    </row>
    <row r="18902" spans="1:17" hidden="1" x14ac:dyDescent="0.25">
      <c r="A18902" t="s">
        <v>73646</v>
      </c>
      <c r="B18902" t="s">
        <v>73647</v>
      </c>
      <c r="C18902" s="1" t="str">
        <f t="shared" si="2741"/>
        <v>21:0805</v>
      </c>
      <c r="D18902" s="1" t="str">
        <f t="shared" si="2745"/>
        <v>21:0226</v>
      </c>
      <c r="E18902" t="s">
        <v>73648</v>
      </c>
      <c r="F18902" t="s">
        <v>73649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11710</v>
      </c>
      <c r="N18902">
        <v>504</v>
      </c>
      <c r="O18902" t="s">
        <v>3419</v>
      </c>
      <c r="P18902" t="s">
        <v>636</v>
      </c>
      <c r="Q18902" t="s">
        <v>103</v>
      </c>
    </row>
    <row r="18903" spans="1:17" hidden="1" x14ac:dyDescent="0.25">
      <c r="A18903" t="s">
        <v>73650</v>
      </c>
      <c r="B18903" t="s">
        <v>73651</v>
      </c>
      <c r="C18903" s="1" t="str">
        <f t="shared" si="2741"/>
        <v>21:0805</v>
      </c>
      <c r="D18903" s="1" t="str">
        <f t="shared" si="2745"/>
        <v>21:0226</v>
      </c>
      <c r="E18903" t="s">
        <v>73652</v>
      </c>
      <c r="F18903" t="s">
        <v>73653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11715</v>
      </c>
      <c r="N18903">
        <v>505</v>
      </c>
      <c r="O18903" t="s">
        <v>1818</v>
      </c>
      <c r="P18903" t="s">
        <v>1631</v>
      </c>
      <c r="Q18903" t="s">
        <v>46</v>
      </c>
    </row>
    <row r="18904" spans="1:17" hidden="1" x14ac:dyDescent="0.25">
      <c r="A18904" t="s">
        <v>73654</v>
      </c>
      <c r="B18904" t="s">
        <v>73655</v>
      </c>
      <c r="C18904" s="1" t="str">
        <f t="shared" si="2741"/>
        <v>21:0805</v>
      </c>
      <c r="D18904" s="1" t="str">
        <f t="shared" si="2745"/>
        <v>21:0226</v>
      </c>
      <c r="E18904" t="s">
        <v>73656</v>
      </c>
      <c r="F18904" t="s">
        <v>73657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11720</v>
      </c>
      <c r="N18904">
        <v>506</v>
      </c>
      <c r="O18904" t="s">
        <v>1818</v>
      </c>
      <c r="P18904" t="s">
        <v>658</v>
      </c>
      <c r="Q18904" t="s">
        <v>46</v>
      </c>
    </row>
    <row r="18905" spans="1:17" hidden="1" x14ac:dyDescent="0.25">
      <c r="A18905" t="s">
        <v>73658</v>
      </c>
      <c r="B18905" t="s">
        <v>73659</v>
      </c>
      <c r="C18905" s="1" t="str">
        <f t="shared" si="2741"/>
        <v>21:0805</v>
      </c>
      <c r="D18905" s="1" t="str">
        <f t="shared" si="2745"/>
        <v>21:0226</v>
      </c>
      <c r="E18905" t="s">
        <v>73660</v>
      </c>
      <c r="F18905" t="s">
        <v>73661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11725</v>
      </c>
      <c r="N18905">
        <v>507</v>
      </c>
      <c r="O18905" t="s">
        <v>21</v>
      </c>
      <c r="P18905" t="s">
        <v>636</v>
      </c>
      <c r="Q18905" t="s">
        <v>35</v>
      </c>
    </row>
    <row r="18906" spans="1:17" hidden="1" x14ac:dyDescent="0.25">
      <c r="A18906" t="s">
        <v>73662</v>
      </c>
      <c r="B18906" t="s">
        <v>73663</v>
      </c>
      <c r="C18906" s="1" t="str">
        <f t="shared" si="2741"/>
        <v>21:0805</v>
      </c>
      <c r="D18906" s="1" t="str">
        <f t="shared" si="2745"/>
        <v>21:0226</v>
      </c>
      <c r="E18906" t="s">
        <v>73664</v>
      </c>
      <c r="F18906" t="s">
        <v>73665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11730</v>
      </c>
      <c r="N18906">
        <v>508</v>
      </c>
      <c r="O18906" t="s">
        <v>21</v>
      </c>
      <c r="P18906" t="s">
        <v>391</v>
      </c>
      <c r="Q18906" t="s">
        <v>392</v>
      </c>
    </row>
    <row r="18907" spans="1:17" hidden="1" x14ac:dyDescent="0.25">
      <c r="A18907" t="s">
        <v>73666</v>
      </c>
      <c r="B18907" t="s">
        <v>73667</v>
      </c>
      <c r="C18907" s="1" t="str">
        <f t="shared" si="2741"/>
        <v>21:0805</v>
      </c>
      <c r="D18907" s="1" t="str">
        <f t="shared" si="2745"/>
        <v>21:0226</v>
      </c>
      <c r="E18907" t="s">
        <v>73668</v>
      </c>
      <c r="F18907" t="s">
        <v>73669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12803</v>
      </c>
      <c r="N18907">
        <v>509</v>
      </c>
      <c r="O18907" t="s">
        <v>21</v>
      </c>
      <c r="P18907" t="s">
        <v>2943</v>
      </c>
      <c r="Q18907" t="s">
        <v>88</v>
      </c>
    </row>
    <row r="18908" spans="1:17" hidden="1" x14ac:dyDescent="0.25">
      <c r="A18908" t="s">
        <v>73670</v>
      </c>
      <c r="B18908" t="s">
        <v>73671</v>
      </c>
      <c r="C18908" s="1" t="str">
        <f t="shared" si="2741"/>
        <v>21:0805</v>
      </c>
      <c r="D18908" s="1" t="str">
        <f t="shared" si="2745"/>
        <v>21:0226</v>
      </c>
      <c r="E18908" t="s">
        <v>73672</v>
      </c>
      <c r="F18908" t="s">
        <v>73673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11641</v>
      </c>
      <c r="N18908">
        <v>510</v>
      </c>
      <c r="O18908" t="s">
        <v>21</v>
      </c>
      <c r="P18908" t="s">
        <v>356</v>
      </c>
      <c r="Q18908" t="s">
        <v>149</v>
      </c>
    </row>
    <row r="18909" spans="1:17" hidden="1" x14ac:dyDescent="0.25">
      <c r="A18909" t="s">
        <v>73674</v>
      </c>
      <c r="B18909" t="s">
        <v>73675</v>
      </c>
      <c r="C18909" s="1" t="str">
        <f t="shared" si="2741"/>
        <v>21:0805</v>
      </c>
      <c r="D18909" s="1" t="str">
        <f t="shared" si="2745"/>
        <v>21:0226</v>
      </c>
      <c r="E18909" t="s">
        <v>73676</v>
      </c>
      <c r="F18909" t="s">
        <v>73677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11646</v>
      </c>
      <c r="N18909">
        <v>511</v>
      </c>
      <c r="O18909" t="s">
        <v>21</v>
      </c>
      <c r="P18909" t="s">
        <v>356</v>
      </c>
      <c r="Q18909" t="s">
        <v>52</v>
      </c>
    </row>
    <row r="18910" spans="1:17" hidden="1" x14ac:dyDescent="0.25">
      <c r="A18910" t="s">
        <v>73678</v>
      </c>
      <c r="B18910" t="s">
        <v>73679</v>
      </c>
      <c r="C18910" s="1" t="str">
        <f t="shared" si="2741"/>
        <v>21:0805</v>
      </c>
      <c r="D18910" s="1" t="str">
        <f t="shared" si="2745"/>
        <v>21:0226</v>
      </c>
      <c r="E18910" t="s">
        <v>73680</v>
      </c>
      <c r="F18910" t="s">
        <v>73681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11651</v>
      </c>
      <c r="N18910">
        <v>512</v>
      </c>
      <c r="O18910" t="s">
        <v>21</v>
      </c>
      <c r="P18910" t="s">
        <v>356</v>
      </c>
      <c r="Q18910" t="s">
        <v>52</v>
      </c>
    </row>
    <row r="18911" spans="1:17" hidden="1" x14ac:dyDescent="0.25">
      <c r="A18911" t="s">
        <v>73682</v>
      </c>
      <c r="B18911" t="s">
        <v>73683</v>
      </c>
      <c r="C18911" s="1" t="str">
        <f t="shared" ref="C18911:C18974" si="2746">HYPERLINK("http://geochem.nrcan.gc.ca/cdogs/content/bdl/bdl210805_e.htm", "21:0805")</f>
        <v>21:0805</v>
      </c>
      <c r="D18911" s="1" t="str">
        <f t="shared" si="2745"/>
        <v>21:0226</v>
      </c>
      <c r="E18911" t="s">
        <v>73684</v>
      </c>
      <c r="F18911" t="s">
        <v>73685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11660</v>
      </c>
      <c r="N18911">
        <v>513</v>
      </c>
      <c r="O18911" t="s">
        <v>21</v>
      </c>
      <c r="P18911" t="s">
        <v>356</v>
      </c>
      <c r="Q18911" t="s">
        <v>189</v>
      </c>
    </row>
    <row r="18912" spans="1:17" hidden="1" x14ac:dyDescent="0.25">
      <c r="A18912" t="s">
        <v>73686</v>
      </c>
      <c r="B18912" t="s">
        <v>73687</v>
      </c>
      <c r="C18912" s="1" t="str">
        <f t="shared" si="2746"/>
        <v>21:0805</v>
      </c>
      <c r="D18912" s="1" t="str">
        <f t="shared" si="2745"/>
        <v>21:0226</v>
      </c>
      <c r="E18912" t="s">
        <v>73688</v>
      </c>
      <c r="F18912" t="s">
        <v>73689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11665</v>
      </c>
      <c r="N18912">
        <v>514</v>
      </c>
      <c r="O18912" t="s">
        <v>21</v>
      </c>
      <c r="P18912" t="s">
        <v>45</v>
      </c>
      <c r="Q18912" t="s">
        <v>52</v>
      </c>
    </row>
    <row r="18913" spans="1:17" hidden="1" x14ac:dyDescent="0.25">
      <c r="A18913" t="s">
        <v>73690</v>
      </c>
      <c r="B18913" t="s">
        <v>73691</v>
      </c>
      <c r="C18913" s="1" t="str">
        <f t="shared" si="2746"/>
        <v>21:0805</v>
      </c>
      <c r="D18913" s="1" t="str">
        <f t="shared" si="2745"/>
        <v>21:0226</v>
      </c>
      <c r="E18913" t="s">
        <v>73692</v>
      </c>
      <c r="F18913" t="s">
        <v>73693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11670</v>
      </c>
      <c r="N18913">
        <v>515</v>
      </c>
      <c r="O18913" t="s">
        <v>21</v>
      </c>
      <c r="P18913" t="s">
        <v>45</v>
      </c>
      <c r="Q18913" t="s">
        <v>88</v>
      </c>
    </row>
    <row r="18914" spans="1:17" hidden="1" x14ac:dyDescent="0.25">
      <c r="A18914" t="s">
        <v>73694</v>
      </c>
      <c r="B18914" t="s">
        <v>73695</v>
      </c>
      <c r="C18914" s="1" t="str">
        <f t="shared" si="2746"/>
        <v>21:0805</v>
      </c>
      <c r="D18914" s="1" t="str">
        <f t="shared" si="2745"/>
        <v>21:0226</v>
      </c>
      <c r="E18914" t="s">
        <v>73696</v>
      </c>
      <c r="F18914" t="s">
        <v>73697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11675</v>
      </c>
      <c r="N18914">
        <v>516</v>
      </c>
      <c r="O18914" t="s">
        <v>21</v>
      </c>
      <c r="P18914" t="s">
        <v>583</v>
      </c>
      <c r="Q18914" t="s">
        <v>88</v>
      </c>
    </row>
    <row r="18915" spans="1:17" hidden="1" x14ac:dyDescent="0.25">
      <c r="A18915" t="s">
        <v>73698</v>
      </c>
      <c r="B18915" t="s">
        <v>73699</v>
      </c>
      <c r="C18915" s="1" t="str">
        <f t="shared" si="2746"/>
        <v>21:0805</v>
      </c>
      <c r="D18915" s="1" t="str">
        <f t="shared" si="2745"/>
        <v>21:0226</v>
      </c>
      <c r="E18915" t="s">
        <v>73700</v>
      </c>
      <c r="F18915" t="s">
        <v>73701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11680</v>
      </c>
      <c r="N18915">
        <v>517</v>
      </c>
      <c r="O18915" t="s">
        <v>113</v>
      </c>
      <c r="P18915" t="s">
        <v>583</v>
      </c>
      <c r="Q18915" t="s">
        <v>52</v>
      </c>
    </row>
    <row r="18916" spans="1:17" hidden="1" x14ac:dyDescent="0.25">
      <c r="A18916" t="s">
        <v>73702</v>
      </c>
      <c r="B18916" t="s">
        <v>73703</v>
      </c>
      <c r="C18916" s="1" t="str">
        <f t="shared" si="2746"/>
        <v>21:0805</v>
      </c>
      <c r="D18916" s="1" t="str">
        <f t="shared" si="2745"/>
        <v>21:0226</v>
      </c>
      <c r="E18916" t="s">
        <v>73700</v>
      </c>
      <c r="F18916" t="s">
        <v>73704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11684</v>
      </c>
      <c r="N18916">
        <v>518</v>
      </c>
      <c r="O18916" t="s">
        <v>220</v>
      </c>
      <c r="P18916" t="s">
        <v>22</v>
      </c>
      <c r="Q18916" t="s">
        <v>52</v>
      </c>
    </row>
    <row r="18917" spans="1:17" hidden="1" x14ac:dyDescent="0.25">
      <c r="A18917" t="s">
        <v>73705</v>
      </c>
      <c r="B18917" t="s">
        <v>73706</v>
      </c>
      <c r="C18917" s="1" t="str">
        <f t="shared" si="2746"/>
        <v>21:0805</v>
      </c>
      <c r="D18917" s="1" t="str">
        <f t="shared" si="2745"/>
        <v>21:0226</v>
      </c>
      <c r="E18917" t="s">
        <v>73707</v>
      </c>
      <c r="F18917" t="s">
        <v>73708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11689</v>
      </c>
      <c r="N18917">
        <v>519</v>
      </c>
      <c r="O18917" t="s">
        <v>1818</v>
      </c>
      <c r="P18917" t="s">
        <v>2943</v>
      </c>
      <c r="Q18917" t="s">
        <v>88</v>
      </c>
    </row>
    <row r="18918" spans="1:17" hidden="1" x14ac:dyDescent="0.25">
      <c r="A18918" t="s">
        <v>73709</v>
      </c>
      <c r="B18918" t="s">
        <v>73710</v>
      </c>
      <c r="C18918" s="1" t="str">
        <f t="shared" si="2746"/>
        <v>21:0805</v>
      </c>
      <c r="D18918" s="1" t="str">
        <f t="shared" si="2745"/>
        <v>21:0226</v>
      </c>
      <c r="E18918" t="s">
        <v>73711</v>
      </c>
      <c r="F18918" t="s">
        <v>73712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11694</v>
      </c>
      <c r="N18918">
        <v>520</v>
      </c>
      <c r="O18918" t="s">
        <v>21</v>
      </c>
      <c r="P18918" t="s">
        <v>1631</v>
      </c>
      <c r="Q18918" t="s">
        <v>149</v>
      </c>
    </row>
    <row r="18919" spans="1:17" hidden="1" x14ac:dyDescent="0.25">
      <c r="A18919" t="s">
        <v>73713</v>
      </c>
      <c r="B18919" t="s">
        <v>73714</v>
      </c>
      <c r="C18919" s="1" t="str">
        <f t="shared" si="2746"/>
        <v>21:0805</v>
      </c>
      <c r="D18919" s="1" t="str">
        <f t="shared" si="2745"/>
        <v>21:0226</v>
      </c>
      <c r="E18919" t="s">
        <v>73715</v>
      </c>
      <c r="F18919" t="s">
        <v>73716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11700</v>
      </c>
      <c r="N18919">
        <v>521</v>
      </c>
      <c r="O18919" t="s">
        <v>2379</v>
      </c>
      <c r="P18919" t="s">
        <v>1515</v>
      </c>
      <c r="Q18919" t="s">
        <v>149</v>
      </c>
    </row>
    <row r="18920" spans="1:17" hidden="1" x14ac:dyDescent="0.25">
      <c r="A18920" t="s">
        <v>73717</v>
      </c>
      <c r="B18920" t="s">
        <v>73718</v>
      </c>
      <c r="C18920" s="1" t="str">
        <f t="shared" si="2746"/>
        <v>21:0805</v>
      </c>
      <c r="D18920" s="1" t="str">
        <f t="shared" si="2745"/>
        <v>21:0226</v>
      </c>
      <c r="E18920" t="s">
        <v>73719</v>
      </c>
      <c r="F18920" t="s">
        <v>73720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11710</v>
      </c>
      <c r="N18920">
        <v>522</v>
      </c>
      <c r="O18920" t="s">
        <v>220</v>
      </c>
      <c r="P18920" t="s">
        <v>583</v>
      </c>
      <c r="Q18920" t="s">
        <v>171</v>
      </c>
    </row>
    <row r="18921" spans="1:17" hidden="1" x14ac:dyDescent="0.25">
      <c r="A18921" t="s">
        <v>73721</v>
      </c>
      <c r="B18921" t="s">
        <v>73722</v>
      </c>
      <c r="C18921" s="1" t="str">
        <f t="shared" si="2746"/>
        <v>21:0805</v>
      </c>
      <c r="D18921" s="1" t="str">
        <f t="shared" si="2745"/>
        <v>21:0226</v>
      </c>
      <c r="E18921" t="s">
        <v>73723</v>
      </c>
      <c r="F18921" t="s">
        <v>73724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11715</v>
      </c>
      <c r="N18921">
        <v>523</v>
      </c>
      <c r="O18921" t="s">
        <v>7860</v>
      </c>
      <c r="P18921" t="s">
        <v>636</v>
      </c>
      <c r="Q18921" t="s">
        <v>52</v>
      </c>
    </row>
    <row r="18922" spans="1:17" hidden="1" x14ac:dyDescent="0.25">
      <c r="A18922" t="s">
        <v>73725</v>
      </c>
      <c r="B18922" t="s">
        <v>73726</v>
      </c>
      <c r="C18922" s="1" t="str">
        <f t="shared" si="2746"/>
        <v>21:0805</v>
      </c>
      <c r="D18922" s="1" t="str">
        <f t="shared" si="2745"/>
        <v>21:0226</v>
      </c>
      <c r="E18922" t="s">
        <v>73727</v>
      </c>
      <c r="F18922" t="s">
        <v>73728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11720</v>
      </c>
      <c r="N18922">
        <v>524</v>
      </c>
      <c r="O18922" t="s">
        <v>21</v>
      </c>
      <c r="P18922" t="s">
        <v>22</v>
      </c>
      <c r="Q18922" t="s">
        <v>71</v>
      </c>
    </row>
    <row r="18923" spans="1:17" hidden="1" x14ac:dyDescent="0.25">
      <c r="A18923" t="s">
        <v>73729</v>
      </c>
      <c r="B18923" t="s">
        <v>73730</v>
      </c>
      <c r="C18923" s="1" t="str">
        <f t="shared" si="2746"/>
        <v>21:0805</v>
      </c>
      <c r="D18923" s="1" t="str">
        <f t="shared" ref="D18923:D18954" si="2747">HYPERLINK("http://geochem.nrcan.gc.ca/cdogs/content/svy/svy210226_e.htm", "21:0226")</f>
        <v>21:0226</v>
      </c>
      <c r="E18923" t="s">
        <v>73731</v>
      </c>
      <c r="F18923" t="s">
        <v>73732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11725</v>
      </c>
      <c r="N18923">
        <v>525</v>
      </c>
      <c r="O18923" t="s">
        <v>21</v>
      </c>
      <c r="P18923" t="s">
        <v>356</v>
      </c>
      <c r="Q18923" t="s">
        <v>103</v>
      </c>
    </row>
    <row r="18924" spans="1:17" hidden="1" x14ac:dyDescent="0.25">
      <c r="A18924" t="s">
        <v>73733</v>
      </c>
      <c r="B18924" t="s">
        <v>73734</v>
      </c>
      <c r="C18924" s="1" t="str">
        <f t="shared" si="2746"/>
        <v>21:0805</v>
      </c>
      <c r="D18924" s="1" t="str">
        <f t="shared" si="2747"/>
        <v>21:0226</v>
      </c>
      <c r="E18924" t="s">
        <v>73735</v>
      </c>
      <c r="F18924" t="s">
        <v>73736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11730</v>
      </c>
      <c r="N18924">
        <v>526</v>
      </c>
      <c r="O18924" t="s">
        <v>21</v>
      </c>
      <c r="P18924" t="s">
        <v>356</v>
      </c>
      <c r="Q18924" t="s">
        <v>52</v>
      </c>
    </row>
    <row r="18925" spans="1:17" hidden="1" x14ac:dyDescent="0.25">
      <c r="A18925" t="s">
        <v>73737</v>
      </c>
      <c r="B18925" t="s">
        <v>73738</v>
      </c>
      <c r="C18925" s="1" t="str">
        <f t="shared" si="2746"/>
        <v>21:0805</v>
      </c>
      <c r="D18925" s="1" t="str">
        <f t="shared" si="2747"/>
        <v>21:0226</v>
      </c>
      <c r="E18925" t="s">
        <v>73739</v>
      </c>
      <c r="F18925" t="s">
        <v>73740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12803</v>
      </c>
      <c r="N18925">
        <v>527</v>
      </c>
      <c r="O18925" t="s">
        <v>21</v>
      </c>
      <c r="P18925" t="s">
        <v>356</v>
      </c>
      <c r="Q18925" t="s">
        <v>149</v>
      </c>
    </row>
    <row r="18926" spans="1:17" hidden="1" x14ac:dyDescent="0.25">
      <c r="A18926" t="s">
        <v>73741</v>
      </c>
      <c r="B18926" t="s">
        <v>73742</v>
      </c>
      <c r="C18926" s="1" t="str">
        <f t="shared" si="2746"/>
        <v>21:0805</v>
      </c>
      <c r="D18926" s="1" t="str">
        <f t="shared" si="2747"/>
        <v>21:0226</v>
      </c>
      <c r="E18926" t="s">
        <v>73743</v>
      </c>
      <c r="F18926" t="s">
        <v>73744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11680</v>
      </c>
      <c r="N18926">
        <v>528</v>
      </c>
      <c r="O18926" t="s">
        <v>21</v>
      </c>
      <c r="P18926" t="s">
        <v>356</v>
      </c>
      <c r="Q18926" t="s">
        <v>71</v>
      </c>
    </row>
    <row r="18927" spans="1:17" hidden="1" x14ac:dyDescent="0.25">
      <c r="A18927" t="s">
        <v>73745</v>
      </c>
      <c r="B18927" t="s">
        <v>73746</v>
      </c>
      <c r="C18927" s="1" t="str">
        <f t="shared" si="2746"/>
        <v>21:0805</v>
      </c>
      <c r="D18927" s="1" t="str">
        <f t="shared" si="2747"/>
        <v>21:0226</v>
      </c>
      <c r="E18927" t="s">
        <v>73743</v>
      </c>
      <c r="F18927" t="s">
        <v>73747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11684</v>
      </c>
      <c r="N18927">
        <v>529</v>
      </c>
      <c r="O18927" t="s">
        <v>21</v>
      </c>
      <c r="P18927" t="s">
        <v>45</v>
      </c>
      <c r="Q18927" t="s">
        <v>93</v>
      </c>
    </row>
    <row r="18928" spans="1:17" hidden="1" x14ac:dyDescent="0.25">
      <c r="A18928" t="s">
        <v>73748</v>
      </c>
      <c r="B18928" t="s">
        <v>73749</v>
      </c>
      <c r="C18928" s="1" t="str">
        <f t="shared" si="2746"/>
        <v>21:0805</v>
      </c>
      <c r="D18928" s="1" t="str">
        <f t="shared" si="2747"/>
        <v>21:0226</v>
      </c>
      <c r="E18928" t="s">
        <v>73750</v>
      </c>
      <c r="F18928" t="s">
        <v>73751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11641</v>
      </c>
      <c r="N18928">
        <v>530</v>
      </c>
      <c r="O18928" t="s">
        <v>21</v>
      </c>
      <c r="P18928" t="s">
        <v>45</v>
      </c>
      <c r="Q18928" t="s">
        <v>103</v>
      </c>
    </row>
    <row r="18929" spans="1:17" hidden="1" x14ac:dyDescent="0.25">
      <c r="A18929" t="s">
        <v>73752</v>
      </c>
      <c r="B18929" t="s">
        <v>73753</v>
      </c>
      <c r="C18929" s="1" t="str">
        <f t="shared" si="2746"/>
        <v>21:0805</v>
      </c>
      <c r="D18929" s="1" t="str">
        <f t="shared" si="2747"/>
        <v>21:0226</v>
      </c>
      <c r="E18929" t="s">
        <v>73754</v>
      </c>
      <c r="F18929" t="s">
        <v>73755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11646</v>
      </c>
      <c r="N18929">
        <v>531</v>
      </c>
      <c r="O18929" t="s">
        <v>21</v>
      </c>
      <c r="P18929" t="s">
        <v>45</v>
      </c>
      <c r="Q18929" t="s">
        <v>215</v>
      </c>
    </row>
    <row r="18930" spans="1:17" hidden="1" x14ac:dyDescent="0.25">
      <c r="A18930" t="s">
        <v>73756</v>
      </c>
      <c r="B18930" t="s">
        <v>73757</v>
      </c>
      <c r="C18930" s="1" t="str">
        <f t="shared" si="2746"/>
        <v>21:0805</v>
      </c>
      <c r="D18930" s="1" t="str">
        <f t="shared" si="2747"/>
        <v>21:0226</v>
      </c>
      <c r="E18930" t="s">
        <v>73758</v>
      </c>
      <c r="F18930" t="s">
        <v>73759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11651</v>
      </c>
      <c r="N18930">
        <v>532</v>
      </c>
      <c r="O18930" t="s">
        <v>113</v>
      </c>
      <c r="P18930" t="s">
        <v>45</v>
      </c>
      <c r="Q18930" t="s">
        <v>46</v>
      </c>
    </row>
    <row r="18931" spans="1:17" hidden="1" x14ac:dyDescent="0.25">
      <c r="A18931" t="s">
        <v>73760</v>
      </c>
      <c r="B18931" t="s">
        <v>73761</v>
      </c>
      <c r="C18931" s="1" t="str">
        <f t="shared" si="2746"/>
        <v>21:0805</v>
      </c>
      <c r="D18931" s="1" t="str">
        <f t="shared" si="2747"/>
        <v>21:0226</v>
      </c>
      <c r="E18931" t="s">
        <v>73762</v>
      </c>
      <c r="F18931" t="s">
        <v>73763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11660</v>
      </c>
      <c r="N18931">
        <v>533</v>
      </c>
      <c r="O18931" t="s">
        <v>244</v>
      </c>
      <c r="P18931" t="s">
        <v>45</v>
      </c>
      <c r="Q18931" t="s">
        <v>29</v>
      </c>
    </row>
    <row r="18932" spans="1:17" hidden="1" x14ac:dyDescent="0.25">
      <c r="A18932" t="s">
        <v>73764</v>
      </c>
      <c r="B18932" t="s">
        <v>73765</v>
      </c>
      <c r="C18932" s="1" t="str">
        <f t="shared" si="2746"/>
        <v>21:0805</v>
      </c>
      <c r="D18932" s="1" t="str">
        <f t="shared" si="2747"/>
        <v>21:0226</v>
      </c>
      <c r="E18932" t="s">
        <v>73766</v>
      </c>
      <c r="F18932" t="s">
        <v>73767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11665</v>
      </c>
      <c r="N18932">
        <v>534</v>
      </c>
      <c r="O18932" t="s">
        <v>21</v>
      </c>
      <c r="P18932" t="s">
        <v>45</v>
      </c>
      <c r="Q18932" t="s">
        <v>2366</v>
      </c>
    </row>
    <row r="18933" spans="1:17" hidden="1" x14ac:dyDescent="0.25">
      <c r="A18933" t="s">
        <v>73768</v>
      </c>
      <c r="B18933" t="s">
        <v>73769</v>
      </c>
      <c r="C18933" s="1" t="str">
        <f t="shared" si="2746"/>
        <v>21:0805</v>
      </c>
      <c r="D18933" s="1" t="str">
        <f t="shared" si="2747"/>
        <v>21:0226</v>
      </c>
      <c r="E18933" t="s">
        <v>73770</v>
      </c>
      <c r="F18933" t="s">
        <v>73771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11670</v>
      </c>
      <c r="N18933">
        <v>535</v>
      </c>
      <c r="O18933" t="s">
        <v>21</v>
      </c>
      <c r="P18933" t="s">
        <v>87</v>
      </c>
      <c r="Q18933" t="s">
        <v>71</v>
      </c>
    </row>
    <row r="18934" spans="1:17" hidden="1" x14ac:dyDescent="0.25">
      <c r="A18934" t="s">
        <v>73772</v>
      </c>
      <c r="B18934" t="s">
        <v>73773</v>
      </c>
      <c r="C18934" s="1" t="str">
        <f t="shared" si="2746"/>
        <v>21:0805</v>
      </c>
      <c r="D18934" s="1" t="str">
        <f t="shared" si="2747"/>
        <v>21:0226</v>
      </c>
      <c r="E18934" t="s">
        <v>73774</v>
      </c>
      <c r="F18934" t="s">
        <v>73775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11675</v>
      </c>
      <c r="N18934">
        <v>536</v>
      </c>
      <c r="O18934" t="s">
        <v>5563</v>
      </c>
      <c r="P18934" t="s">
        <v>45</v>
      </c>
      <c r="Q18934" t="s">
        <v>29</v>
      </c>
    </row>
    <row r="18935" spans="1:17" hidden="1" x14ac:dyDescent="0.25">
      <c r="A18935" t="s">
        <v>73776</v>
      </c>
      <c r="B18935" t="s">
        <v>73777</v>
      </c>
      <c r="C18935" s="1" t="str">
        <f t="shared" si="2746"/>
        <v>21:0805</v>
      </c>
      <c r="D18935" s="1" t="str">
        <f t="shared" si="2747"/>
        <v>21:0226</v>
      </c>
      <c r="E18935" t="s">
        <v>73778</v>
      </c>
      <c r="F18935" t="s">
        <v>73779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11689</v>
      </c>
      <c r="N18935">
        <v>537</v>
      </c>
      <c r="O18935" t="s">
        <v>21</v>
      </c>
      <c r="P18935" t="s">
        <v>87</v>
      </c>
      <c r="Q18935" t="s">
        <v>198</v>
      </c>
    </row>
    <row r="18936" spans="1:17" hidden="1" x14ac:dyDescent="0.25">
      <c r="A18936" t="s">
        <v>73780</v>
      </c>
      <c r="B18936" t="s">
        <v>73781</v>
      </c>
      <c r="C18936" s="1" t="str">
        <f t="shared" si="2746"/>
        <v>21:0805</v>
      </c>
      <c r="D18936" s="1" t="str">
        <f t="shared" si="2747"/>
        <v>21:0226</v>
      </c>
      <c r="E18936" t="s">
        <v>73782</v>
      </c>
      <c r="F18936" t="s">
        <v>73783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11694</v>
      </c>
      <c r="N18936">
        <v>538</v>
      </c>
      <c r="O18936" t="s">
        <v>113</v>
      </c>
      <c r="P18936" t="s">
        <v>87</v>
      </c>
      <c r="Q18936" t="s">
        <v>103</v>
      </c>
    </row>
    <row r="18937" spans="1:17" hidden="1" x14ac:dyDescent="0.25">
      <c r="A18937" t="s">
        <v>73784</v>
      </c>
      <c r="B18937" t="s">
        <v>73785</v>
      </c>
      <c r="C18937" s="1" t="str">
        <f t="shared" si="2746"/>
        <v>21:0805</v>
      </c>
      <c r="D18937" s="1" t="str">
        <f t="shared" si="2747"/>
        <v>21:0226</v>
      </c>
      <c r="E18937" t="s">
        <v>73786</v>
      </c>
      <c r="F18937" t="s">
        <v>73787</v>
      </c>
      <c r="H18937">
        <v>46.016657700000003</v>
      </c>
      <c r="I18937">
        <v>-66.866537600000001</v>
      </c>
      <c r="J18937" s="1" t="str">
        <f t="shared" ref="J18937:J19000" si="2748">HYPERLINK("http://geochem.nrcan.gc.ca/cdogs/content/kwd/kwd020018_e.htm", "Fluid (stream)")</f>
        <v>Fluid (stream)</v>
      </c>
      <c r="K18937" s="1" t="str">
        <f t="shared" ref="K18937:K19000" si="2749">HYPERLINK("http://geochem.nrcan.gc.ca/cdogs/content/kwd/kwd080007_e.htm", "Untreated Water")</f>
        <v>Untreated Water</v>
      </c>
      <c r="L18937">
        <v>72</v>
      </c>
      <c r="M18937" t="s">
        <v>11700</v>
      </c>
      <c r="N18937">
        <v>539</v>
      </c>
      <c r="O18937" t="s">
        <v>113</v>
      </c>
      <c r="P18937" t="s">
        <v>45</v>
      </c>
      <c r="Q18937" t="s">
        <v>23</v>
      </c>
    </row>
    <row r="18938" spans="1:17" hidden="1" x14ac:dyDescent="0.25">
      <c r="A18938" t="s">
        <v>73788</v>
      </c>
      <c r="B18938" t="s">
        <v>73789</v>
      </c>
      <c r="C18938" s="1" t="str">
        <f t="shared" si="2746"/>
        <v>21:0805</v>
      </c>
      <c r="D18938" s="1" t="str">
        <f t="shared" si="2747"/>
        <v>21:0226</v>
      </c>
      <c r="E18938" t="s">
        <v>73790</v>
      </c>
      <c r="F18938" t="s">
        <v>73791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11710</v>
      </c>
      <c r="N18938">
        <v>540</v>
      </c>
      <c r="O18938" t="s">
        <v>108</v>
      </c>
      <c r="P18938" t="s">
        <v>108</v>
      </c>
      <c r="Q18938" t="s">
        <v>108</v>
      </c>
    </row>
    <row r="18939" spans="1:17" hidden="1" x14ac:dyDescent="0.25">
      <c r="A18939" t="s">
        <v>73792</v>
      </c>
      <c r="B18939" t="s">
        <v>73793</v>
      </c>
      <c r="C18939" s="1" t="str">
        <f t="shared" si="2746"/>
        <v>21:0805</v>
      </c>
      <c r="D18939" s="1" t="str">
        <f t="shared" si="2747"/>
        <v>21:0226</v>
      </c>
      <c r="E18939" t="s">
        <v>73794</v>
      </c>
      <c r="F18939" t="s">
        <v>73795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11715</v>
      </c>
      <c r="N18939">
        <v>541</v>
      </c>
      <c r="O18939" t="s">
        <v>576</v>
      </c>
      <c r="P18939" t="s">
        <v>87</v>
      </c>
      <c r="Q18939" t="s">
        <v>59</v>
      </c>
    </row>
    <row r="18940" spans="1:17" hidden="1" x14ac:dyDescent="0.25">
      <c r="A18940" t="s">
        <v>73796</v>
      </c>
      <c r="B18940" t="s">
        <v>73797</v>
      </c>
      <c r="C18940" s="1" t="str">
        <f t="shared" si="2746"/>
        <v>21:0805</v>
      </c>
      <c r="D18940" s="1" t="str">
        <f t="shared" si="2747"/>
        <v>21:0226</v>
      </c>
      <c r="E18940" t="s">
        <v>73798</v>
      </c>
      <c r="F18940" t="s">
        <v>73799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11720</v>
      </c>
      <c r="N18940">
        <v>542</v>
      </c>
      <c r="O18940" t="s">
        <v>2120</v>
      </c>
      <c r="P18940" t="s">
        <v>87</v>
      </c>
      <c r="Q18940" t="s">
        <v>46</v>
      </c>
    </row>
    <row r="18941" spans="1:17" hidden="1" x14ac:dyDescent="0.25">
      <c r="A18941" t="s">
        <v>73800</v>
      </c>
      <c r="B18941" t="s">
        <v>73801</v>
      </c>
      <c r="C18941" s="1" t="str">
        <f t="shared" si="2746"/>
        <v>21:0805</v>
      </c>
      <c r="D18941" s="1" t="str">
        <f t="shared" si="2747"/>
        <v>21:0226</v>
      </c>
      <c r="E18941" t="s">
        <v>73802</v>
      </c>
      <c r="F18941" t="s">
        <v>73803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11725</v>
      </c>
      <c r="N18941">
        <v>543</v>
      </c>
      <c r="O18941" t="s">
        <v>21</v>
      </c>
      <c r="P18941" t="s">
        <v>87</v>
      </c>
      <c r="Q18941" t="s">
        <v>46</v>
      </c>
    </row>
    <row r="18942" spans="1:17" hidden="1" x14ac:dyDescent="0.25">
      <c r="A18942" t="s">
        <v>73804</v>
      </c>
      <c r="B18942" t="s">
        <v>73805</v>
      </c>
      <c r="C18942" s="1" t="str">
        <f t="shared" si="2746"/>
        <v>21:0805</v>
      </c>
      <c r="D18942" s="1" t="str">
        <f t="shared" si="2747"/>
        <v>21:0226</v>
      </c>
      <c r="E18942" t="s">
        <v>73806</v>
      </c>
      <c r="F18942" t="s">
        <v>73807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11730</v>
      </c>
      <c r="N18942">
        <v>544</v>
      </c>
      <c r="O18942" t="s">
        <v>21</v>
      </c>
      <c r="P18942" t="s">
        <v>45</v>
      </c>
      <c r="Q18942" t="s">
        <v>103</v>
      </c>
    </row>
    <row r="18943" spans="1:17" hidden="1" x14ac:dyDescent="0.25">
      <c r="A18943" t="s">
        <v>73808</v>
      </c>
      <c r="B18943" t="s">
        <v>73809</v>
      </c>
      <c r="C18943" s="1" t="str">
        <f t="shared" si="2746"/>
        <v>21:0805</v>
      </c>
      <c r="D18943" s="1" t="str">
        <f t="shared" si="2747"/>
        <v>21:0226</v>
      </c>
      <c r="E18943" t="s">
        <v>73810</v>
      </c>
      <c r="F18943" t="s">
        <v>73811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12803</v>
      </c>
      <c r="N18943">
        <v>545</v>
      </c>
      <c r="O18943" t="s">
        <v>21</v>
      </c>
      <c r="P18943" t="s">
        <v>87</v>
      </c>
      <c r="Q18943" t="s">
        <v>215</v>
      </c>
    </row>
    <row r="18944" spans="1:17" hidden="1" x14ac:dyDescent="0.25">
      <c r="A18944" t="s">
        <v>73812</v>
      </c>
      <c r="B18944" t="s">
        <v>73813</v>
      </c>
      <c r="C18944" s="1" t="str">
        <f t="shared" si="2746"/>
        <v>21:0805</v>
      </c>
      <c r="D18944" s="1" t="str">
        <f t="shared" si="2747"/>
        <v>21:0226</v>
      </c>
      <c r="E18944" t="s">
        <v>73814</v>
      </c>
      <c r="F18944" t="s">
        <v>73815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11641</v>
      </c>
      <c r="N18944">
        <v>546</v>
      </c>
      <c r="O18944" t="s">
        <v>21</v>
      </c>
      <c r="P18944" t="s">
        <v>2212</v>
      </c>
      <c r="Q18944" t="s">
        <v>103</v>
      </c>
    </row>
    <row r="18945" spans="1:17" hidden="1" x14ac:dyDescent="0.25">
      <c r="A18945" t="s">
        <v>73816</v>
      </c>
      <c r="B18945" t="s">
        <v>73817</v>
      </c>
      <c r="C18945" s="1" t="str">
        <f t="shared" si="2746"/>
        <v>21:0805</v>
      </c>
      <c r="D18945" s="1" t="str">
        <f t="shared" si="2747"/>
        <v>21:0226</v>
      </c>
      <c r="E18945" t="s">
        <v>73818</v>
      </c>
      <c r="F18945" t="s">
        <v>73819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11646</v>
      </c>
      <c r="N18945">
        <v>547</v>
      </c>
      <c r="O18945" t="s">
        <v>21</v>
      </c>
      <c r="P18945" t="s">
        <v>356</v>
      </c>
      <c r="Q18945" t="s">
        <v>52</v>
      </c>
    </row>
    <row r="18946" spans="1:17" hidden="1" x14ac:dyDescent="0.25">
      <c r="A18946" t="s">
        <v>73820</v>
      </c>
      <c r="B18946" t="s">
        <v>73821</v>
      </c>
      <c r="C18946" s="1" t="str">
        <f t="shared" si="2746"/>
        <v>21:0805</v>
      </c>
      <c r="D18946" s="1" t="str">
        <f t="shared" si="2747"/>
        <v>21:0226</v>
      </c>
      <c r="E18946" t="s">
        <v>73822</v>
      </c>
      <c r="F18946" t="s">
        <v>73823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11651</v>
      </c>
      <c r="N18946">
        <v>548</v>
      </c>
      <c r="O18946" t="s">
        <v>21</v>
      </c>
      <c r="P18946" t="s">
        <v>45</v>
      </c>
      <c r="Q18946" t="s">
        <v>52</v>
      </c>
    </row>
    <row r="18947" spans="1:17" hidden="1" x14ac:dyDescent="0.25">
      <c r="A18947" t="s">
        <v>73824</v>
      </c>
      <c r="B18947" t="s">
        <v>73825</v>
      </c>
      <c r="C18947" s="1" t="str">
        <f t="shared" si="2746"/>
        <v>21:0805</v>
      </c>
      <c r="D18947" s="1" t="str">
        <f t="shared" si="2747"/>
        <v>21:0226</v>
      </c>
      <c r="E18947" t="s">
        <v>73826</v>
      </c>
      <c r="F18947" t="s">
        <v>73827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11660</v>
      </c>
      <c r="N18947">
        <v>549</v>
      </c>
      <c r="O18947" t="s">
        <v>21</v>
      </c>
      <c r="P18947" t="s">
        <v>356</v>
      </c>
      <c r="Q18947" t="s">
        <v>189</v>
      </c>
    </row>
    <row r="18948" spans="1:17" hidden="1" x14ac:dyDescent="0.25">
      <c r="A18948" t="s">
        <v>73828</v>
      </c>
      <c r="B18948" t="s">
        <v>73829</v>
      </c>
      <c r="C18948" s="1" t="str">
        <f t="shared" si="2746"/>
        <v>21:0805</v>
      </c>
      <c r="D18948" s="1" t="str">
        <f t="shared" si="2747"/>
        <v>21:0226</v>
      </c>
      <c r="E18948" t="s">
        <v>73830</v>
      </c>
      <c r="F18948" t="s">
        <v>73831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11665</v>
      </c>
      <c r="N18948">
        <v>550</v>
      </c>
      <c r="O18948" t="s">
        <v>21</v>
      </c>
      <c r="P18948" t="s">
        <v>583</v>
      </c>
      <c r="Q18948" t="s">
        <v>93</v>
      </c>
    </row>
    <row r="18949" spans="1:17" hidden="1" x14ac:dyDescent="0.25">
      <c r="A18949" t="s">
        <v>73832</v>
      </c>
      <c r="B18949" t="s">
        <v>73833</v>
      </c>
      <c r="C18949" s="1" t="str">
        <f t="shared" si="2746"/>
        <v>21:0805</v>
      </c>
      <c r="D18949" s="1" t="str">
        <f t="shared" si="2747"/>
        <v>21:0226</v>
      </c>
      <c r="E18949" t="s">
        <v>73834</v>
      </c>
      <c r="F18949" t="s">
        <v>73835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11680</v>
      </c>
      <c r="N18949">
        <v>551</v>
      </c>
      <c r="O18949" t="s">
        <v>101</v>
      </c>
      <c r="P18949" t="s">
        <v>22</v>
      </c>
      <c r="Q18949" t="s">
        <v>103</v>
      </c>
    </row>
    <row r="18950" spans="1:17" hidden="1" x14ac:dyDescent="0.25">
      <c r="A18950" t="s">
        <v>73836</v>
      </c>
      <c r="B18950" t="s">
        <v>73837</v>
      </c>
      <c r="C18950" s="1" t="str">
        <f t="shared" si="2746"/>
        <v>21:0805</v>
      </c>
      <c r="D18950" s="1" t="str">
        <f t="shared" si="2747"/>
        <v>21:0226</v>
      </c>
      <c r="E18950" t="s">
        <v>73834</v>
      </c>
      <c r="F18950" t="s">
        <v>73838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11684</v>
      </c>
      <c r="N18950">
        <v>552</v>
      </c>
      <c r="O18950" t="s">
        <v>21</v>
      </c>
      <c r="P18950" t="s">
        <v>45</v>
      </c>
      <c r="Q18950" t="s">
        <v>215</v>
      </c>
    </row>
    <row r="18951" spans="1:17" hidden="1" x14ac:dyDescent="0.25">
      <c r="A18951" t="s">
        <v>73839</v>
      </c>
      <c r="B18951" t="s">
        <v>73840</v>
      </c>
      <c r="C18951" s="1" t="str">
        <f t="shared" si="2746"/>
        <v>21:0805</v>
      </c>
      <c r="D18951" s="1" t="str">
        <f t="shared" si="2747"/>
        <v>21:0226</v>
      </c>
      <c r="E18951" t="s">
        <v>73841</v>
      </c>
      <c r="F18951" t="s">
        <v>73842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11670</v>
      </c>
      <c r="N18951">
        <v>553</v>
      </c>
      <c r="O18951" t="s">
        <v>21</v>
      </c>
      <c r="P18951" t="s">
        <v>45</v>
      </c>
      <c r="Q18951" t="s">
        <v>71</v>
      </c>
    </row>
    <row r="18952" spans="1:17" hidden="1" x14ac:dyDescent="0.25">
      <c r="A18952" t="s">
        <v>73843</v>
      </c>
      <c r="B18952" t="s">
        <v>73844</v>
      </c>
      <c r="C18952" s="1" t="str">
        <f t="shared" si="2746"/>
        <v>21:0805</v>
      </c>
      <c r="D18952" s="1" t="str">
        <f t="shared" si="2747"/>
        <v>21:0226</v>
      </c>
      <c r="E18952" t="s">
        <v>73845</v>
      </c>
      <c r="F18952" t="s">
        <v>73846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11675</v>
      </c>
      <c r="N18952">
        <v>554</v>
      </c>
      <c r="O18952" t="s">
        <v>21</v>
      </c>
      <c r="P18952" t="s">
        <v>22</v>
      </c>
      <c r="Q18952" t="s">
        <v>189</v>
      </c>
    </row>
    <row r="18953" spans="1:17" hidden="1" x14ac:dyDescent="0.25">
      <c r="A18953" t="s">
        <v>73847</v>
      </c>
      <c r="B18953" t="s">
        <v>73848</v>
      </c>
      <c r="C18953" s="1" t="str">
        <f t="shared" si="2746"/>
        <v>21:0805</v>
      </c>
      <c r="D18953" s="1" t="str">
        <f t="shared" si="2747"/>
        <v>21:0226</v>
      </c>
      <c r="E18953" t="s">
        <v>73849</v>
      </c>
      <c r="F18953" t="s">
        <v>73850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11689</v>
      </c>
      <c r="N18953">
        <v>555</v>
      </c>
      <c r="O18953" t="s">
        <v>21</v>
      </c>
      <c r="P18953" t="s">
        <v>356</v>
      </c>
      <c r="Q18953" t="s">
        <v>149</v>
      </c>
    </row>
    <row r="18954" spans="1:17" hidden="1" x14ac:dyDescent="0.25">
      <c r="A18954" t="s">
        <v>73851</v>
      </c>
      <c r="B18954" t="s">
        <v>73852</v>
      </c>
      <c r="C18954" s="1" t="str">
        <f t="shared" si="2746"/>
        <v>21:0805</v>
      </c>
      <c r="D18954" s="1" t="str">
        <f t="shared" si="2747"/>
        <v>21:0226</v>
      </c>
      <c r="E18954" t="s">
        <v>73853</v>
      </c>
      <c r="F18954" t="s">
        <v>73854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11694</v>
      </c>
      <c r="N18954">
        <v>556</v>
      </c>
      <c r="O18954" t="s">
        <v>21</v>
      </c>
      <c r="P18954" t="s">
        <v>45</v>
      </c>
      <c r="Q18954" t="s">
        <v>138</v>
      </c>
    </row>
    <row r="18955" spans="1:17" hidden="1" x14ac:dyDescent="0.25">
      <c r="A18955" t="s">
        <v>73855</v>
      </c>
      <c r="B18955" t="s">
        <v>73856</v>
      </c>
      <c r="C18955" s="1" t="str">
        <f t="shared" si="2746"/>
        <v>21:0805</v>
      </c>
      <c r="D18955" s="1" t="str">
        <f t="shared" ref="D18955:D18986" si="2750">HYPERLINK("http://geochem.nrcan.gc.ca/cdogs/content/svy/svy210226_e.htm", "21:0226")</f>
        <v>21:0226</v>
      </c>
      <c r="E18955" t="s">
        <v>73857</v>
      </c>
      <c r="F18955" t="s">
        <v>73858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11700</v>
      </c>
      <c r="N18955">
        <v>557</v>
      </c>
      <c r="O18955" t="s">
        <v>21</v>
      </c>
      <c r="P18955" t="s">
        <v>45</v>
      </c>
      <c r="Q18955" t="s">
        <v>149</v>
      </c>
    </row>
    <row r="18956" spans="1:17" hidden="1" x14ac:dyDescent="0.25">
      <c r="A18956" t="s">
        <v>73859</v>
      </c>
      <c r="B18956" t="s">
        <v>73860</v>
      </c>
      <c r="C18956" s="1" t="str">
        <f t="shared" si="2746"/>
        <v>21:0805</v>
      </c>
      <c r="D18956" s="1" t="str">
        <f t="shared" si="2750"/>
        <v>21:0226</v>
      </c>
      <c r="E18956" t="s">
        <v>73861</v>
      </c>
      <c r="F18956" t="s">
        <v>73862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11710</v>
      </c>
      <c r="N18956">
        <v>558</v>
      </c>
      <c r="O18956" t="s">
        <v>21</v>
      </c>
      <c r="P18956" t="s">
        <v>45</v>
      </c>
      <c r="Q18956" t="s">
        <v>189</v>
      </c>
    </row>
    <row r="18957" spans="1:17" hidden="1" x14ac:dyDescent="0.25">
      <c r="A18957" t="s">
        <v>73863</v>
      </c>
      <c r="B18957" t="s">
        <v>73864</v>
      </c>
      <c r="C18957" s="1" t="str">
        <f t="shared" si="2746"/>
        <v>21:0805</v>
      </c>
      <c r="D18957" s="1" t="str">
        <f t="shared" si="2750"/>
        <v>21:0226</v>
      </c>
      <c r="E18957" t="s">
        <v>73865</v>
      </c>
      <c r="F18957" t="s">
        <v>73866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11715</v>
      </c>
      <c r="N18957">
        <v>559</v>
      </c>
      <c r="O18957" t="s">
        <v>21</v>
      </c>
      <c r="P18957" t="s">
        <v>45</v>
      </c>
      <c r="Q18957" t="s">
        <v>2366</v>
      </c>
    </row>
    <row r="18958" spans="1:17" hidden="1" x14ac:dyDescent="0.25">
      <c r="A18958" t="s">
        <v>73867</v>
      </c>
      <c r="B18958" t="s">
        <v>73868</v>
      </c>
      <c r="C18958" s="1" t="str">
        <f t="shared" si="2746"/>
        <v>21:0805</v>
      </c>
      <c r="D18958" s="1" t="str">
        <f t="shared" si="2750"/>
        <v>21:0226</v>
      </c>
      <c r="E18958" t="s">
        <v>73869</v>
      </c>
      <c r="F18958" t="s">
        <v>73870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11720</v>
      </c>
      <c r="N18958">
        <v>560</v>
      </c>
      <c r="O18958" t="s">
        <v>21</v>
      </c>
      <c r="P18958" t="s">
        <v>356</v>
      </c>
      <c r="Q18958" t="s">
        <v>189</v>
      </c>
    </row>
    <row r="18959" spans="1:17" hidden="1" x14ac:dyDescent="0.25">
      <c r="A18959" t="s">
        <v>73871</v>
      </c>
      <c r="B18959" t="s">
        <v>73872</v>
      </c>
      <c r="C18959" s="1" t="str">
        <f t="shared" si="2746"/>
        <v>21:0805</v>
      </c>
      <c r="D18959" s="1" t="str">
        <f t="shared" si="2750"/>
        <v>21:0226</v>
      </c>
      <c r="E18959" t="s">
        <v>73873</v>
      </c>
      <c r="F18959" t="s">
        <v>73874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11725</v>
      </c>
      <c r="N18959">
        <v>561</v>
      </c>
      <c r="O18959" t="s">
        <v>21</v>
      </c>
      <c r="P18959" t="s">
        <v>356</v>
      </c>
      <c r="Q18959" t="s">
        <v>189</v>
      </c>
    </row>
    <row r="18960" spans="1:17" hidden="1" x14ac:dyDescent="0.25">
      <c r="A18960" t="s">
        <v>73875</v>
      </c>
      <c r="B18960" t="s">
        <v>73876</v>
      </c>
      <c r="C18960" s="1" t="str">
        <f t="shared" si="2746"/>
        <v>21:0805</v>
      </c>
      <c r="D18960" s="1" t="str">
        <f t="shared" si="2750"/>
        <v>21:0226</v>
      </c>
      <c r="E18960" t="s">
        <v>73877</v>
      </c>
      <c r="F18960" t="s">
        <v>73878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11730</v>
      </c>
      <c r="N18960">
        <v>562</v>
      </c>
      <c r="O18960" t="s">
        <v>21</v>
      </c>
      <c r="P18960" t="s">
        <v>356</v>
      </c>
      <c r="Q18960" t="s">
        <v>88</v>
      </c>
    </row>
    <row r="18961" spans="1:17" hidden="1" x14ac:dyDescent="0.25">
      <c r="A18961" t="s">
        <v>73879</v>
      </c>
      <c r="B18961" t="s">
        <v>73880</v>
      </c>
      <c r="C18961" s="1" t="str">
        <f t="shared" si="2746"/>
        <v>21:0805</v>
      </c>
      <c r="D18961" s="1" t="str">
        <f t="shared" si="2750"/>
        <v>21:0226</v>
      </c>
      <c r="E18961" t="s">
        <v>73881</v>
      </c>
      <c r="F18961" t="s">
        <v>73882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12803</v>
      </c>
      <c r="N18961">
        <v>563</v>
      </c>
      <c r="O18961" t="s">
        <v>21</v>
      </c>
      <c r="P18961" t="s">
        <v>356</v>
      </c>
      <c r="Q18961" t="s">
        <v>93</v>
      </c>
    </row>
    <row r="18962" spans="1:17" hidden="1" x14ac:dyDescent="0.25">
      <c r="A18962" t="s">
        <v>73883</v>
      </c>
      <c r="B18962" t="s">
        <v>73884</v>
      </c>
      <c r="C18962" s="1" t="str">
        <f t="shared" si="2746"/>
        <v>21:0805</v>
      </c>
      <c r="D18962" s="1" t="str">
        <f t="shared" si="2750"/>
        <v>21:0226</v>
      </c>
      <c r="E18962" t="s">
        <v>73885</v>
      </c>
      <c r="F18962" t="s">
        <v>73886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11641</v>
      </c>
      <c r="N18962">
        <v>564</v>
      </c>
      <c r="O18962" t="s">
        <v>21</v>
      </c>
      <c r="P18962" t="s">
        <v>45</v>
      </c>
      <c r="Q18962" t="s">
        <v>149</v>
      </c>
    </row>
    <row r="18963" spans="1:17" hidden="1" x14ac:dyDescent="0.25">
      <c r="A18963" t="s">
        <v>73887</v>
      </c>
      <c r="B18963" t="s">
        <v>73888</v>
      </c>
      <c r="C18963" s="1" t="str">
        <f t="shared" si="2746"/>
        <v>21:0805</v>
      </c>
      <c r="D18963" s="1" t="str">
        <f t="shared" si="2750"/>
        <v>21:0226</v>
      </c>
      <c r="E18963" t="s">
        <v>73889</v>
      </c>
      <c r="F18963" t="s">
        <v>73890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11646</v>
      </c>
      <c r="N18963">
        <v>565</v>
      </c>
      <c r="O18963" t="s">
        <v>21</v>
      </c>
      <c r="P18963" t="s">
        <v>22</v>
      </c>
      <c r="Q18963" t="s">
        <v>171</v>
      </c>
    </row>
    <row r="18964" spans="1:17" hidden="1" x14ac:dyDescent="0.25">
      <c r="A18964" t="s">
        <v>73891</v>
      </c>
      <c r="B18964" t="s">
        <v>73892</v>
      </c>
      <c r="C18964" s="1" t="str">
        <f t="shared" si="2746"/>
        <v>21:0805</v>
      </c>
      <c r="D18964" s="1" t="str">
        <f t="shared" si="2750"/>
        <v>21:0226</v>
      </c>
      <c r="E18964" t="s">
        <v>73893</v>
      </c>
      <c r="F18964" t="s">
        <v>73894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11651</v>
      </c>
      <c r="N18964">
        <v>566</v>
      </c>
      <c r="O18964" t="s">
        <v>21</v>
      </c>
      <c r="P18964" t="s">
        <v>356</v>
      </c>
      <c r="Q18964" t="s">
        <v>71</v>
      </c>
    </row>
    <row r="18965" spans="1:17" hidden="1" x14ac:dyDescent="0.25">
      <c r="A18965" t="s">
        <v>73895</v>
      </c>
      <c r="B18965" t="s">
        <v>73896</v>
      </c>
      <c r="C18965" s="1" t="str">
        <f t="shared" si="2746"/>
        <v>21:0805</v>
      </c>
      <c r="D18965" s="1" t="str">
        <f t="shared" si="2750"/>
        <v>21:0226</v>
      </c>
      <c r="E18965" t="s">
        <v>73897</v>
      </c>
      <c r="F18965" t="s">
        <v>73898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11660</v>
      </c>
      <c r="N18965">
        <v>567</v>
      </c>
      <c r="O18965" t="s">
        <v>21</v>
      </c>
      <c r="P18965" t="s">
        <v>45</v>
      </c>
      <c r="Q18965" t="s">
        <v>16522</v>
      </c>
    </row>
    <row r="18966" spans="1:17" hidden="1" x14ac:dyDescent="0.25">
      <c r="A18966" t="s">
        <v>73899</v>
      </c>
      <c r="B18966" t="s">
        <v>73900</v>
      </c>
      <c r="C18966" s="1" t="str">
        <f t="shared" si="2746"/>
        <v>21:0805</v>
      </c>
      <c r="D18966" s="1" t="str">
        <f t="shared" si="2750"/>
        <v>21:0226</v>
      </c>
      <c r="E18966" t="s">
        <v>73901</v>
      </c>
      <c r="F18966" t="s">
        <v>73902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11665</v>
      </c>
      <c r="N18966">
        <v>568</v>
      </c>
      <c r="O18966" t="s">
        <v>21</v>
      </c>
      <c r="P18966" t="s">
        <v>45</v>
      </c>
      <c r="Q18966" t="s">
        <v>16522</v>
      </c>
    </row>
    <row r="18967" spans="1:17" hidden="1" x14ac:dyDescent="0.25">
      <c r="A18967" t="s">
        <v>73903</v>
      </c>
      <c r="B18967" t="s">
        <v>73904</v>
      </c>
      <c r="C18967" s="1" t="str">
        <f t="shared" si="2746"/>
        <v>21:0805</v>
      </c>
      <c r="D18967" s="1" t="str">
        <f t="shared" si="2750"/>
        <v>21:0226</v>
      </c>
      <c r="E18967" t="s">
        <v>73905</v>
      </c>
      <c r="F18967" t="s">
        <v>73906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11670</v>
      </c>
      <c r="N18967">
        <v>569</v>
      </c>
      <c r="O18967" t="s">
        <v>21</v>
      </c>
      <c r="P18967" t="s">
        <v>45</v>
      </c>
      <c r="Q18967" t="s">
        <v>16522</v>
      </c>
    </row>
    <row r="18968" spans="1:17" hidden="1" x14ac:dyDescent="0.25">
      <c r="A18968" t="s">
        <v>73907</v>
      </c>
      <c r="B18968" t="s">
        <v>73908</v>
      </c>
      <c r="C18968" s="1" t="str">
        <f t="shared" si="2746"/>
        <v>21:0805</v>
      </c>
      <c r="D18968" s="1" t="str">
        <f t="shared" si="2750"/>
        <v>21:0226</v>
      </c>
      <c r="E18968" t="s">
        <v>73909</v>
      </c>
      <c r="F18968" t="s">
        <v>73910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11675</v>
      </c>
      <c r="N18968">
        <v>570</v>
      </c>
      <c r="O18968" t="s">
        <v>108</v>
      </c>
      <c r="P18968" t="s">
        <v>108</v>
      </c>
      <c r="Q18968" t="s">
        <v>108</v>
      </c>
    </row>
    <row r="18969" spans="1:17" hidden="1" x14ac:dyDescent="0.25">
      <c r="A18969" t="s">
        <v>73911</v>
      </c>
      <c r="B18969" t="s">
        <v>73912</v>
      </c>
      <c r="C18969" s="1" t="str">
        <f t="shared" si="2746"/>
        <v>21:0805</v>
      </c>
      <c r="D18969" s="1" t="str">
        <f t="shared" si="2750"/>
        <v>21:0226</v>
      </c>
      <c r="E18969" t="s">
        <v>73913</v>
      </c>
      <c r="F18969" t="s">
        <v>73914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11680</v>
      </c>
      <c r="N18969">
        <v>571</v>
      </c>
      <c r="O18969" t="s">
        <v>21</v>
      </c>
      <c r="P18969" t="s">
        <v>45</v>
      </c>
      <c r="Q18969" t="s">
        <v>88</v>
      </c>
    </row>
    <row r="18970" spans="1:17" hidden="1" x14ac:dyDescent="0.25">
      <c r="A18970" t="s">
        <v>73915</v>
      </c>
      <c r="B18970" t="s">
        <v>73916</v>
      </c>
      <c r="C18970" s="1" t="str">
        <f t="shared" si="2746"/>
        <v>21:0805</v>
      </c>
      <c r="D18970" s="1" t="str">
        <f t="shared" si="2750"/>
        <v>21:0226</v>
      </c>
      <c r="E18970" t="s">
        <v>73913</v>
      </c>
      <c r="F18970" t="s">
        <v>73917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11684</v>
      </c>
      <c r="N18970">
        <v>572</v>
      </c>
      <c r="O18970" t="s">
        <v>21</v>
      </c>
      <c r="P18970" t="s">
        <v>87</v>
      </c>
      <c r="Q18970" t="s">
        <v>149</v>
      </c>
    </row>
    <row r="18971" spans="1:17" hidden="1" x14ac:dyDescent="0.25">
      <c r="A18971" t="s">
        <v>73918</v>
      </c>
      <c r="B18971" t="s">
        <v>73919</v>
      </c>
      <c r="C18971" s="1" t="str">
        <f t="shared" si="2746"/>
        <v>21:0805</v>
      </c>
      <c r="D18971" s="1" t="str">
        <f t="shared" si="2750"/>
        <v>21:0226</v>
      </c>
      <c r="E18971" t="s">
        <v>73920</v>
      </c>
      <c r="F18971" t="s">
        <v>73921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11689</v>
      </c>
      <c r="N18971">
        <v>573</v>
      </c>
      <c r="O18971" t="s">
        <v>21</v>
      </c>
      <c r="P18971" t="s">
        <v>45</v>
      </c>
      <c r="Q18971" t="s">
        <v>1528</v>
      </c>
    </row>
    <row r="18972" spans="1:17" hidden="1" x14ac:dyDescent="0.25">
      <c r="A18972" t="s">
        <v>73922</v>
      </c>
      <c r="B18972" t="s">
        <v>73923</v>
      </c>
      <c r="C18972" s="1" t="str">
        <f t="shared" si="2746"/>
        <v>21:0805</v>
      </c>
      <c r="D18972" s="1" t="str">
        <f t="shared" si="2750"/>
        <v>21:0226</v>
      </c>
      <c r="E18972" t="s">
        <v>73924</v>
      </c>
      <c r="F18972" t="s">
        <v>73925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11694</v>
      </c>
      <c r="N18972">
        <v>574</v>
      </c>
      <c r="O18972" t="s">
        <v>21</v>
      </c>
      <c r="P18972" t="s">
        <v>356</v>
      </c>
      <c r="Q18972" t="s">
        <v>6243</v>
      </c>
    </row>
    <row r="18973" spans="1:17" hidden="1" x14ac:dyDescent="0.25">
      <c r="A18973" t="s">
        <v>73926</v>
      </c>
      <c r="B18973" t="s">
        <v>73927</v>
      </c>
      <c r="C18973" s="1" t="str">
        <f t="shared" si="2746"/>
        <v>21:0805</v>
      </c>
      <c r="D18973" s="1" t="str">
        <f t="shared" si="2750"/>
        <v>21:0226</v>
      </c>
      <c r="E18973" t="s">
        <v>73928</v>
      </c>
      <c r="F18973" t="s">
        <v>73929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11700</v>
      </c>
      <c r="N18973">
        <v>575</v>
      </c>
      <c r="O18973" t="s">
        <v>108</v>
      </c>
      <c r="P18973" t="s">
        <v>108</v>
      </c>
      <c r="Q18973" t="s">
        <v>108</v>
      </c>
    </row>
    <row r="18974" spans="1:17" hidden="1" x14ac:dyDescent="0.25">
      <c r="A18974" t="s">
        <v>73930</v>
      </c>
      <c r="B18974" t="s">
        <v>73931</v>
      </c>
      <c r="C18974" s="1" t="str">
        <f t="shared" si="2746"/>
        <v>21:0805</v>
      </c>
      <c r="D18974" s="1" t="str">
        <f t="shared" si="2750"/>
        <v>21:0226</v>
      </c>
      <c r="E18974" t="s">
        <v>73932</v>
      </c>
      <c r="F18974" t="s">
        <v>73933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11710</v>
      </c>
      <c r="N18974">
        <v>576</v>
      </c>
      <c r="O18974" t="s">
        <v>21</v>
      </c>
      <c r="P18974" t="s">
        <v>356</v>
      </c>
      <c r="Q18974" t="s">
        <v>88</v>
      </c>
    </row>
    <row r="18975" spans="1:17" hidden="1" x14ac:dyDescent="0.25">
      <c r="A18975" t="s">
        <v>73934</v>
      </c>
      <c r="B18975" t="s">
        <v>73935</v>
      </c>
      <c r="C18975" s="1" t="str">
        <f t="shared" ref="C18975:C19038" si="2751">HYPERLINK("http://geochem.nrcan.gc.ca/cdogs/content/bdl/bdl210805_e.htm", "21:0805")</f>
        <v>21:0805</v>
      </c>
      <c r="D18975" s="1" t="str">
        <f t="shared" si="2750"/>
        <v>21:0226</v>
      </c>
      <c r="E18975" t="s">
        <v>73936</v>
      </c>
      <c r="F18975" t="s">
        <v>73937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11715</v>
      </c>
      <c r="N18975">
        <v>577</v>
      </c>
      <c r="O18975" t="s">
        <v>21</v>
      </c>
      <c r="P18975" t="s">
        <v>45</v>
      </c>
      <c r="Q18975" t="s">
        <v>189</v>
      </c>
    </row>
    <row r="18976" spans="1:17" hidden="1" x14ac:dyDescent="0.25">
      <c r="A18976" t="s">
        <v>73938</v>
      </c>
      <c r="B18976" t="s">
        <v>73939</v>
      </c>
      <c r="C18976" s="1" t="str">
        <f t="shared" si="2751"/>
        <v>21:0805</v>
      </c>
      <c r="D18976" s="1" t="str">
        <f t="shared" si="2750"/>
        <v>21:0226</v>
      </c>
      <c r="E18976" t="s">
        <v>73940</v>
      </c>
      <c r="F18976" t="s">
        <v>73941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11720</v>
      </c>
      <c r="N18976">
        <v>578</v>
      </c>
      <c r="O18976" t="s">
        <v>21</v>
      </c>
      <c r="P18976" t="s">
        <v>45</v>
      </c>
      <c r="Q18976" t="s">
        <v>71</v>
      </c>
    </row>
    <row r="18977" spans="1:17" hidden="1" x14ac:dyDescent="0.25">
      <c r="A18977" t="s">
        <v>73942</v>
      </c>
      <c r="B18977" t="s">
        <v>73943</v>
      </c>
      <c r="C18977" s="1" t="str">
        <f t="shared" si="2751"/>
        <v>21:0805</v>
      </c>
      <c r="D18977" s="1" t="str">
        <f t="shared" si="2750"/>
        <v>21:0226</v>
      </c>
      <c r="E18977" t="s">
        <v>73944</v>
      </c>
      <c r="F18977" t="s">
        <v>73945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11725</v>
      </c>
      <c r="N18977">
        <v>579</v>
      </c>
      <c r="O18977" t="s">
        <v>21</v>
      </c>
      <c r="P18977" t="s">
        <v>45</v>
      </c>
      <c r="Q18977" t="s">
        <v>2366</v>
      </c>
    </row>
    <row r="18978" spans="1:17" hidden="1" x14ac:dyDescent="0.25">
      <c r="A18978" t="s">
        <v>73946</v>
      </c>
      <c r="B18978" t="s">
        <v>73947</v>
      </c>
      <c r="C18978" s="1" t="str">
        <f t="shared" si="2751"/>
        <v>21:0805</v>
      </c>
      <c r="D18978" s="1" t="str">
        <f t="shared" si="2750"/>
        <v>21:0226</v>
      </c>
      <c r="E18978" t="s">
        <v>73948</v>
      </c>
      <c r="F18978" t="s">
        <v>73949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11730</v>
      </c>
      <c r="N18978">
        <v>580</v>
      </c>
      <c r="O18978" t="s">
        <v>21</v>
      </c>
      <c r="P18978" t="s">
        <v>45</v>
      </c>
      <c r="Q18978" t="s">
        <v>143</v>
      </c>
    </row>
    <row r="18979" spans="1:17" hidden="1" x14ac:dyDescent="0.25">
      <c r="A18979" t="s">
        <v>73950</v>
      </c>
      <c r="B18979" t="s">
        <v>73951</v>
      </c>
      <c r="C18979" s="1" t="str">
        <f t="shared" si="2751"/>
        <v>21:0805</v>
      </c>
      <c r="D18979" s="1" t="str">
        <f t="shared" si="2750"/>
        <v>21:0226</v>
      </c>
      <c r="E18979" t="s">
        <v>73952</v>
      </c>
      <c r="F18979" t="s">
        <v>73953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12803</v>
      </c>
      <c r="N18979">
        <v>581</v>
      </c>
      <c r="O18979" t="s">
        <v>21</v>
      </c>
      <c r="P18979" t="s">
        <v>356</v>
      </c>
      <c r="Q18979" t="s">
        <v>215</v>
      </c>
    </row>
    <row r="18980" spans="1:17" hidden="1" x14ac:dyDescent="0.25">
      <c r="A18980" t="s">
        <v>73954</v>
      </c>
      <c r="B18980" t="s">
        <v>73955</v>
      </c>
      <c r="C18980" s="1" t="str">
        <f t="shared" si="2751"/>
        <v>21:0805</v>
      </c>
      <c r="D18980" s="1" t="str">
        <f t="shared" si="2750"/>
        <v>21:0226</v>
      </c>
      <c r="E18980" t="s">
        <v>73956</v>
      </c>
      <c r="F18980" t="s">
        <v>73957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11641</v>
      </c>
      <c r="N18980">
        <v>582</v>
      </c>
      <c r="O18980" t="s">
        <v>21</v>
      </c>
      <c r="P18980" t="s">
        <v>22</v>
      </c>
      <c r="Q18980" t="s">
        <v>189</v>
      </c>
    </row>
    <row r="18981" spans="1:17" hidden="1" x14ac:dyDescent="0.25">
      <c r="A18981" t="s">
        <v>73958</v>
      </c>
      <c r="B18981" t="s">
        <v>73959</v>
      </c>
      <c r="C18981" s="1" t="str">
        <f t="shared" si="2751"/>
        <v>21:0805</v>
      </c>
      <c r="D18981" s="1" t="str">
        <f t="shared" si="2750"/>
        <v>21:0226</v>
      </c>
      <c r="E18981" t="s">
        <v>73960</v>
      </c>
      <c r="F18981" t="s">
        <v>73961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11680</v>
      </c>
      <c r="N18981">
        <v>583</v>
      </c>
      <c r="O18981" t="s">
        <v>21</v>
      </c>
      <c r="P18981" t="s">
        <v>22</v>
      </c>
      <c r="Q18981" t="s">
        <v>171</v>
      </c>
    </row>
    <row r="18982" spans="1:17" hidden="1" x14ac:dyDescent="0.25">
      <c r="A18982" t="s">
        <v>73962</v>
      </c>
      <c r="B18982" t="s">
        <v>73963</v>
      </c>
      <c r="C18982" s="1" t="str">
        <f t="shared" si="2751"/>
        <v>21:0805</v>
      </c>
      <c r="D18982" s="1" t="str">
        <f t="shared" si="2750"/>
        <v>21:0226</v>
      </c>
      <c r="E18982" t="s">
        <v>73960</v>
      </c>
      <c r="F18982" t="s">
        <v>73964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11684</v>
      </c>
      <c r="N18982">
        <v>584</v>
      </c>
      <c r="O18982" t="s">
        <v>21</v>
      </c>
      <c r="P18982" t="s">
        <v>356</v>
      </c>
      <c r="Q18982" t="s">
        <v>88</v>
      </c>
    </row>
    <row r="18983" spans="1:17" hidden="1" x14ac:dyDescent="0.25">
      <c r="A18983" t="s">
        <v>73965</v>
      </c>
      <c r="B18983" t="s">
        <v>73966</v>
      </c>
      <c r="C18983" s="1" t="str">
        <f t="shared" si="2751"/>
        <v>21:0805</v>
      </c>
      <c r="D18983" s="1" t="str">
        <f t="shared" si="2750"/>
        <v>21:0226</v>
      </c>
      <c r="E18983" t="s">
        <v>73967</v>
      </c>
      <c r="F18983" t="s">
        <v>73968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11646</v>
      </c>
      <c r="N18983">
        <v>585</v>
      </c>
      <c r="O18983" t="s">
        <v>21</v>
      </c>
      <c r="P18983" t="s">
        <v>356</v>
      </c>
      <c r="Q18983" t="s">
        <v>171</v>
      </c>
    </row>
    <row r="18984" spans="1:17" hidden="1" x14ac:dyDescent="0.25">
      <c r="A18984" t="s">
        <v>73969</v>
      </c>
      <c r="B18984" t="s">
        <v>73970</v>
      </c>
      <c r="C18984" s="1" t="str">
        <f t="shared" si="2751"/>
        <v>21:0805</v>
      </c>
      <c r="D18984" s="1" t="str">
        <f t="shared" si="2750"/>
        <v>21:0226</v>
      </c>
      <c r="E18984" t="s">
        <v>73971</v>
      </c>
      <c r="F18984" t="s">
        <v>73972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11651</v>
      </c>
      <c r="N18984">
        <v>586</v>
      </c>
      <c r="O18984" t="s">
        <v>21</v>
      </c>
      <c r="P18984" t="s">
        <v>356</v>
      </c>
      <c r="Q18984" t="s">
        <v>93</v>
      </c>
    </row>
    <row r="18985" spans="1:17" hidden="1" x14ac:dyDescent="0.25">
      <c r="A18985" t="s">
        <v>73973</v>
      </c>
      <c r="B18985" t="s">
        <v>73974</v>
      </c>
      <c r="C18985" s="1" t="str">
        <f t="shared" si="2751"/>
        <v>21:0805</v>
      </c>
      <c r="D18985" s="1" t="str">
        <f t="shared" si="2750"/>
        <v>21:0226</v>
      </c>
      <c r="E18985" t="s">
        <v>73975</v>
      </c>
      <c r="F18985" t="s">
        <v>73976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11660</v>
      </c>
      <c r="N18985">
        <v>587</v>
      </c>
      <c r="O18985" t="s">
        <v>108</v>
      </c>
      <c r="P18985" t="s">
        <v>108</v>
      </c>
      <c r="Q18985" t="s">
        <v>108</v>
      </c>
    </row>
    <row r="18986" spans="1:17" hidden="1" x14ac:dyDescent="0.25">
      <c r="A18986" t="s">
        <v>73977</v>
      </c>
      <c r="B18986" t="s">
        <v>73978</v>
      </c>
      <c r="C18986" s="1" t="str">
        <f t="shared" si="2751"/>
        <v>21:0805</v>
      </c>
      <c r="D18986" s="1" t="str">
        <f t="shared" si="2750"/>
        <v>21:0226</v>
      </c>
      <c r="E18986" t="s">
        <v>73979</v>
      </c>
      <c r="F18986" t="s">
        <v>73980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11665</v>
      </c>
      <c r="N18986">
        <v>588</v>
      </c>
      <c r="O18986" t="s">
        <v>108</v>
      </c>
      <c r="P18986" t="s">
        <v>108</v>
      </c>
      <c r="Q18986" t="s">
        <v>108</v>
      </c>
    </row>
    <row r="18987" spans="1:17" hidden="1" x14ac:dyDescent="0.25">
      <c r="A18987" t="s">
        <v>73981</v>
      </c>
      <c r="B18987" t="s">
        <v>73982</v>
      </c>
      <c r="C18987" s="1" t="str">
        <f t="shared" si="2751"/>
        <v>21:0805</v>
      </c>
      <c r="D18987" s="1" t="str">
        <f t="shared" ref="D18987:D19015" si="2752">HYPERLINK("http://geochem.nrcan.gc.ca/cdogs/content/svy/svy210226_e.htm", "21:0226")</f>
        <v>21:0226</v>
      </c>
      <c r="E18987" t="s">
        <v>73983</v>
      </c>
      <c r="F18987" t="s">
        <v>73984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11670</v>
      </c>
      <c r="N18987">
        <v>589</v>
      </c>
      <c r="O18987" t="s">
        <v>21</v>
      </c>
      <c r="P18987" t="s">
        <v>45</v>
      </c>
      <c r="Q18987" t="s">
        <v>46</v>
      </c>
    </row>
    <row r="18988" spans="1:17" hidden="1" x14ac:dyDescent="0.25">
      <c r="A18988" t="s">
        <v>73985</v>
      </c>
      <c r="B18988" t="s">
        <v>73986</v>
      </c>
      <c r="C18988" s="1" t="str">
        <f t="shared" si="2751"/>
        <v>21:0805</v>
      </c>
      <c r="D18988" s="1" t="str">
        <f t="shared" si="2752"/>
        <v>21:0226</v>
      </c>
      <c r="E18988" t="s">
        <v>73987</v>
      </c>
      <c r="F18988" t="s">
        <v>73988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11675</v>
      </c>
      <c r="N18988">
        <v>590</v>
      </c>
      <c r="O18988" t="s">
        <v>21</v>
      </c>
      <c r="P18988" t="s">
        <v>356</v>
      </c>
      <c r="Q18988" t="s">
        <v>71</v>
      </c>
    </row>
    <row r="18989" spans="1:17" hidden="1" x14ac:dyDescent="0.25">
      <c r="A18989" t="s">
        <v>73989</v>
      </c>
      <c r="B18989" t="s">
        <v>73990</v>
      </c>
      <c r="C18989" s="1" t="str">
        <f t="shared" si="2751"/>
        <v>21:0805</v>
      </c>
      <c r="D18989" s="1" t="str">
        <f t="shared" si="2752"/>
        <v>21:0226</v>
      </c>
      <c r="E18989" t="s">
        <v>73991</v>
      </c>
      <c r="F18989" t="s">
        <v>73992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11689</v>
      </c>
      <c r="N18989">
        <v>591</v>
      </c>
      <c r="O18989" t="s">
        <v>21</v>
      </c>
      <c r="P18989" t="s">
        <v>356</v>
      </c>
      <c r="Q18989" t="s">
        <v>46</v>
      </c>
    </row>
    <row r="18990" spans="1:17" hidden="1" x14ac:dyDescent="0.25">
      <c r="A18990" t="s">
        <v>73993</v>
      </c>
      <c r="B18990" t="s">
        <v>73994</v>
      </c>
      <c r="C18990" s="1" t="str">
        <f t="shared" si="2751"/>
        <v>21:0805</v>
      </c>
      <c r="D18990" s="1" t="str">
        <f t="shared" si="2752"/>
        <v>21:0226</v>
      </c>
      <c r="E18990" t="s">
        <v>73995</v>
      </c>
      <c r="F18990" t="s">
        <v>73996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11694</v>
      </c>
      <c r="N18990">
        <v>592</v>
      </c>
      <c r="O18990" t="s">
        <v>21</v>
      </c>
      <c r="P18990" t="s">
        <v>356</v>
      </c>
      <c r="Q18990" t="s">
        <v>103</v>
      </c>
    </row>
    <row r="18991" spans="1:17" hidden="1" x14ac:dyDescent="0.25">
      <c r="A18991" t="s">
        <v>73997</v>
      </c>
      <c r="B18991" t="s">
        <v>73998</v>
      </c>
      <c r="C18991" s="1" t="str">
        <f t="shared" si="2751"/>
        <v>21:0805</v>
      </c>
      <c r="D18991" s="1" t="str">
        <f t="shared" si="2752"/>
        <v>21:0226</v>
      </c>
      <c r="E18991" t="s">
        <v>73999</v>
      </c>
      <c r="F18991" t="s">
        <v>74000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11700</v>
      </c>
      <c r="N18991">
        <v>593</v>
      </c>
      <c r="O18991" t="s">
        <v>225</v>
      </c>
      <c r="P18991" t="s">
        <v>22</v>
      </c>
      <c r="Q18991" t="s">
        <v>52</v>
      </c>
    </row>
    <row r="18992" spans="1:17" hidden="1" x14ac:dyDescent="0.25">
      <c r="A18992" t="s">
        <v>74001</v>
      </c>
      <c r="B18992" t="s">
        <v>74002</v>
      </c>
      <c r="C18992" s="1" t="str">
        <f t="shared" si="2751"/>
        <v>21:0805</v>
      </c>
      <c r="D18992" s="1" t="str">
        <f t="shared" si="2752"/>
        <v>21:0226</v>
      </c>
      <c r="E18992" t="s">
        <v>74003</v>
      </c>
      <c r="F18992" t="s">
        <v>74004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11710</v>
      </c>
      <c r="N18992">
        <v>594</v>
      </c>
      <c r="O18992" t="s">
        <v>21</v>
      </c>
      <c r="P18992" t="s">
        <v>583</v>
      </c>
      <c r="Q18992" t="s">
        <v>103</v>
      </c>
    </row>
    <row r="18993" spans="1:17" hidden="1" x14ac:dyDescent="0.25">
      <c r="A18993" t="s">
        <v>74005</v>
      </c>
      <c r="B18993" t="s">
        <v>74006</v>
      </c>
      <c r="C18993" s="1" t="str">
        <f t="shared" si="2751"/>
        <v>21:0805</v>
      </c>
      <c r="D18993" s="1" t="str">
        <f t="shared" si="2752"/>
        <v>21:0226</v>
      </c>
      <c r="E18993" t="s">
        <v>74007</v>
      </c>
      <c r="F18993" t="s">
        <v>74008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11715</v>
      </c>
      <c r="N18993">
        <v>595</v>
      </c>
      <c r="O18993" t="s">
        <v>21</v>
      </c>
      <c r="P18993" t="s">
        <v>45</v>
      </c>
      <c r="Q18993" t="s">
        <v>29</v>
      </c>
    </row>
    <row r="18994" spans="1:17" hidden="1" x14ac:dyDescent="0.25">
      <c r="A18994" t="s">
        <v>74009</v>
      </c>
      <c r="B18994" t="s">
        <v>74010</v>
      </c>
      <c r="C18994" s="1" t="str">
        <f t="shared" si="2751"/>
        <v>21:0805</v>
      </c>
      <c r="D18994" s="1" t="str">
        <f t="shared" si="2752"/>
        <v>21:0226</v>
      </c>
      <c r="E18994" t="s">
        <v>74011</v>
      </c>
      <c r="F18994" t="s">
        <v>74012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11720</v>
      </c>
      <c r="N18994">
        <v>596</v>
      </c>
      <c r="O18994" t="s">
        <v>21</v>
      </c>
      <c r="P18994" t="s">
        <v>356</v>
      </c>
      <c r="Q18994" t="s">
        <v>103</v>
      </c>
    </row>
    <row r="18995" spans="1:17" hidden="1" x14ac:dyDescent="0.25">
      <c r="A18995" t="s">
        <v>74013</v>
      </c>
      <c r="B18995" t="s">
        <v>74014</v>
      </c>
      <c r="C18995" s="1" t="str">
        <f t="shared" si="2751"/>
        <v>21:0805</v>
      </c>
      <c r="D18995" s="1" t="str">
        <f t="shared" si="2752"/>
        <v>21:0226</v>
      </c>
      <c r="E18995" t="s">
        <v>74015</v>
      </c>
      <c r="F18995" t="s">
        <v>74016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11725</v>
      </c>
      <c r="N18995">
        <v>597</v>
      </c>
      <c r="O18995" t="s">
        <v>21</v>
      </c>
      <c r="P18995" t="s">
        <v>45</v>
      </c>
      <c r="Q18995" t="s">
        <v>93</v>
      </c>
    </row>
    <row r="18996" spans="1:17" hidden="1" x14ac:dyDescent="0.25">
      <c r="A18996" t="s">
        <v>74017</v>
      </c>
      <c r="B18996" t="s">
        <v>74018</v>
      </c>
      <c r="C18996" s="1" t="str">
        <f t="shared" si="2751"/>
        <v>21:0805</v>
      </c>
      <c r="D18996" s="1" t="str">
        <f t="shared" si="2752"/>
        <v>21:0226</v>
      </c>
      <c r="E18996" t="s">
        <v>74019</v>
      </c>
      <c r="F18996" t="s">
        <v>74020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11730</v>
      </c>
      <c r="N18996">
        <v>598</v>
      </c>
      <c r="O18996" t="s">
        <v>9521</v>
      </c>
      <c r="P18996" t="s">
        <v>45</v>
      </c>
      <c r="Q18996" t="s">
        <v>59</v>
      </c>
    </row>
    <row r="18997" spans="1:17" hidden="1" x14ac:dyDescent="0.25">
      <c r="A18997" t="s">
        <v>74021</v>
      </c>
      <c r="B18997" t="s">
        <v>74022</v>
      </c>
      <c r="C18997" s="1" t="str">
        <f t="shared" si="2751"/>
        <v>21:0805</v>
      </c>
      <c r="D18997" s="1" t="str">
        <f t="shared" si="2752"/>
        <v>21:0226</v>
      </c>
      <c r="E18997" t="s">
        <v>74023</v>
      </c>
      <c r="F18997" t="s">
        <v>74024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12803</v>
      </c>
      <c r="N18997">
        <v>599</v>
      </c>
      <c r="O18997" t="s">
        <v>17169</v>
      </c>
      <c r="P18997" t="s">
        <v>45</v>
      </c>
      <c r="Q18997" t="s">
        <v>59</v>
      </c>
    </row>
    <row r="18998" spans="1:17" hidden="1" x14ac:dyDescent="0.25">
      <c r="A18998" t="s">
        <v>74025</v>
      </c>
      <c r="B18998" t="s">
        <v>74026</v>
      </c>
      <c r="C18998" s="1" t="str">
        <f t="shared" si="2751"/>
        <v>21:0805</v>
      </c>
      <c r="D18998" s="1" t="str">
        <f t="shared" si="2752"/>
        <v>21:0226</v>
      </c>
      <c r="E18998" t="s">
        <v>74027</v>
      </c>
      <c r="F18998" t="s">
        <v>74028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11641</v>
      </c>
      <c r="N18998">
        <v>600</v>
      </c>
      <c r="O18998" t="s">
        <v>21</v>
      </c>
      <c r="P18998" t="s">
        <v>356</v>
      </c>
      <c r="Q18998" t="s">
        <v>71</v>
      </c>
    </row>
    <row r="18999" spans="1:17" hidden="1" x14ac:dyDescent="0.25">
      <c r="A18999" t="s">
        <v>74029</v>
      </c>
      <c r="B18999" t="s">
        <v>74030</v>
      </c>
      <c r="C18999" s="1" t="str">
        <f t="shared" si="2751"/>
        <v>21:0805</v>
      </c>
      <c r="D18999" s="1" t="str">
        <f t="shared" si="2752"/>
        <v>21:0226</v>
      </c>
      <c r="E18999" t="s">
        <v>74031</v>
      </c>
      <c r="F18999" t="s">
        <v>74032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11646</v>
      </c>
      <c r="N18999">
        <v>601</v>
      </c>
      <c r="O18999" t="s">
        <v>21</v>
      </c>
      <c r="P18999" t="s">
        <v>45</v>
      </c>
      <c r="Q18999" t="s">
        <v>71</v>
      </c>
    </row>
    <row r="19000" spans="1:17" hidden="1" x14ac:dyDescent="0.25">
      <c r="A19000" t="s">
        <v>74033</v>
      </c>
      <c r="B19000" t="s">
        <v>74034</v>
      </c>
      <c r="C19000" s="1" t="str">
        <f t="shared" si="2751"/>
        <v>21:0805</v>
      </c>
      <c r="D19000" s="1" t="str">
        <f t="shared" si="2752"/>
        <v>21:0226</v>
      </c>
      <c r="E19000" t="s">
        <v>74035</v>
      </c>
      <c r="F19000" t="s">
        <v>74036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11651</v>
      </c>
      <c r="N19000">
        <v>602</v>
      </c>
      <c r="O19000" t="s">
        <v>21</v>
      </c>
      <c r="P19000" t="s">
        <v>45</v>
      </c>
      <c r="Q19000" t="s">
        <v>71</v>
      </c>
    </row>
    <row r="19001" spans="1:17" hidden="1" x14ac:dyDescent="0.25">
      <c r="A19001" t="s">
        <v>74037</v>
      </c>
      <c r="B19001" t="s">
        <v>74038</v>
      </c>
      <c r="C19001" s="1" t="str">
        <f t="shared" si="2751"/>
        <v>21:0805</v>
      </c>
      <c r="D19001" s="1" t="str">
        <f t="shared" si="2752"/>
        <v>21:0226</v>
      </c>
      <c r="E19001" t="s">
        <v>74039</v>
      </c>
      <c r="F19001" t="s">
        <v>74040</v>
      </c>
      <c r="H19001">
        <v>46.117750700000002</v>
      </c>
      <c r="I19001">
        <v>-66.948339099999998</v>
      </c>
      <c r="J19001" s="1" t="str">
        <f t="shared" ref="J19001:J19064" si="2753">HYPERLINK("http://geochem.nrcan.gc.ca/cdogs/content/kwd/kwd020018_e.htm", "Fluid (stream)")</f>
        <v>Fluid (stream)</v>
      </c>
      <c r="K19001" s="1" t="str">
        <f t="shared" ref="K19001:K19064" si="2754">HYPERLINK("http://geochem.nrcan.gc.ca/cdogs/content/kwd/kwd080007_e.htm", "Untreated Water")</f>
        <v>Untreated Water</v>
      </c>
      <c r="L19001">
        <v>76</v>
      </c>
      <c r="M19001" t="s">
        <v>11660</v>
      </c>
      <c r="N19001">
        <v>603</v>
      </c>
      <c r="O19001" t="s">
        <v>21</v>
      </c>
      <c r="P19001" t="s">
        <v>356</v>
      </c>
      <c r="Q19001" t="s">
        <v>71</v>
      </c>
    </row>
    <row r="19002" spans="1:17" hidden="1" x14ac:dyDescent="0.25">
      <c r="A19002" t="s">
        <v>74041</v>
      </c>
      <c r="B19002" t="s">
        <v>74042</v>
      </c>
      <c r="C19002" s="1" t="str">
        <f t="shared" si="2751"/>
        <v>21:0805</v>
      </c>
      <c r="D19002" s="1" t="str">
        <f t="shared" si="2752"/>
        <v>21:0226</v>
      </c>
      <c r="E19002" t="s">
        <v>74043</v>
      </c>
      <c r="F19002" t="s">
        <v>74044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11665</v>
      </c>
      <c r="N19002">
        <v>604</v>
      </c>
      <c r="O19002" t="s">
        <v>21</v>
      </c>
      <c r="P19002" t="s">
        <v>45</v>
      </c>
      <c r="Q19002" t="s">
        <v>103</v>
      </c>
    </row>
    <row r="19003" spans="1:17" hidden="1" x14ac:dyDescent="0.25">
      <c r="A19003" t="s">
        <v>74045</v>
      </c>
      <c r="B19003" t="s">
        <v>74046</v>
      </c>
      <c r="C19003" s="1" t="str">
        <f t="shared" si="2751"/>
        <v>21:0805</v>
      </c>
      <c r="D19003" s="1" t="str">
        <f t="shared" si="2752"/>
        <v>21:0226</v>
      </c>
      <c r="E19003" t="s">
        <v>74047</v>
      </c>
      <c r="F19003" t="s">
        <v>74048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11680</v>
      </c>
      <c r="N19003">
        <v>605</v>
      </c>
      <c r="O19003" t="s">
        <v>21</v>
      </c>
      <c r="P19003" t="s">
        <v>87</v>
      </c>
      <c r="Q19003" t="s">
        <v>198</v>
      </c>
    </row>
    <row r="19004" spans="1:17" hidden="1" x14ac:dyDescent="0.25">
      <c r="A19004" t="s">
        <v>74049</v>
      </c>
      <c r="B19004" t="s">
        <v>74050</v>
      </c>
      <c r="C19004" s="1" t="str">
        <f t="shared" si="2751"/>
        <v>21:0805</v>
      </c>
      <c r="D19004" s="1" t="str">
        <f t="shared" si="2752"/>
        <v>21:0226</v>
      </c>
      <c r="E19004" t="s">
        <v>74047</v>
      </c>
      <c r="F19004" t="s">
        <v>74051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11684</v>
      </c>
      <c r="N19004">
        <v>606</v>
      </c>
      <c r="O19004" t="s">
        <v>21</v>
      </c>
      <c r="P19004" t="s">
        <v>87</v>
      </c>
      <c r="Q19004" t="s">
        <v>198</v>
      </c>
    </row>
    <row r="19005" spans="1:17" hidden="1" x14ac:dyDescent="0.25">
      <c r="A19005" t="s">
        <v>74052</v>
      </c>
      <c r="B19005" t="s">
        <v>74053</v>
      </c>
      <c r="C19005" s="1" t="str">
        <f t="shared" si="2751"/>
        <v>21:0805</v>
      </c>
      <c r="D19005" s="1" t="str">
        <f t="shared" si="2752"/>
        <v>21:0226</v>
      </c>
      <c r="E19005" t="s">
        <v>74054</v>
      </c>
      <c r="F19005" t="s">
        <v>74055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11670</v>
      </c>
      <c r="N19005">
        <v>607</v>
      </c>
      <c r="O19005" t="s">
        <v>21</v>
      </c>
      <c r="P19005" t="s">
        <v>45</v>
      </c>
      <c r="Q19005" t="s">
        <v>198</v>
      </c>
    </row>
    <row r="19006" spans="1:17" hidden="1" x14ac:dyDescent="0.25">
      <c r="A19006" t="s">
        <v>74056</v>
      </c>
      <c r="B19006" t="s">
        <v>74057</v>
      </c>
      <c r="C19006" s="1" t="str">
        <f t="shared" si="2751"/>
        <v>21:0805</v>
      </c>
      <c r="D19006" s="1" t="str">
        <f t="shared" si="2752"/>
        <v>21:0226</v>
      </c>
      <c r="E19006" t="s">
        <v>74058</v>
      </c>
      <c r="F19006" t="s">
        <v>74059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11675</v>
      </c>
      <c r="N19006">
        <v>608</v>
      </c>
      <c r="O19006" t="s">
        <v>21</v>
      </c>
      <c r="P19006" t="s">
        <v>45</v>
      </c>
      <c r="Q19006" t="s">
        <v>93</v>
      </c>
    </row>
    <row r="19007" spans="1:17" hidden="1" x14ac:dyDescent="0.25">
      <c r="A19007" t="s">
        <v>74060</v>
      </c>
      <c r="B19007" t="s">
        <v>74061</v>
      </c>
      <c r="C19007" s="1" t="str">
        <f t="shared" si="2751"/>
        <v>21:0805</v>
      </c>
      <c r="D19007" s="1" t="str">
        <f t="shared" si="2752"/>
        <v>21:0226</v>
      </c>
      <c r="E19007" t="s">
        <v>74062</v>
      </c>
      <c r="F19007" t="s">
        <v>74063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11689</v>
      </c>
      <c r="N19007">
        <v>609</v>
      </c>
      <c r="O19007" t="s">
        <v>21</v>
      </c>
      <c r="P19007" t="s">
        <v>45</v>
      </c>
      <c r="Q19007" t="s">
        <v>215</v>
      </c>
    </row>
    <row r="19008" spans="1:17" hidden="1" x14ac:dyDescent="0.25">
      <c r="A19008" t="s">
        <v>74064</v>
      </c>
      <c r="B19008" t="s">
        <v>74065</v>
      </c>
      <c r="C19008" s="1" t="str">
        <f t="shared" si="2751"/>
        <v>21:0805</v>
      </c>
      <c r="D19008" s="1" t="str">
        <f t="shared" si="2752"/>
        <v>21:0226</v>
      </c>
      <c r="E19008" t="s">
        <v>74066</v>
      </c>
      <c r="F19008" t="s">
        <v>74067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11694</v>
      </c>
      <c r="N19008">
        <v>610</v>
      </c>
      <c r="O19008" t="s">
        <v>21</v>
      </c>
      <c r="P19008" t="s">
        <v>87</v>
      </c>
      <c r="Q19008" t="s">
        <v>93</v>
      </c>
    </row>
    <row r="19009" spans="1:17" hidden="1" x14ac:dyDescent="0.25">
      <c r="A19009" t="s">
        <v>74068</v>
      </c>
      <c r="B19009" t="s">
        <v>74069</v>
      </c>
      <c r="C19009" s="1" t="str">
        <f t="shared" si="2751"/>
        <v>21:0805</v>
      </c>
      <c r="D19009" s="1" t="str">
        <f t="shared" si="2752"/>
        <v>21:0226</v>
      </c>
      <c r="E19009" t="s">
        <v>74070</v>
      </c>
      <c r="F19009" t="s">
        <v>74071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11700</v>
      </c>
      <c r="N19009">
        <v>611</v>
      </c>
      <c r="O19009" t="s">
        <v>21</v>
      </c>
      <c r="P19009" t="s">
        <v>45</v>
      </c>
      <c r="Q19009" t="s">
        <v>93</v>
      </c>
    </row>
    <row r="19010" spans="1:17" hidden="1" x14ac:dyDescent="0.25">
      <c r="A19010" t="s">
        <v>74072</v>
      </c>
      <c r="B19010" t="s">
        <v>74073</v>
      </c>
      <c r="C19010" s="1" t="str">
        <f t="shared" si="2751"/>
        <v>21:0805</v>
      </c>
      <c r="D19010" s="1" t="str">
        <f t="shared" si="2752"/>
        <v>21:0226</v>
      </c>
      <c r="E19010" t="s">
        <v>74074</v>
      </c>
      <c r="F19010" t="s">
        <v>74075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11710</v>
      </c>
      <c r="N19010">
        <v>612</v>
      </c>
      <c r="O19010" t="s">
        <v>154</v>
      </c>
      <c r="P19010" t="s">
        <v>45</v>
      </c>
      <c r="Q19010" t="s">
        <v>198</v>
      </c>
    </row>
    <row r="19011" spans="1:17" hidden="1" x14ac:dyDescent="0.25">
      <c r="A19011" t="s">
        <v>74076</v>
      </c>
      <c r="B19011" t="s">
        <v>74077</v>
      </c>
      <c r="C19011" s="1" t="str">
        <f t="shared" si="2751"/>
        <v>21:0805</v>
      </c>
      <c r="D19011" s="1" t="str">
        <f t="shared" si="2752"/>
        <v>21:0226</v>
      </c>
      <c r="E19011" t="s">
        <v>74078</v>
      </c>
      <c r="F19011" t="s">
        <v>74079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11715</v>
      </c>
      <c r="N19011">
        <v>613</v>
      </c>
      <c r="O19011" t="s">
        <v>21</v>
      </c>
      <c r="P19011" t="s">
        <v>45</v>
      </c>
      <c r="Q19011" t="s">
        <v>93</v>
      </c>
    </row>
    <row r="19012" spans="1:17" hidden="1" x14ac:dyDescent="0.25">
      <c r="A19012" t="s">
        <v>74080</v>
      </c>
      <c r="B19012" t="s">
        <v>74081</v>
      </c>
      <c r="C19012" s="1" t="str">
        <f t="shared" si="2751"/>
        <v>21:0805</v>
      </c>
      <c r="D19012" s="1" t="str">
        <f t="shared" si="2752"/>
        <v>21:0226</v>
      </c>
      <c r="E19012" t="s">
        <v>74082</v>
      </c>
      <c r="F19012" t="s">
        <v>74083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11720</v>
      </c>
      <c r="N19012">
        <v>614</v>
      </c>
      <c r="O19012" t="s">
        <v>21</v>
      </c>
      <c r="P19012" t="s">
        <v>87</v>
      </c>
      <c r="Q19012" t="s">
        <v>71</v>
      </c>
    </row>
    <row r="19013" spans="1:17" hidden="1" x14ac:dyDescent="0.25">
      <c r="A19013" t="s">
        <v>74084</v>
      </c>
      <c r="B19013" t="s">
        <v>74085</v>
      </c>
      <c r="C19013" s="1" t="str">
        <f t="shared" si="2751"/>
        <v>21:0805</v>
      </c>
      <c r="D19013" s="1" t="str">
        <f t="shared" si="2752"/>
        <v>21:0226</v>
      </c>
      <c r="E19013" t="s">
        <v>74086</v>
      </c>
      <c r="F19013" t="s">
        <v>74087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11725</v>
      </c>
      <c r="N19013">
        <v>615</v>
      </c>
      <c r="O19013" t="s">
        <v>108</v>
      </c>
      <c r="P19013" t="s">
        <v>108</v>
      </c>
      <c r="Q19013" t="s">
        <v>108</v>
      </c>
    </row>
    <row r="19014" spans="1:17" hidden="1" x14ac:dyDescent="0.25">
      <c r="A19014" t="s">
        <v>74088</v>
      </c>
      <c r="B19014" t="s">
        <v>74089</v>
      </c>
      <c r="C19014" s="1" t="str">
        <f t="shared" si="2751"/>
        <v>21:0805</v>
      </c>
      <c r="D19014" s="1" t="str">
        <f t="shared" si="2752"/>
        <v>21:0226</v>
      </c>
      <c r="E19014" t="s">
        <v>74090</v>
      </c>
      <c r="F19014" t="s">
        <v>74091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11730</v>
      </c>
      <c r="N19014">
        <v>616</v>
      </c>
      <c r="O19014" t="s">
        <v>21</v>
      </c>
      <c r="P19014" t="s">
        <v>45</v>
      </c>
      <c r="Q19014" t="s">
        <v>189</v>
      </c>
    </row>
    <row r="19015" spans="1:17" hidden="1" x14ac:dyDescent="0.25">
      <c r="A19015" t="s">
        <v>74092</v>
      </c>
      <c r="B19015" t="s">
        <v>74093</v>
      </c>
      <c r="C19015" s="1" t="str">
        <f t="shared" si="2751"/>
        <v>21:0805</v>
      </c>
      <c r="D19015" s="1" t="str">
        <f t="shared" si="2752"/>
        <v>21:0226</v>
      </c>
      <c r="E19015" t="s">
        <v>74094</v>
      </c>
      <c r="F19015" t="s">
        <v>74095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12803</v>
      </c>
      <c r="N19015">
        <v>617</v>
      </c>
      <c r="O19015" t="s">
        <v>21</v>
      </c>
      <c r="P19015" t="s">
        <v>87</v>
      </c>
      <c r="Q19015" t="s">
        <v>88</v>
      </c>
    </row>
    <row r="19016" spans="1:17" hidden="1" x14ac:dyDescent="0.25">
      <c r="A19016" t="s">
        <v>74096</v>
      </c>
      <c r="B19016" t="s">
        <v>74097</v>
      </c>
      <c r="C19016" s="1" t="str">
        <f t="shared" si="2751"/>
        <v>21:0805</v>
      </c>
      <c r="D19016" s="1" t="str">
        <f t="shared" ref="D19016:D19031" si="2755">HYPERLINK("http://geochem.nrcan.gc.ca/cdogs/content/svy/svy210228_e.htm", "21:0228")</f>
        <v>21:0228</v>
      </c>
      <c r="E19016" t="s">
        <v>74098</v>
      </c>
      <c r="F19016" t="s">
        <v>74099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11641</v>
      </c>
      <c r="N19016">
        <v>618</v>
      </c>
      <c r="O19016" t="s">
        <v>21</v>
      </c>
      <c r="P19016" t="s">
        <v>1631</v>
      </c>
      <c r="Q19016" t="s">
        <v>29</v>
      </c>
    </row>
    <row r="19017" spans="1:17" hidden="1" x14ac:dyDescent="0.25">
      <c r="A19017" t="s">
        <v>74100</v>
      </c>
      <c r="B19017" t="s">
        <v>74101</v>
      </c>
      <c r="C19017" s="1" t="str">
        <f t="shared" si="2751"/>
        <v>21:0805</v>
      </c>
      <c r="D19017" s="1" t="str">
        <f t="shared" si="2755"/>
        <v>21:0228</v>
      </c>
      <c r="E19017" t="s">
        <v>74102</v>
      </c>
      <c r="F19017" t="s">
        <v>74103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11646</v>
      </c>
      <c r="N19017">
        <v>619</v>
      </c>
      <c r="O19017" t="s">
        <v>21</v>
      </c>
      <c r="P19017" t="s">
        <v>2943</v>
      </c>
      <c r="Q19017" t="s">
        <v>46</v>
      </c>
    </row>
    <row r="19018" spans="1:17" hidden="1" x14ac:dyDescent="0.25">
      <c r="A19018" t="s">
        <v>74104</v>
      </c>
      <c r="B19018" t="s">
        <v>74105</v>
      </c>
      <c r="C19018" s="1" t="str">
        <f t="shared" si="2751"/>
        <v>21:0805</v>
      </c>
      <c r="D19018" s="1" t="str">
        <f t="shared" si="2755"/>
        <v>21:0228</v>
      </c>
      <c r="E19018" t="s">
        <v>74106</v>
      </c>
      <c r="F19018" t="s">
        <v>74107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11680</v>
      </c>
      <c r="N19018">
        <v>620</v>
      </c>
      <c r="O19018" t="s">
        <v>21</v>
      </c>
      <c r="P19018" t="s">
        <v>397</v>
      </c>
      <c r="Q19018" t="s">
        <v>35</v>
      </c>
    </row>
    <row r="19019" spans="1:17" hidden="1" x14ac:dyDescent="0.25">
      <c r="A19019" t="s">
        <v>74108</v>
      </c>
      <c r="B19019" t="s">
        <v>74109</v>
      </c>
      <c r="C19019" s="1" t="str">
        <f t="shared" si="2751"/>
        <v>21:0805</v>
      </c>
      <c r="D19019" s="1" t="str">
        <f t="shared" si="2755"/>
        <v>21:0228</v>
      </c>
      <c r="E19019" t="s">
        <v>74106</v>
      </c>
      <c r="F19019" t="s">
        <v>74110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11684</v>
      </c>
      <c r="N19019">
        <v>621</v>
      </c>
      <c r="O19019" t="s">
        <v>21</v>
      </c>
      <c r="P19019" t="s">
        <v>2212</v>
      </c>
      <c r="Q19019" t="s">
        <v>392</v>
      </c>
    </row>
    <row r="19020" spans="1:17" hidden="1" x14ac:dyDescent="0.25">
      <c r="A19020" t="s">
        <v>74111</v>
      </c>
      <c r="B19020" t="s">
        <v>74112</v>
      </c>
      <c r="C19020" s="1" t="str">
        <f t="shared" si="2751"/>
        <v>21:0805</v>
      </c>
      <c r="D19020" s="1" t="str">
        <f t="shared" si="2755"/>
        <v>21:0228</v>
      </c>
      <c r="E19020" t="s">
        <v>74113</v>
      </c>
      <c r="F19020" t="s">
        <v>74114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11651</v>
      </c>
      <c r="N19020">
        <v>622</v>
      </c>
      <c r="O19020" t="s">
        <v>21</v>
      </c>
      <c r="P19020" t="s">
        <v>2212</v>
      </c>
      <c r="Q19020" t="s">
        <v>59</v>
      </c>
    </row>
    <row r="19021" spans="1:17" hidden="1" x14ac:dyDescent="0.25">
      <c r="A19021" t="s">
        <v>74115</v>
      </c>
      <c r="B19021" t="s">
        <v>74116</v>
      </c>
      <c r="C19021" s="1" t="str">
        <f t="shared" si="2751"/>
        <v>21:0805</v>
      </c>
      <c r="D19021" s="1" t="str">
        <f t="shared" si="2755"/>
        <v>21:0228</v>
      </c>
      <c r="E19021" t="s">
        <v>74117</v>
      </c>
      <c r="F19021" t="s">
        <v>74118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11660</v>
      </c>
      <c r="N19021">
        <v>623</v>
      </c>
      <c r="O19021" t="s">
        <v>21</v>
      </c>
      <c r="P19021" t="s">
        <v>583</v>
      </c>
      <c r="Q19021" t="s">
        <v>23</v>
      </c>
    </row>
    <row r="19022" spans="1:17" hidden="1" x14ac:dyDescent="0.25">
      <c r="A19022" t="s">
        <v>74119</v>
      </c>
      <c r="B19022" t="s">
        <v>74120</v>
      </c>
      <c r="C19022" s="1" t="str">
        <f t="shared" si="2751"/>
        <v>21:0805</v>
      </c>
      <c r="D19022" s="1" t="str">
        <f t="shared" si="2755"/>
        <v>21:0228</v>
      </c>
      <c r="E19022" t="s">
        <v>74121</v>
      </c>
      <c r="F19022" t="s">
        <v>74122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11665</v>
      </c>
      <c r="N19022">
        <v>624</v>
      </c>
      <c r="O19022" t="s">
        <v>21</v>
      </c>
      <c r="P19022" t="s">
        <v>583</v>
      </c>
      <c r="Q19022" t="s">
        <v>23</v>
      </c>
    </row>
    <row r="19023" spans="1:17" hidden="1" x14ac:dyDescent="0.25">
      <c r="A19023" t="s">
        <v>74123</v>
      </c>
      <c r="B19023" t="s">
        <v>74124</v>
      </c>
      <c r="C19023" s="1" t="str">
        <f t="shared" si="2751"/>
        <v>21:0805</v>
      </c>
      <c r="D19023" s="1" t="str">
        <f t="shared" si="2755"/>
        <v>21:0228</v>
      </c>
      <c r="E19023" t="s">
        <v>74125</v>
      </c>
      <c r="F19023" t="s">
        <v>74126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11670</v>
      </c>
      <c r="N19023">
        <v>625</v>
      </c>
      <c r="O19023" t="s">
        <v>21</v>
      </c>
      <c r="P19023" t="s">
        <v>583</v>
      </c>
      <c r="Q19023" t="s">
        <v>46</v>
      </c>
    </row>
    <row r="19024" spans="1:17" hidden="1" x14ac:dyDescent="0.25">
      <c r="A19024" t="s">
        <v>74127</v>
      </c>
      <c r="B19024" t="s">
        <v>74128</v>
      </c>
      <c r="C19024" s="1" t="str">
        <f t="shared" si="2751"/>
        <v>21:0805</v>
      </c>
      <c r="D19024" s="1" t="str">
        <f t="shared" si="2755"/>
        <v>21:0228</v>
      </c>
      <c r="E19024" t="s">
        <v>74129</v>
      </c>
      <c r="F19024" t="s">
        <v>74130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11675</v>
      </c>
      <c r="N19024">
        <v>626</v>
      </c>
      <c r="O19024" t="s">
        <v>21</v>
      </c>
      <c r="P19024" t="s">
        <v>22</v>
      </c>
      <c r="Q19024" t="s">
        <v>59</v>
      </c>
    </row>
    <row r="19025" spans="1:17" hidden="1" x14ac:dyDescent="0.25">
      <c r="A19025" t="s">
        <v>74131</v>
      </c>
      <c r="B19025" t="s">
        <v>74132</v>
      </c>
      <c r="C19025" s="1" t="str">
        <f t="shared" si="2751"/>
        <v>21:0805</v>
      </c>
      <c r="D19025" s="1" t="str">
        <f t="shared" si="2755"/>
        <v>21:0228</v>
      </c>
      <c r="E19025" t="s">
        <v>74133</v>
      </c>
      <c r="F19025" t="s">
        <v>74134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11689</v>
      </c>
      <c r="N19025">
        <v>627</v>
      </c>
      <c r="O19025" t="s">
        <v>21</v>
      </c>
      <c r="P19025" t="s">
        <v>583</v>
      </c>
      <c r="Q19025" t="s">
        <v>392</v>
      </c>
    </row>
    <row r="19026" spans="1:17" hidden="1" x14ac:dyDescent="0.25">
      <c r="A19026" t="s">
        <v>74135</v>
      </c>
      <c r="B19026" t="s">
        <v>74136</v>
      </c>
      <c r="C19026" s="1" t="str">
        <f t="shared" si="2751"/>
        <v>21:0805</v>
      </c>
      <c r="D19026" s="1" t="str">
        <f t="shared" si="2755"/>
        <v>21:0228</v>
      </c>
      <c r="E19026" t="s">
        <v>74137</v>
      </c>
      <c r="F19026" t="s">
        <v>74138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11694</v>
      </c>
      <c r="N19026">
        <v>628</v>
      </c>
      <c r="O19026" t="s">
        <v>21</v>
      </c>
      <c r="P19026" t="s">
        <v>583</v>
      </c>
      <c r="Q19026" t="s">
        <v>59</v>
      </c>
    </row>
    <row r="19027" spans="1:17" hidden="1" x14ac:dyDescent="0.25">
      <c r="A19027" t="s">
        <v>74139</v>
      </c>
      <c r="B19027" t="s">
        <v>74140</v>
      </c>
      <c r="C19027" s="1" t="str">
        <f t="shared" si="2751"/>
        <v>21:0805</v>
      </c>
      <c r="D19027" s="1" t="str">
        <f t="shared" si="2755"/>
        <v>21:0228</v>
      </c>
      <c r="E19027" t="s">
        <v>74141</v>
      </c>
      <c r="F19027" t="s">
        <v>74142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11700</v>
      </c>
      <c r="N19027">
        <v>629</v>
      </c>
      <c r="O19027" t="s">
        <v>21</v>
      </c>
      <c r="P19027" t="s">
        <v>22</v>
      </c>
      <c r="Q19027" t="s">
        <v>35</v>
      </c>
    </row>
    <row r="19028" spans="1:17" hidden="1" x14ac:dyDescent="0.25">
      <c r="A19028" t="s">
        <v>74143</v>
      </c>
      <c r="B19028" t="s">
        <v>74144</v>
      </c>
      <c r="C19028" s="1" t="str">
        <f t="shared" si="2751"/>
        <v>21:0805</v>
      </c>
      <c r="D19028" s="1" t="str">
        <f t="shared" si="2755"/>
        <v>21:0228</v>
      </c>
      <c r="E19028" t="s">
        <v>74145</v>
      </c>
      <c r="F19028" t="s">
        <v>74146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11710</v>
      </c>
      <c r="N19028">
        <v>630</v>
      </c>
      <c r="O19028" t="s">
        <v>21</v>
      </c>
      <c r="P19028" t="s">
        <v>583</v>
      </c>
      <c r="Q19028" t="s">
        <v>23</v>
      </c>
    </row>
    <row r="19029" spans="1:17" hidden="1" x14ac:dyDescent="0.25">
      <c r="A19029" t="s">
        <v>74147</v>
      </c>
      <c r="B19029" t="s">
        <v>74148</v>
      </c>
      <c r="C19029" s="1" t="str">
        <f t="shared" si="2751"/>
        <v>21:0805</v>
      </c>
      <c r="D19029" s="1" t="str">
        <f t="shared" si="2755"/>
        <v>21:0228</v>
      </c>
      <c r="E19029" t="s">
        <v>74149</v>
      </c>
      <c r="F19029" t="s">
        <v>74150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11715</v>
      </c>
      <c r="N19029">
        <v>631</v>
      </c>
      <c r="O19029" t="s">
        <v>21</v>
      </c>
      <c r="P19029" t="s">
        <v>583</v>
      </c>
      <c r="Q19029" t="s">
        <v>46</v>
      </c>
    </row>
    <row r="19030" spans="1:17" hidden="1" x14ac:dyDescent="0.25">
      <c r="A19030" t="s">
        <v>74151</v>
      </c>
      <c r="B19030" t="s">
        <v>74152</v>
      </c>
      <c r="C19030" s="1" t="str">
        <f t="shared" si="2751"/>
        <v>21:0805</v>
      </c>
      <c r="D19030" s="1" t="str">
        <f t="shared" si="2755"/>
        <v>21:0228</v>
      </c>
      <c r="E19030" t="s">
        <v>74153</v>
      </c>
      <c r="F19030" t="s">
        <v>74154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11720</v>
      </c>
      <c r="N19030">
        <v>632</v>
      </c>
      <c r="O19030" t="s">
        <v>21</v>
      </c>
      <c r="P19030" t="s">
        <v>22</v>
      </c>
      <c r="Q19030" t="s">
        <v>71</v>
      </c>
    </row>
    <row r="19031" spans="1:17" hidden="1" x14ac:dyDescent="0.25">
      <c r="A19031" t="s">
        <v>74155</v>
      </c>
      <c r="B19031" t="s">
        <v>74156</v>
      </c>
      <c r="C19031" s="1" t="str">
        <f t="shared" si="2751"/>
        <v>21:0805</v>
      </c>
      <c r="D19031" s="1" t="str">
        <f t="shared" si="2755"/>
        <v>21:0228</v>
      </c>
      <c r="E19031" t="s">
        <v>74157</v>
      </c>
      <c r="F19031" t="s">
        <v>74158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11725</v>
      </c>
      <c r="N19031">
        <v>633</v>
      </c>
      <c r="O19031" t="s">
        <v>21</v>
      </c>
      <c r="P19031" t="s">
        <v>22</v>
      </c>
      <c r="Q19031" t="s">
        <v>392</v>
      </c>
    </row>
    <row r="19032" spans="1:17" hidden="1" x14ac:dyDescent="0.25">
      <c r="A19032" t="s">
        <v>74159</v>
      </c>
      <c r="B19032" t="s">
        <v>74160</v>
      </c>
      <c r="C19032" s="1" t="str">
        <f t="shared" si="2751"/>
        <v>21:0805</v>
      </c>
      <c r="D19032" s="1" t="str">
        <f>HYPERLINK("http://geochem.nrcan.gc.ca/cdogs/content/svy/svy210226_e.htm", "21:0226")</f>
        <v>21:0226</v>
      </c>
      <c r="E19032" t="s">
        <v>74161</v>
      </c>
      <c r="F19032" t="s">
        <v>74162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11730</v>
      </c>
      <c r="N19032">
        <v>634</v>
      </c>
      <c r="O19032" t="s">
        <v>21</v>
      </c>
      <c r="P19032" t="s">
        <v>22</v>
      </c>
      <c r="Q19032" t="s">
        <v>365</v>
      </c>
    </row>
    <row r="19033" spans="1:17" hidden="1" x14ac:dyDescent="0.25">
      <c r="A19033" t="s">
        <v>74163</v>
      </c>
      <c r="B19033" t="s">
        <v>74164</v>
      </c>
      <c r="C19033" s="1" t="str">
        <f t="shared" si="2751"/>
        <v>21:0805</v>
      </c>
      <c r="D19033" s="1" t="str">
        <f>HYPERLINK("http://geochem.nrcan.gc.ca/cdogs/content/svy/svy210226_e.htm", "21:0226")</f>
        <v>21:0226</v>
      </c>
      <c r="E19033" t="s">
        <v>74165</v>
      </c>
      <c r="F19033" t="s">
        <v>74166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12803</v>
      </c>
      <c r="N19033">
        <v>635</v>
      </c>
      <c r="O19033" t="s">
        <v>21</v>
      </c>
      <c r="P19033" t="s">
        <v>22</v>
      </c>
      <c r="Q19033" t="s">
        <v>365</v>
      </c>
    </row>
    <row r="19034" spans="1:17" hidden="1" x14ac:dyDescent="0.25">
      <c r="A19034" t="s">
        <v>74167</v>
      </c>
      <c r="B19034" t="s">
        <v>74168</v>
      </c>
      <c r="C19034" s="1" t="str">
        <f t="shared" si="2751"/>
        <v>21:0805</v>
      </c>
      <c r="D19034" s="1" t="str">
        <f>HYPERLINK("http://geochem.nrcan.gc.ca/cdogs/content/svy/svy210226_e.htm", "21:0226")</f>
        <v>21:0226</v>
      </c>
      <c r="E19034" t="s">
        <v>74169</v>
      </c>
      <c r="F19034" t="s">
        <v>74170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11641</v>
      </c>
      <c r="N19034">
        <v>636</v>
      </c>
      <c r="O19034" t="s">
        <v>21</v>
      </c>
      <c r="P19034" t="s">
        <v>583</v>
      </c>
      <c r="Q19034" t="s">
        <v>392</v>
      </c>
    </row>
    <row r="19035" spans="1:17" hidden="1" x14ac:dyDescent="0.25">
      <c r="A19035" t="s">
        <v>74171</v>
      </c>
      <c r="B19035" t="s">
        <v>74172</v>
      </c>
      <c r="C19035" s="1" t="str">
        <f t="shared" si="2751"/>
        <v>21:0805</v>
      </c>
      <c r="D19035" s="1" t="str">
        <f>HYPERLINK("http://geochem.nrcan.gc.ca/cdogs/content/svy/svy210226_e.htm", "21:0226")</f>
        <v>21:0226</v>
      </c>
      <c r="E19035" t="s">
        <v>74173</v>
      </c>
      <c r="F19035" t="s">
        <v>74174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11646</v>
      </c>
      <c r="N19035">
        <v>637</v>
      </c>
      <c r="O19035" t="s">
        <v>21</v>
      </c>
      <c r="P19035" t="s">
        <v>22</v>
      </c>
      <c r="Q19035" t="s">
        <v>522</v>
      </c>
    </row>
    <row r="19036" spans="1:17" hidden="1" x14ac:dyDescent="0.25">
      <c r="A19036" t="s">
        <v>74175</v>
      </c>
      <c r="B19036" t="s">
        <v>74176</v>
      </c>
      <c r="C19036" s="1" t="str">
        <f t="shared" si="2751"/>
        <v>21:0805</v>
      </c>
      <c r="D19036" s="1" t="str">
        <f t="shared" ref="D19036:D19047" si="2756">HYPERLINK("http://geochem.nrcan.gc.ca/cdogs/content/svy/svy210228_e.htm", "21:0228")</f>
        <v>21:0228</v>
      </c>
      <c r="E19036" t="s">
        <v>74177</v>
      </c>
      <c r="F19036" t="s">
        <v>74178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11651</v>
      </c>
      <c r="N19036">
        <v>638</v>
      </c>
      <c r="O19036" t="s">
        <v>108</v>
      </c>
      <c r="P19036" t="s">
        <v>108</v>
      </c>
      <c r="Q19036" t="s">
        <v>108</v>
      </c>
    </row>
    <row r="19037" spans="1:17" hidden="1" x14ac:dyDescent="0.25">
      <c r="A19037" t="s">
        <v>74179</v>
      </c>
      <c r="B19037" t="s">
        <v>74180</v>
      </c>
      <c r="C19037" s="1" t="str">
        <f t="shared" si="2751"/>
        <v>21:0805</v>
      </c>
      <c r="D19037" s="1" t="str">
        <f t="shared" si="2756"/>
        <v>21:0228</v>
      </c>
      <c r="E19037" t="s">
        <v>74181</v>
      </c>
      <c r="F19037" t="s">
        <v>74182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11660</v>
      </c>
      <c r="N19037">
        <v>639</v>
      </c>
      <c r="O19037" t="s">
        <v>21</v>
      </c>
      <c r="P19037" t="s">
        <v>583</v>
      </c>
      <c r="Q19037" t="s">
        <v>59</v>
      </c>
    </row>
    <row r="19038" spans="1:17" hidden="1" x14ac:dyDescent="0.25">
      <c r="A19038" t="s">
        <v>74183</v>
      </c>
      <c r="B19038" t="s">
        <v>74184</v>
      </c>
      <c r="C19038" s="1" t="str">
        <f t="shared" si="2751"/>
        <v>21:0805</v>
      </c>
      <c r="D19038" s="1" t="str">
        <f t="shared" si="2756"/>
        <v>21:0228</v>
      </c>
      <c r="E19038" t="s">
        <v>74185</v>
      </c>
      <c r="F19038" t="s">
        <v>74186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11665</v>
      </c>
      <c r="N19038">
        <v>640</v>
      </c>
      <c r="O19038" t="s">
        <v>108</v>
      </c>
      <c r="P19038" t="s">
        <v>108</v>
      </c>
      <c r="Q19038" t="s">
        <v>108</v>
      </c>
    </row>
    <row r="19039" spans="1:17" hidden="1" x14ac:dyDescent="0.25">
      <c r="A19039" t="s">
        <v>74187</v>
      </c>
      <c r="B19039" t="s">
        <v>74188</v>
      </c>
      <c r="C19039" s="1" t="str">
        <f t="shared" ref="C19039:C19102" si="2757">HYPERLINK("http://geochem.nrcan.gc.ca/cdogs/content/bdl/bdl210805_e.htm", "21:0805")</f>
        <v>21:0805</v>
      </c>
      <c r="D19039" s="1" t="str">
        <f t="shared" si="2756"/>
        <v>21:0228</v>
      </c>
      <c r="E19039" t="s">
        <v>74189</v>
      </c>
      <c r="F19039" t="s">
        <v>74190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11670</v>
      </c>
      <c r="N19039">
        <v>641</v>
      </c>
      <c r="O19039" t="s">
        <v>21</v>
      </c>
      <c r="P19039" t="s">
        <v>1515</v>
      </c>
      <c r="Q19039" t="s">
        <v>103</v>
      </c>
    </row>
    <row r="19040" spans="1:17" hidden="1" x14ac:dyDescent="0.25">
      <c r="A19040" t="s">
        <v>74191</v>
      </c>
      <c r="B19040" t="s">
        <v>74192</v>
      </c>
      <c r="C19040" s="1" t="str">
        <f t="shared" si="2757"/>
        <v>21:0805</v>
      </c>
      <c r="D19040" s="1" t="str">
        <f t="shared" si="2756"/>
        <v>21:0228</v>
      </c>
      <c r="E19040" t="s">
        <v>74193</v>
      </c>
      <c r="F19040" t="s">
        <v>74194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11675</v>
      </c>
      <c r="N19040">
        <v>642</v>
      </c>
      <c r="O19040" t="s">
        <v>21</v>
      </c>
      <c r="P19040" t="s">
        <v>397</v>
      </c>
      <c r="Q19040" t="s">
        <v>215</v>
      </c>
    </row>
    <row r="19041" spans="1:17" hidden="1" x14ac:dyDescent="0.25">
      <c r="A19041" t="s">
        <v>74195</v>
      </c>
      <c r="B19041" t="s">
        <v>74196</v>
      </c>
      <c r="C19041" s="1" t="str">
        <f t="shared" si="2757"/>
        <v>21:0805</v>
      </c>
      <c r="D19041" s="1" t="str">
        <f t="shared" si="2756"/>
        <v>21:0228</v>
      </c>
      <c r="E19041" t="s">
        <v>74197</v>
      </c>
      <c r="F19041" t="s">
        <v>74198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11689</v>
      </c>
      <c r="N19041">
        <v>643</v>
      </c>
      <c r="O19041" t="s">
        <v>21</v>
      </c>
      <c r="P19041" t="s">
        <v>2212</v>
      </c>
      <c r="Q19041" t="s">
        <v>46</v>
      </c>
    </row>
    <row r="19042" spans="1:17" hidden="1" x14ac:dyDescent="0.25">
      <c r="A19042" t="s">
        <v>74199</v>
      </c>
      <c r="B19042" t="s">
        <v>74200</v>
      </c>
      <c r="C19042" s="1" t="str">
        <f t="shared" si="2757"/>
        <v>21:0805</v>
      </c>
      <c r="D19042" s="1" t="str">
        <f t="shared" si="2756"/>
        <v>21:0228</v>
      </c>
      <c r="E19042" t="s">
        <v>74201</v>
      </c>
      <c r="F19042" t="s">
        <v>74202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11680</v>
      </c>
      <c r="N19042">
        <v>644</v>
      </c>
      <c r="O19042" t="s">
        <v>21</v>
      </c>
      <c r="P19042" t="s">
        <v>397</v>
      </c>
      <c r="Q19042" t="s">
        <v>392</v>
      </c>
    </row>
    <row r="19043" spans="1:17" hidden="1" x14ac:dyDescent="0.25">
      <c r="A19043" t="s">
        <v>74203</v>
      </c>
      <c r="B19043" t="s">
        <v>74204</v>
      </c>
      <c r="C19043" s="1" t="str">
        <f t="shared" si="2757"/>
        <v>21:0805</v>
      </c>
      <c r="D19043" s="1" t="str">
        <f t="shared" si="2756"/>
        <v>21:0228</v>
      </c>
      <c r="E19043" t="s">
        <v>74201</v>
      </c>
      <c r="F19043" t="s">
        <v>74205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11684</v>
      </c>
      <c r="N19043">
        <v>645</v>
      </c>
      <c r="O19043" t="s">
        <v>21</v>
      </c>
      <c r="P19043" t="s">
        <v>583</v>
      </c>
      <c r="Q19043" t="s">
        <v>392</v>
      </c>
    </row>
    <row r="19044" spans="1:17" hidden="1" x14ac:dyDescent="0.25">
      <c r="A19044" t="s">
        <v>74206</v>
      </c>
      <c r="B19044" t="s">
        <v>74207</v>
      </c>
      <c r="C19044" s="1" t="str">
        <f t="shared" si="2757"/>
        <v>21:0805</v>
      </c>
      <c r="D19044" s="1" t="str">
        <f t="shared" si="2756"/>
        <v>21:0228</v>
      </c>
      <c r="E19044" t="s">
        <v>74208</v>
      </c>
      <c r="F19044" t="s">
        <v>74209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11694</v>
      </c>
      <c r="N19044">
        <v>646</v>
      </c>
      <c r="O19044" t="s">
        <v>21</v>
      </c>
      <c r="P19044" t="s">
        <v>583</v>
      </c>
      <c r="Q19044" t="s">
        <v>23</v>
      </c>
    </row>
    <row r="19045" spans="1:17" hidden="1" x14ac:dyDescent="0.25">
      <c r="A19045" t="s">
        <v>74210</v>
      </c>
      <c r="B19045" t="s">
        <v>74211</v>
      </c>
      <c r="C19045" s="1" t="str">
        <f t="shared" si="2757"/>
        <v>21:0805</v>
      </c>
      <c r="D19045" s="1" t="str">
        <f t="shared" si="2756"/>
        <v>21:0228</v>
      </c>
      <c r="E19045" t="s">
        <v>74212</v>
      </c>
      <c r="F19045" t="s">
        <v>74213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11700</v>
      </c>
      <c r="N19045">
        <v>647</v>
      </c>
      <c r="O19045" t="s">
        <v>21</v>
      </c>
      <c r="P19045" t="s">
        <v>22</v>
      </c>
      <c r="Q19045" t="s">
        <v>35</v>
      </c>
    </row>
    <row r="19046" spans="1:17" hidden="1" x14ac:dyDescent="0.25">
      <c r="A19046" t="s">
        <v>74214</v>
      </c>
      <c r="B19046" t="s">
        <v>74215</v>
      </c>
      <c r="C19046" s="1" t="str">
        <f t="shared" si="2757"/>
        <v>21:0805</v>
      </c>
      <c r="D19046" s="1" t="str">
        <f t="shared" si="2756"/>
        <v>21:0228</v>
      </c>
      <c r="E19046" t="s">
        <v>74216</v>
      </c>
      <c r="F19046" t="s">
        <v>74217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11710</v>
      </c>
      <c r="N19046">
        <v>648</v>
      </c>
      <c r="O19046" t="s">
        <v>21</v>
      </c>
      <c r="P19046" t="s">
        <v>583</v>
      </c>
      <c r="Q19046" t="s">
        <v>35</v>
      </c>
    </row>
    <row r="19047" spans="1:17" hidden="1" x14ac:dyDescent="0.25">
      <c r="A19047" t="s">
        <v>74218</v>
      </c>
      <c r="B19047" t="s">
        <v>74219</v>
      </c>
      <c r="C19047" s="1" t="str">
        <f t="shared" si="2757"/>
        <v>21:0805</v>
      </c>
      <c r="D19047" s="1" t="str">
        <f t="shared" si="2756"/>
        <v>21:0228</v>
      </c>
      <c r="E19047" t="s">
        <v>74220</v>
      </c>
      <c r="F19047" t="s">
        <v>74221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11715</v>
      </c>
      <c r="N19047">
        <v>649</v>
      </c>
      <c r="O19047" t="s">
        <v>21</v>
      </c>
      <c r="P19047" t="s">
        <v>22</v>
      </c>
      <c r="Q19047" t="s">
        <v>23</v>
      </c>
    </row>
    <row r="19048" spans="1:17" hidden="1" x14ac:dyDescent="0.25">
      <c r="A19048" t="s">
        <v>74222</v>
      </c>
      <c r="B19048" t="s">
        <v>74223</v>
      </c>
      <c r="C19048" s="1" t="str">
        <f t="shared" si="2757"/>
        <v>21:0805</v>
      </c>
      <c r="D19048" s="1" t="str">
        <f>HYPERLINK("http://geochem.nrcan.gc.ca/cdogs/content/svy/svy210226_e.htm", "21:0226")</f>
        <v>21:0226</v>
      </c>
      <c r="E19048" t="s">
        <v>74224</v>
      </c>
      <c r="F19048" t="s">
        <v>74225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11720</v>
      </c>
      <c r="N19048">
        <v>650</v>
      </c>
      <c r="O19048" t="s">
        <v>2120</v>
      </c>
      <c r="P19048" t="s">
        <v>22</v>
      </c>
      <c r="Q19048" t="s">
        <v>365</v>
      </c>
    </row>
    <row r="19049" spans="1:17" hidden="1" x14ac:dyDescent="0.25">
      <c r="A19049" t="s">
        <v>74226</v>
      </c>
      <c r="B19049" t="s">
        <v>74227</v>
      </c>
      <c r="C19049" s="1" t="str">
        <f t="shared" si="2757"/>
        <v>21:0805</v>
      </c>
      <c r="D19049" s="1" t="str">
        <f>HYPERLINK("http://geochem.nrcan.gc.ca/cdogs/content/svy/svy210226_e.htm", "21:0226")</f>
        <v>21:0226</v>
      </c>
      <c r="E19049" t="s">
        <v>74228</v>
      </c>
      <c r="F19049" t="s">
        <v>74229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11725</v>
      </c>
      <c r="N19049">
        <v>651</v>
      </c>
      <c r="O19049" t="s">
        <v>108</v>
      </c>
      <c r="P19049" t="s">
        <v>108</v>
      </c>
      <c r="Q19049" t="s">
        <v>108</v>
      </c>
    </row>
    <row r="19050" spans="1:17" hidden="1" x14ac:dyDescent="0.25">
      <c r="A19050" t="s">
        <v>74230</v>
      </c>
      <c r="B19050" t="s">
        <v>74231</v>
      </c>
      <c r="C19050" s="1" t="str">
        <f t="shared" si="2757"/>
        <v>21:0805</v>
      </c>
      <c r="D19050" s="1" t="str">
        <f>HYPERLINK("http://geochem.nrcan.gc.ca/cdogs/content/svy/svy210228_e.htm", "21:0228")</f>
        <v>21:0228</v>
      </c>
      <c r="E19050" t="s">
        <v>74232</v>
      </c>
      <c r="F19050" t="s">
        <v>74233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11730</v>
      </c>
      <c r="N19050">
        <v>652</v>
      </c>
      <c r="O19050" t="s">
        <v>21</v>
      </c>
      <c r="P19050" t="s">
        <v>22</v>
      </c>
      <c r="Q19050" t="s">
        <v>29</v>
      </c>
    </row>
    <row r="19051" spans="1:17" hidden="1" x14ac:dyDescent="0.25">
      <c r="A19051" t="s">
        <v>74234</v>
      </c>
      <c r="B19051" t="s">
        <v>74235</v>
      </c>
      <c r="C19051" s="1" t="str">
        <f t="shared" si="2757"/>
        <v>21:0805</v>
      </c>
      <c r="D19051" s="1" t="str">
        <f>HYPERLINK("http://geochem.nrcan.gc.ca/cdogs/content/svy/svy210228_e.htm", "21:0228")</f>
        <v>21:0228</v>
      </c>
      <c r="E19051" t="s">
        <v>74236</v>
      </c>
      <c r="F19051" t="s">
        <v>74237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12803</v>
      </c>
      <c r="N19051">
        <v>653</v>
      </c>
      <c r="O19051" t="s">
        <v>21</v>
      </c>
      <c r="P19051" t="s">
        <v>22</v>
      </c>
      <c r="Q19051" t="s">
        <v>23</v>
      </c>
    </row>
    <row r="19052" spans="1:17" hidden="1" x14ac:dyDescent="0.25">
      <c r="A19052" t="s">
        <v>74238</v>
      </c>
      <c r="B19052" t="s">
        <v>74239</v>
      </c>
      <c r="C19052" s="1" t="str">
        <f t="shared" si="2757"/>
        <v>21:0805</v>
      </c>
      <c r="D19052" s="1" t="str">
        <f>HYPERLINK("http://geochem.nrcan.gc.ca/cdogs/content/svy/svy210228_e.htm", "21:0228")</f>
        <v>21:0228</v>
      </c>
      <c r="E19052" t="s">
        <v>74240</v>
      </c>
      <c r="F19052" t="s">
        <v>74241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11641</v>
      </c>
      <c r="N19052">
        <v>654</v>
      </c>
      <c r="O19052" t="s">
        <v>21</v>
      </c>
      <c r="P19052" t="s">
        <v>1515</v>
      </c>
      <c r="Q19052" t="s">
        <v>29</v>
      </c>
    </row>
    <row r="19053" spans="1:17" hidden="1" x14ac:dyDescent="0.25">
      <c r="A19053" t="s">
        <v>74242</v>
      </c>
      <c r="B19053" t="s">
        <v>74243</v>
      </c>
      <c r="C19053" s="1" t="str">
        <f t="shared" si="2757"/>
        <v>21:0805</v>
      </c>
      <c r="D19053" s="1" t="str">
        <f>HYPERLINK("http://geochem.nrcan.gc.ca/cdogs/content/svy/svy210228_e.htm", "21:0228")</f>
        <v>21:0228</v>
      </c>
      <c r="E19053" t="s">
        <v>74244</v>
      </c>
      <c r="F19053" t="s">
        <v>74245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11646</v>
      </c>
      <c r="N19053">
        <v>655</v>
      </c>
      <c r="O19053" t="s">
        <v>21</v>
      </c>
      <c r="P19053" t="s">
        <v>397</v>
      </c>
      <c r="Q19053" t="s">
        <v>23</v>
      </c>
    </row>
    <row r="19054" spans="1:17" hidden="1" x14ac:dyDescent="0.25">
      <c r="A19054" t="s">
        <v>74246</v>
      </c>
      <c r="B19054" t="s">
        <v>74247</v>
      </c>
      <c r="C19054" s="1" t="str">
        <f t="shared" si="2757"/>
        <v>21:0805</v>
      </c>
      <c r="D19054" s="1" t="str">
        <f>HYPERLINK("http://geochem.nrcan.gc.ca/cdogs/content/svy/svy210226_e.htm", "21:0226")</f>
        <v>21:0226</v>
      </c>
      <c r="E19054" t="s">
        <v>74248</v>
      </c>
      <c r="F19054" t="s">
        <v>74249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11651</v>
      </c>
      <c r="N19054">
        <v>656</v>
      </c>
      <c r="O19054" t="s">
        <v>108</v>
      </c>
      <c r="P19054" t="s">
        <v>108</v>
      </c>
      <c r="Q19054" t="s">
        <v>108</v>
      </c>
    </row>
    <row r="19055" spans="1:17" hidden="1" x14ac:dyDescent="0.25">
      <c r="A19055" t="s">
        <v>74250</v>
      </c>
      <c r="B19055" t="s">
        <v>74251</v>
      </c>
      <c r="C19055" s="1" t="str">
        <f t="shared" si="2757"/>
        <v>21:0805</v>
      </c>
      <c r="D19055" s="1" t="str">
        <f t="shared" ref="D19055:D19061" si="2758">HYPERLINK("http://geochem.nrcan.gc.ca/cdogs/content/svy/svy210228_e.htm", "21:0228")</f>
        <v>21:0228</v>
      </c>
      <c r="E19055" t="s">
        <v>74252</v>
      </c>
      <c r="F19055" t="s">
        <v>74253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11660</v>
      </c>
      <c r="N19055">
        <v>657</v>
      </c>
      <c r="O19055" t="s">
        <v>21</v>
      </c>
      <c r="P19055" t="s">
        <v>2212</v>
      </c>
      <c r="Q19055" t="s">
        <v>46</v>
      </c>
    </row>
    <row r="19056" spans="1:17" hidden="1" x14ac:dyDescent="0.25">
      <c r="A19056" t="s">
        <v>74254</v>
      </c>
      <c r="B19056" t="s">
        <v>74255</v>
      </c>
      <c r="C19056" s="1" t="str">
        <f t="shared" si="2757"/>
        <v>21:0805</v>
      </c>
      <c r="D19056" s="1" t="str">
        <f t="shared" si="2758"/>
        <v>21:0228</v>
      </c>
      <c r="E19056" t="s">
        <v>74256</v>
      </c>
      <c r="F19056" t="s">
        <v>74257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11665</v>
      </c>
      <c r="N19056">
        <v>658</v>
      </c>
      <c r="O19056" t="s">
        <v>21</v>
      </c>
      <c r="P19056" t="s">
        <v>583</v>
      </c>
      <c r="Q19056" t="s">
        <v>35</v>
      </c>
    </row>
    <row r="19057" spans="1:17" hidden="1" x14ac:dyDescent="0.25">
      <c r="A19057" t="s">
        <v>74258</v>
      </c>
      <c r="B19057" t="s">
        <v>74259</v>
      </c>
      <c r="C19057" s="1" t="str">
        <f t="shared" si="2757"/>
        <v>21:0805</v>
      </c>
      <c r="D19057" s="1" t="str">
        <f t="shared" si="2758"/>
        <v>21:0228</v>
      </c>
      <c r="E19057" t="s">
        <v>74260</v>
      </c>
      <c r="F19057" t="s">
        <v>74261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11670</v>
      </c>
      <c r="N19057">
        <v>659</v>
      </c>
      <c r="O19057" t="s">
        <v>21</v>
      </c>
      <c r="P19057" t="s">
        <v>583</v>
      </c>
      <c r="Q19057" t="s">
        <v>52</v>
      </c>
    </row>
    <row r="19058" spans="1:17" hidden="1" x14ac:dyDescent="0.25">
      <c r="A19058" t="s">
        <v>74262</v>
      </c>
      <c r="B19058" t="s">
        <v>74263</v>
      </c>
      <c r="C19058" s="1" t="str">
        <f t="shared" si="2757"/>
        <v>21:0805</v>
      </c>
      <c r="D19058" s="1" t="str">
        <f t="shared" si="2758"/>
        <v>21:0228</v>
      </c>
      <c r="E19058" t="s">
        <v>74264</v>
      </c>
      <c r="F19058" t="s">
        <v>74265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11675</v>
      </c>
      <c r="N19058">
        <v>660</v>
      </c>
      <c r="O19058" t="s">
        <v>21</v>
      </c>
      <c r="P19058" t="s">
        <v>22</v>
      </c>
      <c r="Q19058" t="s">
        <v>71</v>
      </c>
    </row>
    <row r="19059" spans="1:17" hidden="1" x14ac:dyDescent="0.25">
      <c r="A19059" t="s">
        <v>74266</v>
      </c>
      <c r="B19059" t="s">
        <v>74267</v>
      </c>
      <c r="C19059" s="1" t="str">
        <f t="shared" si="2757"/>
        <v>21:0805</v>
      </c>
      <c r="D19059" s="1" t="str">
        <f t="shared" si="2758"/>
        <v>21:0228</v>
      </c>
      <c r="E19059" t="s">
        <v>74268</v>
      </c>
      <c r="F19059" t="s">
        <v>74269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11689</v>
      </c>
      <c r="N19059">
        <v>661</v>
      </c>
      <c r="O19059" t="s">
        <v>21</v>
      </c>
      <c r="P19059" t="s">
        <v>22</v>
      </c>
      <c r="Q19059" t="s">
        <v>29</v>
      </c>
    </row>
    <row r="19060" spans="1:17" hidden="1" x14ac:dyDescent="0.25">
      <c r="A19060" t="s">
        <v>74270</v>
      </c>
      <c r="B19060" t="s">
        <v>74271</v>
      </c>
      <c r="C19060" s="1" t="str">
        <f t="shared" si="2757"/>
        <v>21:0805</v>
      </c>
      <c r="D19060" s="1" t="str">
        <f t="shared" si="2758"/>
        <v>21:0228</v>
      </c>
      <c r="E19060" t="s">
        <v>74272</v>
      </c>
      <c r="F19060" t="s">
        <v>74273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11694</v>
      </c>
      <c r="N19060">
        <v>662</v>
      </c>
      <c r="O19060" t="s">
        <v>21</v>
      </c>
      <c r="P19060" t="s">
        <v>356</v>
      </c>
      <c r="Q19060" t="s">
        <v>59</v>
      </c>
    </row>
    <row r="19061" spans="1:17" hidden="1" x14ac:dyDescent="0.25">
      <c r="A19061" t="s">
        <v>74274</v>
      </c>
      <c r="B19061" t="s">
        <v>74275</v>
      </c>
      <c r="C19061" s="1" t="str">
        <f t="shared" si="2757"/>
        <v>21:0805</v>
      </c>
      <c r="D19061" s="1" t="str">
        <f t="shared" si="2758"/>
        <v>21:0228</v>
      </c>
      <c r="E19061" t="s">
        <v>74276</v>
      </c>
      <c r="F19061" t="s">
        <v>74277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11700</v>
      </c>
      <c r="N19061">
        <v>663</v>
      </c>
      <c r="O19061" t="s">
        <v>21</v>
      </c>
      <c r="P19061" t="s">
        <v>356</v>
      </c>
      <c r="Q19061" t="s">
        <v>46</v>
      </c>
    </row>
    <row r="19062" spans="1:17" hidden="1" x14ac:dyDescent="0.25">
      <c r="A19062" t="s">
        <v>74278</v>
      </c>
      <c r="B19062" t="s">
        <v>74279</v>
      </c>
      <c r="C19062" s="1" t="str">
        <f t="shared" si="2757"/>
        <v>21:0805</v>
      </c>
      <c r="D19062" s="1" t="str">
        <f>HYPERLINK("http://geochem.nrcan.gc.ca/cdogs/content/svy/svy210226_e.htm", "21:0226")</f>
        <v>21:0226</v>
      </c>
      <c r="E19062" t="s">
        <v>74280</v>
      </c>
      <c r="F19062" t="s">
        <v>74281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11710</v>
      </c>
      <c r="N19062">
        <v>664</v>
      </c>
      <c r="O19062" t="s">
        <v>21</v>
      </c>
      <c r="P19062" t="s">
        <v>356</v>
      </c>
      <c r="Q19062" t="s">
        <v>398</v>
      </c>
    </row>
    <row r="19063" spans="1:17" hidden="1" x14ac:dyDescent="0.25">
      <c r="A19063" t="s">
        <v>74282</v>
      </c>
      <c r="B19063" t="s">
        <v>74283</v>
      </c>
      <c r="C19063" s="1" t="str">
        <f t="shared" si="2757"/>
        <v>21:0805</v>
      </c>
      <c r="D19063" s="1" t="str">
        <f t="shared" ref="D19063:D19094" si="2759">HYPERLINK("http://geochem.nrcan.gc.ca/cdogs/content/svy/svy210228_e.htm", "21:0228")</f>
        <v>21:0228</v>
      </c>
      <c r="E19063" t="s">
        <v>74284</v>
      </c>
      <c r="F19063" t="s">
        <v>74285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11715</v>
      </c>
      <c r="N19063">
        <v>665</v>
      </c>
      <c r="O19063" t="s">
        <v>21</v>
      </c>
      <c r="P19063" t="s">
        <v>356</v>
      </c>
      <c r="Q19063" t="s">
        <v>23</v>
      </c>
    </row>
    <row r="19064" spans="1:17" hidden="1" x14ac:dyDescent="0.25">
      <c r="A19064" t="s">
        <v>74286</v>
      </c>
      <c r="B19064" t="s">
        <v>74287</v>
      </c>
      <c r="C19064" s="1" t="str">
        <f t="shared" si="2757"/>
        <v>21:0805</v>
      </c>
      <c r="D19064" s="1" t="str">
        <f t="shared" si="2759"/>
        <v>21:0228</v>
      </c>
      <c r="E19064" t="s">
        <v>74288</v>
      </c>
      <c r="F19064" t="s">
        <v>74289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11680</v>
      </c>
      <c r="N19064">
        <v>666</v>
      </c>
      <c r="O19064" t="s">
        <v>327</v>
      </c>
      <c r="P19064" t="s">
        <v>22</v>
      </c>
      <c r="Q19064" t="s">
        <v>5130</v>
      </c>
    </row>
    <row r="19065" spans="1:17" hidden="1" x14ac:dyDescent="0.25">
      <c r="A19065" t="s">
        <v>74290</v>
      </c>
      <c r="B19065" t="s">
        <v>74291</v>
      </c>
      <c r="C19065" s="1" t="str">
        <f t="shared" si="2757"/>
        <v>21:0805</v>
      </c>
      <c r="D19065" s="1" t="str">
        <f t="shared" si="2759"/>
        <v>21:0228</v>
      </c>
      <c r="E19065" t="s">
        <v>74288</v>
      </c>
      <c r="F19065" t="s">
        <v>74292</v>
      </c>
      <c r="H19065">
        <v>46.089549699999999</v>
      </c>
      <c r="I19065">
        <v>-67.294855200000001</v>
      </c>
      <c r="J19065" s="1" t="str">
        <f t="shared" ref="J19065:J19128" si="2760">HYPERLINK("http://geochem.nrcan.gc.ca/cdogs/content/kwd/kwd020018_e.htm", "Fluid (stream)")</f>
        <v>Fluid (stream)</v>
      </c>
      <c r="K19065" s="1" t="str">
        <f t="shared" ref="K19065:K19128" si="2761">HYPERLINK("http://geochem.nrcan.gc.ca/cdogs/content/kwd/kwd080007_e.htm", "Untreated Water")</f>
        <v>Untreated Water</v>
      </c>
      <c r="L19065">
        <v>79</v>
      </c>
      <c r="M19065" t="s">
        <v>11684</v>
      </c>
      <c r="N19065">
        <v>667</v>
      </c>
      <c r="O19065" t="s">
        <v>1818</v>
      </c>
      <c r="P19065" t="s">
        <v>356</v>
      </c>
      <c r="Q19065" t="s">
        <v>5130</v>
      </c>
    </row>
    <row r="19066" spans="1:17" hidden="1" x14ac:dyDescent="0.25">
      <c r="A19066" t="s">
        <v>74293</v>
      </c>
      <c r="B19066" t="s">
        <v>74294</v>
      </c>
      <c r="C19066" s="1" t="str">
        <f t="shared" si="2757"/>
        <v>21:0805</v>
      </c>
      <c r="D19066" s="1" t="str">
        <f t="shared" si="2759"/>
        <v>21:0228</v>
      </c>
      <c r="E19066" t="s">
        <v>74295</v>
      </c>
      <c r="F19066" t="s">
        <v>74296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11720</v>
      </c>
      <c r="N19066">
        <v>668</v>
      </c>
      <c r="O19066" t="s">
        <v>21</v>
      </c>
      <c r="P19066" t="s">
        <v>356</v>
      </c>
      <c r="Q19066" t="s">
        <v>29</v>
      </c>
    </row>
    <row r="19067" spans="1:17" hidden="1" x14ac:dyDescent="0.25">
      <c r="A19067" t="s">
        <v>74297</v>
      </c>
      <c r="B19067" t="s">
        <v>74298</v>
      </c>
      <c r="C19067" s="1" t="str">
        <f t="shared" si="2757"/>
        <v>21:0805</v>
      </c>
      <c r="D19067" s="1" t="str">
        <f t="shared" si="2759"/>
        <v>21:0228</v>
      </c>
      <c r="E19067" t="s">
        <v>74299</v>
      </c>
      <c r="F19067" t="s">
        <v>74300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11725</v>
      </c>
      <c r="N19067">
        <v>669</v>
      </c>
      <c r="O19067" t="s">
        <v>108</v>
      </c>
      <c r="P19067" t="s">
        <v>108</v>
      </c>
      <c r="Q19067" t="s">
        <v>108</v>
      </c>
    </row>
    <row r="19068" spans="1:17" hidden="1" x14ac:dyDescent="0.25">
      <c r="A19068" t="s">
        <v>74301</v>
      </c>
      <c r="B19068" t="s">
        <v>74302</v>
      </c>
      <c r="C19068" s="1" t="str">
        <f t="shared" si="2757"/>
        <v>21:0805</v>
      </c>
      <c r="D19068" s="1" t="str">
        <f t="shared" si="2759"/>
        <v>21:0228</v>
      </c>
      <c r="E19068" t="s">
        <v>74303</v>
      </c>
      <c r="F19068" t="s">
        <v>74304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11730</v>
      </c>
      <c r="N19068">
        <v>670</v>
      </c>
      <c r="O19068" t="s">
        <v>21</v>
      </c>
      <c r="P19068" t="s">
        <v>356</v>
      </c>
      <c r="Q19068" t="s">
        <v>29</v>
      </c>
    </row>
    <row r="19069" spans="1:17" hidden="1" x14ac:dyDescent="0.25">
      <c r="A19069" t="s">
        <v>74305</v>
      </c>
      <c r="B19069" t="s">
        <v>74306</v>
      </c>
      <c r="C19069" s="1" t="str">
        <f t="shared" si="2757"/>
        <v>21:0805</v>
      </c>
      <c r="D19069" s="1" t="str">
        <f t="shared" si="2759"/>
        <v>21:0228</v>
      </c>
      <c r="E19069" t="s">
        <v>74307</v>
      </c>
      <c r="F19069" t="s">
        <v>74308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12803</v>
      </c>
      <c r="N19069">
        <v>671</v>
      </c>
      <c r="O19069" t="s">
        <v>21</v>
      </c>
      <c r="P19069" t="s">
        <v>356</v>
      </c>
      <c r="Q19069" t="s">
        <v>23</v>
      </c>
    </row>
    <row r="19070" spans="1:17" hidden="1" x14ac:dyDescent="0.25">
      <c r="A19070" t="s">
        <v>74309</v>
      </c>
      <c r="B19070" t="s">
        <v>74310</v>
      </c>
      <c r="C19070" s="1" t="str">
        <f t="shared" si="2757"/>
        <v>21:0805</v>
      </c>
      <c r="D19070" s="1" t="str">
        <f t="shared" si="2759"/>
        <v>21:0228</v>
      </c>
      <c r="E19070" t="s">
        <v>74311</v>
      </c>
      <c r="F19070" t="s">
        <v>74312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11641</v>
      </c>
      <c r="N19070">
        <v>672</v>
      </c>
      <c r="O19070" t="s">
        <v>21</v>
      </c>
      <c r="P19070" t="s">
        <v>22</v>
      </c>
      <c r="Q19070" t="s">
        <v>392</v>
      </c>
    </row>
    <row r="19071" spans="1:17" hidden="1" x14ac:dyDescent="0.25">
      <c r="A19071" t="s">
        <v>74313</v>
      </c>
      <c r="B19071" t="s">
        <v>74314</v>
      </c>
      <c r="C19071" s="1" t="str">
        <f t="shared" si="2757"/>
        <v>21:0805</v>
      </c>
      <c r="D19071" s="1" t="str">
        <f t="shared" si="2759"/>
        <v>21:0228</v>
      </c>
      <c r="E19071" t="s">
        <v>74315</v>
      </c>
      <c r="F19071" t="s">
        <v>74316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11646</v>
      </c>
      <c r="N19071">
        <v>673</v>
      </c>
      <c r="O19071" t="s">
        <v>108</v>
      </c>
      <c r="P19071" t="s">
        <v>108</v>
      </c>
      <c r="Q19071" t="s">
        <v>108</v>
      </c>
    </row>
    <row r="19072" spans="1:17" hidden="1" x14ac:dyDescent="0.25">
      <c r="A19072" t="s">
        <v>74317</v>
      </c>
      <c r="B19072" t="s">
        <v>74318</v>
      </c>
      <c r="C19072" s="1" t="str">
        <f t="shared" si="2757"/>
        <v>21:0805</v>
      </c>
      <c r="D19072" s="1" t="str">
        <f t="shared" si="2759"/>
        <v>21:0228</v>
      </c>
      <c r="E19072" t="s">
        <v>74319</v>
      </c>
      <c r="F19072" t="s">
        <v>74320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11651</v>
      </c>
      <c r="N19072">
        <v>674</v>
      </c>
      <c r="O19072" t="s">
        <v>108</v>
      </c>
      <c r="P19072" t="s">
        <v>108</v>
      </c>
      <c r="Q19072" t="s">
        <v>108</v>
      </c>
    </row>
    <row r="19073" spans="1:17" hidden="1" x14ac:dyDescent="0.25">
      <c r="A19073" t="s">
        <v>74321</v>
      </c>
      <c r="B19073" t="s">
        <v>74322</v>
      </c>
      <c r="C19073" s="1" t="str">
        <f t="shared" si="2757"/>
        <v>21:0805</v>
      </c>
      <c r="D19073" s="1" t="str">
        <f t="shared" si="2759"/>
        <v>21:0228</v>
      </c>
      <c r="E19073" t="s">
        <v>74323</v>
      </c>
      <c r="F19073" t="s">
        <v>74324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11660</v>
      </c>
      <c r="N19073">
        <v>675</v>
      </c>
      <c r="O19073" t="s">
        <v>108</v>
      </c>
      <c r="P19073" t="s">
        <v>108</v>
      </c>
      <c r="Q19073" t="s">
        <v>108</v>
      </c>
    </row>
    <row r="19074" spans="1:17" hidden="1" x14ac:dyDescent="0.25">
      <c r="A19074" t="s">
        <v>74325</v>
      </c>
      <c r="B19074" t="s">
        <v>74326</v>
      </c>
      <c r="C19074" s="1" t="str">
        <f t="shared" si="2757"/>
        <v>21:0805</v>
      </c>
      <c r="D19074" s="1" t="str">
        <f t="shared" si="2759"/>
        <v>21:0228</v>
      </c>
      <c r="E19074" t="s">
        <v>74327</v>
      </c>
      <c r="F19074" t="s">
        <v>74328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11665</v>
      </c>
      <c r="N19074">
        <v>676</v>
      </c>
      <c r="O19074" t="s">
        <v>21</v>
      </c>
      <c r="P19074" t="s">
        <v>22</v>
      </c>
      <c r="Q19074" t="s">
        <v>71</v>
      </c>
    </row>
    <row r="19075" spans="1:17" hidden="1" x14ac:dyDescent="0.25">
      <c r="A19075" t="s">
        <v>74329</v>
      </c>
      <c r="B19075" t="s">
        <v>74330</v>
      </c>
      <c r="C19075" s="1" t="str">
        <f t="shared" si="2757"/>
        <v>21:0805</v>
      </c>
      <c r="D19075" s="1" t="str">
        <f t="shared" si="2759"/>
        <v>21:0228</v>
      </c>
      <c r="E19075" t="s">
        <v>74331</v>
      </c>
      <c r="F19075" t="s">
        <v>74332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11670</v>
      </c>
      <c r="N19075">
        <v>677</v>
      </c>
      <c r="O19075" t="s">
        <v>108</v>
      </c>
      <c r="P19075" t="s">
        <v>108</v>
      </c>
      <c r="Q19075" t="s">
        <v>108</v>
      </c>
    </row>
    <row r="19076" spans="1:17" hidden="1" x14ac:dyDescent="0.25">
      <c r="A19076" t="s">
        <v>74333</v>
      </c>
      <c r="B19076" t="s">
        <v>74334</v>
      </c>
      <c r="C19076" s="1" t="str">
        <f t="shared" si="2757"/>
        <v>21:0805</v>
      </c>
      <c r="D19076" s="1" t="str">
        <f t="shared" si="2759"/>
        <v>21:0228</v>
      </c>
      <c r="E19076" t="s">
        <v>74335</v>
      </c>
      <c r="F19076" t="s">
        <v>74336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11675</v>
      </c>
      <c r="N19076">
        <v>678</v>
      </c>
      <c r="O19076" t="s">
        <v>21</v>
      </c>
      <c r="P19076" t="s">
        <v>356</v>
      </c>
      <c r="Q19076" t="s">
        <v>23</v>
      </c>
    </row>
    <row r="19077" spans="1:17" hidden="1" x14ac:dyDescent="0.25">
      <c r="A19077" t="s">
        <v>74337</v>
      </c>
      <c r="B19077" t="s">
        <v>74338</v>
      </c>
      <c r="C19077" s="1" t="str">
        <f t="shared" si="2757"/>
        <v>21:0805</v>
      </c>
      <c r="D19077" s="1" t="str">
        <f t="shared" si="2759"/>
        <v>21:0228</v>
      </c>
      <c r="E19077" t="s">
        <v>74339</v>
      </c>
      <c r="F19077" t="s">
        <v>74340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11680</v>
      </c>
      <c r="N19077">
        <v>679</v>
      </c>
      <c r="O19077" t="s">
        <v>21</v>
      </c>
      <c r="P19077" t="s">
        <v>45</v>
      </c>
      <c r="Q19077" t="s">
        <v>59</v>
      </c>
    </row>
    <row r="19078" spans="1:17" hidden="1" x14ac:dyDescent="0.25">
      <c r="A19078" t="s">
        <v>74341</v>
      </c>
      <c r="B19078" t="s">
        <v>74342</v>
      </c>
      <c r="C19078" s="1" t="str">
        <f t="shared" si="2757"/>
        <v>21:0805</v>
      </c>
      <c r="D19078" s="1" t="str">
        <f t="shared" si="2759"/>
        <v>21:0228</v>
      </c>
      <c r="E19078" t="s">
        <v>74339</v>
      </c>
      <c r="F19078" t="s">
        <v>74343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11684</v>
      </c>
      <c r="N19078">
        <v>680</v>
      </c>
      <c r="O19078" t="s">
        <v>21</v>
      </c>
      <c r="P19078" t="s">
        <v>45</v>
      </c>
      <c r="Q19078" t="s">
        <v>59</v>
      </c>
    </row>
    <row r="19079" spans="1:17" hidden="1" x14ac:dyDescent="0.25">
      <c r="A19079" t="s">
        <v>74344</v>
      </c>
      <c r="B19079" t="s">
        <v>74345</v>
      </c>
      <c r="C19079" s="1" t="str">
        <f t="shared" si="2757"/>
        <v>21:0805</v>
      </c>
      <c r="D19079" s="1" t="str">
        <f t="shared" si="2759"/>
        <v>21:0228</v>
      </c>
      <c r="E19079" t="s">
        <v>74346</v>
      </c>
      <c r="F19079" t="s">
        <v>74347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11689</v>
      </c>
      <c r="N19079">
        <v>681</v>
      </c>
      <c r="O19079" t="s">
        <v>21</v>
      </c>
      <c r="P19079" t="s">
        <v>45</v>
      </c>
      <c r="Q19079" t="s">
        <v>46</v>
      </c>
    </row>
    <row r="19080" spans="1:17" hidden="1" x14ac:dyDescent="0.25">
      <c r="A19080" t="s">
        <v>74348</v>
      </c>
      <c r="B19080" t="s">
        <v>74349</v>
      </c>
      <c r="C19080" s="1" t="str">
        <f t="shared" si="2757"/>
        <v>21:0805</v>
      </c>
      <c r="D19080" s="1" t="str">
        <f t="shared" si="2759"/>
        <v>21:0228</v>
      </c>
      <c r="E19080" t="s">
        <v>74350</v>
      </c>
      <c r="F19080" t="s">
        <v>74351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11694</v>
      </c>
      <c r="N19080">
        <v>682</v>
      </c>
      <c r="O19080" t="s">
        <v>21</v>
      </c>
      <c r="P19080" t="s">
        <v>45</v>
      </c>
      <c r="Q19080" t="s">
        <v>29</v>
      </c>
    </row>
    <row r="19081" spans="1:17" hidden="1" x14ac:dyDescent="0.25">
      <c r="A19081" t="s">
        <v>74352</v>
      </c>
      <c r="B19081" t="s">
        <v>74353</v>
      </c>
      <c r="C19081" s="1" t="str">
        <f t="shared" si="2757"/>
        <v>21:0805</v>
      </c>
      <c r="D19081" s="1" t="str">
        <f t="shared" si="2759"/>
        <v>21:0228</v>
      </c>
      <c r="E19081" t="s">
        <v>74354</v>
      </c>
      <c r="F19081" t="s">
        <v>74355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11700</v>
      </c>
      <c r="N19081">
        <v>683</v>
      </c>
      <c r="O19081" t="s">
        <v>108</v>
      </c>
      <c r="P19081" t="s">
        <v>108</v>
      </c>
      <c r="Q19081" t="s">
        <v>108</v>
      </c>
    </row>
    <row r="19082" spans="1:17" hidden="1" x14ac:dyDescent="0.25">
      <c r="A19082" t="s">
        <v>74356</v>
      </c>
      <c r="B19082" t="s">
        <v>74357</v>
      </c>
      <c r="C19082" s="1" t="str">
        <f t="shared" si="2757"/>
        <v>21:0805</v>
      </c>
      <c r="D19082" s="1" t="str">
        <f t="shared" si="2759"/>
        <v>21:0228</v>
      </c>
      <c r="E19082" t="s">
        <v>74358</v>
      </c>
      <c r="F19082" t="s">
        <v>74359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11710</v>
      </c>
      <c r="N19082">
        <v>684</v>
      </c>
      <c r="O19082" t="s">
        <v>21</v>
      </c>
      <c r="P19082" t="s">
        <v>45</v>
      </c>
      <c r="Q19082" t="s">
        <v>198</v>
      </c>
    </row>
    <row r="19083" spans="1:17" hidden="1" x14ac:dyDescent="0.25">
      <c r="A19083" t="s">
        <v>74360</v>
      </c>
      <c r="B19083" t="s">
        <v>74361</v>
      </c>
      <c r="C19083" s="1" t="str">
        <f t="shared" si="2757"/>
        <v>21:0805</v>
      </c>
      <c r="D19083" s="1" t="str">
        <f t="shared" si="2759"/>
        <v>21:0228</v>
      </c>
      <c r="E19083" t="s">
        <v>74362</v>
      </c>
      <c r="F19083" t="s">
        <v>74363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11715</v>
      </c>
      <c r="N19083">
        <v>685</v>
      </c>
      <c r="O19083" t="s">
        <v>21</v>
      </c>
      <c r="P19083" t="s">
        <v>45</v>
      </c>
      <c r="Q19083" t="s">
        <v>29</v>
      </c>
    </row>
    <row r="19084" spans="1:17" hidden="1" x14ac:dyDescent="0.25">
      <c r="A19084" t="s">
        <v>74364</v>
      </c>
      <c r="B19084" t="s">
        <v>74365</v>
      </c>
      <c r="C19084" s="1" t="str">
        <f t="shared" si="2757"/>
        <v>21:0805</v>
      </c>
      <c r="D19084" s="1" t="str">
        <f t="shared" si="2759"/>
        <v>21:0228</v>
      </c>
      <c r="E19084" t="s">
        <v>74366</v>
      </c>
      <c r="F19084" t="s">
        <v>74367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11720</v>
      </c>
      <c r="N19084">
        <v>686</v>
      </c>
      <c r="O19084" t="s">
        <v>21</v>
      </c>
      <c r="P19084" t="s">
        <v>45</v>
      </c>
      <c r="Q19084" t="s">
        <v>46</v>
      </c>
    </row>
    <row r="19085" spans="1:17" hidden="1" x14ac:dyDescent="0.25">
      <c r="A19085" t="s">
        <v>74368</v>
      </c>
      <c r="B19085" t="s">
        <v>74369</v>
      </c>
      <c r="C19085" s="1" t="str">
        <f t="shared" si="2757"/>
        <v>21:0805</v>
      </c>
      <c r="D19085" s="1" t="str">
        <f t="shared" si="2759"/>
        <v>21:0228</v>
      </c>
      <c r="E19085" t="s">
        <v>74370</v>
      </c>
      <c r="F19085" t="s">
        <v>74371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11725</v>
      </c>
      <c r="N19085">
        <v>687</v>
      </c>
      <c r="O19085" t="s">
        <v>21</v>
      </c>
      <c r="P19085" t="s">
        <v>45</v>
      </c>
      <c r="Q19085" t="s">
        <v>29</v>
      </c>
    </row>
    <row r="19086" spans="1:17" hidden="1" x14ac:dyDescent="0.25">
      <c r="A19086" t="s">
        <v>74372</v>
      </c>
      <c r="B19086" t="s">
        <v>74373</v>
      </c>
      <c r="C19086" s="1" t="str">
        <f t="shared" si="2757"/>
        <v>21:0805</v>
      </c>
      <c r="D19086" s="1" t="str">
        <f t="shared" si="2759"/>
        <v>21:0228</v>
      </c>
      <c r="E19086" t="s">
        <v>74374</v>
      </c>
      <c r="F19086" t="s">
        <v>74375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11730</v>
      </c>
      <c r="N19086">
        <v>688</v>
      </c>
      <c r="O19086" t="s">
        <v>21</v>
      </c>
      <c r="P19086" t="s">
        <v>45</v>
      </c>
      <c r="Q19086" t="s">
        <v>52</v>
      </c>
    </row>
    <row r="19087" spans="1:17" hidden="1" x14ac:dyDescent="0.25">
      <c r="A19087" t="s">
        <v>74376</v>
      </c>
      <c r="B19087" t="s">
        <v>74377</v>
      </c>
      <c r="C19087" s="1" t="str">
        <f t="shared" si="2757"/>
        <v>21:0805</v>
      </c>
      <c r="D19087" s="1" t="str">
        <f t="shared" si="2759"/>
        <v>21:0228</v>
      </c>
      <c r="E19087" t="s">
        <v>74378</v>
      </c>
      <c r="F19087" t="s">
        <v>74379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12803</v>
      </c>
      <c r="N19087">
        <v>689</v>
      </c>
      <c r="O19087" t="s">
        <v>108</v>
      </c>
      <c r="P19087" t="s">
        <v>108</v>
      </c>
      <c r="Q19087" t="s">
        <v>108</v>
      </c>
    </row>
    <row r="19088" spans="1:17" hidden="1" x14ac:dyDescent="0.25">
      <c r="A19088" t="s">
        <v>74380</v>
      </c>
      <c r="B19088" t="s">
        <v>74381</v>
      </c>
      <c r="C19088" s="1" t="str">
        <f t="shared" si="2757"/>
        <v>21:0805</v>
      </c>
      <c r="D19088" s="1" t="str">
        <f t="shared" si="2759"/>
        <v>21:0228</v>
      </c>
      <c r="E19088" t="s">
        <v>74382</v>
      </c>
      <c r="F19088" t="s">
        <v>74383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11641</v>
      </c>
      <c r="N19088">
        <v>690</v>
      </c>
      <c r="O19088" t="s">
        <v>108</v>
      </c>
      <c r="P19088" t="s">
        <v>108</v>
      </c>
      <c r="Q19088" t="s">
        <v>108</v>
      </c>
    </row>
    <row r="19089" spans="1:17" hidden="1" x14ac:dyDescent="0.25">
      <c r="A19089" t="s">
        <v>74384</v>
      </c>
      <c r="B19089" t="s">
        <v>74385</v>
      </c>
      <c r="C19089" s="1" t="str">
        <f t="shared" si="2757"/>
        <v>21:0805</v>
      </c>
      <c r="D19089" s="1" t="str">
        <f t="shared" si="2759"/>
        <v>21:0228</v>
      </c>
      <c r="E19089" t="s">
        <v>74386</v>
      </c>
      <c r="F19089" t="s">
        <v>74387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11646</v>
      </c>
      <c r="N19089">
        <v>691</v>
      </c>
      <c r="O19089" t="s">
        <v>21</v>
      </c>
      <c r="P19089" t="s">
        <v>2212</v>
      </c>
      <c r="Q19089" t="s">
        <v>392</v>
      </c>
    </row>
    <row r="19090" spans="1:17" hidden="1" x14ac:dyDescent="0.25">
      <c r="A19090" t="s">
        <v>74388</v>
      </c>
      <c r="B19090" t="s">
        <v>74389</v>
      </c>
      <c r="C19090" s="1" t="str">
        <f t="shared" si="2757"/>
        <v>21:0805</v>
      </c>
      <c r="D19090" s="1" t="str">
        <f t="shared" si="2759"/>
        <v>21:0228</v>
      </c>
      <c r="E19090" t="s">
        <v>74390</v>
      </c>
      <c r="F19090" t="s">
        <v>74391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11651</v>
      </c>
      <c r="N19090">
        <v>692</v>
      </c>
      <c r="O19090" t="s">
        <v>21</v>
      </c>
      <c r="P19090" t="s">
        <v>22</v>
      </c>
      <c r="Q19090" t="s">
        <v>215</v>
      </c>
    </row>
    <row r="19091" spans="1:17" hidden="1" x14ac:dyDescent="0.25">
      <c r="A19091" t="s">
        <v>74392</v>
      </c>
      <c r="B19091" t="s">
        <v>74393</v>
      </c>
      <c r="C19091" s="1" t="str">
        <f t="shared" si="2757"/>
        <v>21:0805</v>
      </c>
      <c r="D19091" s="1" t="str">
        <f t="shared" si="2759"/>
        <v>21:0228</v>
      </c>
      <c r="E19091" t="s">
        <v>74394</v>
      </c>
      <c r="F19091" t="s">
        <v>74395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11660</v>
      </c>
      <c r="N19091">
        <v>693</v>
      </c>
      <c r="O19091" t="s">
        <v>108</v>
      </c>
      <c r="P19091" t="s">
        <v>108</v>
      </c>
      <c r="Q19091" t="s">
        <v>108</v>
      </c>
    </row>
    <row r="19092" spans="1:17" hidden="1" x14ac:dyDescent="0.25">
      <c r="A19092" t="s">
        <v>74396</v>
      </c>
      <c r="B19092" t="s">
        <v>74397</v>
      </c>
      <c r="C19092" s="1" t="str">
        <f t="shared" si="2757"/>
        <v>21:0805</v>
      </c>
      <c r="D19092" s="1" t="str">
        <f t="shared" si="2759"/>
        <v>21:0228</v>
      </c>
      <c r="E19092" t="s">
        <v>74398</v>
      </c>
      <c r="F19092" t="s">
        <v>74399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11665</v>
      </c>
      <c r="N19092">
        <v>694</v>
      </c>
      <c r="O19092" t="s">
        <v>21</v>
      </c>
      <c r="P19092" t="s">
        <v>356</v>
      </c>
      <c r="Q19092" t="s">
        <v>171</v>
      </c>
    </row>
    <row r="19093" spans="1:17" hidden="1" x14ac:dyDescent="0.25">
      <c r="A19093" t="s">
        <v>74400</v>
      </c>
      <c r="B19093" t="s">
        <v>74401</v>
      </c>
      <c r="C19093" s="1" t="str">
        <f t="shared" si="2757"/>
        <v>21:0805</v>
      </c>
      <c r="D19093" s="1" t="str">
        <f t="shared" si="2759"/>
        <v>21:0228</v>
      </c>
      <c r="E19093" t="s">
        <v>74402</v>
      </c>
      <c r="F19093" t="s">
        <v>74403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11670</v>
      </c>
      <c r="N19093">
        <v>695</v>
      </c>
      <c r="O19093" t="s">
        <v>21</v>
      </c>
      <c r="P19093" t="s">
        <v>45</v>
      </c>
      <c r="Q19093" t="s">
        <v>189</v>
      </c>
    </row>
    <row r="19094" spans="1:17" hidden="1" x14ac:dyDescent="0.25">
      <c r="A19094" t="s">
        <v>74404</v>
      </c>
      <c r="B19094" t="s">
        <v>74405</v>
      </c>
      <c r="C19094" s="1" t="str">
        <f t="shared" si="2757"/>
        <v>21:0805</v>
      </c>
      <c r="D19094" s="1" t="str">
        <f t="shared" si="2759"/>
        <v>21:0228</v>
      </c>
      <c r="E19094" t="s">
        <v>74406</v>
      </c>
      <c r="F19094" t="s">
        <v>74407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11675</v>
      </c>
      <c r="N19094">
        <v>696</v>
      </c>
      <c r="O19094" t="s">
        <v>21</v>
      </c>
      <c r="P19094" t="s">
        <v>356</v>
      </c>
      <c r="Q19094" t="s">
        <v>103</v>
      </c>
    </row>
    <row r="19095" spans="1:17" hidden="1" x14ac:dyDescent="0.25">
      <c r="A19095" t="s">
        <v>74408</v>
      </c>
      <c r="B19095" t="s">
        <v>74409</v>
      </c>
      <c r="C19095" s="1" t="str">
        <f t="shared" si="2757"/>
        <v>21:0805</v>
      </c>
      <c r="D19095" s="1" t="str">
        <f t="shared" ref="D19095:D19123" si="2762">HYPERLINK("http://geochem.nrcan.gc.ca/cdogs/content/svy/svy210228_e.htm", "21:0228")</f>
        <v>21:0228</v>
      </c>
      <c r="E19095" t="s">
        <v>74410</v>
      </c>
      <c r="F19095" t="s">
        <v>74411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11689</v>
      </c>
      <c r="N19095">
        <v>697</v>
      </c>
      <c r="O19095" t="s">
        <v>21</v>
      </c>
      <c r="P19095" t="s">
        <v>356</v>
      </c>
      <c r="Q19095" t="s">
        <v>52</v>
      </c>
    </row>
    <row r="19096" spans="1:17" hidden="1" x14ac:dyDescent="0.25">
      <c r="A19096" t="s">
        <v>74412</v>
      </c>
      <c r="B19096" t="s">
        <v>74413</v>
      </c>
      <c r="C19096" s="1" t="str">
        <f t="shared" si="2757"/>
        <v>21:0805</v>
      </c>
      <c r="D19096" s="1" t="str">
        <f t="shared" si="2762"/>
        <v>21:0228</v>
      </c>
      <c r="E19096" t="s">
        <v>74414</v>
      </c>
      <c r="F19096" t="s">
        <v>74415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11694</v>
      </c>
      <c r="N19096">
        <v>698</v>
      </c>
      <c r="O19096" t="s">
        <v>21</v>
      </c>
      <c r="P19096" t="s">
        <v>45</v>
      </c>
      <c r="Q19096" t="s">
        <v>1528</v>
      </c>
    </row>
    <row r="19097" spans="1:17" hidden="1" x14ac:dyDescent="0.25">
      <c r="A19097" t="s">
        <v>74416</v>
      </c>
      <c r="B19097" t="s">
        <v>74417</v>
      </c>
      <c r="C19097" s="1" t="str">
        <f t="shared" si="2757"/>
        <v>21:0805</v>
      </c>
      <c r="D19097" s="1" t="str">
        <f t="shared" si="2762"/>
        <v>21:0228</v>
      </c>
      <c r="E19097" t="s">
        <v>74418</v>
      </c>
      <c r="F19097" t="s">
        <v>74419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11680</v>
      </c>
      <c r="N19097">
        <v>699</v>
      </c>
      <c r="O19097" t="s">
        <v>21</v>
      </c>
      <c r="P19097" t="s">
        <v>87</v>
      </c>
      <c r="Q19097" t="s">
        <v>52</v>
      </c>
    </row>
    <row r="19098" spans="1:17" hidden="1" x14ac:dyDescent="0.25">
      <c r="A19098" t="s">
        <v>74420</v>
      </c>
      <c r="B19098" t="s">
        <v>74421</v>
      </c>
      <c r="C19098" s="1" t="str">
        <f t="shared" si="2757"/>
        <v>21:0805</v>
      </c>
      <c r="D19098" s="1" t="str">
        <f t="shared" si="2762"/>
        <v>21:0228</v>
      </c>
      <c r="E19098" t="s">
        <v>74418</v>
      </c>
      <c r="F19098" t="s">
        <v>74422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11684</v>
      </c>
      <c r="N19098">
        <v>700</v>
      </c>
      <c r="O19098" t="s">
        <v>21</v>
      </c>
      <c r="P19098" t="s">
        <v>45</v>
      </c>
      <c r="Q19098" t="s">
        <v>138</v>
      </c>
    </row>
    <row r="19099" spans="1:17" hidden="1" x14ac:dyDescent="0.25">
      <c r="A19099" t="s">
        <v>74423</v>
      </c>
      <c r="B19099" t="s">
        <v>74424</v>
      </c>
      <c r="C19099" s="1" t="str">
        <f t="shared" si="2757"/>
        <v>21:0805</v>
      </c>
      <c r="D19099" s="1" t="str">
        <f t="shared" si="2762"/>
        <v>21:0228</v>
      </c>
      <c r="E19099" t="s">
        <v>74425</v>
      </c>
      <c r="F19099" t="s">
        <v>74426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11700</v>
      </c>
      <c r="N19099">
        <v>701</v>
      </c>
      <c r="O19099" t="s">
        <v>21</v>
      </c>
      <c r="P19099" t="s">
        <v>45</v>
      </c>
      <c r="Q19099" t="s">
        <v>29</v>
      </c>
    </row>
    <row r="19100" spans="1:17" hidden="1" x14ac:dyDescent="0.25">
      <c r="A19100" t="s">
        <v>74427</v>
      </c>
      <c r="B19100" t="s">
        <v>74428</v>
      </c>
      <c r="C19100" s="1" t="str">
        <f t="shared" si="2757"/>
        <v>21:0805</v>
      </c>
      <c r="D19100" s="1" t="str">
        <f t="shared" si="2762"/>
        <v>21:0228</v>
      </c>
      <c r="E19100" t="s">
        <v>74429</v>
      </c>
      <c r="F19100" t="s">
        <v>74430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11710</v>
      </c>
      <c r="N19100">
        <v>702</v>
      </c>
      <c r="O19100" t="s">
        <v>108</v>
      </c>
      <c r="P19100" t="s">
        <v>108</v>
      </c>
      <c r="Q19100" t="s">
        <v>108</v>
      </c>
    </row>
    <row r="19101" spans="1:17" hidden="1" x14ac:dyDescent="0.25">
      <c r="A19101" t="s">
        <v>74431</v>
      </c>
      <c r="B19101" t="s">
        <v>74432</v>
      </c>
      <c r="C19101" s="1" t="str">
        <f t="shared" si="2757"/>
        <v>21:0805</v>
      </c>
      <c r="D19101" s="1" t="str">
        <f t="shared" si="2762"/>
        <v>21:0228</v>
      </c>
      <c r="E19101" t="s">
        <v>74433</v>
      </c>
      <c r="F19101" t="s">
        <v>74434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11715</v>
      </c>
      <c r="N19101">
        <v>703</v>
      </c>
      <c r="O19101" t="s">
        <v>108</v>
      </c>
      <c r="P19101" t="s">
        <v>108</v>
      </c>
      <c r="Q19101" t="s">
        <v>108</v>
      </c>
    </row>
    <row r="19102" spans="1:17" hidden="1" x14ac:dyDescent="0.25">
      <c r="A19102" t="s">
        <v>74435</v>
      </c>
      <c r="B19102" t="s">
        <v>74436</v>
      </c>
      <c r="C19102" s="1" t="str">
        <f t="shared" si="2757"/>
        <v>21:0805</v>
      </c>
      <c r="D19102" s="1" t="str">
        <f t="shared" si="2762"/>
        <v>21:0228</v>
      </c>
      <c r="E19102" t="s">
        <v>74437</v>
      </c>
      <c r="F19102" t="s">
        <v>74438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11720</v>
      </c>
      <c r="N19102">
        <v>704</v>
      </c>
      <c r="O19102" t="s">
        <v>21</v>
      </c>
      <c r="P19102" t="s">
        <v>87</v>
      </c>
      <c r="Q19102" t="s">
        <v>88</v>
      </c>
    </row>
    <row r="19103" spans="1:17" hidden="1" x14ac:dyDescent="0.25">
      <c r="A19103" t="s">
        <v>74439</v>
      </c>
      <c r="B19103" t="s">
        <v>74440</v>
      </c>
      <c r="C19103" s="1" t="str">
        <f t="shared" ref="C19103:C19166" si="2763">HYPERLINK("http://geochem.nrcan.gc.ca/cdogs/content/bdl/bdl210805_e.htm", "21:0805")</f>
        <v>21:0805</v>
      </c>
      <c r="D19103" s="1" t="str">
        <f t="shared" si="2762"/>
        <v>21:0228</v>
      </c>
      <c r="E19103" t="s">
        <v>74441</v>
      </c>
      <c r="F19103" t="s">
        <v>74442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11725</v>
      </c>
      <c r="N19103">
        <v>705</v>
      </c>
      <c r="O19103" t="s">
        <v>21</v>
      </c>
      <c r="P19103" t="s">
        <v>87</v>
      </c>
      <c r="Q19103" t="s">
        <v>29</v>
      </c>
    </row>
    <row r="19104" spans="1:17" hidden="1" x14ac:dyDescent="0.25">
      <c r="A19104" t="s">
        <v>74443</v>
      </c>
      <c r="B19104" t="s">
        <v>74444</v>
      </c>
      <c r="C19104" s="1" t="str">
        <f t="shared" si="2763"/>
        <v>21:0805</v>
      </c>
      <c r="D19104" s="1" t="str">
        <f t="shared" si="2762"/>
        <v>21:0228</v>
      </c>
      <c r="E19104" t="s">
        <v>74445</v>
      </c>
      <c r="F19104" t="s">
        <v>74446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11730</v>
      </c>
      <c r="N19104">
        <v>706</v>
      </c>
      <c r="O19104" t="s">
        <v>108</v>
      </c>
      <c r="P19104" t="s">
        <v>108</v>
      </c>
      <c r="Q19104" t="s">
        <v>108</v>
      </c>
    </row>
    <row r="19105" spans="1:17" hidden="1" x14ac:dyDescent="0.25">
      <c r="A19105" t="s">
        <v>74447</v>
      </c>
      <c r="B19105" t="s">
        <v>74448</v>
      </c>
      <c r="C19105" s="1" t="str">
        <f t="shared" si="2763"/>
        <v>21:0805</v>
      </c>
      <c r="D19105" s="1" t="str">
        <f t="shared" si="2762"/>
        <v>21:0228</v>
      </c>
      <c r="E19105" t="s">
        <v>74449</v>
      </c>
      <c r="F19105" t="s">
        <v>74450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12803</v>
      </c>
      <c r="N19105">
        <v>707</v>
      </c>
      <c r="O19105" t="s">
        <v>21</v>
      </c>
      <c r="P19105" t="s">
        <v>87</v>
      </c>
      <c r="Q19105" t="s">
        <v>93</v>
      </c>
    </row>
    <row r="19106" spans="1:17" hidden="1" x14ac:dyDescent="0.25">
      <c r="A19106" t="s">
        <v>74451</v>
      </c>
      <c r="B19106" t="s">
        <v>74452</v>
      </c>
      <c r="C19106" s="1" t="str">
        <f t="shared" si="2763"/>
        <v>21:0805</v>
      </c>
      <c r="D19106" s="1" t="str">
        <f t="shared" si="2762"/>
        <v>21:0228</v>
      </c>
      <c r="E19106" t="s">
        <v>74453</v>
      </c>
      <c r="F19106" t="s">
        <v>74454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11641</v>
      </c>
      <c r="N19106">
        <v>708</v>
      </c>
      <c r="O19106" t="s">
        <v>108</v>
      </c>
      <c r="P19106" t="s">
        <v>108</v>
      </c>
      <c r="Q19106" t="s">
        <v>108</v>
      </c>
    </row>
    <row r="19107" spans="1:17" hidden="1" x14ac:dyDescent="0.25">
      <c r="A19107" t="s">
        <v>74455</v>
      </c>
      <c r="B19107" t="s">
        <v>74456</v>
      </c>
      <c r="C19107" s="1" t="str">
        <f t="shared" si="2763"/>
        <v>21:0805</v>
      </c>
      <c r="D19107" s="1" t="str">
        <f t="shared" si="2762"/>
        <v>21:0228</v>
      </c>
      <c r="E19107" t="s">
        <v>74457</v>
      </c>
      <c r="F19107" t="s">
        <v>74458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11646</v>
      </c>
      <c r="N19107">
        <v>709</v>
      </c>
      <c r="O19107" t="s">
        <v>108</v>
      </c>
      <c r="P19107" t="s">
        <v>108</v>
      </c>
      <c r="Q19107" t="s">
        <v>108</v>
      </c>
    </row>
    <row r="19108" spans="1:17" hidden="1" x14ac:dyDescent="0.25">
      <c r="A19108" t="s">
        <v>74459</v>
      </c>
      <c r="B19108" t="s">
        <v>74460</v>
      </c>
      <c r="C19108" s="1" t="str">
        <f t="shared" si="2763"/>
        <v>21:0805</v>
      </c>
      <c r="D19108" s="1" t="str">
        <f t="shared" si="2762"/>
        <v>21:0228</v>
      </c>
      <c r="E19108" t="s">
        <v>74461</v>
      </c>
      <c r="F19108" t="s">
        <v>74462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11651</v>
      </c>
      <c r="N19108">
        <v>710</v>
      </c>
      <c r="O19108" t="s">
        <v>21</v>
      </c>
      <c r="P19108" t="s">
        <v>397</v>
      </c>
      <c r="Q19108" t="s">
        <v>59</v>
      </c>
    </row>
    <row r="19109" spans="1:17" hidden="1" x14ac:dyDescent="0.25">
      <c r="A19109" t="s">
        <v>74463</v>
      </c>
      <c r="B19109" t="s">
        <v>74464</v>
      </c>
      <c r="C19109" s="1" t="str">
        <f t="shared" si="2763"/>
        <v>21:0805</v>
      </c>
      <c r="D19109" s="1" t="str">
        <f t="shared" si="2762"/>
        <v>21:0228</v>
      </c>
      <c r="E19109" t="s">
        <v>74465</v>
      </c>
      <c r="F19109" t="s">
        <v>74466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11660</v>
      </c>
      <c r="N19109">
        <v>711</v>
      </c>
      <c r="O19109" t="s">
        <v>21</v>
      </c>
      <c r="P19109" t="s">
        <v>583</v>
      </c>
      <c r="Q19109" t="s">
        <v>198</v>
      </c>
    </row>
    <row r="19110" spans="1:17" hidden="1" x14ac:dyDescent="0.25">
      <c r="A19110" t="s">
        <v>74467</v>
      </c>
      <c r="B19110" t="s">
        <v>74468</v>
      </c>
      <c r="C19110" s="1" t="str">
        <f t="shared" si="2763"/>
        <v>21:0805</v>
      </c>
      <c r="D19110" s="1" t="str">
        <f t="shared" si="2762"/>
        <v>21:0228</v>
      </c>
      <c r="E19110" t="s">
        <v>74469</v>
      </c>
      <c r="F19110" t="s">
        <v>74470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11665</v>
      </c>
      <c r="N19110">
        <v>712</v>
      </c>
      <c r="O19110" t="s">
        <v>21</v>
      </c>
      <c r="P19110" t="s">
        <v>583</v>
      </c>
      <c r="Q19110" t="s">
        <v>23</v>
      </c>
    </row>
    <row r="19111" spans="1:17" hidden="1" x14ac:dyDescent="0.25">
      <c r="A19111" t="s">
        <v>74471</v>
      </c>
      <c r="B19111" t="s">
        <v>74472</v>
      </c>
      <c r="C19111" s="1" t="str">
        <f t="shared" si="2763"/>
        <v>21:0805</v>
      </c>
      <c r="D19111" s="1" t="str">
        <f t="shared" si="2762"/>
        <v>21:0228</v>
      </c>
      <c r="E19111" t="s">
        <v>74473</v>
      </c>
      <c r="F19111" t="s">
        <v>74474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11670</v>
      </c>
      <c r="N19111">
        <v>713</v>
      </c>
      <c r="O19111" t="s">
        <v>225</v>
      </c>
      <c r="P19111" t="s">
        <v>583</v>
      </c>
      <c r="Q19111" t="s">
        <v>35</v>
      </c>
    </row>
    <row r="19112" spans="1:17" hidden="1" x14ac:dyDescent="0.25">
      <c r="A19112" t="s">
        <v>74475</v>
      </c>
      <c r="B19112" t="s">
        <v>74476</v>
      </c>
      <c r="C19112" s="1" t="str">
        <f t="shared" si="2763"/>
        <v>21:0805</v>
      </c>
      <c r="D19112" s="1" t="str">
        <f t="shared" si="2762"/>
        <v>21:0228</v>
      </c>
      <c r="E19112" t="s">
        <v>74477</v>
      </c>
      <c r="F19112" t="s">
        <v>74478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11675</v>
      </c>
      <c r="N19112">
        <v>714</v>
      </c>
      <c r="O19112" t="s">
        <v>21</v>
      </c>
      <c r="P19112" t="s">
        <v>2212</v>
      </c>
      <c r="Q19112" t="s">
        <v>198</v>
      </c>
    </row>
    <row r="19113" spans="1:17" hidden="1" x14ac:dyDescent="0.25">
      <c r="A19113" t="s">
        <v>74479</v>
      </c>
      <c r="B19113" t="s">
        <v>74480</v>
      </c>
      <c r="C19113" s="1" t="str">
        <f t="shared" si="2763"/>
        <v>21:0805</v>
      </c>
      <c r="D19113" s="1" t="str">
        <f t="shared" si="2762"/>
        <v>21:0228</v>
      </c>
      <c r="E19113" t="s">
        <v>74481</v>
      </c>
      <c r="F19113" t="s">
        <v>74482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11680</v>
      </c>
      <c r="N19113">
        <v>715</v>
      </c>
      <c r="O19113" t="s">
        <v>21</v>
      </c>
      <c r="P19113" t="s">
        <v>22</v>
      </c>
      <c r="Q19113" t="s">
        <v>29</v>
      </c>
    </row>
    <row r="19114" spans="1:17" hidden="1" x14ac:dyDescent="0.25">
      <c r="A19114" t="s">
        <v>74483</v>
      </c>
      <c r="B19114" t="s">
        <v>74484</v>
      </c>
      <c r="C19114" s="1" t="str">
        <f t="shared" si="2763"/>
        <v>21:0805</v>
      </c>
      <c r="D19114" s="1" t="str">
        <f t="shared" si="2762"/>
        <v>21:0228</v>
      </c>
      <c r="E19114" t="s">
        <v>74481</v>
      </c>
      <c r="F19114" t="s">
        <v>74485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11684</v>
      </c>
      <c r="N19114">
        <v>716</v>
      </c>
      <c r="O19114" t="s">
        <v>21</v>
      </c>
      <c r="P19114" t="s">
        <v>2212</v>
      </c>
      <c r="Q19114" t="s">
        <v>198</v>
      </c>
    </row>
    <row r="19115" spans="1:17" hidden="1" x14ac:dyDescent="0.25">
      <c r="A19115" t="s">
        <v>74486</v>
      </c>
      <c r="B19115" t="s">
        <v>74487</v>
      </c>
      <c r="C19115" s="1" t="str">
        <f t="shared" si="2763"/>
        <v>21:0805</v>
      </c>
      <c r="D19115" s="1" t="str">
        <f t="shared" si="2762"/>
        <v>21:0228</v>
      </c>
      <c r="E19115" t="s">
        <v>74488</v>
      </c>
      <c r="F19115" t="s">
        <v>74489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11689</v>
      </c>
      <c r="N19115">
        <v>717</v>
      </c>
      <c r="O19115" t="s">
        <v>588</v>
      </c>
      <c r="P19115" t="s">
        <v>2212</v>
      </c>
      <c r="Q19115" t="s">
        <v>46</v>
      </c>
    </row>
    <row r="19116" spans="1:17" hidden="1" x14ac:dyDescent="0.25">
      <c r="A19116" t="s">
        <v>74490</v>
      </c>
      <c r="B19116" t="s">
        <v>74491</v>
      </c>
      <c r="C19116" s="1" t="str">
        <f t="shared" si="2763"/>
        <v>21:0805</v>
      </c>
      <c r="D19116" s="1" t="str">
        <f t="shared" si="2762"/>
        <v>21:0228</v>
      </c>
      <c r="E19116" t="s">
        <v>74492</v>
      </c>
      <c r="F19116" t="s">
        <v>74493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11694</v>
      </c>
      <c r="N19116">
        <v>718</v>
      </c>
      <c r="O19116" t="s">
        <v>21</v>
      </c>
      <c r="P19116" t="s">
        <v>356</v>
      </c>
      <c r="Q19116" t="s">
        <v>52</v>
      </c>
    </row>
    <row r="19117" spans="1:17" hidden="1" x14ac:dyDescent="0.25">
      <c r="A19117" t="s">
        <v>74494</v>
      </c>
      <c r="B19117" t="s">
        <v>74495</v>
      </c>
      <c r="C19117" s="1" t="str">
        <f t="shared" si="2763"/>
        <v>21:0805</v>
      </c>
      <c r="D19117" s="1" t="str">
        <f t="shared" si="2762"/>
        <v>21:0228</v>
      </c>
      <c r="E19117" t="s">
        <v>74496</v>
      </c>
      <c r="F19117" t="s">
        <v>74497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11700</v>
      </c>
      <c r="N19117">
        <v>719</v>
      </c>
      <c r="O19117" t="s">
        <v>244</v>
      </c>
      <c r="P19117" t="s">
        <v>45</v>
      </c>
      <c r="Q19117" t="s">
        <v>35</v>
      </c>
    </row>
    <row r="19118" spans="1:17" hidden="1" x14ac:dyDescent="0.25">
      <c r="A19118" t="s">
        <v>74498</v>
      </c>
      <c r="B19118" t="s">
        <v>74499</v>
      </c>
      <c r="C19118" s="1" t="str">
        <f t="shared" si="2763"/>
        <v>21:0805</v>
      </c>
      <c r="D19118" s="1" t="str">
        <f t="shared" si="2762"/>
        <v>21:0228</v>
      </c>
      <c r="E19118" t="s">
        <v>74500</v>
      </c>
      <c r="F19118" t="s">
        <v>74501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11710</v>
      </c>
      <c r="N19118">
        <v>720</v>
      </c>
      <c r="O19118" t="s">
        <v>21</v>
      </c>
      <c r="P19118" t="s">
        <v>356</v>
      </c>
      <c r="Q19118" t="s">
        <v>29</v>
      </c>
    </row>
    <row r="19119" spans="1:17" hidden="1" x14ac:dyDescent="0.25">
      <c r="A19119" t="s">
        <v>74502</v>
      </c>
      <c r="B19119" t="s">
        <v>74503</v>
      </c>
      <c r="C19119" s="1" t="str">
        <f t="shared" si="2763"/>
        <v>21:0805</v>
      </c>
      <c r="D19119" s="1" t="str">
        <f t="shared" si="2762"/>
        <v>21:0228</v>
      </c>
      <c r="E19119" t="s">
        <v>74504</v>
      </c>
      <c r="F19119" t="s">
        <v>74505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11715</v>
      </c>
      <c r="N19119">
        <v>721</v>
      </c>
      <c r="O19119" t="s">
        <v>21</v>
      </c>
      <c r="P19119" t="s">
        <v>356</v>
      </c>
      <c r="Q19119" t="s">
        <v>215</v>
      </c>
    </row>
    <row r="19120" spans="1:17" hidden="1" x14ac:dyDescent="0.25">
      <c r="A19120" t="s">
        <v>74506</v>
      </c>
      <c r="B19120" t="s">
        <v>74507</v>
      </c>
      <c r="C19120" s="1" t="str">
        <f t="shared" si="2763"/>
        <v>21:0805</v>
      </c>
      <c r="D19120" s="1" t="str">
        <f t="shared" si="2762"/>
        <v>21:0228</v>
      </c>
      <c r="E19120" t="s">
        <v>74508</v>
      </c>
      <c r="F19120" t="s">
        <v>74509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11720</v>
      </c>
      <c r="N19120">
        <v>722</v>
      </c>
      <c r="O19120" t="s">
        <v>21</v>
      </c>
      <c r="P19120" t="s">
        <v>356</v>
      </c>
      <c r="Q19120" t="s">
        <v>215</v>
      </c>
    </row>
    <row r="19121" spans="1:17" hidden="1" x14ac:dyDescent="0.25">
      <c r="A19121" t="s">
        <v>74510</v>
      </c>
      <c r="B19121" t="s">
        <v>74511</v>
      </c>
      <c r="C19121" s="1" t="str">
        <f t="shared" si="2763"/>
        <v>21:0805</v>
      </c>
      <c r="D19121" s="1" t="str">
        <f t="shared" si="2762"/>
        <v>21:0228</v>
      </c>
      <c r="E19121" t="s">
        <v>74512</v>
      </c>
      <c r="F19121" t="s">
        <v>74513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11725</v>
      </c>
      <c r="N19121">
        <v>723</v>
      </c>
      <c r="O19121" t="s">
        <v>21</v>
      </c>
      <c r="P19121" t="s">
        <v>356</v>
      </c>
      <c r="Q19121" t="s">
        <v>46</v>
      </c>
    </row>
    <row r="19122" spans="1:17" hidden="1" x14ac:dyDescent="0.25">
      <c r="A19122" t="s">
        <v>74514</v>
      </c>
      <c r="B19122" t="s">
        <v>74515</v>
      </c>
      <c r="C19122" s="1" t="str">
        <f t="shared" si="2763"/>
        <v>21:0805</v>
      </c>
      <c r="D19122" s="1" t="str">
        <f t="shared" si="2762"/>
        <v>21:0228</v>
      </c>
      <c r="E19122" t="s">
        <v>74516</v>
      </c>
      <c r="F19122" t="s">
        <v>74517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11730</v>
      </c>
      <c r="N19122">
        <v>724</v>
      </c>
      <c r="O19122" t="s">
        <v>21</v>
      </c>
      <c r="P19122" t="s">
        <v>356</v>
      </c>
      <c r="Q19122" t="s">
        <v>29</v>
      </c>
    </row>
    <row r="19123" spans="1:17" hidden="1" x14ac:dyDescent="0.25">
      <c r="A19123" t="s">
        <v>74518</v>
      </c>
      <c r="B19123" t="s">
        <v>74519</v>
      </c>
      <c r="C19123" s="1" t="str">
        <f t="shared" si="2763"/>
        <v>21:0805</v>
      </c>
      <c r="D19123" s="1" t="str">
        <f t="shared" si="2762"/>
        <v>21:0228</v>
      </c>
      <c r="E19123" t="s">
        <v>74520</v>
      </c>
      <c r="F19123" t="s">
        <v>74521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12803</v>
      </c>
      <c r="N19123">
        <v>725</v>
      </c>
      <c r="O19123" t="s">
        <v>21</v>
      </c>
      <c r="P19123" t="s">
        <v>22</v>
      </c>
      <c r="Q19123" t="s">
        <v>29</v>
      </c>
    </row>
    <row r="19124" spans="1:17" hidden="1" x14ac:dyDescent="0.25">
      <c r="A19124" t="s">
        <v>74522</v>
      </c>
      <c r="B19124" t="s">
        <v>74523</v>
      </c>
      <c r="C19124" s="1" t="str">
        <f t="shared" si="2763"/>
        <v>21:0805</v>
      </c>
      <c r="D19124" s="1" t="str">
        <f>HYPERLINK("http://geochem.nrcan.gc.ca/cdogs/content/svy/svy210226_e.htm", "21:0226")</f>
        <v>21:0226</v>
      </c>
      <c r="E19124" t="s">
        <v>74524</v>
      </c>
      <c r="F19124" t="s">
        <v>74525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11641</v>
      </c>
      <c r="N19124">
        <v>726</v>
      </c>
      <c r="O19124" t="s">
        <v>21</v>
      </c>
      <c r="P19124" t="s">
        <v>87</v>
      </c>
      <c r="Q19124" t="s">
        <v>93</v>
      </c>
    </row>
    <row r="19125" spans="1:17" hidden="1" x14ac:dyDescent="0.25">
      <c r="A19125" t="s">
        <v>74526</v>
      </c>
      <c r="B19125" t="s">
        <v>74527</v>
      </c>
      <c r="C19125" s="1" t="str">
        <f t="shared" si="2763"/>
        <v>21:0805</v>
      </c>
      <c r="D19125" s="1" t="str">
        <f>HYPERLINK("http://geochem.nrcan.gc.ca/cdogs/content/svy/svy210226_e.htm", "21:0226")</f>
        <v>21:0226</v>
      </c>
      <c r="E19125" t="s">
        <v>74528</v>
      </c>
      <c r="F19125" t="s">
        <v>74529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11646</v>
      </c>
      <c r="N19125">
        <v>727</v>
      </c>
      <c r="O19125" t="s">
        <v>108</v>
      </c>
      <c r="P19125" t="s">
        <v>108</v>
      </c>
      <c r="Q19125" t="s">
        <v>108</v>
      </c>
    </row>
    <row r="19126" spans="1:17" hidden="1" x14ac:dyDescent="0.25">
      <c r="A19126" t="s">
        <v>74530</v>
      </c>
      <c r="B19126" t="s">
        <v>74531</v>
      </c>
      <c r="C19126" s="1" t="str">
        <f t="shared" si="2763"/>
        <v>21:0805</v>
      </c>
      <c r="D19126" s="1" t="str">
        <f>HYPERLINK("http://geochem.nrcan.gc.ca/cdogs/content/svy/svy210226_e.htm", "21:0226")</f>
        <v>21:0226</v>
      </c>
      <c r="E19126" t="s">
        <v>74532</v>
      </c>
      <c r="F19126" t="s">
        <v>74533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11651</v>
      </c>
      <c r="N19126">
        <v>728</v>
      </c>
      <c r="O19126" t="s">
        <v>108</v>
      </c>
      <c r="P19126" t="s">
        <v>108</v>
      </c>
      <c r="Q19126" t="s">
        <v>108</v>
      </c>
    </row>
    <row r="19127" spans="1:17" hidden="1" x14ac:dyDescent="0.25">
      <c r="A19127" t="s">
        <v>74534</v>
      </c>
      <c r="B19127" t="s">
        <v>74535</v>
      </c>
      <c r="C19127" s="1" t="str">
        <f t="shared" si="2763"/>
        <v>21:0805</v>
      </c>
      <c r="D19127" s="1" t="str">
        <f t="shared" ref="D19127:D19166" si="2764">HYPERLINK("http://geochem.nrcan.gc.ca/cdogs/content/svy/svy210228_e.htm", "21:0228")</f>
        <v>21:0228</v>
      </c>
      <c r="E19127" t="s">
        <v>74536</v>
      </c>
      <c r="F19127" t="s">
        <v>74537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11660</v>
      </c>
      <c r="N19127">
        <v>729</v>
      </c>
      <c r="O19127" t="s">
        <v>21</v>
      </c>
      <c r="P19127" t="s">
        <v>87</v>
      </c>
      <c r="Q19127" t="s">
        <v>215</v>
      </c>
    </row>
    <row r="19128" spans="1:17" hidden="1" x14ac:dyDescent="0.25">
      <c r="A19128" t="s">
        <v>74538</v>
      </c>
      <c r="B19128" t="s">
        <v>74539</v>
      </c>
      <c r="C19128" s="1" t="str">
        <f t="shared" si="2763"/>
        <v>21:0805</v>
      </c>
      <c r="D19128" s="1" t="str">
        <f t="shared" si="2764"/>
        <v>21:0228</v>
      </c>
      <c r="E19128" t="s">
        <v>74540</v>
      </c>
      <c r="F19128" t="s">
        <v>74541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11665</v>
      </c>
      <c r="N19128">
        <v>730</v>
      </c>
      <c r="O19128" t="s">
        <v>21</v>
      </c>
      <c r="P19128" t="s">
        <v>148</v>
      </c>
      <c r="Q19128" t="s">
        <v>189</v>
      </c>
    </row>
    <row r="19129" spans="1:17" hidden="1" x14ac:dyDescent="0.25">
      <c r="A19129" t="s">
        <v>74542</v>
      </c>
      <c r="B19129" t="s">
        <v>74543</v>
      </c>
      <c r="C19129" s="1" t="str">
        <f t="shared" si="2763"/>
        <v>21:0805</v>
      </c>
      <c r="D19129" s="1" t="str">
        <f t="shared" si="2764"/>
        <v>21:0228</v>
      </c>
      <c r="E19129" t="s">
        <v>74544</v>
      </c>
      <c r="F19129" t="s">
        <v>74545</v>
      </c>
      <c r="H19129">
        <v>46.105406899999998</v>
      </c>
      <c r="I19129">
        <v>-67.478374700000003</v>
      </c>
      <c r="J19129" s="1" t="str">
        <f t="shared" ref="J19129:J19192" si="2765">HYPERLINK("http://geochem.nrcan.gc.ca/cdogs/content/kwd/kwd020018_e.htm", "Fluid (stream)")</f>
        <v>Fluid (stream)</v>
      </c>
      <c r="K19129" s="1" t="str">
        <f t="shared" ref="K19129:K19192" si="2766">HYPERLINK("http://geochem.nrcan.gc.ca/cdogs/content/kwd/kwd080007_e.htm", "Untreated Water")</f>
        <v>Untreated Water</v>
      </c>
      <c r="L19129">
        <v>83</v>
      </c>
      <c r="M19129" t="s">
        <v>11670</v>
      </c>
      <c r="N19129">
        <v>731</v>
      </c>
      <c r="O19129" t="s">
        <v>21</v>
      </c>
      <c r="P19129" t="s">
        <v>148</v>
      </c>
      <c r="Q19129" t="s">
        <v>2392</v>
      </c>
    </row>
    <row r="19130" spans="1:17" hidden="1" x14ac:dyDescent="0.25">
      <c r="A19130" t="s">
        <v>74546</v>
      </c>
      <c r="B19130" t="s">
        <v>74547</v>
      </c>
      <c r="C19130" s="1" t="str">
        <f t="shared" si="2763"/>
        <v>21:0805</v>
      </c>
      <c r="D19130" s="1" t="str">
        <f t="shared" si="2764"/>
        <v>21:0228</v>
      </c>
      <c r="E19130" t="s">
        <v>74548</v>
      </c>
      <c r="F19130" t="s">
        <v>74549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11675</v>
      </c>
      <c r="N19130">
        <v>732</v>
      </c>
      <c r="O19130" t="s">
        <v>21</v>
      </c>
      <c r="P19130" t="s">
        <v>148</v>
      </c>
      <c r="Q19130" t="s">
        <v>2392</v>
      </c>
    </row>
    <row r="19131" spans="1:17" hidden="1" x14ac:dyDescent="0.25">
      <c r="A19131" t="s">
        <v>74550</v>
      </c>
      <c r="B19131" t="s">
        <v>74551</v>
      </c>
      <c r="C19131" s="1" t="str">
        <f t="shared" si="2763"/>
        <v>21:0805</v>
      </c>
      <c r="D19131" s="1" t="str">
        <f t="shared" si="2764"/>
        <v>21:0228</v>
      </c>
      <c r="E19131" t="s">
        <v>74552</v>
      </c>
      <c r="F19131" t="s">
        <v>74553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11680</v>
      </c>
      <c r="N19131">
        <v>733</v>
      </c>
      <c r="O19131" t="s">
        <v>21</v>
      </c>
      <c r="P19131" t="s">
        <v>148</v>
      </c>
      <c r="Q19131" t="s">
        <v>8961</v>
      </c>
    </row>
    <row r="19132" spans="1:17" hidden="1" x14ac:dyDescent="0.25">
      <c r="A19132" t="s">
        <v>74554</v>
      </c>
      <c r="B19132" t="s">
        <v>74555</v>
      </c>
      <c r="C19132" s="1" t="str">
        <f t="shared" si="2763"/>
        <v>21:0805</v>
      </c>
      <c r="D19132" s="1" t="str">
        <f t="shared" si="2764"/>
        <v>21:0228</v>
      </c>
      <c r="E19132" t="s">
        <v>74552</v>
      </c>
      <c r="F19132" t="s">
        <v>74556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11684</v>
      </c>
      <c r="N19132">
        <v>734</v>
      </c>
      <c r="O19132" t="s">
        <v>21</v>
      </c>
      <c r="P19132" t="s">
        <v>148</v>
      </c>
      <c r="Q19132" t="s">
        <v>7328</v>
      </c>
    </row>
    <row r="19133" spans="1:17" hidden="1" x14ac:dyDescent="0.25">
      <c r="A19133" t="s">
        <v>74557</v>
      </c>
      <c r="B19133" t="s">
        <v>74558</v>
      </c>
      <c r="C19133" s="1" t="str">
        <f t="shared" si="2763"/>
        <v>21:0805</v>
      </c>
      <c r="D19133" s="1" t="str">
        <f t="shared" si="2764"/>
        <v>21:0228</v>
      </c>
      <c r="E19133" t="s">
        <v>74559</v>
      </c>
      <c r="F19133" t="s">
        <v>74560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11689</v>
      </c>
      <c r="N19133">
        <v>735</v>
      </c>
      <c r="O19133" t="s">
        <v>21</v>
      </c>
      <c r="P19133" t="s">
        <v>148</v>
      </c>
      <c r="Q19133" t="s">
        <v>138</v>
      </c>
    </row>
    <row r="19134" spans="1:17" hidden="1" x14ac:dyDescent="0.25">
      <c r="A19134" t="s">
        <v>74561</v>
      </c>
      <c r="B19134" t="s">
        <v>74562</v>
      </c>
      <c r="C19134" s="1" t="str">
        <f t="shared" si="2763"/>
        <v>21:0805</v>
      </c>
      <c r="D19134" s="1" t="str">
        <f t="shared" si="2764"/>
        <v>21:0228</v>
      </c>
      <c r="E19134" t="s">
        <v>74563</v>
      </c>
      <c r="F19134" t="s">
        <v>74564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11694</v>
      </c>
      <c r="N19134">
        <v>736</v>
      </c>
      <c r="O19134" t="s">
        <v>21</v>
      </c>
      <c r="P19134" t="s">
        <v>87</v>
      </c>
      <c r="Q19134" t="s">
        <v>2392</v>
      </c>
    </row>
    <row r="19135" spans="1:17" hidden="1" x14ac:dyDescent="0.25">
      <c r="A19135" t="s">
        <v>74565</v>
      </c>
      <c r="B19135" t="s">
        <v>74566</v>
      </c>
      <c r="C19135" s="1" t="str">
        <f t="shared" si="2763"/>
        <v>21:0805</v>
      </c>
      <c r="D19135" s="1" t="str">
        <f t="shared" si="2764"/>
        <v>21:0228</v>
      </c>
      <c r="E19135" t="s">
        <v>74567</v>
      </c>
      <c r="F19135" t="s">
        <v>74568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11700</v>
      </c>
      <c r="N19135">
        <v>737</v>
      </c>
      <c r="O19135" t="s">
        <v>21</v>
      </c>
      <c r="P19135" t="s">
        <v>148</v>
      </c>
      <c r="Q19135" t="s">
        <v>138</v>
      </c>
    </row>
    <row r="19136" spans="1:17" hidden="1" x14ac:dyDescent="0.25">
      <c r="A19136" t="s">
        <v>74569</v>
      </c>
      <c r="B19136" t="s">
        <v>74570</v>
      </c>
      <c r="C19136" s="1" t="str">
        <f t="shared" si="2763"/>
        <v>21:0805</v>
      </c>
      <c r="D19136" s="1" t="str">
        <f t="shared" si="2764"/>
        <v>21:0228</v>
      </c>
      <c r="E19136" t="s">
        <v>74571</v>
      </c>
      <c r="F19136" t="s">
        <v>74572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11710</v>
      </c>
      <c r="N19136">
        <v>738</v>
      </c>
      <c r="O19136" t="s">
        <v>21</v>
      </c>
      <c r="P19136" t="s">
        <v>148</v>
      </c>
      <c r="Q19136" t="s">
        <v>138</v>
      </c>
    </row>
    <row r="19137" spans="1:17" hidden="1" x14ac:dyDescent="0.25">
      <c r="A19137" t="s">
        <v>74573</v>
      </c>
      <c r="B19137" t="s">
        <v>74574</v>
      </c>
      <c r="C19137" s="1" t="str">
        <f t="shared" si="2763"/>
        <v>21:0805</v>
      </c>
      <c r="D19137" s="1" t="str">
        <f t="shared" si="2764"/>
        <v>21:0228</v>
      </c>
      <c r="E19137" t="s">
        <v>74575</v>
      </c>
      <c r="F19137" t="s">
        <v>74576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11715</v>
      </c>
      <c r="N19137">
        <v>739</v>
      </c>
      <c r="O19137" t="s">
        <v>21</v>
      </c>
      <c r="P19137" t="s">
        <v>148</v>
      </c>
      <c r="Q19137" t="s">
        <v>46</v>
      </c>
    </row>
    <row r="19138" spans="1:17" hidden="1" x14ac:dyDescent="0.25">
      <c r="A19138" t="s">
        <v>74577</v>
      </c>
      <c r="B19138" t="s">
        <v>74578</v>
      </c>
      <c r="C19138" s="1" t="str">
        <f t="shared" si="2763"/>
        <v>21:0805</v>
      </c>
      <c r="D19138" s="1" t="str">
        <f t="shared" si="2764"/>
        <v>21:0228</v>
      </c>
      <c r="E19138" t="s">
        <v>74579</v>
      </c>
      <c r="F19138" t="s">
        <v>74580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11720</v>
      </c>
      <c r="N19138">
        <v>740</v>
      </c>
      <c r="O19138" t="s">
        <v>2120</v>
      </c>
      <c r="P19138" t="s">
        <v>583</v>
      </c>
      <c r="Q19138" t="s">
        <v>103</v>
      </c>
    </row>
    <row r="19139" spans="1:17" hidden="1" x14ac:dyDescent="0.25">
      <c r="A19139" t="s">
        <v>74581</v>
      </c>
      <c r="B19139" t="s">
        <v>74582</v>
      </c>
      <c r="C19139" s="1" t="str">
        <f t="shared" si="2763"/>
        <v>21:0805</v>
      </c>
      <c r="D19139" s="1" t="str">
        <f t="shared" si="2764"/>
        <v>21:0228</v>
      </c>
      <c r="E19139" t="s">
        <v>74583</v>
      </c>
      <c r="F19139" t="s">
        <v>74584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11725</v>
      </c>
      <c r="N19139">
        <v>741</v>
      </c>
      <c r="O19139" t="s">
        <v>21</v>
      </c>
      <c r="P19139" t="s">
        <v>2212</v>
      </c>
      <c r="Q19139" t="s">
        <v>71</v>
      </c>
    </row>
    <row r="19140" spans="1:17" hidden="1" x14ac:dyDescent="0.25">
      <c r="A19140" t="s">
        <v>74585</v>
      </c>
      <c r="B19140" t="s">
        <v>74586</v>
      </c>
      <c r="C19140" s="1" t="str">
        <f t="shared" si="2763"/>
        <v>21:0805</v>
      </c>
      <c r="D19140" s="1" t="str">
        <f t="shared" si="2764"/>
        <v>21:0228</v>
      </c>
      <c r="E19140" t="s">
        <v>74587</v>
      </c>
      <c r="F19140" t="s">
        <v>74588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11730</v>
      </c>
      <c r="N19140">
        <v>742</v>
      </c>
      <c r="O19140" t="s">
        <v>21</v>
      </c>
      <c r="P19140" t="s">
        <v>356</v>
      </c>
      <c r="Q19140" t="s">
        <v>149</v>
      </c>
    </row>
    <row r="19141" spans="1:17" hidden="1" x14ac:dyDescent="0.25">
      <c r="A19141" t="s">
        <v>74589</v>
      </c>
      <c r="B19141" t="s">
        <v>74590</v>
      </c>
      <c r="C19141" s="1" t="str">
        <f t="shared" si="2763"/>
        <v>21:0805</v>
      </c>
      <c r="D19141" s="1" t="str">
        <f t="shared" si="2764"/>
        <v>21:0228</v>
      </c>
      <c r="E19141" t="s">
        <v>74591</v>
      </c>
      <c r="F19141" t="s">
        <v>74592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12803</v>
      </c>
      <c r="N19141">
        <v>743</v>
      </c>
      <c r="O19141" t="s">
        <v>21</v>
      </c>
      <c r="P19141" t="s">
        <v>45</v>
      </c>
      <c r="Q19141" t="s">
        <v>2366</v>
      </c>
    </row>
    <row r="19142" spans="1:17" hidden="1" x14ac:dyDescent="0.25">
      <c r="A19142" t="s">
        <v>74593</v>
      </c>
      <c r="B19142" t="s">
        <v>74594</v>
      </c>
      <c r="C19142" s="1" t="str">
        <f t="shared" si="2763"/>
        <v>21:0805</v>
      </c>
      <c r="D19142" s="1" t="str">
        <f t="shared" si="2764"/>
        <v>21:0228</v>
      </c>
      <c r="E19142" t="s">
        <v>74595</v>
      </c>
      <c r="F19142" t="s">
        <v>74596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11641</v>
      </c>
      <c r="N19142">
        <v>744</v>
      </c>
      <c r="O19142" t="s">
        <v>21</v>
      </c>
      <c r="P19142" t="s">
        <v>87</v>
      </c>
      <c r="Q19142" t="s">
        <v>8961</v>
      </c>
    </row>
    <row r="19143" spans="1:17" hidden="1" x14ac:dyDescent="0.25">
      <c r="A19143" t="s">
        <v>74597</v>
      </c>
      <c r="B19143" t="s">
        <v>74598</v>
      </c>
      <c r="C19143" s="1" t="str">
        <f t="shared" si="2763"/>
        <v>21:0805</v>
      </c>
      <c r="D19143" s="1" t="str">
        <f t="shared" si="2764"/>
        <v>21:0228</v>
      </c>
      <c r="E19143" t="s">
        <v>74599</v>
      </c>
      <c r="F19143" t="s">
        <v>74600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11646</v>
      </c>
      <c r="N19143">
        <v>745</v>
      </c>
      <c r="O19143" t="s">
        <v>21</v>
      </c>
      <c r="P19143" t="s">
        <v>87</v>
      </c>
      <c r="Q19143" t="s">
        <v>8961</v>
      </c>
    </row>
    <row r="19144" spans="1:17" hidden="1" x14ac:dyDescent="0.25">
      <c r="A19144" t="s">
        <v>74601</v>
      </c>
      <c r="B19144" t="s">
        <v>74602</v>
      </c>
      <c r="C19144" s="1" t="str">
        <f t="shared" si="2763"/>
        <v>21:0805</v>
      </c>
      <c r="D19144" s="1" t="str">
        <f t="shared" si="2764"/>
        <v>21:0228</v>
      </c>
      <c r="E19144" t="s">
        <v>74603</v>
      </c>
      <c r="F19144" t="s">
        <v>74604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11651</v>
      </c>
      <c r="N19144">
        <v>746</v>
      </c>
      <c r="O19144" t="s">
        <v>21</v>
      </c>
      <c r="P19144" t="s">
        <v>87</v>
      </c>
      <c r="Q19144" t="s">
        <v>143</v>
      </c>
    </row>
    <row r="19145" spans="1:17" hidden="1" x14ac:dyDescent="0.25">
      <c r="A19145" t="s">
        <v>74605</v>
      </c>
      <c r="B19145" t="s">
        <v>74606</v>
      </c>
      <c r="C19145" s="1" t="str">
        <f t="shared" si="2763"/>
        <v>21:0805</v>
      </c>
      <c r="D19145" s="1" t="str">
        <f t="shared" si="2764"/>
        <v>21:0228</v>
      </c>
      <c r="E19145" t="s">
        <v>74607</v>
      </c>
      <c r="F19145" t="s">
        <v>74608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11660</v>
      </c>
      <c r="N19145">
        <v>747</v>
      </c>
      <c r="O19145" t="s">
        <v>21</v>
      </c>
      <c r="P19145" t="s">
        <v>87</v>
      </c>
      <c r="Q19145" t="s">
        <v>2948</v>
      </c>
    </row>
    <row r="19146" spans="1:17" hidden="1" x14ac:dyDescent="0.25">
      <c r="A19146" t="s">
        <v>74609</v>
      </c>
      <c r="B19146" t="s">
        <v>74610</v>
      </c>
      <c r="C19146" s="1" t="str">
        <f t="shared" si="2763"/>
        <v>21:0805</v>
      </c>
      <c r="D19146" s="1" t="str">
        <f t="shared" si="2764"/>
        <v>21:0228</v>
      </c>
      <c r="E19146" t="s">
        <v>74611</v>
      </c>
      <c r="F19146" t="s">
        <v>74612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11665</v>
      </c>
      <c r="N19146">
        <v>748</v>
      </c>
      <c r="O19146" t="s">
        <v>21</v>
      </c>
      <c r="P19146" t="s">
        <v>87</v>
      </c>
      <c r="Q19146" t="s">
        <v>138</v>
      </c>
    </row>
    <row r="19147" spans="1:17" hidden="1" x14ac:dyDescent="0.25">
      <c r="A19147" t="s">
        <v>74613</v>
      </c>
      <c r="B19147" t="s">
        <v>74614</v>
      </c>
      <c r="C19147" s="1" t="str">
        <f t="shared" si="2763"/>
        <v>21:0805</v>
      </c>
      <c r="D19147" s="1" t="str">
        <f t="shared" si="2764"/>
        <v>21:0228</v>
      </c>
      <c r="E19147" t="s">
        <v>74615</v>
      </c>
      <c r="F19147" t="s">
        <v>74616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11670</v>
      </c>
      <c r="N19147">
        <v>749</v>
      </c>
      <c r="O19147" t="s">
        <v>21</v>
      </c>
      <c r="P19147" t="s">
        <v>87</v>
      </c>
      <c r="Q19147" t="s">
        <v>215</v>
      </c>
    </row>
    <row r="19148" spans="1:17" hidden="1" x14ac:dyDescent="0.25">
      <c r="A19148" t="s">
        <v>74617</v>
      </c>
      <c r="B19148" t="s">
        <v>74618</v>
      </c>
      <c r="C19148" s="1" t="str">
        <f t="shared" si="2763"/>
        <v>21:0805</v>
      </c>
      <c r="D19148" s="1" t="str">
        <f t="shared" si="2764"/>
        <v>21:0228</v>
      </c>
      <c r="E19148" t="s">
        <v>74619</v>
      </c>
      <c r="F19148" t="s">
        <v>74620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11675</v>
      </c>
      <c r="N19148">
        <v>750</v>
      </c>
      <c r="O19148" t="s">
        <v>21</v>
      </c>
      <c r="P19148" t="s">
        <v>45</v>
      </c>
      <c r="Q19148" t="s">
        <v>6243</v>
      </c>
    </row>
    <row r="19149" spans="1:17" hidden="1" x14ac:dyDescent="0.25">
      <c r="A19149" t="s">
        <v>74621</v>
      </c>
      <c r="B19149" t="s">
        <v>74622</v>
      </c>
      <c r="C19149" s="1" t="str">
        <f t="shared" si="2763"/>
        <v>21:0805</v>
      </c>
      <c r="D19149" s="1" t="str">
        <f t="shared" si="2764"/>
        <v>21:0228</v>
      </c>
      <c r="E19149" t="s">
        <v>74623</v>
      </c>
      <c r="F19149" t="s">
        <v>74624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11689</v>
      </c>
      <c r="N19149">
        <v>751</v>
      </c>
      <c r="O19149" t="s">
        <v>21</v>
      </c>
      <c r="P19149" t="s">
        <v>45</v>
      </c>
      <c r="Q19149" t="s">
        <v>2392</v>
      </c>
    </row>
    <row r="19150" spans="1:17" hidden="1" x14ac:dyDescent="0.25">
      <c r="A19150" t="s">
        <v>74625</v>
      </c>
      <c r="B19150" t="s">
        <v>74626</v>
      </c>
      <c r="C19150" s="1" t="str">
        <f t="shared" si="2763"/>
        <v>21:0805</v>
      </c>
      <c r="D19150" s="1" t="str">
        <f t="shared" si="2764"/>
        <v>21:0228</v>
      </c>
      <c r="E19150" t="s">
        <v>74627</v>
      </c>
      <c r="F19150" t="s">
        <v>74628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11694</v>
      </c>
      <c r="N19150">
        <v>752</v>
      </c>
      <c r="O19150" t="s">
        <v>21</v>
      </c>
      <c r="P19150" t="s">
        <v>45</v>
      </c>
      <c r="Q19150" t="s">
        <v>2366</v>
      </c>
    </row>
    <row r="19151" spans="1:17" hidden="1" x14ac:dyDescent="0.25">
      <c r="A19151" t="s">
        <v>74629</v>
      </c>
      <c r="B19151" t="s">
        <v>74630</v>
      </c>
      <c r="C19151" s="1" t="str">
        <f t="shared" si="2763"/>
        <v>21:0805</v>
      </c>
      <c r="D19151" s="1" t="str">
        <f t="shared" si="2764"/>
        <v>21:0228</v>
      </c>
      <c r="E19151" t="s">
        <v>74631</v>
      </c>
      <c r="F19151" t="s">
        <v>74632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11700</v>
      </c>
      <c r="N19151">
        <v>753</v>
      </c>
      <c r="O19151" t="s">
        <v>21</v>
      </c>
      <c r="P19151" t="s">
        <v>45</v>
      </c>
      <c r="Q19151" t="s">
        <v>71</v>
      </c>
    </row>
    <row r="19152" spans="1:17" hidden="1" x14ac:dyDescent="0.25">
      <c r="A19152" t="s">
        <v>74633</v>
      </c>
      <c r="B19152" t="s">
        <v>74634</v>
      </c>
      <c r="C19152" s="1" t="str">
        <f t="shared" si="2763"/>
        <v>21:0805</v>
      </c>
      <c r="D19152" s="1" t="str">
        <f t="shared" si="2764"/>
        <v>21:0228</v>
      </c>
      <c r="E19152" t="s">
        <v>74635</v>
      </c>
      <c r="F19152" t="s">
        <v>74636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11680</v>
      </c>
      <c r="N19152">
        <v>754</v>
      </c>
      <c r="O19152" t="s">
        <v>5563</v>
      </c>
      <c r="P19152" t="s">
        <v>45</v>
      </c>
      <c r="Q19152" t="s">
        <v>29</v>
      </c>
    </row>
    <row r="19153" spans="1:17" hidden="1" x14ac:dyDescent="0.25">
      <c r="A19153" t="s">
        <v>74637</v>
      </c>
      <c r="B19153" t="s">
        <v>74638</v>
      </c>
      <c r="C19153" s="1" t="str">
        <f t="shared" si="2763"/>
        <v>21:0805</v>
      </c>
      <c r="D19153" s="1" t="str">
        <f t="shared" si="2764"/>
        <v>21:0228</v>
      </c>
      <c r="E19153" t="s">
        <v>74635</v>
      </c>
      <c r="F19153" t="s">
        <v>74639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11684</v>
      </c>
      <c r="N19153">
        <v>755</v>
      </c>
      <c r="O19153" t="s">
        <v>4378</v>
      </c>
      <c r="P19153" t="s">
        <v>45</v>
      </c>
      <c r="Q19153" t="s">
        <v>23</v>
      </c>
    </row>
    <row r="19154" spans="1:17" hidden="1" x14ac:dyDescent="0.25">
      <c r="A19154" t="s">
        <v>74640</v>
      </c>
      <c r="B19154" t="s">
        <v>74641</v>
      </c>
      <c r="C19154" s="1" t="str">
        <f t="shared" si="2763"/>
        <v>21:0805</v>
      </c>
      <c r="D19154" s="1" t="str">
        <f t="shared" si="2764"/>
        <v>21:0228</v>
      </c>
      <c r="E19154" t="s">
        <v>74642</v>
      </c>
      <c r="F19154" t="s">
        <v>74643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11710</v>
      </c>
      <c r="N19154">
        <v>756</v>
      </c>
      <c r="O19154" t="s">
        <v>551</v>
      </c>
      <c r="P19154" t="s">
        <v>45</v>
      </c>
      <c r="Q19154" t="s">
        <v>29</v>
      </c>
    </row>
    <row r="19155" spans="1:17" hidden="1" x14ac:dyDescent="0.25">
      <c r="A19155" t="s">
        <v>74644</v>
      </c>
      <c r="B19155" t="s">
        <v>74645</v>
      </c>
      <c r="C19155" s="1" t="str">
        <f t="shared" si="2763"/>
        <v>21:0805</v>
      </c>
      <c r="D19155" s="1" t="str">
        <f t="shared" si="2764"/>
        <v>21:0228</v>
      </c>
      <c r="E19155" t="s">
        <v>74646</v>
      </c>
      <c r="F19155" t="s">
        <v>74647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11715</v>
      </c>
      <c r="N19155">
        <v>757</v>
      </c>
      <c r="O19155" t="s">
        <v>21</v>
      </c>
      <c r="P19155" t="s">
        <v>45</v>
      </c>
      <c r="Q19155" t="s">
        <v>1528</v>
      </c>
    </row>
    <row r="19156" spans="1:17" hidden="1" x14ac:dyDescent="0.25">
      <c r="A19156" t="s">
        <v>74648</v>
      </c>
      <c r="B19156" t="s">
        <v>74649</v>
      </c>
      <c r="C19156" s="1" t="str">
        <f t="shared" si="2763"/>
        <v>21:0805</v>
      </c>
      <c r="D19156" s="1" t="str">
        <f t="shared" si="2764"/>
        <v>21:0228</v>
      </c>
      <c r="E19156" t="s">
        <v>74650</v>
      </c>
      <c r="F19156" t="s">
        <v>74651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11720</v>
      </c>
      <c r="N19156">
        <v>758</v>
      </c>
      <c r="O19156" t="s">
        <v>21</v>
      </c>
      <c r="P19156" t="s">
        <v>87</v>
      </c>
      <c r="Q19156" t="s">
        <v>138</v>
      </c>
    </row>
    <row r="19157" spans="1:17" hidden="1" x14ac:dyDescent="0.25">
      <c r="A19157" t="s">
        <v>74652</v>
      </c>
      <c r="B19157" t="s">
        <v>74653</v>
      </c>
      <c r="C19157" s="1" t="str">
        <f t="shared" si="2763"/>
        <v>21:0805</v>
      </c>
      <c r="D19157" s="1" t="str">
        <f t="shared" si="2764"/>
        <v>21:0228</v>
      </c>
      <c r="E19157" t="s">
        <v>74654</v>
      </c>
      <c r="F19157" t="s">
        <v>74655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11725</v>
      </c>
      <c r="N19157">
        <v>759</v>
      </c>
      <c r="O19157" t="s">
        <v>21</v>
      </c>
      <c r="P19157" t="s">
        <v>45</v>
      </c>
      <c r="Q19157" t="s">
        <v>171</v>
      </c>
    </row>
    <row r="19158" spans="1:17" hidden="1" x14ac:dyDescent="0.25">
      <c r="A19158" t="s">
        <v>74656</v>
      </c>
      <c r="B19158" t="s">
        <v>74657</v>
      </c>
      <c r="C19158" s="1" t="str">
        <f t="shared" si="2763"/>
        <v>21:0805</v>
      </c>
      <c r="D19158" s="1" t="str">
        <f t="shared" si="2764"/>
        <v>21:0228</v>
      </c>
      <c r="E19158" t="s">
        <v>74658</v>
      </c>
      <c r="F19158" t="s">
        <v>74659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11730</v>
      </c>
      <c r="N19158">
        <v>760</v>
      </c>
      <c r="O19158" t="s">
        <v>21</v>
      </c>
      <c r="P19158" t="s">
        <v>87</v>
      </c>
      <c r="Q19158" t="s">
        <v>143</v>
      </c>
    </row>
    <row r="19159" spans="1:17" hidden="1" x14ac:dyDescent="0.25">
      <c r="A19159" t="s">
        <v>74660</v>
      </c>
      <c r="B19159" t="s">
        <v>74661</v>
      </c>
      <c r="C19159" s="1" t="str">
        <f t="shared" si="2763"/>
        <v>21:0805</v>
      </c>
      <c r="D19159" s="1" t="str">
        <f t="shared" si="2764"/>
        <v>21:0228</v>
      </c>
      <c r="E19159" t="s">
        <v>74662</v>
      </c>
      <c r="F19159" t="s">
        <v>74663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12803</v>
      </c>
      <c r="N19159">
        <v>761</v>
      </c>
      <c r="O19159" t="s">
        <v>21</v>
      </c>
      <c r="P19159" t="s">
        <v>87</v>
      </c>
      <c r="Q19159" t="s">
        <v>189</v>
      </c>
    </row>
    <row r="19160" spans="1:17" hidden="1" x14ac:dyDescent="0.25">
      <c r="A19160" t="s">
        <v>74664</v>
      </c>
      <c r="B19160" t="s">
        <v>74665</v>
      </c>
      <c r="C19160" s="1" t="str">
        <f t="shared" si="2763"/>
        <v>21:0805</v>
      </c>
      <c r="D19160" s="1" t="str">
        <f t="shared" si="2764"/>
        <v>21:0228</v>
      </c>
      <c r="E19160" t="s">
        <v>74666</v>
      </c>
      <c r="F19160" t="s">
        <v>74667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11641</v>
      </c>
      <c r="N19160">
        <v>762</v>
      </c>
      <c r="O19160" t="s">
        <v>21</v>
      </c>
      <c r="P19160" t="s">
        <v>87</v>
      </c>
      <c r="Q19160" t="s">
        <v>16522</v>
      </c>
    </row>
    <row r="19161" spans="1:17" hidden="1" x14ac:dyDescent="0.25">
      <c r="A19161" t="s">
        <v>74668</v>
      </c>
      <c r="B19161" t="s">
        <v>74669</v>
      </c>
      <c r="C19161" s="1" t="str">
        <f t="shared" si="2763"/>
        <v>21:0805</v>
      </c>
      <c r="D19161" s="1" t="str">
        <f t="shared" si="2764"/>
        <v>21:0228</v>
      </c>
      <c r="E19161" t="s">
        <v>74670</v>
      </c>
      <c r="F19161" t="s">
        <v>74671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11680</v>
      </c>
      <c r="N19161">
        <v>763</v>
      </c>
      <c r="O19161" t="s">
        <v>21</v>
      </c>
      <c r="P19161" t="s">
        <v>87</v>
      </c>
      <c r="Q19161" t="s">
        <v>16574</v>
      </c>
    </row>
    <row r="19162" spans="1:17" hidden="1" x14ac:dyDescent="0.25">
      <c r="A19162" t="s">
        <v>74672</v>
      </c>
      <c r="B19162" t="s">
        <v>74673</v>
      </c>
      <c r="C19162" s="1" t="str">
        <f t="shared" si="2763"/>
        <v>21:0805</v>
      </c>
      <c r="D19162" s="1" t="str">
        <f t="shared" si="2764"/>
        <v>21:0228</v>
      </c>
      <c r="E19162" t="s">
        <v>74670</v>
      </c>
      <c r="F19162" t="s">
        <v>74674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11684</v>
      </c>
      <c r="N19162">
        <v>764</v>
      </c>
      <c r="O19162" t="s">
        <v>21</v>
      </c>
      <c r="P19162" t="s">
        <v>87</v>
      </c>
      <c r="Q19162" t="s">
        <v>16574</v>
      </c>
    </row>
    <row r="19163" spans="1:17" hidden="1" x14ac:dyDescent="0.25">
      <c r="A19163" t="s">
        <v>74675</v>
      </c>
      <c r="B19163" t="s">
        <v>74676</v>
      </c>
      <c r="C19163" s="1" t="str">
        <f t="shared" si="2763"/>
        <v>21:0805</v>
      </c>
      <c r="D19163" s="1" t="str">
        <f t="shared" si="2764"/>
        <v>21:0228</v>
      </c>
      <c r="E19163" t="s">
        <v>74677</v>
      </c>
      <c r="F19163" t="s">
        <v>74678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11646</v>
      </c>
      <c r="N19163">
        <v>765</v>
      </c>
      <c r="O19163" t="s">
        <v>21</v>
      </c>
      <c r="P19163" t="s">
        <v>87</v>
      </c>
      <c r="Q19163" t="s">
        <v>138</v>
      </c>
    </row>
    <row r="19164" spans="1:17" hidden="1" x14ac:dyDescent="0.25">
      <c r="A19164" t="s">
        <v>74679</v>
      </c>
      <c r="B19164" t="s">
        <v>74680</v>
      </c>
      <c r="C19164" s="1" t="str">
        <f t="shared" si="2763"/>
        <v>21:0805</v>
      </c>
      <c r="D19164" s="1" t="str">
        <f t="shared" si="2764"/>
        <v>21:0228</v>
      </c>
      <c r="E19164" t="s">
        <v>74681</v>
      </c>
      <c r="F19164" t="s">
        <v>74682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11651</v>
      </c>
      <c r="N19164">
        <v>766</v>
      </c>
      <c r="O19164" t="s">
        <v>21</v>
      </c>
      <c r="P19164" t="s">
        <v>87</v>
      </c>
      <c r="Q19164" t="s">
        <v>2366</v>
      </c>
    </row>
    <row r="19165" spans="1:17" hidden="1" x14ac:dyDescent="0.25">
      <c r="A19165" t="s">
        <v>74683</v>
      </c>
      <c r="B19165" t="s">
        <v>74684</v>
      </c>
      <c r="C19165" s="1" t="str">
        <f t="shared" si="2763"/>
        <v>21:0805</v>
      </c>
      <c r="D19165" s="1" t="str">
        <f t="shared" si="2764"/>
        <v>21:0228</v>
      </c>
      <c r="E19165" t="s">
        <v>74685</v>
      </c>
      <c r="F19165" t="s">
        <v>74686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11660</v>
      </c>
      <c r="N19165">
        <v>767</v>
      </c>
      <c r="O19165" t="s">
        <v>21</v>
      </c>
      <c r="P19165" t="s">
        <v>45</v>
      </c>
      <c r="Q19165" t="s">
        <v>149</v>
      </c>
    </row>
    <row r="19166" spans="1:17" hidden="1" x14ac:dyDescent="0.25">
      <c r="A19166" t="s">
        <v>74687</v>
      </c>
      <c r="B19166" t="s">
        <v>74688</v>
      </c>
      <c r="C19166" s="1" t="str">
        <f t="shared" si="2763"/>
        <v>21:0805</v>
      </c>
      <c r="D19166" s="1" t="str">
        <f t="shared" si="2764"/>
        <v>21:0228</v>
      </c>
      <c r="E19166" t="s">
        <v>74689</v>
      </c>
      <c r="F19166" t="s">
        <v>74690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11665</v>
      </c>
      <c r="N19166">
        <v>768</v>
      </c>
      <c r="O19166" t="s">
        <v>21</v>
      </c>
      <c r="P19166" t="s">
        <v>87</v>
      </c>
      <c r="Q19166" t="s">
        <v>3836</v>
      </c>
    </row>
    <row r="19167" spans="1:17" hidden="1" x14ac:dyDescent="0.25">
      <c r="A19167" t="s">
        <v>74691</v>
      </c>
      <c r="B19167" t="s">
        <v>74692</v>
      </c>
      <c r="C19167" s="1" t="str">
        <f t="shared" ref="C19167:C19230" si="2767">HYPERLINK("http://geochem.nrcan.gc.ca/cdogs/content/bdl/bdl210805_e.htm", "21:0805")</f>
        <v>21:0805</v>
      </c>
      <c r="D19167" s="1" t="str">
        <f t="shared" ref="D19167:D19198" si="2768">HYPERLINK("http://geochem.nrcan.gc.ca/cdogs/content/svy/svy210226_e.htm", "21:0226")</f>
        <v>21:0226</v>
      </c>
      <c r="E19167" t="s">
        <v>74693</v>
      </c>
      <c r="F19167" t="s">
        <v>74694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11670</v>
      </c>
      <c r="N19167">
        <v>769</v>
      </c>
      <c r="O19167" t="s">
        <v>21</v>
      </c>
      <c r="P19167" t="s">
        <v>45</v>
      </c>
      <c r="Q19167" t="s">
        <v>189</v>
      </c>
    </row>
    <row r="19168" spans="1:17" hidden="1" x14ac:dyDescent="0.25">
      <c r="A19168" t="s">
        <v>74695</v>
      </c>
      <c r="B19168" t="s">
        <v>74696</v>
      </c>
      <c r="C19168" s="1" t="str">
        <f t="shared" si="2767"/>
        <v>21:0805</v>
      </c>
      <c r="D19168" s="1" t="str">
        <f t="shared" si="2768"/>
        <v>21:0226</v>
      </c>
      <c r="E19168" t="s">
        <v>74697</v>
      </c>
      <c r="F19168" t="s">
        <v>74698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11675</v>
      </c>
      <c r="N19168">
        <v>770</v>
      </c>
      <c r="O19168" t="s">
        <v>21</v>
      </c>
      <c r="P19168" t="s">
        <v>148</v>
      </c>
      <c r="Q19168" t="s">
        <v>171</v>
      </c>
    </row>
    <row r="19169" spans="1:17" hidden="1" x14ac:dyDescent="0.25">
      <c r="A19169" t="s">
        <v>74699</v>
      </c>
      <c r="B19169" t="s">
        <v>74700</v>
      </c>
      <c r="C19169" s="1" t="str">
        <f t="shared" si="2767"/>
        <v>21:0805</v>
      </c>
      <c r="D19169" s="1" t="str">
        <f t="shared" si="2768"/>
        <v>21:0226</v>
      </c>
      <c r="E19169" t="s">
        <v>74701</v>
      </c>
      <c r="F19169" t="s">
        <v>74702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11689</v>
      </c>
      <c r="N19169">
        <v>771</v>
      </c>
      <c r="O19169" t="s">
        <v>21</v>
      </c>
      <c r="P19169" t="s">
        <v>87</v>
      </c>
      <c r="Q19169" t="s">
        <v>171</v>
      </c>
    </row>
    <row r="19170" spans="1:17" hidden="1" x14ac:dyDescent="0.25">
      <c r="A19170" t="s">
        <v>74703</v>
      </c>
      <c r="B19170" t="s">
        <v>74704</v>
      </c>
      <c r="C19170" s="1" t="str">
        <f t="shared" si="2767"/>
        <v>21:0805</v>
      </c>
      <c r="D19170" s="1" t="str">
        <f t="shared" si="2768"/>
        <v>21:0226</v>
      </c>
      <c r="E19170" t="s">
        <v>74705</v>
      </c>
      <c r="F19170" t="s">
        <v>74706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11694</v>
      </c>
      <c r="N19170">
        <v>772</v>
      </c>
      <c r="O19170" t="s">
        <v>108</v>
      </c>
      <c r="P19170" t="s">
        <v>108</v>
      </c>
      <c r="Q19170" t="s">
        <v>108</v>
      </c>
    </row>
    <row r="19171" spans="1:17" hidden="1" x14ac:dyDescent="0.25">
      <c r="A19171" t="s">
        <v>74707</v>
      </c>
      <c r="B19171" t="s">
        <v>74708</v>
      </c>
      <c r="C19171" s="1" t="str">
        <f t="shared" si="2767"/>
        <v>21:0805</v>
      </c>
      <c r="D19171" s="1" t="str">
        <f t="shared" si="2768"/>
        <v>21:0226</v>
      </c>
      <c r="E19171" t="s">
        <v>74709</v>
      </c>
      <c r="F19171" t="s">
        <v>74710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11700</v>
      </c>
      <c r="N19171">
        <v>773</v>
      </c>
      <c r="O19171" t="s">
        <v>21</v>
      </c>
      <c r="P19171" t="s">
        <v>22</v>
      </c>
      <c r="Q19171" t="s">
        <v>103</v>
      </c>
    </row>
    <row r="19172" spans="1:17" hidden="1" x14ac:dyDescent="0.25">
      <c r="A19172" t="s">
        <v>74711</v>
      </c>
      <c r="B19172" t="s">
        <v>74712</v>
      </c>
      <c r="C19172" s="1" t="str">
        <f t="shared" si="2767"/>
        <v>21:0805</v>
      </c>
      <c r="D19172" s="1" t="str">
        <f t="shared" si="2768"/>
        <v>21:0226</v>
      </c>
      <c r="E19172" t="s">
        <v>74713</v>
      </c>
      <c r="F19172" t="s">
        <v>74714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11710</v>
      </c>
      <c r="N19172">
        <v>774</v>
      </c>
      <c r="O19172" t="s">
        <v>21</v>
      </c>
      <c r="P19172" t="s">
        <v>45</v>
      </c>
      <c r="Q19172" t="s">
        <v>16574</v>
      </c>
    </row>
    <row r="19173" spans="1:17" hidden="1" x14ac:dyDescent="0.25">
      <c r="A19173" t="s">
        <v>74715</v>
      </c>
      <c r="B19173" t="s">
        <v>74716</v>
      </c>
      <c r="C19173" s="1" t="str">
        <f t="shared" si="2767"/>
        <v>21:0805</v>
      </c>
      <c r="D19173" s="1" t="str">
        <f t="shared" si="2768"/>
        <v>21:0226</v>
      </c>
      <c r="E19173" t="s">
        <v>74717</v>
      </c>
      <c r="F19173" t="s">
        <v>74718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11715</v>
      </c>
      <c r="N19173">
        <v>775</v>
      </c>
      <c r="O19173" t="s">
        <v>21</v>
      </c>
      <c r="P19173" t="s">
        <v>45</v>
      </c>
      <c r="Q19173" t="s">
        <v>3836</v>
      </c>
    </row>
    <row r="19174" spans="1:17" hidden="1" x14ac:dyDescent="0.25">
      <c r="A19174" t="s">
        <v>74719</v>
      </c>
      <c r="B19174" t="s">
        <v>74720</v>
      </c>
      <c r="C19174" s="1" t="str">
        <f t="shared" si="2767"/>
        <v>21:0805</v>
      </c>
      <c r="D19174" s="1" t="str">
        <f t="shared" si="2768"/>
        <v>21:0226</v>
      </c>
      <c r="E19174" t="s">
        <v>74721</v>
      </c>
      <c r="F19174" t="s">
        <v>74722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11720</v>
      </c>
      <c r="N19174">
        <v>776</v>
      </c>
      <c r="O19174" t="s">
        <v>158</v>
      </c>
      <c r="P19174" t="s">
        <v>45</v>
      </c>
      <c r="Q19174" t="s">
        <v>215</v>
      </c>
    </row>
    <row r="19175" spans="1:17" hidden="1" x14ac:dyDescent="0.25">
      <c r="A19175" t="s">
        <v>74723</v>
      </c>
      <c r="B19175" t="s">
        <v>74724</v>
      </c>
      <c r="C19175" s="1" t="str">
        <f t="shared" si="2767"/>
        <v>21:0805</v>
      </c>
      <c r="D19175" s="1" t="str">
        <f t="shared" si="2768"/>
        <v>21:0226</v>
      </c>
      <c r="E19175" t="s">
        <v>74725</v>
      </c>
      <c r="F19175" t="s">
        <v>74726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11725</v>
      </c>
      <c r="N19175">
        <v>777</v>
      </c>
      <c r="O19175" t="s">
        <v>21</v>
      </c>
      <c r="P19175" t="s">
        <v>45</v>
      </c>
      <c r="Q19175" t="s">
        <v>93</v>
      </c>
    </row>
    <row r="19176" spans="1:17" hidden="1" x14ac:dyDescent="0.25">
      <c r="A19176" t="s">
        <v>74727</v>
      </c>
      <c r="B19176" t="s">
        <v>74728</v>
      </c>
      <c r="C19176" s="1" t="str">
        <f t="shared" si="2767"/>
        <v>21:0805</v>
      </c>
      <c r="D19176" s="1" t="str">
        <f t="shared" si="2768"/>
        <v>21:0226</v>
      </c>
      <c r="E19176" t="s">
        <v>74729</v>
      </c>
      <c r="F19176" t="s">
        <v>74730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11730</v>
      </c>
      <c r="N19176">
        <v>778</v>
      </c>
      <c r="O19176" t="s">
        <v>21</v>
      </c>
      <c r="P19176" t="s">
        <v>45</v>
      </c>
      <c r="Q19176" t="s">
        <v>103</v>
      </c>
    </row>
    <row r="19177" spans="1:17" hidden="1" x14ac:dyDescent="0.25">
      <c r="A19177" t="s">
        <v>74731</v>
      </c>
      <c r="B19177" t="s">
        <v>74732</v>
      </c>
      <c r="C19177" s="1" t="str">
        <f t="shared" si="2767"/>
        <v>21:0805</v>
      </c>
      <c r="D19177" s="1" t="str">
        <f t="shared" si="2768"/>
        <v>21:0226</v>
      </c>
      <c r="E19177" t="s">
        <v>74733</v>
      </c>
      <c r="F19177" t="s">
        <v>74734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12803</v>
      </c>
      <c r="N19177">
        <v>779</v>
      </c>
      <c r="O19177" t="s">
        <v>21</v>
      </c>
      <c r="P19177" t="s">
        <v>45</v>
      </c>
      <c r="Q19177" t="s">
        <v>143</v>
      </c>
    </row>
    <row r="19178" spans="1:17" hidden="1" x14ac:dyDescent="0.25">
      <c r="A19178" t="s">
        <v>74735</v>
      </c>
      <c r="B19178" t="s">
        <v>74736</v>
      </c>
      <c r="C19178" s="1" t="str">
        <f t="shared" si="2767"/>
        <v>21:0805</v>
      </c>
      <c r="D19178" s="1" t="str">
        <f t="shared" si="2768"/>
        <v>21:0226</v>
      </c>
      <c r="E19178" t="s">
        <v>74737</v>
      </c>
      <c r="F19178" t="s">
        <v>74738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11641</v>
      </c>
      <c r="N19178">
        <v>780</v>
      </c>
      <c r="O19178" t="s">
        <v>4378</v>
      </c>
      <c r="P19178" t="s">
        <v>391</v>
      </c>
      <c r="Q19178" t="s">
        <v>103</v>
      </c>
    </row>
    <row r="19179" spans="1:17" hidden="1" x14ac:dyDescent="0.25">
      <c r="A19179" t="s">
        <v>74739</v>
      </c>
      <c r="B19179" t="s">
        <v>74740</v>
      </c>
      <c r="C19179" s="1" t="str">
        <f t="shared" si="2767"/>
        <v>21:0805</v>
      </c>
      <c r="D19179" s="1" t="str">
        <f t="shared" si="2768"/>
        <v>21:0226</v>
      </c>
      <c r="E19179" t="s">
        <v>74741</v>
      </c>
      <c r="F19179" t="s">
        <v>74742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11646</v>
      </c>
      <c r="N19179">
        <v>781</v>
      </c>
      <c r="O19179" t="s">
        <v>21</v>
      </c>
      <c r="P19179" t="s">
        <v>356</v>
      </c>
      <c r="Q19179" t="s">
        <v>103</v>
      </c>
    </row>
    <row r="19180" spans="1:17" hidden="1" x14ac:dyDescent="0.25">
      <c r="A19180" t="s">
        <v>74743</v>
      </c>
      <c r="B19180" t="s">
        <v>74744</v>
      </c>
      <c r="C19180" s="1" t="str">
        <f t="shared" si="2767"/>
        <v>21:0805</v>
      </c>
      <c r="D19180" s="1" t="str">
        <f t="shared" si="2768"/>
        <v>21:0226</v>
      </c>
      <c r="E19180" t="s">
        <v>74745</v>
      </c>
      <c r="F19180" t="s">
        <v>74746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11651</v>
      </c>
      <c r="N19180">
        <v>782</v>
      </c>
      <c r="O19180" t="s">
        <v>21</v>
      </c>
      <c r="P19180" t="s">
        <v>356</v>
      </c>
      <c r="Q19180" t="s">
        <v>46</v>
      </c>
    </row>
    <row r="19181" spans="1:17" hidden="1" x14ac:dyDescent="0.25">
      <c r="A19181" t="s">
        <v>74747</v>
      </c>
      <c r="B19181" t="s">
        <v>74748</v>
      </c>
      <c r="C19181" s="1" t="str">
        <f t="shared" si="2767"/>
        <v>21:0805</v>
      </c>
      <c r="D19181" s="1" t="str">
        <f t="shared" si="2768"/>
        <v>21:0226</v>
      </c>
      <c r="E19181" t="s">
        <v>74749</v>
      </c>
      <c r="F19181" t="s">
        <v>74750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11660</v>
      </c>
      <c r="N19181">
        <v>783</v>
      </c>
      <c r="O19181" t="s">
        <v>21</v>
      </c>
      <c r="P19181" t="s">
        <v>22</v>
      </c>
      <c r="Q19181" t="s">
        <v>198</v>
      </c>
    </row>
    <row r="19182" spans="1:17" hidden="1" x14ac:dyDescent="0.25">
      <c r="A19182" t="s">
        <v>74751</v>
      </c>
      <c r="B19182" t="s">
        <v>74752</v>
      </c>
      <c r="C19182" s="1" t="str">
        <f t="shared" si="2767"/>
        <v>21:0805</v>
      </c>
      <c r="D19182" s="1" t="str">
        <f t="shared" si="2768"/>
        <v>21:0226</v>
      </c>
      <c r="E19182" t="s">
        <v>74753</v>
      </c>
      <c r="F19182" t="s">
        <v>74754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11665</v>
      </c>
      <c r="N19182">
        <v>784</v>
      </c>
      <c r="O19182" t="s">
        <v>680</v>
      </c>
      <c r="P19182" t="s">
        <v>583</v>
      </c>
      <c r="Q19182" t="s">
        <v>198</v>
      </c>
    </row>
    <row r="19183" spans="1:17" hidden="1" x14ac:dyDescent="0.25">
      <c r="A19183" t="s">
        <v>74755</v>
      </c>
      <c r="B19183" t="s">
        <v>74756</v>
      </c>
      <c r="C19183" s="1" t="str">
        <f t="shared" si="2767"/>
        <v>21:0805</v>
      </c>
      <c r="D19183" s="1" t="str">
        <f t="shared" si="2768"/>
        <v>21:0226</v>
      </c>
      <c r="E19183" t="s">
        <v>74757</v>
      </c>
      <c r="F19183" t="s">
        <v>74758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11670</v>
      </c>
      <c r="N19183">
        <v>785</v>
      </c>
      <c r="O19183" t="s">
        <v>21</v>
      </c>
      <c r="P19183" t="s">
        <v>391</v>
      </c>
      <c r="Q19183" t="s">
        <v>46</v>
      </c>
    </row>
    <row r="19184" spans="1:17" hidden="1" x14ac:dyDescent="0.25">
      <c r="A19184" t="s">
        <v>74759</v>
      </c>
      <c r="B19184" t="s">
        <v>74760</v>
      </c>
      <c r="C19184" s="1" t="str">
        <f t="shared" si="2767"/>
        <v>21:0805</v>
      </c>
      <c r="D19184" s="1" t="str">
        <f t="shared" si="2768"/>
        <v>21:0226</v>
      </c>
      <c r="E19184" t="s">
        <v>74761</v>
      </c>
      <c r="F19184" t="s">
        <v>74762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11675</v>
      </c>
      <c r="N19184">
        <v>786</v>
      </c>
      <c r="O19184" t="s">
        <v>21</v>
      </c>
      <c r="P19184" t="s">
        <v>1598</v>
      </c>
      <c r="Q19184" t="s">
        <v>103</v>
      </c>
    </row>
    <row r="19185" spans="1:17" hidden="1" x14ac:dyDescent="0.25">
      <c r="A19185" t="s">
        <v>74763</v>
      </c>
      <c r="B19185" t="s">
        <v>74764</v>
      </c>
      <c r="C19185" s="1" t="str">
        <f t="shared" si="2767"/>
        <v>21:0805</v>
      </c>
      <c r="D19185" s="1" t="str">
        <f t="shared" si="2768"/>
        <v>21:0226</v>
      </c>
      <c r="E19185" t="s">
        <v>74765</v>
      </c>
      <c r="F19185" t="s">
        <v>74766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11689</v>
      </c>
      <c r="N19185">
        <v>787</v>
      </c>
      <c r="O19185" t="s">
        <v>21</v>
      </c>
      <c r="P19185" t="s">
        <v>22</v>
      </c>
      <c r="Q19185" t="s">
        <v>103</v>
      </c>
    </row>
    <row r="19186" spans="1:17" hidden="1" x14ac:dyDescent="0.25">
      <c r="A19186" t="s">
        <v>74767</v>
      </c>
      <c r="B19186" t="s">
        <v>74768</v>
      </c>
      <c r="C19186" s="1" t="str">
        <f t="shared" si="2767"/>
        <v>21:0805</v>
      </c>
      <c r="D19186" s="1" t="str">
        <f t="shared" si="2768"/>
        <v>21:0226</v>
      </c>
      <c r="E19186" t="s">
        <v>74769</v>
      </c>
      <c r="F19186" t="s">
        <v>74770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11694</v>
      </c>
      <c r="N19186">
        <v>788</v>
      </c>
      <c r="O19186" t="s">
        <v>21</v>
      </c>
      <c r="P19186" t="s">
        <v>22</v>
      </c>
      <c r="Q19186" t="s">
        <v>198</v>
      </c>
    </row>
    <row r="19187" spans="1:17" hidden="1" x14ac:dyDescent="0.25">
      <c r="A19187" t="s">
        <v>74771</v>
      </c>
      <c r="B19187" t="s">
        <v>74772</v>
      </c>
      <c r="C19187" s="1" t="str">
        <f t="shared" si="2767"/>
        <v>21:0805</v>
      </c>
      <c r="D19187" s="1" t="str">
        <f t="shared" si="2768"/>
        <v>21:0226</v>
      </c>
      <c r="E19187" t="s">
        <v>74773</v>
      </c>
      <c r="F19187" t="s">
        <v>74774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11700</v>
      </c>
      <c r="N19187">
        <v>789</v>
      </c>
      <c r="O19187" t="s">
        <v>21</v>
      </c>
      <c r="P19187" t="s">
        <v>356</v>
      </c>
      <c r="Q19187" t="s">
        <v>103</v>
      </c>
    </row>
    <row r="19188" spans="1:17" hidden="1" x14ac:dyDescent="0.25">
      <c r="A19188" t="s">
        <v>74775</v>
      </c>
      <c r="B19188" t="s">
        <v>74776</v>
      </c>
      <c r="C19188" s="1" t="str">
        <f t="shared" si="2767"/>
        <v>21:0805</v>
      </c>
      <c r="D19188" s="1" t="str">
        <f t="shared" si="2768"/>
        <v>21:0226</v>
      </c>
      <c r="E19188" t="s">
        <v>74777</v>
      </c>
      <c r="F19188" t="s">
        <v>74778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11680</v>
      </c>
      <c r="N19188">
        <v>790</v>
      </c>
      <c r="O19188" t="s">
        <v>21</v>
      </c>
      <c r="P19188" t="s">
        <v>45</v>
      </c>
      <c r="Q19188" t="s">
        <v>149</v>
      </c>
    </row>
    <row r="19189" spans="1:17" hidden="1" x14ac:dyDescent="0.25">
      <c r="A19189" t="s">
        <v>74779</v>
      </c>
      <c r="B19189" t="s">
        <v>74780</v>
      </c>
      <c r="C19189" s="1" t="str">
        <f t="shared" si="2767"/>
        <v>21:0805</v>
      </c>
      <c r="D19189" s="1" t="str">
        <f t="shared" si="2768"/>
        <v>21:0226</v>
      </c>
      <c r="E19189" t="s">
        <v>74777</v>
      </c>
      <c r="F19189" t="s">
        <v>74781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11684</v>
      </c>
      <c r="N19189">
        <v>791</v>
      </c>
      <c r="O19189" t="s">
        <v>21</v>
      </c>
      <c r="P19189" t="s">
        <v>45</v>
      </c>
      <c r="Q19189" t="s">
        <v>149</v>
      </c>
    </row>
    <row r="19190" spans="1:17" hidden="1" x14ac:dyDescent="0.25">
      <c r="A19190" t="s">
        <v>74782</v>
      </c>
      <c r="B19190" t="s">
        <v>74783</v>
      </c>
      <c r="C19190" s="1" t="str">
        <f t="shared" si="2767"/>
        <v>21:0805</v>
      </c>
      <c r="D19190" s="1" t="str">
        <f t="shared" si="2768"/>
        <v>21:0226</v>
      </c>
      <c r="E19190" t="s">
        <v>74784</v>
      </c>
      <c r="F19190" t="s">
        <v>74785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11710</v>
      </c>
      <c r="N19190">
        <v>792</v>
      </c>
      <c r="O19190" t="s">
        <v>21</v>
      </c>
      <c r="P19190" t="s">
        <v>45</v>
      </c>
      <c r="Q19190" t="s">
        <v>215</v>
      </c>
    </row>
    <row r="19191" spans="1:17" hidden="1" x14ac:dyDescent="0.25">
      <c r="A19191" t="s">
        <v>74786</v>
      </c>
      <c r="B19191" t="s">
        <v>74787</v>
      </c>
      <c r="C19191" s="1" t="str">
        <f t="shared" si="2767"/>
        <v>21:0805</v>
      </c>
      <c r="D19191" s="1" t="str">
        <f t="shared" si="2768"/>
        <v>21:0226</v>
      </c>
      <c r="E19191" t="s">
        <v>74788</v>
      </c>
      <c r="F19191" t="s">
        <v>74789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11715</v>
      </c>
      <c r="N19191">
        <v>793</v>
      </c>
      <c r="O19191" t="s">
        <v>21</v>
      </c>
      <c r="P19191" t="s">
        <v>356</v>
      </c>
      <c r="Q19191" t="s">
        <v>103</v>
      </c>
    </row>
    <row r="19192" spans="1:17" hidden="1" x14ac:dyDescent="0.25">
      <c r="A19192" t="s">
        <v>74790</v>
      </c>
      <c r="B19192" t="s">
        <v>74791</v>
      </c>
      <c r="C19192" s="1" t="str">
        <f t="shared" si="2767"/>
        <v>21:0805</v>
      </c>
      <c r="D19192" s="1" t="str">
        <f t="shared" si="2768"/>
        <v>21:0226</v>
      </c>
      <c r="E19192" t="s">
        <v>74792</v>
      </c>
      <c r="F19192" t="s">
        <v>74793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11720</v>
      </c>
      <c r="N19192">
        <v>794</v>
      </c>
      <c r="O19192" t="s">
        <v>21</v>
      </c>
      <c r="P19192" t="s">
        <v>45</v>
      </c>
      <c r="Q19192" t="s">
        <v>71</v>
      </c>
    </row>
    <row r="19193" spans="1:17" hidden="1" x14ac:dyDescent="0.25">
      <c r="A19193" t="s">
        <v>74794</v>
      </c>
      <c r="B19193" t="s">
        <v>74795</v>
      </c>
      <c r="C19193" s="1" t="str">
        <f t="shared" si="2767"/>
        <v>21:0805</v>
      </c>
      <c r="D19193" s="1" t="str">
        <f t="shared" si="2768"/>
        <v>21:0226</v>
      </c>
      <c r="E19193" t="s">
        <v>74796</v>
      </c>
      <c r="F19193" t="s">
        <v>74797</v>
      </c>
      <c r="H19193">
        <v>46.054053699999997</v>
      </c>
      <c r="I19193">
        <v>-66.822140000000005</v>
      </c>
      <c r="J19193" s="1" t="str">
        <f t="shared" ref="J19193:J19256" si="2769">HYPERLINK("http://geochem.nrcan.gc.ca/cdogs/content/kwd/kwd020018_e.htm", "Fluid (stream)")</f>
        <v>Fluid (stream)</v>
      </c>
      <c r="K19193" s="1" t="str">
        <f t="shared" ref="K19193:K19256" si="2770">HYPERLINK("http://geochem.nrcan.gc.ca/cdogs/content/kwd/kwd080007_e.htm", "Untreated Water")</f>
        <v>Untreated Water</v>
      </c>
      <c r="L19193">
        <v>86</v>
      </c>
      <c r="M19193" t="s">
        <v>11725</v>
      </c>
      <c r="N19193">
        <v>795</v>
      </c>
      <c r="O19193" t="s">
        <v>21</v>
      </c>
      <c r="P19193" t="s">
        <v>45</v>
      </c>
      <c r="Q19193" t="s">
        <v>103</v>
      </c>
    </row>
    <row r="19194" spans="1:17" hidden="1" x14ac:dyDescent="0.25">
      <c r="A19194" t="s">
        <v>74798</v>
      </c>
      <c r="B19194" t="s">
        <v>74799</v>
      </c>
      <c r="C19194" s="1" t="str">
        <f t="shared" si="2767"/>
        <v>21:0805</v>
      </c>
      <c r="D19194" s="1" t="str">
        <f t="shared" si="2768"/>
        <v>21:0226</v>
      </c>
      <c r="E19194" t="s">
        <v>74800</v>
      </c>
      <c r="F19194" t="s">
        <v>74801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11730</v>
      </c>
      <c r="N19194">
        <v>796</v>
      </c>
      <c r="O19194" t="s">
        <v>21</v>
      </c>
      <c r="P19194" t="s">
        <v>45</v>
      </c>
      <c r="Q19194" t="s">
        <v>52</v>
      </c>
    </row>
    <row r="19195" spans="1:17" hidden="1" x14ac:dyDescent="0.25">
      <c r="A19195" t="s">
        <v>74802</v>
      </c>
      <c r="B19195" t="s">
        <v>74803</v>
      </c>
      <c r="C19195" s="1" t="str">
        <f t="shared" si="2767"/>
        <v>21:0805</v>
      </c>
      <c r="D19195" s="1" t="str">
        <f t="shared" si="2768"/>
        <v>21:0226</v>
      </c>
      <c r="E19195" t="s">
        <v>74804</v>
      </c>
      <c r="F19195" t="s">
        <v>74805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12803</v>
      </c>
      <c r="N19195">
        <v>797</v>
      </c>
      <c r="O19195" t="s">
        <v>21</v>
      </c>
      <c r="P19195" t="s">
        <v>356</v>
      </c>
      <c r="Q19195" t="s">
        <v>23</v>
      </c>
    </row>
    <row r="19196" spans="1:17" hidden="1" x14ac:dyDescent="0.25">
      <c r="A19196" t="s">
        <v>74806</v>
      </c>
      <c r="B19196" t="s">
        <v>74807</v>
      </c>
      <c r="C19196" s="1" t="str">
        <f t="shared" si="2767"/>
        <v>21:0805</v>
      </c>
      <c r="D19196" s="1" t="str">
        <f t="shared" si="2768"/>
        <v>21:0226</v>
      </c>
      <c r="E19196" t="s">
        <v>74808</v>
      </c>
      <c r="F19196" t="s">
        <v>74809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11680</v>
      </c>
      <c r="N19196">
        <v>798</v>
      </c>
      <c r="O19196" t="s">
        <v>21</v>
      </c>
      <c r="P19196" t="s">
        <v>22</v>
      </c>
      <c r="Q19196" t="s">
        <v>198</v>
      </c>
    </row>
    <row r="19197" spans="1:17" hidden="1" x14ac:dyDescent="0.25">
      <c r="A19197" t="s">
        <v>74810</v>
      </c>
      <c r="B19197" t="s">
        <v>74811</v>
      </c>
      <c r="C19197" s="1" t="str">
        <f t="shared" si="2767"/>
        <v>21:0805</v>
      </c>
      <c r="D19197" s="1" t="str">
        <f t="shared" si="2768"/>
        <v>21:0226</v>
      </c>
      <c r="E19197" t="s">
        <v>74808</v>
      </c>
      <c r="F19197" t="s">
        <v>74812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11684</v>
      </c>
      <c r="N19197">
        <v>799</v>
      </c>
      <c r="O19197" t="s">
        <v>21</v>
      </c>
      <c r="P19197" t="s">
        <v>356</v>
      </c>
      <c r="Q19197" t="s">
        <v>198</v>
      </c>
    </row>
    <row r="19198" spans="1:17" hidden="1" x14ac:dyDescent="0.25">
      <c r="A19198" t="s">
        <v>74813</v>
      </c>
      <c r="B19198" t="s">
        <v>74814</v>
      </c>
      <c r="C19198" s="1" t="str">
        <f t="shared" si="2767"/>
        <v>21:0805</v>
      </c>
      <c r="D19198" s="1" t="str">
        <f t="shared" si="2768"/>
        <v>21:0226</v>
      </c>
      <c r="E19198" t="s">
        <v>74815</v>
      </c>
      <c r="F19198" t="s">
        <v>74816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11641</v>
      </c>
      <c r="N19198">
        <v>800</v>
      </c>
      <c r="O19198" t="s">
        <v>21</v>
      </c>
      <c r="P19198" t="s">
        <v>356</v>
      </c>
      <c r="Q19198" t="s">
        <v>71</v>
      </c>
    </row>
    <row r="19199" spans="1:17" hidden="1" x14ac:dyDescent="0.25">
      <c r="A19199" t="s">
        <v>74817</v>
      </c>
      <c r="B19199" t="s">
        <v>74818</v>
      </c>
      <c r="C19199" s="1" t="str">
        <f t="shared" si="2767"/>
        <v>21:0805</v>
      </c>
      <c r="D19199" s="1" t="str">
        <f t="shared" ref="D19199:D19230" si="2771">HYPERLINK("http://geochem.nrcan.gc.ca/cdogs/content/svy/svy210226_e.htm", "21:0226")</f>
        <v>21:0226</v>
      </c>
      <c r="E19199" t="s">
        <v>74819</v>
      </c>
      <c r="F19199" t="s">
        <v>74820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11646</v>
      </c>
      <c r="N19199">
        <v>801</v>
      </c>
      <c r="O19199" t="s">
        <v>21</v>
      </c>
      <c r="P19199" t="s">
        <v>356</v>
      </c>
      <c r="Q19199" t="s">
        <v>35</v>
      </c>
    </row>
    <row r="19200" spans="1:17" hidden="1" x14ac:dyDescent="0.25">
      <c r="A19200" t="s">
        <v>74821</v>
      </c>
      <c r="B19200" t="s">
        <v>74822</v>
      </c>
      <c r="C19200" s="1" t="str">
        <f t="shared" si="2767"/>
        <v>21:0805</v>
      </c>
      <c r="D19200" s="1" t="str">
        <f t="shared" si="2771"/>
        <v>21:0226</v>
      </c>
      <c r="E19200" t="s">
        <v>74823</v>
      </c>
      <c r="F19200" t="s">
        <v>74824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11651</v>
      </c>
      <c r="N19200">
        <v>802</v>
      </c>
      <c r="O19200" t="s">
        <v>21</v>
      </c>
      <c r="P19200" t="s">
        <v>45</v>
      </c>
      <c r="Q19200" t="s">
        <v>59</v>
      </c>
    </row>
    <row r="19201" spans="1:17" hidden="1" x14ac:dyDescent="0.25">
      <c r="A19201" t="s">
        <v>74825</v>
      </c>
      <c r="B19201" t="s">
        <v>74826</v>
      </c>
      <c r="C19201" s="1" t="str">
        <f t="shared" si="2767"/>
        <v>21:0805</v>
      </c>
      <c r="D19201" s="1" t="str">
        <f t="shared" si="2771"/>
        <v>21:0226</v>
      </c>
      <c r="E19201" t="s">
        <v>74827</v>
      </c>
      <c r="F19201" t="s">
        <v>74828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11660</v>
      </c>
      <c r="N19201">
        <v>803</v>
      </c>
      <c r="O19201" t="s">
        <v>21</v>
      </c>
      <c r="P19201" t="s">
        <v>45</v>
      </c>
      <c r="Q19201" t="s">
        <v>46</v>
      </c>
    </row>
    <row r="19202" spans="1:17" hidden="1" x14ac:dyDescent="0.25">
      <c r="A19202" t="s">
        <v>74829</v>
      </c>
      <c r="B19202" t="s">
        <v>74830</v>
      </c>
      <c r="C19202" s="1" t="str">
        <f t="shared" si="2767"/>
        <v>21:0805</v>
      </c>
      <c r="D19202" s="1" t="str">
        <f t="shared" si="2771"/>
        <v>21:0226</v>
      </c>
      <c r="E19202" t="s">
        <v>74831</v>
      </c>
      <c r="F19202" t="s">
        <v>74832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11665</v>
      </c>
      <c r="N19202">
        <v>804</v>
      </c>
      <c r="O19202" t="s">
        <v>21</v>
      </c>
      <c r="P19202" t="s">
        <v>45</v>
      </c>
      <c r="Q19202" t="s">
        <v>198</v>
      </c>
    </row>
    <row r="19203" spans="1:17" hidden="1" x14ac:dyDescent="0.25">
      <c r="A19203" t="s">
        <v>74833</v>
      </c>
      <c r="B19203" t="s">
        <v>74834</v>
      </c>
      <c r="C19203" s="1" t="str">
        <f t="shared" si="2767"/>
        <v>21:0805</v>
      </c>
      <c r="D19203" s="1" t="str">
        <f t="shared" si="2771"/>
        <v>21:0226</v>
      </c>
      <c r="E19203" t="s">
        <v>74835</v>
      </c>
      <c r="F19203" t="s">
        <v>74836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11670</v>
      </c>
      <c r="N19203">
        <v>805</v>
      </c>
      <c r="O19203" t="s">
        <v>21</v>
      </c>
      <c r="P19203" t="s">
        <v>45</v>
      </c>
      <c r="Q19203" t="s">
        <v>23</v>
      </c>
    </row>
    <row r="19204" spans="1:17" hidden="1" x14ac:dyDescent="0.25">
      <c r="A19204" t="s">
        <v>74837</v>
      </c>
      <c r="B19204" t="s">
        <v>74838</v>
      </c>
      <c r="C19204" s="1" t="str">
        <f t="shared" si="2767"/>
        <v>21:0805</v>
      </c>
      <c r="D19204" s="1" t="str">
        <f t="shared" si="2771"/>
        <v>21:0226</v>
      </c>
      <c r="E19204" t="s">
        <v>74839</v>
      </c>
      <c r="F19204" t="s">
        <v>74840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11675</v>
      </c>
      <c r="N19204">
        <v>806</v>
      </c>
      <c r="O19204" t="s">
        <v>21</v>
      </c>
      <c r="P19204" t="s">
        <v>45</v>
      </c>
      <c r="Q19204" t="s">
        <v>46</v>
      </c>
    </row>
    <row r="19205" spans="1:17" hidden="1" x14ac:dyDescent="0.25">
      <c r="A19205" t="s">
        <v>74841</v>
      </c>
      <c r="B19205" t="s">
        <v>74842</v>
      </c>
      <c r="C19205" s="1" t="str">
        <f t="shared" si="2767"/>
        <v>21:0805</v>
      </c>
      <c r="D19205" s="1" t="str">
        <f t="shared" si="2771"/>
        <v>21:0226</v>
      </c>
      <c r="E19205" t="s">
        <v>74843</v>
      </c>
      <c r="F19205" t="s">
        <v>74844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11689</v>
      </c>
      <c r="N19205">
        <v>807</v>
      </c>
      <c r="O19205" t="s">
        <v>108</v>
      </c>
      <c r="P19205" t="s">
        <v>108</v>
      </c>
      <c r="Q19205" t="s">
        <v>108</v>
      </c>
    </row>
    <row r="19206" spans="1:17" hidden="1" x14ac:dyDescent="0.25">
      <c r="A19206" t="s">
        <v>74845</v>
      </c>
      <c r="B19206" t="s">
        <v>74846</v>
      </c>
      <c r="C19206" s="1" t="str">
        <f t="shared" si="2767"/>
        <v>21:0805</v>
      </c>
      <c r="D19206" s="1" t="str">
        <f t="shared" si="2771"/>
        <v>21:0226</v>
      </c>
      <c r="E19206" t="s">
        <v>74847</v>
      </c>
      <c r="F19206" t="s">
        <v>74848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11694</v>
      </c>
      <c r="N19206">
        <v>808</v>
      </c>
      <c r="O19206" t="s">
        <v>21</v>
      </c>
      <c r="P19206" t="s">
        <v>87</v>
      </c>
      <c r="Q19206" t="s">
        <v>398</v>
      </c>
    </row>
    <row r="19207" spans="1:17" hidden="1" x14ac:dyDescent="0.25">
      <c r="A19207" t="s">
        <v>74849</v>
      </c>
      <c r="B19207" t="s">
        <v>74850</v>
      </c>
      <c r="C19207" s="1" t="str">
        <f t="shared" si="2767"/>
        <v>21:0805</v>
      </c>
      <c r="D19207" s="1" t="str">
        <f t="shared" si="2771"/>
        <v>21:0226</v>
      </c>
      <c r="E19207" t="s">
        <v>74851</v>
      </c>
      <c r="F19207" t="s">
        <v>74852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11700</v>
      </c>
      <c r="N19207">
        <v>809</v>
      </c>
      <c r="O19207" t="s">
        <v>21</v>
      </c>
      <c r="P19207" t="s">
        <v>45</v>
      </c>
      <c r="Q19207" t="s">
        <v>16574</v>
      </c>
    </row>
    <row r="19208" spans="1:17" hidden="1" x14ac:dyDescent="0.25">
      <c r="A19208" t="s">
        <v>74853</v>
      </c>
      <c r="B19208" t="s">
        <v>74854</v>
      </c>
      <c r="C19208" s="1" t="str">
        <f t="shared" si="2767"/>
        <v>21:0805</v>
      </c>
      <c r="D19208" s="1" t="str">
        <f t="shared" si="2771"/>
        <v>21:0226</v>
      </c>
      <c r="E19208" t="s">
        <v>74855</v>
      </c>
      <c r="F19208" t="s">
        <v>74856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11710</v>
      </c>
      <c r="N19208">
        <v>810</v>
      </c>
      <c r="O19208" t="s">
        <v>21</v>
      </c>
      <c r="P19208" t="s">
        <v>45</v>
      </c>
      <c r="Q19208" t="s">
        <v>171</v>
      </c>
    </row>
    <row r="19209" spans="1:17" hidden="1" x14ac:dyDescent="0.25">
      <c r="A19209" t="s">
        <v>74857</v>
      </c>
      <c r="B19209" t="s">
        <v>74858</v>
      </c>
      <c r="C19209" s="1" t="str">
        <f t="shared" si="2767"/>
        <v>21:0805</v>
      </c>
      <c r="D19209" s="1" t="str">
        <f t="shared" si="2771"/>
        <v>21:0226</v>
      </c>
      <c r="E19209" t="s">
        <v>74859</v>
      </c>
      <c r="F19209" t="s">
        <v>74860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11715</v>
      </c>
      <c r="N19209">
        <v>811</v>
      </c>
      <c r="O19209" t="s">
        <v>158</v>
      </c>
      <c r="P19209" t="s">
        <v>45</v>
      </c>
      <c r="Q19209" t="s">
        <v>23</v>
      </c>
    </row>
    <row r="19210" spans="1:17" hidden="1" x14ac:dyDescent="0.25">
      <c r="A19210" t="s">
        <v>74861</v>
      </c>
      <c r="B19210" t="s">
        <v>74862</v>
      </c>
      <c r="C19210" s="1" t="str">
        <f t="shared" si="2767"/>
        <v>21:0805</v>
      </c>
      <c r="D19210" s="1" t="str">
        <f t="shared" si="2771"/>
        <v>21:0226</v>
      </c>
      <c r="E19210" t="s">
        <v>74863</v>
      </c>
      <c r="F19210" t="s">
        <v>74864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11720</v>
      </c>
      <c r="N19210">
        <v>812</v>
      </c>
      <c r="O19210" t="s">
        <v>21</v>
      </c>
      <c r="P19210" t="s">
        <v>3107</v>
      </c>
      <c r="Q19210" t="s">
        <v>522</v>
      </c>
    </row>
    <row r="19211" spans="1:17" hidden="1" x14ac:dyDescent="0.25">
      <c r="A19211" t="s">
        <v>74865</v>
      </c>
      <c r="B19211" t="s">
        <v>74866</v>
      </c>
      <c r="C19211" s="1" t="str">
        <f t="shared" si="2767"/>
        <v>21:0805</v>
      </c>
      <c r="D19211" s="1" t="str">
        <f t="shared" si="2771"/>
        <v>21:0226</v>
      </c>
      <c r="E19211" t="s">
        <v>74867</v>
      </c>
      <c r="F19211" t="s">
        <v>74868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11725</v>
      </c>
      <c r="N19211">
        <v>813</v>
      </c>
      <c r="O19211" t="s">
        <v>21</v>
      </c>
      <c r="P19211" t="s">
        <v>583</v>
      </c>
      <c r="Q19211" t="s">
        <v>365</v>
      </c>
    </row>
    <row r="19212" spans="1:17" hidden="1" x14ac:dyDescent="0.25">
      <c r="A19212" t="s">
        <v>74869</v>
      </c>
      <c r="B19212" t="s">
        <v>74870</v>
      </c>
      <c r="C19212" s="1" t="str">
        <f t="shared" si="2767"/>
        <v>21:0805</v>
      </c>
      <c r="D19212" s="1" t="str">
        <f t="shared" si="2771"/>
        <v>21:0226</v>
      </c>
      <c r="E19212" t="s">
        <v>74871</v>
      </c>
      <c r="F19212" t="s">
        <v>74872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11730</v>
      </c>
      <c r="N19212">
        <v>814</v>
      </c>
      <c r="O19212" t="s">
        <v>21</v>
      </c>
      <c r="P19212" t="s">
        <v>356</v>
      </c>
      <c r="Q19212" t="s">
        <v>392</v>
      </c>
    </row>
    <row r="19213" spans="1:17" hidden="1" x14ac:dyDescent="0.25">
      <c r="A19213" t="s">
        <v>74873</v>
      </c>
      <c r="B19213" t="s">
        <v>74874</v>
      </c>
      <c r="C19213" s="1" t="str">
        <f t="shared" si="2767"/>
        <v>21:0805</v>
      </c>
      <c r="D19213" s="1" t="str">
        <f t="shared" si="2771"/>
        <v>21:0226</v>
      </c>
      <c r="E19213" t="s">
        <v>74875</v>
      </c>
      <c r="F19213" t="s">
        <v>74876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12803</v>
      </c>
      <c r="N19213">
        <v>815</v>
      </c>
      <c r="O19213" t="s">
        <v>3027</v>
      </c>
      <c r="P19213" t="s">
        <v>356</v>
      </c>
      <c r="Q19213" t="s">
        <v>365</v>
      </c>
    </row>
    <row r="19214" spans="1:17" hidden="1" x14ac:dyDescent="0.25">
      <c r="A19214" t="s">
        <v>74877</v>
      </c>
      <c r="B19214" t="s">
        <v>74878</v>
      </c>
      <c r="C19214" s="1" t="str">
        <f t="shared" si="2767"/>
        <v>21:0805</v>
      </c>
      <c r="D19214" s="1" t="str">
        <f t="shared" si="2771"/>
        <v>21:0226</v>
      </c>
      <c r="E19214" t="s">
        <v>74879</v>
      </c>
      <c r="F19214" t="s">
        <v>74880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11641</v>
      </c>
      <c r="N19214">
        <v>816</v>
      </c>
      <c r="O19214" t="s">
        <v>311</v>
      </c>
      <c r="P19214" t="s">
        <v>356</v>
      </c>
      <c r="Q19214" t="s">
        <v>103</v>
      </c>
    </row>
    <row r="19215" spans="1:17" hidden="1" x14ac:dyDescent="0.25">
      <c r="A19215" t="s">
        <v>74881</v>
      </c>
      <c r="B19215" t="s">
        <v>74882</v>
      </c>
      <c r="C19215" s="1" t="str">
        <f t="shared" si="2767"/>
        <v>21:0805</v>
      </c>
      <c r="D19215" s="1" t="str">
        <f t="shared" si="2771"/>
        <v>21:0226</v>
      </c>
      <c r="E19215" t="s">
        <v>74883</v>
      </c>
      <c r="F19215" t="s">
        <v>74884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11646</v>
      </c>
      <c r="N19215">
        <v>817</v>
      </c>
      <c r="O19215" t="s">
        <v>21</v>
      </c>
      <c r="P19215" t="s">
        <v>45</v>
      </c>
      <c r="Q19215" t="s">
        <v>138</v>
      </c>
    </row>
    <row r="19216" spans="1:17" hidden="1" x14ac:dyDescent="0.25">
      <c r="A19216" t="s">
        <v>74885</v>
      </c>
      <c r="B19216" t="s">
        <v>74886</v>
      </c>
      <c r="C19216" s="1" t="str">
        <f t="shared" si="2767"/>
        <v>21:0805</v>
      </c>
      <c r="D19216" s="1" t="str">
        <f t="shared" si="2771"/>
        <v>21:0226</v>
      </c>
      <c r="E19216" t="s">
        <v>74887</v>
      </c>
      <c r="F19216" t="s">
        <v>74888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11651</v>
      </c>
      <c r="N19216">
        <v>818</v>
      </c>
      <c r="O19216" t="s">
        <v>21</v>
      </c>
      <c r="P19216" t="s">
        <v>45</v>
      </c>
      <c r="Q19216" t="s">
        <v>143</v>
      </c>
    </row>
    <row r="19217" spans="1:17" hidden="1" x14ac:dyDescent="0.25">
      <c r="A19217" t="s">
        <v>74889</v>
      </c>
      <c r="B19217" t="s">
        <v>74890</v>
      </c>
      <c r="C19217" s="1" t="str">
        <f t="shared" si="2767"/>
        <v>21:0805</v>
      </c>
      <c r="D19217" s="1" t="str">
        <f t="shared" si="2771"/>
        <v>21:0226</v>
      </c>
      <c r="E19217" t="s">
        <v>74891</v>
      </c>
      <c r="F19217" t="s">
        <v>74892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11660</v>
      </c>
      <c r="N19217">
        <v>819</v>
      </c>
      <c r="O19217" t="s">
        <v>21</v>
      </c>
      <c r="P19217" t="s">
        <v>87</v>
      </c>
      <c r="Q19217" t="s">
        <v>143</v>
      </c>
    </row>
    <row r="19218" spans="1:17" hidden="1" x14ac:dyDescent="0.25">
      <c r="A19218" t="s">
        <v>74893</v>
      </c>
      <c r="B19218" t="s">
        <v>74894</v>
      </c>
      <c r="C19218" s="1" t="str">
        <f t="shared" si="2767"/>
        <v>21:0805</v>
      </c>
      <c r="D19218" s="1" t="str">
        <f t="shared" si="2771"/>
        <v>21:0226</v>
      </c>
      <c r="E19218" t="s">
        <v>74895</v>
      </c>
      <c r="F19218" t="s">
        <v>74896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11680</v>
      </c>
      <c r="N19218">
        <v>820</v>
      </c>
      <c r="O19218" t="s">
        <v>220</v>
      </c>
      <c r="P19218" t="s">
        <v>45</v>
      </c>
      <c r="Q19218" t="s">
        <v>189</v>
      </c>
    </row>
    <row r="19219" spans="1:17" hidden="1" x14ac:dyDescent="0.25">
      <c r="A19219" t="s">
        <v>74897</v>
      </c>
      <c r="B19219" t="s">
        <v>74898</v>
      </c>
      <c r="C19219" s="1" t="str">
        <f t="shared" si="2767"/>
        <v>21:0805</v>
      </c>
      <c r="D19219" s="1" t="str">
        <f t="shared" si="2771"/>
        <v>21:0226</v>
      </c>
      <c r="E19219" t="s">
        <v>74895</v>
      </c>
      <c r="F19219" t="s">
        <v>74899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11684</v>
      </c>
      <c r="N19219">
        <v>821</v>
      </c>
      <c r="O19219" t="s">
        <v>21</v>
      </c>
      <c r="P19219" t="s">
        <v>22</v>
      </c>
      <c r="Q19219" t="s">
        <v>52</v>
      </c>
    </row>
    <row r="19220" spans="1:17" hidden="1" x14ac:dyDescent="0.25">
      <c r="A19220" t="s">
        <v>74900</v>
      </c>
      <c r="B19220" t="s">
        <v>74901</v>
      </c>
      <c r="C19220" s="1" t="str">
        <f t="shared" si="2767"/>
        <v>21:0805</v>
      </c>
      <c r="D19220" s="1" t="str">
        <f t="shared" si="2771"/>
        <v>21:0226</v>
      </c>
      <c r="E19220" t="s">
        <v>74902</v>
      </c>
      <c r="F19220" t="s">
        <v>74903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11665</v>
      </c>
      <c r="N19220">
        <v>822</v>
      </c>
      <c r="O19220" t="s">
        <v>21</v>
      </c>
      <c r="P19220" t="s">
        <v>356</v>
      </c>
      <c r="Q19220" t="s">
        <v>52</v>
      </c>
    </row>
    <row r="19221" spans="1:17" hidden="1" x14ac:dyDescent="0.25">
      <c r="A19221" t="s">
        <v>74904</v>
      </c>
      <c r="B19221" t="s">
        <v>74905</v>
      </c>
      <c r="C19221" s="1" t="str">
        <f t="shared" si="2767"/>
        <v>21:0805</v>
      </c>
      <c r="D19221" s="1" t="str">
        <f t="shared" si="2771"/>
        <v>21:0226</v>
      </c>
      <c r="E19221" t="s">
        <v>74906</v>
      </c>
      <c r="F19221" t="s">
        <v>74907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11670</v>
      </c>
      <c r="N19221">
        <v>823</v>
      </c>
      <c r="O19221" t="s">
        <v>21</v>
      </c>
      <c r="P19221" t="s">
        <v>45</v>
      </c>
      <c r="Q19221" t="s">
        <v>189</v>
      </c>
    </row>
    <row r="19222" spans="1:17" hidden="1" x14ac:dyDescent="0.25">
      <c r="A19222" t="s">
        <v>74908</v>
      </c>
      <c r="B19222" t="s">
        <v>74909</v>
      </c>
      <c r="C19222" s="1" t="str">
        <f t="shared" si="2767"/>
        <v>21:0805</v>
      </c>
      <c r="D19222" s="1" t="str">
        <f t="shared" si="2771"/>
        <v>21:0226</v>
      </c>
      <c r="E19222" t="s">
        <v>74910</v>
      </c>
      <c r="F19222" t="s">
        <v>74911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11675</v>
      </c>
      <c r="N19222">
        <v>824</v>
      </c>
      <c r="O19222" t="s">
        <v>21</v>
      </c>
      <c r="P19222" t="s">
        <v>356</v>
      </c>
      <c r="Q19222" t="s">
        <v>149</v>
      </c>
    </row>
    <row r="19223" spans="1:17" hidden="1" x14ac:dyDescent="0.25">
      <c r="A19223" t="s">
        <v>74912</v>
      </c>
      <c r="B19223" t="s">
        <v>74913</v>
      </c>
      <c r="C19223" s="1" t="str">
        <f t="shared" si="2767"/>
        <v>21:0805</v>
      </c>
      <c r="D19223" s="1" t="str">
        <f t="shared" si="2771"/>
        <v>21:0226</v>
      </c>
      <c r="E19223" t="s">
        <v>74914</v>
      </c>
      <c r="F19223" t="s">
        <v>74915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11689</v>
      </c>
      <c r="N19223">
        <v>825</v>
      </c>
      <c r="O19223" t="s">
        <v>21</v>
      </c>
      <c r="P19223" t="s">
        <v>356</v>
      </c>
      <c r="Q19223" t="s">
        <v>143</v>
      </c>
    </row>
    <row r="19224" spans="1:17" hidden="1" x14ac:dyDescent="0.25">
      <c r="A19224" t="s">
        <v>74916</v>
      </c>
      <c r="B19224" t="s">
        <v>74917</v>
      </c>
      <c r="C19224" s="1" t="str">
        <f t="shared" si="2767"/>
        <v>21:0805</v>
      </c>
      <c r="D19224" s="1" t="str">
        <f t="shared" si="2771"/>
        <v>21:0226</v>
      </c>
      <c r="E19224" t="s">
        <v>74918</v>
      </c>
      <c r="F19224" t="s">
        <v>74919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11694</v>
      </c>
      <c r="N19224">
        <v>826</v>
      </c>
      <c r="O19224" t="s">
        <v>21</v>
      </c>
      <c r="P19224" t="s">
        <v>45</v>
      </c>
      <c r="Q19224" t="s">
        <v>6243</v>
      </c>
    </row>
    <row r="19225" spans="1:17" hidden="1" x14ac:dyDescent="0.25">
      <c r="A19225" t="s">
        <v>74920</v>
      </c>
      <c r="B19225" t="s">
        <v>74921</v>
      </c>
      <c r="C19225" s="1" t="str">
        <f t="shared" si="2767"/>
        <v>21:0805</v>
      </c>
      <c r="D19225" s="1" t="str">
        <f t="shared" si="2771"/>
        <v>21:0226</v>
      </c>
      <c r="E19225" t="s">
        <v>74922</v>
      </c>
      <c r="F19225" t="s">
        <v>74923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11700</v>
      </c>
      <c r="N19225">
        <v>827</v>
      </c>
      <c r="O19225" t="s">
        <v>21</v>
      </c>
      <c r="P19225" t="s">
        <v>87</v>
      </c>
      <c r="Q19225" t="s">
        <v>2948</v>
      </c>
    </row>
    <row r="19226" spans="1:17" hidden="1" x14ac:dyDescent="0.25">
      <c r="A19226" t="s">
        <v>74924</v>
      </c>
      <c r="B19226" t="s">
        <v>74925</v>
      </c>
      <c r="C19226" s="1" t="str">
        <f t="shared" si="2767"/>
        <v>21:0805</v>
      </c>
      <c r="D19226" s="1" t="str">
        <f t="shared" si="2771"/>
        <v>21:0226</v>
      </c>
      <c r="E19226" t="s">
        <v>74926</v>
      </c>
      <c r="F19226" t="s">
        <v>74927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11710</v>
      </c>
      <c r="N19226">
        <v>828</v>
      </c>
      <c r="O19226" t="s">
        <v>21</v>
      </c>
      <c r="P19226" t="s">
        <v>87</v>
      </c>
      <c r="Q19226" t="s">
        <v>1528</v>
      </c>
    </row>
    <row r="19227" spans="1:17" hidden="1" x14ac:dyDescent="0.25">
      <c r="A19227" t="s">
        <v>74928</v>
      </c>
      <c r="B19227" t="s">
        <v>74929</v>
      </c>
      <c r="C19227" s="1" t="str">
        <f t="shared" si="2767"/>
        <v>21:0805</v>
      </c>
      <c r="D19227" s="1" t="str">
        <f t="shared" si="2771"/>
        <v>21:0226</v>
      </c>
      <c r="E19227" t="s">
        <v>74930</v>
      </c>
      <c r="F19227" t="s">
        <v>74931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11715</v>
      </c>
      <c r="N19227">
        <v>829</v>
      </c>
      <c r="O19227" t="s">
        <v>21</v>
      </c>
      <c r="P19227" t="s">
        <v>87</v>
      </c>
      <c r="Q19227" t="s">
        <v>1528</v>
      </c>
    </row>
    <row r="19228" spans="1:17" hidden="1" x14ac:dyDescent="0.25">
      <c r="A19228" t="s">
        <v>74932</v>
      </c>
      <c r="B19228" t="s">
        <v>74933</v>
      </c>
      <c r="C19228" s="1" t="str">
        <f t="shared" si="2767"/>
        <v>21:0805</v>
      </c>
      <c r="D19228" s="1" t="str">
        <f t="shared" si="2771"/>
        <v>21:0226</v>
      </c>
      <c r="E19228" t="s">
        <v>74934</v>
      </c>
      <c r="F19228" t="s">
        <v>74935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11720</v>
      </c>
      <c r="N19228">
        <v>830</v>
      </c>
      <c r="O19228" t="s">
        <v>21</v>
      </c>
      <c r="P19228" t="s">
        <v>87</v>
      </c>
      <c r="Q19228" t="s">
        <v>3836</v>
      </c>
    </row>
    <row r="19229" spans="1:17" hidden="1" x14ac:dyDescent="0.25">
      <c r="A19229" t="s">
        <v>74936</v>
      </c>
      <c r="B19229" t="s">
        <v>74937</v>
      </c>
      <c r="C19229" s="1" t="str">
        <f t="shared" si="2767"/>
        <v>21:0805</v>
      </c>
      <c r="D19229" s="1" t="str">
        <f t="shared" si="2771"/>
        <v>21:0226</v>
      </c>
      <c r="E19229" t="s">
        <v>74938</v>
      </c>
      <c r="F19229" t="s">
        <v>74939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11725</v>
      </c>
      <c r="N19229">
        <v>831</v>
      </c>
      <c r="O19229" t="s">
        <v>21</v>
      </c>
      <c r="P19229" t="s">
        <v>87</v>
      </c>
      <c r="Q19229" t="s">
        <v>2401</v>
      </c>
    </row>
    <row r="19230" spans="1:17" hidden="1" x14ac:dyDescent="0.25">
      <c r="A19230" t="s">
        <v>74940</v>
      </c>
      <c r="B19230" t="s">
        <v>74941</v>
      </c>
      <c r="C19230" s="1" t="str">
        <f t="shared" si="2767"/>
        <v>21:0805</v>
      </c>
      <c r="D19230" s="1" t="str">
        <f t="shared" si="2771"/>
        <v>21:0226</v>
      </c>
      <c r="E19230" t="s">
        <v>74942</v>
      </c>
      <c r="F19230" t="s">
        <v>74943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11730</v>
      </c>
      <c r="N19230">
        <v>832</v>
      </c>
      <c r="O19230" t="s">
        <v>21</v>
      </c>
      <c r="P19230" t="s">
        <v>45</v>
      </c>
      <c r="Q19230" t="s">
        <v>143</v>
      </c>
    </row>
    <row r="19231" spans="1:17" hidden="1" x14ac:dyDescent="0.25">
      <c r="A19231" t="s">
        <v>74944</v>
      </c>
      <c r="B19231" t="s">
        <v>74945</v>
      </c>
      <c r="C19231" s="1" t="str">
        <f t="shared" ref="C19231:C19267" si="2772">HYPERLINK("http://geochem.nrcan.gc.ca/cdogs/content/bdl/bdl210805_e.htm", "21:0805")</f>
        <v>21:0805</v>
      </c>
      <c r="D19231" s="1" t="str">
        <f t="shared" ref="D19231:D19260" si="2773">HYPERLINK("http://geochem.nrcan.gc.ca/cdogs/content/svy/svy210226_e.htm", "21:0226")</f>
        <v>21:0226</v>
      </c>
      <c r="E19231" t="s">
        <v>74946</v>
      </c>
      <c r="F19231" t="s">
        <v>74947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12803</v>
      </c>
      <c r="N19231">
        <v>833</v>
      </c>
      <c r="O19231" t="s">
        <v>21</v>
      </c>
      <c r="P19231" t="s">
        <v>87</v>
      </c>
      <c r="Q19231" t="s">
        <v>143</v>
      </c>
    </row>
    <row r="19232" spans="1:17" hidden="1" x14ac:dyDescent="0.25">
      <c r="A19232" t="s">
        <v>74948</v>
      </c>
      <c r="B19232" t="s">
        <v>74949</v>
      </c>
      <c r="C19232" s="1" t="str">
        <f t="shared" si="2772"/>
        <v>21:0805</v>
      </c>
      <c r="D19232" s="1" t="str">
        <f t="shared" si="2773"/>
        <v>21:0226</v>
      </c>
      <c r="E19232" t="s">
        <v>74950</v>
      </c>
      <c r="F19232" t="s">
        <v>74951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11641</v>
      </c>
      <c r="N19232">
        <v>834</v>
      </c>
      <c r="O19232" t="s">
        <v>21</v>
      </c>
      <c r="P19232" t="s">
        <v>87</v>
      </c>
      <c r="Q19232" t="s">
        <v>149</v>
      </c>
    </row>
    <row r="19233" spans="1:17" hidden="1" x14ac:dyDescent="0.25">
      <c r="A19233" t="s">
        <v>74952</v>
      </c>
      <c r="B19233" t="s">
        <v>74953</v>
      </c>
      <c r="C19233" s="1" t="str">
        <f t="shared" si="2772"/>
        <v>21:0805</v>
      </c>
      <c r="D19233" s="1" t="str">
        <f t="shared" si="2773"/>
        <v>21:0226</v>
      </c>
      <c r="E19233" t="s">
        <v>74954</v>
      </c>
      <c r="F19233" t="s">
        <v>74955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11646</v>
      </c>
      <c r="N19233">
        <v>835</v>
      </c>
      <c r="O19233" t="s">
        <v>21</v>
      </c>
      <c r="P19233" t="s">
        <v>2212</v>
      </c>
      <c r="Q19233" t="s">
        <v>2392</v>
      </c>
    </row>
    <row r="19234" spans="1:17" hidden="1" x14ac:dyDescent="0.25">
      <c r="A19234" t="s">
        <v>74956</v>
      </c>
      <c r="B19234" t="s">
        <v>74957</v>
      </c>
      <c r="C19234" s="1" t="str">
        <f t="shared" si="2772"/>
        <v>21:0805</v>
      </c>
      <c r="D19234" s="1" t="str">
        <f t="shared" si="2773"/>
        <v>21:0226</v>
      </c>
      <c r="E19234" t="s">
        <v>74958</v>
      </c>
      <c r="F19234" t="s">
        <v>74959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11651</v>
      </c>
      <c r="N19234">
        <v>836</v>
      </c>
      <c r="O19234" t="s">
        <v>220</v>
      </c>
      <c r="P19234" t="s">
        <v>45</v>
      </c>
      <c r="Q19234" t="s">
        <v>215</v>
      </c>
    </row>
    <row r="19235" spans="1:17" hidden="1" x14ac:dyDescent="0.25">
      <c r="A19235" t="s">
        <v>74960</v>
      </c>
      <c r="B19235" t="s">
        <v>74961</v>
      </c>
      <c r="C19235" s="1" t="str">
        <f t="shared" si="2772"/>
        <v>21:0805</v>
      </c>
      <c r="D19235" s="1" t="str">
        <f t="shared" si="2773"/>
        <v>21:0226</v>
      </c>
      <c r="E19235" t="s">
        <v>74962</v>
      </c>
      <c r="F19235" t="s">
        <v>74963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11660</v>
      </c>
      <c r="N19235">
        <v>837</v>
      </c>
      <c r="O19235" t="s">
        <v>21</v>
      </c>
      <c r="P19235" t="s">
        <v>45</v>
      </c>
      <c r="Q19235" t="s">
        <v>215</v>
      </c>
    </row>
    <row r="19236" spans="1:17" hidden="1" x14ac:dyDescent="0.25">
      <c r="A19236" t="s">
        <v>74964</v>
      </c>
      <c r="B19236" t="s">
        <v>74965</v>
      </c>
      <c r="C19236" s="1" t="str">
        <f t="shared" si="2772"/>
        <v>21:0805</v>
      </c>
      <c r="D19236" s="1" t="str">
        <f t="shared" si="2773"/>
        <v>21:0226</v>
      </c>
      <c r="E19236" t="s">
        <v>74966</v>
      </c>
      <c r="F19236" t="s">
        <v>74967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11665</v>
      </c>
      <c r="N19236">
        <v>838</v>
      </c>
      <c r="O19236" t="s">
        <v>21</v>
      </c>
      <c r="P19236" t="s">
        <v>356</v>
      </c>
      <c r="Q19236" t="s">
        <v>215</v>
      </c>
    </row>
    <row r="19237" spans="1:17" hidden="1" x14ac:dyDescent="0.25">
      <c r="A19237" t="s">
        <v>74968</v>
      </c>
      <c r="B19237" t="s">
        <v>74969</v>
      </c>
      <c r="C19237" s="1" t="str">
        <f t="shared" si="2772"/>
        <v>21:0805</v>
      </c>
      <c r="D19237" s="1" t="str">
        <f t="shared" si="2773"/>
        <v>21:0226</v>
      </c>
      <c r="E19237" t="s">
        <v>74970</v>
      </c>
      <c r="F19237" t="s">
        <v>74971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11670</v>
      </c>
      <c r="N19237">
        <v>839</v>
      </c>
      <c r="O19237" t="s">
        <v>21</v>
      </c>
      <c r="P19237" t="s">
        <v>356</v>
      </c>
      <c r="Q19237" t="s">
        <v>93</v>
      </c>
    </row>
    <row r="19238" spans="1:17" hidden="1" x14ac:dyDescent="0.25">
      <c r="A19238" t="s">
        <v>74972</v>
      </c>
      <c r="B19238" t="s">
        <v>74973</v>
      </c>
      <c r="C19238" s="1" t="str">
        <f t="shared" si="2772"/>
        <v>21:0805</v>
      </c>
      <c r="D19238" s="1" t="str">
        <f t="shared" si="2773"/>
        <v>21:0226</v>
      </c>
      <c r="E19238" t="s">
        <v>74974</v>
      </c>
      <c r="F19238" t="s">
        <v>74975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11675</v>
      </c>
      <c r="N19238">
        <v>840</v>
      </c>
      <c r="O19238" t="s">
        <v>21</v>
      </c>
      <c r="P19238" t="s">
        <v>45</v>
      </c>
      <c r="Q19238" t="s">
        <v>215</v>
      </c>
    </row>
    <row r="19239" spans="1:17" hidden="1" x14ac:dyDescent="0.25">
      <c r="A19239" t="s">
        <v>74976</v>
      </c>
      <c r="B19239" t="s">
        <v>74977</v>
      </c>
      <c r="C19239" s="1" t="str">
        <f t="shared" si="2772"/>
        <v>21:0805</v>
      </c>
      <c r="D19239" s="1" t="str">
        <f t="shared" si="2773"/>
        <v>21:0226</v>
      </c>
      <c r="E19239" t="s">
        <v>74978</v>
      </c>
      <c r="F19239" t="s">
        <v>74979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11689</v>
      </c>
      <c r="N19239">
        <v>841</v>
      </c>
      <c r="O19239" t="s">
        <v>21</v>
      </c>
      <c r="P19239" t="s">
        <v>45</v>
      </c>
      <c r="Q19239" t="s">
        <v>71</v>
      </c>
    </row>
    <row r="19240" spans="1:17" hidden="1" x14ac:dyDescent="0.25">
      <c r="A19240" t="s">
        <v>74980</v>
      </c>
      <c r="B19240" t="s">
        <v>74981</v>
      </c>
      <c r="C19240" s="1" t="str">
        <f t="shared" si="2772"/>
        <v>21:0805</v>
      </c>
      <c r="D19240" s="1" t="str">
        <f t="shared" si="2773"/>
        <v>21:0226</v>
      </c>
      <c r="E19240" t="s">
        <v>74982</v>
      </c>
      <c r="F19240" t="s">
        <v>74983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11694</v>
      </c>
      <c r="N19240">
        <v>842</v>
      </c>
      <c r="O19240" t="s">
        <v>21</v>
      </c>
      <c r="P19240" t="s">
        <v>356</v>
      </c>
      <c r="Q19240" t="s">
        <v>46</v>
      </c>
    </row>
    <row r="19241" spans="1:17" hidden="1" x14ac:dyDescent="0.25">
      <c r="A19241" t="s">
        <v>74984</v>
      </c>
      <c r="B19241" t="s">
        <v>74985</v>
      </c>
      <c r="C19241" s="1" t="str">
        <f t="shared" si="2772"/>
        <v>21:0805</v>
      </c>
      <c r="D19241" s="1" t="str">
        <f t="shared" si="2773"/>
        <v>21:0226</v>
      </c>
      <c r="E19241" t="s">
        <v>74986</v>
      </c>
      <c r="F19241" t="s">
        <v>74987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11700</v>
      </c>
      <c r="N19241">
        <v>843</v>
      </c>
      <c r="O19241" t="s">
        <v>21</v>
      </c>
      <c r="P19241" t="s">
        <v>45</v>
      </c>
      <c r="Q19241" t="s">
        <v>198</v>
      </c>
    </row>
    <row r="19242" spans="1:17" hidden="1" x14ac:dyDescent="0.25">
      <c r="A19242" t="s">
        <v>74988</v>
      </c>
      <c r="B19242" t="s">
        <v>74989</v>
      </c>
      <c r="C19242" s="1" t="str">
        <f t="shared" si="2772"/>
        <v>21:0805</v>
      </c>
      <c r="D19242" s="1" t="str">
        <f t="shared" si="2773"/>
        <v>21:0226</v>
      </c>
      <c r="E19242" t="s">
        <v>74990</v>
      </c>
      <c r="F19242" t="s">
        <v>74991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11710</v>
      </c>
      <c r="N19242">
        <v>844</v>
      </c>
      <c r="O19242" t="s">
        <v>21</v>
      </c>
      <c r="P19242" t="s">
        <v>356</v>
      </c>
      <c r="Q19242" t="s">
        <v>198</v>
      </c>
    </row>
    <row r="19243" spans="1:17" hidden="1" x14ac:dyDescent="0.25">
      <c r="A19243" t="s">
        <v>74992</v>
      </c>
      <c r="B19243" t="s">
        <v>74993</v>
      </c>
      <c r="C19243" s="1" t="str">
        <f t="shared" si="2772"/>
        <v>21:0805</v>
      </c>
      <c r="D19243" s="1" t="str">
        <f t="shared" si="2773"/>
        <v>21:0226</v>
      </c>
      <c r="E19243" t="s">
        <v>74994</v>
      </c>
      <c r="F19243" t="s">
        <v>74995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11680</v>
      </c>
      <c r="N19243">
        <v>845</v>
      </c>
      <c r="O19243" t="s">
        <v>21</v>
      </c>
      <c r="P19243" t="s">
        <v>2212</v>
      </c>
      <c r="Q19243" t="s">
        <v>103</v>
      </c>
    </row>
    <row r="19244" spans="1:17" hidden="1" x14ac:dyDescent="0.25">
      <c r="A19244" t="s">
        <v>74996</v>
      </c>
      <c r="B19244" t="s">
        <v>74997</v>
      </c>
      <c r="C19244" s="1" t="str">
        <f t="shared" si="2772"/>
        <v>21:0805</v>
      </c>
      <c r="D19244" s="1" t="str">
        <f t="shared" si="2773"/>
        <v>21:0226</v>
      </c>
      <c r="E19244" t="s">
        <v>74994</v>
      </c>
      <c r="F19244" t="s">
        <v>74998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11684</v>
      </c>
      <c r="N19244">
        <v>846</v>
      </c>
      <c r="O19244" t="s">
        <v>21</v>
      </c>
      <c r="P19244" t="s">
        <v>1515</v>
      </c>
      <c r="Q19244" t="s">
        <v>71</v>
      </c>
    </row>
    <row r="19245" spans="1:17" hidden="1" x14ac:dyDescent="0.25">
      <c r="A19245" t="s">
        <v>74999</v>
      </c>
      <c r="B19245" t="s">
        <v>75000</v>
      </c>
      <c r="C19245" s="1" t="str">
        <f t="shared" si="2772"/>
        <v>21:0805</v>
      </c>
      <c r="D19245" s="1" t="str">
        <f t="shared" si="2773"/>
        <v>21:0226</v>
      </c>
      <c r="E19245" t="s">
        <v>75001</v>
      </c>
      <c r="F19245" t="s">
        <v>75002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11715</v>
      </c>
      <c r="N19245">
        <v>847</v>
      </c>
      <c r="O19245" t="s">
        <v>21</v>
      </c>
      <c r="P19245" t="s">
        <v>22</v>
      </c>
      <c r="Q19245" t="s">
        <v>93</v>
      </c>
    </row>
    <row r="19246" spans="1:17" hidden="1" x14ac:dyDescent="0.25">
      <c r="A19246" t="s">
        <v>75003</v>
      </c>
      <c r="B19246" t="s">
        <v>75004</v>
      </c>
      <c r="C19246" s="1" t="str">
        <f t="shared" si="2772"/>
        <v>21:0805</v>
      </c>
      <c r="D19246" s="1" t="str">
        <f t="shared" si="2773"/>
        <v>21:0226</v>
      </c>
      <c r="E19246" t="s">
        <v>75005</v>
      </c>
      <c r="F19246" t="s">
        <v>75006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11720</v>
      </c>
      <c r="N19246">
        <v>848</v>
      </c>
      <c r="O19246" t="s">
        <v>21</v>
      </c>
      <c r="P19246" t="s">
        <v>45</v>
      </c>
      <c r="Q19246" t="s">
        <v>103</v>
      </c>
    </row>
    <row r="19247" spans="1:17" hidden="1" x14ac:dyDescent="0.25">
      <c r="A19247" t="s">
        <v>75007</v>
      </c>
      <c r="B19247" t="s">
        <v>75008</v>
      </c>
      <c r="C19247" s="1" t="str">
        <f t="shared" si="2772"/>
        <v>21:0805</v>
      </c>
      <c r="D19247" s="1" t="str">
        <f t="shared" si="2773"/>
        <v>21:0226</v>
      </c>
      <c r="E19247" t="s">
        <v>75009</v>
      </c>
      <c r="F19247" t="s">
        <v>75010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11725</v>
      </c>
      <c r="N19247">
        <v>849</v>
      </c>
      <c r="O19247" t="s">
        <v>21</v>
      </c>
      <c r="P19247" t="s">
        <v>356</v>
      </c>
      <c r="Q19247" t="s">
        <v>29</v>
      </c>
    </row>
    <row r="19248" spans="1:17" hidden="1" x14ac:dyDescent="0.25">
      <c r="A19248" t="s">
        <v>75011</v>
      </c>
      <c r="B19248" t="s">
        <v>75012</v>
      </c>
      <c r="C19248" s="1" t="str">
        <f t="shared" si="2772"/>
        <v>21:0805</v>
      </c>
      <c r="D19248" s="1" t="str">
        <f t="shared" si="2773"/>
        <v>21:0226</v>
      </c>
      <c r="E19248" t="s">
        <v>75013</v>
      </c>
      <c r="F19248" t="s">
        <v>75014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11730</v>
      </c>
      <c r="N19248">
        <v>850</v>
      </c>
      <c r="O19248" t="s">
        <v>21</v>
      </c>
      <c r="P19248" t="s">
        <v>45</v>
      </c>
      <c r="Q19248" t="s">
        <v>59</v>
      </c>
    </row>
    <row r="19249" spans="1:17" hidden="1" x14ac:dyDescent="0.25">
      <c r="A19249" t="s">
        <v>75015</v>
      </c>
      <c r="B19249" t="s">
        <v>75016</v>
      </c>
      <c r="C19249" s="1" t="str">
        <f t="shared" si="2772"/>
        <v>21:0805</v>
      </c>
      <c r="D19249" s="1" t="str">
        <f t="shared" si="2773"/>
        <v>21:0226</v>
      </c>
      <c r="E19249" t="s">
        <v>75017</v>
      </c>
      <c r="F19249" t="s">
        <v>75018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12803</v>
      </c>
      <c r="N19249">
        <v>851</v>
      </c>
      <c r="O19249" t="s">
        <v>21</v>
      </c>
      <c r="P19249" t="s">
        <v>22</v>
      </c>
      <c r="Q19249" t="s">
        <v>59</v>
      </c>
    </row>
    <row r="19250" spans="1:17" hidden="1" x14ac:dyDescent="0.25">
      <c r="A19250" t="s">
        <v>75019</v>
      </c>
      <c r="B19250" t="s">
        <v>75020</v>
      </c>
      <c r="C19250" s="1" t="str">
        <f t="shared" si="2772"/>
        <v>21:0805</v>
      </c>
      <c r="D19250" s="1" t="str">
        <f t="shared" si="2773"/>
        <v>21:0226</v>
      </c>
      <c r="E19250" t="s">
        <v>75021</v>
      </c>
      <c r="F19250" t="s">
        <v>75022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11641</v>
      </c>
      <c r="N19250">
        <v>852</v>
      </c>
      <c r="O19250" t="s">
        <v>21</v>
      </c>
      <c r="P19250" t="s">
        <v>87</v>
      </c>
      <c r="Q19250" t="s">
        <v>46</v>
      </c>
    </row>
    <row r="19251" spans="1:17" hidden="1" x14ac:dyDescent="0.25">
      <c r="A19251" t="s">
        <v>75023</v>
      </c>
      <c r="B19251" t="s">
        <v>75024</v>
      </c>
      <c r="C19251" s="1" t="str">
        <f t="shared" si="2772"/>
        <v>21:0805</v>
      </c>
      <c r="D19251" s="1" t="str">
        <f t="shared" si="2773"/>
        <v>21:0226</v>
      </c>
      <c r="E19251" t="s">
        <v>75025</v>
      </c>
      <c r="F19251" t="s">
        <v>75026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11646</v>
      </c>
      <c r="N19251">
        <v>853</v>
      </c>
      <c r="O19251" t="s">
        <v>21</v>
      </c>
      <c r="P19251" t="s">
        <v>87</v>
      </c>
      <c r="Q19251" t="s">
        <v>215</v>
      </c>
    </row>
    <row r="19252" spans="1:17" hidden="1" x14ac:dyDescent="0.25">
      <c r="A19252" t="s">
        <v>75027</v>
      </c>
      <c r="B19252" t="s">
        <v>75028</v>
      </c>
      <c r="C19252" s="1" t="str">
        <f t="shared" si="2772"/>
        <v>21:0805</v>
      </c>
      <c r="D19252" s="1" t="str">
        <f t="shared" si="2773"/>
        <v>21:0226</v>
      </c>
      <c r="E19252" t="s">
        <v>75029</v>
      </c>
      <c r="F19252" t="s">
        <v>75030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11651</v>
      </c>
      <c r="N19252">
        <v>854</v>
      </c>
      <c r="O19252" t="s">
        <v>21</v>
      </c>
      <c r="P19252" t="s">
        <v>87</v>
      </c>
      <c r="Q19252" t="s">
        <v>93</v>
      </c>
    </row>
    <row r="19253" spans="1:17" hidden="1" x14ac:dyDescent="0.25">
      <c r="A19253" t="s">
        <v>75031</v>
      </c>
      <c r="B19253" t="s">
        <v>75032</v>
      </c>
      <c r="C19253" s="1" t="str">
        <f t="shared" si="2772"/>
        <v>21:0805</v>
      </c>
      <c r="D19253" s="1" t="str">
        <f t="shared" si="2773"/>
        <v>21:0226</v>
      </c>
      <c r="E19253" t="s">
        <v>75033</v>
      </c>
      <c r="F19253" t="s">
        <v>75034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11660</v>
      </c>
      <c r="N19253">
        <v>855</v>
      </c>
      <c r="O19253" t="s">
        <v>21</v>
      </c>
      <c r="P19253" t="s">
        <v>87</v>
      </c>
      <c r="Q19253" t="s">
        <v>71</v>
      </c>
    </row>
    <row r="19254" spans="1:17" hidden="1" x14ac:dyDescent="0.25">
      <c r="A19254" t="s">
        <v>75035</v>
      </c>
      <c r="B19254" t="s">
        <v>75036</v>
      </c>
      <c r="C19254" s="1" t="str">
        <f t="shared" si="2772"/>
        <v>21:0805</v>
      </c>
      <c r="D19254" s="1" t="str">
        <f t="shared" si="2773"/>
        <v>21:0226</v>
      </c>
      <c r="E19254" t="s">
        <v>75037</v>
      </c>
      <c r="F19254" t="s">
        <v>75038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11665</v>
      </c>
      <c r="N19254">
        <v>856</v>
      </c>
      <c r="O19254" t="s">
        <v>21</v>
      </c>
      <c r="P19254" t="s">
        <v>87</v>
      </c>
      <c r="Q19254" t="s">
        <v>23</v>
      </c>
    </row>
    <row r="19255" spans="1:17" hidden="1" x14ac:dyDescent="0.25">
      <c r="A19255" t="s">
        <v>75039</v>
      </c>
      <c r="B19255" t="s">
        <v>75040</v>
      </c>
      <c r="C19255" s="1" t="str">
        <f t="shared" si="2772"/>
        <v>21:0805</v>
      </c>
      <c r="D19255" s="1" t="str">
        <f t="shared" si="2773"/>
        <v>21:0226</v>
      </c>
      <c r="E19255" t="s">
        <v>75041</v>
      </c>
      <c r="F19255" t="s">
        <v>75042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11680</v>
      </c>
      <c r="N19255">
        <v>857</v>
      </c>
      <c r="O19255" t="s">
        <v>21</v>
      </c>
      <c r="P19255" t="s">
        <v>87</v>
      </c>
      <c r="Q19255" t="s">
        <v>103</v>
      </c>
    </row>
    <row r="19256" spans="1:17" hidden="1" x14ac:dyDescent="0.25">
      <c r="A19256" t="s">
        <v>75043</v>
      </c>
      <c r="B19256" t="s">
        <v>75044</v>
      </c>
      <c r="C19256" s="1" t="str">
        <f t="shared" si="2772"/>
        <v>21:0805</v>
      </c>
      <c r="D19256" s="1" t="str">
        <f t="shared" si="2773"/>
        <v>21:0226</v>
      </c>
      <c r="E19256" t="s">
        <v>75041</v>
      </c>
      <c r="F19256" t="s">
        <v>75045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11684</v>
      </c>
      <c r="N19256">
        <v>858</v>
      </c>
      <c r="O19256" t="s">
        <v>21</v>
      </c>
      <c r="P19256" t="s">
        <v>87</v>
      </c>
      <c r="Q19256" t="s">
        <v>71</v>
      </c>
    </row>
    <row r="19257" spans="1:17" hidden="1" x14ac:dyDescent="0.25">
      <c r="A19257" t="s">
        <v>75046</v>
      </c>
      <c r="B19257" t="s">
        <v>75047</v>
      </c>
      <c r="C19257" s="1" t="str">
        <f t="shared" si="2772"/>
        <v>21:0805</v>
      </c>
      <c r="D19257" s="1" t="str">
        <f t="shared" si="2773"/>
        <v>21:0226</v>
      </c>
      <c r="E19257" t="s">
        <v>75048</v>
      </c>
      <c r="F19257" t="s">
        <v>75049</v>
      </c>
      <c r="H19257">
        <v>46.051758999999997</v>
      </c>
      <c r="I19257">
        <v>-66.757441900000003</v>
      </c>
      <c r="J19257" s="1" t="str">
        <f t="shared" ref="J19257:J19267" si="2774">HYPERLINK("http://geochem.nrcan.gc.ca/cdogs/content/kwd/kwd020018_e.htm", "Fluid (stream)")</f>
        <v>Fluid (stream)</v>
      </c>
      <c r="K19257" s="1" t="str">
        <f t="shared" ref="K19257:K19320" si="2775">HYPERLINK("http://geochem.nrcan.gc.ca/cdogs/content/kwd/kwd080007_e.htm", "Untreated Water")</f>
        <v>Untreated Water</v>
      </c>
      <c r="L19257">
        <v>90</v>
      </c>
      <c r="M19257" t="s">
        <v>11670</v>
      </c>
      <c r="N19257">
        <v>859</v>
      </c>
      <c r="O19257" t="s">
        <v>21</v>
      </c>
      <c r="P19257" t="s">
        <v>87</v>
      </c>
      <c r="Q19257" t="s">
        <v>93</v>
      </c>
    </row>
    <row r="19258" spans="1:17" hidden="1" x14ac:dyDescent="0.25">
      <c r="A19258" t="s">
        <v>75050</v>
      </c>
      <c r="B19258" t="s">
        <v>75051</v>
      </c>
      <c r="C19258" s="1" t="str">
        <f t="shared" si="2772"/>
        <v>21:0805</v>
      </c>
      <c r="D19258" s="1" t="str">
        <f t="shared" si="2773"/>
        <v>21:0226</v>
      </c>
      <c r="E19258" t="s">
        <v>75052</v>
      </c>
      <c r="F19258" t="s">
        <v>75053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11675</v>
      </c>
      <c r="N19258">
        <v>860</v>
      </c>
      <c r="O19258" t="s">
        <v>21</v>
      </c>
      <c r="P19258" t="s">
        <v>148</v>
      </c>
      <c r="Q19258" t="s">
        <v>143</v>
      </c>
    </row>
    <row r="19259" spans="1:17" hidden="1" x14ac:dyDescent="0.25">
      <c r="A19259" t="s">
        <v>75054</v>
      </c>
      <c r="B19259" t="s">
        <v>75055</v>
      </c>
      <c r="C19259" s="1" t="str">
        <f t="shared" si="2772"/>
        <v>21:0805</v>
      </c>
      <c r="D19259" s="1" t="str">
        <f t="shared" si="2773"/>
        <v>21:0226</v>
      </c>
      <c r="E19259" t="s">
        <v>75056</v>
      </c>
      <c r="F19259" t="s">
        <v>75057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11689</v>
      </c>
      <c r="N19259">
        <v>861</v>
      </c>
      <c r="O19259" t="s">
        <v>21</v>
      </c>
      <c r="P19259" t="s">
        <v>148</v>
      </c>
      <c r="Q19259" t="s">
        <v>88</v>
      </c>
    </row>
    <row r="19260" spans="1:17" hidden="1" x14ac:dyDescent="0.25">
      <c r="A19260" t="s">
        <v>75058</v>
      </c>
      <c r="B19260" t="s">
        <v>75059</v>
      </c>
      <c r="C19260" s="1" t="str">
        <f t="shared" si="2772"/>
        <v>21:0805</v>
      </c>
      <c r="D19260" s="1" t="str">
        <f t="shared" si="2773"/>
        <v>21:0226</v>
      </c>
      <c r="E19260" t="s">
        <v>75060</v>
      </c>
      <c r="F19260" t="s">
        <v>75061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11694</v>
      </c>
      <c r="N19260">
        <v>862</v>
      </c>
      <c r="O19260" t="s">
        <v>21</v>
      </c>
      <c r="P19260" t="s">
        <v>148</v>
      </c>
      <c r="Q19260" t="s">
        <v>16497</v>
      </c>
    </row>
    <row r="19261" spans="1:17" hidden="1" x14ac:dyDescent="0.25">
      <c r="A19261" t="s">
        <v>75062</v>
      </c>
      <c r="B19261" t="s">
        <v>75063</v>
      </c>
      <c r="C19261" s="1" t="str">
        <f t="shared" si="2772"/>
        <v>21:0805</v>
      </c>
      <c r="D19261" s="1" t="str">
        <f t="shared" ref="D19261:D19266" si="2776">HYPERLINK("http://geochem.nrcan.gc.ca/cdogs/content/svy/svy210228_e.htm", "21:0228")</f>
        <v>21:0228</v>
      </c>
      <c r="E19261" t="s">
        <v>75064</v>
      </c>
      <c r="F19261" t="s">
        <v>75065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11700</v>
      </c>
      <c r="N19261">
        <v>863</v>
      </c>
      <c r="O19261" t="s">
        <v>21</v>
      </c>
      <c r="P19261" t="s">
        <v>148</v>
      </c>
      <c r="Q19261" t="s">
        <v>29</v>
      </c>
    </row>
    <row r="19262" spans="1:17" hidden="1" x14ac:dyDescent="0.25">
      <c r="A19262" t="s">
        <v>75066</v>
      </c>
      <c r="B19262" t="s">
        <v>75067</v>
      </c>
      <c r="C19262" s="1" t="str">
        <f t="shared" si="2772"/>
        <v>21:0805</v>
      </c>
      <c r="D19262" s="1" t="str">
        <f t="shared" si="2776"/>
        <v>21:0228</v>
      </c>
      <c r="E19262" t="s">
        <v>75068</v>
      </c>
      <c r="F19262" t="s">
        <v>75069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11710</v>
      </c>
      <c r="N19262">
        <v>864</v>
      </c>
      <c r="O19262" t="s">
        <v>21</v>
      </c>
      <c r="P19262" t="s">
        <v>148</v>
      </c>
      <c r="Q19262" t="s">
        <v>103</v>
      </c>
    </row>
    <row r="19263" spans="1:17" hidden="1" x14ac:dyDescent="0.25">
      <c r="A19263" t="s">
        <v>75070</v>
      </c>
      <c r="B19263" t="s">
        <v>75071</v>
      </c>
      <c r="C19263" s="1" t="str">
        <f t="shared" si="2772"/>
        <v>21:0805</v>
      </c>
      <c r="D19263" s="1" t="str">
        <f t="shared" si="2776"/>
        <v>21:0228</v>
      </c>
      <c r="E19263" t="s">
        <v>75072</v>
      </c>
      <c r="F19263" t="s">
        <v>75073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11715</v>
      </c>
      <c r="N19263">
        <v>865</v>
      </c>
      <c r="O19263" t="s">
        <v>21</v>
      </c>
      <c r="P19263" t="s">
        <v>148</v>
      </c>
      <c r="Q19263" t="s">
        <v>29</v>
      </c>
    </row>
    <row r="19264" spans="1:17" hidden="1" x14ac:dyDescent="0.25">
      <c r="A19264" t="s">
        <v>75074</v>
      </c>
      <c r="B19264" t="s">
        <v>75075</v>
      </c>
      <c r="C19264" s="1" t="str">
        <f t="shared" si="2772"/>
        <v>21:0805</v>
      </c>
      <c r="D19264" s="1" t="str">
        <f t="shared" si="2776"/>
        <v>21:0228</v>
      </c>
      <c r="E19264" t="s">
        <v>75076</v>
      </c>
      <c r="F19264" t="s">
        <v>75077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11720</v>
      </c>
      <c r="N19264">
        <v>866</v>
      </c>
      <c r="O19264" t="s">
        <v>21</v>
      </c>
      <c r="P19264" t="s">
        <v>87</v>
      </c>
      <c r="Q19264" t="s">
        <v>46</v>
      </c>
    </row>
    <row r="19265" spans="1:17" hidden="1" x14ac:dyDescent="0.25">
      <c r="A19265" t="s">
        <v>75078</v>
      </c>
      <c r="B19265" t="s">
        <v>75079</v>
      </c>
      <c r="C19265" s="1" t="str">
        <f t="shared" si="2772"/>
        <v>21:0805</v>
      </c>
      <c r="D19265" s="1" t="str">
        <f t="shared" si="2776"/>
        <v>21:0228</v>
      </c>
      <c r="E19265" t="s">
        <v>75080</v>
      </c>
      <c r="F19265" t="s">
        <v>75081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11725</v>
      </c>
      <c r="N19265">
        <v>867</v>
      </c>
      <c r="O19265" t="s">
        <v>21</v>
      </c>
      <c r="P19265" t="s">
        <v>87</v>
      </c>
      <c r="Q19265" t="s">
        <v>52</v>
      </c>
    </row>
    <row r="19266" spans="1:17" hidden="1" x14ac:dyDescent="0.25">
      <c r="A19266" t="s">
        <v>75082</v>
      </c>
      <c r="B19266" t="s">
        <v>75083</v>
      </c>
      <c r="C19266" s="1" t="str">
        <f t="shared" si="2772"/>
        <v>21:0805</v>
      </c>
      <c r="D19266" s="1" t="str">
        <f t="shared" si="2776"/>
        <v>21:0228</v>
      </c>
      <c r="E19266" t="s">
        <v>75084</v>
      </c>
      <c r="F19266" t="s">
        <v>75085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11730</v>
      </c>
      <c r="N19266">
        <v>868</v>
      </c>
      <c r="O19266" t="s">
        <v>21</v>
      </c>
      <c r="P19266" t="s">
        <v>87</v>
      </c>
      <c r="Q19266" t="s">
        <v>215</v>
      </c>
    </row>
    <row r="19267" spans="1:17" hidden="1" x14ac:dyDescent="0.25">
      <c r="A19267" t="s">
        <v>75086</v>
      </c>
      <c r="B19267" t="s">
        <v>75087</v>
      </c>
      <c r="C19267" s="1" t="str">
        <f t="shared" si="2772"/>
        <v>21:0805</v>
      </c>
      <c r="D19267" s="1" t="str">
        <f>HYPERLINK("http://geochem.nrcan.gc.ca/cdogs/content/svy/svy210226_e.htm", "21:0226")</f>
        <v>21:0226</v>
      </c>
      <c r="E19267" t="s">
        <v>75088</v>
      </c>
      <c r="F19267" t="s">
        <v>75089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12803</v>
      </c>
      <c r="N19267">
        <v>869</v>
      </c>
      <c r="O19267" t="s">
        <v>21</v>
      </c>
      <c r="P19267" t="s">
        <v>87</v>
      </c>
      <c r="Q19267" t="s">
        <v>149</v>
      </c>
    </row>
    <row r="19268" spans="1:17" hidden="1" x14ac:dyDescent="0.25">
      <c r="A19268" t="s">
        <v>75090</v>
      </c>
      <c r="B19268" t="s">
        <v>75091</v>
      </c>
      <c r="C19268" s="1" t="str">
        <f t="shared" ref="C19268:C19331" si="2777">HYPERLINK("http://geochem.nrcan.gc.ca/cdogs/content/bdl/bdl210827_e.htm", "21:0827")</f>
        <v>21:0827</v>
      </c>
      <c r="D19268" s="1" t="str">
        <f t="shared" ref="D19268:D19331" si="2778">HYPERLINK("http://geochem.nrcan.gc.ca/cdogs/content/svy/svy210229_e.htm", "21:0229")</f>
        <v>21:0229</v>
      </c>
      <c r="E19268" t="s">
        <v>75092</v>
      </c>
      <c r="F19268" t="s">
        <v>75093</v>
      </c>
      <c r="H19268">
        <v>54.506540100000002</v>
      </c>
      <c r="I19268">
        <v>-60.867461300000002</v>
      </c>
      <c r="J19268" s="1" t="str">
        <f t="shared" ref="J19268:J19331" si="2779">HYPERLINK("http://geochem.nrcan.gc.ca/cdogs/content/kwd/kwd020016_e.htm",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11641</v>
      </c>
      <c r="N19268">
        <v>1</v>
      </c>
      <c r="O19268" t="s">
        <v>21</v>
      </c>
      <c r="P19268" t="s">
        <v>356</v>
      </c>
      <c r="Q19268" t="s">
        <v>71</v>
      </c>
    </row>
    <row r="19269" spans="1:17" hidden="1" x14ac:dyDescent="0.25">
      <c r="A19269" t="s">
        <v>75094</v>
      </c>
      <c r="B19269" t="s">
        <v>75095</v>
      </c>
      <c r="C19269" s="1" t="str">
        <f t="shared" si="2777"/>
        <v>21:0827</v>
      </c>
      <c r="D19269" s="1" t="str">
        <f t="shared" si="2778"/>
        <v>21:0229</v>
      </c>
      <c r="E19269" t="s">
        <v>75096</v>
      </c>
      <c r="F19269" t="s">
        <v>75097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11646</v>
      </c>
      <c r="N19269">
        <v>2</v>
      </c>
      <c r="O19269" t="s">
        <v>21</v>
      </c>
      <c r="P19269" t="s">
        <v>45</v>
      </c>
      <c r="Q19269" t="s">
        <v>93</v>
      </c>
    </row>
    <row r="19270" spans="1:17" hidden="1" x14ac:dyDescent="0.25">
      <c r="A19270" t="s">
        <v>75098</v>
      </c>
      <c r="B19270" t="s">
        <v>75099</v>
      </c>
      <c r="C19270" s="1" t="str">
        <f t="shared" si="2777"/>
        <v>21:0827</v>
      </c>
      <c r="D19270" s="1" t="str">
        <f t="shared" si="2778"/>
        <v>21:0229</v>
      </c>
      <c r="E19270" t="s">
        <v>75100</v>
      </c>
      <c r="F19270" t="s">
        <v>75101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11651</v>
      </c>
      <c r="N19270">
        <v>3</v>
      </c>
      <c r="O19270" t="s">
        <v>1247</v>
      </c>
      <c r="P19270" t="s">
        <v>45</v>
      </c>
      <c r="Q19270" t="s">
        <v>103</v>
      </c>
    </row>
    <row r="19271" spans="1:17" hidden="1" x14ac:dyDescent="0.25">
      <c r="A19271" t="s">
        <v>75102</v>
      </c>
      <c r="B19271" t="s">
        <v>75103</v>
      </c>
      <c r="C19271" s="1" t="str">
        <f t="shared" si="2777"/>
        <v>21:0827</v>
      </c>
      <c r="D19271" s="1" t="str">
        <f t="shared" si="2778"/>
        <v>21:0229</v>
      </c>
      <c r="E19271" t="s">
        <v>75104</v>
      </c>
      <c r="F19271" t="s">
        <v>75105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11680</v>
      </c>
      <c r="N19271">
        <v>4</v>
      </c>
      <c r="O19271" t="s">
        <v>225</v>
      </c>
      <c r="P19271" t="s">
        <v>356</v>
      </c>
      <c r="Q19271" t="s">
        <v>149</v>
      </c>
    </row>
    <row r="19272" spans="1:17" hidden="1" x14ac:dyDescent="0.25">
      <c r="A19272" t="s">
        <v>75106</v>
      </c>
      <c r="B19272" t="s">
        <v>75107</v>
      </c>
      <c r="C19272" s="1" t="str">
        <f t="shared" si="2777"/>
        <v>21:0827</v>
      </c>
      <c r="D19272" s="1" t="str">
        <f t="shared" si="2778"/>
        <v>21:0229</v>
      </c>
      <c r="E19272" t="s">
        <v>75104</v>
      </c>
      <c r="F19272" t="s">
        <v>75108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11684</v>
      </c>
      <c r="N19272">
        <v>5</v>
      </c>
      <c r="O19272" t="s">
        <v>225</v>
      </c>
      <c r="P19272" t="s">
        <v>356</v>
      </c>
      <c r="Q19272" t="s">
        <v>149</v>
      </c>
    </row>
    <row r="19273" spans="1:17" hidden="1" x14ac:dyDescent="0.25">
      <c r="A19273" t="s">
        <v>75109</v>
      </c>
      <c r="B19273" t="s">
        <v>75110</v>
      </c>
      <c r="C19273" s="1" t="str">
        <f t="shared" si="2777"/>
        <v>21:0827</v>
      </c>
      <c r="D19273" s="1" t="str">
        <f t="shared" si="2778"/>
        <v>21:0229</v>
      </c>
      <c r="E19273" t="s">
        <v>75111</v>
      </c>
      <c r="F19273" t="s">
        <v>75112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11660</v>
      </c>
      <c r="N19273">
        <v>6</v>
      </c>
      <c r="O19273" t="s">
        <v>21</v>
      </c>
      <c r="P19273" t="s">
        <v>45</v>
      </c>
      <c r="Q19273" t="s">
        <v>171</v>
      </c>
    </row>
    <row r="19274" spans="1:17" hidden="1" x14ac:dyDescent="0.25">
      <c r="A19274" t="s">
        <v>75113</v>
      </c>
      <c r="B19274" t="s">
        <v>75114</v>
      </c>
      <c r="C19274" s="1" t="str">
        <f t="shared" si="2777"/>
        <v>21:0827</v>
      </c>
      <c r="D19274" s="1" t="str">
        <f t="shared" si="2778"/>
        <v>21:0229</v>
      </c>
      <c r="E19274" t="s">
        <v>75115</v>
      </c>
      <c r="F19274" t="s">
        <v>75116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11665</v>
      </c>
      <c r="N19274">
        <v>7</v>
      </c>
      <c r="O19274" t="s">
        <v>225</v>
      </c>
      <c r="P19274" t="s">
        <v>45</v>
      </c>
      <c r="Q19274" t="s">
        <v>103</v>
      </c>
    </row>
    <row r="19275" spans="1:17" hidden="1" x14ac:dyDescent="0.25">
      <c r="A19275" t="s">
        <v>75117</v>
      </c>
      <c r="B19275" t="s">
        <v>75118</v>
      </c>
      <c r="C19275" s="1" t="str">
        <f t="shared" si="2777"/>
        <v>21:0827</v>
      </c>
      <c r="D19275" s="1" t="str">
        <f t="shared" si="2778"/>
        <v>21:0229</v>
      </c>
      <c r="E19275" t="s">
        <v>75119</v>
      </c>
      <c r="F19275" t="s">
        <v>75120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11670</v>
      </c>
      <c r="N19275">
        <v>8</v>
      </c>
      <c r="O19275" t="s">
        <v>21</v>
      </c>
      <c r="P19275" t="s">
        <v>45</v>
      </c>
      <c r="Q19275" t="s">
        <v>71</v>
      </c>
    </row>
    <row r="19276" spans="1:17" hidden="1" x14ac:dyDescent="0.25">
      <c r="A19276" t="s">
        <v>75121</v>
      </c>
      <c r="B19276" t="s">
        <v>75122</v>
      </c>
      <c r="C19276" s="1" t="str">
        <f t="shared" si="2777"/>
        <v>21:0827</v>
      </c>
      <c r="D19276" s="1" t="str">
        <f t="shared" si="2778"/>
        <v>21:0229</v>
      </c>
      <c r="E19276" t="s">
        <v>75123</v>
      </c>
      <c r="F19276" t="s">
        <v>75124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11675</v>
      </c>
      <c r="N19276">
        <v>9</v>
      </c>
      <c r="O19276" t="s">
        <v>21</v>
      </c>
      <c r="P19276" t="s">
        <v>45</v>
      </c>
      <c r="Q19276" t="s">
        <v>46</v>
      </c>
    </row>
    <row r="19277" spans="1:17" hidden="1" x14ac:dyDescent="0.25">
      <c r="A19277" t="s">
        <v>75125</v>
      </c>
      <c r="B19277" t="s">
        <v>75126</v>
      </c>
      <c r="C19277" s="1" t="str">
        <f t="shared" si="2777"/>
        <v>21:0827</v>
      </c>
      <c r="D19277" s="1" t="str">
        <f t="shared" si="2778"/>
        <v>21:0229</v>
      </c>
      <c r="E19277" t="s">
        <v>75127</v>
      </c>
      <c r="F19277" t="s">
        <v>75128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11689</v>
      </c>
      <c r="N19277">
        <v>10</v>
      </c>
      <c r="O19277" t="s">
        <v>21</v>
      </c>
      <c r="P19277" t="s">
        <v>45</v>
      </c>
      <c r="Q19277" t="s">
        <v>52</v>
      </c>
    </row>
    <row r="19278" spans="1:17" hidden="1" x14ac:dyDescent="0.25">
      <c r="A19278" t="s">
        <v>75129</v>
      </c>
      <c r="B19278" t="s">
        <v>75130</v>
      </c>
      <c r="C19278" s="1" t="str">
        <f t="shared" si="2777"/>
        <v>21:0827</v>
      </c>
      <c r="D19278" s="1" t="str">
        <f t="shared" si="2778"/>
        <v>21:0229</v>
      </c>
      <c r="E19278" t="s">
        <v>75131</v>
      </c>
      <c r="F19278" t="s">
        <v>75132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11694</v>
      </c>
      <c r="N19278">
        <v>11</v>
      </c>
      <c r="O19278" t="s">
        <v>21</v>
      </c>
      <c r="P19278" t="s">
        <v>45</v>
      </c>
      <c r="Q19278" t="s">
        <v>52</v>
      </c>
    </row>
    <row r="19279" spans="1:17" hidden="1" x14ac:dyDescent="0.25">
      <c r="A19279" t="s">
        <v>75133</v>
      </c>
      <c r="B19279" t="s">
        <v>75134</v>
      </c>
      <c r="C19279" s="1" t="str">
        <f t="shared" si="2777"/>
        <v>21:0827</v>
      </c>
      <c r="D19279" s="1" t="str">
        <f t="shared" si="2778"/>
        <v>21:0229</v>
      </c>
      <c r="E19279" t="s">
        <v>75135</v>
      </c>
      <c r="F19279" t="s">
        <v>75136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11700</v>
      </c>
      <c r="N19279">
        <v>12</v>
      </c>
      <c r="O19279" t="s">
        <v>21</v>
      </c>
      <c r="P19279" t="s">
        <v>45</v>
      </c>
      <c r="Q19279" t="s">
        <v>52</v>
      </c>
    </row>
    <row r="19280" spans="1:17" hidden="1" x14ac:dyDescent="0.25">
      <c r="A19280" t="s">
        <v>75137</v>
      </c>
      <c r="B19280" t="s">
        <v>75138</v>
      </c>
      <c r="C19280" s="1" t="str">
        <f t="shared" si="2777"/>
        <v>21:0827</v>
      </c>
      <c r="D19280" s="1" t="str">
        <f t="shared" si="2778"/>
        <v>21:0229</v>
      </c>
      <c r="E19280" t="s">
        <v>75139</v>
      </c>
      <c r="F19280" t="s">
        <v>75140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11710</v>
      </c>
      <c r="N19280">
        <v>13</v>
      </c>
      <c r="O19280" t="s">
        <v>21</v>
      </c>
      <c r="P19280" t="s">
        <v>45</v>
      </c>
      <c r="Q19280" t="s">
        <v>171</v>
      </c>
    </row>
    <row r="19281" spans="1:17" hidden="1" x14ac:dyDescent="0.25">
      <c r="A19281" t="s">
        <v>75141</v>
      </c>
      <c r="B19281" t="s">
        <v>75142</v>
      </c>
      <c r="C19281" s="1" t="str">
        <f t="shared" si="2777"/>
        <v>21:0827</v>
      </c>
      <c r="D19281" s="1" t="str">
        <f t="shared" si="2778"/>
        <v>21:0229</v>
      </c>
      <c r="E19281" t="s">
        <v>75143</v>
      </c>
      <c r="F19281" t="s">
        <v>75144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11715</v>
      </c>
      <c r="N19281">
        <v>14</v>
      </c>
      <c r="O19281" t="s">
        <v>680</v>
      </c>
      <c r="P19281" t="s">
        <v>45</v>
      </c>
      <c r="Q19281" t="s">
        <v>149</v>
      </c>
    </row>
    <row r="19282" spans="1:17" hidden="1" x14ac:dyDescent="0.25">
      <c r="A19282" t="s">
        <v>75145</v>
      </c>
      <c r="B19282" t="s">
        <v>75146</v>
      </c>
      <c r="C19282" s="1" t="str">
        <f t="shared" si="2777"/>
        <v>21:0827</v>
      </c>
      <c r="D19282" s="1" t="str">
        <f t="shared" si="2778"/>
        <v>21:0229</v>
      </c>
      <c r="E19282" t="s">
        <v>75147</v>
      </c>
      <c r="F19282" t="s">
        <v>75148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11720</v>
      </c>
      <c r="N19282">
        <v>15</v>
      </c>
      <c r="O19282" t="s">
        <v>113</v>
      </c>
      <c r="P19282" t="s">
        <v>45</v>
      </c>
      <c r="Q19282" t="s">
        <v>149</v>
      </c>
    </row>
    <row r="19283" spans="1:17" hidden="1" x14ac:dyDescent="0.25">
      <c r="A19283" t="s">
        <v>75149</v>
      </c>
      <c r="B19283" t="s">
        <v>75150</v>
      </c>
      <c r="C19283" s="1" t="str">
        <f t="shared" si="2777"/>
        <v>21:0827</v>
      </c>
      <c r="D19283" s="1" t="str">
        <f t="shared" si="2778"/>
        <v>21:0229</v>
      </c>
      <c r="E19283" t="s">
        <v>75151</v>
      </c>
      <c r="F19283" t="s">
        <v>75152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11725</v>
      </c>
      <c r="N19283">
        <v>16</v>
      </c>
      <c r="O19283" t="s">
        <v>21</v>
      </c>
      <c r="P19283" t="s">
        <v>45</v>
      </c>
      <c r="Q19283" t="s">
        <v>138</v>
      </c>
    </row>
    <row r="19284" spans="1:17" hidden="1" x14ac:dyDescent="0.25">
      <c r="A19284" t="s">
        <v>75153</v>
      </c>
      <c r="B19284" t="s">
        <v>75154</v>
      </c>
      <c r="C19284" s="1" t="str">
        <f t="shared" si="2777"/>
        <v>21:0827</v>
      </c>
      <c r="D19284" s="1" t="str">
        <f t="shared" si="2778"/>
        <v>21:0229</v>
      </c>
      <c r="E19284" t="s">
        <v>75155</v>
      </c>
      <c r="F19284" t="s">
        <v>75156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11730</v>
      </c>
      <c r="N19284">
        <v>17</v>
      </c>
      <c r="O19284" t="s">
        <v>113</v>
      </c>
      <c r="P19284" t="s">
        <v>45</v>
      </c>
      <c r="Q19284" t="s">
        <v>138</v>
      </c>
    </row>
    <row r="19285" spans="1:17" hidden="1" x14ac:dyDescent="0.25">
      <c r="A19285" t="s">
        <v>75157</v>
      </c>
      <c r="B19285" t="s">
        <v>75158</v>
      </c>
      <c r="C19285" s="1" t="str">
        <f t="shared" si="2777"/>
        <v>21:0827</v>
      </c>
      <c r="D19285" s="1" t="str">
        <f t="shared" si="2778"/>
        <v>21:0229</v>
      </c>
      <c r="E19285" t="s">
        <v>75159</v>
      </c>
      <c r="F19285" t="s">
        <v>75160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12803</v>
      </c>
      <c r="N19285">
        <v>18</v>
      </c>
      <c r="O19285" t="s">
        <v>244</v>
      </c>
      <c r="P19285" t="s">
        <v>45</v>
      </c>
      <c r="Q19285" t="s">
        <v>189</v>
      </c>
    </row>
    <row r="19286" spans="1:17" hidden="1" x14ac:dyDescent="0.25">
      <c r="A19286" t="s">
        <v>75161</v>
      </c>
      <c r="B19286" t="s">
        <v>75162</v>
      </c>
      <c r="C19286" s="1" t="str">
        <f t="shared" si="2777"/>
        <v>21:0827</v>
      </c>
      <c r="D19286" s="1" t="str">
        <f t="shared" si="2778"/>
        <v>21:0229</v>
      </c>
      <c r="E19286" t="s">
        <v>75163</v>
      </c>
      <c r="F19286" t="s">
        <v>75164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11641</v>
      </c>
      <c r="N19286">
        <v>19</v>
      </c>
      <c r="O19286" t="s">
        <v>21</v>
      </c>
      <c r="P19286" t="s">
        <v>87</v>
      </c>
      <c r="Q19286" t="s">
        <v>189</v>
      </c>
    </row>
    <row r="19287" spans="1:17" hidden="1" x14ac:dyDescent="0.25">
      <c r="A19287" t="s">
        <v>75165</v>
      </c>
      <c r="B19287" t="s">
        <v>75166</v>
      </c>
      <c r="C19287" s="1" t="str">
        <f t="shared" si="2777"/>
        <v>21:0827</v>
      </c>
      <c r="D19287" s="1" t="str">
        <f t="shared" si="2778"/>
        <v>21:0229</v>
      </c>
      <c r="E19287" t="s">
        <v>75167</v>
      </c>
      <c r="F19287" t="s">
        <v>75168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11680</v>
      </c>
      <c r="N19287">
        <v>20</v>
      </c>
      <c r="O19287" t="s">
        <v>21</v>
      </c>
      <c r="P19287" t="s">
        <v>87</v>
      </c>
      <c r="Q19287" t="s">
        <v>52</v>
      </c>
    </row>
    <row r="19288" spans="1:17" hidden="1" x14ac:dyDescent="0.25">
      <c r="A19288" t="s">
        <v>75169</v>
      </c>
      <c r="B19288" t="s">
        <v>75170</v>
      </c>
      <c r="C19288" s="1" t="str">
        <f t="shared" si="2777"/>
        <v>21:0827</v>
      </c>
      <c r="D19288" s="1" t="str">
        <f t="shared" si="2778"/>
        <v>21:0229</v>
      </c>
      <c r="E19288" t="s">
        <v>75167</v>
      </c>
      <c r="F19288" t="s">
        <v>75171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11684</v>
      </c>
      <c r="N19288">
        <v>21</v>
      </c>
      <c r="O19288" t="s">
        <v>21</v>
      </c>
      <c r="P19288" t="s">
        <v>87</v>
      </c>
      <c r="Q19288" t="s">
        <v>52</v>
      </c>
    </row>
    <row r="19289" spans="1:17" hidden="1" x14ac:dyDescent="0.25">
      <c r="A19289" t="s">
        <v>75172</v>
      </c>
      <c r="B19289" t="s">
        <v>75173</v>
      </c>
      <c r="C19289" s="1" t="str">
        <f t="shared" si="2777"/>
        <v>21:0827</v>
      </c>
      <c r="D19289" s="1" t="str">
        <f t="shared" si="2778"/>
        <v>21:0229</v>
      </c>
      <c r="E19289" t="s">
        <v>75174</v>
      </c>
      <c r="F19289" t="s">
        <v>75175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11646</v>
      </c>
      <c r="N19289">
        <v>22</v>
      </c>
      <c r="O19289" t="s">
        <v>21</v>
      </c>
      <c r="P19289" t="s">
        <v>87</v>
      </c>
      <c r="Q19289" t="s">
        <v>215</v>
      </c>
    </row>
    <row r="19290" spans="1:17" hidden="1" x14ac:dyDescent="0.25">
      <c r="A19290" t="s">
        <v>75176</v>
      </c>
      <c r="B19290" t="s">
        <v>75177</v>
      </c>
      <c r="C19290" s="1" t="str">
        <f t="shared" si="2777"/>
        <v>21:0827</v>
      </c>
      <c r="D19290" s="1" t="str">
        <f t="shared" si="2778"/>
        <v>21:0229</v>
      </c>
      <c r="E19290" t="s">
        <v>75178</v>
      </c>
      <c r="F19290" t="s">
        <v>75179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11651</v>
      </c>
      <c r="N19290">
        <v>23</v>
      </c>
      <c r="O19290" t="s">
        <v>21</v>
      </c>
      <c r="P19290" t="s">
        <v>87</v>
      </c>
      <c r="Q19290" t="s">
        <v>171</v>
      </c>
    </row>
    <row r="19291" spans="1:17" hidden="1" x14ac:dyDescent="0.25">
      <c r="A19291" t="s">
        <v>75180</v>
      </c>
      <c r="B19291" t="s">
        <v>75181</v>
      </c>
      <c r="C19291" s="1" t="str">
        <f t="shared" si="2777"/>
        <v>21:0827</v>
      </c>
      <c r="D19291" s="1" t="str">
        <f t="shared" si="2778"/>
        <v>21:0229</v>
      </c>
      <c r="E19291" t="s">
        <v>75182</v>
      </c>
      <c r="F19291" t="s">
        <v>75183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11660</v>
      </c>
      <c r="N19291">
        <v>24</v>
      </c>
      <c r="O19291" t="s">
        <v>21</v>
      </c>
      <c r="P19291" t="s">
        <v>87</v>
      </c>
      <c r="Q19291" t="s">
        <v>143</v>
      </c>
    </row>
    <row r="19292" spans="1:17" hidden="1" x14ac:dyDescent="0.25">
      <c r="A19292" t="s">
        <v>75184</v>
      </c>
      <c r="B19292" t="s">
        <v>75185</v>
      </c>
      <c r="C19292" s="1" t="str">
        <f t="shared" si="2777"/>
        <v>21:0827</v>
      </c>
      <c r="D19292" s="1" t="str">
        <f t="shared" si="2778"/>
        <v>21:0229</v>
      </c>
      <c r="E19292" t="s">
        <v>75186</v>
      </c>
      <c r="F19292" t="s">
        <v>75187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11665</v>
      </c>
      <c r="N19292">
        <v>25</v>
      </c>
      <c r="O19292" t="s">
        <v>101</v>
      </c>
      <c r="P19292" t="s">
        <v>87</v>
      </c>
      <c r="Q19292" t="s">
        <v>143</v>
      </c>
    </row>
    <row r="19293" spans="1:17" hidden="1" x14ac:dyDescent="0.25">
      <c r="A19293" t="s">
        <v>75188</v>
      </c>
      <c r="B19293" t="s">
        <v>75189</v>
      </c>
      <c r="C19293" s="1" t="str">
        <f t="shared" si="2777"/>
        <v>21:0827</v>
      </c>
      <c r="D19293" s="1" t="str">
        <f t="shared" si="2778"/>
        <v>21:0229</v>
      </c>
      <c r="E19293" t="s">
        <v>75190</v>
      </c>
      <c r="F19293" t="s">
        <v>75191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11670</v>
      </c>
      <c r="N19293">
        <v>26</v>
      </c>
      <c r="O19293" t="s">
        <v>21</v>
      </c>
      <c r="P19293" t="s">
        <v>87</v>
      </c>
      <c r="Q19293" t="s">
        <v>2366</v>
      </c>
    </row>
    <row r="19294" spans="1:17" hidden="1" x14ac:dyDescent="0.25">
      <c r="A19294" t="s">
        <v>75192</v>
      </c>
      <c r="B19294" t="s">
        <v>75193</v>
      </c>
      <c r="C19294" s="1" t="str">
        <f t="shared" si="2777"/>
        <v>21:0827</v>
      </c>
      <c r="D19294" s="1" t="str">
        <f t="shared" si="2778"/>
        <v>21:0229</v>
      </c>
      <c r="E19294" t="s">
        <v>75194</v>
      </c>
      <c r="F19294" t="s">
        <v>75195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11675</v>
      </c>
      <c r="N19294">
        <v>27</v>
      </c>
      <c r="O19294" t="s">
        <v>21</v>
      </c>
      <c r="P19294" t="s">
        <v>87</v>
      </c>
      <c r="Q19294" t="s">
        <v>138</v>
      </c>
    </row>
    <row r="19295" spans="1:17" hidden="1" x14ac:dyDescent="0.25">
      <c r="A19295" t="s">
        <v>75196</v>
      </c>
      <c r="B19295" t="s">
        <v>75197</v>
      </c>
      <c r="C19295" s="1" t="str">
        <f t="shared" si="2777"/>
        <v>21:0827</v>
      </c>
      <c r="D19295" s="1" t="str">
        <f t="shared" si="2778"/>
        <v>21:0229</v>
      </c>
      <c r="E19295" t="s">
        <v>75198</v>
      </c>
      <c r="F19295" t="s">
        <v>75199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11689</v>
      </c>
      <c r="N19295">
        <v>28</v>
      </c>
      <c r="O19295" t="s">
        <v>21</v>
      </c>
      <c r="P19295" t="s">
        <v>87</v>
      </c>
      <c r="Q19295" t="s">
        <v>8961</v>
      </c>
    </row>
    <row r="19296" spans="1:17" hidden="1" x14ac:dyDescent="0.25">
      <c r="A19296" t="s">
        <v>75200</v>
      </c>
      <c r="B19296" t="s">
        <v>75201</v>
      </c>
      <c r="C19296" s="1" t="str">
        <f t="shared" si="2777"/>
        <v>21:0827</v>
      </c>
      <c r="D19296" s="1" t="str">
        <f t="shared" si="2778"/>
        <v>21:0229</v>
      </c>
      <c r="E19296" t="s">
        <v>75202</v>
      </c>
      <c r="F19296" t="s">
        <v>75203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11694</v>
      </c>
      <c r="N19296">
        <v>29</v>
      </c>
      <c r="O19296" t="s">
        <v>154</v>
      </c>
      <c r="P19296" t="s">
        <v>87</v>
      </c>
      <c r="Q19296" t="s">
        <v>1528</v>
      </c>
    </row>
    <row r="19297" spans="1:17" hidden="1" x14ac:dyDescent="0.25">
      <c r="A19297" t="s">
        <v>75204</v>
      </c>
      <c r="B19297" t="s">
        <v>75205</v>
      </c>
      <c r="C19297" s="1" t="str">
        <f t="shared" si="2777"/>
        <v>21:0827</v>
      </c>
      <c r="D19297" s="1" t="str">
        <f t="shared" si="2778"/>
        <v>21:0229</v>
      </c>
      <c r="E19297" t="s">
        <v>75206</v>
      </c>
      <c r="F19297" t="s">
        <v>75207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11700</v>
      </c>
      <c r="N19297">
        <v>30</v>
      </c>
      <c r="O19297" t="s">
        <v>21</v>
      </c>
      <c r="P19297" t="s">
        <v>87</v>
      </c>
      <c r="Q19297" t="s">
        <v>103</v>
      </c>
    </row>
    <row r="19298" spans="1:17" hidden="1" x14ac:dyDescent="0.25">
      <c r="A19298" t="s">
        <v>75208</v>
      </c>
      <c r="B19298" t="s">
        <v>75209</v>
      </c>
      <c r="C19298" s="1" t="str">
        <f t="shared" si="2777"/>
        <v>21:0827</v>
      </c>
      <c r="D19298" s="1" t="str">
        <f t="shared" si="2778"/>
        <v>21:0229</v>
      </c>
      <c r="E19298" t="s">
        <v>75210</v>
      </c>
      <c r="F19298" t="s">
        <v>75211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11710</v>
      </c>
      <c r="N19298">
        <v>31</v>
      </c>
      <c r="O19298" t="s">
        <v>21</v>
      </c>
      <c r="P19298" t="s">
        <v>87</v>
      </c>
      <c r="Q19298" t="s">
        <v>189</v>
      </c>
    </row>
    <row r="19299" spans="1:17" hidden="1" x14ac:dyDescent="0.25">
      <c r="A19299" t="s">
        <v>75212</v>
      </c>
      <c r="B19299" t="s">
        <v>75213</v>
      </c>
      <c r="C19299" s="1" t="str">
        <f t="shared" si="2777"/>
        <v>21:0827</v>
      </c>
      <c r="D19299" s="1" t="str">
        <f t="shared" si="2778"/>
        <v>21:0229</v>
      </c>
      <c r="E19299" t="s">
        <v>75214</v>
      </c>
      <c r="F19299" t="s">
        <v>75215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11715</v>
      </c>
      <c r="N19299">
        <v>32</v>
      </c>
      <c r="O19299" t="s">
        <v>21</v>
      </c>
      <c r="P19299" t="s">
        <v>87</v>
      </c>
      <c r="Q19299" t="s">
        <v>189</v>
      </c>
    </row>
    <row r="19300" spans="1:17" hidden="1" x14ac:dyDescent="0.25">
      <c r="A19300" t="s">
        <v>75216</v>
      </c>
      <c r="B19300" t="s">
        <v>75217</v>
      </c>
      <c r="C19300" s="1" t="str">
        <f t="shared" si="2777"/>
        <v>21:0827</v>
      </c>
      <c r="D19300" s="1" t="str">
        <f t="shared" si="2778"/>
        <v>21:0229</v>
      </c>
      <c r="E19300" t="s">
        <v>75218</v>
      </c>
      <c r="F19300" t="s">
        <v>75219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11720</v>
      </c>
      <c r="N19300">
        <v>33</v>
      </c>
      <c r="O19300" t="s">
        <v>21</v>
      </c>
      <c r="P19300" t="s">
        <v>87</v>
      </c>
      <c r="Q19300" t="s">
        <v>88</v>
      </c>
    </row>
    <row r="19301" spans="1:17" hidden="1" x14ac:dyDescent="0.25">
      <c r="A19301" t="s">
        <v>75220</v>
      </c>
      <c r="B19301" t="s">
        <v>75221</v>
      </c>
      <c r="C19301" s="1" t="str">
        <f t="shared" si="2777"/>
        <v>21:0827</v>
      </c>
      <c r="D19301" s="1" t="str">
        <f t="shared" si="2778"/>
        <v>21:0229</v>
      </c>
      <c r="E19301" t="s">
        <v>75222</v>
      </c>
      <c r="F19301" t="s">
        <v>75223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11725</v>
      </c>
      <c r="N19301">
        <v>34</v>
      </c>
      <c r="O19301" t="s">
        <v>21</v>
      </c>
      <c r="P19301" t="s">
        <v>87</v>
      </c>
      <c r="Q19301" t="s">
        <v>88</v>
      </c>
    </row>
    <row r="19302" spans="1:17" hidden="1" x14ac:dyDescent="0.25">
      <c r="A19302" t="s">
        <v>75224</v>
      </c>
      <c r="B19302" t="s">
        <v>75225</v>
      </c>
      <c r="C19302" s="1" t="str">
        <f t="shared" si="2777"/>
        <v>21:0827</v>
      </c>
      <c r="D19302" s="1" t="str">
        <f t="shared" si="2778"/>
        <v>21:0229</v>
      </c>
      <c r="E19302" t="s">
        <v>75226</v>
      </c>
      <c r="F19302" t="s">
        <v>75227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11730</v>
      </c>
      <c r="N19302">
        <v>35</v>
      </c>
      <c r="O19302" t="s">
        <v>21</v>
      </c>
      <c r="P19302" t="s">
        <v>87</v>
      </c>
      <c r="Q19302" t="s">
        <v>171</v>
      </c>
    </row>
    <row r="19303" spans="1:17" hidden="1" x14ac:dyDescent="0.25">
      <c r="A19303" t="s">
        <v>75228</v>
      </c>
      <c r="B19303" t="s">
        <v>75229</v>
      </c>
      <c r="C19303" s="1" t="str">
        <f t="shared" si="2777"/>
        <v>21:0827</v>
      </c>
      <c r="D19303" s="1" t="str">
        <f t="shared" si="2778"/>
        <v>21:0229</v>
      </c>
      <c r="E19303" t="s">
        <v>75230</v>
      </c>
      <c r="F19303" t="s">
        <v>75231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12803</v>
      </c>
      <c r="N19303">
        <v>36</v>
      </c>
      <c r="O19303" t="s">
        <v>21</v>
      </c>
      <c r="P19303" t="s">
        <v>87</v>
      </c>
      <c r="Q19303" t="s">
        <v>46</v>
      </c>
    </row>
    <row r="19304" spans="1:17" hidden="1" x14ac:dyDescent="0.25">
      <c r="A19304" t="s">
        <v>75232</v>
      </c>
      <c r="B19304" t="s">
        <v>75233</v>
      </c>
      <c r="C19304" s="1" t="str">
        <f t="shared" si="2777"/>
        <v>21:0827</v>
      </c>
      <c r="D19304" s="1" t="str">
        <f t="shared" si="2778"/>
        <v>21:0229</v>
      </c>
      <c r="E19304" t="s">
        <v>75234</v>
      </c>
      <c r="F19304" t="s">
        <v>75235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11680</v>
      </c>
      <c r="N19304">
        <v>37</v>
      </c>
      <c r="O19304" t="s">
        <v>21</v>
      </c>
      <c r="P19304" t="s">
        <v>45</v>
      </c>
      <c r="Q19304" t="s">
        <v>46</v>
      </c>
    </row>
    <row r="19305" spans="1:17" hidden="1" x14ac:dyDescent="0.25">
      <c r="A19305" t="s">
        <v>75236</v>
      </c>
      <c r="B19305" t="s">
        <v>75237</v>
      </c>
      <c r="C19305" s="1" t="str">
        <f t="shared" si="2777"/>
        <v>21:0827</v>
      </c>
      <c r="D19305" s="1" t="str">
        <f t="shared" si="2778"/>
        <v>21:0229</v>
      </c>
      <c r="E19305" t="s">
        <v>75234</v>
      </c>
      <c r="F19305" t="s">
        <v>75238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11684</v>
      </c>
      <c r="N19305">
        <v>38</v>
      </c>
      <c r="O19305" t="s">
        <v>21</v>
      </c>
      <c r="P19305" t="s">
        <v>45</v>
      </c>
      <c r="Q19305" t="s">
        <v>46</v>
      </c>
    </row>
    <row r="19306" spans="1:17" hidden="1" x14ac:dyDescent="0.25">
      <c r="A19306" t="s">
        <v>75239</v>
      </c>
      <c r="B19306" t="s">
        <v>75240</v>
      </c>
      <c r="C19306" s="1" t="str">
        <f t="shared" si="2777"/>
        <v>21:0827</v>
      </c>
      <c r="D19306" s="1" t="str">
        <f t="shared" si="2778"/>
        <v>21:0229</v>
      </c>
      <c r="E19306" t="s">
        <v>75241</v>
      </c>
      <c r="F19306" t="s">
        <v>75242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11641</v>
      </c>
      <c r="N19306">
        <v>39</v>
      </c>
      <c r="O19306" t="s">
        <v>1818</v>
      </c>
      <c r="P19306" t="s">
        <v>45</v>
      </c>
      <c r="Q19306" t="s">
        <v>103</v>
      </c>
    </row>
    <row r="19307" spans="1:17" hidden="1" x14ac:dyDescent="0.25">
      <c r="A19307" t="s">
        <v>75243</v>
      </c>
      <c r="B19307" t="s">
        <v>75244</v>
      </c>
      <c r="C19307" s="1" t="str">
        <f t="shared" si="2777"/>
        <v>21:0827</v>
      </c>
      <c r="D19307" s="1" t="str">
        <f t="shared" si="2778"/>
        <v>21:0229</v>
      </c>
      <c r="E19307" t="s">
        <v>75245</v>
      </c>
      <c r="F19307" t="s">
        <v>75246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11646</v>
      </c>
      <c r="N19307">
        <v>40</v>
      </c>
      <c r="O19307" t="s">
        <v>21</v>
      </c>
      <c r="P19307" t="s">
        <v>45</v>
      </c>
      <c r="Q19307" t="s">
        <v>103</v>
      </c>
    </row>
    <row r="19308" spans="1:17" hidden="1" x14ac:dyDescent="0.25">
      <c r="A19308" t="s">
        <v>75247</v>
      </c>
      <c r="B19308" t="s">
        <v>75248</v>
      </c>
      <c r="C19308" s="1" t="str">
        <f t="shared" si="2777"/>
        <v>21:0827</v>
      </c>
      <c r="D19308" s="1" t="str">
        <f t="shared" si="2778"/>
        <v>21:0229</v>
      </c>
      <c r="E19308" t="s">
        <v>75249</v>
      </c>
      <c r="F19308" t="s">
        <v>75250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11651</v>
      </c>
      <c r="N19308">
        <v>41</v>
      </c>
      <c r="O19308" t="s">
        <v>21</v>
      </c>
      <c r="P19308" t="s">
        <v>45</v>
      </c>
      <c r="Q19308" t="s">
        <v>71</v>
      </c>
    </row>
    <row r="19309" spans="1:17" hidden="1" x14ac:dyDescent="0.25">
      <c r="A19309" t="s">
        <v>75251</v>
      </c>
      <c r="B19309" t="s">
        <v>75252</v>
      </c>
      <c r="C19309" s="1" t="str">
        <f t="shared" si="2777"/>
        <v>21:0827</v>
      </c>
      <c r="D19309" s="1" t="str">
        <f t="shared" si="2778"/>
        <v>21:0229</v>
      </c>
      <c r="E19309" t="s">
        <v>75253</v>
      </c>
      <c r="F19309" t="s">
        <v>75254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11660</v>
      </c>
      <c r="N19309">
        <v>42</v>
      </c>
      <c r="O19309" t="s">
        <v>21</v>
      </c>
      <c r="P19309" t="s">
        <v>45</v>
      </c>
      <c r="Q19309" t="s">
        <v>215</v>
      </c>
    </row>
    <row r="19310" spans="1:17" hidden="1" x14ac:dyDescent="0.25">
      <c r="A19310" t="s">
        <v>75255</v>
      </c>
      <c r="B19310" t="s">
        <v>75256</v>
      </c>
      <c r="C19310" s="1" t="str">
        <f t="shared" si="2777"/>
        <v>21:0827</v>
      </c>
      <c r="D19310" s="1" t="str">
        <f t="shared" si="2778"/>
        <v>21:0229</v>
      </c>
      <c r="E19310" t="s">
        <v>75257</v>
      </c>
      <c r="F19310" t="s">
        <v>75258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11665</v>
      </c>
      <c r="N19310">
        <v>43</v>
      </c>
      <c r="O19310" t="s">
        <v>21</v>
      </c>
      <c r="P19310" t="s">
        <v>45</v>
      </c>
      <c r="Q19310" t="s">
        <v>93</v>
      </c>
    </row>
    <row r="19311" spans="1:17" hidden="1" x14ac:dyDescent="0.25">
      <c r="A19311" t="s">
        <v>75259</v>
      </c>
      <c r="B19311" t="s">
        <v>75260</v>
      </c>
      <c r="C19311" s="1" t="str">
        <f t="shared" si="2777"/>
        <v>21:0827</v>
      </c>
      <c r="D19311" s="1" t="str">
        <f t="shared" si="2778"/>
        <v>21:0229</v>
      </c>
      <c r="E19311" t="s">
        <v>75261</v>
      </c>
      <c r="F19311" t="s">
        <v>75262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11670</v>
      </c>
      <c r="N19311">
        <v>44</v>
      </c>
      <c r="O19311" t="s">
        <v>21</v>
      </c>
      <c r="P19311" t="s">
        <v>45</v>
      </c>
      <c r="Q19311" t="s">
        <v>93</v>
      </c>
    </row>
    <row r="19312" spans="1:17" hidden="1" x14ac:dyDescent="0.25">
      <c r="A19312" t="s">
        <v>75263</v>
      </c>
      <c r="B19312" t="s">
        <v>75264</v>
      </c>
      <c r="C19312" s="1" t="str">
        <f t="shared" si="2777"/>
        <v>21:0827</v>
      </c>
      <c r="D19312" s="1" t="str">
        <f t="shared" si="2778"/>
        <v>21:0229</v>
      </c>
      <c r="E19312" t="s">
        <v>75265</v>
      </c>
      <c r="F19312" t="s">
        <v>75266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11675</v>
      </c>
      <c r="N19312">
        <v>45</v>
      </c>
      <c r="O19312" t="s">
        <v>21</v>
      </c>
      <c r="P19312" t="s">
        <v>45</v>
      </c>
      <c r="Q19312" t="s">
        <v>149</v>
      </c>
    </row>
    <row r="19313" spans="1:17" hidden="1" x14ac:dyDescent="0.25">
      <c r="A19313" t="s">
        <v>75267</v>
      </c>
      <c r="B19313" t="s">
        <v>75268</v>
      </c>
      <c r="C19313" s="1" t="str">
        <f t="shared" si="2777"/>
        <v>21:0827</v>
      </c>
      <c r="D19313" s="1" t="str">
        <f t="shared" si="2778"/>
        <v>21:0229</v>
      </c>
      <c r="E19313" t="s">
        <v>75269</v>
      </c>
      <c r="F19313" t="s">
        <v>75270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11689</v>
      </c>
      <c r="N19313">
        <v>46</v>
      </c>
      <c r="O19313" t="s">
        <v>21</v>
      </c>
      <c r="P19313" t="s">
        <v>45</v>
      </c>
      <c r="Q19313" t="s">
        <v>171</v>
      </c>
    </row>
    <row r="19314" spans="1:17" hidden="1" x14ac:dyDescent="0.25">
      <c r="A19314" t="s">
        <v>75271</v>
      </c>
      <c r="B19314" t="s">
        <v>75272</v>
      </c>
      <c r="C19314" s="1" t="str">
        <f t="shared" si="2777"/>
        <v>21:0827</v>
      </c>
      <c r="D19314" s="1" t="str">
        <f t="shared" si="2778"/>
        <v>21:0229</v>
      </c>
      <c r="E19314" t="s">
        <v>75273</v>
      </c>
      <c r="F19314" t="s">
        <v>75274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11694</v>
      </c>
      <c r="N19314">
        <v>47</v>
      </c>
      <c r="O19314" t="s">
        <v>21</v>
      </c>
      <c r="P19314" t="s">
        <v>45</v>
      </c>
      <c r="Q19314" t="s">
        <v>215</v>
      </c>
    </row>
    <row r="19315" spans="1:17" hidden="1" x14ac:dyDescent="0.25">
      <c r="A19315" t="s">
        <v>75275</v>
      </c>
      <c r="B19315" t="s">
        <v>75276</v>
      </c>
      <c r="C19315" s="1" t="str">
        <f t="shared" si="2777"/>
        <v>21:0827</v>
      </c>
      <c r="D19315" s="1" t="str">
        <f t="shared" si="2778"/>
        <v>21:0229</v>
      </c>
      <c r="E19315" t="s">
        <v>75277</v>
      </c>
      <c r="F19315" t="s">
        <v>75278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11700</v>
      </c>
      <c r="N19315">
        <v>48</v>
      </c>
      <c r="O19315" t="s">
        <v>21</v>
      </c>
      <c r="P19315" t="s">
        <v>45</v>
      </c>
      <c r="Q19315" t="s">
        <v>52</v>
      </c>
    </row>
    <row r="19316" spans="1:17" hidden="1" x14ac:dyDescent="0.25">
      <c r="A19316" t="s">
        <v>75279</v>
      </c>
      <c r="B19316" t="s">
        <v>75280</v>
      </c>
      <c r="C19316" s="1" t="str">
        <f t="shared" si="2777"/>
        <v>21:0827</v>
      </c>
      <c r="D19316" s="1" t="str">
        <f t="shared" si="2778"/>
        <v>21:0229</v>
      </c>
      <c r="E19316" t="s">
        <v>75281</v>
      </c>
      <c r="F19316" t="s">
        <v>75282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11710</v>
      </c>
      <c r="N19316">
        <v>49</v>
      </c>
      <c r="O19316" t="s">
        <v>21</v>
      </c>
      <c r="P19316" t="s">
        <v>45</v>
      </c>
      <c r="Q19316" t="s">
        <v>149</v>
      </c>
    </row>
    <row r="19317" spans="1:17" hidden="1" x14ac:dyDescent="0.25">
      <c r="A19317" t="s">
        <v>75283</v>
      </c>
      <c r="B19317" t="s">
        <v>75284</v>
      </c>
      <c r="C19317" s="1" t="str">
        <f t="shared" si="2777"/>
        <v>21:0827</v>
      </c>
      <c r="D19317" s="1" t="str">
        <f t="shared" si="2778"/>
        <v>21:0229</v>
      </c>
      <c r="E19317" t="s">
        <v>75285</v>
      </c>
      <c r="F19317" t="s">
        <v>75286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11715</v>
      </c>
      <c r="N19317">
        <v>50</v>
      </c>
      <c r="O19317" t="s">
        <v>21</v>
      </c>
      <c r="P19317" t="s">
        <v>45</v>
      </c>
      <c r="Q19317" t="s">
        <v>215</v>
      </c>
    </row>
    <row r="19318" spans="1:17" hidden="1" x14ac:dyDescent="0.25">
      <c r="A19318" t="s">
        <v>75287</v>
      </c>
      <c r="B19318" t="s">
        <v>75288</v>
      </c>
      <c r="C19318" s="1" t="str">
        <f t="shared" si="2777"/>
        <v>21:0827</v>
      </c>
      <c r="D19318" s="1" t="str">
        <f t="shared" si="2778"/>
        <v>21:0229</v>
      </c>
      <c r="E19318" t="s">
        <v>75289</v>
      </c>
      <c r="F19318" t="s">
        <v>75290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11720</v>
      </c>
      <c r="N19318">
        <v>51</v>
      </c>
      <c r="O19318" t="s">
        <v>21</v>
      </c>
      <c r="P19318" t="s">
        <v>45</v>
      </c>
      <c r="Q19318" t="s">
        <v>71</v>
      </c>
    </row>
    <row r="19319" spans="1:17" hidden="1" x14ac:dyDescent="0.25">
      <c r="A19319" t="s">
        <v>75291</v>
      </c>
      <c r="B19319" t="s">
        <v>75292</v>
      </c>
      <c r="C19319" s="1" t="str">
        <f t="shared" si="2777"/>
        <v>21:0827</v>
      </c>
      <c r="D19319" s="1" t="str">
        <f t="shared" si="2778"/>
        <v>21:0229</v>
      </c>
      <c r="E19319" t="s">
        <v>75293</v>
      </c>
      <c r="F19319" t="s">
        <v>75294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11725</v>
      </c>
      <c r="N19319">
        <v>52</v>
      </c>
      <c r="O19319" t="s">
        <v>158</v>
      </c>
      <c r="P19319" t="s">
        <v>45</v>
      </c>
      <c r="Q19319" t="s">
        <v>103</v>
      </c>
    </row>
    <row r="19320" spans="1:17" hidden="1" x14ac:dyDescent="0.25">
      <c r="A19320" t="s">
        <v>75295</v>
      </c>
      <c r="B19320" t="s">
        <v>75296</v>
      </c>
      <c r="C19320" s="1" t="str">
        <f t="shared" si="2777"/>
        <v>21:0827</v>
      </c>
      <c r="D19320" s="1" t="str">
        <f t="shared" si="2778"/>
        <v>21:0229</v>
      </c>
      <c r="E19320" t="s">
        <v>75297</v>
      </c>
      <c r="F19320" t="s">
        <v>75298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11730</v>
      </c>
      <c r="N19320">
        <v>53</v>
      </c>
      <c r="O19320" t="s">
        <v>21</v>
      </c>
      <c r="P19320" t="s">
        <v>45</v>
      </c>
      <c r="Q19320" t="s">
        <v>215</v>
      </c>
    </row>
    <row r="19321" spans="1:17" hidden="1" x14ac:dyDescent="0.25">
      <c r="A19321" t="s">
        <v>75299</v>
      </c>
      <c r="B19321" t="s">
        <v>75300</v>
      </c>
      <c r="C19321" s="1" t="str">
        <f t="shared" si="2777"/>
        <v>21:0827</v>
      </c>
      <c r="D19321" s="1" t="str">
        <f t="shared" si="2778"/>
        <v>21:0229</v>
      </c>
      <c r="E19321" t="s">
        <v>75301</v>
      </c>
      <c r="F19321" t="s">
        <v>75302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HYPERLINK("http://geochem.nrcan.gc.ca/cdogs/content/kwd/kwd080007_e.htm", "Untreated Water")</f>
        <v>Untreated Water</v>
      </c>
      <c r="L19321">
        <v>3</v>
      </c>
      <c r="M19321" t="s">
        <v>12803</v>
      </c>
      <c r="N19321">
        <v>54</v>
      </c>
      <c r="O19321" t="s">
        <v>21</v>
      </c>
      <c r="P19321" t="s">
        <v>45</v>
      </c>
      <c r="Q19321" t="s">
        <v>71</v>
      </c>
    </row>
    <row r="19322" spans="1:17" hidden="1" x14ac:dyDescent="0.25">
      <c r="A19322" t="s">
        <v>75303</v>
      </c>
      <c r="B19322" t="s">
        <v>75304</v>
      </c>
      <c r="C19322" s="1" t="str">
        <f t="shared" si="2777"/>
        <v>21:0827</v>
      </c>
      <c r="D19322" s="1" t="str">
        <f t="shared" si="2778"/>
        <v>21:0229</v>
      </c>
      <c r="E19322" t="s">
        <v>75305</v>
      </c>
      <c r="F19322" t="s">
        <v>75306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11680</v>
      </c>
      <c r="N19322">
        <v>55</v>
      </c>
      <c r="O19322" t="s">
        <v>158</v>
      </c>
      <c r="P19322" t="s">
        <v>356</v>
      </c>
      <c r="Q19322" t="s">
        <v>149</v>
      </c>
    </row>
    <row r="19323" spans="1:17" hidden="1" x14ac:dyDescent="0.25">
      <c r="A19323" t="s">
        <v>75307</v>
      </c>
      <c r="B19323" t="s">
        <v>75308</v>
      </c>
      <c r="C19323" s="1" t="str">
        <f t="shared" si="2777"/>
        <v>21:0827</v>
      </c>
      <c r="D19323" s="1" t="str">
        <f t="shared" si="2778"/>
        <v>21:0229</v>
      </c>
      <c r="E19323" t="s">
        <v>75305</v>
      </c>
      <c r="F19323" t="s">
        <v>75309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11684</v>
      </c>
      <c r="N19323">
        <v>56</v>
      </c>
      <c r="O19323" t="s">
        <v>158</v>
      </c>
      <c r="P19323" t="s">
        <v>356</v>
      </c>
      <c r="Q19323" t="s">
        <v>189</v>
      </c>
    </row>
    <row r="19324" spans="1:17" hidden="1" x14ac:dyDescent="0.25">
      <c r="A19324" t="s">
        <v>75310</v>
      </c>
      <c r="B19324" t="s">
        <v>75311</v>
      </c>
      <c r="C19324" s="1" t="str">
        <f t="shared" si="2777"/>
        <v>21:0827</v>
      </c>
      <c r="D19324" s="1" t="str">
        <f t="shared" si="2778"/>
        <v>21:0229</v>
      </c>
      <c r="E19324" t="s">
        <v>75312</v>
      </c>
      <c r="F19324" t="s">
        <v>75313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11641</v>
      </c>
      <c r="N19324">
        <v>57</v>
      </c>
      <c r="O19324" t="s">
        <v>21</v>
      </c>
      <c r="P19324" t="s">
        <v>45</v>
      </c>
      <c r="Q19324" t="s">
        <v>93</v>
      </c>
    </row>
    <row r="19325" spans="1:17" hidden="1" x14ac:dyDescent="0.25">
      <c r="A19325" t="s">
        <v>75314</v>
      </c>
      <c r="B19325" t="s">
        <v>75315</v>
      </c>
      <c r="C19325" s="1" t="str">
        <f t="shared" si="2777"/>
        <v>21:0827</v>
      </c>
      <c r="D19325" s="1" t="str">
        <f t="shared" si="2778"/>
        <v>21:0229</v>
      </c>
      <c r="E19325" t="s">
        <v>75316</v>
      </c>
      <c r="F19325" t="s">
        <v>75317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11646</v>
      </c>
      <c r="N19325">
        <v>58</v>
      </c>
      <c r="O19325" t="s">
        <v>21</v>
      </c>
      <c r="P19325" t="s">
        <v>45</v>
      </c>
      <c r="Q19325" t="s">
        <v>93</v>
      </c>
    </row>
    <row r="19326" spans="1:17" hidden="1" x14ac:dyDescent="0.25">
      <c r="A19326" t="s">
        <v>75318</v>
      </c>
      <c r="B19326" t="s">
        <v>75319</v>
      </c>
      <c r="C19326" s="1" t="str">
        <f t="shared" si="2777"/>
        <v>21:0827</v>
      </c>
      <c r="D19326" s="1" t="str">
        <f t="shared" si="2778"/>
        <v>21:0229</v>
      </c>
      <c r="E19326" t="s">
        <v>75320</v>
      </c>
      <c r="F19326" t="s">
        <v>75321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11651</v>
      </c>
      <c r="N19326">
        <v>59</v>
      </c>
      <c r="O19326" t="s">
        <v>220</v>
      </c>
      <c r="P19326" t="s">
        <v>45</v>
      </c>
      <c r="Q19326" t="s">
        <v>71</v>
      </c>
    </row>
    <row r="19327" spans="1:17" hidden="1" x14ac:dyDescent="0.25">
      <c r="A19327" t="s">
        <v>75322</v>
      </c>
      <c r="B19327" t="s">
        <v>75323</v>
      </c>
      <c r="C19327" s="1" t="str">
        <f t="shared" si="2777"/>
        <v>21:0827</v>
      </c>
      <c r="D19327" s="1" t="str">
        <f t="shared" si="2778"/>
        <v>21:0229</v>
      </c>
      <c r="E19327" t="s">
        <v>75324</v>
      </c>
      <c r="F19327" t="s">
        <v>75325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11660</v>
      </c>
      <c r="N19327">
        <v>60</v>
      </c>
      <c r="O19327" t="s">
        <v>21</v>
      </c>
      <c r="P19327" t="s">
        <v>45</v>
      </c>
      <c r="Q19327" t="s">
        <v>71</v>
      </c>
    </row>
    <row r="19328" spans="1:17" hidden="1" x14ac:dyDescent="0.25">
      <c r="A19328" t="s">
        <v>75326</v>
      </c>
      <c r="B19328" t="s">
        <v>75327</v>
      </c>
      <c r="C19328" s="1" t="str">
        <f t="shared" si="2777"/>
        <v>21:0827</v>
      </c>
      <c r="D19328" s="1" t="str">
        <f t="shared" si="2778"/>
        <v>21:0229</v>
      </c>
      <c r="E19328" t="s">
        <v>75328</v>
      </c>
      <c r="F19328" t="s">
        <v>75329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11665</v>
      </c>
      <c r="N19328">
        <v>61</v>
      </c>
      <c r="O19328" t="s">
        <v>21</v>
      </c>
      <c r="P19328" t="s">
        <v>45</v>
      </c>
      <c r="Q19328" t="s">
        <v>103</v>
      </c>
    </row>
    <row r="19329" spans="1:17" hidden="1" x14ac:dyDescent="0.25">
      <c r="A19329" t="s">
        <v>75330</v>
      </c>
      <c r="B19329" t="s">
        <v>75331</v>
      </c>
      <c r="C19329" s="1" t="str">
        <f t="shared" si="2777"/>
        <v>21:0827</v>
      </c>
      <c r="D19329" s="1" t="str">
        <f t="shared" si="2778"/>
        <v>21:0229</v>
      </c>
      <c r="E19329" t="s">
        <v>75332</v>
      </c>
      <c r="F19329" t="s">
        <v>75333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11670</v>
      </c>
      <c r="N19329">
        <v>62</v>
      </c>
      <c r="O19329" t="s">
        <v>21</v>
      </c>
      <c r="P19329" t="s">
        <v>45</v>
      </c>
      <c r="Q19329" t="s">
        <v>103</v>
      </c>
    </row>
    <row r="19330" spans="1:17" hidden="1" x14ac:dyDescent="0.25">
      <c r="A19330" t="s">
        <v>75334</v>
      </c>
      <c r="B19330" t="s">
        <v>75335</v>
      </c>
      <c r="C19330" s="1" t="str">
        <f t="shared" si="2777"/>
        <v>21:0827</v>
      </c>
      <c r="D19330" s="1" t="str">
        <f t="shared" si="2778"/>
        <v>21:0229</v>
      </c>
      <c r="E19330" t="s">
        <v>75336</v>
      </c>
      <c r="F19330" t="s">
        <v>75337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11675</v>
      </c>
      <c r="N19330">
        <v>63</v>
      </c>
      <c r="O19330" t="s">
        <v>244</v>
      </c>
      <c r="P19330" t="s">
        <v>45</v>
      </c>
      <c r="Q19330" t="s">
        <v>198</v>
      </c>
    </row>
    <row r="19331" spans="1:17" hidden="1" x14ac:dyDescent="0.25">
      <c r="A19331" t="s">
        <v>75338</v>
      </c>
      <c r="B19331" t="s">
        <v>75339</v>
      </c>
      <c r="C19331" s="1" t="str">
        <f t="shared" si="2777"/>
        <v>21:0827</v>
      </c>
      <c r="D19331" s="1" t="str">
        <f t="shared" si="2778"/>
        <v>21:0229</v>
      </c>
      <c r="E19331" t="s">
        <v>75340</v>
      </c>
      <c r="F19331" t="s">
        <v>75341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11689</v>
      </c>
      <c r="N19331">
        <v>64</v>
      </c>
      <c r="O19331" t="s">
        <v>21</v>
      </c>
      <c r="P19331" t="s">
        <v>45</v>
      </c>
      <c r="Q19331" t="s">
        <v>103</v>
      </c>
    </row>
    <row r="19332" spans="1:17" hidden="1" x14ac:dyDescent="0.25">
      <c r="A19332" t="s">
        <v>75342</v>
      </c>
      <c r="B19332" t="s">
        <v>75343</v>
      </c>
      <c r="C19332" s="1" t="str">
        <f t="shared" ref="C19332:C19395" si="2781">HYPERLINK("http://geochem.nrcan.gc.ca/cdogs/content/bdl/bdl210827_e.htm", "21:0827")</f>
        <v>21:0827</v>
      </c>
      <c r="D19332" s="1" t="str">
        <f t="shared" ref="D19332:D19395" si="2782">HYPERLINK("http://geochem.nrcan.gc.ca/cdogs/content/svy/svy210229_e.htm", "21:0229")</f>
        <v>21:0229</v>
      </c>
      <c r="E19332" t="s">
        <v>75344</v>
      </c>
      <c r="F19332" t="s">
        <v>75345</v>
      </c>
      <c r="H19332">
        <v>54.699805499999997</v>
      </c>
      <c r="I19332">
        <v>-60.6331147</v>
      </c>
      <c r="J19332" s="1" t="str">
        <f t="shared" ref="J19332:J19395" si="2783">HYPERLINK("http://geochem.nrcan.gc.ca/cdogs/content/kwd/kwd020016_e.htm",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11694</v>
      </c>
      <c r="N19332">
        <v>65</v>
      </c>
      <c r="O19332" t="s">
        <v>21</v>
      </c>
      <c r="P19332" t="s">
        <v>87</v>
      </c>
      <c r="Q19332" t="s">
        <v>93</v>
      </c>
    </row>
    <row r="19333" spans="1:17" hidden="1" x14ac:dyDescent="0.25">
      <c r="A19333" t="s">
        <v>75346</v>
      </c>
      <c r="B19333" t="s">
        <v>75347</v>
      </c>
      <c r="C19333" s="1" t="str">
        <f t="shared" si="2781"/>
        <v>21:0827</v>
      </c>
      <c r="D19333" s="1" t="str">
        <f t="shared" si="2782"/>
        <v>21:0229</v>
      </c>
      <c r="E19333" t="s">
        <v>75348</v>
      </c>
      <c r="F19333" t="s">
        <v>75349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11700</v>
      </c>
      <c r="N19333">
        <v>66</v>
      </c>
      <c r="O19333" t="s">
        <v>21</v>
      </c>
      <c r="P19333" t="s">
        <v>87</v>
      </c>
      <c r="Q19333" t="s">
        <v>93</v>
      </c>
    </row>
    <row r="19334" spans="1:17" hidden="1" x14ac:dyDescent="0.25">
      <c r="A19334" t="s">
        <v>75350</v>
      </c>
      <c r="B19334" t="s">
        <v>75351</v>
      </c>
      <c r="C19334" s="1" t="str">
        <f t="shared" si="2781"/>
        <v>21:0827</v>
      </c>
      <c r="D19334" s="1" t="str">
        <f t="shared" si="2782"/>
        <v>21:0229</v>
      </c>
      <c r="E19334" t="s">
        <v>75352</v>
      </c>
      <c r="F19334" t="s">
        <v>75353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11710</v>
      </c>
      <c r="N19334">
        <v>67</v>
      </c>
      <c r="O19334" t="s">
        <v>21</v>
      </c>
      <c r="P19334" t="s">
        <v>87</v>
      </c>
      <c r="Q19334" t="s">
        <v>103</v>
      </c>
    </row>
    <row r="19335" spans="1:17" hidden="1" x14ac:dyDescent="0.25">
      <c r="A19335" t="s">
        <v>75354</v>
      </c>
      <c r="B19335" t="s">
        <v>75355</v>
      </c>
      <c r="C19335" s="1" t="str">
        <f t="shared" si="2781"/>
        <v>21:0827</v>
      </c>
      <c r="D19335" s="1" t="str">
        <f t="shared" si="2782"/>
        <v>21:0229</v>
      </c>
      <c r="E19335" t="s">
        <v>75356</v>
      </c>
      <c r="F19335" t="s">
        <v>75357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11715</v>
      </c>
      <c r="N19335">
        <v>68</v>
      </c>
      <c r="O19335" t="s">
        <v>21</v>
      </c>
      <c r="P19335" t="s">
        <v>87</v>
      </c>
      <c r="Q19335" t="s">
        <v>52</v>
      </c>
    </row>
    <row r="19336" spans="1:17" hidden="1" x14ac:dyDescent="0.25">
      <c r="A19336" t="s">
        <v>75358</v>
      </c>
      <c r="B19336" t="s">
        <v>75359</v>
      </c>
      <c r="C19336" s="1" t="str">
        <f t="shared" si="2781"/>
        <v>21:0827</v>
      </c>
      <c r="D19336" s="1" t="str">
        <f t="shared" si="2782"/>
        <v>21:0229</v>
      </c>
      <c r="E19336" t="s">
        <v>75360</v>
      </c>
      <c r="F19336" t="s">
        <v>75361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11720</v>
      </c>
      <c r="N19336">
        <v>69</v>
      </c>
      <c r="O19336" t="s">
        <v>21</v>
      </c>
      <c r="P19336" t="s">
        <v>87</v>
      </c>
      <c r="Q19336" t="s">
        <v>71</v>
      </c>
    </row>
    <row r="19337" spans="1:17" hidden="1" x14ac:dyDescent="0.25">
      <c r="A19337" t="s">
        <v>75362</v>
      </c>
      <c r="B19337" t="s">
        <v>75363</v>
      </c>
      <c r="C19337" s="1" t="str">
        <f t="shared" si="2781"/>
        <v>21:0827</v>
      </c>
      <c r="D19337" s="1" t="str">
        <f t="shared" si="2782"/>
        <v>21:0229</v>
      </c>
      <c r="E19337" t="s">
        <v>75364</v>
      </c>
      <c r="F19337" t="s">
        <v>75365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11725</v>
      </c>
      <c r="N19337">
        <v>70</v>
      </c>
      <c r="O19337" t="s">
        <v>21</v>
      </c>
      <c r="P19337" t="s">
        <v>87</v>
      </c>
      <c r="Q19337" t="s">
        <v>198</v>
      </c>
    </row>
    <row r="19338" spans="1:17" hidden="1" x14ac:dyDescent="0.25">
      <c r="A19338" t="s">
        <v>75366</v>
      </c>
      <c r="B19338" t="s">
        <v>75367</v>
      </c>
      <c r="C19338" s="1" t="str">
        <f t="shared" si="2781"/>
        <v>21:0827</v>
      </c>
      <c r="D19338" s="1" t="str">
        <f t="shared" si="2782"/>
        <v>21:0229</v>
      </c>
      <c r="E19338" t="s">
        <v>75368</v>
      </c>
      <c r="F19338" t="s">
        <v>75369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11730</v>
      </c>
      <c r="N19338">
        <v>71</v>
      </c>
      <c r="O19338" t="s">
        <v>21</v>
      </c>
      <c r="P19338" t="s">
        <v>87</v>
      </c>
      <c r="Q19338" t="s">
        <v>103</v>
      </c>
    </row>
    <row r="19339" spans="1:17" hidden="1" x14ac:dyDescent="0.25">
      <c r="A19339" t="s">
        <v>75370</v>
      </c>
      <c r="B19339" t="s">
        <v>75371</v>
      </c>
      <c r="C19339" s="1" t="str">
        <f t="shared" si="2781"/>
        <v>21:0827</v>
      </c>
      <c r="D19339" s="1" t="str">
        <f t="shared" si="2782"/>
        <v>21:0229</v>
      </c>
      <c r="E19339" t="s">
        <v>75372</v>
      </c>
      <c r="F19339" t="s">
        <v>75373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12803</v>
      </c>
      <c r="N19339">
        <v>72</v>
      </c>
      <c r="O19339" t="s">
        <v>21</v>
      </c>
      <c r="P19339" t="s">
        <v>87</v>
      </c>
      <c r="Q19339" t="s">
        <v>215</v>
      </c>
    </row>
    <row r="19340" spans="1:17" hidden="1" x14ac:dyDescent="0.25">
      <c r="A19340" t="s">
        <v>75374</v>
      </c>
      <c r="B19340" t="s">
        <v>75375</v>
      </c>
      <c r="C19340" s="1" t="str">
        <f t="shared" si="2781"/>
        <v>21:0827</v>
      </c>
      <c r="D19340" s="1" t="str">
        <f t="shared" si="2782"/>
        <v>21:0229</v>
      </c>
      <c r="E19340" t="s">
        <v>75376</v>
      </c>
      <c r="F19340" t="s">
        <v>75377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11680</v>
      </c>
      <c r="N19340">
        <v>73</v>
      </c>
      <c r="O19340" t="s">
        <v>21</v>
      </c>
      <c r="P19340" t="s">
        <v>45</v>
      </c>
      <c r="Q19340" t="s">
        <v>46</v>
      </c>
    </row>
    <row r="19341" spans="1:17" hidden="1" x14ac:dyDescent="0.25">
      <c r="A19341" t="s">
        <v>75378</v>
      </c>
      <c r="B19341" t="s">
        <v>75379</v>
      </c>
      <c r="C19341" s="1" t="str">
        <f t="shared" si="2781"/>
        <v>21:0827</v>
      </c>
      <c r="D19341" s="1" t="str">
        <f t="shared" si="2782"/>
        <v>21:0229</v>
      </c>
      <c r="E19341" t="s">
        <v>75376</v>
      </c>
      <c r="F19341" t="s">
        <v>75380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11684</v>
      </c>
      <c r="N19341">
        <v>74</v>
      </c>
      <c r="O19341" t="s">
        <v>21</v>
      </c>
      <c r="P19341" t="s">
        <v>87</v>
      </c>
      <c r="Q19341" t="s">
        <v>198</v>
      </c>
    </row>
    <row r="19342" spans="1:17" hidden="1" x14ac:dyDescent="0.25">
      <c r="A19342" t="s">
        <v>75381</v>
      </c>
      <c r="B19342" t="s">
        <v>75382</v>
      </c>
      <c r="C19342" s="1" t="str">
        <f t="shared" si="2781"/>
        <v>21:0827</v>
      </c>
      <c r="D19342" s="1" t="str">
        <f t="shared" si="2782"/>
        <v>21:0229</v>
      </c>
      <c r="E19342" t="s">
        <v>75383</v>
      </c>
      <c r="F19342" t="s">
        <v>75384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11641</v>
      </c>
      <c r="N19342">
        <v>75</v>
      </c>
      <c r="O19342" t="s">
        <v>21</v>
      </c>
      <c r="P19342" t="s">
        <v>87</v>
      </c>
      <c r="Q19342" t="s">
        <v>103</v>
      </c>
    </row>
    <row r="19343" spans="1:17" hidden="1" x14ac:dyDescent="0.25">
      <c r="A19343" t="s">
        <v>75385</v>
      </c>
      <c r="B19343" t="s">
        <v>75386</v>
      </c>
      <c r="C19343" s="1" t="str">
        <f t="shared" si="2781"/>
        <v>21:0827</v>
      </c>
      <c r="D19343" s="1" t="str">
        <f t="shared" si="2782"/>
        <v>21:0229</v>
      </c>
      <c r="E19343" t="s">
        <v>75387</v>
      </c>
      <c r="F19343" t="s">
        <v>75388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11646</v>
      </c>
      <c r="N19343">
        <v>76</v>
      </c>
      <c r="O19343" t="s">
        <v>21</v>
      </c>
      <c r="P19343" t="s">
        <v>45</v>
      </c>
      <c r="Q19343" t="s">
        <v>71</v>
      </c>
    </row>
    <row r="19344" spans="1:17" hidden="1" x14ac:dyDescent="0.25">
      <c r="A19344" t="s">
        <v>75389</v>
      </c>
      <c r="B19344" t="s">
        <v>75390</v>
      </c>
      <c r="C19344" s="1" t="str">
        <f t="shared" si="2781"/>
        <v>21:0827</v>
      </c>
      <c r="D19344" s="1" t="str">
        <f t="shared" si="2782"/>
        <v>21:0229</v>
      </c>
      <c r="E19344" t="s">
        <v>75391</v>
      </c>
      <c r="F19344" t="s">
        <v>75392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11651</v>
      </c>
      <c r="N19344">
        <v>77</v>
      </c>
      <c r="O19344" t="s">
        <v>21</v>
      </c>
      <c r="P19344" t="s">
        <v>87</v>
      </c>
      <c r="Q19344" t="s">
        <v>16522</v>
      </c>
    </row>
    <row r="19345" spans="1:17" hidden="1" x14ac:dyDescent="0.25">
      <c r="A19345" t="s">
        <v>75393</v>
      </c>
      <c r="B19345" t="s">
        <v>75394</v>
      </c>
      <c r="C19345" s="1" t="str">
        <f t="shared" si="2781"/>
        <v>21:0827</v>
      </c>
      <c r="D19345" s="1" t="str">
        <f t="shared" si="2782"/>
        <v>21:0229</v>
      </c>
      <c r="E19345" t="s">
        <v>75395</v>
      </c>
      <c r="F19345" t="s">
        <v>75396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11660</v>
      </c>
      <c r="N19345">
        <v>78</v>
      </c>
      <c r="O19345" t="s">
        <v>21</v>
      </c>
      <c r="P19345" t="s">
        <v>45</v>
      </c>
      <c r="Q19345" t="s">
        <v>138</v>
      </c>
    </row>
    <row r="19346" spans="1:17" hidden="1" x14ac:dyDescent="0.25">
      <c r="A19346" t="s">
        <v>75397</v>
      </c>
      <c r="B19346" t="s">
        <v>75398</v>
      </c>
      <c r="C19346" s="1" t="str">
        <f t="shared" si="2781"/>
        <v>21:0827</v>
      </c>
      <c r="D19346" s="1" t="str">
        <f t="shared" si="2782"/>
        <v>21:0229</v>
      </c>
      <c r="E19346" t="s">
        <v>75399</v>
      </c>
      <c r="F19346" t="s">
        <v>75400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11665</v>
      </c>
      <c r="N19346">
        <v>79</v>
      </c>
      <c r="O19346" t="s">
        <v>21</v>
      </c>
      <c r="P19346" t="s">
        <v>87</v>
      </c>
      <c r="Q19346" t="s">
        <v>7328</v>
      </c>
    </row>
    <row r="19347" spans="1:17" hidden="1" x14ac:dyDescent="0.25">
      <c r="A19347" t="s">
        <v>75401</v>
      </c>
      <c r="B19347" t="s">
        <v>75402</v>
      </c>
      <c r="C19347" s="1" t="str">
        <f t="shared" si="2781"/>
        <v>21:0827</v>
      </c>
      <c r="D19347" s="1" t="str">
        <f t="shared" si="2782"/>
        <v>21:0229</v>
      </c>
      <c r="E19347" t="s">
        <v>75403</v>
      </c>
      <c r="F19347" t="s">
        <v>75404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11670</v>
      </c>
      <c r="N19347">
        <v>80</v>
      </c>
      <c r="O19347" t="s">
        <v>21</v>
      </c>
      <c r="P19347" t="s">
        <v>87</v>
      </c>
      <c r="Q19347" t="s">
        <v>2401</v>
      </c>
    </row>
    <row r="19348" spans="1:17" hidden="1" x14ac:dyDescent="0.25">
      <c r="A19348" t="s">
        <v>75405</v>
      </c>
      <c r="B19348" t="s">
        <v>75406</v>
      </c>
      <c r="C19348" s="1" t="str">
        <f t="shared" si="2781"/>
        <v>21:0827</v>
      </c>
      <c r="D19348" s="1" t="str">
        <f t="shared" si="2782"/>
        <v>21:0229</v>
      </c>
      <c r="E19348" t="s">
        <v>75407</v>
      </c>
      <c r="F19348" t="s">
        <v>75408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11675</v>
      </c>
      <c r="N19348">
        <v>81</v>
      </c>
      <c r="O19348" t="s">
        <v>21</v>
      </c>
      <c r="P19348" t="s">
        <v>87</v>
      </c>
      <c r="Q19348" t="s">
        <v>2392</v>
      </c>
    </row>
    <row r="19349" spans="1:17" hidden="1" x14ac:dyDescent="0.25">
      <c r="A19349" t="s">
        <v>75409</v>
      </c>
      <c r="B19349" t="s">
        <v>75410</v>
      </c>
      <c r="C19349" s="1" t="str">
        <f t="shared" si="2781"/>
        <v>21:0827</v>
      </c>
      <c r="D19349" s="1" t="str">
        <f t="shared" si="2782"/>
        <v>21:0229</v>
      </c>
      <c r="E19349" t="s">
        <v>75411</v>
      </c>
      <c r="F19349" t="s">
        <v>75412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11689</v>
      </c>
      <c r="N19349">
        <v>82</v>
      </c>
      <c r="O19349" t="s">
        <v>21</v>
      </c>
      <c r="P19349" t="s">
        <v>87</v>
      </c>
      <c r="Q19349" t="s">
        <v>138</v>
      </c>
    </row>
    <row r="19350" spans="1:17" hidden="1" x14ac:dyDescent="0.25">
      <c r="A19350" t="s">
        <v>75413</v>
      </c>
      <c r="B19350" t="s">
        <v>75414</v>
      </c>
      <c r="C19350" s="1" t="str">
        <f t="shared" si="2781"/>
        <v>21:0827</v>
      </c>
      <c r="D19350" s="1" t="str">
        <f t="shared" si="2782"/>
        <v>21:0229</v>
      </c>
      <c r="E19350" t="s">
        <v>75415</v>
      </c>
      <c r="F19350" t="s">
        <v>75416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11694</v>
      </c>
      <c r="N19350">
        <v>83</v>
      </c>
      <c r="O19350" t="s">
        <v>21</v>
      </c>
      <c r="P19350" t="s">
        <v>87</v>
      </c>
      <c r="Q19350" t="s">
        <v>138</v>
      </c>
    </row>
    <row r="19351" spans="1:17" hidden="1" x14ac:dyDescent="0.25">
      <c r="A19351" t="s">
        <v>75417</v>
      </c>
      <c r="B19351" t="s">
        <v>75418</v>
      </c>
      <c r="C19351" s="1" t="str">
        <f t="shared" si="2781"/>
        <v>21:0827</v>
      </c>
      <c r="D19351" s="1" t="str">
        <f t="shared" si="2782"/>
        <v>21:0229</v>
      </c>
      <c r="E19351" t="s">
        <v>75419</v>
      </c>
      <c r="F19351" t="s">
        <v>75420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11700</v>
      </c>
      <c r="N19351">
        <v>84</v>
      </c>
      <c r="O19351" t="s">
        <v>21</v>
      </c>
      <c r="P19351" t="s">
        <v>87</v>
      </c>
      <c r="Q19351" t="s">
        <v>3836</v>
      </c>
    </row>
    <row r="19352" spans="1:17" hidden="1" x14ac:dyDescent="0.25">
      <c r="A19352" t="s">
        <v>75421</v>
      </c>
      <c r="B19352" t="s">
        <v>75422</v>
      </c>
      <c r="C19352" s="1" t="str">
        <f t="shared" si="2781"/>
        <v>21:0827</v>
      </c>
      <c r="D19352" s="1" t="str">
        <f t="shared" si="2782"/>
        <v>21:0229</v>
      </c>
      <c r="E19352" t="s">
        <v>75423</v>
      </c>
      <c r="F19352" t="s">
        <v>75424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11710</v>
      </c>
      <c r="N19352">
        <v>85</v>
      </c>
      <c r="O19352" t="s">
        <v>21</v>
      </c>
      <c r="P19352" t="s">
        <v>87</v>
      </c>
      <c r="Q19352" t="s">
        <v>2948</v>
      </c>
    </row>
    <row r="19353" spans="1:17" hidden="1" x14ac:dyDescent="0.25">
      <c r="A19353" t="s">
        <v>75425</v>
      </c>
      <c r="B19353" t="s">
        <v>75426</v>
      </c>
      <c r="C19353" s="1" t="str">
        <f t="shared" si="2781"/>
        <v>21:0827</v>
      </c>
      <c r="D19353" s="1" t="str">
        <f t="shared" si="2782"/>
        <v>21:0229</v>
      </c>
      <c r="E19353" t="s">
        <v>75427</v>
      </c>
      <c r="F19353" t="s">
        <v>75428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11715</v>
      </c>
      <c r="N19353">
        <v>86</v>
      </c>
      <c r="O19353" t="s">
        <v>21</v>
      </c>
      <c r="P19353" t="s">
        <v>45</v>
      </c>
      <c r="Q19353" t="s">
        <v>2366</v>
      </c>
    </row>
    <row r="19354" spans="1:17" hidden="1" x14ac:dyDescent="0.25">
      <c r="A19354" t="s">
        <v>75429</v>
      </c>
      <c r="B19354" t="s">
        <v>75430</v>
      </c>
      <c r="C19354" s="1" t="str">
        <f t="shared" si="2781"/>
        <v>21:0827</v>
      </c>
      <c r="D19354" s="1" t="str">
        <f t="shared" si="2782"/>
        <v>21:0229</v>
      </c>
      <c r="E19354" t="s">
        <v>75431</v>
      </c>
      <c r="F19354" t="s">
        <v>75432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11720</v>
      </c>
      <c r="N19354">
        <v>87</v>
      </c>
      <c r="O19354" t="s">
        <v>21</v>
      </c>
      <c r="P19354" t="s">
        <v>45</v>
      </c>
      <c r="Q19354" t="s">
        <v>2366</v>
      </c>
    </row>
    <row r="19355" spans="1:17" hidden="1" x14ac:dyDescent="0.25">
      <c r="A19355" t="s">
        <v>75433</v>
      </c>
      <c r="B19355" t="s">
        <v>75434</v>
      </c>
      <c r="C19355" s="1" t="str">
        <f t="shared" si="2781"/>
        <v>21:0827</v>
      </c>
      <c r="D19355" s="1" t="str">
        <f t="shared" si="2782"/>
        <v>21:0229</v>
      </c>
      <c r="E19355" t="s">
        <v>75435</v>
      </c>
      <c r="F19355" t="s">
        <v>75436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11725</v>
      </c>
      <c r="N19355">
        <v>88</v>
      </c>
      <c r="O19355" t="s">
        <v>551</v>
      </c>
      <c r="P19355" t="s">
        <v>45</v>
      </c>
      <c r="Q19355" t="s">
        <v>149</v>
      </c>
    </row>
    <row r="19356" spans="1:17" hidden="1" x14ac:dyDescent="0.25">
      <c r="A19356" t="s">
        <v>75437</v>
      </c>
      <c r="B19356" t="s">
        <v>75438</v>
      </c>
      <c r="C19356" s="1" t="str">
        <f t="shared" si="2781"/>
        <v>21:0827</v>
      </c>
      <c r="D19356" s="1" t="str">
        <f t="shared" si="2782"/>
        <v>21:0229</v>
      </c>
      <c r="E19356" t="s">
        <v>75439</v>
      </c>
      <c r="F19356" t="s">
        <v>75440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11730</v>
      </c>
      <c r="N19356">
        <v>89</v>
      </c>
      <c r="O19356" t="s">
        <v>21</v>
      </c>
      <c r="P19356" t="s">
        <v>45</v>
      </c>
      <c r="Q19356" t="s">
        <v>215</v>
      </c>
    </row>
    <row r="19357" spans="1:17" hidden="1" x14ac:dyDescent="0.25">
      <c r="A19357" t="s">
        <v>75441</v>
      </c>
      <c r="B19357" t="s">
        <v>75442</v>
      </c>
      <c r="C19357" s="1" t="str">
        <f t="shared" si="2781"/>
        <v>21:0827</v>
      </c>
      <c r="D19357" s="1" t="str">
        <f t="shared" si="2782"/>
        <v>21:0229</v>
      </c>
      <c r="E19357" t="s">
        <v>75443</v>
      </c>
      <c r="F19357" t="s">
        <v>75444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12803</v>
      </c>
      <c r="N19357">
        <v>90</v>
      </c>
      <c r="O19357" t="s">
        <v>21</v>
      </c>
      <c r="P19357" t="s">
        <v>45</v>
      </c>
      <c r="Q19357" t="s">
        <v>71</v>
      </c>
    </row>
    <row r="19358" spans="1:17" hidden="1" x14ac:dyDescent="0.25">
      <c r="A19358" t="s">
        <v>75445</v>
      </c>
      <c r="B19358" t="s">
        <v>75446</v>
      </c>
      <c r="C19358" s="1" t="str">
        <f t="shared" si="2781"/>
        <v>21:0827</v>
      </c>
      <c r="D19358" s="1" t="str">
        <f t="shared" si="2782"/>
        <v>21:0229</v>
      </c>
      <c r="E19358" t="s">
        <v>75447</v>
      </c>
      <c r="F19358" t="s">
        <v>75448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11641</v>
      </c>
      <c r="N19358">
        <v>91</v>
      </c>
      <c r="O19358" t="s">
        <v>21</v>
      </c>
      <c r="P19358" t="s">
        <v>45</v>
      </c>
      <c r="Q19358" t="s">
        <v>52</v>
      </c>
    </row>
    <row r="19359" spans="1:17" hidden="1" x14ac:dyDescent="0.25">
      <c r="A19359" t="s">
        <v>75449</v>
      </c>
      <c r="B19359" t="s">
        <v>75450</v>
      </c>
      <c r="C19359" s="1" t="str">
        <f t="shared" si="2781"/>
        <v>21:0827</v>
      </c>
      <c r="D19359" s="1" t="str">
        <f t="shared" si="2782"/>
        <v>21:0229</v>
      </c>
      <c r="E19359" t="s">
        <v>75451</v>
      </c>
      <c r="F19359" t="s">
        <v>75452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11646</v>
      </c>
      <c r="N19359">
        <v>92</v>
      </c>
      <c r="O19359" t="s">
        <v>21</v>
      </c>
      <c r="P19359" t="s">
        <v>45</v>
      </c>
      <c r="Q19359" t="s">
        <v>215</v>
      </c>
    </row>
    <row r="19360" spans="1:17" hidden="1" x14ac:dyDescent="0.25">
      <c r="A19360" t="s">
        <v>75453</v>
      </c>
      <c r="B19360" t="s">
        <v>75454</v>
      </c>
      <c r="C19360" s="1" t="str">
        <f t="shared" si="2781"/>
        <v>21:0827</v>
      </c>
      <c r="D19360" s="1" t="str">
        <f t="shared" si="2782"/>
        <v>21:0229</v>
      </c>
      <c r="E19360" t="s">
        <v>75455</v>
      </c>
      <c r="F19360" t="s">
        <v>75456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11651</v>
      </c>
      <c r="N19360">
        <v>93</v>
      </c>
      <c r="O19360" t="s">
        <v>21</v>
      </c>
      <c r="P19360" t="s">
        <v>45</v>
      </c>
      <c r="Q19360" t="s">
        <v>23</v>
      </c>
    </row>
    <row r="19361" spans="1:17" hidden="1" x14ac:dyDescent="0.25">
      <c r="A19361" t="s">
        <v>75457</v>
      </c>
      <c r="B19361" t="s">
        <v>75458</v>
      </c>
      <c r="C19361" s="1" t="str">
        <f t="shared" si="2781"/>
        <v>21:0827</v>
      </c>
      <c r="D19361" s="1" t="str">
        <f t="shared" si="2782"/>
        <v>21:0229</v>
      </c>
      <c r="E19361" t="s">
        <v>75459</v>
      </c>
      <c r="F19361" t="s">
        <v>75460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11660</v>
      </c>
      <c r="N19361">
        <v>94</v>
      </c>
      <c r="O19361" t="s">
        <v>21</v>
      </c>
      <c r="P19361" t="s">
        <v>45</v>
      </c>
      <c r="Q19361" t="s">
        <v>46</v>
      </c>
    </row>
    <row r="19362" spans="1:17" hidden="1" x14ac:dyDescent="0.25">
      <c r="A19362" t="s">
        <v>75461</v>
      </c>
      <c r="B19362" t="s">
        <v>75462</v>
      </c>
      <c r="C19362" s="1" t="str">
        <f t="shared" si="2781"/>
        <v>21:0827</v>
      </c>
      <c r="D19362" s="1" t="str">
        <f t="shared" si="2782"/>
        <v>21:0229</v>
      </c>
      <c r="E19362" t="s">
        <v>75463</v>
      </c>
      <c r="F19362" t="s">
        <v>75464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11665</v>
      </c>
      <c r="N19362">
        <v>95</v>
      </c>
      <c r="O19362" t="s">
        <v>21</v>
      </c>
      <c r="P19362" t="s">
        <v>45</v>
      </c>
      <c r="Q19362" t="s">
        <v>29</v>
      </c>
    </row>
    <row r="19363" spans="1:17" hidden="1" x14ac:dyDescent="0.25">
      <c r="A19363" t="s">
        <v>75465</v>
      </c>
      <c r="B19363" t="s">
        <v>75466</v>
      </c>
      <c r="C19363" s="1" t="str">
        <f t="shared" si="2781"/>
        <v>21:0827</v>
      </c>
      <c r="D19363" s="1" t="str">
        <f t="shared" si="2782"/>
        <v>21:0229</v>
      </c>
      <c r="E19363" t="s">
        <v>75467</v>
      </c>
      <c r="F19363" t="s">
        <v>75468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11680</v>
      </c>
      <c r="N19363">
        <v>96</v>
      </c>
      <c r="O19363" t="s">
        <v>21</v>
      </c>
      <c r="P19363" t="s">
        <v>45</v>
      </c>
      <c r="Q19363" t="s">
        <v>46</v>
      </c>
    </row>
    <row r="19364" spans="1:17" hidden="1" x14ac:dyDescent="0.25">
      <c r="A19364" t="s">
        <v>75469</v>
      </c>
      <c r="B19364" t="s">
        <v>75470</v>
      </c>
      <c r="C19364" s="1" t="str">
        <f t="shared" si="2781"/>
        <v>21:0827</v>
      </c>
      <c r="D19364" s="1" t="str">
        <f t="shared" si="2782"/>
        <v>21:0229</v>
      </c>
      <c r="E19364" t="s">
        <v>75467</v>
      </c>
      <c r="F19364" t="s">
        <v>75471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11684</v>
      </c>
      <c r="N19364">
        <v>97</v>
      </c>
      <c r="O19364" t="s">
        <v>21</v>
      </c>
      <c r="P19364" t="s">
        <v>45</v>
      </c>
      <c r="Q19364" t="s">
        <v>46</v>
      </c>
    </row>
    <row r="19365" spans="1:17" hidden="1" x14ac:dyDescent="0.25">
      <c r="A19365" t="s">
        <v>75472</v>
      </c>
      <c r="B19365" t="s">
        <v>75473</v>
      </c>
      <c r="C19365" s="1" t="str">
        <f t="shared" si="2781"/>
        <v>21:0827</v>
      </c>
      <c r="D19365" s="1" t="str">
        <f t="shared" si="2782"/>
        <v>21:0229</v>
      </c>
      <c r="E19365" t="s">
        <v>75474</v>
      </c>
      <c r="F19365" t="s">
        <v>75475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11670</v>
      </c>
      <c r="N19365">
        <v>98</v>
      </c>
      <c r="O19365" t="s">
        <v>21</v>
      </c>
      <c r="P19365" t="s">
        <v>45</v>
      </c>
      <c r="Q19365" t="s">
        <v>93</v>
      </c>
    </row>
    <row r="19366" spans="1:17" hidden="1" x14ac:dyDescent="0.25">
      <c r="A19366" t="s">
        <v>75476</v>
      </c>
      <c r="B19366" t="s">
        <v>75477</v>
      </c>
      <c r="C19366" s="1" t="str">
        <f t="shared" si="2781"/>
        <v>21:0827</v>
      </c>
      <c r="D19366" s="1" t="str">
        <f t="shared" si="2782"/>
        <v>21:0229</v>
      </c>
      <c r="E19366" t="s">
        <v>75478</v>
      </c>
      <c r="F19366" t="s">
        <v>75479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11675</v>
      </c>
      <c r="N19366">
        <v>99</v>
      </c>
      <c r="O19366" t="s">
        <v>21</v>
      </c>
      <c r="P19366" t="s">
        <v>45</v>
      </c>
      <c r="Q19366" t="s">
        <v>215</v>
      </c>
    </row>
    <row r="19367" spans="1:17" hidden="1" x14ac:dyDescent="0.25">
      <c r="A19367" t="s">
        <v>75480</v>
      </c>
      <c r="B19367" t="s">
        <v>75481</v>
      </c>
      <c r="C19367" s="1" t="str">
        <f t="shared" si="2781"/>
        <v>21:0827</v>
      </c>
      <c r="D19367" s="1" t="str">
        <f t="shared" si="2782"/>
        <v>21:0229</v>
      </c>
      <c r="E19367" t="s">
        <v>75482</v>
      </c>
      <c r="F19367" t="s">
        <v>75483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11689</v>
      </c>
      <c r="N19367">
        <v>100</v>
      </c>
      <c r="O19367" t="s">
        <v>21</v>
      </c>
      <c r="P19367" t="s">
        <v>45</v>
      </c>
      <c r="Q19367" t="s">
        <v>149</v>
      </c>
    </row>
    <row r="19368" spans="1:17" hidden="1" x14ac:dyDescent="0.25">
      <c r="A19368" t="s">
        <v>75484</v>
      </c>
      <c r="B19368" t="s">
        <v>75485</v>
      </c>
      <c r="C19368" s="1" t="str">
        <f t="shared" si="2781"/>
        <v>21:0827</v>
      </c>
      <c r="D19368" s="1" t="str">
        <f t="shared" si="2782"/>
        <v>21:0229</v>
      </c>
      <c r="E19368" t="s">
        <v>75486</v>
      </c>
      <c r="F19368" t="s">
        <v>75487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11694</v>
      </c>
      <c r="N19368">
        <v>101</v>
      </c>
      <c r="O19368" t="s">
        <v>21</v>
      </c>
      <c r="P19368" t="s">
        <v>45</v>
      </c>
      <c r="Q19368" t="s">
        <v>93</v>
      </c>
    </row>
    <row r="19369" spans="1:17" hidden="1" x14ac:dyDescent="0.25">
      <c r="A19369" t="s">
        <v>75488</v>
      </c>
      <c r="B19369" t="s">
        <v>75489</v>
      </c>
      <c r="C19369" s="1" t="str">
        <f t="shared" si="2781"/>
        <v>21:0827</v>
      </c>
      <c r="D19369" s="1" t="str">
        <f t="shared" si="2782"/>
        <v>21:0229</v>
      </c>
      <c r="E19369" t="s">
        <v>75490</v>
      </c>
      <c r="F19369" t="s">
        <v>75491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11700</v>
      </c>
      <c r="N19369">
        <v>102</v>
      </c>
      <c r="O19369" t="s">
        <v>21</v>
      </c>
      <c r="P19369" t="s">
        <v>45</v>
      </c>
      <c r="Q19369" t="s">
        <v>215</v>
      </c>
    </row>
    <row r="19370" spans="1:17" hidden="1" x14ac:dyDescent="0.25">
      <c r="A19370" t="s">
        <v>75492</v>
      </c>
      <c r="B19370" t="s">
        <v>75493</v>
      </c>
      <c r="C19370" s="1" t="str">
        <f t="shared" si="2781"/>
        <v>21:0827</v>
      </c>
      <c r="D19370" s="1" t="str">
        <f t="shared" si="2782"/>
        <v>21:0229</v>
      </c>
      <c r="E19370" t="s">
        <v>75494</v>
      </c>
      <c r="F19370" t="s">
        <v>75495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11710</v>
      </c>
      <c r="N19370">
        <v>103</v>
      </c>
      <c r="O19370" t="s">
        <v>21</v>
      </c>
      <c r="P19370" t="s">
        <v>45</v>
      </c>
      <c r="Q19370" t="s">
        <v>149</v>
      </c>
    </row>
    <row r="19371" spans="1:17" hidden="1" x14ac:dyDescent="0.25">
      <c r="A19371" t="s">
        <v>75496</v>
      </c>
      <c r="B19371" t="s">
        <v>75497</v>
      </c>
      <c r="C19371" s="1" t="str">
        <f t="shared" si="2781"/>
        <v>21:0827</v>
      </c>
      <c r="D19371" s="1" t="str">
        <f t="shared" si="2782"/>
        <v>21:0229</v>
      </c>
      <c r="E19371" t="s">
        <v>75498</v>
      </c>
      <c r="F19371" t="s">
        <v>75499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11715</v>
      </c>
      <c r="N19371">
        <v>104</v>
      </c>
      <c r="O19371" t="s">
        <v>21</v>
      </c>
      <c r="P19371" t="s">
        <v>87</v>
      </c>
      <c r="Q19371" t="s">
        <v>189</v>
      </c>
    </row>
    <row r="19372" spans="1:17" hidden="1" x14ac:dyDescent="0.25">
      <c r="A19372" t="s">
        <v>75500</v>
      </c>
      <c r="B19372" t="s">
        <v>75501</v>
      </c>
      <c r="C19372" s="1" t="str">
        <f t="shared" si="2781"/>
        <v>21:0827</v>
      </c>
      <c r="D19372" s="1" t="str">
        <f t="shared" si="2782"/>
        <v>21:0229</v>
      </c>
      <c r="E19372" t="s">
        <v>75502</v>
      </c>
      <c r="F19372" t="s">
        <v>75503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11720</v>
      </c>
      <c r="N19372">
        <v>105</v>
      </c>
      <c r="O19372" t="s">
        <v>21</v>
      </c>
      <c r="P19372" t="s">
        <v>45</v>
      </c>
      <c r="Q19372" t="s">
        <v>52</v>
      </c>
    </row>
    <row r="19373" spans="1:17" hidden="1" x14ac:dyDescent="0.25">
      <c r="A19373" t="s">
        <v>75504</v>
      </c>
      <c r="B19373" t="s">
        <v>75505</v>
      </c>
      <c r="C19373" s="1" t="str">
        <f t="shared" si="2781"/>
        <v>21:0827</v>
      </c>
      <c r="D19373" s="1" t="str">
        <f t="shared" si="2782"/>
        <v>21:0229</v>
      </c>
      <c r="E19373" t="s">
        <v>75506</v>
      </c>
      <c r="F19373" t="s">
        <v>75507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11725</v>
      </c>
      <c r="N19373">
        <v>106</v>
      </c>
      <c r="O19373" t="s">
        <v>21</v>
      </c>
      <c r="P19373" t="s">
        <v>87</v>
      </c>
      <c r="Q19373" t="s">
        <v>52</v>
      </c>
    </row>
    <row r="19374" spans="1:17" hidden="1" x14ac:dyDescent="0.25">
      <c r="A19374" t="s">
        <v>75508</v>
      </c>
      <c r="B19374" t="s">
        <v>75509</v>
      </c>
      <c r="C19374" s="1" t="str">
        <f t="shared" si="2781"/>
        <v>21:0827</v>
      </c>
      <c r="D19374" s="1" t="str">
        <f t="shared" si="2782"/>
        <v>21:0229</v>
      </c>
      <c r="E19374" t="s">
        <v>75510</v>
      </c>
      <c r="F19374" t="s">
        <v>75511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11730</v>
      </c>
      <c r="N19374">
        <v>107</v>
      </c>
      <c r="O19374" t="s">
        <v>21</v>
      </c>
      <c r="P19374" t="s">
        <v>87</v>
      </c>
      <c r="Q19374" t="s">
        <v>52</v>
      </c>
    </row>
    <row r="19375" spans="1:17" hidden="1" x14ac:dyDescent="0.25">
      <c r="A19375" t="s">
        <v>75512</v>
      </c>
      <c r="B19375" t="s">
        <v>75513</v>
      </c>
      <c r="C19375" s="1" t="str">
        <f t="shared" si="2781"/>
        <v>21:0827</v>
      </c>
      <c r="D19375" s="1" t="str">
        <f t="shared" si="2782"/>
        <v>21:0229</v>
      </c>
      <c r="E19375" t="s">
        <v>75514</v>
      </c>
      <c r="F19375" t="s">
        <v>75515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12803</v>
      </c>
      <c r="N19375">
        <v>108</v>
      </c>
      <c r="O19375" t="s">
        <v>21</v>
      </c>
      <c r="P19375" t="s">
        <v>87</v>
      </c>
      <c r="Q19375" t="s">
        <v>93</v>
      </c>
    </row>
    <row r="19376" spans="1:17" hidden="1" x14ac:dyDescent="0.25">
      <c r="A19376" t="s">
        <v>75516</v>
      </c>
      <c r="B19376" t="s">
        <v>75517</v>
      </c>
      <c r="C19376" s="1" t="str">
        <f t="shared" si="2781"/>
        <v>21:0827</v>
      </c>
      <c r="D19376" s="1" t="str">
        <f t="shared" si="2782"/>
        <v>21:0229</v>
      </c>
      <c r="E19376" t="s">
        <v>75518</v>
      </c>
      <c r="F19376" t="s">
        <v>75519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11641</v>
      </c>
      <c r="N19376">
        <v>109</v>
      </c>
      <c r="O19376" t="s">
        <v>21</v>
      </c>
      <c r="P19376" t="s">
        <v>87</v>
      </c>
      <c r="Q19376" t="s">
        <v>171</v>
      </c>
    </row>
    <row r="19377" spans="1:17" hidden="1" x14ac:dyDescent="0.25">
      <c r="A19377" t="s">
        <v>75520</v>
      </c>
      <c r="B19377" t="s">
        <v>75521</v>
      </c>
      <c r="C19377" s="1" t="str">
        <f t="shared" si="2781"/>
        <v>21:0827</v>
      </c>
      <c r="D19377" s="1" t="str">
        <f t="shared" si="2782"/>
        <v>21:0229</v>
      </c>
      <c r="E19377" t="s">
        <v>75522</v>
      </c>
      <c r="F19377" t="s">
        <v>75523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11684</v>
      </c>
      <c r="N19377">
        <v>110</v>
      </c>
      <c r="O19377" t="s">
        <v>21</v>
      </c>
      <c r="P19377" t="s">
        <v>87</v>
      </c>
      <c r="Q19377" t="s">
        <v>171</v>
      </c>
    </row>
    <row r="19378" spans="1:17" hidden="1" x14ac:dyDescent="0.25">
      <c r="A19378" t="s">
        <v>75524</v>
      </c>
      <c r="B19378" t="s">
        <v>75525</v>
      </c>
      <c r="C19378" s="1" t="str">
        <f t="shared" si="2781"/>
        <v>21:0827</v>
      </c>
      <c r="D19378" s="1" t="str">
        <f t="shared" si="2782"/>
        <v>21:0229</v>
      </c>
      <c r="E19378" t="s">
        <v>75522</v>
      </c>
      <c r="F19378" t="s">
        <v>75526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11680</v>
      </c>
      <c r="N19378">
        <v>111</v>
      </c>
      <c r="O19378" t="s">
        <v>21</v>
      </c>
      <c r="P19378" t="s">
        <v>87</v>
      </c>
      <c r="Q19378" t="s">
        <v>171</v>
      </c>
    </row>
    <row r="19379" spans="1:17" hidden="1" x14ac:dyDescent="0.25">
      <c r="A19379" t="s">
        <v>75527</v>
      </c>
      <c r="B19379" t="s">
        <v>75528</v>
      </c>
      <c r="C19379" s="1" t="str">
        <f t="shared" si="2781"/>
        <v>21:0827</v>
      </c>
      <c r="D19379" s="1" t="str">
        <f t="shared" si="2782"/>
        <v>21:0229</v>
      </c>
      <c r="E19379" t="s">
        <v>75529</v>
      </c>
      <c r="F19379" t="s">
        <v>75530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11646</v>
      </c>
      <c r="N19379">
        <v>112</v>
      </c>
      <c r="O19379" t="s">
        <v>21</v>
      </c>
      <c r="P19379" t="s">
        <v>87</v>
      </c>
      <c r="Q19379" t="s">
        <v>2366</v>
      </c>
    </row>
    <row r="19380" spans="1:17" hidden="1" x14ac:dyDescent="0.25">
      <c r="A19380" t="s">
        <v>75531</v>
      </c>
      <c r="B19380" t="s">
        <v>75532</v>
      </c>
      <c r="C19380" s="1" t="str">
        <f t="shared" si="2781"/>
        <v>21:0827</v>
      </c>
      <c r="D19380" s="1" t="str">
        <f t="shared" si="2782"/>
        <v>21:0229</v>
      </c>
      <c r="E19380" t="s">
        <v>75533</v>
      </c>
      <c r="F19380" t="s">
        <v>75534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11651</v>
      </c>
      <c r="N19380">
        <v>113</v>
      </c>
      <c r="O19380" t="s">
        <v>21</v>
      </c>
      <c r="P19380" t="s">
        <v>87</v>
      </c>
      <c r="Q19380" t="s">
        <v>143</v>
      </c>
    </row>
    <row r="19381" spans="1:17" hidden="1" x14ac:dyDescent="0.25">
      <c r="A19381" t="s">
        <v>75535</v>
      </c>
      <c r="B19381" t="s">
        <v>75536</v>
      </c>
      <c r="C19381" s="1" t="str">
        <f t="shared" si="2781"/>
        <v>21:0827</v>
      </c>
      <c r="D19381" s="1" t="str">
        <f t="shared" si="2782"/>
        <v>21:0229</v>
      </c>
      <c r="E19381" t="s">
        <v>75537</v>
      </c>
      <c r="F19381" t="s">
        <v>75538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11660</v>
      </c>
      <c r="N19381">
        <v>114</v>
      </c>
      <c r="O19381" t="s">
        <v>21</v>
      </c>
      <c r="P19381" t="s">
        <v>87</v>
      </c>
      <c r="Q19381" t="s">
        <v>149</v>
      </c>
    </row>
    <row r="19382" spans="1:17" hidden="1" x14ac:dyDescent="0.25">
      <c r="A19382" t="s">
        <v>75539</v>
      </c>
      <c r="B19382" t="s">
        <v>75540</v>
      </c>
      <c r="C19382" s="1" t="str">
        <f t="shared" si="2781"/>
        <v>21:0827</v>
      </c>
      <c r="D19382" s="1" t="str">
        <f t="shared" si="2782"/>
        <v>21:0229</v>
      </c>
      <c r="E19382" t="s">
        <v>75541</v>
      </c>
      <c r="F19382" t="s">
        <v>75542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11665</v>
      </c>
      <c r="N19382">
        <v>115</v>
      </c>
      <c r="O19382" t="s">
        <v>21</v>
      </c>
      <c r="P19382" t="s">
        <v>87</v>
      </c>
      <c r="Q19382" t="s">
        <v>189</v>
      </c>
    </row>
    <row r="19383" spans="1:17" hidden="1" x14ac:dyDescent="0.25">
      <c r="A19383" t="s">
        <v>75543</v>
      </c>
      <c r="B19383" t="s">
        <v>75544</v>
      </c>
      <c r="C19383" s="1" t="str">
        <f t="shared" si="2781"/>
        <v>21:0827</v>
      </c>
      <c r="D19383" s="1" t="str">
        <f t="shared" si="2782"/>
        <v>21:0229</v>
      </c>
      <c r="E19383" t="s">
        <v>75545</v>
      </c>
      <c r="F19383" t="s">
        <v>75546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11670</v>
      </c>
      <c r="N19383">
        <v>116</v>
      </c>
      <c r="O19383" t="s">
        <v>21</v>
      </c>
      <c r="P19383" t="s">
        <v>87</v>
      </c>
      <c r="Q19383" t="s">
        <v>189</v>
      </c>
    </row>
    <row r="19384" spans="1:17" hidden="1" x14ac:dyDescent="0.25">
      <c r="A19384" t="s">
        <v>75547</v>
      </c>
      <c r="B19384" t="s">
        <v>75548</v>
      </c>
      <c r="C19384" s="1" t="str">
        <f t="shared" si="2781"/>
        <v>21:0827</v>
      </c>
      <c r="D19384" s="1" t="str">
        <f t="shared" si="2782"/>
        <v>21:0229</v>
      </c>
      <c r="E19384" t="s">
        <v>75549</v>
      </c>
      <c r="F19384" t="s">
        <v>75550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11675</v>
      </c>
      <c r="N19384">
        <v>117</v>
      </c>
      <c r="O19384" t="s">
        <v>21</v>
      </c>
      <c r="P19384" t="s">
        <v>87</v>
      </c>
      <c r="Q19384" t="s">
        <v>215</v>
      </c>
    </row>
    <row r="19385" spans="1:17" hidden="1" x14ac:dyDescent="0.25">
      <c r="A19385" t="s">
        <v>75551</v>
      </c>
      <c r="B19385" t="s">
        <v>75552</v>
      </c>
      <c r="C19385" s="1" t="str">
        <f t="shared" si="2781"/>
        <v>21:0827</v>
      </c>
      <c r="D19385" s="1" t="str">
        <f t="shared" si="2782"/>
        <v>21:0229</v>
      </c>
      <c r="E19385" t="s">
        <v>75553</v>
      </c>
      <c r="F19385" t="s">
        <v>75554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HYPERLINK("http://geochem.nrcan.gc.ca/cdogs/content/kwd/kwd080007_e.htm", "Untreated Water")</f>
        <v>Untreated Water</v>
      </c>
      <c r="L19385">
        <v>7</v>
      </c>
      <c r="M19385" t="s">
        <v>11689</v>
      </c>
      <c r="N19385">
        <v>118</v>
      </c>
      <c r="O19385" t="s">
        <v>21</v>
      </c>
      <c r="P19385" t="s">
        <v>87</v>
      </c>
      <c r="Q19385" t="s">
        <v>189</v>
      </c>
    </row>
    <row r="19386" spans="1:17" hidden="1" x14ac:dyDescent="0.25">
      <c r="A19386" t="s">
        <v>75555</v>
      </c>
      <c r="B19386" t="s">
        <v>75556</v>
      </c>
      <c r="C19386" s="1" t="str">
        <f t="shared" si="2781"/>
        <v>21:0827</v>
      </c>
      <c r="D19386" s="1" t="str">
        <f t="shared" si="2782"/>
        <v>21:0229</v>
      </c>
      <c r="E19386" t="s">
        <v>75557</v>
      </c>
      <c r="F19386" t="s">
        <v>75558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11694</v>
      </c>
      <c r="N19386">
        <v>119</v>
      </c>
      <c r="O19386" t="s">
        <v>21</v>
      </c>
      <c r="P19386" t="s">
        <v>87</v>
      </c>
      <c r="Q19386" t="s">
        <v>171</v>
      </c>
    </row>
    <row r="19387" spans="1:17" hidden="1" x14ac:dyDescent="0.25">
      <c r="A19387" t="s">
        <v>75559</v>
      </c>
      <c r="B19387" t="s">
        <v>75560</v>
      </c>
      <c r="C19387" s="1" t="str">
        <f t="shared" si="2781"/>
        <v>21:0827</v>
      </c>
      <c r="D19387" s="1" t="str">
        <f t="shared" si="2782"/>
        <v>21:0229</v>
      </c>
      <c r="E19387" t="s">
        <v>75561</v>
      </c>
      <c r="F19387" t="s">
        <v>75562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11700</v>
      </c>
      <c r="N19387">
        <v>120</v>
      </c>
      <c r="O19387" t="s">
        <v>21</v>
      </c>
      <c r="P19387" t="s">
        <v>87</v>
      </c>
      <c r="Q19387" t="s">
        <v>171</v>
      </c>
    </row>
    <row r="19388" spans="1:17" hidden="1" x14ac:dyDescent="0.25">
      <c r="A19388" t="s">
        <v>75563</v>
      </c>
      <c r="B19388" t="s">
        <v>75564</v>
      </c>
      <c r="C19388" s="1" t="str">
        <f t="shared" si="2781"/>
        <v>21:0827</v>
      </c>
      <c r="D19388" s="1" t="str">
        <f t="shared" si="2782"/>
        <v>21:0229</v>
      </c>
      <c r="E19388" t="s">
        <v>75565</v>
      </c>
      <c r="F19388" t="s">
        <v>75566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11710</v>
      </c>
      <c r="N19388">
        <v>121</v>
      </c>
      <c r="O19388" t="s">
        <v>21</v>
      </c>
      <c r="P19388" t="s">
        <v>87</v>
      </c>
      <c r="Q19388" t="s">
        <v>2366</v>
      </c>
    </row>
    <row r="19389" spans="1:17" hidden="1" x14ac:dyDescent="0.25">
      <c r="A19389" t="s">
        <v>75567</v>
      </c>
      <c r="B19389" t="s">
        <v>75568</v>
      </c>
      <c r="C19389" s="1" t="str">
        <f t="shared" si="2781"/>
        <v>21:0827</v>
      </c>
      <c r="D19389" s="1" t="str">
        <f t="shared" si="2782"/>
        <v>21:0229</v>
      </c>
      <c r="E19389" t="s">
        <v>75569</v>
      </c>
      <c r="F19389" t="s">
        <v>75570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11715</v>
      </c>
      <c r="N19389">
        <v>122</v>
      </c>
      <c r="O19389" t="s">
        <v>21</v>
      </c>
      <c r="P19389" t="s">
        <v>87</v>
      </c>
      <c r="Q19389" t="s">
        <v>2948</v>
      </c>
    </row>
    <row r="19390" spans="1:17" hidden="1" x14ac:dyDescent="0.25">
      <c r="A19390" t="s">
        <v>75571</v>
      </c>
      <c r="B19390" t="s">
        <v>75572</v>
      </c>
      <c r="C19390" s="1" t="str">
        <f t="shared" si="2781"/>
        <v>21:0827</v>
      </c>
      <c r="D19390" s="1" t="str">
        <f t="shared" si="2782"/>
        <v>21:0229</v>
      </c>
      <c r="E19390" t="s">
        <v>75573</v>
      </c>
      <c r="F19390" t="s">
        <v>75574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11720</v>
      </c>
      <c r="N19390">
        <v>123</v>
      </c>
      <c r="O19390" t="s">
        <v>21</v>
      </c>
      <c r="P19390" t="s">
        <v>87</v>
      </c>
      <c r="Q19390" t="s">
        <v>143</v>
      </c>
    </row>
    <row r="19391" spans="1:17" hidden="1" x14ac:dyDescent="0.25">
      <c r="A19391" t="s">
        <v>75575</v>
      </c>
      <c r="B19391" t="s">
        <v>75576</v>
      </c>
      <c r="C19391" s="1" t="str">
        <f t="shared" si="2781"/>
        <v>21:0827</v>
      </c>
      <c r="D19391" s="1" t="str">
        <f t="shared" si="2782"/>
        <v>21:0229</v>
      </c>
      <c r="E19391" t="s">
        <v>75577</v>
      </c>
      <c r="F19391" t="s">
        <v>75578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11725</v>
      </c>
      <c r="N19391">
        <v>124</v>
      </c>
      <c r="O19391" t="s">
        <v>21</v>
      </c>
      <c r="P19391" t="s">
        <v>87</v>
      </c>
      <c r="Q19391" t="s">
        <v>88</v>
      </c>
    </row>
    <row r="19392" spans="1:17" hidden="1" x14ac:dyDescent="0.25">
      <c r="A19392" t="s">
        <v>75579</v>
      </c>
      <c r="B19392" t="s">
        <v>75580</v>
      </c>
      <c r="C19392" s="1" t="str">
        <f t="shared" si="2781"/>
        <v>21:0827</v>
      </c>
      <c r="D19392" s="1" t="str">
        <f t="shared" si="2782"/>
        <v>21:0229</v>
      </c>
      <c r="E19392" t="s">
        <v>75581</v>
      </c>
      <c r="F19392" t="s">
        <v>75582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11730</v>
      </c>
      <c r="N19392">
        <v>125</v>
      </c>
      <c r="O19392" t="s">
        <v>21</v>
      </c>
      <c r="P19392" t="s">
        <v>87</v>
      </c>
      <c r="Q19392" t="s">
        <v>52</v>
      </c>
    </row>
    <row r="19393" spans="1:17" hidden="1" x14ac:dyDescent="0.25">
      <c r="A19393" t="s">
        <v>75583</v>
      </c>
      <c r="B19393" t="s">
        <v>75584</v>
      </c>
      <c r="C19393" s="1" t="str">
        <f t="shared" si="2781"/>
        <v>21:0827</v>
      </c>
      <c r="D19393" s="1" t="str">
        <f t="shared" si="2782"/>
        <v>21:0229</v>
      </c>
      <c r="E19393" t="s">
        <v>75585</v>
      </c>
      <c r="F19393" t="s">
        <v>75586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12803</v>
      </c>
      <c r="N19393">
        <v>126</v>
      </c>
      <c r="O19393" t="s">
        <v>21</v>
      </c>
      <c r="P19393" t="s">
        <v>45</v>
      </c>
      <c r="Q19393" t="s">
        <v>88</v>
      </c>
    </row>
    <row r="19394" spans="1:17" hidden="1" x14ac:dyDescent="0.25">
      <c r="A19394" t="s">
        <v>75587</v>
      </c>
      <c r="B19394" t="s">
        <v>75588</v>
      </c>
      <c r="C19394" s="1" t="str">
        <f t="shared" si="2781"/>
        <v>21:0827</v>
      </c>
      <c r="D19394" s="1" t="str">
        <f t="shared" si="2782"/>
        <v>21:0229</v>
      </c>
      <c r="E19394" t="s">
        <v>75589</v>
      </c>
      <c r="F19394" t="s">
        <v>75590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11641</v>
      </c>
      <c r="N19394">
        <v>127</v>
      </c>
      <c r="O19394" t="s">
        <v>21</v>
      </c>
      <c r="P19394" t="s">
        <v>45</v>
      </c>
      <c r="Q19394" t="s">
        <v>88</v>
      </c>
    </row>
    <row r="19395" spans="1:17" hidden="1" x14ac:dyDescent="0.25">
      <c r="A19395" t="s">
        <v>75591</v>
      </c>
      <c r="B19395" t="s">
        <v>75592</v>
      </c>
      <c r="C19395" s="1" t="str">
        <f t="shared" si="2781"/>
        <v>21:0827</v>
      </c>
      <c r="D19395" s="1" t="str">
        <f t="shared" si="2782"/>
        <v>21:0229</v>
      </c>
      <c r="E19395" t="s">
        <v>75593</v>
      </c>
      <c r="F19395" t="s">
        <v>75594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11646</v>
      </c>
      <c r="N19395">
        <v>128</v>
      </c>
      <c r="O19395" t="s">
        <v>21</v>
      </c>
      <c r="P19395" t="s">
        <v>45</v>
      </c>
      <c r="Q19395" t="s">
        <v>189</v>
      </c>
    </row>
    <row r="19396" spans="1:17" hidden="1" x14ac:dyDescent="0.25">
      <c r="A19396" t="s">
        <v>75595</v>
      </c>
      <c r="B19396" t="s">
        <v>75596</v>
      </c>
      <c r="C19396" s="1" t="str">
        <f t="shared" ref="C19396:C19459" si="2785">HYPERLINK("http://geochem.nrcan.gc.ca/cdogs/content/bdl/bdl210827_e.htm", "21:0827")</f>
        <v>21:0827</v>
      </c>
      <c r="D19396" s="1" t="str">
        <f t="shared" ref="D19396:D19459" si="2786">HYPERLINK("http://geochem.nrcan.gc.ca/cdogs/content/svy/svy210229_e.htm", "21:0229")</f>
        <v>21:0229</v>
      </c>
      <c r="E19396" t="s">
        <v>75597</v>
      </c>
      <c r="F19396" t="s">
        <v>75598</v>
      </c>
      <c r="H19396">
        <v>54.461160399999997</v>
      </c>
      <c r="I19396">
        <v>-60.6226275</v>
      </c>
      <c r="J19396" s="1" t="str">
        <f t="shared" ref="J19396:J19459" si="2787">HYPERLINK("http://geochem.nrcan.gc.ca/cdogs/content/kwd/kwd020016_e.htm",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11651</v>
      </c>
      <c r="N19396">
        <v>129</v>
      </c>
      <c r="O19396" t="s">
        <v>21</v>
      </c>
      <c r="P19396" t="s">
        <v>45</v>
      </c>
      <c r="Q19396" t="s">
        <v>88</v>
      </c>
    </row>
    <row r="19397" spans="1:17" hidden="1" x14ac:dyDescent="0.25">
      <c r="A19397" t="s">
        <v>75599</v>
      </c>
      <c r="B19397" t="s">
        <v>75600</v>
      </c>
      <c r="C19397" s="1" t="str">
        <f t="shared" si="2785"/>
        <v>21:0827</v>
      </c>
      <c r="D19397" s="1" t="str">
        <f t="shared" si="2786"/>
        <v>21:0229</v>
      </c>
      <c r="E19397" t="s">
        <v>75601</v>
      </c>
      <c r="F19397" t="s">
        <v>75602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11660</v>
      </c>
      <c r="N19397">
        <v>130</v>
      </c>
      <c r="O19397" t="s">
        <v>21</v>
      </c>
      <c r="P19397" t="s">
        <v>45</v>
      </c>
      <c r="Q19397" t="s">
        <v>8961</v>
      </c>
    </row>
    <row r="19398" spans="1:17" hidden="1" x14ac:dyDescent="0.25">
      <c r="A19398" t="s">
        <v>75603</v>
      </c>
      <c r="B19398" t="s">
        <v>75604</v>
      </c>
      <c r="C19398" s="1" t="str">
        <f t="shared" si="2785"/>
        <v>21:0827</v>
      </c>
      <c r="D19398" s="1" t="str">
        <f t="shared" si="2786"/>
        <v>21:0229</v>
      </c>
      <c r="E19398" t="s">
        <v>75605</v>
      </c>
      <c r="F19398" t="s">
        <v>75606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11665</v>
      </c>
      <c r="N19398">
        <v>131</v>
      </c>
      <c r="O19398" t="s">
        <v>21</v>
      </c>
      <c r="P19398" t="s">
        <v>87</v>
      </c>
      <c r="Q19398" t="s">
        <v>143</v>
      </c>
    </row>
    <row r="19399" spans="1:17" hidden="1" x14ac:dyDescent="0.25">
      <c r="A19399" t="s">
        <v>75607</v>
      </c>
      <c r="B19399" t="s">
        <v>75608</v>
      </c>
      <c r="C19399" s="1" t="str">
        <f t="shared" si="2785"/>
        <v>21:0827</v>
      </c>
      <c r="D19399" s="1" t="str">
        <f t="shared" si="2786"/>
        <v>21:0229</v>
      </c>
      <c r="E19399" t="s">
        <v>75609</v>
      </c>
      <c r="F19399" t="s">
        <v>75610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11670</v>
      </c>
      <c r="N19399">
        <v>132</v>
      </c>
      <c r="O19399" t="s">
        <v>21</v>
      </c>
      <c r="P19399" t="s">
        <v>87</v>
      </c>
      <c r="Q19399" t="s">
        <v>2948</v>
      </c>
    </row>
    <row r="19400" spans="1:17" hidden="1" x14ac:dyDescent="0.25">
      <c r="A19400" t="s">
        <v>75611</v>
      </c>
      <c r="B19400" t="s">
        <v>75612</v>
      </c>
      <c r="C19400" s="1" t="str">
        <f t="shared" si="2785"/>
        <v>21:0827</v>
      </c>
      <c r="D19400" s="1" t="str">
        <f t="shared" si="2786"/>
        <v>21:0229</v>
      </c>
      <c r="E19400" t="s">
        <v>75613</v>
      </c>
      <c r="F19400" t="s">
        <v>75614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11675</v>
      </c>
      <c r="N19400">
        <v>133</v>
      </c>
      <c r="O19400" t="s">
        <v>21</v>
      </c>
      <c r="P19400" t="s">
        <v>87</v>
      </c>
      <c r="Q19400" t="s">
        <v>143</v>
      </c>
    </row>
    <row r="19401" spans="1:17" hidden="1" x14ac:dyDescent="0.25">
      <c r="A19401" t="s">
        <v>75615</v>
      </c>
      <c r="B19401" t="s">
        <v>75616</v>
      </c>
      <c r="C19401" s="1" t="str">
        <f t="shared" si="2785"/>
        <v>21:0827</v>
      </c>
      <c r="D19401" s="1" t="str">
        <f t="shared" si="2786"/>
        <v>21:0229</v>
      </c>
      <c r="E19401" t="s">
        <v>75617</v>
      </c>
      <c r="F19401" t="s">
        <v>75618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11680</v>
      </c>
      <c r="N19401">
        <v>134</v>
      </c>
      <c r="O19401" t="s">
        <v>551</v>
      </c>
      <c r="P19401" t="s">
        <v>87</v>
      </c>
      <c r="Q19401" t="s">
        <v>189</v>
      </c>
    </row>
    <row r="19402" spans="1:17" hidden="1" x14ac:dyDescent="0.25">
      <c r="A19402" t="s">
        <v>75619</v>
      </c>
      <c r="B19402" t="s">
        <v>75620</v>
      </c>
      <c r="C19402" s="1" t="str">
        <f t="shared" si="2785"/>
        <v>21:0827</v>
      </c>
      <c r="D19402" s="1" t="str">
        <f t="shared" si="2786"/>
        <v>21:0229</v>
      </c>
      <c r="E19402" t="s">
        <v>75617</v>
      </c>
      <c r="F19402" t="s">
        <v>75621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11684</v>
      </c>
      <c r="N19402">
        <v>135</v>
      </c>
      <c r="O19402" t="s">
        <v>158</v>
      </c>
      <c r="P19402" t="s">
        <v>87</v>
      </c>
      <c r="Q19402" t="s">
        <v>52</v>
      </c>
    </row>
    <row r="19403" spans="1:17" hidden="1" x14ac:dyDescent="0.25">
      <c r="A19403" t="s">
        <v>75622</v>
      </c>
      <c r="B19403" t="s">
        <v>75623</v>
      </c>
      <c r="C19403" s="1" t="str">
        <f t="shared" si="2785"/>
        <v>21:0827</v>
      </c>
      <c r="D19403" s="1" t="str">
        <f t="shared" si="2786"/>
        <v>21:0229</v>
      </c>
      <c r="E19403" t="s">
        <v>75624</v>
      </c>
      <c r="F19403" t="s">
        <v>75625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11689</v>
      </c>
      <c r="N19403">
        <v>136</v>
      </c>
      <c r="O19403" t="s">
        <v>21</v>
      </c>
      <c r="P19403" t="s">
        <v>45</v>
      </c>
      <c r="Q19403" t="s">
        <v>71</v>
      </c>
    </row>
    <row r="19404" spans="1:17" hidden="1" x14ac:dyDescent="0.25">
      <c r="A19404" t="s">
        <v>75626</v>
      </c>
      <c r="B19404" t="s">
        <v>75627</v>
      </c>
      <c r="C19404" s="1" t="str">
        <f t="shared" si="2785"/>
        <v>21:0827</v>
      </c>
      <c r="D19404" s="1" t="str">
        <f t="shared" si="2786"/>
        <v>21:0229</v>
      </c>
      <c r="E19404" t="s">
        <v>75628</v>
      </c>
      <c r="F19404" t="s">
        <v>75629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11694</v>
      </c>
      <c r="N19404">
        <v>137</v>
      </c>
      <c r="O19404" t="s">
        <v>108</v>
      </c>
      <c r="P19404" t="s">
        <v>108</v>
      </c>
      <c r="Q19404" t="s">
        <v>108</v>
      </c>
    </row>
    <row r="19405" spans="1:17" hidden="1" x14ac:dyDescent="0.25">
      <c r="A19405" t="s">
        <v>75630</v>
      </c>
      <c r="B19405" t="s">
        <v>75631</v>
      </c>
      <c r="C19405" s="1" t="str">
        <f t="shared" si="2785"/>
        <v>21:0827</v>
      </c>
      <c r="D19405" s="1" t="str">
        <f t="shared" si="2786"/>
        <v>21:0229</v>
      </c>
      <c r="E19405" t="s">
        <v>75632</v>
      </c>
      <c r="F19405" t="s">
        <v>75633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11700</v>
      </c>
      <c r="N19405">
        <v>138</v>
      </c>
      <c r="O19405" t="s">
        <v>21</v>
      </c>
      <c r="P19405" t="s">
        <v>87</v>
      </c>
      <c r="Q19405" t="s">
        <v>52</v>
      </c>
    </row>
    <row r="19406" spans="1:17" hidden="1" x14ac:dyDescent="0.25">
      <c r="A19406" t="s">
        <v>75634</v>
      </c>
      <c r="B19406" t="s">
        <v>75635</v>
      </c>
      <c r="C19406" s="1" t="str">
        <f t="shared" si="2785"/>
        <v>21:0827</v>
      </c>
      <c r="D19406" s="1" t="str">
        <f t="shared" si="2786"/>
        <v>21:0229</v>
      </c>
      <c r="E19406" t="s">
        <v>75636</v>
      </c>
      <c r="F19406" t="s">
        <v>75637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11710</v>
      </c>
      <c r="N19406">
        <v>139</v>
      </c>
      <c r="O19406" t="s">
        <v>21</v>
      </c>
      <c r="P19406" t="s">
        <v>45</v>
      </c>
      <c r="Q19406" t="s">
        <v>2366</v>
      </c>
    </row>
    <row r="19407" spans="1:17" hidden="1" x14ac:dyDescent="0.25">
      <c r="A19407" t="s">
        <v>75638</v>
      </c>
      <c r="B19407" t="s">
        <v>75639</v>
      </c>
      <c r="C19407" s="1" t="str">
        <f t="shared" si="2785"/>
        <v>21:0827</v>
      </c>
      <c r="D19407" s="1" t="str">
        <f t="shared" si="2786"/>
        <v>21:0229</v>
      </c>
      <c r="E19407" t="s">
        <v>75640</v>
      </c>
      <c r="F19407" t="s">
        <v>75641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11715</v>
      </c>
      <c r="N19407">
        <v>140</v>
      </c>
      <c r="O19407" t="s">
        <v>21</v>
      </c>
      <c r="P19407" t="s">
        <v>45</v>
      </c>
      <c r="Q19407" t="s">
        <v>2948</v>
      </c>
    </row>
    <row r="19408" spans="1:17" hidden="1" x14ac:dyDescent="0.25">
      <c r="A19408" t="s">
        <v>75642</v>
      </c>
      <c r="B19408" t="s">
        <v>75643</v>
      </c>
      <c r="C19408" s="1" t="str">
        <f t="shared" si="2785"/>
        <v>21:0827</v>
      </c>
      <c r="D19408" s="1" t="str">
        <f t="shared" si="2786"/>
        <v>21:0229</v>
      </c>
      <c r="E19408" t="s">
        <v>75644</v>
      </c>
      <c r="F19408" t="s">
        <v>75645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11720</v>
      </c>
      <c r="N19408">
        <v>141</v>
      </c>
      <c r="O19408" t="s">
        <v>21</v>
      </c>
      <c r="P19408" t="s">
        <v>45</v>
      </c>
      <c r="Q19408" t="s">
        <v>1528</v>
      </c>
    </row>
    <row r="19409" spans="1:17" hidden="1" x14ac:dyDescent="0.25">
      <c r="A19409" t="s">
        <v>75646</v>
      </c>
      <c r="B19409" t="s">
        <v>75647</v>
      </c>
      <c r="C19409" s="1" t="str">
        <f t="shared" si="2785"/>
        <v>21:0827</v>
      </c>
      <c r="D19409" s="1" t="str">
        <f t="shared" si="2786"/>
        <v>21:0229</v>
      </c>
      <c r="E19409" t="s">
        <v>75648</v>
      </c>
      <c r="F19409" t="s">
        <v>75649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11725</v>
      </c>
      <c r="N19409">
        <v>142</v>
      </c>
      <c r="O19409" t="s">
        <v>21</v>
      </c>
      <c r="P19409" t="s">
        <v>45</v>
      </c>
      <c r="Q19409" t="s">
        <v>2822</v>
      </c>
    </row>
    <row r="19410" spans="1:17" hidden="1" x14ac:dyDescent="0.25">
      <c r="A19410" t="s">
        <v>75650</v>
      </c>
      <c r="B19410" t="s">
        <v>75651</v>
      </c>
      <c r="C19410" s="1" t="str">
        <f t="shared" si="2785"/>
        <v>21:0827</v>
      </c>
      <c r="D19410" s="1" t="str">
        <f t="shared" si="2786"/>
        <v>21:0229</v>
      </c>
      <c r="E19410" t="s">
        <v>75652</v>
      </c>
      <c r="F19410" t="s">
        <v>75653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11730</v>
      </c>
      <c r="N19410">
        <v>143</v>
      </c>
      <c r="O19410" t="s">
        <v>21</v>
      </c>
      <c r="P19410" t="s">
        <v>45</v>
      </c>
      <c r="Q19410" t="s">
        <v>3836</v>
      </c>
    </row>
    <row r="19411" spans="1:17" hidden="1" x14ac:dyDescent="0.25">
      <c r="A19411" t="s">
        <v>75654</v>
      </c>
      <c r="B19411" t="s">
        <v>75655</v>
      </c>
      <c r="C19411" s="1" t="str">
        <f t="shared" si="2785"/>
        <v>21:0827</v>
      </c>
      <c r="D19411" s="1" t="str">
        <f t="shared" si="2786"/>
        <v>21:0229</v>
      </c>
      <c r="E19411" t="s">
        <v>75656</v>
      </c>
      <c r="F19411" t="s">
        <v>75657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12803</v>
      </c>
      <c r="N19411">
        <v>144</v>
      </c>
      <c r="O19411" t="s">
        <v>21</v>
      </c>
      <c r="P19411" t="s">
        <v>45</v>
      </c>
      <c r="Q19411" t="s">
        <v>88</v>
      </c>
    </row>
    <row r="19412" spans="1:17" hidden="1" x14ac:dyDescent="0.25">
      <c r="A19412" t="s">
        <v>75658</v>
      </c>
      <c r="B19412" t="s">
        <v>75659</v>
      </c>
      <c r="C19412" s="1" t="str">
        <f t="shared" si="2785"/>
        <v>21:0827</v>
      </c>
      <c r="D19412" s="1" t="str">
        <f t="shared" si="2786"/>
        <v>21:0229</v>
      </c>
      <c r="E19412" t="s">
        <v>75660</v>
      </c>
      <c r="F19412" t="s">
        <v>75661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11680</v>
      </c>
      <c r="N19412">
        <v>145</v>
      </c>
      <c r="O19412" t="s">
        <v>21</v>
      </c>
      <c r="P19412" t="s">
        <v>356</v>
      </c>
      <c r="Q19412" t="s">
        <v>138</v>
      </c>
    </row>
    <row r="19413" spans="1:17" hidden="1" x14ac:dyDescent="0.25">
      <c r="A19413" t="s">
        <v>75662</v>
      </c>
      <c r="B19413" t="s">
        <v>75663</v>
      </c>
      <c r="C19413" s="1" t="str">
        <f t="shared" si="2785"/>
        <v>21:0827</v>
      </c>
      <c r="D19413" s="1" t="str">
        <f t="shared" si="2786"/>
        <v>21:0229</v>
      </c>
      <c r="E19413" t="s">
        <v>75660</v>
      </c>
      <c r="F19413" t="s">
        <v>75664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11684</v>
      </c>
      <c r="N19413">
        <v>146</v>
      </c>
      <c r="O19413" t="s">
        <v>21</v>
      </c>
      <c r="P19413" t="s">
        <v>356</v>
      </c>
      <c r="Q19413" t="s">
        <v>138</v>
      </c>
    </row>
    <row r="19414" spans="1:17" hidden="1" x14ac:dyDescent="0.25">
      <c r="A19414" t="s">
        <v>75665</v>
      </c>
      <c r="B19414" t="s">
        <v>75666</v>
      </c>
      <c r="C19414" s="1" t="str">
        <f t="shared" si="2785"/>
        <v>21:0827</v>
      </c>
      <c r="D19414" s="1" t="str">
        <f t="shared" si="2786"/>
        <v>21:0229</v>
      </c>
      <c r="E19414" t="s">
        <v>75667</v>
      </c>
      <c r="F19414" t="s">
        <v>75668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11641</v>
      </c>
      <c r="N19414">
        <v>147</v>
      </c>
      <c r="O19414" t="s">
        <v>21</v>
      </c>
      <c r="P19414" t="s">
        <v>45</v>
      </c>
      <c r="Q19414" t="s">
        <v>2822</v>
      </c>
    </row>
    <row r="19415" spans="1:17" hidden="1" x14ac:dyDescent="0.25">
      <c r="A19415" t="s">
        <v>75669</v>
      </c>
      <c r="B19415" t="s">
        <v>75670</v>
      </c>
      <c r="C19415" s="1" t="str">
        <f t="shared" si="2785"/>
        <v>21:0827</v>
      </c>
      <c r="D19415" s="1" t="str">
        <f t="shared" si="2786"/>
        <v>21:0229</v>
      </c>
      <c r="E19415" t="s">
        <v>75671</v>
      </c>
      <c r="F19415" t="s">
        <v>75672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11646</v>
      </c>
      <c r="N19415">
        <v>148</v>
      </c>
      <c r="O19415" t="s">
        <v>244</v>
      </c>
      <c r="P19415" t="s">
        <v>356</v>
      </c>
      <c r="Q19415" t="s">
        <v>2948</v>
      </c>
    </row>
    <row r="19416" spans="1:17" hidden="1" x14ac:dyDescent="0.25">
      <c r="A19416" t="s">
        <v>75673</v>
      </c>
      <c r="B19416" t="s">
        <v>75674</v>
      </c>
      <c r="C19416" s="1" t="str">
        <f t="shared" si="2785"/>
        <v>21:0827</v>
      </c>
      <c r="D19416" s="1" t="str">
        <f t="shared" si="2786"/>
        <v>21:0229</v>
      </c>
      <c r="E19416" t="s">
        <v>75675</v>
      </c>
      <c r="F19416" t="s">
        <v>75676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11651</v>
      </c>
      <c r="N19416">
        <v>149</v>
      </c>
      <c r="O19416" t="s">
        <v>21</v>
      </c>
      <c r="P19416" t="s">
        <v>45</v>
      </c>
      <c r="Q19416" t="s">
        <v>2366</v>
      </c>
    </row>
    <row r="19417" spans="1:17" hidden="1" x14ac:dyDescent="0.25">
      <c r="A19417" t="s">
        <v>75677</v>
      </c>
      <c r="B19417" t="s">
        <v>75678</v>
      </c>
      <c r="C19417" s="1" t="str">
        <f t="shared" si="2785"/>
        <v>21:0827</v>
      </c>
      <c r="D19417" s="1" t="str">
        <f t="shared" si="2786"/>
        <v>21:0229</v>
      </c>
      <c r="E19417" t="s">
        <v>75679</v>
      </c>
      <c r="F19417" t="s">
        <v>75680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11660</v>
      </c>
      <c r="N19417">
        <v>150</v>
      </c>
      <c r="O19417" t="s">
        <v>21</v>
      </c>
      <c r="P19417" t="s">
        <v>356</v>
      </c>
      <c r="Q19417" t="s">
        <v>138</v>
      </c>
    </row>
    <row r="19418" spans="1:17" hidden="1" x14ac:dyDescent="0.25">
      <c r="A19418" t="s">
        <v>75681</v>
      </c>
      <c r="B19418" t="s">
        <v>75682</v>
      </c>
      <c r="C19418" s="1" t="str">
        <f t="shared" si="2785"/>
        <v>21:0827</v>
      </c>
      <c r="D19418" s="1" t="str">
        <f t="shared" si="2786"/>
        <v>21:0229</v>
      </c>
      <c r="E19418" t="s">
        <v>75683</v>
      </c>
      <c r="F19418" t="s">
        <v>75684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11665</v>
      </c>
      <c r="N19418">
        <v>151</v>
      </c>
      <c r="O19418" t="s">
        <v>21</v>
      </c>
      <c r="P19418" t="s">
        <v>356</v>
      </c>
      <c r="Q19418" t="s">
        <v>143</v>
      </c>
    </row>
    <row r="19419" spans="1:17" hidden="1" x14ac:dyDescent="0.25">
      <c r="A19419" t="s">
        <v>75685</v>
      </c>
      <c r="B19419" t="s">
        <v>75686</v>
      </c>
      <c r="C19419" s="1" t="str">
        <f t="shared" si="2785"/>
        <v>21:0827</v>
      </c>
      <c r="D19419" s="1" t="str">
        <f t="shared" si="2786"/>
        <v>21:0229</v>
      </c>
      <c r="E19419" t="s">
        <v>75687</v>
      </c>
      <c r="F19419" t="s">
        <v>75688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11670</v>
      </c>
      <c r="N19419">
        <v>152</v>
      </c>
      <c r="O19419" t="s">
        <v>21</v>
      </c>
      <c r="P19419" t="s">
        <v>356</v>
      </c>
      <c r="Q19419" t="s">
        <v>2366</v>
      </c>
    </row>
    <row r="19420" spans="1:17" hidden="1" x14ac:dyDescent="0.25">
      <c r="A19420" t="s">
        <v>75689</v>
      </c>
      <c r="B19420" t="s">
        <v>75690</v>
      </c>
      <c r="C19420" s="1" t="str">
        <f t="shared" si="2785"/>
        <v>21:0827</v>
      </c>
      <c r="D19420" s="1" t="str">
        <f t="shared" si="2786"/>
        <v>21:0229</v>
      </c>
      <c r="E19420" t="s">
        <v>75691</v>
      </c>
      <c r="F19420" t="s">
        <v>75692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11675</v>
      </c>
      <c r="N19420">
        <v>153</v>
      </c>
      <c r="O19420" t="s">
        <v>21</v>
      </c>
      <c r="P19420" t="s">
        <v>583</v>
      </c>
      <c r="Q19420" t="s">
        <v>138</v>
      </c>
    </row>
    <row r="19421" spans="1:17" hidden="1" x14ac:dyDescent="0.25">
      <c r="A19421" t="s">
        <v>75693</v>
      </c>
      <c r="B19421" t="s">
        <v>75694</v>
      </c>
      <c r="C19421" s="1" t="str">
        <f t="shared" si="2785"/>
        <v>21:0827</v>
      </c>
      <c r="D19421" s="1" t="str">
        <f t="shared" si="2786"/>
        <v>21:0229</v>
      </c>
      <c r="E19421" t="s">
        <v>75695</v>
      </c>
      <c r="F19421" t="s">
        <v>75696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11689</v>
      </c>
      <c r="N19421">
        <v>154</v>
      </c>
      <c r="O19421" t="s">
        <v>21</v>
      </c>
      <c r="P19421" t="s">
        <v>22</v>
      </c>
      <c r="Q19421" t="s">
        <v>3836</v>
      </c>
    </row>
    <row r="19422" spans="1:17" hidden="1" x14ac:dyDescent="0.25">
      <c r="A19422" t="s">
        <v>75697</v>
      </c>
      <c r="B19422" t="s">
        <v>75698</v>
      </c>
      <c r="C19422" s="1" t="str">
        <f t="shared" si="2785"/>
        <v>21:0827</v>
      </c>
      <c r="D19422" s="1" t="str">
        <f t="shared" si="2786"/>
        <v>21:0229</v>
      </c>
      <c r="E19422" t="s">
        <v>75699</v>
      </c>
      <c r="F19422" t="s">
        <v>75700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11694</v>
      </c>
      <c r="N19422">
        <v>155</v>
      </c>
      <c r="O19422" t="s">
        <v>21</v>
      </c>
      <c r="P19422" t="s">
        <v>45</v>
      </c>
      <c r="Q19422" t="s">
        <v>16574</v>
      </c>
    </row>
    <row r="19423" spans="1:17" hidden="1" x14ac:dyDescent="0.25">
      <c r="A19423" t="s">
        <v>75701</v>
      </c>
      <c r="B19423" t="s">
        <v>75702</v>
      </c>
      <c r="C19423" s="1" t="str">
        <f t="shared" si="2785"/>
        <v>21:0827</v>
      </c>
      <c r="D19423" s="1" t="str">
        <f t="shared" si="2786"/>
        <v>21:0229</v>
      </c>
      <c r="E19423" t="s">
        <v>75703</v>
      </c>
      <c r="F19423" t="s">
        <v>75704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11700</v>
      </c>
      <c r="N19423">
        <v>156</v>
      </c>
      <c r="O19423" t="s">
        <v>21</v>
      </c>
      <c r="P19423" t="s">
        <v>356</v>
      </c>
      <c r="Q19423" t="s">
        <v>7328</v>
      </c>
    </row>
    <row r="19424" spans="1:17" hidden="1" x14ac:dyDescent="0.25">
      <c r="A19424" t="s">
        <v>75705</v>
      </c>
      <c r="B19424" t="s">
        <v>75706</v>
      </c>
      <c r="C19424" s="1" t="str">
        <f t="shared" si="2785"/>
        <v>21:0827</v>
      </c>
      <c r="D19424" s="1" t="str">
        <f t="shared" si="2786"/>
        <v>21:0229</v>
      </c>
      <c r="E19424" t="s">
        <v>75707</v>
      </c>
      <c r="F19424" t="s">
        <v>75708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11710</v>
      </c>
      <c r="N19424">
        <v>157</v>
      </c>
      <c r="O19424" t="s">
        <v>21</v>
      </c>
      <c r="P19424" t="s">
        <v>22</v>
      </c>
      <c r="Q19424" t="s">
        <v>2392</v>
      </c>
    </row>
    <row r="19425" spans="1:17" hidden="1" x14ac:dyDescent="0.25">
      <c r="A19425" t="s">
        <v>75709</v>
      </c>
      <c r="B19425" t="s">
        <v>75710</v>
      </c>
      <c r="C19425" s="1" t="str">
        <f t="shared" si="2785"/>
        <v>21:0827</v>
      </c>
      <c r="D19425" s="1" t="str">
        <f t="shared" si="2786"/>
        <v>21:0229</v>
      </c>
      <c r="E19425" t="s">
        <v>75711</v>
      </c>
      <c r="F19425" t="s">
        <v>75712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11715</v>
      </c>
      <c r="N19425">
        <v>158</v>
      </c>
      <c r="O19425" t="s">
        <v>21</v>
      </c>
      <c r="P19425" t="s">
        <v>356</v>
      </c>
      <c r="Q19425" t="s">
        <v>138</v>
      </c>
    </row>
    <row r="19426" spans="1:17" hidden="1" x14ac:dyDescent="0.25">
      <c r="A19426" t="s">
        <v>75713</v>
      </c>
      <c r="B19426" t="s">
        <v>75714</v>
      </c>
      <c r="C19426" s="1" t="str">
        <f t="shared" si="2785"/>
        <v>21:0827</v>
      </c>
      <c r="D19426" s="1" t="str">
        <f t="shared" si="2786"/>
        <v>21:0229</v>
      </c>
      <c r="E19426" t="s">
        <v>75715</v>
      </c>
      <c r="F19426" t="s">
        <v>75716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11720</v>
      </c>
      <c r="N19426">
        <v>159</v>
      </c>
      <c r="O19426" t="s">
        <v>21</v>
      </c>
      <c r="P19426" t="s">
        <v>45</v>
      </c>
      <c r="Q19426" t="s">
        <v>1528</v>
      </c>
    </row>
    <row r="19427" spans="1:17" hidden="1" x14ac:dyDescent="0.25">
      <c r="A19427" t="s">
        <v>75717</v>
      </c>
      <c r="B19427" t="s">
        <v>75718</v>
      </c>
      <c r="C19427" s="1" t="str">
        <f t="shared" si="2785"/>
        <v>21:0827</v>
      </c>
      <c r="D19427" s="1" t="str">
        <f t="shared" si="2786"/>
        <v>21:0229</v>
      </c>
      <c r="E19427" t="s">
        <v>75719</v>
      </c>
      <c r="F19427" t="s">
        <v>75720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11725</v>
      </c>
      <c r="N19427">
        <v>160</v>
      </c>
      <c r="O19427" t="s">
        <v>21</v>
      </c>
      <c r="P19427" t="s">
        <v>45</v>
      </c>
      <c r="Q19427" t="s">
        <v>2948</v>
      </c>
    </row>
    <row r="19428" spans="1:17" hidden="1" x14ac:dyDescent="0.25">
      <c r="A19428" t="s">
        <v>75721</v>
      </c>
      <c r="B19428" t="s">
        <v>75722</v>
      </c>
      <c r="C19428" s="1" t="str">
        <f t="shared" si="2785"/>
        <v>21:0827</v>
      </c>
      <c r="D19428" s="1" t="str">
        <f t="shared" si="2786"/>
        <v>21:0229</v>
      </c>
      <c r="E19428" t="s">
        <v>75723</v>
      </c>
      <c r="F19428" t="s">
        <v>75724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11730</v>
      </c>
      <c r="N19428">
        <v>161</v>
      </c>
      <c r="O19428" t="s">
        <v>21</v>
      </c>
      <c r="P19428" t="s">
        <v>45</v>
      </c>
      <c r="Q19428" t="s">
        <v>2392</v>
      </c>
    </row>
    <row r="19429" spans="1:17" hidden="1" x14ac:dyDescent="0.25">
      <c r="A19429" t="s">
        <v>75725</v>
      </c>
      <c r="B19429" t="s">
        <v>75726</v>
      </c>
      <c r="C19429" s="1" t="str">
        <f t="shared" si="2785"/>
        <v>21:0827</v>
      </c>
      <c r="D19429" s="1" t="str">
        <f t="shared" si="2786"/>
        <v>21:0229</v>
      </c>
      <c r="E19429" t="s">
        <v>75727</v>
      </c>
      <c r="F19429" t="s">
        <v>75728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12803</v>
      </c>
      <c r="N19429">
        <v>162</v>
      </c>
      <c r="O19429" t="s">
        <v>21</v>
      </c>
      <c r="P19429" t="s">
        <v>356</v>
      </c>
      <c r="Q19429" t="s">
        <v>2366</v>
      </c>
    </row>
    <row r="19430" spans="1:17" hidden="1" x14ac:dyDescent="0.25">
      <c r="A19430" t="s">
        <v>75729</v>
      </c>
      <c r="B19430" t="s">
        <v>75730</v>
      </c>
      <c r="C19430" s="1" t="str">
        <f t="shared" si="2785"/>
        <v>21:0827</v>
      </c>
      <c r="D19430" s="1" t="str">
        <f t="shared" si="2786"/>
        <v>21:0229</v>
      </c>
      <c r="E19430" t="s">
        <v>75731</v>
      </c>
      <c r="F19430" t="s">
        <v>75732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11680</v>
      </c>
      <c r="N19430">
        <v>163</v>
      </c>
      <c r="O19430" t="s">
        <v>21</v>
      </c>
      <c r="P19430" t="s">
        <v>356</v>
      </c>
      <c r="Q19430" t="s">
        <v>1528</v>
      </c>
    </row>
    <row r="19431" spans="1:17" hidden="1" x14ac:dyDescent="0.25">
      <c r="A19431" t="s">
        <v>75733</v>
      </c>
      <c r="B19431" t="s">
        <v>75734</v>
      </c>
      <c r="C19431" s="1" t="str">
        <f t="shared" si="2785"/>
        <v>21:0827</v>
      </c>
      <c r="D19431" s="1" t="str">
        <f t="shared" si="2786"/>
        <v>21:0229</v>
      </c>
      <c r="E19431" t="s">
        <v>75731</v>
      </c>
      <c r="F19431" t="s">
        <v>75735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11684</v>
      </c>
      <c r="N19431">
        <v>164</v>
      </c>
      <c r="O19431" t="s">
        <v>21</v>
      </c>
      <c r="P19431" t="s">
        <v>356</v>
      </c>
      <c r="Q19431" t="s">
        <v>1528</v>
      </c>
    </row>
    <row r="19432" spans="1:17" hidden="1" x14ac:dyDescent="0.25">
      <c r="A19432" t="s">
        <v>75736</v>
      </c>
      <c r="B19432" t="s">
        <v>75737</v>
      </c>
      <c r="C19432" s="1" t="str">
        <f t="shared" si="2785"/>
        <v>21:0827</v>
      </c>
      <c r="D19432" s="1" t="str">
        <f t="shared" si="2786"/>
        <v>21:0229</v>
      </c>
      <c r="E19432" t="s">
        <v>75738</v>
      </c>
      <c r="F19432" t="s">
        <v>75739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11641</v>
      </c>
      <c r="N19432">
        <v>165</v>
      </c>
      <c r="O19432" t="s">
        <v>21</v>
      </c>
      <c r="P19432" t="s">
        <v>22</v>
      </c>
      <c r="Q19432" t="s">
        <v>1528</v>
      </c>
    </row>
    <row r="19433" spans="1:17" hidden="1" x14ac:dyDescent="0.25">
      <c r="A19433" t="s">
        <v>75740</v>
      </c>
      <c r="B19433" t="s">
        <v>75741</v>
      </c>
      <c r="C19433" s="1" t="str">
        <f t="shared" si="2785"/>
        <v>21:0827</v>
      </c>
      <c r="D19433" s="1" t="str">
        <f t="shared" si="2786"/>
        <v>21:0229</v>
      </c>
      <c r="E19433" t="s">
        <v>75742</v>
      </c>
      <c r="F19433" t="s">
        <v>75743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11646</v>
      </c>
      <c r="N19433">
        <v>166</v>
      </c>
      <c r="O19433" t="s">
        <v>21</v>
      </c>
      <c r="P19433" t="s">
        <v>22</v>
      </c>
      <c r="Q19433" t="s">
        <v>52</v>
      </c>
    </row>
    <row r="19434" spans="1:17" hidden="1" x14ac:dyDescent="0.25">
      <c r="A19434" t="s">
        <v>75744</v>
      </c>
      <c r="B19434" t="s">
        <v>75745</v>
      </c>
      <c r="C19434" s="1" t="str">
        <f t="shared" si="2785"/>
        <v>21:0827</v>
      </c>
      <c r="D19434" s="1" t="str">
        <f t="shared" si="2786"/>
        <v>21:0229</v>
      </c>
      <c r="E19434" t="s">
        <v>75746</v>
      </c>
      <c r="F19434" t="s">
        <v>75747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11651</v>
      </c>
      <c r="N19434">
        <v>167</v>
      </c>
      <c r="O19434" t="s">
        <v>21</v>
      </c>
      <c r="P19434" t="s">
        <v>356</v>
      </c>
      <c r="Q19434" t="s">
        <v>149</v>
      </c>
    </row>
    <row r="19435" spans="1:17" hidden="1" x14ac:dyDescent="0.25">
      <c r="A19435" t="s">
        <v>75748</v>
      </c>
      <c r="B19435" t="s">
        <v>75749</v>
      </c>
      <c r="C19435" s="1" t="str">
        <f t="shared" si="2785"/>
        <v>21:0827</v>
      </c>
      <c r="D19435" s="1" t="str">
        <f t="shared" si="2786"/>
        <v>21:0229</v>
      </c>
      <c r="E19435" t="s">
        <v>75750</v>
      </c>
      <c r="F19435" t="s">
        <v>75751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11660</v>
      </c>
      <c r="N19435">
        <v>168</v>
      </c>
      <c r="O19435" t="s">
        <v>21</v>
      </c>
      <c r="P19435" t="s">
        <v>45</v>
      </c>
      <c r="Q19435" t="s">
        <v>138</v>
      </c>
    </row>
    <row r="19436" spans="1:17" hidden="1" x14ac:dyDescent="0.25">
      <c r="A19436" t="s">
        <v>75752</v>
      </c>
      <c r="B19436" t="s">
        <v>75753</v>
      </c>
      <c r="C19436" s="1" t="str">
        <f t="shared" si="2785"/>
        <v>21:0827</v>
      </c>
      <c r="D19436" s="1" t="str">
        <f t="shared" si="2786"/>
        <v>21:0229</v>
      </c>
      <c r="E19436" t="s">
        <v>75754</v>
      </c>
      <c r="F19436" t="s">
        <v>75755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11665</v>
      </c>
      <c r="N19436">
        <v>169</v>
      </c>
      <c r="O19436" t="s">
        <v>21</v>
      </c>
      <c r="P19436" t="s">
        <v>45</v>
      </c>
      <c r="Q19436" t="s">
        <v>1528</v>
      </c>
    </row>
    <row r="19437" spans="1:17" hidden="1" x14ac:dyDescent="0.25">
      <c r="A19437" t="s">
        <v>75756</v>
      </c>
      <c r="B19437" t="s">
        <v>75757</v>
      </c>
      <c r="C19437" s="1" t="str">
        <f t="shared" si="2785"/>
        <v>21:0827</v>
      </c>
      <c r="D19437" s="1" t="str">
        <f t="shared" si="2786"/>
        <v>21:0229</v>
      </c>
      <c r="E19437" t="s">
        <v>75758</v>
      </c>
      <c r="F19437" t="s">
        <v>75759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11670</v>
      </c>
      <c r="N19437">
        <v>170</v>
      </c>
      <c r="O19437" t="s">
        <v>21</v>
      </c>
      <c r="P19437" t="s">
        <v>45</v>
      </c>
      <c r="Q19437" t="s">
        <v>29</v>
      </c>
    </row>
    <row r="19438" spans="1:17" hidden="1" x14ac:dyDescent="0.25">
      <c r="A19438" t="s">
        <v>75760</v>
      </c>
      <c r="B19438" t="s">
        <v>75761</v>
      </c>
      <c r="C19438" s="1" t="str">
        <f t="shared" si="2785"/>
        <v>21:0827</v>
      </c>
      <c r="D19438" s="1" t="str">
        <f t="shared" si="2786"/>
        <v>21:0229</v>
      </c>
      <c r="E19438" t="s">
        <v>75762</v>
      </c>
      <c r="F19438" t="s">
        <v>75763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11675</v>
      </c>
      <c r="N19438">
        <v>171</v>
      </c>
      <c r="O19438" t="s">
        <v>21</v>
      </c>
      <c r="P19438" t="s">
        <v>45</v>
      </c>
      <c r="Q19438" t="s">
        <v>93</v>
      </c>
    </row>
    <row r="19439" spans="1:17" hidden="1" x14ac:dyDescent="0.25">
      <c r="A19439" t="s">
        <v>75764</v>
      </c>
      <c r="B19439" t="s">
        <v>75765</v>
      </c>
      <c r="C19439" s="1" t="str">
        <f t="shared" si="2785"/>
        <v>21:0827</v>
      </c>
      <c r="D19439" s="1" t="str">
        <f t="shared" si="2786"/>
        <v>21:0229</v>
      </c>
      <c r="E19439" t="s">
        <v>75766</v>
      </c>
      <c r="F19439" t="s">
        <v>75767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11689</v>
      </c>
      <c r="N19439">
        <v>172</v>
      </c>
      <c r="O19439" t="s">
        <v>21</v>
      </c>
      <c r="P19439" t="s">
        <v>45</v>
      </c>
      <c r="Q19439" t="s">
        <v>29</v>
      </c>
    </row>
    <row r="19440" spans="1:17" hidden="1" x14ac:dyDescent="0.25">
      <c r="A19440" t="s">
        <v>75768</v>
      </c>
      <c r="B19440" t="s">
        <v>75769</v>
      </c>
      <c r="C19440" s="1" t="str">
        <f t="shared" si="2785"/>
        <v>21:0827</v>
      </c>
      <c r="D19440" s="1" t="str">
        <f t="shared" si="2786"/>
        <v>21:0229</v>
      </c>
      <c r="E19440" t="s">
        <v>75770</v>
      </c>
      <c r="F19440" t="s">
        <v>75771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11694</v>
      </c>
      <c r="N19440">
        <v>173</v>
      </c>
      <c r="O19440" t="s">
        <v>21</v>
      </c>
      <c r="P19440" t="s">
        <v>45</v>
      </c>
      <c r="Q19440" t="s">
        <v>93</v>
      </c>
    </row>
    <row r="19441" spans="1:17" hidden="1" x14ac:dyDescent="0.25">
      <c r="A19441" t="s">
        <v>75772</v>
      </c>
      <c r="B19441" t="s">
        <v>75773</v>
      </c>
      <c r="C19441" s="1" t="str">
        <f t="shared" si="2785"/>
        <v>21:0827</v>
      </c>
      <c r="D19441" s="1" t="str">
        <f t="shared" si="2786"/>
        <v>21:0229</v>
      </c>
      <c r="E19441" t="s">
        <v>75774</v>
      </c>
      <c r="F19441" t="s">
        <v>75775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11700</v>
      </c>
      <c r="N19441">
        <v>174</v>
      </c>
      <c r="O19441" t="s">
        <v>21</v>
      </c>
      <c r="P19441" t="s">
        <v>87</v>
      </c>
      <c r="Q19441" t="s">
        <v>215</v>
      </c>
    </row>
    <row r="19442" spans="1:17" hidden="1" x14ac:dyDescent="0.25">
      <c r="A19442" t="s">
        <v>75776</v>
      </c>
      <c r="B19442" t="s">
        <v>75777</v>
      </c>
      <c r="C19442" s="1" t="str">
        <f t="shared" si="2785"/>
        <v>21:0827</v>
      </c>
      <c r="D19442" s="1" t="str">
        <f t="shared" si="2786"/>
        <v>21:0229</v>
      </c>
      <c r="E19442" t="s">
        <v>75778</v>
      </c>
      <c r="F19442" t="s">
        <v>75779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11710</v>
      </c>
      <c r="N19442">
        <v>175</v>
      </c>
      <c r="O19442" t="s">
        <v>21</v>
      </c>
      <c r="P19442" t="s">
        <v>87</v>
      </c>
      <c r="Q19442" t="s">
        <v>189</v>
      </c>
    </row>
    <row r="19443" spans="1:17" hidden="1" x14ac:dyDescent="0.25">
      <c r="A19443" t="s">
        <v>75780</v>
      </c>
      <c r="B19443" t="s">
        <v>75781</v>
      </c>
      <c r="C19443" s="1" t="str">
        <f t="shared" si="2785"/>
        <v>21:0827</v>
      </c>
      <c r="D19443" s="1" t="str">
        <f t="shared" si="2786"/>
        <v>21:0229</v>
      </c>
      <c r="E19443" t="s">
        <v>75782</v>
      </c>
      <c r="F19443" t="s">
        <v>75783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11715</v>
      </c>
      <c r="N19443">
        <v>176</v>
      </c>
      <c r="O19443" t="s">
        <v>21</v>
      </c>
      <c r="P19443" t="s">
        <v>87</v>
      </c>
      <c r="Q19443" t="s">
        <v>29</v>
      </c>
    </row>
    <row r="19444" spans="1:17" hidden="1" x14ac:dyDescent="0.25">
      <c r="A19444" t="s">
        <v>75784</v>
      </c>
      <c r="B19444" t="s">
        <v>75785</v>
      </c>
      <c r="C19444" s="1" t="str">
        <f t="shared" si="2785"/>
        <v>21:0827</v>
      </c>
      <c r="D19444" s="1" t="str">
        <f t="shared" si="2786"/>
        <v>21:0229</v>
      </c>
      <c r="E19444" t="s">
        <v>75786</v>
      </c>
      <c r="F19444" t="s">
        <v>75787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11720</v>
      </c>
      <c r="N19444">
        <v>177</v>
      </c>
      <c r="O19444" t="s">
        <v>21</v>
      </c>
      <c r="P19444" t="s">
        <v>45</v>
      </c>
      <c r="Q19444" t="s">
        <v>103</v>
      </c>
    </row>
    <row r="19445" spans="1:17" hidden="1" x14ac:dyDescent="0.25">
      <c r="A19445" t="s">
        <v>75788</v>
      </c>
      <c r="B19445" t="s">
        <v>75789</v>
      </c>
      <c r="C19445" s="1" t="str">
        <f t="shared" si="2785"/>
        <v>21:0827</v>
      </c>
      <c r="D19445" s="1" t="str">
        <f t="shared" si="2786"/>
        <v>21:0229</v>
      </c>
      <c r="E19445" t="s">
        <v>75790</v>
      </c>
      <c r="F19445" t="s">
        <v>75791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11725</v>
      </c>
      <c r="N19445">
        <v>178</v>
      </c>
      <c r="O19445" t="s">
        <v>21</v>
      </c>
      <c r="P19445" t="s">
        <v>356</v>
      </c>
      <c r="Q19445" t="s">
        <v>93</v>
      </c>
    </row>
    <row r="19446" spans="1:17" hidden="1" x14ac:dyDescent="0.25">
      <c r="A19446" t="s">
        <v>75792</v>
      </c>
      <c r="B19446" t="s">
        <v>75793</v>
      </c>
      <c r="C19446" s="1" t="str">
        <f t="shared" si="2785"/>
        <v>21:0827</v>
      </c>
      <c r="D19446" s="1" t="str">
        <f t="shared" si="2786"/>
        <v>21:0229</v>
      </c>
      <c r="E19446" t="s">
        <v>75794</v>
      </c>
      <c r="F19446" t="s">
        <v>75795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11730</v>
      </c>
      <c r="N19446">
        <v>179</v>
      </c>
      <c r="O19446" t="s">
        <v>21</v>
      </c>
      <c r="P19446" t="s">
        <v>45</v>
      </c>
      <c r="Q19446" t="s">
        <v>215</v>
      </c>
    </row>
    <row r="19447" spans="1:17" hidden="1" x14ac:dyDescent="0.25">
      <c r="A19447" t="s">
        <v>75796</v>
      </c>
      <c r="B19447" t="s">
        <v>75797</v>
      </c>
      <c r="C19447" s="1" t="str">
        <f t="shared" si="2785"/>
        <v>21:0827</v>
      </c>
      <c r="D19447" s="1" t="str">
        <f t="shared" si="2786"/>
        <v>21:0229</v>
      </c>
      <c r="E19447" t="s">
        <v>75798</v>
      </c>
      <c r="F19447" t="s">
        <v>75799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11680</v>
      </c>
      <c r="N19447">
        <v>180</v>
      </c>
      <c r="O19447" t="s">
        <v>21</v>
      </c>
      <c r="P19447" t="s">
        <v>87</v>
      </c>
      <c r="Q19447" t="s">
        <v>46</v>
      </c>
    </row>
    <row r="19448" spans="1:17" hidden="1" x14ac:dyDescent="0.25">
      <c r="A19448" t="s">
        <v>75800</v>
      </c>
      <c r="B19448" t="s">
        <v>75801</v>
      </c>
      <c r="C19448" s="1" t="str">
        <f t="shared" si="2785"/>
        <v>21:0827</v>
      </c>
      <c r="D19448" s="1" t="str">
        <f t="shared" si="2786"/>
        <v>21:0229</v>
      </c>
      <c r="E19448" t="s">
        <v>75798</v>
      </c>
      <c r="F19448" t="s">
        <v>75802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11684</v>
      </c>
      <c r="N19448">
        <v>181</v>
      </c>
      <c r="O19448" t="s">
        <v>21</v>
      </c>
      <c r="P19448" t="s">
        <v>87</v>
      </c>
      <c r="Q19448" t="s">
        <v>198</v>
      </c>
    </row>
    <row r="19449" spans="1:17" hidden="1" x14ac:dyDescent="0.25">
      <c r="A19449" t="s">
        <v>75803</v>
      </c>
      <c r="B19449" t="s">
        <v>75804</v>
      </c>
      <c r="C19449" s="1" t="str">
        <f t="shared" si="2785"/>
        <v>21:0827</v>
      </c>
      <c r="D19449" s="1" t="str">
        <f t="shared" si="2786"/>
        <v>21:0229</v>
      </c>
      <c r="E19449" t="s">
        <v>75805</v>
      </c>
      <c r="F19449" t="s">
        <v>75806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HYPERLINK("http://geochem.nrcan.gc.ca/cdogs/content/kwd/kwd080007_e.htm", "Untreated Water")</f>
        <v>Untreated Water</v>
      </c>
      <c r="L19449">
        <v>11</v>
      </c>
      <c r="M19449" t="s">
        <v>11641</v>
      </c>
      <c r="N19449">
        <v>182</v>
      </c>
      <c r="O19449" t="s">
        <v>21</v>
      </c>
      <c r="P19449" t="s">
        <v>87</v>
      </c>
      <c r="Q19449" t="s">
        <v>215</v>
      </c>
    </row>
    <row r="19450" spans="1:17" hidden="1" x14ac:dyDescent="0.25">
      <c r="A19450" t="s">
        <v>75807</v>
      </c>
      <c r="B19450" t="s">
        <v>75808</v>
      </c>
      <c r="C19450" s="1" t="str">
        <f t="shared" si="2785"/>
        <v>21:0827</v>
      </c>
      <c r="D19450" s="1" t="str">
        <f t="shared" si="2786"/>
        <v>21:0229</v>
      </c>
      <c r="E19450" t="s">
        <v>75809</v>
      </c>
      <c r="F19450" t="s">
        <v>75810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11646</v>
      </c>
      <c r="N19450">
        <v>183</v>
      </c>
      <c r="O19450" t="s">
        <v>21</v>
      </c>
      <c r="P19450" t="s">
        <v>87</v>
      </c>
      <c r="Q19450" t="s">
        <v>46</v>
      </c>
    </row>
    <row r="19451" spans="1:17" hidden="1" x14ac:dyDescent="0.25">
      <c r="A19451" t="s">
        <v>75811</v>
      </c>
      <c r="B19451" t="s">
        <v>75812</v>
      </c>
      <c r="C19451" s="1" t="str">
        <f t="shared" si="2785"/>
        <v>21:0827</v>
      </c>
      <c r="D19451" s="1" t="str">
        <f t="shared" si="2786"/>
        <v>21:0229</v>
      </c>
      <c r="E19451" t="s">
        <v>75813</v>
      </c>
      <c r="F19451" t="s">
        <v>75814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11651</v>
      </c>
      <c r="N19451">
        <v>184</v>
      </c>
      <c r="O19451" t="s">
        <v>21</v>
      </c>
      <c r="P19451" t="s">
        <v>87</v>
      </c>
      <c r="Q19451" t="s">
        <v>71</v>
      </c>
    </row>
    <row r="19452" spans="1:17" hidden="1" x14ac:dyDescent="0.25">
      <c r="A19452" t="s">
        <v>75815</v>
      </c>
      <c r="B19452" t="s">
        <v>75816</v>
      </c>
      <c r="C19452" s="1" t="str">
        <f t="shared" si="2785"/>
        <v>21:0827</v>
      </c>
      <c r="D19452" s="1" t="str">
        <f t="shared" si="2786"/>
        <v>21:0229</v>
      </c>
      <c r="E19452" t="s">
        <v>75817</v>
      </c>
      <c r="F19452" t="s">
        <v>75818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11660</v>
      </c>
      <c r="N19452">
        <v>185</v>
      </c>
      <c r="O19452" t="s">
        <v>21</v>
      </c>
      <c r="P19452" t="s">
        <v>45</v>
      </c>
      <c r="Q19452" t="s">
        <v>52</v>
      </c>
    </row>
    <row r="19453" spans="1:17" hidden="1" x14ac:dyDescent="0.25">
      <c r="A19453" t="s">
        <v>75819</v>
      </c>
      <c r="B19453" t="s">
        <v>75820</v>
      </c>
      <c r="C19453" s="1" t="str">
        <f t="shared" si="2785"/>
        <v>21:0827</v>
      </c>
      <c r="D19453" s="1" t="str">
        <f t="shared" si="2786"/>
        <v>21:0229</v>
      </c>
      <c r="E19453" t="s">
        <v>75821</v>
      </c>
      <c r="F19453" t="s">
        <v>75822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11665</v>
      </c>
      <c r="N19453">
        <v>186</v>
      </c>
      <c r="O19453" t="s">
        <v>21</v>
      </c>
      <c r="P19453" t="s">
        <v>45</v>
      </c>
      <c r="Q19453" t="s">
        <v>189</v>
      </c>
    </row>
    <row r="19454" spans="1:17" hidden="1" x14ac:dyDescent="0.25">
      <c r="A19454" t="s">
        <v>75823</v>
      </c>
      <c r="B19454" t="s">
        <v>75824</v>
      </c>
      <c r="C19454" s="1" t="str">
        <f t="shared" si="2785"/>
        <v>21:0827</v>
      </c>
      <c r="D19454" s="1" t="str">
        <f t="shared" si="2786"/>
        <v>21:0229</v>
      </c>
      <c r="E19454" t="s">
        <v>75825</v>
      </c>
      <c r="F19454" t="s">
        <v>75826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11670</v>
      </c>
      <c r="N19454">
        <v>187</v>
      </c>
      <c r="O19454" t="s">
        <v>21</v>
      </c>
      <c r="P19454" t="s">
        <v>45</v>
      </c>
      <c r="Q19454" t="s">
        <v>149</v>
      </c>
    </row>
    <row r="19455" spans="1:17" hidden="1" x14ac:dyDescent="0.25">
      <c r="A19455" t="s">
        <v>75827</v>
      </c>
      <c r="B19455" t="s">
        <v>75828</v>
      </c>
      <c r="C19455" s="1" t="str">
        <f t="shared" si="2785"/>
        <v>21:0827</v>
      </c>
      <c r="D19455" s="1" t="str">
        <f t="shared" si="2786"/>
        <v>21:0229</v>
      </c>
      <c r="E19455" t="s">
        <v>75829</v>
      </c>
      <c r="F19455" t="s">
        <v>75830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11675</v>
      </c>
      <c r="N19455">
        <v>188</v>
      </c>
      <c r="O19455" t="s">
        <v>21</v>
      </c>
      <c r="P19455" t="s">
        <v>45</v>
      </c>
      <c r="Q19455" t="s">
        <v>16497</v>
      </c>
    </row>
    <row r="19456" spans="1:17" hidden="1" x14ac:dyDescent="0.25">
      <c r="A19456" t="s">
        <v>75831</v>
      </c>
      <c r="B19456" t="s">
        <v>75832</v>
      </c>
      <c r="C19456" s="1" t="str">
        <f t="shared" si="2785"/>
        <v>21:0827</v>
      </c>
      <c r="D19456" s="1" t="str">
        <f t="shared" si="2786"/>
        <v>21:0229</v>
      </c>
      <c r="E19456" t="s">
        <v>75833</v>
      </c>
      <c r="F19456" t="s">
        <v>75834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11689</v>
      </c>
      <c r="N19456">
        <v>189</v>
      </c>
      <c r="O19456" t="s">
        <v>21</v>
      </c>
      <c r="P19456" t="s">
        <v>356</v>
      </c>
      <c r="Q19456" t="s">
        <v>2392</v>
      </c>
    </row>
    <row r="19457" spans="1:17" hidden="1" x14ac:dyDescent="0.25">
      <c r="A19457" t="s">
        <v>75835</v>
      </c>
      <c r="B19457" t="s">
        <v>75836</v>
      </c>
      <c r="C19457" s="1" t="str">
        <f t="shared" si="2785"/>
        <v>21:0827</v>
      </c>
      <c r="D19457" s="1" t="str">
        <f t="shared" si="2786"/>
        <v>21:0229</v>
      </c>
      <c r="E19457" t="s">
        <v>75837</v>
      </c>
      <c r="F19457" t="s">
        <v>75838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11694</v>
      </c>
      <c r="N19457">
        <v>190</v>
      </c>
      <c r="O19457" t="s">
        <v>21</v>
      </c>
      <c r="P19457" t="s">
        <v>2212</v>
      </c>
      <c r="Q19457" t="s">
        <v>143</v>
      </c>
    </row>
    <row r="19458" spans="1:17" hidden="1" x14ac:dyDescent="0.25">
      <c r="A19458" t="s">
        <v>75839</v>
      </c>
      <c r="B19458" t="s">
        <v>75840</v>
      </c>
      <c r="C19458" s="1" t="str">
        <f t="shared" si="2785"/>
        <v>21:0827</v>
      </c>
      <c r="D19458" s="1" t="str">
        <f t="shared" si="2786"/>
        <v>21:0229</v>
      </c>
      <c r="E19458" t="s">
        <v>75841</v>
      </c>
      <c r="F19458" t="s">
        <v>75842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11700</v>
      </c>
      <c r="N19458">
        <v>191</v>
      </c>
      <c r="O19458" t="s">
        <v>158</v>
      </c>
      <c r="P19458" t="s">
        <v>397</v>
      </c>
      <c r="Q19458" t="s">
        <v>2392</v>
      </c>
    </row>
    <row r="19459" spans="1:17" hidden="1" x14ac:dyDescent="0.25">
      <c r="A19459" t="s">
        <v>75843</v>
      </c>
      <c r="B19459" t="s">
        <v>75844</v>
      </c>
      <c r="C19459" s="1" t="str">
        <f t="shared" si="2785"/>
        <v>21:0827</v>
      </c>
      <c r="D19459" s="1" t="str">
        <f t="shared" si="2786"/>
        <v>21:0229</v>
      </c>
      <c r="E19459" t="s">
        <v>75845</v>
      </c>
      <c r="F19459" t="s">
        <v>75846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11710</v>
      </c>
      <c r="N19459">
        <v>192</v>
      </c>
      <c r="O19459" t="s">
        <v>21</v>
      </c>
      <c r="P19459" t="s">
        <v>2212</v>
      </c>
      <c r="Q19459" t="s">
        <v>2392</v>
      </c>
    </row>
    <row r="19460" spans="1:17" hidden="1" x14ac:dyDescent="0.25">
      <c r="A19460" t="s">
        <v>75847</v>
      </c>
      <c r="B19460" t="s">
        <v>75848</v>
      </c>
      <c r="C19460" s="1" t="str">
        <f t="shared" ref="C19460:C19523" si="2789">HYPERLINK("http://geochem.nrcan.gc.ca/cdogs/content/bdl/bdl210827_e.htm", "21:0827")</f>
        <v>21:0827</v>
      </c>
      <c r="D19460" s="1" t="str">
        <f t="shared" ref="D19460:D19523" si="2790">HYPERLINK("http://geochem.nrcan.gc.ca/cdogs/content/svy/svy210229_e.htm", "21:0229")</f>
        <v>21:0229</v>
      </c>
      <c r="E19460" t="s">
        <v>75849</v>
      </c>
      <c r="F19460" t="s">
        <v>75850</v>
      </c>
      <c r="H19460">
        <v>54.3865585</v>
      </c>
      <c r="I19460">
        <v>-60.715494300000003</v>
      </c>
      <c r="J19460" s="1" t="str">
        <f t="shared" ref="J19460:J19523" si="2791">HYPERLINK("http://geochem.nrcan.gc.ca/cdogs/content/kwd/kwd020016_e.htm",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11715</v>
      </c>
      <c r="N19460">
        <v>193</v>
      </c>
      <c r="O19460" t="s">
        <v>21</v>
      </c>
      <c r="P19460" t="s">
        <v>2212</v>
      </c>
      <c r="Q19460" t="s">
        <v>2822</v>
      </c>
    </row>
    <row r="19461" spans="1:17" hidden="1" x14ac:dyDescent="0.25">
      <c r="A19461" t="s">
        <v>75851</v>
      </c>
      <c r="B19461" t="s">
        <v>75852</v>
      </c>
      <c r="C19461" s="1" t="str">
        <f t="shared" si="2789"/>
        <v>21:0827</v>
      </c>
      <c r="D19461" s="1" t="str">
        <f t="shared" si="2790"/>
        <v>21:0229</v>
      </c>
      <c r="E19461" t="s">
        <v>75853</v>
      </c>
      <c r="F19461" t="s">
        <v>75854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11720</v>
      </c>
      <c r="N19461">
        <v>194</v>
      </c>
      <c r="O19461" t="s">
        <v>21</v>
      </c>
      <c r="P19461" t="s">
        <v>22</v>
      </c>
      <c r="Q19461" t="s">
        <v>2822</v>
      </c>
    </row>
    <row r="19462" spans="1:17" hidden="1" x14ac:dyDescent="0.25">
      <c r="A19462" t="s">
        <v>75855</v>
      </c>
      <c r="B19462" t="s">
        <v>75856</v>
      </c>
      <c r="C19462" s="1" t="str">
        <f t="shared" si="2789"/>
        <v>21:0827</v>
      </c>
      <c r="D19462" s="1" t="str">
        <f t="shared" si="2790"/>
        <v>21:0229</v>
      </c>
      <c r="E19462" t="s">
        <v>75857</v>
      </c>
      <c r="F19462" t="s">
        <v>75858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11725</v>
      </c>
      <c r="N19462">
        <v>195</v>
      </c>
      <c r="O19462" t="s">
        <v>21</v>
      </c>
      <c r="P19462" t="s">
        <v>356</v>
      </c>
      <c r="Q19462" t="s">
        <v>149</v>
      </c>
    </row>
    <row r="19463" spans="1:17" hidden="1" x14ac:dyDescent="0.25">
      <c r="A19463" t="s">
        <v>75859</v>
      </c>
      <c r="B19463" t="s">
        <v>75860</v>
      </c>
      <c r="C19463" s="1" t="str">
        <f t="shared" si="2789"/>
        <v>21:0827</v>
      </c>
      <c r="D19463" s="1" t="str">
        <f t="shared" si="2790"/>
        <v>21:0229</v>
      </c>
      <c r="E19463" t="s">
        <v>75861</v>
      </c>
      <c r="F19463" t="s">
        <v>75862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11730</v>
      </c>
      <c r="N19463">
        <v>196</v>
      </c>
      <c r="O19463" t="s">
        <v>21</v>
      </c>
      <c r="P19463" t="s">
        <v>45</v>
      </c>
      <c r="Q19463" t="s">
        <v>143</v>
      </c>
    </row>
    <row r="19464" spans="1:17" hidden="1" x14ac:dyDescent="0.25">
      <c r="A19464" t="s">
        <v>75863</v>
      </c>
      <c r="B19464" t="s">
        <v>75864</v>
      </c>
      <c r="C19464" s="1" t="str">
        <f t="shared" si="2789"/>
        <v>21:0827</v>
      </c>
      <c r="D19464" s="1" t="str">
        <f t="shared" si="2790"/>
        <v>21:0229</v>
      </c>
      <c r="E19464" t="s">
        <v>75865</v>
      </c>
      <c r="F19464" t="s">
        <v>75866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12803</v>
      </c>
      <c r="N19464">
        <v>197</v>
      </c>
      <c r="O19464" t="s">
        <v>21</v>
      </c>
      <c r="P19464" t="s">
        <v>45</v>
      </c>
      <c r="Q19464" t="s">
        <v>143</v>
      </c>
    </row>
    <row r="19465" spans="1:17" hidden="1" x14ac:dyDescent="0.25">
      <c r="A19465" t="s">
        <v>75867</v>
      </c>
      <c r="B19465" t="s">
        <v>75868</v>
      </c>
      <c r="C19465" s="1" t="str">
        <f t="shared" si="2789"/>
        <v>21:0827</v>
      </c>
      <c r="D19465" s="1" t="str">
        <f t="shared" si="2790"/>
        <v>21:0229</v>
      </c>
      <c r="E19465" t="s">
        <v>75869</v>
      </c>
      <c r="F19465" t="s">
        <v>75870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11641</v>
      </c>
      <c r="N19465">
        <v>198</v>
      </c>
      <c r="O19465" t="s">
        <v>21</v>
      </c>
      <c r="P19465" t="s">
        <v>45</v>
      </c>
      <c r="Q19465" t="s">
        <v>46</v>
      </c>
    </row>
    <row r="19466" spans="1:17" hidden="1" x14ac:dyDescent="0.25">
      <c r="A19466" t="s">
        <v>75871</v>
      </c>
      <c r="B19466" t="s">
        <v>75872</v>
      </c>
      <c r="C19466" s="1" t="str">
        <f t="shared" si="2789"/>
        <v>21:0827</v>
      </c>
      <c r="D19466" s="1" t="str">
        <f t="shared" si="2790"/>
        <v>21:0229</v>
      </c>
      <c r="E19466" t="s">
        <v>75873</v>
      </c>
      <c r="F19466" t="s">
        <v>75874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11680</v>
      </c>
      <c r="N19466">
        <v>199</v>
      </c>
      <c r="O19466" t="s">
        <v>21</v>
      </c>
      <c r="P19466" t="s">
        <v>45</v>
      </c>
      <c r="Q19466" t="s">
        <v>198</v>
      </c>
    </row>
    <row r="19467" spans="1:17" hidden="1" x14ac:dyDescent="0.25">
      <c r="A19467" t="s">
        <v>75875</v>
      </c>
      <c r="B19467" t="s">
        <v>75876</v>
      </c>
      <c r="C19467" s="1" t="str">
        <f t="shared" si="2789"/>
        <v>21:0827</v>
      </c>
      <c r="D19467" s="1" t="str">
        <f t="shared" si="2790"/>
        <v>21:0229</v>
      </c>
      <c r="E19467" t="s">
        <v>75873</v>
      </c>
      <c r="F19467" t="s">
        <v>75877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11684</v>
      </c>
      <c r="N19467">
        <v>200</v>
      </c>
      <c r="O19467" t="s">
        <v>21</v>
      </c>
      <c r="P19467" t="s">
        <v>45</v>
      </c>
      <c r="Q19467" t="s">
        <v>103</v>
      </c>
    </row>
    <row r="19468" spans="1:17" hidden="1" x14ac:dyDescent="0.25">
      <c r="A19468" t="s">
        <v>75878</v>
      </c>
      <c r="B19468" t="s">
        <v>75879</v>
      </c>
      <c r="C19468" s="1" t="str">
        <f t="shared" si="2789"/>
        <v>21:0827</v>
      </c>
      <c r="D19468" s="1" t="str">
        <f t="shared" si="2790"/>
        <v>21:0229</v>
      </c>
      <c r="E19468" t="s">
        <v>75880</v>
      </c>
      <c r="F19468" t="s">
        <v>75881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11646</v>
      </c>
      <c r="N19468">
        <v>201</v>
      </c>
      <c r="O19468" t="s">
        <v>21</v>
      </c>
      <c r="P19468" t="s">
        <v>45</v>
      </c>
      <c r="Q19468" t="s">
        <v>103</v>
      </c>
    </row>
    <row r="19469" spans="1:17" hidden="1" x14ac:dyDescent="0.25">
      <c r="A19469" t="s">
        <v>75882</v>
      </c>
      <c r="B19469" t="s">
        <v>75883</v>
      </c>
      <c r="C19469" s="1" t="str">
        <f t="shared" si="2789"/>
        <v>21:0827</v>
      </c>
      <c r="D19469" s="1" t="str">
        <f t="shared" si="2790"/>
        <v>21:0229</v>
      </c>
      <c r="E19469" t="s">
        <v>75884</v>
      </c>
      <c r="F19469" t="s">
        <v>75885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11651</v>
      </c>
      <c r="N19469">
        <v>202</v>
      </c>
      <c r="O19469" t="s">
        <v>21</v>
      </c>
      <c r="P19469" t="s">
        <v>45</v>
      </c>
      <c r="Q19469" t="s">
        <v>103</v>
      </c>
    </row>
    <row r="19470" spans="1:17" hidden="1" x14ac:dyDescent="0.25">
      <c r="A19470" t="s">
        <v>75886</v>
      </c>
      <c r="B19470" t="s">
        <v>75887</v>
      </c>
      <c r="C19470" s="1" t="str">
        <f t="shared" si="2789"/>
        <v>21:0827</v>
      </c>
      <c r="D19470" s="1" t="str">
        <f t="shared" si="2790"/>
        <v>21:0229</v>
      </c>
      <c r="E19470" t="s">
        <v>75888</v>
      </c>
      <c r="F19470" t="s">
        <v>75889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11660</v>
      </c>
      <c r="N19470">
        <v>203</v>
      </c>
      <c r="O19470" t="s">
        <v>21</v>
      </c>
      <c r="P19470" t="s">
        <v>45</v>
      </c>
      <c r="Q19470" t="s">
        <v>2392</v>
      </c>
    </row>
    <row r="19471" spans="1:17" hidden="1" x14ac:dyDescent="0.25">
      <c r="A19471" t="s">
        <v>75890</v>
      </c>
      <c r="B19471" t="s">
        <v>75891</v>
      </c>
      <c r="C19471" s="1" t="str">
        <f t="shared" si="2789"/>
        <v>21:0827</v>
      </c>
      <c r="D19471" s="1" t="str">
        <f t="shared" si="2790"/>
        <v>21:0229</v>
      </c>
      <c r="E19471" t="s">
        <v>75892</v>
      </c>
      <c r="F19471" t="s">
        <v>75893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11665</v>
      </c>
      <c r="N19471">
        <v>204</v>
      </c>
      <c r="O19471" t="s">
        <v>21</v>
      </c>
      <c r="P19471" t="s">
        <v>45</v>
      </c>
      <c r="Q19471" t="s">
        <v>138</v>
      </c>
    </row>
    <row r="19472" spans="1:17" hidden="1" x14ac:dyDescent="0.25">
      <c r="A19472" t="s">
        <v>75894</v>
      </c>
      <c r="B19472" t="s">
        <v>75895</v>
      </c>
      <c r="C19472" s="1" t="str">
        <f t="shared" si="2789"/>
        <v>21:0827</v>
      </c>
      <c r="D19472" s="1" t="str">
        <f t="shared" si="2790"/>
        <v>21:0229</v>
      </c>
      <c r="E19472" t="s">
        <v>75896</v>
      </c>
      <c r="F19472" t="s">
        <v>75897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11670</v>
      </c>
      <c r="N19472">
        <v>205</v>
      </c>
      <c r="O19472" t="s">
        <v>21</v>
      </c>
      <c r="P19472" t="s">
        <v>45</v>
      </c>
      <c r="Q19472" t="s">
        <v>143</v>
      </c>
    </row>
    <row r="19473" spans="1:17" hidden="1" x14ac:dyDescent="0.25">
      <c r="A19473" t="s">
        <v>75898</v>
      </c>
      <c r="B19473" t="s">
        <v>75899</v>
      </c>
      <c r="C19473" s="1" t="str">
        <f t="shared" si="2789"/>
        <v>21:0827</v>
      </c>
      <c r="D19473" s="1" t="str">
        <f t="shared" si="2790"/>
        <v>21:0229</v>
      </c>
      <c r="E19473" t="s">
        <v>75900</v>
      </c>
      <c r="F19473" t="s">
        <v>75901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11675</v>
      </c>
      <c r="N19473">
        <v>206</v>
      </c>
      <c r="O19473" t="s">
        <v>21</v>
      </c>
      <c r="P19473" t="s">
        <v>356</v>
      </c>
      <c r="Q19473" t="s">
        <v>143</v>
      </c>
    </row>
    <row r="19474" spans="1:17" hidden="1" x14ac:dyDescent="0.25">
      <c r="A19474" t="s">
        <v>75902</v>
      </c>
      <c r="B19474" t="s">
        <v>75903</v>
      </c>
      <c r="C19474" s="1" t="str">
        <f t="shared" si="2789"/>
        <v>21:0827</v>
      </c>
      <c r="D19474" s="1" t="str">
        <f t="shared" si="2790"/>
        <v>21:0229</v>
      </c>
      <c r="E19474" t="s">
        <v>75904</v>
      </c>
      <c r="F19474" t="s">
        <v>75905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11689</v>
      </c>
      <c r="N19474">
        <v>207</v>
      </c>
      <c r="O19474" t="s">
        <v>21</v>
      </c>
      <c r="P19474" t="s">
        <v>45</v>
      </c>
      <c r="Q19474" t="s">
        <v>171</v>
      </c>
    </row>
    <row r="19475" spans="1:17" hidden="1" x14ac:dyDescent="0.25">
      <c r="A19475" t="s">
        <v>75906</v>
      </c>
      <c r="B19475" t="s">
        <v>75907</v>
      </c>
      <c r="C19475" s="1" t="str">
        <f t="shared" si="2789"/>
        <v>21:0827</v>
      </c>
      <c r="D19475" s="1" t="str">
        <f t="shared" si="2790"/>
        <v>21:0229</v>
      </c>
      <c r="E19475" t="s">
        <v>75908</v>
      </c>
      <c r="F19475" t="s">
        <v>75909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11694</v>
      </c>
      <c r="N19475">
        <v>208</v>
      </c>
      <c r="O19475" t="s">
        <v>21</v>
      </c>
      <c r="P19475" t="s">
        <v>45</v>
      </c>
      <c r="Q19475" t="s">
        <v>71</v>
      </c>
    </row>
    <row r="19476" spans="1:17" hidden="1" x14ac:dyDescent="0.25">
      <c r="A19476" t="s">
        <v>75910</v>
      </c>
      <c r="B19476" t="s">
        <v>75911</v>
      </c>
      <c r="C19476" s="1" t="str">
        <f t="shared" si="2789"/>
        <v>21:0827</v>
      </c>
      <c r="D19476" s="1" t="str">
        <f t="shared" si="2790"/>
        <v>21:0229</v>
      </c>
      <c r="E19476" t="s">
        <v>75912</v>
      </c>
      <c r="F19476" t="s">
        <v>75913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11700</v>
      </c>
      <c r="N19476">
        <v>209</v>
      </c>
      <c r="O19476" t="s">
        <v>21</v>
      </c>
      <c r="P19476" t="s">
        <v>356</v>
      </c>
      <c r="Q19476" t="s">
        <v>189</v>
      </c>
    </row>
    <row r="19477" spans="1:17" hidden="1" x14ac:dyDescent="0.25">
      <c r="A19477" t="s">
        <v>75914</v>
      </c>
      <c r="B19477" t="s">
        <v>75915</v>
      </c>
      <c r="C19477" s="1" t="str">
        <f t="shared" si="2789"/>
        <v>21:0827</v>
      </c>
      <c r="D19477" s="1" t="str">
        <f t="shared" si="2790"/>
        <v>21:0229</v>
      </c>
      <c r="E19477" t="s">
        <v>75916</v>
      </c>
      <c r="F19477" t="s">
        <v>75917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11710</v>
      </c>
      <c r="N19477">
        <v>210</v>
      </c>
      <c r="O19477" t="s">
        <v>21</v>
      </c>
      <c r="P19477" t="s">
        <v>45</v>
      </c>
      <c r="Q19477" t="s">
        <v>88</v>
      </c>
    </row>
    <row r="19478" spans="1:17" hidden="1" x14ac:dyDescent="0.25">
      <c r="A19478" t="s">
        <v>75918</v>
      </c>
      <c r="B19478" t="s">
        <v>75919</v>
      </c>
      <c r="C19478" s="1" t="str">
        <f t="shared" si="2789"/>
        <v>21:0827</v>
      </c>
      <c r="D19478" s="1" t="str">
        <f t="shared" si="2790"/>
        <v>21:0229</v>
      </c>
      <c r="E19478" t="s">
        <v>75920</v>
      </c>
      <c r="F19478" t="s">
        <v>75921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11715</v>
      </c>
      <c r="N19478">
        <v>211</v>
      </c>
      <c r="O19478" t="s">
        <v>21</v>
      </c>
      <c r="P19478" t="s">
        <v>356</v>
      </c>
      <c r="Q19478" t="s">
        <v>215</v>
      </c>
    </row>
    <row r="19479" spans="1:17" hidden="1" x14ac:dyDescent="0.25">
      <c r="A19479" t="s">
        <v>75922</v>
      </c>
      <c r="B19479" t="s">
        <v>75923</v>
      </c>
      <c r="C19479" s="1" t="str">
        <f t="shared" si="2789"/>
        <v>21:0827</v>
      </c>
      <c r="D19479" s="1" t="str">
        <f t="shared" si="2790"/>
        <v>21:0229</v>
      </c>
      <c r="E19479" t="s">
        <v>75924</v>
      </c>
      <c r="F19479" t="s">
        <v>75925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11720</v>
      </c>
      <c r="N19479">
        <v>212</v>
      </c>
      <c r="O19479" t="s">
        <v>21</v>
      </c>
      <c r="P19479" t="s">
        <v>45</v>
      </c>
      <c r="Q19479" t="s">
        <v>215</v>
      </c>
    </row>
    <row r="19480" spans="1:17" hidden="1" x14ac:dyDescent="0.25">
      <c r="A19480" t="s">
        <v>75926</v>
      </c>
      <c r="B19480" t="s">
        <v>75927</v>
      </c>
      <c r="C19480" s="1" t="str">
        <f t="shared" si="2789"/>
        <v>21:0827</v>
      </c>
      <c r="D19480" s="1" t="str">
        <f t="shared" si="2790"/>
        <v>21:0229</v>
      </c>
      <c r="E19480" t="s">
        <v>75928</v>
      </c>
      <c r="F19480" t="s">
        <v>75929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11725</v>
      </c>
      <c r="N19480">
        <v>213</v>
      </c>
      <c r="O19480" t="s">
        <v>21</v>
      </c>
      <c r="P19480" t="s">
        <v>45</v>
      </c>
      <c r="Q19480" t="s">
        <v>2366</v>
      </c>
    </row>
    <row r="19481" spans="1:17" hidden="1" x14ac:dyDescent="0.25">
      <c r="A19481" t="s">
        <v>75930</v>
      </c>
      <c r="B19481" t="s">
        <v>75931</v>
      </c>
      <c r="C19481" s="1" t="str">
        <f t="shared" si="2789"/>
        <v>21:0827</v>
      </c>
      <c r="D19481" s="1" t="str">
        <f t="shared" si="2790"/>
        <v>21:0229</v>
      </c>
      <c r="E19481" t="s">
        <v>75932</v>
      </c>
      <c r="F19481" t="s">
        <v>75933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11730</v>
      </c>
      <c r="N19481">
        <v>214</v>
      </c>
      <c r="O19481" t="s">
        <v>21</v>
      </c>
      <c r="P19481" t="s">
        <v>45</v>
      </c>
      <c r="Q19481" t="s">
        <v>138</v>
      </c>
    </row>
    <row r="19482" spans="1:17" hidden="1" x14ac:dyDescent="0.25">
      <c r="A19482" t="s">
        <v>75934</v>
      </c>
      <c r="B19482" t="s">
        <v>75935</v>
      </c>
      <c r="C19482" s="1" t="str">
        <f t="shared" si="2789"/>
        <v>21:0827</v>
      </c>
      <c r="D19482" s="1" t="str">
        <f t="shared" si="2790"/>
        <v>21:0229</v>
      </c>
      <c r="E19482" t="s">
        <v>75936</v>
      </c>
      <c r="F19482" t="s">
        <v>75937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12803</v>
      </c>
      <c r="N19482">
        <v>215</v>
      </c>
      <c r="O19482" t="s">
        <v>21</v>
      </c>
      <c r="P19482" t="s">
        <v>45</v>
      </c>
      <c r="Q19482" t="s">
        <v>171</v>
      </c>
    </row>
    <row r="19483" spans="1:17" hidden="1" x14ac:dyDescent="0.25">
      <c r="A19483" t="s">
        <v>75938</v>
      </c>
      <c r="B19483" t="s">
        <v>75939</v>
      </c>
      <c r="C19483" s="1" t="str">
        <f t="shared" si="2789"/>
        <v>21:0827</v>
      </c>
      <c r="D19483" s="1" t="str">
        <f t="shared" si="2790"/>
        <v>21:0229</v>
      </c>
      <c r="E19483" t="s">
        <v>75940</v>
      </c>
      <c r="F19483" t="s">
        <v>75941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11641</v>
      </c>
      <c r="N19483">
        <v>216</v>
      </c>
      <c r="O19483" t="s">
        <v>21</v>
      </c>
      <c r="P19483" t="s">
        <v>356</v>
      </c>
      <c r="Q19483" t="s">
        <v>189</v>
      </c>
    </row>
    <row r="19484" spans="1:17" hidden="1" x14ac:dyDescent="0.25">
      <c r="A19484" t="s">
        <v>75942</v>
      </c>
      <c r="B19484" t="s">
        <v>75943</v>
      </c>
      <c r="C19484" s="1" t="str">
        <f t="shared" si="2789"/>
        <v>21:0827</v>
      </c>
      <c r="D19484" s="1" t="str">
        <f t="shared" si="2790"/>
        <v>21:0229</v>
      </c>
      <c r="E19484" t="s">
        <v>75944</v>
      </c>
      <c r="F19484" t="s">
        <v>75945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11641</v>
      </c>
      <c r="N19484">
        <v>217</v>
      </c>
      <c r="O19484" t="s">
        <v>21</v>
      </c>
      <c r="P19484" t="s">
        <v>356</v>
      </c>
      <c r="Q19484" t="s">
        <v>1528</v>
      </c>
    </row>
    <row r="19485" spans="1:17" hidden="1" x14ac:dyDescent="0.25">
      <c r="A19485" t="s">
        <v>75946</v>
      </c>
      <c r="B19485" t="s">
        <v>75947</v>
      </c>
      <c r="C19485" s="1" t="str">
        <f t="shared" si="2789"/>
        <v>21:0827</v>
      </c>
      <c r="D19485" s="1" t="str">
        <f t="shared" si="2790"/>
        <v>21:0229</v>
      </c>
      <c r="E19485" t="s">
        <v>75948</v>
      </c>
      <c r="F19485" t="s">
        <v>75949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11680</v>
      </c>
      <c r="N19485">
        <v>218</v>
      </c>
      <c r="O19485" t="s">
        <v>21</v>
      </c>
      <c r="P19485" t="s">
        <v>45</v>
      </c>
      <c r="Q19485" t="s">
        <v>8961</v>
      </c>
    </row>
    <row r="19486" spans="1:17" hidden="1" x14ac:dyDescent="0.25">
      <c r="A19486" t="s">
        <v>75950</v>
      </c>
      <c r="B19486" t="s">
        <v>75951</v>
      </c>
      <c r="C19486" s="1" t="str">
        <f t="shared" si="2789"/>
        <v>21:0827</v>
      </c>
      <c r="D19486" s="1" t="str">
        <f t="shared" si="2790"/>
        <v>21:0229</v>
      </c>
      <c r="E19486" t="s">
        <v>75948</v>
      </c>
      <c r="F19486" t="s">
        <v>75952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11684</v>
      </c>
      <c r="N19486">
        <v>219</v>
      </c>
      <c r="O19486" t="s">
        <v>21</v>
      </c>
      <c r="P19486" t="s">
        <v>45</v>
      </c>
      <c r="Q19486" t="s">
        <v>7328</v>
      </c>
    </row>
    <row r="19487" spans="1:17" hidden="1" x14ac:dyDescent="0.25">
      <c r="A19487" t="s">
        <v>75953</v>
      </c>
      <c r="B19487" t="s">
        <v>75954</v>
      </c>
      <c r="C19487" s="1" t="str">
        <f t="shared" si="2789"/>
        <v>21:0827</v>
      </c>
      <c r="D19487" s="1" t="str">
        <f t="shared" si="2790"/>
        <v>21:0229</v>
      </c>
      <c r="E19487" t="s">
        <v>75955</v>
      </c>
      <c r="F19487" t="s">
        <v>75956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11646</v>
      </c>
      <c r="N19487">
        <v>220</v>
      </c>
      <c r="O19487" t="s">
        <v>21</v>
      </c>
      <c r="P19487" t="s">
        <v>356</v>
      </c>
      <c r="Q19487" t="s">
        <v>143</v>
      </c>
    </row>
    <row r="19488" spans="1:17" hidden="1" x14ac:dyDescent="0.25">
      <c r="A19488" t="s">
        <v>75957</v>
      </c>
      <c r="B19488" t="s">
        <v>75958</v>
      </c>
      <c r="C19488" s="1" t="str">
        <f t="shared" si="2789"/>
        <v>21:0827</v>
      </c>
      <c r="D19488" s="1" t="str">
        <f t="shared" si="2790"/>
        <v>21:0229</v>
      </c>
      <c r="E19488" t="s">
        <v>75959</v>
      </c>
      <c r="F19488" t="s">
        <v>75960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11651</v>
      </c>
      <c r="N19488">
        <v>221</v>
      </c>
      <c r="O19488" t="s">
        <v>21</v>
      </c>
      <c r="P19488" t="s">
        <v>356</v>
      </c>
      <c r="Q19488" t="s">
        <v>138</v>
      </c>
    </row>
    <row r="19489" spans="1:17" hidden="1" x14ac:dyDescent="0.25">
      <c r="A19489" t="s">
        <v>75961</v>
      </c>
      <c r="B19489" t="s">
        <v>75962</v>
      </c>
      <c r="C19489" s="1" t="str">
        <f t="shared" si="2789"/>
        <v>21:0827</v>
      </c>
      <c r="D19489" s="1" t="str">
        <f t="shared" si="2790"/>
        <v>21:0229</v>
      </c>
      <c r="E19489" t="s">
        <v>75963</v>
      </c>
      <c r="F19489" t="s">
        <v>75964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11660</v>
      </c>
      <c r="N19489">
        <v>222</v>
      </c>
      <c r="O19489" t="s">
        <v>21</v>
      </c>
      <c r="P19489" t="s">
        <v>45</v>
      </c>
      <c r="Q19489" t="s">
        <v>2948</v>
      </c>
    </row>
    <row r="19490" spans="1:17" hidden="1" x14ac:dyDescent="0.25">
      <c r="A19490" t="s">
        <v>75965</v>
      </c>
      <c r="B19490" t="s">
        <v>75966</v>
      </c>
      <c r="C19490" s="1" t="str">
        <f t="shared" si="2789"/>
        <v>21:0827</v>
      </c>
      <c r="D19490" s="1" t="str">
        <f t="shared" si="2790"/>
        <v>21:0229</v>
      </c>
      <c r="E19490" t="s">
        <v>75967</v>
      </c>
      <c r="F19490" t="s">
        <v>75968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11665</v>
      </c>
      <c r="N19490">
        <v>223</v>
      </c>
      <c r="O19490" t="s">
        <v>21</v>
      </c>
      <c r="P19490" t="s">
        <v>45</v>
      </c>
      <c r="Q19490" t="s">
        <v>2366</v>
      </c>
    </row>
    <row r="19491" spans="1:17" hidden="1" x14ac:dyDescent="0.25">
      <c r="A19491" t="s">
        <v>75969</v>
      </c>
      <c r="B19491" t="s">
        <v>75970</v>
      </c>
      <c r="C19491" s="1" t="str">
        <f t="shared" si="2789"/>
        <v>21:0827</v>
      </c>
      <c r="D19491" s="1" t="str">
        <f t="shared" si="2790"/>
        <v>21:0229</v>
      </c>
      <c r="E19491" t="s">
        <v>75971</v>
      </c>
      <c r="F19491" t="s">
        <v>75972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11670</v>
      </c>
      <c r="N19491">
        <v>224</v>
      </c>
      <c r="O19491" t="s">
        <v>261</v>
      </c>
      <c r="P19491" t="s">
        <v>45</v>
      </c>
      <c r="Q19491" t="s">
        <v>2366</v>
      </c>
    </row>
    <row r="19492" spans="1:17" hidden="1" x14ac:dyDescent="0.25">
      <c r="A19492" t="s">
        <v>75973</v>
      </c>
      <c r="B19492" t="s">
        <v>75974</v>
      </c>
      <c r="C19492" s="1" t="str">
        <f t="shared" si="2789"/>
        <v>21:0827</v>
      </c>
      <c r="D19492" s="1" t="str">
        <f t="shared" si="2790"/>
        <v>21:0229</v>
      </c>
      <c r="E19492" t="s">
        <v>75975</v>
      </c>
      <c r="F19492" t="s">
        <v>75976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11675</v>
      </c>
      <c r="N19492">
        <v>225</v>
      </c>
      <c r="O19492" t="s">
        <v>21</v>
      </c>
      <c r="P19492" t="s">
        <v>45</v>
      </c>
      <c r="Q19492" t="s">
        <v>1528</v>
      </c>
    </row>
    <row r="19493" spans="1:17" hidden="1" x14ac:dyDescent="0.25">
      <c r="A19493" t="s">
        <v>75977</v>
      </c>
      <c r="B19493" t="s">
        <v>75978</v>
      </c>
      <c r="C19493" s="1" t="str">
        <f t="shared" si="2789"/>
        <v>21:0827</v>
      </c>
      <c r="D19493" s="1" t="str">
        <f t="shared" si="2790"/>
        <v>21:0229</v>
      </c>
      <c r="E19493" t="s">
        <v>75979</v>
      </c>
      <c r="F19493" t="s">
        <v>75980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11689</v>
      </c>
      <c r="N19493">
        <v>226</v>
      </c>
      <c r="O19493" t="s">
        <v>21</v>
      </c>
      <c r="P19493" t="s">
        <v>45</v>
      </c>
      <c r="Q19493" t="s">
        <v>2366</v>
      </c>
    </row>
    <row r="19494" spans="1:17" hidden="1" x14ac:dyDescent="0.25">
      <c r="A19494" t="s">
        <v>75981</v>
      </c>
      <c r="B19494" t="s">
        <v>75982</v>
      </c>
      <c r="C19494" s="1" t="str">
        <f t="shared" si="2789"/>
        <v>21:0827</v>
      </c>
      <c r="D19494" s="1" t="str">
        <f t="shared" si="2790"/>
        <v>21:0229</v>
      </c>
      <c r="E19494" t="s">
        <v>75983</v>
      </c>
      <c r="F19494" t="s">
        <v>75984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11694</v>
      </c>
      <c r="N19494">
        <v>227</v>
      </c>
      <c r="O19494" t="s">
        <v>21</v>
      </c>
      <c r="P19494" t="s">
        <v>45</v>
      </c>
      <c r="Q19494" t="s">
        <v>2948</v>
      </c>
    </row>
    <row r="19495" spans="1:17" hidden="1" x14ac:dyDescent="0.25">
      <c r="A19495" t="s">
        <v>75985</v>
      </c>
      <c r="B19495" t="s">
        <v>75986</v>
      </c>
      <c r="C19495" s="1" t="str">
        <f t="shared" si="2789"/>
        <v>21:0827</v>
      </c>
      <c r="D19495" s="1" t="str">
        <f t="shared" si="2790"/>
        <v>21:0229</v>
      </c>
      <c r="E19495" t="s">
        <v>75987</v>
      </c>
      <c r="F19495" t="s">
        <v>75988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11700</v>
      </c>
      <c r="N19495">
        <v>228</v>
      </c>
      <c r="O19495" t="s">
        <v>21</v>
      </c>
      <c r="P19495" t="s">
        <v>45</v>
      </c>
      <c r="Q19495" t="s">
        <v>2366</v>
      </c>
    </row>
    <row r="19496" spans="1:17" hidden="1" x14ac:dyDescent="0.25">
      <c r="A19496" t="s">
        <v>75989</v>
      </c>
      <c r="B19496" t="s">
        <v>75990</v>
      </c>
      <c r="C19496" s="1" t="str">
        <f t="shared" si="2789"/>
        <v>21:0827</v>
      </c>
      <c r="D19496" s="1" t="str">
        <f t="shared" si="2790"/>
        <v>21:0229</v>
      </c>
      <c r="E19496" t="s">
        <v>75991</v>
      </c>
      <c r="F19496" t="s">
        <v>75992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11710</v>
      </c>
      <c r="N19496">
        <v>229</v>
      </c>
      <c r="O19496" t="s">
        <v>21</v>
      </c>
      <c r="P19496" t="s">
        <v>45</v>
      </c>
      <c r="Q19496" t="s">
        <v>143</v>
      </c>
    </row>
    <row r="19497" spans="1:17" hidden="1" x14ac:dyDescent="0.25">
      <c r="A19497" t="s">
        <v>75993</v>
      </c>
      <c r="B19497" t="s">
        <v>75994</v>
      </c>
      <c r="C19497" s="1" t="str">
        <f t="shared" si="2789"/>
        <v>21:0827</v>
      </c>
      <c r="D19497" s="1" t="str">
        <f t="shared" si="2790"/>
        <v>21:0229</v>
      </c>
      <c r="E19497" t="s">
        <v>75995</v>
      </c>
      <c r="F19497" t="s">
        <v>75996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11715</v>
      </c>
      <c r="N19497">
        <v>230</v>
      </c>
      <c r="O19497" t="s">
        <v>21</v>
      </c>
      <c r="P19497" t="s">
        <v>45</v>
      </c>
      <c r="Q19497" t="s">
        <v>138</v>
      </c>
    </row>
    <row r="19498" spans="1:17" hidden="1" x14ac:dyDescent="0.25">
      <c r="A19498" t="s">
        <v>75997</v>
      </c>
      <c r="B19498" t="s">
        <v>75998</v>
      </c>
      <c r="C19498" s="1" t="str">
        <f t="shared" si="2789"/>
        <v>21:0827</v>
      </c>
      <c r="D19498" s="1" t="str">
        <f t="shared" si="2790"/>
        <v>21:0229</v>
      </c>
      <c r="E19498" t="s">
        <v>75999</v>
      </c>
      <c r="F19498" t="s">
        <v>76000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11720</v>
      </c>
      <c r="N19498">
        <v>231</v>
      </c>
      <c r="O19498" t="s">
        <v>21</v>
      </c>
      <c r="P19498" t="s">
        <v>45</v>
      </c>
      <c r="Q19498" t="s">
        <v>2366</v>
      </c>
    </row>
    <row r="19499" spans="1:17" hidden="1" x14ac:dyDescent="0.25">
      <c r="A19499" t="s">
        <v>76001</v>
      </c>
      <c r="B19499" t="s">
        <v>76002</v>
      </c>
      <c r="C19499" s="1" t="str">
        <f t="shared" si="2789"/>
        <v>21:0827</v>
      </c>
      <c r="D19499" s="1" t="str">
        <f t="shared" si="2790"/>
        <v>21:0229</v>
      </c>
      <c r="E19499" t="s">
        <v>76003</v>
      </c>
      <c r="F19499" t="s">
        <v>76004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11725</v>
      </c>
      <c r="N19499">
        <v>232</v>
      </c>
      <c r="O19499" t="s">
        <v>21</v>
      </c>
      <c r="P19499" t="s">
        <v>45</v>
      </c>
      <c r="Q19499" t="s">
        <v>1528</v>
      </c>
    </row>
    <row r="19500" spans="1:17" hidden="1" x14ac:dyDescent="0.25">
      <c r="A19500" t="s">
        <v>76005</v>
      </c>
      <c r="B19500" t="s">
        <v>76006</v>
      </c>
      <c r="C19500" s="1" t="str">
        <f t="shared" si="2789"/>
        <v>21:0827</v>
      </c>
      <c r="D19500" s="1" t="str">
        <f t="shared" si="2790"/>
        <v>21:0229</v>
      </c>
      <c r="E19500" t="s">
        <v>76007</v>
      </c>
      <c r="F19500" t="s">
        <v>76008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11730</v>
      </c>
      <c r="N19500">
        <v>233</v>
      </c>
      <c r="O19500" t="s">
        <v>21</v>
      </c>
      <c r="P19500" t="s">
        <v>45</v>
      </c>
      <c r="Q19500" t="s">
        <v>2948</v>
      </c>
    </row>
    <row r="19501" spans="1:17" hidden="1" x14ac:dyDescent="0.25">
      <c r="A19501" t="s">
        <v>76009</v>
      </c>
      <c r="B19501" t="s">
        <v>76010</v>
      </c>
      <c r="C19501" s="1" t="str">
        <f t="shared" si="2789"/>
        <v>21:0827</v>
      </c>
      <c r="D19501" s="1" t="str">
        <f t="shared" si="2790"/>
        <v>21:0229</v>
      </c>
      <c r="E19501" t="s">
        <v>76011</v>
      </c>
      <c r="F19501" t="s">
        <v>76012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12803</v>
      </c>
      <c r="N19501">
        <v>234</v>
      </c>
      <c r="O19501" t="s">
        <v>21</v>
      </c>
      <c r="P19501" t="s">
        <v>87</v>
      </c>
      <c r="Q19501" t="s">
        <v>2948</v>
      </c>
    </row>
    <row r="19502" spans="1:17" hidden="1" x14ac:dyDescent="0.25">
      <c r="A19502" t="s">
        <v>76013</v>
      </c>
      <c r="B19502" t="s">
        <v>76014</v>
      </c>
      <c r="C19502" s="1" t="str">
        <f t="shared" si="2789"/>
        <v>21:0827</v>
      </c>
      <c r="D19502" s="1" t="str">
        <f t="shared" si="2790"/>
        <v>21:0229</v>
      </c>
      <c r="E19502" t="s">
        <v>76015</v>
      </c>
      <c r="F19502" t="s">
        <v>76016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11641</v>
      </c>
      <c r="N19502">
        <v>235</v>
      </c>
      <c r="O19502" t="s">
        <v>21</v>
      </c>
      <c r="P19502" t="s">
        <v>45</v>
      </c>
      <c r="Q19502" t="s">
        <v>138</v>
      </c>
    </row>
    <row r="19503" spans="1:17" hidden="1" x14ac:dyDescent="0.25">
      <c r="A19503" t="s">
        <v>76017</v>
      </c>
      <c r="B19503" t="s">
        <v>76018</v>
      </c>
      <c r="C19503" s="1" t="str">
        <f t="shared" si="2789"/>
        <v>21:0827</v>
      </c>
      <c r="D19503" s="1" t="str">
        <f t="shared" si="2790"/>
        <v>21:0229</v>
      </c>
      <c r="E19503" t="s">
        <v>76019</v>
      </c>
      <c r="F19503" t="s">
        <v>76020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11680</v>
      </c>
      <c r="N19503">
        <v>236</v>
      </c>
      <c r="O19503" t="s">
        <v>21</v>
      </c>
      <c r="P19503" t="s">
        <v>45</v>
      </c>
      <c r="Q19503" t="s">
        <v>103</v>
      </c>
    </row>
    <row r="19504" spans="1:17" hidden="1" x14ac:dyDescent="0.25">
      <c r="A19504" t="s">
        <v>76021</v>
      </c>
      <c r="B19504" t="s">
        <v>76022</v>
      </c>
      <c r="C19504" s="1" t="str">
        <f t="shared" si="2789"/>
        <v>21:0827</v>
      </c>
      <c r="D19504" s="1" t="str">
        <f t="shared" si="2790"/>
        <v>21:0229</v>
      </c>
      <c r="E19504" t="s">
        <v>76019</v>
      </c>
      <c r="F19504" t="s">
        <v>76023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11684</v>
      </c>
      <c r="N19504">
        <v>237</v>
      </c>
      <c r="O19504" t="s">
        <v>21</v>
      </c>
      <c r="P19504" t="s">
        <v>45</v>
      </c>
      <c r="Q19504" t="s">
        <v>198</v>
      </c>
    </row>
    <row r="19505" spans="1:17" hidden="1" x14ac:dyDescent="0.25">
      <c r="A19505" t="s">
        <v>76024</v>
      </c>
      <c r="B19505" t="s">
        <v>76025</v>
      </c>
      <c r="C19505" s="1" t="str">
        <f t="shared" si="2789"/>
        <v>21:0827</v>
      </c>
      <c r="D19505" s="1" t="str">
        <f t="shared" si="2790"/>
        <v>21:0229</v>
      </c>
      <c r="E19505" t="s">
        <v>76026</v>
      </c>
      <c r="F19505" t="s">
        <v>76027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11646</v>
      </c>
      <c r="N19505">
        <v>238</v>
      </c>
      <c r="O19505" t="s">
        <v>21</v>
      </c>
      <c r="P19505" t="s">
        <v>45</v>
      </c>
      <c r="Q19505" t="s">
        <v>189</v>
      </c>
    </row>
    <row r="19506" spans="1:17" hidden="1" x14ac:dyDescent="0.25">
      <c r="A19506" t="s">
        <v>76028</v>
      </c>
      <c r="B19506" t="s">
        <v>76029</v>
      </c>
      <c r="C19506" s="1" t="str">
        <f t="shared" si="2789"/>
        <v>21:0827</v>
      </c>
      <c r="D19506" s="1" t="str">
        <f t="shared" si="2790"/>
        <v>21:0229</v>
      </c>
      <c r="E19506" t="s">
        <v>76030</v>
      </c>
      <c r="F19506" t="s">
        <v>76031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11651</v>
      </c>
      <c r="N19506">
        <v>239</v>
      </c>
      <c r="O19506" t="s">
        <v>21</v>
      </c>
      <c r="P19506" t="s">
        <v>45</v>
      </c>
      <c r="Q19506" t="s">
        <v>88</v>
      </c>
    </row>
    <row r="19507" spans="1:17" hidden="1" x14ac:dyDescent="0.25">
      <c r="A19507" t="s">
        <v>76032</v>
      </c>
      <c r="B19507" t="s">
        <v>76033</v>
      </c>
      <c r="C19507" s="1" t="str">
        <f t="shared" si="2789"/>
        <v>21:0827</v>
      </c>
      <c r="D19507" s="1" t="str">
        <f t="shared" si="2790"/>
        <v>21:0229</v>
      </c>
      <c r="E19507" t="s">
        <v>76034</v>
      </c>
      <c r="F19507" t="s">
        <v>76035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76036</v>
      </c>
      <c r="N19507">
        <v>240</v>
      </c>
      <c r="O19507" t="s">
        <v>21</v>
      </c>
      <c r="P19507" t="s">
        <v>45</v>
      </c>
      <c r="Q19507" t="s">
        <v>88</v>
      </c>
    </row>
    <row r="19508" spans="1:17" hidden="1" x14ac:dyDescent="0.25">
      <c r="A19508" t="s">
        <v>76037</v>
      </c>
      <c r="B19508" t="s">
        <v>76038</v>
      </c>
      <c r="C19508" s="1" t="str">
        <f t="shared" si="2789"/>
        <v>21:0827</v>
      </c>
      <c r="D19508" s="1" t="str">
        <f t="shared" si="2790"/>
        <v>21:0229</v>
      </c>
      <c r="E19508" t="s">
        <v>76034</v>
      </c>
      <c r="F19508" t="s">
        <v>76039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76040</v>
      </c>
      <c r="N19508">
        <v>241</v>
      </c>
      <c r="O19508" t="s">
        <v>21</v>
      </c>
      <c r="P19508" t="s">
        <v>45</v>
      </c>
      <c r="Q19508" t="s">
        <v>88</v>
      </c>
    </row>
    <row r="19509" spans="1:17" hidden="1" x14ac:dyDescent="0.25">
      <c r="A19509" t="s">
        <v>76041</v>
      </c>
      <c r="B19509" t="s">
        <v>76042</v>
      </c>
      <c r="C19509" s="1" t="str">
        <f t="shared" si="2789"/>
        <v>21:0827</v>
      </c>
      <c r="D19509" s="1" t="str">
        <f t="shared" si="2790"/>
        <v>21:0229</v>
      </c>
      <c r="E19509" t="s">
        <v>76043</v>
      </c>
      <c r="F19509" t="s">
        <v>76044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11660</v>
      </c>
      <c r="N19509">
        <v>242</v>
      </c>
      <c r="O19509" t="s">
        <v>21</v>
      </c>
      <c r="P19509" t="s">
        <v>45</v>
      </c>
      <c r="Q19509" t="s">
        <v>2392</v>
      </c>
    </row>
    <row r="19510" spans="1:17" hidden="1" x14ac:dyDescent="0.25">
      <c r="A19510" t="s">
        <v>76045</v>
      </c>
      <c r="B19510" t="s">
        <v>76046</v>
      </c>
      <c r="C19510" s="1" t="str">
        <f t="shared" si="2789"/>
        <v>21:0827</v>
      </c>
      <c r="D19510" s="1" t="str">
        <f t="shared" si="2790"/>
        <v>21:0229</v>
      </c>
      <c r="E19510" t="s">
        <v>76047</v>
      </c>
      <c r="F19510" t="s">
        <v>76048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11665</v>
      </c>
      <c r="N19510">
        <v>243</v>
      </c>
      <c r="O19510" t="s">
        <v>101</v>
      </c>
      <c r="P19510" t="s">
        <v>45</v>
      </c>
      <c r="Q19510" t="s">
        <v>88</v>
      </c>
    </row>
    <row r="19511" spans="1:17" hidden="1" x14ac:dyDescent="0.25">
      <c r="A19511" t="s">
        <v>76049</v>
      </c>
      <c r="B19511" t="s">
        <v>76050</v>
      </c>
      <c r="C19511" s="1" t="str">
        <f t="shared" si="2789"/>
        <v>21:0827</v>
      </c>
      <c r="D19511" s="1" t="str">
        <f t="shared" si="2790"/>
        <v>21:0229</v>
      </c>
      <c r="E19511" t="s">
        <v>76051</v>
      </c>
      <c r="F19511" t="s">
        <v>76052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11670</v>
      </c>
      <c r="N19511">
        <v>244</v>
      </c>
      <c r="O19511" t="s">
        <v>21</v>
      </c>
      <c r="P19511" t="s">
        <v>87</v>
      </c>
      <c r="Q19511" t="s">
        <v>149</v>
      </c>
    </row>
    <row r="19512" spans="1:17" hidden="1" x14ac:dyDescent="0.25">
      <c r="A19512" t="s">
        <v>76053</v>
      </c>
      <c r="B19512" t="s">
        <v>76054</v>
      </c>
      <c r="C19512" s="1" t="str">
        <f t="shared" si="2789"/>
        <v>21:0827</v>
      </c>
      <c r="D19512" s="1" t="str">
        <f t="shared" si="2790"/>
        <v>21:0229</v>
      </c>
      <c r="E19512" t="s">
        <v>76055</v>
      </c>
      <c r="F19512" t="s">
        <v>76056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11675</v>
      </c>
      <c r="N19512">
        <v>245</v>
      </c>
      <c r="O19512" t="s">
        <v>21</v>
      </c>
      <c r="P19512" t="s">
        <v>87</v>
      </c>
      <c r="Q19512" t="s">
        <v>215</v>
      </c>
    </row>
    <row r="19513" spans="1:17" hidden="1" x14ac:dyDescent="0.25">
      <c r="A19513" t="s">
        <v>76057</v>
      </c>
      <c r="B19513" t="s">
        <v>76058</v>
      </c>
      <c r="C19513" s="1" t="str">
        <f t="shared" si="2789"/>
        <v>21:0827</v>
      </c>
      <c r="D19513" s="1" t="str">
        <f t="shared" si="2790"/>
        <v>21:0229</v>
      </c>
      <c r="E19513" t="s">
        <v>76059</v>
      </c>
      <c r="F19513" t="s">
        <v>76060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HYPERLINK("http://geochem.nrcan.gc.ca/cdogs/content/kwd/kwd080007_e.htm", "Untreated Water")</f>
        <v>Untreated Water</v>
      </c>
      <c r="L19513">
        <v>15</v>
      </c>
      <c r="M19513" t="s">
        <v>11689</v>
      </c>
      <c r="N19513">
        <v>246</v>
      </c>
      <c r="O19513" t="s">
        <v>21</v>
      </c>
      <c r="P19513" t="s">
        <v>87</v>
      </c>
      <c r="Q19513" t="s">
        <v>103</v>
      </c>
    </row>
    <row r="19514" spans="1:17" hidden="1" x14ac:dyDescent="0.25">
      <c r="A19514" t="s">
        <v>76061</v>
      </c>
      <c r="B19514" t="s">
        <v>76062</v>
      </c>
      <c r="C19514" s="1" t="str">
        <f t="shared" si="2789"/>
        <v>21:0827</v>
      </c>
      <c r="D19514" s="1" t="str">
        <f t="shared" si="2790"/>
        <v>21:0229</v>
      </c>
      <c r="E19514" t="s">
        <v>76063</v>
      </c>
      <c r="F19514" t="s">
        <v>76064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11694</v>
      </c>
      <c r="N19514">
        <v>247</v>
      </c>
      <c r="O19514" t="s">
        <v>21</v>
      </c>
      <c r="P19514" t="s">
        <v>87</v>
      </c>
      <c r="Q19514" t="s">
        <v>52</v>
      </c>
    </row>
    <row r="19515" spans="1:17" hidden="1" x14ac:dyDescent="0.25">
      <c r="A19515" t="s">
        <v>76065</v>
      </c>
      <c r="B19515" t="s">
        <v>76066</v>
      </c>
      <c r="C19515" s="1" t="str">
        <f t="shared" si="2789"/>
        <v>21:0827</v>
      </c>
      <c r="D19515" s="1" t="str">
        <f t="shared" si="2790"/>
        <v>21:0229</v>
      </c>
      <c r="E19515" t="s">
        <v>76067</v>
      </c>
      <c r="F19515" t="s">
        <v>76068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11700</v>
      </c>
      <c r="N19515">
        <v>248</v>
      </c>
      <c r="O19515" t="s">
        <v>21</v>
      </c>
      <c r="P19515" t="s">
        <v>87</v>
      </c>
      <c r="Q19515" t="s">
        <v>93</v>
      </c>
    </row>
    <row r="19516" spans="1:17" hidden="1" x14ac:dyDescent="0.25">
      <c r="A19516" t="s">
        <v>76069</v>
      </c>
      <c r="B19516" t="s">
        <v>76070</v>
      </c>
      <c r="C19516" s="1" t="str">
        <f t="shared" si="2789"/>
        <v>21:0827</v>
      </c>
      <c r="D19516" s="1" t="str">
        <f t="shared" si="2790"/>
        <v>21:0229</v>
      </c>
      <c r="E19516" t="s">
        <v>76071</v>
      </c>
      <c r="F19516" t="s">
        <v>76072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11710</v>
      </c>
      <c r="N19516">
        <v>249</v>
      </c>
      <c r="O19516" t="s">
        <v>21</v>
      </c>
      <c r="P19516" t="s">
        <v>87</v>
      </c>
      <c r="Q19516" t="s">
        <v>8961</v>
      </c>
    </row>
    <row r="19517" spans="1:17" hidden="1" x14ac:dyDescent="0.25">
      <c r="A19517" t="s">
        <v>76073</v>
      </c>
      <c r="B19517" t="s">
        <v>76074</v>
      </c>
      <c r="C19517" s="1" t="str">
        <f t="shared" si="2789"/>
        <v>21:0827</v>
      </c>
      <c r="D19517" s="1" t="str">
        <f t="shared" si="2790"/>
        <v>21:0229</v>
      </c>
      <c r="E19517" t="s">
        <v>76075</v>
      </c>
      <c r="F19517" t="s">
        <v>76076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11715</v>
      </c>
      <c r="N19517">
        <v>250</v>
      </c>
      <c r="O19517" t="s">
        <v>244</v>
      </c>
      <c r="P19517" t="s">
        <v>87</v>
      </c>
      <c r="Q19517" t="s">
        <v>171</v>
      </c>
    </row>
    <row r="19518" spans="1:17" hidden="1" x14ac:dyDescent="0.25">
      <c r="A19518" t="s">
        <v>76077</v>
      </c>
      <c r="B19518" t="s">
        <v>76078</v>
      </c>
      <c r="C19518" s="1" t="str">
        <f t="shared" si="2789"/>
        <v>21:0827</v>
      </c>
      <c r="D19518" s="1" t="str">
        <f t="shared" si="2790"/>
        <v>21:0229</v>
      </c>
      <c r="E19518" t="s">
        <v>76079</v>
      </c>
      <c r="F19518" t="s">
        <v>76080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11720</v>
      </c>
      <c r="N19518">
        <v>251</v>
      </c>
      <c r="O19518" t="s">
        <v>21</v>
      </c>
      <c r="P19518" t="s">
        <v>87</v>
      </c>
      <c r="Q19518" t="s">
        <v>189</v>
      </c>
    </row>
    <row r="19519" spans="1:17" hidden="1" x14ac:dyDescent="0.25">
      <c r="A19519" t="s">
        <v>76081</v>
      </c>
      <c r="B19519" t="s">
        <v>76082</v>
      </c>
      <c r="C19519" s="1" t="str">
        <f t="shared" si="2789"/>
        <v>21:0827</v>
      </c>
      <c r="D19519" s="1" t="str">
        <f t="shared" si="2790"/>
        <v>21:0229</v>
      </c>
      <c r="E19519" t="s">
        <v>76083</v>
      </c>
      <c r="F19519" t="s">
        <v>76084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11725</v>
      </c>
      <c r="N19519">
        <v>252</v>
      </c>
      <c r="O19519" t="s">
        <v>21</v>
      </c>
      <c r="P19519" t="s">
        <v>45</v>
      </c>
      <c r="Q19519" t="s">
        <v>52</v>
      </c>
    </row>
    <row r="19520" spans="1:17" hidden="1" x14ac:dyDescent="0.25">
      <c r="A19520" t="s">
        <v>76085</v>
      </c>
      <c r="B19520" t="s">
        <v>76086</v>
      </c>
      <c r="C19520" s="1" t="str">
        <f t="shared" si="2789"/>
        <v>21:0827</v>
      </c>
      <c r="D19520" s="1" t="str">
        <f t="shared" si="2790"/>
        <v>21:0229</v>
      </c>
      <c r="E19520" t="s">
        <v>76087</v>
      </c>
      <c r="F19520" t="s">
        <v>76088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11641</v>
      </c>
      <c r="N19520">
        <v>253</v>
      </c>
      <c r="O19520" t="s">
        <v>21</v>
      </c>
      <c r="P19520" t="s">
        <v>45</v>
      </c>
      <c r="Q19520" t="s">
        <v>103</v>
      </c>
    </row>
    <row r="19521" spans="1:17" hidden="1" x14ac:dyDescent="0.25">
      <c r="A19521" t="s">
        <v>76089</v>
      </c>
      <c r="B19521" t="s">
        <v>76090</v>
      </c>
      <c r="C19521" s="1" t="str">
        <f t="shared" si="2789"/>
        <v>21:0827</v>
      </c>
      <c r="D19521" s="1" t="str">
        <f t="shared" si="2790"/>
        <v>21:0229</v>
      </c>
      <c r="E19521" t="s">
        <v>76091</v>
      </c>
      <c r="F19521" t="s">
        <v>76092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11646</v>
      </c>
      <c r="N19521">
        <v>254</v>
      </c>
      <c r="O19521" t="s">
        <v>113</v>
      </c>
      <c r="P19521" t="s">
        <v>356</v>
      </c>
      <c r="Q19521" t="s">
        <v>88</v>
      </c>
    </row>
    <row r="19522" spans="1:17" hidden="1" x14ac:dyDescent="0.25">
      <c r="A19522" t="s">
        <v>76093</v>
      </c>
      <c r="B19522" t="s">
        <v>76094</v>
      </c>
      <c r="C19522" s="1" t="str">
        <f t="shared" si="2789"/>
        <v>21:0827</v>
      </c>
      <c r="D19522" s="1" t="str">
        <f t="shared" si="2790"/>
        <v>21:0229</v>
      </c>
      <c r="E19522" t="s">
        <v>76095</v>
      </c>
      <c r="F19522" t="s">
        <v>76096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11680</v>
      </c>
      <c r="N19522">
        <v>255</v>
      </c>
      <c r="O19522" t="s">
        <v>21</v>
      </c>
      <c r="P19522" t="s">
        <v>356</v>
      </c>
      <c r="Q19522" t="s">
        <v>143</v>
      </c>
    </row>
    <row r="19523" spans="1:17" hidden="1" x14ac:dyDescent="0.25">
      <c r="A19523" t="s">
        <v>76097</v>
      </c>
      <c r="B19523" t="s">
        <v>76098</v>
      </c>
      <c r="C19523" s="1" t="str">
        <f t="shared" si="2789"/>
        <v>21:0827</v>
      </c>
      <c r="D19523" s="1" t="str">
        <f t="shared" si="2790"/>
        <v>21:0229</v>
      </c>
      <c r="E19523" t="s">
        <v>76095</v>
      </c>
      <c r="F19523" t="s">
        <v>76099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11684</v>
      </c>
      <c r="N19523">
        <v>256</v>
      </c>
      <c r="O19523" t="s">
        <v>21</v>
      </c>
      <c r="P19523" t="s">
        <v>45</v>
      </c>
      <c r="Q19523" t="s">
        <v>143</v>
      </c>
    </row>
    <row r="19524" spans="1:17" hidden="1" x14ac:dyDescent="0.25">
      <c r="A19524" t="s">
        <v>76100</v>
      </c>
      <c r="B19524" t="s">
        <v>76101</v>
      </c>
      <c r="C19524" s="1" t="str">
        <f t="shared" ref="C19524:C19587" si="2793">HYPERLINK("http://geochem.nrcan.gc.ca/cdogs/content/bdl/bdl210827_e.htm", "21:0827")</f>
        <v>21:0827</v>
      </c>
      <c r="D19524" s="1" t="str">
        <f t="shared" ref="D19524:D19587" si="2794">HYPERLINK("http://geochem.nrcan.gc.ca/cdogs/content/svy/svy210229_e.htm", "21:0229")</f>
        <v>21:0229</v>
      </c>
      <c r="E19524" t="s">
        <v>76102</v>
      </c>
      <c r="F19524" t="s">
        <v>76103</v>
      </c>
      <c r="H19524">
        <v>54.502920500000002</v>
      </c>
      <c r="I19524">
        <v>-60.670789900000003</v>
      </c>
      <c r="J19524" s="1" t="str">
        <f t="shared" ref="J19524:J19587" si="2795">HYPERLINK("http://geochem.nrcan.gc.ca/cdogs/content/kwd/kwd020016_e.htm",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11651</v>
      </c>
      <c r="N19524">
        <v>257</v>
      </c>
      <c r="O19524" t="s">
        <v>21</v>
      </c>
      <c r="P19524" t="s">
        <v>45</v>
      </c>
      <c r="Q19524" t="s">
        <v>2366</v>
      </c>
    </row>
    <row r="19525" spans="1:17" hidden="1" x14ac:dyDescent="0.25">
      <c r="A19525" t="s">
        <v>76104</v>
      </c>
      <c r="B19525" t="s">
        <v>76105</v>
      </c>
      <c r="C19525" s="1" t="str">
        <f t="shared" si="2793"/>
        <v>21:0827</v>
      </c>
      <c r="D19525" s="1" t="str">
        <f t="shared" si="2794"/>
        <v>21:0229</v>
      </c>
      <c r="E19525" t="s">
        <v>76106</v>
      </c>
      <c r="F19525" t="s">
        <v>76107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11660</v>
      </c>
      <c r="N19525">
        <v>258</v>
      </c>
      <c r="O19525" t="s">
        <v>21</v>
      </c>
      <c r="P19525" t="s">
        <v>45</v>
      </c>
      <c r="Q19525" t="s">
        <v>1528</v>
      </c>
    </row>
    <row r="19526" spans="1:17" hidden="1" x14ac:dyDescent="0.25">
      <c r="A19526" t="s">
        <v>76108</v>
      </c>
      <c r="B19526" t="s">
        <v>76109</v>
      </c>
      <c r="C19526" s="1" t="str">
        <f t="shared" si="2793"/>
        <v>21:0827</v>
      </c>
      <c r="D19526" s="1" t="str">
        <f t="shared" si="2794"/>
        <v>21:0229</v>
      </c>
      <c r="E19526" t="s">
        <v>76110</v>
      </c>
      <c r="F19526" t="s">
        <v>76111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11665</v>
      </c>
      <c r="N19526">
        <v>259</v>
      </c>
      <c r="O19526" t="s">
        <v>21</v>
      </c>
      <c r="P19526" t="s">
        <v>45</v>
      </c>
      <c r="Q19526" t="s">
        <v>2948</v>
      </c>
    </row>
    <row r="19527" spans="1:17" hidden="1" x14ac:dyDescent="0.25">
      <c r="A19527" t="s">
        <v>76112</v>
      </c>
      <c r="B19527" t="s">
        <v>76113</v>
      </c>
      <c r="C19527" s="1" t="str">
        <f t="shared" si="2793"/>
        <v>21:0827</v>
      </c>
      <c r="D19527" s="1" t="str">
        <f t="shared" si="2794"/>
        <v>21:0229</v>
      </c>
      <c r="E19527" t="s">
        <v>76114</v>
      </c>
      <c r="F19527" t="s">
        <v>76115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11670</v>
      </c>
      <c r="N19527">
        <v>260</v>
      </c>
      <c r="O19527" t="s">
        <v>21</v>
      </c>
      <c r="P19527" t="s">
        <v>45</v>
      </c>
      <c r="Q19527" t="s">
        <v>2392</v>
      </c>
    </row>
    <row r="19528" spans="1:17" hidden="1" x14ac:dyDescent="0.25">
      <c r="A19528" t="s">
        <v>76116</v>
      </c>
      <c r="B19528" t="s">
        <v>76117</v>
      </c>
      <c r="C19528" s="1" t="str">
        <f t="shared" si="2793"/>
        <v>21:0827</v>
      </c>
      <c r="D19528" s="1" t="str">
        <f t="shared" si="2794"/>
        <v>21:0229</v>
      </c>
      <c r="E19528" t="s">
        <v>76118</v>
      </c>
      <c r="F19528" t="s">
        <v>76119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11675</v>
      </c>
      <c r="N19528">
        <v>261</v>
      </c>
      <c r="O19528" t="s">
        <v>21</v>
      </c>
      <c r="P19528" t="s">
        <v>45</v>
      </c>
      <c r="Q19528" t="s">
        <v>2948</v>
      </c>
    </row>
    <row r="19529" spans="1:17" hidden="1" x14ac:dyDescent="0.25">
      <c r="A19529" t="s">
        <v>76120</v>
      </c>
      <c r="B19529" t="s">
        <v>76121</v>
      </c>
      <c r="C19529" s="1" t="str">
        <f t="shared" si="2793"/>
        <v>21:0827</v>
      </c>
      <c r="D19529" s="1" t="str">
        <f t="shared" si="2794"/>
        <v>21:0229</v>
      </c>
      <c r="E19529" t="s">
        <v>76122</v>
      </c>
      <c r="F19529" t="s">
        <v>76123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11689</v>
      </c>
      <c r="N19529">
        <v>262</v>
      </c>
      <c r="O19529" t="s">
        <v>21</v>
      </c>
      <c r="P19529" t="s">
        <v>45</v>
      </c>
      <c r="Q19529" t="s">
        <v>171</v>
      </c>
    </row>
    <row r="19530" spans="1:17" hidden="1" x14ac:dyDescent="0.25">
      <c r="A19530" t="s">
        <v>76124</v>
      </c>
      <c r="B19530" t="s">
        <v>76125</v>
      </c>
      <c r="C19530" s="1" t="str">
        <f t="shared" si="2793"/>
        <v>21:0827</v>
      </c>
      <c r="D19530" s="1" t="str">
        <f t="shared" si="2794"/>
        <v>21:0229</v>
      </c>
      <c r="E19530" t="s">
        <v>76126</v>
      </c>
      <c r="F19530" t="s">
        <v>76127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11694</v>
      </c>
      <c r="N19530">
        <v>263</v>
      </c>
      <c r="O19530" t="s">
        <v>21</v>
      </c>
      <c r="P19530" t="s">
        <v>45</v>
      </c>
      <c r="Q19530" t="s">
        <v>88</v>
      </c>
    </row>
    <row r="19531" spans="1:17" hidden="1" x14ac:dyDescent="0.25">
      <c r="A19531" t="s">
        <v>76128</v>
      </c>
      <c r="B19531" t="s">
        <v>76129</v>
      </c>
      <c r="C19531" s="1" t="str">
        <f t="shared" si="2793"/>
        <v>21:0827</v>
      </c>
      <c r="D19531" s="1" t="str">
        <f t="shared" si="2794"/>
        <v>21:0229</v>
      </c>
      <c r="E19531" t="s">
        <v>76130</v>
      </c>
      <c r="F19531" t="s">
        <v>76131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11700</v>
      </c>
      <c r="N19531">
        <v>264</v>
      </c>
      <c r="O19531" t="s">
        <v>21</v>
      </c>
      <c r="P19531" t="s">
        <v>45</v>
      </c>
      <c r="Q19531" t="s">
        <v>8961</v>
      </c>
    </row>
    <row r="19532" spans="1:17" hidden="1" x14ac:dyDescent="0.25">
      <c r="A19532" t="s">
        <v>76132</v>
      </c>
      <c r="B19532" t="s">
        <v>76133</v>
      </c>
      <c r="C19532" s="1" t="str">
        <f t="shared" si="2793"/>
        <v>21:0827</v>
      </c>
      <c r="D19532" s="1" t="str">
        <f t="shared" si="2794"/>
        <v>21:0229</v>
      </c>
      <c r="E19532" t="s">
        <v>76134</v>
      </c>
      <c r="F19532" t="s">
        <v>76135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11710</v>
      </c>
      <c r="N19532">
        <v>265</v>
      </c>
      <c r="O19532" t="s">
        <v>21</v>
      </c>
      <c r="P19532" t="s">
        <v>45</v>
      </c>
      <c r="Q19532" t="s">
        <v>8961</v>
      </c>
    </row>
    <row r="19533" spans="1:17" hidden="1" x14ac:dyDescent="0.25">
      <c r="A19533" t="s">
        <v>76136</v>
      </c>
      <c r="B19533" t="s">
        <v>76137</v>
      </c>
      <c r="C19533" s="1" t="str">
        <f t="shared" si="2793"/>
        <v>21:0827</v>
      </c>
      <c r="D19533" s="1" t="str">
        <f t="shared" si="2794"/>
        <v>21:0229</v>
      </c>
      <c r="E19533" t="s">
        <v>76138</v>
      </c>
      <c r="F19533" t="s">
        <v>76139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11715</v>
      </c>
      <c r="N19533">
        <v>266</v>
      </c>
      <c r="O19533" t="s">
        <v>21</v>
      </c>
      <c r="P19533" t="s">
        <v>45</v>
      </c>
      <c r="Q19533" t="s">
        <v>2822</v>
      </c>
    </row>
    <row r="19534" spans="1:17" hidden="1" x14ac:dyDescent="0.25">
      <c r="A19534" t="s">
        <v>76140</v>
      </c>
      <c r="B19534" t="s">
        <v>76141</v>
      </c>
      <c r="C19534" s="1" t="str">
        <f t="shared" si="2793"/>
        <v>21:0827</v>
      </c>
      <c r="D19534" s="1" t="str">
        <f t="shared" si="2794"/>
        <v>21:0229</v>
      </c>
      <c r="E19534" t="s">
        <v>76142</v>
      </c>
      <c r="F19534" t="s">
        <v>76143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11720</v>
      </c>
      <c r="N19534">
        <v>267</v>
      </c>
      <c r="O19534" t="s">
        <v>21</v>
      </c>
      <c r="P19534" t="s">
        <v>87</v>
      </c>
      <c r="Q19534" t="s">
        <v>2366</v>
      </c>
    </row>
    <row r="19535" spans="1:17" hidden="1" x14ac:dyDescent="0.25">
      <c r="A19535" t="s">
        <v>76144</v>
      </c>
      <c r="B19535" t="s">
        <v>76145</v>
      </c>
      <c r="C19535" s="1" t="str">
        <f t="shared" si="2793"/>
        <v>21:0827</v>
      </c>
      <c r="D19535" s="1" t="str">
        <f t="shared" si="2794"/>
        <v>21:0229</v>
      </c>
      <c r="E19535" t="s">
        <v>76146</v>
      </c>
      <c r="F19535" t="s">
        <v>76147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11725</v>
      </c>
      <c r="N19535">
        <v>268</v>
      </c>
      <c r="O19535" t="s">
        <v>21</v>
      </c>
      <c r="P19535" t="s">
        <v>87</v>
      </c>
      <c r="Q19535" t="s">
        <v>52</v>
      </c>
    </row>
    <row r="19536" spans="1:17" hidden="1" x14ac:dyDescent="0.25">
      <c r="A19536" t="s">
        <v>76148</v>
      </c>
      <c r="B19536" t="s">
        <v>76149</v>
      </c>
      <c r="C19536" s="1" t="str">
        <f t="shared" si="2793"/>
        <v>21:0827</v>
      </c>
      <c r="D19536" s="1" t="str">
        <f t="shared" si="2794"/>
        <v>21:0229</v>
      </c>
      <c r="E19536" t="s">
        <v>76150</v>
      </c>
      <c r="F19536" t="s">
        <v>76151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11730</v>
      </c>
      <c r="N19536">
        <v>269</v>
      </c>
      <c r="O19536" t="s">
        <v>21</v>
      </c>
      <c r="P19536" t="s">
        <v>45</v>
      </c>
      <c r="Q19536" t="s">
        <v>189</v>
      </c>
    </row>
    <row r="19537" spans="1:17" hidden="1" x14ac:dyDescent="0.25">
      <c r="A19537" t="s">
        <v>76152</v>
      </c>
      <c r="B19537" t="s">
        <v>76153</v>
      </c>
      <c r="C19537" s="1" t="str">
        <f t="shared" si="2793"/>
        <v>21:0827</v>
      </c>
      <c r="D19537" s="1" t="str">
        <f t="shared" si="2794"/>
        <v>21:0229</v>
      </c>
      <c r="E19537" t="s">
        <v>76154</v>
      </c>
      <c r="F19537" t="s">
        <v>76155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12803</v>
      </c>
      <c r="N19537">
        <v>270</v>
      </c>
      <c r="O19537" t="s">
        <v>311</v>
      </c>
      <c r="P19537" t="s">
        <v>45</v>
      </c>
      <c r="Q19537" t="s">
        <v>149</v>
      </c>
    </row>
    <row r="19538" spans="1:17" hidden="1" x14ac:dyDescent="0.25">
      <c r="A19538" t="s">
        <v>76156</v>
      </c>
      <c r="B19538" t="s">
        <v>76157</v>
      </c>
      <c r="C19538" s="1" t="str">
        <f t="shared" si="2793"/>
        <v>21:0827</v>
      </c>
      <c r="D19538" s="1" t="str">
        <f t="shared" si="2794"/>
        <v>21:0229</v>
      </c>
      <c r="E19538" t="s">
        <v>76158</v>
      </c>
      <c r="F19538" t="s">
        <v>76159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11680</v>
      </c>
      <c r="N19538">
        <v>271</v>
      </c>
      <c r="O19538" t="s">
        <v>21</v>
      </c>
      <c r="P19538" t="s">
        <v>87</v>
      </c>
      <c r="Q19538" t="s">
        <v>149</v>
      </c>
    </row>
    <row r="19539" spans="1:17" hidden="1" x14ac:dyDescent="0.25">
      <c r="A19539" t="s">
        <v>76160</v>
      </c>
      <c r="B19539" t="s">
        <v>76161</v>
      </c>
      <c r="C19539" s="1" t="str">
        <f t="shared" si="2793"/>
        <v>21:0827</v>
      </c>
      <c r="D19539" s="1" t="str">
        <f t="shared" si="2794"/>
        <v>21:0229</v>
      </c>
      <c r="E19539" t="s">
        <v>76158</v>
      </c>
      <c r="F19539" t="s">
        <v>76162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11684</v>
      </c>
      <c r="N19539">
        <v>272</v>
      </c>
      <c r="O19539" t="s">
        <v>21</v>
      </c>
      <c r="P19539" t="s">
        <v>87</v>
      </c>
      <c r="Q19539" t="s">
        <v>52</v>
      </c>
    </row>
    <row r="19540" spans="1:17" hidden="1" x14ac:dyDescent="0.25">
      <c r="A19540" t="s">
        <v>76163</v>
      </c>
      <c r="B19540" t="s">
        <v>76164</v>
      </c>
      <c r="C19540" s="1" t="str">
        <f t="shared" si="2793"/>
        <v>21:0827</v>
      </c>
      <c r="D19540" s="1" t="str">
        <f t="shared" si="2794"/>
        <v>21:0229</v>
      </c>
      <c r="E19540" t="s">
        <v>76165</v>
      </c>
      <c r="F19540" t="s">
        <v>76166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11641</v>
      </c>
      <c r="N19540">
        <v>273</v>
      </c>
      <c r="O19540" t="s">
        <v>21</v>
      </c>
      <c r="P19540" t="s">
        <v>87</v>
      </c>
      <c r="Q19540" t="s">
        <v>93</v>
      </c>
    </row>
    <row r="19541" spans="1:17" hidden="1" x14ac:dyDescent="0.25">
      <c r="A19541" t="s">
        <v>76167</v>
      </c>
      <c r="B19541" t="s">
        <v>76168</v>
      </c>
      <c r="C19541" s="1" t="str">
        <f t="shared" si="2793"/>
        <v>21:0827</v>
      </c>
      <c r="D19541" s="1" t="str">
        <f t="shared" si="2794"/>
        <v>21:0229</v>
      </c>
      <c r="E19541" t="s">
        <v>76169</v>
      </c>
      <c r="F19541" t="s">
        <v>76170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11646</v>
      </c>
      <c r="N19541">
        <v>274</v>
      </c>
      <c r="O19541" t="s">
        <v>21</v>
      </c>
      <c r="P19541" t="s">
        <v>87</v>
      </c>
      <c r="Q19541" t="s">
        <v>103</v>
      </c>
    </row>
    <row r="19542" spans="1:17" hidden="1" x14ac:dyDescent="0.25">
      <c r="A19542" t="s">
        <v>76171</v>
      </c>
      <c r="B19542" t="s">
        <v>76172</v>
      </c>
      <c r="C19542" s="1" t="str">
        <f t="shared" si="2793"/>
        <v>21:0827</v>
      </c>
      <c r="D19542" s="1" t="str">
        <f t="shared" si="2794"/>
        <v>21:0229</v>
      </c>
      <c r="E19542" t="s">
        <v>76173</v>
      </c>
      <c r="F19542" t="s">
        <v>76174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11651</v>
      </c>
      <c r="N19542">
        <v>275</v>
      </c>
      <c r="O19542" t="s">
        <v>21</v>
      </c>
      <c r="P19542" t="s">
        <v>87</v>
      </c>
      <c r="Q19542" t="s">
        <v>198</v>
      </c>
    </row>
    <row r="19543" spans="1:17" hidden="1" x14ac:dyDescent="0.25">
      <c r="A19543" t="s">
        <v>76175</v>
      </c>
      <c r="B19543" t="s">
        <v>76176</v>
      </c>
      <c r="C19543" s="1" t="str">
        <f t="shared" si="2793"/>
        <v>21:0827</v>
      </c>
      <c r="D19543" s="1" t="str">
        <f t="shared" si="2794"/>
        <v>21:0229</v>
      </c>
      <c r="E19543" t="s">
        <v>76177</v>
      </c>
      <c r="F19543" t="s">
        <v>76178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76036</v>
      </c>
      <c r="N19543">
        <v>276</v>
      </c>
      <c r="O19543" t="s">
        <v>21</v>
      </c>
      <c r="P19543" t="s">
        <v>87</v>
      </c>
      <c r="Q19543" t="s">
        <v>93</v>
      </c>
    </row>
    <row r="19544" spans="1:17" hidden="1" x14ac:dyDescent="0.25">
      <c r="A19544" t="s">
        <v>76179</v>
      </c>
      <c r="B19544" t="s">
        <v>76180</v>
      </c>
      <c r="C19544" s="1" t="str">
        <f t="shared" si="2793"/>
        <v>21:0827</v>
      </c>
      <c r="D19544" s="1" t="str">
        <f t="shared" si="2794"/>
        <v>21:0229</v>
      </c>
      <c r="E19544" t="s">
        <v>76177</v>
      </c>
      <c r="F19544" t="s">
        <v>76181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76040</v>
      </c>
      <c r="N19544">
        <v>277</v>
      </c>
      <c r="O19544" t="s">
        <v>21</v>
      </c>
      <c r="P19544" t="s">
        <v>87</v>
      </c>
      <c r="Q19544" t="s">
        <v>93</v>
      </c>
    </row>
    <row r="19545" spans="1:17" hidden="1" x14ac:dyDescent="0.25">
      <c r="A19545" t="s">
        <v>76182</v>
      </c>
      <c r="B19545" t="s">
        <v>76183</v>
      </c>
      <c r="C19545" s="1" t="str">
        <f t="shared" si="2793"/>
        <v>21:0827</v>
      </c>
      <c r="D19545" s="1" t="str">
        <f t="shared" si="2794"/>
        <v>21:0229</v>
      </c>
      <c r="E19545" t="s">
        <v>76184</v>
      </c>
      <c r="F19545" t="s">
        <v>76185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11660</v>
      </c>
      <c r="N19545">
        <v>278</v>
      </c>
      <c r="O19545" t="s">
        <v>21</v>
      </c>
      <c r="P19545" t="s">
        <v>87</v>
      </c>
      <c r="Q19545" t="s">
        <v>189</v>
      </c>
    </row>
    <row r="19546" spans="1:17" hidden="1" x14ac:dyDescent="0.25">
      <c r="A19546" t="s">
        <v>76186</v>
      </c>
      <c r="B19546" t="s">
        <v>76187</v>
      </c>
      <c r="C19546" s="1" t="str">
        <f t="shared" si="2793"/>
        <v>21:0827</v>
      </c>
      <c r="D19546" s="1" t="str">
        <f t="shared" si="2794"/>
        <v>21:0229</v>
      </c>
      <c r="E19546" t="s">
        <v>76188</v>
      </c>
      <c r="F19546" t="s">
        <v>76189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11665</v>
      </c>
      <c r="N19546">
        <v>279</v>
      </c>
      <c r="O19546" t="s">
        <v>21</v>
      </c>
      <c r="P19546" t="s">
        <v>87</v>
      </c>
      <c r="Q19546" t="s">
        <v>71</v>
      </c>
    </row>
    <row r="19547" spans="1:17" hidden="1" x14ac:dyDescent="0.25">
      <c r="A19547" t="s">
        <v>76190</v>
      </c>
      <c r="B19547" t="s">
        <v>76191</v>
      </c>
      <c r="C19547" s="1" t="str">
        <f t="shared" si="2793"/>
        <v>21:0827</v>
      </c>
      <c r="D19547" s="1" t="str">
        <f t="shared" si="2794"/>
        <v>21:0229</v>
      </c>
      <c r="E19547" t="s">
        <v>76192</v>
      </c>
      <c r="F19547" t="s">
        <v>76193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11670</v>
      </c>
      <c r="N19547">
        <v>280</v>
      </c>
      <c r="O19547" t="s">
        <v>21</v>
      </c>
      <c r="P19547" t="s">
        <v>87</v>
      </c>
      <c r="Q19547" t="s">
        <v>143</v>
      </c>
    </row>
    <row r="19548" spans="1:17" hidden="1" x14ac:dyDescent="0.25">
      <c r="A19548" t="s">
        <v>76194</v>
      </c>
      <c r="B19548" t="s">
        <v>76195</v>
      </c>
      <c r="C19548" s="1" t="str">
        <f t="shared" si="2793"/>
        <v>21:0827</v>
      </c>
      <c r="D19548" s="1" t="str">
        <f t="shared" si="2794"/>
        <v>21:0229</v>
      </c>
      <c r="E19548" t="s">
        <v>76196</v>
      </c>
      <c r="F19548" t="s">
        <v>76197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11675</v>
      </c>
      <c r="N19548">
        <v>281</v>
      </c>
      <c r="O19548" t="s">
        <v>21</v>
      </c>
      <c r="P19548" t="s">
        <v>87</v>
      </c>
      <c r="Q19548" t="s">
        <v>3836</v>
      </c>
    </row>
    <row r="19549" spans="1:17" hidden="1" x14ac:dyDescent="0.25">
      <c r="A19549" t="s">
        <v>76198</v>
      </c>
      <c r="B19549" t="s">
        <v>76199</v>
      </c>
      <c r="C19549" s="1" t="str">
        <f t="shared" si="2793"/>
        <v>21:0827</v>
      </c>
      <c r="D19549" s="1" t="str">
        <f t="shared" si="2794"/>
        <v>21:0229</v>
      </c>
      <c r="E19549" t="s">
        <v>76200</v>
      </c>
      <c r="F19549" t="s">
        <v>76201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11689</v>
      </c>
      <c r="N19549">
        <v>282</v>
      </c>
      <c r="O19549" t="s">
        <v>21</v>
      </c>
      <c r="P19549" t="s">
        <v>87</v>
      </c>
      <c r="Q19549" t="s">
        <v>2401</v>
      </c>
    </row>
    <row r="19550" spans="1:17" hidden="1" x14ac:dyDescent="0.25">
      <c r="A19550" t="s">
        <v>76202</v>
      </c>
      <c r="B19550" t="s">
        <v>76203</v>
      </c>
      <c r="C19550" s="1" t="str">
        <f t="shared" si="2793"/>
        <v>21:0827</v>
      </c>
      <c r="D19550" s="1" t="str">
        <f t="shared" si="2794"/>
        <v>21:0229</v>
      </c>
      <c r="E19550" t="s">
        <v>76204</v>
      </c>
      <c r="F19550" t="s">
        <v>76205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11694</v>
      </c>
      <c r="N19550">
        <v>283</v>
      </c>
      <c r="O19550" t="s">
        <v>21</v>
      </c>
      <c r="P19550" t="s">
        <v>87</v>
      </c>
      <c r="Q19550" t="s">
        <v>93</v>
      </c>
    </row>
    <row r="19551" spans="1:17" hidden="1" x14ac:dyDescent="0.25">
      <c r="A19551" t="s">
        <v>76206</v>
      </c>
      <c r="B19551" t="s">
        <v>76207</v>
      </c>
      <c r="C19551" s="1" t="str">
        <f t="shared" si="2793"/>
        <v>21:0827</v>
      </c>
      <c r="D19551" s="1" t="str">
        <f t="shared" si="2794"/>
        <v>21:0229</v>
      </c>
      <c r="E19551" t="s">
        <v>76208</v>
      </c>
      <c r="F19551" t="s">
        <v>76209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11700</v>
      </c>
      <c r="N19551">
        <v>284</v>
      </c>
      <c r="O19551" t="s">
        <v>21</v>
      </c>
      <c r="P19551" t="s">
        <v>87</v>
      </c>
      <c r="Q19551" t="s">
        <v>215</v>
      </c>
    </row>
    <row r="19552" spans="1:17" hidden="1" x14ac:dyDescent="0.25">
      <c r="A19552" t="s">
        <v>76210</v>
      </c>
      <c r="B19552" t="s">
        <v>76211</v>
      </c>
      <c r="C19552" s="1" t="str">
        <f t="shared" si="2793"/>
        <v>21:0827</v>
      </c>
      <c r="D19552" s="1" t="str">
        <f t="shared" si="2794"/>
        <v>21:0229</v>
      </c>
      <c r="E19552" t="s">
        <v>76212</v>
      </c>
      <c r="F19552" t="s">
        <v>76213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11710</v>
      </c>
      <c r="N19552">
        <v>285</v>
      </c>
      <c r="O19552" t="s">
        <v>21</v>
      </c>
      <c r="P19552" t="s">
        <v>87</v>
      </c>
      <c r="Q19552" t="s">
        <v>103</v>
      </c>
    </row>
    <row r="19553" spans="1:17" hidden="1" x14ac:dyDescent="0.25">
      <c r="A19553" t="s">
        <v>76214</v>
      </c>
      <c r="B19553" t="s">
        <v>76215</v>
      </c>
      <c r="C19553" s="1" t="str">
        <f t="shared" si="2793"/>
        <v>21:0827</v>
      </c>
      <c r="D19553" s="1" t="str">
        <f t="shared" si="2794"/>
        <v>21:0229</v>
      </c>
      <c r="E19553" t="s">
        <v>76216</v>
      </c>
      <c r="F19553" t="s">
        <v>76217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11715</v>
      </c>
      <c r="N19553">
        <v>286</v>
      </c>
      <c r="O19553" t="s">
        <v>21</v>
      </c>
      <c r="P19553" t="s">
        <v>87</v>
      </c>
      <c r="Q19553" t="s">
        <v>46</v>
      </c>
    </row>
    <row r="19554" spans="1:17" hidden="1" x14ac:dyDescent="0.25">
      <c r="A19554" t="s">
        <v>76218</v>
      </c>
      <c r="B19554" t="s">
        <v>76219</v>
      </c>
      <c r="C19554" s="1" t="str">
        <f t="shared" si="2793"/>
        <v>21:0827</v>
      </c>
      <c r="D19554" s="1" t="str">
        <f t="shared" si="2794"/>
        <v>21:0229</v>
      </c>
      <c r="E19554" t="s">
        <v>76220</v>
      </c>
      <c r="F19554" t="s">
        <v>76221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11720</v>
      </c>
      <c r="N19554">
        <v>287</v>
      </c>
      <c r="O19554" t="s">
        <v>21</v>
      </c>
      <c r="P19554" t="s">
        <v>45</v>
      </c>
      <c r="Q19554" t="s">
        <v>93</v>
      </c>
    </row>
    <row r="19555" spans="1:17" hidden="1" x14ac:dyDescent="0.25">
      <c r="A19555" t="s">
        <v>76222</v>
      </c>
      <c r="B19555" t="s">
        <v>76223</v>
      </c>
      <c r="C19555" s="1" t="str">
        <f t="shared" si="2793"/>
        <v>21:0827</v>
      </c>
      <c r="D19555" s="1" t="str">
        <f t="shared" si="2794"/>
        <v>21:0229</v>
      </c>
      <c r="E19555" t="s">
        <v>76224</v>
      </c>
      <c r="F19555" t="s">
        <v>76225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11725</v>
      </c>
      <c r="N19555">
        <v>288</v>
      </c>
      <c r="O19555" t="s">
        <v>21</v>
      </c>
      <c r="P19555" t="s">
        <v>45</v>
      </c>
      <c r="Q19555" t="s">
        <v>93</v>
      </c>
    </row>
    <row r="19556" spans="1:17" hidden="1" x14ac:dyDescent="0.25">
      <c r="A19556" t="s">
        <v>76226</v>
      </c>
      <c r="B19556" t="s">
        <v>76227</v>
      </c>
      <c r="C19556" s="1" t="str">
        <f t="shared" si="2793"/>
        <v>21:0827</v>
      </c>
      <c r="D19556" s="1" t="str">
        <f t="shared" si="2794"/>
        <v>21:0229</v>
      </c>
      <c r="E19556" t="s">
        <v>76228</v>
      </c>
      <c r="F19556" t="s">
        <v>76229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11680</v>
      </c>
      <c r="N19556">
        <v>289</v>
      </c>
      <c r="O19556" t="s">
        <v>21</v>
      </c>
      <c r="P19556" t="s">
        <v>45</v>
      </c>
      <c r="Q19556" t="s">
        <v>189</v>
      </c>
    </row>
    <row r="19557" spans="1:17" hidden="1" x14ac:dyDescent="0.25">
      <c r="A19557" t="s">
        <v>76230</v>
      </c>
      <c r="B19557" t="s">
        <v>76231</v>
      </c>
      <c r="C19557" s="1" t="str">
        <f t="shared" si="2793"/>
        <v>21:0827</v>
      </c>
      <c r="D19557" s="1" t="str">
        <f t="shared" si="2794"/>
        <v>21:0229</v>
      </c>
      <c r="E19557" t="s">
        <v>76228</v>
      </c>
      <c r="F19557" t="s">
        <v>76232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11684</v>
      </c>
      <c r="N19557">
        <v>290</v>
      </c>
      <c r="O19557" t="s">
        <v>21</v>
      </c>
      <c r="P19557" t="s">
        <v>87</v>
      </c>
      <c r="Q19557" t="s">
        <v>52</v>
      </c>
    </row>
    <row r="19558" spans="1:17" hidden="1" x14ac:dyDescent="0.25">
      <c r="A19558" t="s">
        <v>76233</v>
      </c>
      <c r="B19558" t="s">
        <v>76234</v>
      </c>
      <c r="C19558" s="1" t="str">
        <f t="shared" si="2793"/>
        <v>21:0827</v>
      </c>
      <c r="D19558" s="1" t="str">
        <f t="shared" si="2794"/>
        <v>21:0229</v>
      </c>
      <c r="E19558" t="s">
        <v>76235</v>
      </c>
      <c r="F19558" t="s">
        <v>76236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11641</v>
      </c>
      <c r="N19558">
        <v>291</v>
      </c>
      <c r="O19558" t="s">
        <v>21</v>
      </c>
      <c r="P19558" t="s">
        <v>87</v>
      </c>
      <c r="Q19558" t="s">
        <v>52</v>
      </c>
    </row>
    <row r="19559" spans="1:17" hidden="1" x14ac:dyDescent="0.25">
      <c r="A19559" t="s">
        <v>76237</v>
      </c>
      <c r="B19559" t="s">
        <v>76238</v>
      </c>
      <c r="C19559" s="1" t="str">
        <f t="shared" si="2793"/>
        <v>21:0827</v>
      </c>
      <c r="D19559" s="1" t="str">
        <f t="shared" si="2794"/>
        <v>21:0229</v>
      </c>
      <c r="E19559" t="s">
        <v>76239</v>
      </c>
      <c r="F19559" t="s">
        <v>76240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11646</v>
      </c>
      <c r="N19559">
        <v>292</v>
      </c>
      <c r="O19559" t="s">
        <v>21</v>
      </c>
      <c r="P19559" t="s">
        <v>45</v>
      </c>
      <c r="Q19559" t="s">
        <v>215</v>
      </c>
    </row>
    <row r="19560" spans="1:17" hidden="1" x14ac:dyDescent="0.25">
      <c r="A19560" t="s">
        <v>76241</v>
      </c>
      <c r="B19560" t="s">
        <v>76242</v>
      </c>
      <c r="C19560" s="1" t="str">
        <f t="shared" si="2793"/>
        <v>21:0827</v>
      </c>
      <c r="D19560" s="1" t="str">
        <f t="shared" si="2794"/>
        <v>21:0229</v>
      </c>
      <c r="E19560" t="s">
        <v>76243</v>
      </c>
      <c r="F19560" t="s">
        <v>76244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11651</v>
      </c>
      <c r="N19560">
        <v>293</v>
      </c>
      <c r="O19560" t="s">
        <v>21</v>
      </c>
      <c r="P19560" t="s">
        <v>87</v>
      </c>
      <c r="Q19560" t="s">
        <v>52</v>
      </c>
    </row>
    <row r="19561" spans="1:17" hidden="1" x14ac:dyDescent="0.25">
      <c r="A19561" t="s">
        <v>76245</v>
      </c>
      <c r="B19561" t="s">
        <v>76246</v>
      </c>
      <c r="C19561" s="1" t="str">
        <f t="shared" si="2793"/>
        <v>21:0827</v>
      </c>
      <c r="D19561" s="1" t="str">
        <f t="shared" si="2794"/>
        <v>21:0229</v>
      </c>
      <c r="E19561" t="s">
        <v>76247</v>
      </c>
      <c r="F19561" t="s">
        <v>76248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11660</v>
      </c>
      <c r="N19561">
        <v>294</v>
      </c>
      <c r="O19561" t="s">
        <v>21</v>
      </c>
      <c r="P19561" t="s">
        <v>87</v>
      </c>
      <c r="Q19561" t="s">
        <v>88</v>
      </c>
    </row>
    <row r="19562" spans="1:17" hidden="1" x14ac:dyDescent="0.25">
      <c r="A19562" t="s">
        <v>76249</v>
      </c>
      <c r="B19562" t="s">
        <v>76250</v>
      </c>
      <c r="C19562" s="1" t="str">
        <f t="shared" si="2793"/>
        <v>21:0827</v>
      </c>
      <c r="D19562" s="1" t="str">
        <f t="shared" si="2794"/>
        <v>21:0229</v>
      </c>
      <c r="E19562" t="s">
        <v>76251</v>
      </c>
      <c r="F19562" t="s">
        <v>76252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11665</v>
      </c>
      <c r="N19562">
        <v>295</v>
      </c>
      <c r="O19562" t="s">
        <v>21</v>
      </c>
      <c r="P19562" t="s">
        <v>87</v>
      </c>
      <c r="Q19562" t="s">
        <v>93</v>
      </c>
    </row>
    <row r="19563" spans="1:17" hidden="1" x14ac:dyDescent="0.25">
      <c r="A19563" t="s">
        <v>76253</v>
      </c>
      <c r="B19563" t="s">
        <v>76254</v>
      </c>
      <c r="C19563" s="1" t="str">
        <f t="shared" si="2793"/>
        <v>21:0827</v>
      </c>
      <c r="D19563" s="1" t="str">
        <f t="shared" si="2794"/>
        <v>21:0229</v>
      </c>
      <c r="E19563" t="s">
        <v>76255</v>
      </c>
      <c r="F19563" t="s">
        <v>76256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11670</v>
      </c>
      <c r="N19563">
        <v>296</v>
      </c>
      <c r="O19563" t="s">
        <v>21</v>
      </c>
      <c r="P19563" t="s">
        <v>87</v>
      </c>
      <c r="Q19563" t="s">
        <v>215</v>
      </c>
    </row>
    <row r="19564" spans="1:17" hidden="1" x14ac:dyDescent="0.25">
      <c r="A19564" t="s">
        <v>76257</v>
      </c>
      <c r="B19564" t="s">
        <v>76258</v>
      </c>
      <c r="C19564" s="1" t="str">
        <f t="shared" si="2793"/>
        <v>21:0827</v>
      </c>
      <c r="D19564" s="1" t="str">
        <f t="shared" si="2794"/>
        <v>21:0229</v>
      </c>
      <c r="E19564" t="s">
        <v>76259</v>
      </c>
      <c r="F19564" t="s">
        <v>76260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11675</v>
      </c>
      <c r="N19564">
        <v>297</v>
      </c>
      <c r="O19564" t="s">
        <v>21</v>
      </c>
      <c r="P19564" t="s">
        <v>87</v>
      </c>
      <c r="Q19564" t="s">
        <v>93</v>
      </c>
    </row>
    <row r="19565" spans="1:17" hidden="1" x14ac:dyDescent="0.25">
      <c r="A19565" t="s">
        <v>76261</v>
      </c>
      <c r="B19565" t="s">
        <v>76262</v>
      </c>
      <c r="C19565" s="1" t="str">
        <f t="shared" si="2793"/>
        <v>21:0827</v>
      </c>
      <c r="D19565" s="1" t="str">
        <f t="shared" si="2794"/>
        <v>21:0229</v>
      </c>
      <c r="E19565" t="s">
        <v>76263</v>
      </c>
      <c r="F19565" t="s">
        <v>76264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11689</v>
      </c>
      <c r="N19565">
        <v>298</v>
      </c>
      <c r="O19565" t="s">
        <v>21</v>
      </c>
      <c r="P19565" t="s">
        <v>87</v>
      </c>
      <c r="Q19565" t="s">
        <v>1528</v>
      </c>
    </row>
    <row r="19566" spans="1:17" hidden="1" x14ac:dyDescent="0.25">
      <c r="A19566" t="s">
        <v>76265</v>
      </c>
      <c r="B19566" t="s">
        <v>76266</v>
      </c>
      <c r="C19566" s="1" t="str">
        <f t="shared" si="2793"/>
        <v>21:0827</v>
      </c>
      <c r="D19566" s="1" t="str">
        <f t="shared" si="2794"/>
        <v>21:0229</v>
      </c>
      <c r="E19566" t="s">
        <v>76267</v>
      </c>
      <c r="F19566" t="s">
        <v>76268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11694</v>
      </c>
      <c r="N19566">
        <v>299</v>
      </c>
      <c r="O19566" t="s">
        <v>21</v>
      </c>
      <c r="P19566" t="s">
        <v>87</v>
      </c>
      <c r="Q19566" t="s">
        <v>215</v>
      </c>
    </row>
    <row r="19567" spans="1:17" hidden="1" x14ac:dyDescent="0.25">
      <c r="A19567" t="s">
        <v>76269</v>
      </c>
      <c r="B19567" t="s">
        <v>76270</v>
      </c>
      <c r="C19567" s="1" t="str">
        <f t="shared" si="2793"/>
        <v>21:0827</v>
      </c>
      <c r="D19567" s="1" t="str">
        <f t="shared" si="2794"/>
        <v>21:0229</v>
      </c>
      <c r="E19567" t="s">
        <v>76271</v>
      </c>
      <c r="F19567" t="s">
        <v>76272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11700</v>
      </c>
      <c r="N19567">
        <v>300</v>
      </c>
      <c r="O19567" t="s">
        <v>21</v>
      </c>
      <c r="P19567" t="s">
        <v>87</v>
      </c>
      <c r="Q19567" t="s">
        <v>88</v>
      </c>
    </row>
    <row r="19568" spans="1:17" hidden="1" x14ac:dyDescent="0.25">
      <c r="A19568" t="s">
        <v>76273</v>
      </c>
      <c r="B19568" t="s">
        <v>76274</v>
      </c>
      <c r="C19568" s="1" t="str">
        <f t="shared" si="2793"/>
        <v>21:0827</v>
      </c>
      <c r="D19568" s="1" t="str">
        <f t="shared" si="2794"/>
        <v>21:0229</v>
      </c>
      <c r="E19568" t="s">
        <v>76275</v>
      </c>
      <c r="F19568" t="s">
        <v>76276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11710</v>
      </c>
      <c r="N19568">
        <v>301</v>
      </c>
      <c r="O19568" t="s">
        <v>220</v>
      </c>
      <c r="P19568" t="s">
        <v>87</v>
      </c>
      <c r="Q19568" t="s">
        <v>143</v>
      </c>
    </row>
    <row r="19569" spans="1:17" hidden="1" x14ac:dyDescent="0.25">
      <c r="A19569" t="s">
        <v>76277</v>
      </c>
      <c r="B19569" t="s">
        <v>76278</v>
      </c>
      <c r="C19569" s="1" t="str">
        <f t="shared" si="2793"/>
        <v>21:0827</v>
      </c>
      <c r="D19569" s="1" t="str">
        <f t="shared" si="2794"/>
        <v>21:0229</v>
      </c>
      <c r="E19569" t="s">
        <v>76279</v>
      </c>
      <c r="F19569" t="s">
        <v>76280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11715</v>
      </c>
      <c r="N19569">
        <v>302</v>
      </c>
      <c r="O19569" t="s">
        <v>21</v>
      </c>
      <c r="P19569" t="s">
        <v>87</v>
      </c>
      <c r="Q19569" t="s">
        <v>52</v>
      </c>
    </row>
    <row r="19570" spans="1:17" hidden="1" x14ac:dyDescent="0.25">
      <c r="A19570" t="s">
        <v>76281</v>
      </c>
      <c r="B19570" t="s">
        <v>76282</v>
      </c>
      <c r="C19570" s="1" t="str">
        <f t="shared" si="2793"/>
        <v>21:0827</v>
      </c>
      <c r="D19570" s="1" t="str">
        <f t="shared" si="2794"/>
        <v>21:0229</v>
      </c>
      <c r="E19570" t="s">
        <v>76283</v>
      </c>
      <c r="F19570" t="s">
        <v>76284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11720</v>
      </c>
      <c r="N19570">
        <v>303</v>
      </c>
      <c r="O19570" t="s">
        <v>21</v>
      </c>
      <c r="P19570" t="s">
        <v>87</v>
      </c>
      <c r="Q19570" t="s">
        <v>52</v>
      </c>
    </row>
    <row r="19571" spans="1:17" hidden="1" x14ac:dyDescent="0.25">
      <c r="A19571" t="s">
        <v>76285</v>
      </c>
      <c r="B19571" t="s">
        <v>76286</v>
      </c>
      <c r="C19571" s="1" t="str">
        <f t="shared" si="2793"/>
        <v>21:0827</v>
      </c>
      <c r="D19571" s="1" t="str">
        <f t="shared" si="2794"/>
        <v>21:0229</v>
      </c>
      <c r="E19571" t="s">
        <v>76287</v>
      </c>
      <c r="F19571" t="s">
        <v>76288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11725</v>
      </c>
      <c r="N19571">
        <v>304</v>
      </c>
      <c r="O19571" t="s">
        <v>21</v>
      </c>
      <c r="P19571" t="s">
        <v>87</v>
      </c>
      <c r="Q19571" t="s">
        <v>3836</v>
      </c>
    </row>
    <row r="19572" spans="1:17" hidden="1" x14ac:dyDescent="0.25">
      <c r="A19572" t="s">
        <v>76289</v>
      </c>
      <c r="B19572" t="s">
        <v>76290</v>
      </c>
      <c r="C19572" s="1" t="str">
        <f t="shared" si="2793"/>
        <v>21:0827</v>
      </c>
      <c r="D19572" s="1" t="str">
        <f t="shared" si="2794"/>
        <v>21:0229</v>
      </c>
      <c r="E19572" t="s">
        <v>76291</v>
      </c>
      <c r="F19572" t="s">
        <v>76292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11641</v>
      </c>
      <c r="N19572">
        <v>305</v>
      </c>
      <c r="O19572" t="s">
        <v>21</v>
      </c>
      <c r="P19572" t="s">
        <v>87</v>
      </c>
      <c r="Q19572" t="s">
        <v>143</v>
      </c>
    </row>
    <row r="19573" spans="1:17" hidden="1" x14ac:dyDescent="0.25">
      <c r="A19573" t="s">
        <v>76293</v>
      </c>
      <c r="B19573" t="s">
        <v>76294</v>
      </c>
      <c r="C19573" s="1" t="str">
        <f t="shared" si="2793"/>
        <v>21:0827</v>
      </c>
      <c r="D19573" s="1" t="str">
        <f t="shared" si="2794"/>
        <v>21:0229</v>
      </c>
      <c r="E19573" t="s">
        <v>76295</v>
      </c>
      <c r="F19573" t="s">
        <v>76296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11680</v>
      </c>
      <c r="N19573">
        <v>306</v>
      </c>
      <c r="O19573" t="s">
        <v>21</v>
      </c>
      <c r="P19573" t="s">
        <v>87</v>
      </c>
      <c r="Q19573" t="s">
        <v>143</v>
      </c>
    </row>
    <row r="19574" spans="1:17" hidden="1" x14ac:dyDescent="0.25">
      <c r="A19574" t="s">
        <v>76297</v>
      </c>
      <c r="B19574" t="s">
        <v>76298</v>
      </c>
      <c r="C19574" s="1" t="str">
        <f t="shared" si="2793"/>
        <v>21:0827</v>
      </c>
      <c r="D19574" s="1" t="str">
        <f t="shared" si="2794"/>
        <v>21:0229</v>
      </c>
      <c r="E19574" t="s">
        <v>76295</v>
      </c>
      <c r="F19574" t="s">
        <v>76299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11684</v>
      </c>
      <c r="N19574">
        <v>307</v>
      </c>
      <c r="O19574" t="s">
        <v>21</v>
      </c>
      <c r="P19574" t="s">
        <v>87</v>
      </c>
      <c r="Q19574" t="s">
        <v>143</v>
      </c>
    </row>
    <row r="19575" spans="1:17" hidden="1" x14ac:dyDescent="0.25">
      <c r="A19575" t="s">
        <v>76300</v>
      </c>
      <c r="B19575" t="s">
        <v>76301</v>
      </c>
      <c r="C19575" s="1" t="str">
        <f t="shared" si="2793"/>
        <v>21:0827</v>
      </c>
      <c r="D19575" s="1" t="str">
        <f t="shared" si="2794"/>
        <v>21:0229</v>
      </c>
      <c r="E19575" t="s">
        <v>76302</v>
      </c>
      <c r="F19575" t="s">
        <v>76303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11646</v>
      </c>
      <c r="N19575">
        <v>308</v>
      </c>
      <c r="O19575" t="s">
        <v>21</v>
      </c>
      <c r="P19575" t="s">
        <v>87</v>
      </c>
      <c r="Q19575" t="s">
        <v>1528</v>
      </c>
    </row>
    <row r="19576" spans="1:17" hidden="1" x14ac:dyDescent="0.25">
      <c r="A19576" t="s">
        <v>76304</v>
      </c>
      <c r="B19576" t="s">
        <v>76305</v>
      </c>
      <c r="C19576" s="1" t="str">
        <f t="shared" si="2793"/>
        <v>21:0827</v>
      </c>
      <c r="D19576" s="1" t="str">
        <f t="shared" si="2794"/>
        <v>21:0229</v>
      </c>
      <c r="E19576" t="s">
        <v>76306</v>
      </c>
      <c r="F19576" t="s">
        <v>76307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11651</v>
      </c>
      <c r="N19576">
        <v>309</v>
      </c>
      <c r="O19576" t="s">
        <v>21</v>
      </c>
      <c r="P19576" t="s">
        <v>87</v>
      </c>
      <c r="Q19576" t="s">
        <v>2392</v>
      </c>
    </row>
    <row r="19577" spans="1:17" hidden="1" x14ac:dyDescent="0.25">
      <c r="A19577" t="s">
        <v>76308</v>
      </c>
      <c r="B19577" t="s">
        <v>76309</v>
      </c>
      <c r="C19577" s="1" t="str">
        <f t="shared" si="2793"/>
        <v>21:0827</v>
      </c>
      <c r="D19577" s="1" t="str">
        <f t="shared" si="2794"/>
        <v>21:0229</v>
      </c>
      <c r="E19577" t="s">
        <v>76310</v>
      </c>
      <c r="F19577" t="s">
        <v>76311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HYPERLINK("http://geochem.nrcan.gc.ca/cdogs/content/kwd/kwd080007_e.htm", "Untreated Water")</f>
        <v>Untreated Water</v>
      </c>
      <c r="L19577">
        <v>19</v>
      </c>
      <c r="M19577" t="s">
        <v>11660</v>
      </c>
      <c r="N19577">
        <v>310</v>
      </c>
      <c r="O19577" t="s">
        <v>21</v>
      </c>
      <c r="P19577" t="s">
        <v>87</v>
      </c>
      <c r="Q19577" t="s">
        <v>143</v>
      </c>
    </row>
    <row r="19578" spans="1:17" hidden="1" x14ac:dyDescent="0.25">
      <c r="A19578" t="s">
        <v>76312</v>
      </c>
      <c r="B19578" t="s">
        <v>76313</v>
      </c>
      <c r="C19578" s="1" t="str">
        <f t="shared" si="2793"/>
        <v>21:0827</v>
      </c>
      <c r="D19578" s="1" t="str">
        <f t="shared" si="2794"/>
        <v>21:0229</v>
      </c>
      <c r="E19578" t="s">
        <v>76314</v>
      </c>
      <c r="F19578" t="s">
        <v>76315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11665</v>
      </c>
      <c r="N19578">
        <v>311</v>
      </c>
      <c r="O19578" t="s">
        <v>21</v>
      </c>
      <c r="P19578" t="s">
        <v>87</v>
      </c>
      <c r="Q19578" t="s">
        <v>2948</v>
      </c>
    </row>
    <row r="19579" spans="1:17" hidden="1" x14ac:dyDescent="0.25">
      <c r="A19579" t="s">
        <v>76316</v>
      </c>
      <c r="B19579" t="s">
        <v>76317</v>
      </c>
      <c r="C19579" s="1" t="str">
        <f t="shared" si="2793"/>
        <v>21:0827</v>
      </c>
      <c r="D19579" s="1" t="str">
        <f t="shared" si="2794"/>
        <v>21:0229</v>
      </c>
      <c r="E19579" t="s">
        <v>76318</v>
      </c>
      <c r="F19579" t="s">
        <v>76319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11670</v>
      </c>
      <c r="N19579">
        <v>312</v>
      </c>
      <c r="O19579" t="s">
        <v>21</v>
      </c>
      <c r="P19579" t="s">
        <v>87</v>
      </c>
      <c r="Q19579" t="s">
        <v>138</v>
      </c>
    </row>
    <row r="19580" spans="1:17" hidden="1" x14ac:dyDescent="0.25">
      <c r="A19580" t="s">
        <v>76320</v>
      </c>
      <c r="B19580" t="s">
        <v>76321</v>
      </c>
      <c r="C19580" s="1" t="str">
        <f t="shared" si="2793"/>
        <v>21:0827</v>
      </c>
      <c r="D19580" s="1" t="str">
        <f t="shared" si="2794"/>
        <v>21:0229</v>
      </c>
      <c r="E19580" t="s">
        <v>76322</v>
      </c>
      <c r="F19580" t="s">
        <v>76323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11675</v>
      </c>
      <c r="N19580">
        <v>313</v>
      </c>
      <c r="O19580" t="s">
        <v>21</v>
      </c>
      <c r="P19580" t="s">
        <v>87</v>
      </c>
      <c r="Q19580" t="s">
        <v>2948</v>
      </c>
    </row>
    <row r="19581" spans="1:17" hidden="1" x14ac:dyDescent="0.25">
      <c r="A19581" t="s">
        <v>76324</v>
      </c>
      <c r="B19581" t="s">
        <v>76325</v>
      </c>
      <c r="C19581" s="1" t="str">
        <f t="shared" si="2793"/>
        <v>21:0827</v>
      </c>
      <c r="D19581" s="1" t="str">
        <f t="shared" si="2794"/>
        <v>21:0229</v>
      </c>
      <c r="E19581" t="s">
        <v>76326</v>
      </c>
      <c r="F19581" t="s">
        <v>76327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11689</v>
      </c>
      <c r="N19581">
        <v>314</v>
      </c>
      <c r="O19581" t="s">
        <v>21</v>
      </c>
      <c r="P19581" t="s">
        <v>87</v>
      </c>
      <c r="Q19581" t="s">
        <v>7328</v>
      </c>
    </row>
    <row r="19582" spans="1:17" hidden="1" x14ac:dyDescent="0.25">
      <c r="A19582" t="s">
        <v>76328</v>
      </c>
      <c r="B19582" t="s">
        <v>76329</v>
      </c>
      <c r="C19582" s="1" t="str">
        <f t="shared" si="2793"/>
        <v>21:0827</v>
      </c>
      <c r="D19582" s="1" t="str">
        <f t="shared" si="2794"/>
        <v>21:0229</v>
      </c>
      <c r="E19582" t="s">
        <v>76330</v>
      </c>
      <c r="F19582" t="s">
        <v>76331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11694</v>
      </c>
      <c r="N19582">
        <v>315</v>
      </c>
      <c r="O19582" t="s">
        <v>21</v>
      </c>
      <c r="P19582" t="s">
        <v>87</v>
      </c>
      <c r="Q19582" t="s">
        <v>3836</v>
      </c>
    </row>
    <row r="19583" spans="1:17" hidden="1" x14ac:dyDescent="0.25">
      <c r="A19583" t="s">
        <v>76332</v>
      </c>
      <c r="B19583" t="s">
        <v>76333</v>
      </c>
      <c r="C19583" s="1" t="str">
        <f t="shared" si="2793"/>
        <v>21:0827</v>
      </c>
      <c r="D19583" s="1" t="str">
        <f t="shared" si="2794"/>
        <v>21:0229</v>
      </c>
      <c r="E19583" t="s">
        <v>76334</v>
      </c>
      <c r="F19583" t="s">
        <v>76335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11700</v>
      </c>
      <c r="N19583">
        <v>316</v>
      </c>
      <c r="O19583" t="s">
        <v>21</v>
      </c>
      <c r="P19583" t="s">
        <v>87</v>
      </c>
      <c r="Q19583" t="s">
        <v>52</v>
      </c>
    </row>
    <row r="19584" spans="1:17" hidden="1" x14ac:dyDescent="0.25">
      <c r="A19584" t="s">
        <v>76336</v>
      </c>
      <c r="B19584" t="s">
        <v>76337</v>
      </c>
      <c r="C19584" s="1" t="str">
        <f t="shared" si="2793"/>
        <v>21:0827</v>
      </c>
      <c r="D19584" s="1" t="str">
        <f t="shared" si="2794"/>
        <v>21:0229</v>
      </c>
      <c r="E19584" t="s">
        <v>76338</v>
      </c>
      <c r="F19584" t="s">
        <v>76339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11710</v>
      </c>
      <c r="N19584">
        <v>317</v>
      </c>
      <c r="O19584" t="s">
        <v>21</v>
      </c>
      <c r="P19584" t="s">
        <v>87</v>
      </c>
      <c r="Q19584" t="s">
        <v>52</v>
      </c>
    </row>
    <row r="19585" spans="1:17" hidden="1" x14ac:dyDescent="0.25">
      <c r="A19585" t="s">
        <v>76340</v>
      </c>
      <c r="B19585" t="s">
        <v>76341</v>
      </c>
      <c r="C19585" s="1" t="str">
        <f t="shared" si="2793"/>
        <v>21:0827</v>
      </c>
      <c r="D19585" s="1" t="str">
        <f t="shared" si="2794"/>
        <v>21:0229</v>
      </c>
      <c r="E19585" t="s">
        <v>76342</v>
      </c>
      <c r="F19585" t="s">
        <v>76343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11715</v>
      </c>
      <c r="N19585">
        <v>318</v>
      </c>
      <c r="O19585" t="s">
        <v>21</v>
      </c>
      <c r="P19585" t="s">
        <v>87</v>
      </c>
      <c r="Q19585" t="s">
        <v>103</v>
      </c>
    </row>
    <row r="19586" spans="1:17" hidden="1" x14ac:dyDescent="0.25">
      <c r="A19586" t="s">
        <v>76344</v>
      </c>
      <c r="B19586" t="s">
        <v>76345</v>
      </c>
      <c r="C19586" s="1" t="str">
        <f t="shared" si="2793"/>
        <v>21:0827</v>
      </c>
      <c r="D19586" s="1" t="str">
        <f t="shared" si="2794"/>
        <v>21:0229</v>
      </c>
      <c r="E19586" t="s">
        <v>76346</v>
      </c>
      <c r="F19586" t="s">
        <v>76347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11720</v>
      </c>
      <c r="N19586">
        <v>319</v>
      </c>
      <c r="O19586" t="s">
        <v>21</v>
      </c>
      <c r="P19586" t="s">
        <v>87</v>
      </c>
      <c r="Q19586" t="s">
        <v>198</v>
      </c>
    </row>
    <row r="19587" spans="1:17" hidden="1" x14ac:dyDescent="0.25">
      <c r="A19587" t="s">
        <v>76348</v>
      </c>
      <c r="B19587" t="s">
        <v>76349</v>
      </c>
      <c r="C19587" s="1" t="str">
        <f t="shared" si="2793"/>
        <v>21:0827</v>
      </c>
      <c r="D19587" s="1" t="str">
        <f t="shared" si="2794"/>
        <v>21:0229</v>
      </c>
      <c r="E19587" t="s">
        <v>76350</v>
      </c>
      <c r="F19587" t="s">
        <v>76351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11725</v>
      </c>
      <c r="N19587">
        <v>320</v>
      </c>
      <c r="O19587" t="s">
        <v>220</v>
      </c>
      <c r="P19587" t="s">
        <v>87</v>
      </c>
      <c r="Q19587" t="s">
        <v>215</v>
      </c>
    </row>
    <row r="19588" spans="1:17" hidden="1" x14ac:dyDescent="0.25">
      <c r="A19588" t="s">
        <v>76352</v>
      </c>
      <c r="B19588" t="s">
        <v>76353</v>
      </c>
      <c r="C19588" s="1" t="str">
        <f t="shared" ref="C19588:C19651" si="2797">HYPERLINK("http://geochem.nrcan.gc.ca/cdogs/content/bdl/bdl210827_e.htm", "21:0827")</f>
        <v>21:0827</v>
      </c>
      <c r="D19588" s="1" t="str">
        <f t="shared" ref="D19588:D19651" si="2798">HYPERLINK("http://geochem.nrcan.gc.ca/cdogs/content/svy/svy210229_e.htm", "21:0229")</f>
        <v>21:0229</v>
      </c>
      <c r="E19588" t="s">
        <v>76354</v>
      </c>
      <c r="F19588" t="s">
        <v>76355</v>
      </c>
      <c r="H19588">
        <v>54.889640999999997</v>
      </c>
      <c r="I19588">
        <v>-60.780396199999998</v>
      </c>
      <c r="J19588" s="1" t="str">
        <f t="shared" ref="J19588:J19651" si="2799">HYPERLINK("http://geochem.nrcan.gc.ca/cdogs/content/kwd/kwd020016_e.htm",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11730</v>
      </c>
      <c r="N19588">
        <v>321</v>
      </c>
      <c r="O19588" t="s">
        <v>21</v>
      </c>
      <c r="P19588" t="s">
        <v>87</v>
      </c>
      <c r="Q19588" t="s">
        <v>88</v>
      </c>
    </row>
    <row r="19589" spans="1:17" hidden="1" x14ac:dyDescent="0.25">
      <c r="A19589" t="s">
        <v>76356</v>
      </c>
      <c r="B19589" t="s">
        <v>76357</v>
      </c>
      <c r="C19589" s="1" t="str">
        <f t="shared" si="2797"/>
        <v>21:0827</v>
      </c>
      <c r="D19589" s="1" t="str">
        <f t="shared" si="2798"/>
        <v>21:0229</v>
      </c>
      <c r="E19589" t="s">
        <v>76358</v>
      </c>
      <c r="F19589" t="s">
        <v>76359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12803</v>
      </c>
      <c r="N19589">
        <v>322</v>
      </c>
      <c r="O19589" t="s">
        <v>101</v>
      </c>
      <c r="P19589" t="s">
        <v>87</v>
      </c>
      <c r="Q19589" t="s">
        <v>149</v>
      </c>
    </row>
    <row r="19590" spans="1:17" hidden="1" x14ac:dyDescent="0.25">
      <c r="A19590" t="s">
        <v>76360</v>
      </c>
      <c r="B19590" t="s">
        <v>76361</v>
      </c>
      <c r="C19590" s="1" t="str">
        <f t="shared" si="2797"/>
        <v>21:0827</v>
      </c>
      <c r="D19590" s="1" t="str">
        <f t="shared" si="2798"/>
        <v>21:0229</v>
      </c>
      <c r="E19590" t="s">
        <v>76362</v>
      </c>
      <c r="F19590" t="s">
        <v>76363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11641</v>
      </c>
      <c r="N19590">
        <v>323</v>
      </c>
      <c r="O19590" t="s">
        <v>21</v>
      </c>
      <c r="P19590" t="s">
        <v>45</v>
      </c>
      <c r="Q19590" t="s">
        <v>189</v>
      </c>
    </row>
    <row r="19591" spans="1:17" hidden="1" x14ac:dyDescent="0.25">
      <c r="A19591" t="s">
        <v>76364</v>
      </c>
      <c r="B19591" t="s">
        <v>76365</v>
      </c>
      <c r="C19591" s="1" t="str">
        <f t="shared" si="2797"/>
        <v>21:0827</v>
      </c>
      <c r="D19591" s="1" t="str">
        <f t="shared" si="2798"/>
        <v>21:0229</v>
      </c>
      <c r="E19591" t="s">
        <v>76366</v>
      </c>
      <c r="F19591" t="s">
        <v>76367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11646</v>
      </c>
      <c r="N19591">
        <v>324</v>
      </c>
      <c r="O19591" t="s">
        <v>21</v>
      </c>
      <c r="P19591" t="s">
        <v>45</v>
      </c>
      <c r="Q19591" t="s">
        <v>88</v>
      </c>
    </row>
    <row r="19592" spans="1:17" hidden="1" x14ac:dyDescent="0.25">
      <c r="A19592" t="s">
        <v>76368</v>
      </c>
      <c r="B19592" t="s">
        <v>76369</v>
      </c>
      <c r="C19592" s="1" t="str">
        <f t="shared" si="2797"/>
        <v>21:0827</v>
      </c>
      <c r="D19592" s="1" t="str">
        <f t="shared" si="2798"/>
        <v>21:0229</v>
      </c>
      <c r="E19592" t="s">
        <v>76370</v>
      </c>
      <c r="F19592" t="s">
        <v>76371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11651</v>
      </c>
      <c r="N19592">
        <v>325</v>
      </c>
      <c r="O19592" t="s">
        <v>21</v>
      </c>
      <c r="P19592" t="s">
        <v>45</v>
      </c>
      <c r="Q19592" t="s">
        <v>71</v>
      </c>
    </row>
    <row r="19593" spans="1:17" hidden="1" x14ac:dyDescent="0.25">
      <c r="A19593" t="s">
        <v>76372</v>
      </c>
      <c r="B19593" t="s">
        <v>76373</v>
      </c>
      <c r="C19593" s="1" t="str">
        <f t="shared" si="2797"/>
        <v>21:0827</v>
      </c>
      <c r="D19593" s="1" t="str">
        <f t="shared" si="2798"/>
        <v>21:0229</v>
      </c>
      <c r="E19593" t="s">
        <v>76374</v>
      </c>
      <c r="F19593" t="s">
        <v>76375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11660</v>
      </c>
      <c r="N19593">
        <v>326</v>
      </c>
      <c r="O19593" t="s">
        <v>21</v>
      </c>
      <c r="P19593" t="s">
        <v>45</v>
      </c>
      <c r="Q19593" t="s">
        <v>71</v>
      </c>
    </row>
    <row r="19594" spans="1:17" hidden="1" x14ac:dyDescent="0.25">
      <c r="A19594" t="s">
        <v>76376</v>
      </c>
      <c r="B19594" t="s">
        <v>76377</v>
      </c>
      <c r="C19594" s="1" t="str">
        <f t="shared" si="2797"/>
        <v>21:0827</v>
      </c>
      <c r="D19594" s="1" t="str">
        <f t="shared" si="2798"/>
        <v>21:0229</v>
      </c>
      <c r="E19594" t="s">
        <v>76378</v>
      </c>
      <c r="F19594" t="s">
        <v>76379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11680</v>
      </c>
      <c r="N19594">
        <v>327</v>
      </c>
      <c r="O19594" t="s">
        <v>21</v>
      </c>
      <c r="P19594" t="s">
        <v>45</v>
      </c>
      <c r="Q19594" t="s">
        <v>103</v>
      </c>
    </row>
    <row r="19595" spans="1:17" hidden="1" x14ac:dyDescent="0.25">
      <c r="A19595" t="s">
        <v>76380</v>
      </c>
      <c r="B19595" t="s">
        <v>76381</v>
      </c>
      <c r="C19595" s="1" t="str">
        <f t="shared" si="2797"/>
        <v>21:0827</v>
      </c>
      <c r="D19595" s="1" t="str">
        <f t="shared" si="2798"/>
        <v>21:0229</v>
      </c>
      <c r="E19595" t="s">
        <v>76378</v>
      </c>
      <c r="F19595" t="s">
        <v>76382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11684</v>
      </c>
      <c r="N19595">
        <v>328</v>
      </c>
      <c r="O19595" t="s">
        <v>21</v>
      </c>
      <c r="P19595" t="s">
        <v>45</v>
      </c>
      <c r="Q19595" t="s">
        <v>103</v>
      </c>
    </row>
    <row r="19596" spans="1:17" hidden="1" x14ac:dyDescent="0.25">
      <c r="A19596" t="s">
        <v>76383</v>
      </c>
      <c r="B19596" t="s">
        <v>76384</v>
      </c>
      <c r="C19596" s="1" t="str">
        <f t="shared" si="2797"/>
        <v>21:0827</v>
      </c>
      <c r="D19596" s="1" t="str">
        <f t="shared" si="2798"/>
        <v>21:0229</v>
      </c>
      <c r="E19596" t="s">
        <v>76385</v>
      </c>
      <c r="F19596" t="s">
        <v>76386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11665</v>
      </c>
      <c r="N19596">
        <v>329</v>
      </c>
      <c r="O19596" t="s">
        <v>21</v>
      </c>
      <c r="P19596" t="s">
        <v>87</v>
      </c>
      <c r="Q19596" t="s">
        <v>71</v>
      </c>
    </row>
    <row r="19597" spans="1:17" hidden="1" x14ac:dyDescent="0.25">
      <c r="A19597" t="s">
        <v>76387</v>
      </c>
      <c r="B19597" t="s">
        <v>76388</v>
      </c>
      <c r="C19597" s="1" t="str">
        <f t="shared" si="2797"/>
        <v>21:0827</v>
      </c>
      <c r="D19597" s="1" t="str">
        <f t="shared" si="2798"/>
        <v>21:0229</v>
      </c>
      <c r="E19597" t="s">
        <v>76389</v>
      </c>
      <c r="F19597" t="s">
        <v>76390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11670</v>
      </c>
      <c r="N19597">
        <v>330</v>
      </c>
      <c r="O19597" t="s">
        <v>21</v>
      </c>
      <c r="P19597" t="s">
        <v>87</v>
      </c>
      <c r="Q19597" t="s">
        <v>149</v>
      </c>
    </row>
    <row r="19598" spans="1:17" hidden="1" x14ac:dyDescent="0.25">
      <c r="A19598" t="s">
        <v>76391</v>
      </c>
      <c r="B19598" t="s">
        <v>76392</v>
      </c>
      <c r="C19598" s="1" t="str">
        <f t="shared" si="2797"/>
        <v>21:0827</v>
      </c>
      <c r="D19598" s="1" t="str">
        <f t="shared" si="2798"/>
        <v>21:0229</v>
      </c>
      <c r="E19598" t="s">
        <v>76393</v>
      </c>
      <c r="F19598" t="s">
        <v>76394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11675</v>
      </c>
      <c r="N19598">
        <v>331</v>
      </c>
      <c r="O19598" t="s">
        <v>21</v>
      </c>
      <c r="P19598" t="s">
        <v>87</v>
      </c>
      <c r="Q19598" t="s">
        <v>189</v>
      </c>
    </row>
    <row r="19599" spans="1:17" hidden="1" x14ac:dyDescent="0.25">
      <c r="A19599" t="s">
        <v>76395</v>
      </c>
      <c r="B19599" t="s">
        <v>76396</v>
      </c>
      <c r="C19599" s="1" t="str">
        <f t="shared" si="2797"/>
        <v>21:0827</v>
      </c>
      <c r="D19599" s="1" t="str">
        <f t="shared" si="2798"/>
        <v>21:0229</v>
      </c>
      <c r="E19599" t="s">
        <v>76397</v>
      </c>
      <c r="F19599" t="s">
        <v>76398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11689</v>
      </c>
      <c r="N19599">
        <v>332</v>
      </c>
      <c r="O19599" t="s">
        <v>21</v>
      </c>
      <c r="P19599" t="s">
        <v>87</v>
      </c>
      <c r="Q19599" t="s">
        <v>189</v>
      </c>
    </row>
    <row r="19600" spans="1:17" hidden="1" x14ac:dyDescent="0.25">
      <c r="A19600" t="s">
        <v>76399</v>
      </c>
      <c r="B19600" t="s">
        <v>76400</v>
      </c>
      <c r="C19600" s="1" t="str">
        <f t="shared" si="2797"/>
        <v>21:0827</v>
      </c>
      <c r="D19600" s="1" t="str">
        <f t="shared" si="2798"/>
        <v>21:0229</v>
      </c>
      <c r="E19600" t="s">
        <v>76401</v>
      </c>
      <c r="F19600" t="s">
        <v>76402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11694</v>
      </c>
      <c r="N19600">
        <v>333</v>
      </c>
      <c r="O19600" t="s">
        <v>21</v>
      </c>
      <c r="P19600" t="s">
        <v>45</v>
      </c>
      <c r="Q19600" t="s">
        <v>93</v>
      </c>
    </row>
    <row r="19601" spans="1:17" hidden="1" x14ac:dyDescent="0.25">
      <c r="A19601" t="s">
        <v>76403</v>
      </c>
      <c r="B19601" t="s">
        <v>76404</v>
      </c>
      <c r="C19601" s="1" t="str">
        <f t="shared" si="2797"/>
        <v>21:0827</v>
      </c>
      <c r="D19601" s="1" t="str">
        <f t="shared" si="2798"/>
        <v>21:0229</v>
      </c>
      <c r="E19601" t="s">
        <v>76405</v>
      </c>
      <c r="F19601" t="s">
        <v>76406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11700</v>
      </c>
      <c r="N19601">
        <v>334</v>
      </c>
      <c r="O19601" t="s">
        <v>21</v>
      </c>
      <c r="P19601" t="s">
        <v>45</v>
      </c>
      <c r="Q19601" t="s">
        <v>71</v>
      </c>
    </row>
    <row r="19602" spans="1:17" hidden="1" x14ac:dyDescent="0.25">
      <c r="A19602" t="s">
        <v>76407</v>
      </c>
      <c r="B19602" t="s">
        <v>76408</v>
      </c>
      <c r="C19602" s="1" t="str">
        <f t="shared" si="2797"/>
        <v>21:0827</v>
      </c>
      <c r="D19602" s="1" t="str">
        <f t="shared" si="2798"/>
        <v>21:0229</v>
      </c>
      <c r="E19602" t="s">
        <v>76409</v>
      </c>
      <c r="F19602" t="s">
        <v>76410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11710</v>
      </c>
      <c r="N19602">
        <v>335</v>
      </c>
      <c r="O19602" t="s">
        <v>21</v>
      </c>
      <c r="P19602" t="s">
        <v>87</v>
      </c>
      <c r="Q19602" t="s">
        <v>71</v>
      </c>
    </row>
    <row r="19603" spans="1:17" hidden="1" x14ac:dyDescent="0.25">
      <c r="A19603" t="s">
        <v>76411</v>
      </c>
      <c r="B19603" t="s">
        <v>76412</v>
      </c>
      <c r="C19603" s="1" t="str">
        <f t="shared" si="2797"/>
        <v>21:0827</v>
      </c>
      <c r="D19603" s="1" t="str">
        <f t="shared" si="2798"/>
        <v>21:0229</v>
      </c>
      <c r="E19603" t="s">
        <v>76413</v>
      </c>
      <c r="F19603" t="s">
        <v>76414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11715</v>
      </c>
      <c r="N19603">
        <v>336</v>
      </c>
      <c r="O19603" t="s">
        <v>21</v>
      </c>
      <c r="P19603" t="s">
        <v>87</v>
      </c>
      <c r="Q19603" t="s">
        <v>189</v>
      </c>
    </row>
    <row r="19604" spans="1:17" hidden="1" x14ac:dyDescent="0.25">
      <c r="A19604" t="s">
        <v>76415</v>
      </c>
      <c r="B19604" t="s">
        <v>76416</v>
      </c>
      <c r="C19604" s="1" t="str">
        <f t="shared" si="2797"/>
        <v>21:0827</v>
      </c>
      <c r="D19604" s="1" t="str">
        <f t="shared" si="2798"/>
        <v>21:0229</v>
      </c>
      <c r="E19604" t="s">
        <v>76417</v>
      </c>
      <c r="F19604" t="s">
        <v>76418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11720</v>
      </c>
      <c r="N19604">
        <v>337</v>
      </c>
      <c r="O19604" t="s">
        <v>21</v>
      </c>
      <c r="P19604" t="s">
        <v>87</v>
      </c>
      <c r="Q19604" t="s">
        <v>215</v>
      </c>
    </row>
    <row r="19605" spans="1:17" hidden="1" x14ac:dyDescent="0.25">
      <c r="A19605" t="s">
        <v>76419</v>
      </c>
      <c r="B19605" t="s">
        <v>76420</v>
      </c>
      <c r="C19605" s="1" t="str">
        <f t="shared" si="2797"/>
        <v>21:0827</v>
      </c>
      <c r="D19605" s="1" t="str">
        <f t="shared" si="2798"/>
        <v>21:0229</v>
      </c>
      <c r="E19605" t="s">
        <v>76421</v>
      </c>
      <c r="F19605" t="s">
        <v>76422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11725</v>
      </c>
      <c r="N19605">
        <v>338</v>
      </c>
      <c r="O19605" t="s">
        <v>21</v>
      </c>
      <c r="P19605" t="s">
        <v>87</v>
      </c>
      <c r="Q19605" t="s">
        <v>2366</v>
      </c>
    </row>
    <row r="19606" spans="1:17" hidden="1" x14ac:dyDescent="0.25">
      <c r="A19606" t="s">
        <v>76423</v>
      </c>
      <c r="B19606" t="s">
        <v>76424</v>
      </c>
      <c r="C19606" s="1" t="str">
        <f t="shared" si="2797"/>
        <v>21:0827</v>
      </c>
      <c r="D19606" s="1" t="str">
        <f t="shared" si="2798"/>
        <v>21:0229</v>
      </c>
      <c r="E19606" t="s">
        <v>76425</v>
      </c>
      <c r="F19606" t="s">
        <v>76426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11730</v>
      </c>
      <c r="N19606">
        <v>339</v>
      </c>
      <c r="O19606" t="s">
        <v>21</v>
      </c>
      <c r="P19606" t="s">
        <v>87</v>
      </c>
      <c r="Q19606" t="s">
        <v>93</v>
      </c>
    </row>
    <row r="19607" spans="1:17" hidden="1" x14ac:dyDescent="0.25">
      <c r="A19607" t="s">
        <v>76427</v>
      </c>
      <c r="B19607" t="s">
        <v>76428</v>
      </c>
      <c r="C19607" s="1" t="str">
        <f t="shared" si="2797"/>
        <v>21:0827</v>
      </c>
      <c r="D19607" s="1" t="str">
        <f t="shared" si="2798"/>
        <v>21:0229</v>
      </c>
      <c r="E19607" t="s">
        <v>76429</v>
      </c>
      <c r="F19607" t="s">
        <v>76430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12803</v>
      </c>
      <c r="N19607">
        <v>340</v>
      </c>
      <c r="O19607" t="s">
        <v>21</v>
      </c>
      <c r="P19607" t="s">
        <v>87</v>
      </c>
      <c r="Q19607" t="s">
        <v>171</v>
      </c>
    </row>
    <row r="19608" spans="1:17" hidden="1" x14ac:dyDescent="0.25">
      <c r="A19608" t="s">
        <v>76431</v>
      </c>
      <c r="B19608" t="s">
        <v>76432</v>
      </c>
      <c r="C19608" s="1" t="str">
        <f t="shared" si="2797"/>
        <v>21:0827</v>
      </c>
      <c r="D19608" s="1" t="str">
        <f t="shared" si="2798"/>
        <v>21:0229</v>
      </c>
      <c r="E19608" t="s">
        <v>76433</v>
      </c>
      <c r="F19608" t="s">
        <v>76434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11641</v>
      </c>
      <c r="N19608">
        <v>341</v>
      </c>
      <c r="O19608" t="s">
        <v>21</v>
      </c>
      <c r="P19608" t="s">
        <v>87</v>
      </c>
      <c r="Q19608" t="s">
        <v>93</v>
      </c>
    </row>
    <row r="19609" spans="1:17" hidden="1" x14ac:dyDescent="0.25">
      <c r="A19609" t="s">
        <v>76435</v>
      </c>
      <c r="B19609" t="s">
        <v>76436</v>
      </c>
      <c r="C19609" s="1" t="str">
        <f t="shared" si="2797"/>
        <v>21:0827</v>
      </c>
      <c r="D19609" s="1" t="str">
        <f t="shared" si="2798"/>
        <v>21:0229</v>
      </c>
      <c r="E19609" t="s">
        <v>76437</v>
      </c>
      <c r="F19609" t="s">
        <v>76438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11680</v>
      </c>
      <c r="N19609">
        <v>342</v>
      </c>
      <c r="O19609" t="s">
        <v>21</v>
      </c>
      <c r="P19609" t="s">
        <v>87</v>
      </c>
      <c r="Q19609" t="s">
        <v>71</v>
      </c>
    </row>
    <row r="19610" spans="1:17" hidden="1" x14ac:dyDescent="0.25">
      <c r="A19610" t="s">
        <v>76439</v>
      </c>
      <c r="B19610" t="s">
        <v>76440</v>
      </c>
      <c r="C19610" s="1" t="str">
        <f t="shared" si="2797"/>
        <v>21:0827</v>
      </c>
      <c r="D19610" s="1" t="str">
        <f t="shared" si="2798"/>
        <v>21:0229</v>
      </c>
      <c r="E19610" t="s">
        <v>76437</v>
      </c>
      <c r="F19610" t="s">
        <v>76441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11684</v>
      </c>
      <c r="N19610">
        <v>343</v>
      </c>
      <c r="O19610" t="s">
        <v>21</v>
      </c>
      <c r="P19610" t="s">
        <v>87</v>
      </c>
      <c r="Q19610" t="s">
        <v>93</v>
      </c>
    </row>
    <row r="19611" spans="1:17" hidden="1" x14ac:dyDescent="0.25">
      <c r="A19611" t="s">
        <v>76442</v>
      </c>
      <c r="B19611" t="s">
        <v>76443</v>
      </c>
      <c r="C19611" s="1" t="str">
        <f t="shared" si="2797"/>
        <v>21:0827</v>
      </c>
      <c r="D19611" s="1" t="str">
        <f t="shared" si="2798"/>
        <v>21:0229</v>
      </c>
      <c r="E19611" t="s">
        <v>76444</v>
      </c>
      <c r="F19611" t="s">
        <v>76445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11646</v>
      </c>
      <c r="N19611">
        <v>344</v>
      </c>
      <c r="O19611" t="s">
        <v>21</v>
      </c>
      <c r="P19611" t="s">
        <v>87</v>
      </c>
      <c r="Q19611" t="s">
        <v>93</v>
      </c>
    </row>
    <row r="19612" spans="1:17" hidden="1" x14ac:dyDescent="0.25">
      <c r="A19612" t="s">
        <v>76446</v>
      </c>
      <c r="B19612" t="s">
        <v>76447</v>
      </c>
      <c r="C19612" s="1" t="str">
        <f t="shared" si="2797"/>
        <v>21:0827</v>
      </c>
      <c r="D19612" s="1" t="str">
        <f t="shared" si="2798"/>
        <v>21:0229</v>
      </c>
      <c r="E19612" t="s">
        <v>76448</v>
      </c>
      <c r="F19612" t="s">
        <v>76449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11651</v>
      </c>
      <c r="N19612">
        <v>345</v>
      </c>
      <c r="O19612" t="s">
        <v>21</v>
      </c>
      <c r="P19612" t="s">
        <v>87</v>
      </c>
      <c r="Q19612" t="s">
        <v>103</v>
      </c>
    </row>
    <row r="19613" spans="1:17" hidden="1" x14ac:dyDescent="0.25">
      <c r="A19613" t="s">
        <v>76450</v>
      </c>
      <c r="B19613" t="s">
        <v>76451</v>
      </c>
      <c r="C19613" s="1" t="str">
        <f t="shared" si="2797"/>
        <v>21:0827</v>
      </c>
      <c r="D19613" s="1" t="str">
        <f t="shared" si="2798"/>
        <v>21:0229</v>
      </c>
      <c r="E19613" t="s">
        <v>76452</v>
      </c>
      <c r="F19613" t="s">
        <v>76453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11660</v>
      </c>
      <c r="N19613">
        <v>346</v>
      </c>
      <c r="O19613" t="s">
        <v>21</v>
      </c>
      <c r="P19613" t="s">
        <v>87</v>
      </c>
      <c r="Q19613" t="s">
        <v>189</v>
      </c>
    </row>
    <row r="19614" spans="1:17" hidden="1" x14ac:dyDescent="0.25">
      <c r="A19614" t="s">
        <v>76454</v>
      </c>
      <c r="B19614" t="s">
        <v>76455</v>
      </c>
      <c r="C19614" s="1" t="str">
        <f t="shared" si="2797"/>
        <v>21:0827</v>
      </c>
      <c r="D19614" s="1" t="str">
        <f t="shared" si="2798"/>
        <v>21:0229</v>
      </c>
      <c r="E19614" t="s">
        <v>76456</v>
      </c>
      <c r="F19614" t="s">
        <v>76457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11665</v>
      </c>
      <c r="N19614">
        <v>347</v>
      </c>
      <c r="O19614" t="s">
        <v>21</v>
      </c>
      <c r="P19614" t="s">
        <v>87</v>
      </c>
      <c r="Q19614" t="s">
        <v>215</v>
      </c>
    </row>
    <row r="19615" spans="1:17" hidden="1" x14ac:dyDescent="0.25">
      <c r="A19615" t="s">
        <v>76458</v>
      </c>
      <c r="B19615" t="s">
        <v>76459</v>
      </c>
      <c r="C19615" s="1" t="str">
        <f t="shared" si="2797"/>
        <v>21:0827</v>
      </c>
      <c r="D19615" s="1" t="str">
        <f t="shared" si="2798"/>
        <v>21:0229</v>
      </c>
      <c r="E19615" t="s">
        <v>76460</v>
      </c>
      <c r="F19615" t="s">
        <v>76461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11670</v>
      </c>
      <c r="N19615">
        <v>348</v>
      </c>
      <c r="O19615" t="s">
        <v>21</v>
      </c>
      <c r="P19615" t="s">
        <v>45</v>
      </c>
      <c r="Q19615" t="s">
        <v>189</v>
      </c>
    </row>
    <row r="19616" spans="1:17" hidden="1" x14ac:dyDescent="0.25">
      <c r="A19616" t="s">
        <v>76462</v>
      </c>
      <c r="B19616" t="s">
        <v>76463</v>
      </c>
      <c r="C19616" s="1" t="str">
        <f t="shared" si="2797"/>
        <v>21:0827</v>
      </c>
      <c r="D19616" s="1" t="str">
        <f t="shared" si="2798"/>
        <v>21:0229</v>
      </c>
      <c r="E19616" t="s">
        <v>76464</v>
      </c>
      <c r="F19616" t="s">
        <v>76465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11675</v>
      </c>
      <c r="N19616">
        <v>349</v>
      </c>
      <c r="O19616" t="s">
        <v>225</v>
      </c>
      <c r="P19616" t="s">
        <v>87</v>
      </c>
      <c r="Q19616" t="s">
        <v>138</v>
      </c>
    </row>
    <row r="19617" spans="1:17" hidden="1" x14ac:dyDescent="0.25">
      <c r="A19617" t="s">
        <v>76466</v>
      </c>
      <c r="B19617" t="s">
        <v>76467</v>
      </c>
      <c r="C19617" s="1" t="str">
        <f t="shared" si="2797"/>
        <v>21:0827</v>
      </c>
      <c r="D19617" s="1" t="str">
        <f t="shared" si="2798"/>
        <v>21:0229</v>
      </c>
      <c r="E19617" t="s">
        <v>76468</v>
      </c>
      <c r="F19617" t="s">
        <v>76469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11689</v>
      </c>
      <c r="N19617">
        <v>350</v>
      </c>
      <c r="O19617" t="s">
        <v>21</v>
      </c>
      <c r="P19617" t="s">
        <v>87</v>
      </c>
      <c r="Q19617" t="s">
        <v>149</v>
      </c>
    </row>
    <row r="19618" spans="1:17" hidden="1" x14ac:dyDescent="0.25">
      <c r="A19618" t="s">
        <v>76470</v>
      </c>
      <c r="B19618" t="s">
        <v>76471</v>
      </c>
      <c r="C19618" s="1" t="str">
        <f t="shared" si="2797"/>
        <v>21:0827</v>
      </c>
      <c r="D19618" s="1" t="str">
        <f t="shared" si="2798"/>
        <v>21:0229</v>
      </c>
      <c r="E19618" t="s">
        <v>76472</v>
      </c>
      <c r="F19618" t="s">
        <v>76473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11694</v>
      </c>
      <c r="N19618">
        <v>351</v>
      </c>
      <c r="O19618" t="s">
        <v>21</v>
      </c>
      <c r="P19618" t="s">
        <v>87</v>
      </c>
      <c r="Q19618" t="s">
        <v>52</v>
      </c>
    </row>
    <row r="19619" spans="1:17" hidden="1" x14ac:dyDescent="0.25">
      <c r="A19619" t="s">
        <v>76474</v>
      </c>
      <c r="B19619" t="s">
        <v>76475</v>
      </c>
      <c r="C19619" s="1" t="str">
        <f t="shared" si="2797"/>
        <v>21:0827</v>
      </c>
      <c r="D19619" s="1" t="str">
        <f t="shared" si="2798"/>
        <v>21:0229</v>
      </c>
      <c r="E19619" t="s">
        <v>76476</v>
      </c>
      <c r="F19619" t="s">
        <v>76477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11700</v>
      </c>
      <c r="N19619">
        <v>352</v>
      </c>
      <c r="O19619" t="s">
        <v>21</v>
      </c>
      <c r="P19619" t="s">
        <v>87</v>
      </c>
      <c r="Q19619" t="s">
        <v>215</v>
      </c>
    </row>
    <row r="19620" spans="1:17" hidden="1" x14ac:dyDescent="0.25">
      <c r="A19620" t="s">
        <v>76478</v>
      </c>
      <c r="B19620" t="s">
        <v>76479</v>
      </c>
      <c r="C19620" s="1" t="str">
        <f t="shared" si="2797"/>
        <v>21:0827</v>
      </c>
      <c r="D19620" s="1" t="str">
        <f t="shared" si="2798"/>
        <v>21:0229</v>
      </c>
      <c r="E19620" t="s">
        <v>76480</v>
      </c>
      <c r="F19620" t="s">
        <v>76481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11710</v>
      </c>
      <c r="N19620">
        <v>353</v>
      </c>
      <c r="O19620" t="s">
        <v>21</v>
      </c>
      <c r="P19620" t="s">
        <v>87</v>
      </c>
      <c r="Q19620" t="s">
        <v>215</v>
      </c>
    </row>
    <row r="19621" spans="1:17" hidden="1" x14ac:dyDescent="0.25">
      <c r="A19621" t="s">
        <v>76482</v>
      </c>
      <c r="B19621" t="s">
        <v>76483</v>
      </c>
      <c r="C19621" s="1" t="str">
        <f t="shared" si="2797"/>
        <v>21:0827</v>
      </c>
      <c r="D19621" s="1" t="str">
        <f t="shared" si="2798"/>
        <v>21:0229</v>
      </c>
      <c r="E19621" t="s">
        <v>76484</v>
      </c>
      <c r="F19621" t="s">
        <v>76485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11715</v>
      </c>
      <c r="N19621">
        <v>354</v>
      </c>
      <c r="O19621" t="s">
        <v>21</v>
      </c>
      <c r="P19621" t="s">
        <v>87</v>
      </c>
      <c r="Q19621" t="s">
        <v>52</v>
      </c>
    </row>
    <row r="19622" spans="1:17" hidden="1" x14ac:dyDescent="0.25">
      <c r="A19622" t="s">
        <v>76486</v>
      </c>
      <c r="B19622" t="s">
        <v>76487</v>
      </c>
      <c r="C19622" s="1" t="str">
        <f t="shared" si="2797"/>
        <v>21:0827</v>
      </c>
      <c r="D19622" s="1" t="str">
        <f t="shared" si="2798"/>
        <v>21:0229</v>
      </c>
      <c r="E19622" t="s">
        <v>76488</v>
      </c>
      <c r="F19622" t="s">
        <v>76489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11720</v>
      </c>
      <c r="N19622">
        <v>355</v>
      </c>
      <c r="O19622" t="s">
        <v>21</v>
      </c>
      <c r="P19622" t="s">
        <v>87</v>
      </c>
      <c r="Q19622" t="s">
        <v>52</v>
      </c>
    </row>
    <row r="19623" spans="1:17" hidden="1" x14ac:dyDescent="0.25">
      <c r="A19623" t="s">
        <v>76490</v>
      </c>
      <c r="B19623" t="s">
        <v>76491</v>
      </c>
      <c r="C19623" s="1" t="str">
        <f t="shared" si="2797"/>
        <v>21:0827</v>
      </c>
      <c r="D19623" s="1" t="str">
        <f t="shared" si="2798"/>
        <v>21:0229</v>
      </c>
      <c r="E19623" t="s">
        <v>76492</v>
      </c>
      <c r="F19623" t="s">
        <v>76493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11725</v>
      </c>
      <c r="N19623">
        <v>356</v>
      </c>
      <c r="O19623" t="s">
        <v>21</v>
      </c>
      <c r="P19623" t="s">
        <v>87</v>
      </c>
      <c r="Q19623" t="s">
        <v>189</v>
      </c>
    </row>
    <row r="19624" spans="1:17" hidden="1" x14ac:dyDescent="0.25">
      <c r="A19624" t="s">
        <v>76494</v>
      </c>
      <c r="B19624" t="s">
        <v>76495</v>
      </c>
      <c r="C19624" s="1" t="str">
        <f t="shared" si="2797"/>
        <v>21:0827</v>
      </c>
      <c r="D19624" s="1" t="str">
        <f t="shared" si="2798"/>
        <v>21:0229</v>
      </c>
      <c r="E19624" t="s">
        <v>76496</v>
      </c>
      <c r="F19624" t="s">
        <v>76497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11730</v>
      </c>
      <c r="N19624">
        <v>357</v>
      </c>
      <c r="O19624" t="s">
        <v>21</v>
      </c>
      <c r="P19624" t="s">
        <v>87</v>
      </c>
      <c r="Q19624" t="s">
        <v>52</v>
      </c>
    </row>
    <row r="19625" spans="1:17" hidden="1" x14ac:dyDescent="0.25">
      <c r="A19625" t="s">
        <v>76498</v>
      </c>
      <c r="B19625" t="s">
        <v>76499</v>
      </c>
      <c r="C19625" s="1" t="str">
        <f t="shared" si="2797"/>
        <v>21:0827</v>
      </c>
      <c r="D19625" s="1" t="str">
        <f t="shared" si="2798"/>
        <v>21:0229</v>
      </c>
      <c r="E19625" t="s">
        <v>76500</v>
      </c>
      <c r="F19625" t="s">
        <v>76501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12803</v>
      </c>
      <c r="N19625">
        <v>358</v>
      </c>
      <c r="O19625" t="s">
        <v>21</v>
      </c>
      <c r="P19625" t="s">
        <v>87</v>
      </c>
      <c r="Q19625" t="s">
        <v>149</v>
      </c>
    </row>
    <row r="19626" spans="1:17" hidden="1" x14ac:dyDescent="0.25">
      <c r="A19626" t="s">
        <v>76502</v>
      </c>
      <c r="B19626" t="s">
        <v>76503</v>
      </c>
      <c r="C19626" s="1" t="str">
        <f t="shared" si="2797"/>
        <v>21:0827</v>
      </c>
      <c r="D19626" s="1" t="str">
        <f t="shared" si="2798"/>
        <v>21:0229</v>
      </c>
      <c r="E19626" t="s">
        <v>76504</v>
      </c>
      <c r="F19626" t="s">
        <v>76505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11680</v>
      </c>
      <c r="N19626">
        <v>359</v>
      </c>
      <c r="O19626" t="s">
        <v>21</v>
      </c>
      <c r="P19626" t="s">
        <v>45</v>
      </c>
      <c r="Q19626" t="s">
        <v>103</v>
      </c>
    </row>
    <row r="19627" spans="1:17" hidden="1" x14ac:dyDescent="0.25">
      <c r="A19627" t="s">
        <v>76506</v>
      </c>
      <c r="B19627" t="s">
        <v>76507</v>
      </c>
      <c r="C19627" s="1" t="str">
        <f t="shared" si="2797"/>
        <v>21:0827</v>
      </c>
      <c r="D19627" s="1" t="str">
        <f t="shared" si="2798"/>
        <v>21:0229</v>
      </c>
      <c r="E19627" t="s">
        <v>76504</v>
      </c>
      <c r="F19627" t="s">
        <v>76508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11684</v>
      </c>
      <c r="N19627">
        <v>360</v>
      </c>
      <c r="O19627" t="s">
        <v>21</v>
      </c>
      <c r="P19627" t="s">
        <v>45</v>
      </c>
      <c r="Q19627" t="s">
        <v>103</v>
      </c>
    </row>
    <row r="19628" spans="1:17" hidden="1" x14ac:dyDescent="0.25">
      <c r="A19628" t="s">
        <v>76509</v>
      </c>
      <c r="B19628" t="s">
        <v>76510</v>
      </c>
      <c r="C19628" s="1" t="str">
        <f t="shared" si="2797"/>
        <v>21:0827</v>
      </c>
      <c r="D19628" s="1" t="str">
        <f t="shared" si="2798"/>
        <v>21:0229</v>
      </c>
      <c r="E19628" t="s">
        <v>76511</v>
      </c>
      <c r="F19628" t="s">
        <v>76512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11641</v>
      </c>
      <c r="N19628">
        <v>361</v>
      </c>
      <c r="O19628" t="s">
        <v>21</v>
      </c>
      <c r="P19628" t="s">
        <v>45</v>
      </c>
      <c r="Q19628" t="s">
        <v>215</v>
      </c>
    </row>
    <row r="19629" spans="1:17" hidden="1" x14ac:dyDescent="0.25">
      <c r="A19629" t="s">
        <v>76513</v>
      </c>
      <c r="B19629" t="s">
        <v>76514</v>
      </c>
      <c r="C19629" s="1" t="str">
        <f t="shared" si="2797"/>
        <v>21:0827</v>
      </c>
      <c r="D19629" s="1" t="str">
        <f t="shared" si="2798"/>
        <v>21:0229</v>
      </c>
      <c r="E19629" t="s">
        <v>76515</v>
      </c>
      <c r="F19629" t="s">
        <v>76516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11646</v>
      </c>
      <c r="N19629">
        <v>362</v>
      </c>
      <c r="O19629" t="s">
        <v>21</v>
      </c>
      <c r="P19629" t="s">
        <v>45</v>
      </c>
      <c r="Q19629" t="s">
        <v>93</v>
      </c>
    </row>
    <row r="19630" spans="1:17" hidden="1" x14ac:dyDescent="0.25">
      <c r="A19630" t="s">
        <v>76517</v>
      </c>
      <c r="B19630" t="s">
        <v>76518</v>
      </c>
      <c r="C19630" s="1" t="str">
        <f t="shared" si="2797"/>
        <v>21:0827</v>
      </c>
      <c r="D19630" s="1" t="str">
        <f t="shared" si="2798"/>
        <v>21:0229</v>
      </c>
      <c r="E19630" t="s">
        <v>76519</v>
      </c>
      <c r="F19630" t="s">
        <v>76520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11651</v>
      </c>
      <c r="N19630">
        <v>363</v>
      </c>
      <c r="O19630" t="s">
        <v>225</v>
      </c>
      <c r="P19630" t="s">
        <v>45</v>
      </c>
      <c r="Q19630" t="s">
        <v>52</v>
      </c>
    </row>
    <row r="19631" spans="1:17" hidden="1" x14ac:dyDescent="0.25">
      <c r="A19631" t="s">
        <v>76521</v>
      </c>
      <c r="B19631" t="s">
        <v>76522</v>
      </c>
      <c r="C19631" s="1" t="str">
        <f t="shared" si="2797"/>
        <v>21:0827</v>
      </c>
      <c r="D19631" s="1" t="str">
        <f t="shared" si="2798"/>
        <v>21:0229</v>
      </c>
      <c r="E19631" t="s">
        <v>76523</v>
      </c>
      <c r="F19631" t="s">
        <v>76524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11660</v>
      </c>
      <c r="N19631">
        <v>364</v>
      </c>
      <c r="O19631" t="s">
        <v>21</v>
      </c>
      <c r="P19631" t="s">
        <v>45</v>
      </c>
      <c r="Q19631" t="s">
        <v>149</v>
      </c>
    </row>
    <row r="19632" spans="1:17" hidden="1" x14ac:dyDescent="0.25">
      <c r="A19632" t="s">
        <v>76525</v>
      </c>
      <c r="B19632" t="s">
        <v>76526</v>
      </c>
      <c r="C19632" s="1" t="str">
        <f t="shared" si="2797"/>
        <v>21:0827</v>
      </c>
      <c r="D19632" s="1" t="str">
        <f t="shared" si="2798"/>
        <v>21:0229</v>
      </c>
      <c r="E19632" t="s">
        <v>76527</v>
      </c>
      <c r="F19632" t="s">
        <v>76528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11665</v>
      </c>
      <c r="N19632">
        <v>365</v>
      </c>
      <c r="O19632" t="s">
        <v>1597</v>
      </c>
      <c r="P19632" t="s">
        <v>356</v>
      </c>
      <c r="Q19632" t="s">
        <v>52</v>
      </c>
    </row>
    <row r="19633" spans="1:17" hidden="1" x14ac:dyDescent="0.25">
      <c r="A19633" t="s">
        <v>76529</v>
      </c>
      <c r="B19633" t="s">
        <v>76530</v>
      </c>
      <c r="C19633" s="1" t="str">
        <f t="shared" si="2797"/>
        <v>21:0827</v>
      </c>
      <c r="D19633" s="1" t="str">
        <f t="shared" si="2798"/>
        <v>21:0229</v>
      </c>
      <c r="E19633" t="s">
        <v>76531</v>
      </c>
      <c r="F19633" t="s">
        <v>76532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11670</v>
      </c>
      <c r="N19633">
        <v>366</v>
      </c>
      <c r="O19633" t="s">
        <v>2129</v>
      </c>
      <c r="P19633" t="s">
        <v>45</v>
      </c>
      <c r="Q19633" t="s">
        <v>198</v>
      </c>
    </row>
    <row r="19634" spans="1:17" hidden="1" x14ac:dyDescent="0.25">
      <c r="A19634" t="s">
        <v>76533</v>
      </c>
      <c r="B19634" t="s">
        <v>76534</v>
      </c>
      <c r="C19634" s="1" t="str">
        <f t="shared" si="2797"/>
        <v>21:0827</v>
      </c>
      <c r="D19634" s="1" t="str">
        <f t="shared" si="2798"/>
        <v>21:0229</v>
      </c>
      <c r="E19634" t="s">
        <v>76535</v>
      </c>
      <c r="F19634" t="s">
        <v>76536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11675</v>
      </c>
      <c r="N19634">
        <v>367</v>
      </c>
      <c r="O19634" t="s">
        <v>21</v>
      </c>
      <c r="P19634" t="s">
        <v>45</v>
      </c>
      <c r="Q19634" t="s">
        <v>103</v>
      </c>
    </row>
    <row r="19635" spans="1:17" hidden="1" x14ac:dyDescent="0.25">
      <c r="A19635" t="s">
        <v>76537</v>
      </c>
      <c r="B19635" t="s">
        <v>76538</v>
      </c>
      <c r="C19635" s="1" t="str">
        <f t="shared" si="2797"/>
        <v>21:0827</v>
      </c>
      <c r="D19635" s="1" t="str">
        <f t="shared" si="2798"/>
        <v>21:0229</v>
      </c>
      <c r="E19635" t="s">
        <v>76539</v>
      </c>
      <c r="F19635" t="s">
        <v>76540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11689</v>
      </c>
      <c r="N19635">
        <v>368</v>
      </c>
      <c r="O19635" t="s">
        <v>512</v>
      </c>
      <c r="P19635" t="s">
        <v>45</v>
      </c>
      <c r="Q19635" t="s">
        <v>198</v>
      </c>
    </row>
    <row r="19636" spans="1:17" hidden="1" x14ac:dyDescent="0.25">
      <c r="A19636" t="s">
        <v>76541</v>
      </c>
      <c r="B19636" t="s">
        <v>76542</v>
      </c>
      <c r="C19636" s="1" t="str">
        <f t="shared" si="2797"/>
        <v>21:0827</v>
      </c>
      <c r="D19636" s="1" t="str">
        <f t="shared" si="2798"/>
        <v>21:0229</v>
      </c>
      <c r="E19636" t="s">
        <v>76543</v>
      </c>
      <c r="F19636" t="s">
        <v>76544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11694</v>
      </c>
      <c r="N19636">
        <v>369</v>
      </c>
      <c r="O19636" t="s">
        <v>64</v>
      </c>
      <c r="P19636" t="s">
        <v>45</v>
      </c>
      <c r="Q19636" t="s">
        <v>93</v>
      </c>
    </row>
    <row r="19637" spans="1:17" hidden="1" x14ac:dyDescent="0.25">
      <c r="A19637" t="s">
        <v>76545</v>
      </c>
      <c r="B19637" t="s">
        <v>76546</v>
      </c>
      <c r="C19637" s="1" t="str">
        <f t="shared" si="2797"/>
        <v>21:0827</v>
      </c>
      <c r="D19637" s="1" t="str">
        <f t="shared" si="2798"/>
        <v>21:0229</v>
      </c>
      <c r="E19637" t="s">
        <v>76547</v>
      </c>
      <c r="F19637" t="s">
        <v>76548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11700</v>
      </c>
      <c r="N19637">
        <v>370</v>
      </c>
      <c r="O19637" t="s">
        <v>21</v>
      </c>
      <c r="P19637" t="s">
        <v>45</v>
      </c>
      <c r="Q19637" t="s">
        <v>103</v>
      </c>
    </row>
    <row r="19638" spans="1:17" hidden="1" x14ac:dyDescent="0.25">
      <c r="A19638" t="s">
        <v>76549</v>
      </c>
      <c r="B19638" t="s">
        <v>76550</v>
      </c>
      <c r="C19638" s="1" t="str">
        <f t="shared" si="2797"/>
        <v>21:0827</v>
      </c>
      <c r="D19638" s="1" t="str">
        <f t="shared" si="2798"/>
        <v>21:0229</v>
      </c>
      <c r="E19638" t="s">
        <v>76551</v>
      </c>
      <c r="F19638" t="s">
        <v>76552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11710</v>
      </c>
      <c r="N19638">
        <v>371</v>
      </c>
      <c r="O19638" t="s">
        <v>21</v>
      </c>
      <c r="P19638" t="s">
        <v>87</v>
      </c>
      <c r="Q19638" t="s">
        <v>215</v>
      </c>
    </row>
    <row r="19639" spans="1:17" hidden="1" x14ac:dyDescent="0.25">
      <c r="A19639" t="s">
        <v>76553</v>
      </c>
      <c r="B19639" t="s">
        <v>76554</v>
      </c>
      <c r="C19639" s="1" t="str">
        <f t="shared" si="2797"/>
        <v>21:0827</v>
      </c>
      <c r="D19639" s="1" t="str">
        <f t="shared" si="2798"/>
        <v>21:0229</v>
      </c>
      <c r="E19639" t="s">
        <v>76555</v>
      </c>
      <c r="F19639" t="s">
        <v>76556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11715</v>
      </c>
      <c r="N19639">
        <v>372</v>
      </c>
      <c r="O19639" t="s">
        <v>21</v>
      </c>
      <c r="P19639" t="s">
        <v>45</v>
      </c>
      <c r="Q19639" t="s">
        <v>103</v>
      </c>
    </row>
    <row r="19640" spans="1:17" hidden="1" x14ac:dyDescent="0.25">
      <c r="A19640" t="s">
        <v>76557</v>
      </c>
      <c r="B19640" t="s">
        <v>76558</v>
      </c>
      <c r="C19640" s="1" t="str">
        <f t="shared" si="2797"/>
        <v>21:0827</v>
      </c>
      <c r="D19640" s="1" t="str">
        <f t="shared" si="2798"/>
        <v>21:0229</v>
      </c>
      <c r="E19640" t="s">
        <v>76559</v>
      </c>
      <c r="F19640" t="s">
        <v>76560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11720</v>
      </c>
      <c r="N19640">
        <v>373</v>
      </c>
      <c r="O19640" t="s">
        <v>21</v>
      </c>
      <c r="P19640" t="s">
        <v>45</v>
      </c>
      <c r="Q19640" t="s">
        <v>46</v>
      </c>
    </row>
    <row r="19641" spans="1:17" hidden="1" x14ac:dyDescent="0.25">
      <c r="A19641" t="s">
        <v>76561</v>
      </c>
      <c r="B19641" t="s">
        <v>76562</v>
      </c>
      <c r="C19641" s="1" t="str">
        <f t="shared" si="2797"/>
        <v>21:0827</v>
      </c>
      <c r="D19641" s="1" t="str">
        <f t="shared" si="2798"/>
        <v>21:0229</v>
      </c>
      <c r="E19641" t="s">
        <v>76563</v>
      </c>
      <c r="F19641" t="s">
        <v>76564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HYPERLINK("http://geochem.nrcan.gc.ca/cdogs/content/kwd/kwd080007_e.htm", "Untreated Water")</f>
        <v>Untreated Water</v>
      </c>
      <c r="L19641">
        <v>22</v>
      </c>
      <c r="M19641" t="s">
        <v>11725</v>
      </c>
      <c r="N19641">
        <v>374</v>
      </c>
      <c r="O19641" t="s">
        <v>101</v>
      </c>
      <c r="P19641" t="s">
        <v>45</v>
      </c>
      <c r="Q19641" t="s">
        <v>93</v>
      </c>
    </row>
    <row r="19642" spans="1:17" hidden="1" x14ac:dyDescent="0.25">
      <c r="A19642" t="s">
        <v>76565</v>
      </c>
      <c r="B19642" t="s">
        <v>76566</v>
      </c>
      <c r="C19642" s="1" t="str">
        <f t="shared" si="2797"/>
        <v>21:0827</v>
      </c>
      <c r="D19642" s="1" t="str">
        <f t="shared" si="2798"/>
        <v>21:0229</v>
      </c>
      <c r="E19642" t="s">
        <v>76567</v>
      </c>
      <c r="F19642" t="s">
        <v>76568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11730</v>
      </c>
      <c r="N19642">
        <v>375</v>
      </c>
      <c r="O19642" t="s">
        <v>21</v>
      </c>
      <c r="P19642" t="s">
        <v>45</v>
      </c>
      <c r="Q19642" t="s">
        <v>71</v>
      </c>
    </row>
    <row r="19643" spans="1:17" hidden="1" x14ac:dyDescent="0.25">
      <c r="A19643" t="s">
        <v>76569</v>
      </c>
      <c r="B19643" t="s">
        <v>76570</v>
      </c>
      <c r="C19643" s="1" t="str">
        <f t="shared" si="2797"/>
        <v>21:0827</v>
      </c>
      <c r="D19643" s="1" t="str">
        <f t="shared" si="2798"/>
        <v>21:0229</v>
      </c>
      <c r="E19643" t="s">
        <v>76571</v>
      </c>
      <c r="F19643" t="s">
        <v>76572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12803</v>
      </c>
      <c r="N19643">
        <v>376</v>
      </c>
      <c r="O19643" t="s">
        <v>21</v>
      </c>
      <c r="P19643" t="s">
        <v>45</v>
      </c>
      <c r="Q19643" t="s">
        <v>93</v>
      </c>
    </row>
    <row r="19644" spans="1:17" hidden="1" x14ac:dyDescent="0.25">
      <c r="A19644" t="s">
        <v>76573</v>
      </c>
      <c r="B19644" t="s">
        <v>76574</v>
      </c>
      <c r="C19644" s="1" t="str">
        <f t="shared" si="2797"/>
        <v>21:0827</v>
      </c>
      <c r="D19644" s="1" t="str">
        <f t="shared" si="2798"/>
        <v>21:0229</v>
      </c>
      <c r="E19644" t="s">
        <v>76575</v>
      </c>
      <c r="F19644" t="s">
        <v>76576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11680</v>
      </c>
      <c r="N19644">
        <v>377</v>
      </c>
      <c r="O19644" t="s">
        <v>21</v>
      </c>
      <c r="P19644" t="s">
        <v>45</v>
      </c>
      <c r="Q19644" t="s">
        <v>93</v>
      </c>
    </row>
    <row r="19645" spans="1:17" hidden="1" x14ac:dyDescent="0.25">
      <c r="A19645" t="s">
        <v>76577</v>
      </c>
      <c r="B19645" t="s">
        <v>76578</v>
      </c>
      <c r="C19645" s="1" t="str">
        <f t="shared" si="2797"/>
        <v>21:0827</v>
      </c>
      <c r="D19645" s="1" t="str">
        <f t="shared" si="2798"/>
        <v>21:0229</v>
      </c>
      <c r="E19645" t="s">
        <v>76575</v>
      </c>
      <c r="F19645" t="s">
        <v>76579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11684</v>
      </c>
      <c r="N19645">
        <v>378</v>
      </c>
      <c r="O19645" t="s">
        <v>21</v>
      </c>
      <c r="P19645" t="s">
        <v>87</v>
      </c>
      <c r="Q19645" t="s">
        <v>93</v>
      </c>
    </row>
    <row r="19646" spans="1:17" hidden="1" x14ac:dyDescent="0.25">
      <c r="A19646" t="s">
        <v>76580</v>
      </c>
      <c r="B19646" t="s">
        <v>76581</v>
      </c>
      <c r="C19646" s="1" t="str">
        <f t="shared" si="2797"/>
        <v>21:0827</v>
      </c>
      <c r="D19646" s="1" t="str">
        <f t="shared" si="2798"/>
        <v>21:0229</v>
      </c>
      <c r="E19646" t="s">
        <v>76582</v>
      </c>
      <c r="F19646" t="s">
        <v>76583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11641</v>
      </c>
      <c r="N19646">
        <v>379</v>
      </c>
      <c r="O19646" t="s">
        <v>21</v>
      </c>
      <c r="P19646" t="s">
        <v>87</v>
      </c>
      <c r="Q19646" t="s">
        <v>93</v>
      </c>
    </row>
    <row r="19647" spans="1:17" hidden="1" x14ac:dyDescent="0.25">
      <c r="A19647" t="s">
        <v>76584</v>
      </c>
      <c r="B19647" t="s">
        <v>76585</v>
      </c>
      <c r="C19647" s="1" t="str">
        <f t="shared" si="2797"/>
        <v>21:0827</v>
      </c>
      <c r="D19647" s="1" t="str">
        <f t="shared" si="2798"/>
        <v>21:0229</v>
      </c>
      <c r="E19647" t="s">
        <v>76586</v>
      </c>
      <c r="F19647" t="s">
        <v>76587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11646</v>
      </c>
      <c r="N19647">
        <v>380</v>
      </c>
      <c r="O19647" t="s">
        <v>21</v>
      </c>
      <c r="P19647" t="s">
        <v>87</v>
      </c>
      <c r="Q19647" t="s">
        <v>215</v>
      </c>
    </row>
    <row r="19648" spans="1:17" hidden="1" x14ac:dyDescent="0.25">
      <c r="A19648" t="s">
        <v>76588</v>
      </c>
      <c r="B19648" t="s">
        <v>76589</v>
      </c>
      <c r="C19648" s="1" t="str">
        <f t="shared" si="2797"/>
        <v>21:0827</v>
      </c>
      <c r="D19648" s="1" t="str">
        <f t="shared" si="2798"/>
        <v>21:0229</v>
      </c>
      <c r="E19648" t="s">
        <v>76590</v>
      </c>
      <c r="F19648" t="s">
        <v>76591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11651</v>
      </c>
      <c r="N19648">
        <v>381</v>
      </c>
      <c r="O19648" t="s">
        <v>21</v>
      </c>
      <c r="P19648" t="s">
        <v>87</v>
      </c>
      <c r="Q19648" t="s">
        <v>71</v>
      </c>
    </row>
    <row r="19649" spans="1:17" hidden="1" x14ac:dyDescent="0.25">
      <c r="A19649" t="s">
        <v>76592</v>
      </c>
      <c r="B19649" t="s">
        <v>76593</v>
      </c>
      <c r="C19649" s="1" t="str">
        <f t="shared" si="2797"/>
        <v>21:0827</v>
      </c>
      <c r="D19649" s="1" t="str">
        <f t="shared" si="2798"/>
        <v>21:0229</v>
      </c>
      <c r="E19649" t="s">
        <v>76594</v>
      </c>
      <c r="F19649" t="s">
        <v>76595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11660</v>
      </c>
      <c r="N19649">
        <v>382</v>
      </c>
      <c r="O19649" t="s">
        <v>21</v>
      </c>
      <c r="P19649" t="s">
        <v>87</v>
      </c>
      <c r="Q19649" t="s">
        <v>71</v>
      </c>
    </row>
    <row r="19650" spans="1:17" hidden="1" x14ac:dyDescent="0.25">
      <c r="A19650" t="s">
        <v>76596</v>
      </c>
      <c r="B19650" t="s">
        <v>76597</v>
      </c>
      <c r="C19650" s="1" t="str">
        <f t="shared" si="2797"/>
        <v>21:0827</v>
      </c>
      <c r="D19650" s="1" t="str">
        <f t="shared" si="2798"/>
        <v>21:0229</v>
      </c>
      <c r="E19650" t="s">
        <v>76598</v>
      </c>
      <c r="F19650" t="s">
        <v>76599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11665</v>
      </c>
      <c r="N19650">
        <v>383</v>
      </c>
      <c r="O19650" t="s">
        <v>21</v>
      </c>
      <c r="P19650" t="s">
        <v>87</v>
      </c>
      <c r="Q19650" t="s">
        <v>93</v>
      </c>
    </row>
    <row r="19651" spans="1:17" hidden="1" x14ac:dyDescent="0.25">
      <c r="A19651" t="s">
        <v>76600</v>
      </c>
      <c r="B19651" t="s">
        <v>76601</v>
      </c>
      <c r="C19651" s="1" t="str">
        <f t="shared" si="2797"/>
        <v>21:0827</v>
      </c>
      <c r="D19651" s="1" t="str">
        <f t="shared" si="2798"/>
        <v>21:0229</v>
      </c>
      <c r="E19651" t="s">
        <v>76602</v>
      </c>
      <c r="F19651" t="s">
        <v>76603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11670</v>
      </c>
      <c r="N19651">
        <v>384</v>
      </c>
      <c r="O19651" t="s">
        <v>21</v>
      </c>
      <c r="P19651" t="s">
        <v>87</v>
      </c>
      <c r="Q19651" t="s">
        <v>215</v>
      </c>
    </row>
    <row r="19652" spans="1:17" hidden="1" x14ac:dyDescent="0.25">
      <c r="A19652" t="s">
        <v>76604</v>
      </c>
      <c r="B19652" t="s">
        <v>76605</v>
      </c>
      <c r="C19652" s="1" t="str">
        <f t="shared" ref="C19652:C19697" si="2801">HYPERLINK("http://geochem.nrcan.gc.ca/cdogs/content/bdl/bdl210827_e.htm", "21:0827")</f>
        <v>21:0827</v>
      </c>
      <c r="D19652" s="1" t="str">
        <f t="shared" ref="D19652:D19697" si="2802">HYPERLINK("http://geochem.nrcan.gc.ca/cdogs/content/svy/svy210229_e.htm", "21:0229")</f>
        <v>21:0229</v>
      </c>
      <c r="E19652" t="s">
        <v>76606</v>
      </c>
      <c r="F19652" t="s">
        <v>76607</v>
      </c>
      <c r="H19652">
        <v>54.446931900000003</v>
      </c>
      <c r="I19652">
        <v>-61.131186100000001</v>
      </c>
      <c r="J19652" s="1" t="str">
        <f t="shared" ref="J19652:J19697" si="2803">HYPERLINK("http://geochem.nrcan.gc.ca/cdogs/content/kwd/kwd020016_e.htm",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11675</v>
      </c>
      <c r="N19652">
        <v>385</v>
      </c>
      <c r="O19652" t="s">
        <v>21</v>
      </c>
      <c r="P19652" t="s">
        <v>87</v>
      </c>
      <c r="Q19652" t="s">
        <v>215</v>
      </c>
    </row>
    <row r="19653" spans="1:17" hidden="1" x14ac:dyDescent="0.25">
      <c r="A19653" t="s">
        <v>76608</v>
      </c>
      <c r="B19653" t="s">
        <v>76609</v>
      </c>
      <c r="C19653" s="1" t="str">
        <f t="shared" si="2801"/>
        <v>21:0827</v>
      </c>
      <c r="D19653" s="1" t="str">
        <f t="shared" si="2802"/>
        <v>21:0229</v>
      </c>
      <c r="E19653" t="s">
        <v>76610</v>
      </c>
      <c r="F19653" t="s">
        <v>76611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11689</v>
      </c>
      <c r="N19653">
        <v>386</v>
      </c>
      <c r="O19653" t="s">
        <v>21</v>
      </c>
      <c r="P19653" t="s">
        <v>87</v>
      </c>
      <c r="Q19653" t="s">
        <v>71</v>
      </c>
    </row>
    <row r="19654" spans="1:17" hidden="1" x14ac:dyDescent="0.25">
      <c r="A19654" t="s">
        <v>76612</v>
      </c>
      <c r="B19654" t="s">
        <v>76613</v>
      </c>
      <c r="C19654" s="1" t="str">
        <f t="shared" si="2801"/>
        <v>21:0827</v>
      </c>
      <c r="D19654" s="1" t="str">
        <f t="shared" si="2802"/>
        <v>21:0229</v>
      </c>
      <c r="E19654" t="s">
        <v>76614</v>
      </c>
      <c r="F19654" t="s">
        <v>76615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11694</v>
      </c>
      <c r="N19654">
        <v>387</v>
      </c>
      <c r="O19654" t="s">
        <v>21</v>
      </c>
      <c r="P19654" t="s">
        <v>87</v>
      </c>
      <c r="Q19654" t="s">
        <v>52</v>
      </c>
    </row>
    <row r="19655" spans="1:17" hidden="1" x14ac:dyDescent="0.25">
      <c r="A19655" t="s">
        <v>76616</v>
      </c>
      <c r="B19655" t="s">
        <v>76617</v>
      </c>
      <c r="C19655" s="1" t="str">
        <f t="shared" si="2801"/>
        <v>21:0827</v>
      </c>
      <c r="D19655" s="1" t="str">
        <f t="shared" si="2802"/>
        <v>21:0229</v>
      </c>
      <c r="E19655" t="s">
        <v>76618</v>
      </c>
      <c r="F19655" t="s">
        <v>76619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11700</v>
      </c>
      <c r="N19655">
        <v>388</v>
      </c>
      <c r="O19655" t="s">
        <v>21</v>
      </c>
      <c r="P19655" t="s">
        <v>87</v>
      </c>
      <c r="Q19655" t="s">
        <v>103</v>
      </c>
    </row>
    <row r="19656" spans="1:17" hidden="1" x14ac:dyDescent="0.25">
      <c r="A19656" t="s">
        <v>76620</v>
      </c>
      <c r="B19656" t="s">
        <v>76621</v>
      </c>
      <c r="C19656" s="1" t="str">
        <f t="shared" si="2801"/>
        <v>21:0827</v>
      </c>
      <c r="D19656" s="1" t="str">
        <f t="shared" si="2802"/>
        <v>21:0229</v>
      </c>
      <c r="E19656" t="s">
        <v>76622</v>
      </c>
      <c r="F19656" t="s">
        <v>76623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11710</v>
      </c>
      <c r="N19656">
        <v>389</v>
      </c>
      <c r="O19656" t="s">
        <v>21</v>
      </c>
      <c r="P19656" t="s">
        <v>87</v>
      </c>
      <c r="Q19656" t="s">
        <v>71</v>
      </c>
    </row>
    <row r="19657" spans="1:17" hidden="1" x14ac:dyDescent="0.25">
      <c r="A19657" t="s">
        <v>76624</v>
      </c>
      <c r="B19657" t="s">
        <v>76625</v>
      </c>
      <c r="C19657" s="1" t="str">
        <f t="shared" si="2801"/>
        <v>21:0827</v>
      </c>
      <c r="D19657" s="1" t="str">
        <f t="shared" si="2802"/>
        <v>21:0229</v>
      </c>
      <c r="E19657" t="s">
        <v>76626</v>
      </c>
      <c r="F19657" t="s">
        <v>76627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11715</v>
      </c>
      <c r="N19657">
        <v>390</v>
      </c>
      <c r="O19657" t="s">
        <v>21</v>
      </c>
      <c r="P19657" t="s">
        <v>87</v>
      </c>
      <c r="Q19657" t="s">
        <v>198</v>
      </c>
    </row>
    <row r="19658" spans="1:17" hidden="1" x14ac:dyDescent="0.25">
      <c r="A19658" t="s">
        <v>76628</v>
      </c>
      <c r="B19658" t="s">
        <v>76629</v>
      </c>
      <c r="C19658" s="1" t="str">
        <f t="shared" si="2801"/>
        <v>21:0827</v>
      </c>
      <c r="D19658" s="1" t="str">
        <f t="shared" si="2802"/>
        <v>21:0229</v>
      </c>
      <c r="E19658" t="s">
        <v>76630</v>
      </c>
      <c r="F19658" t="s">
        <v>76631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11720</v>
      </c>
      <c r="N19658">
        <v>391</v>
      </c>
      <c r="O19658" t="s">
        <v>21</v>
      </c>
      <c r="P19658" t="s">
        <v>87</v>
      </c>
      <c r="Q19658" t="s">
        <v>71</v>
      </c>
    </row>
    <row r="19659" spans="1:17" hidden="1" x14ac:dyDescent="0.25">
      <c r="A19659" t="s">
        <v>76632</v>
      </c>
      <c r="B19659" t="s">
        <v>76633</v>
      </c>
      <c r="C19659" s="1" t="str">
        <f t="shared" si="2801"/>
        <v>21:0827</v>
      </c>
      <c r="D19659" s="1" t="str">
        <f t="shared" si="2802"/>
        <v>21:0229</v>
      </c>
      <c r="E19659" t="s">
        <v>76634</v>
      </c>
      <c r="F19659" t="s">
        <v>76635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11725</v>
      </c>
      <c r="N19659">
        <v>392</v>
      </c>
      <c r="O19659" t="s">
        <v>21</v>
      </c>
      <c r="P19659" t="s">
        <v>87</v>
      </c>
      <c r="Q19659" t="s">
        <v>215</v>
      </c>
    </row>
    <row r="19660" spans="1:17" hidden="1" x14ac:dyDescent="0.25">
      <c r="A19660" t="s">
        <v>76636</v>
      </c>
      <c r="B19660" t="s">
        <v>76637</v>
      </c>
      <c r="C19660" s="1" t="str">
        <f t="shared" si="2801"/>
        <v>21:0827</v>
      </c>
      <c r="D19660" s="1" t="str">
        <f t="shared" si="2802"/>
        <v>21:0229</v>
      </c>
      <c r="E19660" t="s">
        <v>76638</v>
      </c>
      <c r="F19660" t="s">
        <v>76639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11730</v>
      </c>
      <c r="N19660">
        <v>393</v>
      </c>
      <c r="O19660" t="s">
        <v>21</v>
      </c>
      <c r="P19660" t="s">
        <v>87</v>
      </c>
      <c r="Q19660" t="s">
        <v>52</v>
      </c>
    </row>
    <row r="19661" spans="1:17" hidden="1" x14ac:dyDescent="0.25">
      <c r="A19661" t="s">
        <v>76640</v>
      </c>
      <c r="B19661" t="s">
        <v>76641</v>
      </c>
      <c r="C19661" s="1" t="str">
        <f t="shared" si="2801"/>
        <v>21:0827</v>
      </c>
      <c r="D19661" s="1" t="str">
        <f t="shared" si="2802"/>
        <v>21:0229</v>
      </c>
      <c r="E19661" t="s">
        <v>76642</v>
      </c>
      <c r="F19661" t="s">
        <v>76643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12803</v>
      </c>
      <c r="N19661">
        <v>394</v>
      </c>
      <c r="O19661" t="s">
        <v>21</v>
      </c>
      <c r="P19661" t="s">
        <v>87</v>
      </c>
      <c r="Q19661" t="s">
        <v>93</v>
      </c>
    </row>
    <row r="19662" spans="1:17" hidden="1" x14ac:dyDescent="0.25">
      <c r="A19662" t="s">
        <v>76644</v>
      </c>
      <c r="B19662" t="s">
        <v>76645</v>
      </c>
      <c r="C19662" s="1" t="str">
        <f t="shared" si="2801"/>
        <v>21:0827</v>
      </c>
      <c r="D19662" s="1" t="str">
        <f t="shared" si="2802"/>
        <v>21:0229</v>
      </c>
      <c r="E19662" t="s">
        <v>76646</v>
      </c>
      <c r="F19662" t="s">
        <v>76647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11641</v>
      </c>
      <c r="N19662">
        <v>395</v>
      </c>
      <c r="O19662" t="s">
        <v>76</v>
      </c>
      <c r="P19662" t="s">
        <v>45</v>
      </c>
      <c r="Q19662" t="s">
        <v>71</v>
      </c>
    </row>
    <row r="19663" spans="1:17" hidden="1" x14ac:dyDescent="0.25">
      <c r="A19663" t="s">
        <v>76648</v>
      </c>
      <c r="B19663" t="s">
        <v>76649</v>
      </c>
      <c r="C19663" s="1" t="str">
        <f t="shared" si="2801"/>
        <v>21:0827</v>
      </c>
      <c r="D19663" s="1" t="str">
        <f t="shared" si="2802"/>
        <v>21:0229</v>
      </c>
      <c r="E19663" t="s">
        <v>76650</v>
      </c>
      <c r="F19663" t="s">
        <v>76651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11680</v>
      </c>
      <c r="N19663">
        <v>396</v>
      </c>
      <c r="O19663" t="s">
        <v>1597</v>
      </c>
      <c r="P19663" t="s">
        <v>45</v>
      </c>
      <c r="Q19663" t="s">
        <v>103</v>
      </c>
    </row>
    <row r="19664" spans="1:17" hidden="1" x14ac:dyDescent="0.25">
      <c r="A19664" t="s">
        <v>76652</v>
      </c>
      <c r="B19664" t="s">
        <v>76653</v>
      </c>
      <c r="C19664" s="1" t="str">
        <f t="shared" si="2801"/>
        <v>21:0827</v>
      </c>
      <c r="D19664" s="1" t="str">
        <f t="shared" si="2802"/>
        <v>21:0229</v>
      </c>
      <c r="E19664" t="s">
        <v>76650</v>
      </c>
      <c r="F19664" t="s">
        <v>76654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11684</v>
      </c>
      <c r="N19664">
        <v>397</v>
      </c>
      <c r="O19664" t="s">
        <v>1247</v>
      </c>
      <c r="P19664" t="s">
        <v>45</v>
      </c>
      <c r="Q19664" t="s">
        <v>103</v>
      </c>
    </row>
    <row r="19665" spans="1:17" hidden="1" x14ac:dyDescent="0.25">
      <c r="A19665" t="s">
        <v>76655</v>
      </c>
      <c r="B19665" t="s">
        <v>76656</v>
      </c>
      <c r="C19665" s="1" t="str">
        <f t="shared" si="2801"/>
        <v>21:0827</v>
      </c>
      <c r="D19665" s="1" t="str">
        <f t="shared" si="2802"/>
        <v>21:0229</v>
      </c>
      <c r="E19665" t="s">
        <v>76657</v>
      </c>
      <c r="F19665" t="s">
        <v>76658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11646</v>
      </c>
      <c r="N19665">
        <v>398</v>
      </c>
      <c r="O19665" t="s">
        <v>113</v>
      </c>
      <c r="P19665" t="s">
        <v>87</v>
      </c>
      <c r="Q19665" t="s">
        <v>215</v>
      </c>
    </row>
    <row r="19666" spans="1:17" hidden="1" x14ac:dyDescent="0.25">
      <c r="A19666" t="s">
        <v>76659</v>
      </c>
      <c r="B19666" t="s">
        <v>76660</v>
      </c>
      <c r="C19666" s="1" t="str">
        <f t="shared" si="2801"/>
        <v>21:0827</v>
      </c>
      <c r="D19666" s="1" t="str">
        <f t="shared" si="2802"/>
        <v>21:0229</v>
      </c>
      <c r="E19666" t="s">
        <v>76661</v>
      </c>
      <c r="F19666" t="s">
        <v>76662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11651</v>
      </c>
      <c r="N19666">
        <v>399</v>
      </c>
      <c r="O19666" t="s">
        <v>21</v>
      </c>
      <c r="P19666" t="s">
        <v>45</v>
      </c>
      <c r="Q19666" t="s">
        <v>171</v>
      </c>
    </row>
    <row r="19667" spans="1:17" hidden="1" x14ac:dyDescent="0.25">
      <c r="A19667" t="s">
        <v>76663</v>
      </c>
      <c r="B19667" t="s">
        <v>76664</v>
      </c>
      <c r="C19667" s="1" t="str">
        <f t="shared" si="2801"/>
        <v>21:0827</v>
      </c>
      <c r="D19667" s="1" t="str">
        <f t="shared" si="2802"/>
        <v>21:0229</v>
      </c>
      <c r="E19667" t="s">
        <v>76665</v>
      </c>
      <c r="F19667" t="s">
        <v>76666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11660</v>
      </c>
      <c r="N19667">
        <v>400</v>
      </c>
      <c r="O19667" t="s">
        <v>21</v>
      </c>
      <c r="P19667" t="s">
        <v>45</v>
      </c>
      <c r="Q19667" t="s">
        <v>189</v>
      </c>
    </row>
    <row r="19668" spans="1:17" hidden="1" x14ac:dyDescent="0.25">
      <c r="A19668" t="s">
        <v>76667</v>
      </c>
      <c r="B19668" t="s">
        <v>76668</v>
      </c>
      <c r="C19668" s="1" t="str">
        <f t="shared" si="2801"/>
        <v>21:0827</v>
      </c>
      <c r="D19668" s="1" t="str">
        <f t="shared" si="2802"/>
        <v>21:0229</v>
      </c>
      <c r="E19668" t="s">
        <v>76669</v>
      </c>
      <c r="F19668" t="s">
        <v>76670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11665</v>
      </c>
      <c r="N19668">
        <v>401</v>
      </c>
      <c r="O19668" t="s">
        <v>21</v>
      </c>
      <c r="P19668" t="s">
        <v>45</v>
      </c>
      <c r="Q19668" t="s">
        <v>149</v>
      </c>
    </row>
    <row r="19669" spans="1:17" hidden="1" x14ac:dyDescent="0.25">
      <c r="A19669" t="s">
        <v>76671</v>
      </c>
      <c r="B19669" t="s">
        <v>76672</v>
      </c>
      <c r="C19669" s="1" t="str">
        <f t="shared" si="2801"/>
        <v>21:0827</v>
      </c>
      <c r="D19669" s="1" t="str">
        <f t="shared" si="2802"/>
        <v>21:0229</v>
      </c>
      <c r="E19669" t="s">
        <v>76673</v>
      </c>
      <c r="F19669" t="s">
        <v>76674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11670</v>
      </c>
      <c r="N19669">
        <v>402</v>
      </c>
      <c r="O19669" t="s">
        <v>21</v>
      </c>
      <c r="P19669" t="s">
        <v>87</v>
      </c>
      <c r="Q19669" t="s">
        <v>52</v>
      </c>
    </row>
    <row r="19670" spans="1:17" hidden="1" x14ac:dyDescent="0.25">
      <c r="A19670" t="s">
        <v>76675</v>
      </c>
      <c r="B19670" t="s">
        <v>76676</v>
      </c>
      <c r="C19670" s="1" t="str">
        <f t="shared" si="2801"/>
        <v>21:0827</v>
      </c>
      <c r="D19670" s="1" t="str">
        <f t="shared" si="2802"/>
        <v>21:0229</v>
      </c>
      <c r="E19670" t="s">
        <v>76677</v>
      </c>
      <c r="F19670" t="s">
        <v>76678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11675</v>
      </c>
      <c r="N19670">
        <v>403</v>
      </c>
      <c r="O19670" t="s">
        <v>21</v>
      </c>
      <c r="P19670" t="s">
        <v>45</v>
      </c>
      <c r="Q19670" t="s">
        <v>52</v>
      </c>
    </row>
    <row r="19671" spans="1:17" hidden="1" x14ac:dyDescent="0.25">
      <c r="A19671" t="s">
        <v>76679</v>
      </c>
      <c r="B19671" t="s">
        <v>76680</v>
      </c>
      <c r="C19671" s="1" t="str">
        <f t="shared" si="2801"/>
        <v>21:0827</v>
      </c>
      <c r="D19671" s="1" t="str">
        <f t="shared" si="2802"/>
        <v>21:0229</v>
      </c>
      <c r="E19671" t="s">
        <v>76681</v>
      </c>
      <c r="F19671" t="s">
        <v>76682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11689</v>
      </c>
      <c r="N19671">
        <v>404</v>
      </c>
      <c r="O19671" t="s">
        <v>21</v>
      </c>
      <c r="P19671" t="s">
        <v>45</v>
      </c>
      <c r="Q19671" t="s">
        <v>149</v>
      </c>
    </row>
    <row r="19672" spans="1:17" hidden="1" x14ac:dyDescent="0.25">
      <c r="A19672" t="s">
        <v>76683</v>
      </c>
      <c r="B19672" t="s">
        <v>76684</v>
      </c>
      <c r="C19672" s="1" t="str">
        <f t="shared" si="2801"/>
        <v>21:0827</v>
      </c>
      <c r="D19672" s="1" t="str">
        <f t="shared" si="2802"/>
        <v>21:0229</v>
      </c>
      <c r="E19672" t="s">
        <v>76685</v>
      </c>
      <c r="F19672" t="s">
        <v>76686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11694</v>
      </c>
      <c r="N19672">
        <v>405</v>
      </c>
      <c r="O19672" t="s">
        <v>21</v>
      </c>
      <c r="P19672" t="s">
        <v>45</v>
      </c>
      <c r="Q19672" t="s">
        <v>52</v>
      </c>
    </row>
    <row r="19673" spans="1:17" hidden="1" x14ac:dyDescent="0.25">
      <c r="A19673" t="s">
        <v>76687</v>
      </c>
      <c r="B19673" t="s">
        <v>76688</v>
      </c>
      <c r="C19673" s="1" t="str">
        <f t="shared" si="2801"/>
        <v>21:0827</v>
      </c>
      <c r="D19673" s="1" t="str">
        <f t="shared" si="2802"/>
        <v>21:0229</v>
      </c>
      <c r="E19673" t="s">
        <v>76689</v>
      </c>
      <c r="F19673" t="s">
        <v>76690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11700</v>
      </c>
      <c r="N19673">
        <v>406</v>
      </c>
      <c r="O19673" t="s">
        <v>21</v>
      </c>
      <c r="P19673" t="s">
        <v>356</v>
      </c>
      <c r="Q19673" t="s">
        <v>71</v>
      </c>
    </row>
    <row r="19674" spans="1:17" hidden="1" x14ac:dyDescent="0.25">
      <c r="A19674" t="s">
        <v>76691</v>
      </c>
      <c r="B19674" t="s">
        <v>76692</v>
      </c>
      <c r="C19674" s="1" t="str">
        <f t="shared" si="2801"/>
        <v>21:0827</v>
      </c>
      <c r="D19674" s="1" t="str">
        <f t="shared" si="2802"/>
        <v>21:0229</v>
      </c>
      <c r="E19674" t="s">
        <v>76693</v>
      </c>
      <c r="F19674" t="s">
        <v>76694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11710</v>
      </c>
      <c r="N19674">
        <v>407</v>
      </c>
      <c r="O19674" t="s">
        <v>21</v>
      </c>
      <c r="P19674" t="s">
        <v>45</v>
      </c>
      <c r="Q19674" t="s">
        <v>215</v>
      </c>
    </row>
    <row r="19675" spans="1:17" hidden="1" x14ac:dyDescent="0.25">
      <c r="A19675" t="s">
        <v>76695</v>
      </c>
      <c r="B19675" t="s">
        <v>76696</v>
      </c>
      <c r="C19675" s="1" t="str">
        <f t="shared" si="2801"/>
        <v>21:0827</v>
      </c>
      <c r="D19675" s="1" t="str">
        <f t="shared" si="2802"/>
        <v>21:0229</v>
      </c>
      <c r="E19675" t="s">
        <v>76697</v>
      </c>
      <c r="F19675" t="s">
        <v>76698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11715</v>
      </c>
      <c r="N19675">
        <v>408</v>
      </c>
      <c r="O19675" t="s">
        <v>21</v>
      </c>
      <c r="P19675" t="s">
        <v>45</v>
      </c>
      <c r="Q19675" t="s">
        <v>52</v>
      </c>
    </row>
    <row r="19676" spans="1:17" hidden="1" x14ac:dyDescent="0.25">
      <c r="A19676" t="s">
        <v>76699</v>
      </c>
      <c r="B19676" t="s">
        <v>76700</v>
      </c>
      <c r="C19676" s="1" t="str">
        <f t="shared" si="2801"/>
        <v>21:0827</v>
      </c>
      <c r="D19676" s="1" t="str">
        <f t="shared" si="2802"/>
        <v>21:0229</v>
      </c>
      <c r="E19676" t="s">
        <v>76701</v>
      </c>
      <c r="F19676" t="s">
        <v>76702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11720</v>
      </c>
      <c r="N19676">
        <v>409</v>
      </c>
      <c r="O19676" t="s">
        <v>21</v>
      </c>
      <c r="P19676" t="s">
        <v>45</v>
      </c>
      <c r="Q19676" t="s">
        <v>215</v>
      </c>
    </row>
    <row r="19677" spans="1:17" hidden="1" x14ac:dyDescent="0.25">
      <c r="A19677" t="s">
        <v>76703</v>
      </c>
      <c r="B19677" t="s">
        <v>76704</v>
      </c>
      <c r="C19677" s="1" t="str">
        <f t="shared" si="2801"/>
        <v>21:0827</v>
      </c>
      <c r="D19677" s="1" t="str">
        <f t="shared" si="2802"/>
        <v>21:0229</v>
      </c>
      <c r="E19677" t="s">
        <v>76705</v>
      </c>
      <c r="F19677" t="s">
        <v>76706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11725</v>
      </c>
      <c r="N19677">
        <v>410</v>
      </c>
      <c r="O19677" t="s">
        <v>21</v>
      </c>
      <c r="P19677" t="s">
        <v>45</v>
      </c>
      <c r="Q19677" t="s">
        <v>23</v>
      </c>
    </row>
    <row r="19678" spans="1:17" hidden="1" x14ac:dyDescent="0.25">
      <c r="A19678" t="s">
        <v>76707</v>
      </c>
      <c r="B19678" t="s">
        <v>76708</v>
      </c>
      <c r="C19678" s="1" t="str">
        <f t="shared" si="2801"/>
        <v>21:0827</v>
      </c>
      <c r="D19678" s="1" t="str">
        <f t="shared" si="2802"/>
        <v>21:0229</v>
      </c>
      <c r="E19678" t="s">
        <v>76709</v>
      </c>
      <c r="F19678" t="s">
        <v>76710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11730</v>
      </c>
      <c r="N19678">
        <v>411</v>
      </c>
      <c r="O19678" t="s">
        <v>21</v>
      </c>
      <c r="P19678" t="s">
        <v>87</v>
      </c>
      <c r="Q19678" t="s">
        <v>198</v>
      </c>
    </row>
    <row r="19679" spans="1:17" hidden="1" x14ac:dyDescent="0.25">
      <c r="A19679" t="s">
        <v>76711</v>
      </c>
      <c r="B19679" t="s">
        <v>76712</v>
      </c>
      <c r="C19679" s="1" t="str">
        <f t="shared" si="2801"/>
        <v>21:0827</v>
      </c>
      <c r="D19679" s="1" t="str">
        <f t="shared" si="2802"/>
        <v>21:0229</v>
      </c>
      <c r="E19679" t="s">
        <v>76713</v>
      </c>
      <c r="F19679" t="s">
        <v>76714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12803</v>
      </c>
      <c r="N19679">
        <v>412</v>
      </c>
      <c r="O19679" t="s">
        <v>2927</v>
      </c>
      <c r="P19679" t="s">
        <v>45</v>
      </c>
      <c r="Q19679" t="s">
        <v>29</v>
      </c>
    </row>
    <row r="19680" spans="1:17" hidden="1" x14ac:dyDescent="0.25">
      <c r="A19680" t="s">
        <v>76715</v>
      </c>
      <c r="B19680" t="s">
        <v>76716</v>
      </c>
      <c r="C19680" s="1" t="str">
        <f t="shared" si="2801"/>
        <v>21:0827</v>
      </c>
      <c r="D19680" s="1" t="str">
        <f t="shared" si="2802"/>
        <v>21:0229</v>
      </c>
      <c r="E19680" t="s">
        <v>76717</v>
      </c>
      <c r="F19680" t="s">
        <v>76718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11680</v>
      </c>
      <c r="N19680">
        <v>413</v>
      </c>
      <c r="O19680" t="s">
        <v>21</v>
      </c>
      <c r="P19680" t="s">
        <v>45</v>
      </c>
      <c r="Q19680" t="s">
        <v>59</v>
      </c>
    </row>
    <row r="19681" spans="1:17" hidden="1" x14ac:dyDescent="0.25">
      <c r="A19681" t="s">
        <v>76719</v>
      </c>
      <c r="B19681" t="s">
        <v>76720</v>
      </c>
      <c r="C19681" s="1" t="str">
        <f t="shared" si="2801"/>
        <v>21:0827</v>
      </c>
      <c r="D19681" s="1" t="str">
        <f t="shared" si="2802"/>
        <v>21:0229</v>
      </c>
      <c r="E19681" t="s">
        <v>76717</v>
      </c>
      <c r="F19681" t="s">
        <v>76721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11684</v>
      </c>
      <c r="N19681">
        <v>414</v>
      </c>
      <c r="O19681" t="s">
        <v>21</v>
      </c>
      <c r="P19681" t="s">
        <v>45</v>
      </c>
      <c r="Q19681" t="s">
        <v>59</v>
      </c>
    </row>
    <row r="19682" spans="1:17" hidden="1" x14ac:dyDescent="0.25">
      <c r="A19682" t="s">
        <v>76722</v>
      </c>
      <c r="B19682" t="s">
        <v>76723</v>
      </c>
      <c r="C19682" s="1" t="str">
        <f t="shared" si="2801"/>
        <v>21:0827</v>
      </c>
      <c r="D19682" s="1" t="str">
        <f t="shared" si="2802"/>
        <v>21:0229</v>
      </c>
      <c r="E19682" t="s">
        <v>76724</v>
      </c>
      <c r="F19682" t="s">
        <v>76725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11641</v>
      </c>
      <c r="N19682">
        <v>415</v>
      </c>
      <c r="O19682" t="s">
        <v>21</v>
      </c>
      <c r="P19682" t="s">
        <v>87</v>
      </c>
      <c r="Q19682" t="s">
        <v>16492</v>
      </c>
    </row>
    <row r="19683" spans="1:17" hidden="1" x14ac:dyDescent="0.25">
      <c r="A19683" t="s">
        <v>76726</v>
      </c>
      <c r="B19683" t="s">
        <v>76727</v>
      </c>
      <c r="C19683" s="1" t="str">
        <f t="shared" si="2801"/>
        <v>21:0827</v>
      </c>
      <c r="D19683" s="1" t="str">
        <f t="shared" si="2802"/>
        <v>21:0229</v>
      </c>
      <c r="E19683" t="s">
        <v>76728</v>
      </c>
      <c r="F19683" t="s">
        <v>76729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11646</v>
      </c>
      <c r="N19683">
        <v>416</v>
      </c>
      <c r="O19683" t="s">
        <v>21</v>
      </c>
      <c r="P19683" t="s">
        <v>87</v>
      </c>
      <c r="Q19683" t="s">
        <v>3836</v>
      </c>
    </row>
    <row r="19684" spans="1:17" hidden="1" x14ac:dyDescent="0.25">
      <c r="A19684" t="s">
        <v>76730</v>
      </c>
      <c r="B19684" t="s">
        <v>76731</v>
      </c>
      <c r="C19684" s="1" t="str">
        <f t="shared" si="2801"/>
        <v>21:0827</v>
      </c>
      <c r="D19684" s="1" t="str">
        <f t="shared" si="2802"/>
        <v>21:0229</v>
      </c>
      <c r="E19684" t="s">
        <v>76732</v>
      </c>
      <c r="F19684" t="s">
        <v>76733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11651</v>
      </c>
      <c r="N19684">
        <v>417</v>
      </c>
      <c r="O19684" t="s">
        <v>21</v>
      </c>
      <c r="P19684" t="s">
        <v>87</v>
      </c>
      <c r="Q19684" t="s">
        <v>143</v>
      </c>
    </row>
    <row r="19685" spans="1:17" hidden="1" x14ac:dyDescent="0.25">
      <c r="A19685" t="s">
        <v>76734</v>
      </c>
      <c r="B19685" t="s">
        <v>76735</v>
      </c>
      <c r="C19685" s="1" t="str">
        <f t="shared" si="2801"/>
        <v>21:0827</v>
      </c>
      <c r="D19685" s="1" t="str">
        <f t="shared" si="2802"/>
        <v>21:0229</v>
      </c>
      <c r="E19685" t="s">
        <v>76736</v>
      </c>
      <c r="F19685" t="s">
        <v>76737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11660</v>
      </c>
      <c r="N19685">
        <v>418</v>
      </c>
      <c r="O19685" t="s">
        <v>21</v>
      </c>
      <c r="P19685" t="s">
        <v>45</v>
      </c>
      <c r="Q19685" t="s">
        <v>143</v>
      </c>
    </row>
    <row r="19686" spans="1:17" hidden="1" x14ac:dyDescent="0.25">
      <c r="A19686" t="s">
        <v>76738</v>
      </c>
      <c r="B19686" t="s">
        <v>76739</v>
      </c>
      <c r="C19686" s="1" t="str">
        <f t="shared" si="2801"/>
        <v>21:0827</v>
      </c>
      <c r="D19686" s="1" t="str">
        <f t="shared" si="2802"/>
        <v>21:0229</v>
      </c>
      <c r="E19686" t="s">
        <v>76740</v>
      </c>
      <c r="F19686" t="s">
        <v>76741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11665</v>
      </c>
      <c r="N19686">
        <v>419</v>
      </c>
      <c r="O19686" t="s">
        <v>21</v>
      </c>
      <c r="P19686" t="s">
        <v>45</v>
      </c>
      <c r="Q19686" t="s">
        <v>88</v>
      </c>
    </row>
    <row r="19687" spans="1:17" hidden="1" x14ac:dyDescent="0.25">
      <c r="A19687" t="s">
        <v>76742</v>
      </c>
      <c r="B19687" t="s">
        <v>76743</v>
      </c>
      <c r="C19687" s="1" t="str">
        <f t="shared" si="2801"/>
        <v>21:0827</v>
      </c>
      <c r="D19687" s="1" t="str">
        <f t="shared" si="2802"/>
        <v>21:0229</v>
      </c>
      <c r="E19687" t="s">
        <v>76744</v>
      </c>
      <c r="F19687" t="s">
        <v>76745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11670</v>
      </c>
      <c r="N19687">
        <v>420</v>
      </c>
      <c r="O19687" t="s">
        <v>21</v>
      </c>
      <c r="P19687" t="s">
        <v>87</v>
      </c>
      <c r="Q19687" t="s">
        <v>2366</v>
      </c>
    </row>
    <row r="19688" spans="1:17" hidden="1" x14ac:dyDescent="0.25">
      <c r="A19688" t="s">
        <v>76746</v>
      </c>
      <c r="B19688" t="s">
        <v>76747</v>
      </c>
      <c r="C19688" s="1" t="str">
        <f t="shared" si="2801"/>
        <v>21:0827</v>
      </c>
      <c r="D19688" s="1" t="str">
        <f t="shared" si="2802"/>
        <v>21:0229</v>
      </c>
      <c r="E19688" t="s">
        <v>76748</v>
      </c>
      <c r="F19688" t="s">
        <v>76749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11675</v>
      </c>
      <c r="N19688">
        <v>421</v>
      </c>
      <c r="O19688" t="s">
        <v>21</v>
      </c>
      <c r="P19688" t="s">
        <v>87</v>
      </c>
      <c r="Q19688" t="s">
        <v>2948</v>
      </c>
    </row>
    <row r="19689" spans="1:17" hidden="1" x14ac:dyDescent="0.25">
      <c r="A19689" t="s">
        <v>76750</v>
      </c>
      <c r="B19689" t="s">
        <v>76751</v>
      </c>
      <c r="C19689" s="1" t="str">
        <f t="shared" si="2801"/>
        <v>21:0827</v>
      </c>
      <c r="D19689" s="1" t="str">
        <f t="shared" si="2802"/>
        <v>21:0229</v>
      </c>
      <c r="E19689" t="s">
        <v>76752</v>
      </c>
      <c r="F19689" t="s">
        <v>76753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11689</v>
      </c>
      <c r="N19689">
        <v>422</v>
      </c>
      <c r="O19689" t="s">
        <v>21</v>
      </c>
      <c r="P19689" t="s">
        <v>45</v>
      </c>
      <c r="Q19689" t="s">
        <v>143</v>
      </c>
    </row>
    <row r="19690" spans="1:17" hidden="1" x14ac:dyDescent="0.25">
      <c r="A19690" t="s">
        <v>76754</v>
      </c>
      <c r="B19690" t="s">
        <v>76755</v>
      </c>
      <c r="C19690" s="1" t="str">
        <f t="shared" si="2801"/>
        <v>21:0827</v>
      </c>
      <c r="D19690" s="1" t="str">
        <f t="shared" si="2802"/>
        <v>21:0229</v>
      </c>
      <c r="E19690" t="s">
        <v>76756</v>
      </c>
      <c r="F19690" t="s">
        <v>76757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11694</v>
      </c>
      <c r="N19690">
        <v>423</v>
      </c>
      <c r="O19690" t="s">
        <v>21</v>
      </c>
      <c r="P19690" t="s">
        <v>45</v>
      </c>
      <c r="Q19690" t="s">
        <v>171</v>
      </c>
    </row>
    <row r="19691" spans="1:17" hidden="1" x14ac:dyDescent="0.25">
      <c r="A19691" t="s">
        <v>76758</v>
      </c>
      <c r="B19691" t="s">
        <v>76759</v>
      </c>
      <c r="C19691" s="1" t="str">
        <f t="shared" si="2801"/>
        <v>21:0827</v>
      </c>
      <c r="D19691" s="1" t="str">
        <f t="shared" si="2802"/>
        <v>21:0229</v>
      </c>
      <c r="E19691" t="s">
        <v>76760</v>
      </c>
      <c r="F19691" t="s">
        <v>76761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11700</v>
      </c>
      <c r="N19691">
        <v>424</v>
      </c>
      <c r="O19691" t="s">
        <v>21</v>
      </c>
      <c r="P19691" t="s">
        <v>45</v>
      </c>
      <c r="Q19691" t="s">
        <v>138</v>
      </c>
    </row>
    <row r="19692" spans="1:17" hidden="1" x14ac:dyDescent="0.25">
      <c r="A19692" t="s">
        <v>76762</v>
      </c>
      <c r="B19692" t="s">
        <v>76763</v>
      </c>
      <c r="C19692" s="1" t="str">
        <f t="shared" si="2801"/>
        <v>21:0827</v>
      </c>
      <c r="D19692" s="1" t="str">
        <f t="shared" si="2802"/>
        <v>21:0229</v>
      </c>
      <c r="E19692" t="s">
        <v>76764</v>
      </c>
      <c r="F19692" t="s">
        <v>76765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11710</v>
      </c>
      <c r="N19692">
        <v>425</v>
      </c>
      <c r="O19692" t="s">
        <v>244</v>
      </c>
      <c r="P19692" t="s">
        <v>45</v>
      </c>
      <c r="Q19692" t="s">
        <v>59</v>
      </c>
    </row>
    <row r="19693" spans="1:17" hidden="1" x14ac:dyDescent="0.25">
      <c r="A19693" t="s">
        <v>76766</v>
      </c>
      <c r="B19693" t="s">
        <v>76767</v>
      </c>
      <c r="C19693" s="1" t="str">
        <f t="shared" si="2801"/>
        <v>21:0827</v>
      </c>
      <c r="D19693" s="1" t="str">
        <f t="shared" si="2802"/>
        <v>21:0229</v>
      </c>
      <c r="E19693" t="s">
        <v>76768</v>
      </c>
      <c r="F19693" t="s">
        <v>76769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11715</v>
      </c>
      <c r="N19693">
        <v>426</v>
      </c>
      <c r="O19693" t="s">
        <v>21</v>
      </c>
      <c r="P19693" t="s">
        <v>45</v>
      </c>
      <c r="Q19693" t="s">
        <v>52</v>
      </c>
    </row>
    <row r="19694" spans="1:17" hidden="1" x14ac:dyDescent="0.25">
      <c r="A19694" t="s">
        <v>76770</v>
      </c>
      <c r="B19694" t="s">
        <v>76771</v>
      </c>
      <c r="C19694" s="1" t="str">
        <f t="shared" si="2801"/>
        <v>21:0827</v>
      </c>
      <c r="D19694" s="1" t="str">
        <f t="shared" si="2802"/>
        <v>21:0229</v>
      </c>
      <c r="E19694" t="s">
        <v>76772</v>
      </c>
      <c r="F19694" t="s">
        <v>76773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11720</v>
      </c>
      <c r="N19694">
        <v>427</v>
      </c>
      <c r="O19694" t="s">
        <v>21</v>
      </c>
      <c r="P19694" t="s">
        <v>45</v>
      </c>
      <c r="Q19694" t="s">
        <v>149</v>
      </c>
    </row>
    <row r="19695" spans="1:17" hidden="1" x14ac:dyDescent="0.25">
      <c r="A19695" t="s">
        <v>76774</v>
      </c>
      <c r="B19695" t="s">
        <v>76775</v>
      </c>
      <c r="C19695" s="1" t="str">
        <f t="shared" si="2801"/>
        <v>21:0827</v>
      </c>
      <c r="D19695" s="1" t="str">
        <f t="shared" si="2802"/>
        <v>21:0229</v>
      </c>
      <c r="E19695" t="s">
        <v>76776</v>
      </c>
      <c r="F19695" t="s">
        <v>76777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11725</v>
      </c>
      <c r="N19695">
        <v>428</v>
      </c>
      <c r="O19695" t="s">
        <v>21</v>
      </c>
      <c r="P19695" t="s">
        <v>45</v>
      </c>
      <c r="Q19695" t="s">
        <v>143</v>
      </c>
    </row>
    <row r="19696" spans="1:17" hidden="1" x14ac:dyDescent="0.25">
      <c r="A19696" t="s">
        <v>76778</v>
      </c>
      <c r="B19696" t="s">
        <v>76779</v>
      </c>
      <c r="C19696" s="1" t="str">
        <f t="shared" si="2801"/>
        <v>21:0827</v>
      </c>
      <c r="D19696" s="1" t="str">
        <f t="shared" si="2802"/>
        <v>21:0229</v>
      </c>
      <c r="E19696" t="s">
        <v>76780</v>
      </c>
      <c r="F19696" t="s">
        <v>76781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11730</v>
      </c>
      <c r="N19696">
        <v>429</v>
      </c>
      <c r="O19696" t="s">
        <v>21</v>
      </c>
      <c r="P19696" t="s">
        <v>45</v>
      </c>
      <c r="Q19696" t="s">
        <v>88</v>
      </c>
    </row>
    <row r="19697" spans="1:17" hidden="1" x14ac:dyDescent="0.25">
      <c r="A19697" t="s">
        <v>76782</v>
      </c>
      <c r="B19697" t="s">
        <v>76783</v>
      </c>
      <c r="C19697" s="1" t="str">
        <f t="shared" si="2801"/>
        <v>21:0827</v>
      </c>
      <c r="D19697" s="1" t="str">
        <f t="shared" si="2802"/>
        <v>21:0229</v>
      </c>
      <c r="E19697" t="s">
        <v>76784</v>
      </c>
      <c r="F19697" t="s">
        <v>76785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12803</v>
      </c>
      <c r="N19697">
        <v>430</v>
      </c>
      <c r="O19697" t="s">
        <v>21</v>
      </c>
      <c r="P19697" t="s">
        <v>45</v>
      </c>
      <c r="Q19697" t="s">
        <v>138</v>
      </c>
    </row>
    <row r="19698" spans="1:17" hidden="1" x14ac:dyDescent="0.25">
      <c r="A19698" t="s">
        <v>76786</v>
      </c>
      <c r="B19698" t="s">
        <v>76787</v>
      </c>
      <c r="C19698" s="1" t="str">
        <f t="shared" ref="C19698:C19761" si="2804">HYPERLINK("http://geochem.nrcan.gc.ca/cdogs/content/bdl/bdl210830_e.htm", "21:0830")</f>
        <v>21:0830</v>
      </c>
      <c r="D19698" s="1" t="str">
        <f t="shared" ref="D19698:D19761" si="2805">HYPERLINK("http://geochem.nrcan.gc.ca/cdogs/content/svy/svy210230_e.htm", "21:0230")</f>
        <v>21:0230</v>
      </c>
      <c r="E19698" t="s">
        <v>76788</v>
      </c>
      <c r="F19698" t="s">
        <v>76789</v>
      </c>
      <c r="H19698">
        <v>46.824046099999997</v>
      </c>
      <c r="I19698">
        <v>-66.646390499999995</v>
      </c>
      <c r="J19698" s="1" t="str">
        <f t="shared" ref="J19698:J19761" si="2806">HYPERLINK("http://geochem.nrcan.gc.ca/cdogs/content/kwd/kwd020018_e.htm",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11641</v>
      </c>
      <c r="N19698">
        <v>1</v>
      </c>
      <c r="O19698" t="s">
        <v>244</v>
      </c>
      <c r="P19698" t="s">
        <v>583</v>
      </c>
      <c r="Q19698" t="s">
        <v>189</v>
      </c>
    </row>
    <row r="19699" spans="1:17" hidden="1" x14ac:dyDescent="0.25">
      <c r="A19699" t="s">
        <v>76790</v>
      </c>
      <c r="B19699" t="s">
        <v>76791</v>
      </c>
      <c r="C19699" s="1" t="str">
        <f t="shared" si="2804"/>
        <v>21:0830</v>
      </c>
      <c r="D19699" s="1" t="str">
        <f t="shared" si="2805"/>
        <v>21:0230</v>
      </c>
      <c r="E19699" t="s">
        <v>76792</v>
      </c>
      <c r="F19699" t="s">
        <v>76793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11646</v>
      </c>
      <c r="N19699">
        <v>2</v>
      </c>
      <c r="O19699" t="s">
        <v>689</v>
      </c>
      <c r="P19699" t="s">
        <v>583</v>
      </c>
      <c r="Q19699" t="s">
        <v>189</v>
      </c>
    </row>
    <row r="19700" spans="1:17" hidden="1" x14ac:dyDescent="0.25">
      <c r="A19700" t="s">
        <v>76794</v>
      </c>
      <c r="B19700" t="s">
        <v>76795</v>
      </c>
      <c r="C19700" s="1" t="str">
        <f t="shared" si="2804"/>
        <v>21:0830</v>
      </c>
      <c r="D19700" s="1" t="str">
        <f t="shared" si="2805"/>
        <v>21:0230</v>
      </c>
      <c r="E19700" t="s">
        <v>76796</v>
      </c>
      <c r="F19700" t="s">
        <v>76797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11651</v>
      </c>
      <c r="N19700">
        <v>3</v>
      </c>
      <c r="O19700" t="s">
        <v>244</v>
      </c>
      <c r="P19700" t="s">
        <v>22</v>
      </c>
      <c r="Q19700" t="s">
        <v>149</v>
      </c>
    </row>
    <row r="19701" spans="1:17" hidden="1" x14ac:dyDescent="0.25">
      <c r="A19701" t="s">
        <v>76798</v>
      </c>
      <c r="B19701" t="s">
        <v>76799</v>
      </c>
      <c r="C19701" s="1" t="str">
        <f t="shared" si="2804"/>
        <v>21:0830</v>
      </c>
      <c r="D19701" s="1" t="str">
        <f t="shared" si="2805"/>
        <v>21:0230</v>
      </c>
      <c r="E19701" t="s">
        <v>76800</v>
      </c>
      <c r="F19701" t="s">
        <v>76801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11680</v>
      </c>
      <c r="N19701">
        <v>4</v>
      </c>
      <c r="O19701" t="s">
        <v>21</v>
      </c>
      <c r="P19701" t="s">
        <v>22</v>
      </c>
      <c r="Q19701" t="s">
        <v>189</v>
      </c>
    </row>
    <row r="19702" spans="1:17" hidden="1" x14ac:dyDescent="0.25">
      <c r="A19702" t="s">
        <v>76802</v>
      </c>
      <c r="B19702" t="s">
        <v>76803</v>
      </c>
      <c r="C19702" s="1" t="str">
        <f t="shared" si="2804"/>
        <v>21:0830</v>
      </c>
      <c r="D19702" s="1" t="str">
        <f t="shared" si="2805"/>
        <v>21:0230</v>
      </c>
      <c r="E19702" t="s">
        <v>76800</v>
      </c>
      <c r="F19702" t="s">
        <v>76804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11684</v>
      </c>
      <c r="N19702">
        <v>5</v>
      </c>
      <c r="O19702" t="s">
        <v>21</v>
      </c>
      <c r="P19702" t="s">
        <v>22</v>
      </c>
      <c r="Q19702" t="s">
        <v>215</v>
      </c>
    </row>
    <row r="19703" spans="1:17" hidden="1" x14ac:dyDescent="0.25">
      <c r="A19703" t="s">
        <v>76805</v>
      </c>
      <c r="B19703" t="s">
        <v>76806</v>
      </c>
      <c r="C19703" s="1" t="str">
        <f t="shared" si="2804"/>
        <v>21:0830</v>
      </c>
      <c r="D19703" s="1" t="str">
        <f t="shared" si="2805"/>
        <v>21:0230</v>
      </c>
      <c r="E19703" t="s">
        <v>76807</v>
      </c>
      <c r="F19703" t="s">
        <v>76808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11660</v>
      </c>
      <c r="N19703">
        <v>6</v>
      </c>
      <c r="O19703" t="s">
        <v>21</v>
      </c>
      <c r="P19703" t="s">
        <v>22</v>
      </c>
      <c r="Q19703" t="s">
        <v>3836</v>
      </c>
    </row>
    <row r="19704" spans="1:17" hidden="1" x14ac:dyDescent="0.25">
      <c r="A19704" t="s">
        <v>76809</v>
      </c>
      <c r="B19704" t="s">
        <v>76810</v>
      </c>
      <c r="C19704" s="1" t="str">
        <f t="shared" si="2804"/>
        <v>21:0830</v>
      </c>
      <c r="D19704" s="1" t="str">
        <f t="shared" si="2805"/>
        <v>21:0230</v>
      </c>
      <c r="E19704" t="s">
        <v>76811</v>
      </c>
      <c r="F19704" t="s">
        <v>76812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11665</v>
      </c>
      <c r="N19704">
        <v>7</v>
      </c>
      <c r="O19704" t="s">
        <v>64</v>
      </c>
      <c r="P19704" t="s">
        <v>397</v>
      </c>
      <c r="Q19704" t="s">
        <v>171</v>
      </c>
    </row>
    <row r="19705" spans="1:17" hidden="1" x14ac:dyDescent="0.25">
      <c r="A19705" t="s">
        <v>76813</v>
      </c>
      <c r="B19705" t="s">
        <v>76814</v>
      </c>
      <c r="C19705" s="1" t="str">
        <f t="shared" si="2804"/>
        <v>21:0830</v>
      </c>
      <c r="D19705" s="1" t="str">
        <f t="shared" si="2805"/>
        <v>21:0230</v>
      </c>
      <c r="E19705" t="s">
        <v>76815</v>
      </c>
      <c r="F19705" t="s">
        <v>76816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HYPERLINK("http://geochem.nrcan.gc.ca/cdogs/content/kwd/kwd080007_e.htm", "Untreated Water")</f>
        <v>Untreated Water</v>
      </c>
      <c r="L19705">
        <v>1</v>
      </c>
      <c r="M19705" t="s">
        <v>11670</v>
      </c>
      <c r="N19705">
        <v>8</v>
      </c>
      <c r="O19705" t="s">
        <v>630</v>
      </c>
      <c r="P19705" t="s">
        <v>2943</v>
      </c>
      <c r="Q19705" t="s">
        <v>189</v>
      </c>
    </row>
    <row r="19706" spans="1:17" hidden="1" x14ac:dyDescent="0.25">
      <c r="A19706" t="s">
        <v>76817</v>
      </c>
      <c r="B19706" t="s">
        <v>76818</v>
      </c>
      <c r="C19706" s="1" t="str">
        <f t="shared" si="2804"/>
        <v>21:0830</v>
      </c>
      <c r="D19706" s="1" t="str">
        <f t="shared" si="2805"/>
        <v>21:0230</v>
      </c>
      <c r="E19706" t="s">
        <v>76819</v>
      </c>
      <c r="F19706" t="s">
        <v>76820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11675</v>
      </c>
      <c r="N19706">
        <v>9</v>
      </c>
      <c r="O19706" t="s">
        <v>576</v>
      </c>
      <c r="P19706" t="s">
        <v>636</v>
      </c>
      <c r="Q19706" t="s">
        <v>215</v>
      </c>
    </row>
    <row r="19707" spans="1:17" hidden="1" x14ac:dyDescent="0.25">
      <c r="A19707" t="s">
        <v>76821</v>
      </c>
      <c r="B19707" t="s">
        <v>76822</v>
      </c>
      <c r="C19707" s="1" t="str">
        <f t="shared" si="2804"/>
        <v>21:0830</v>
      </c>
      <c r="D19707" s="1" t="str">
        <f t="shared" si="2805"/>
        <v>21:0230</v>
      </c>
      <c r="E19707" t="s">
        <v>76823</v>
      </c>
      <c r="F19707" t="s">
        <v>76824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11689</v>
      </c>
      <c r="N19707">
        <v>10</v>
      </c>
      <c r="O19707" t="s">
        <v>1771</v>
      </c>
      <c r="P19707" t="s">
        <v>391</v>
      </c>
      <c r="Q19707" t="s">
        <v>52</v>
      </c>
    </row>
    <row r="19708" spans="1:17" hidden="1" x14ac:dyDescent="0.25">
      <c r="A19708" t="s">
        <v>76825</v>
      </c>
      <c r="B19708" t="s">
        <v>76826</v>
      </c>
      <c r="C19708" s="1" t="str">
        <f t="shared" si="2804"/>
        <v>21:0830</v>
      </c>
      <c r="D19708" s="1" t="str">
        <f t="shared" si="2805"/>
        <v>21:0230</v>
      </c>
      <c r="E19708" t="s">
        <v>76827</v>
      </c>
      <c r="F19708" t="s">
        <v>76828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11694</v>
      </c>
      <c r="N19708">
        <v>11</v>
      </c>
      <c r="O19708" t="s">
        <v>680</v>
      </c>
      <c r="P19708" t="s">
        <v>391</v>
      </c>
      <c r="Q19708" t="s">
        <v>88</v>
      </c>
    </row>
    <row r="19709" spans="1:17" hidden="1" x14ac:dyDescent="0.25">
      <c r="A19709" t="s">
        <v>76829</v>
      </c>
      <c r="B19709" t="s">
        <v>76830</v>
      </c>
      <c r="C19709" s="1" t="str">
        <f t="shared" si="2804"/>
        <v>21:0830</v>
      </c>
      <c r="D19709" s="1" t="str">
        <f t="shared" si="2805"/>
        <v>21:0230</v>
      </c>
      <c r="E19709" t="s">
        <v>76831</v>
      </c>
      <c r="F19709" t="s">
        <v>76832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11700</v>
      </c>
      <c r="N19709">
        <v>12</v>
      </c>
      <c r="O19709" t="s">
        <v>3027</v>
      </c>
      <c r="P19709" t="s">
        <v>1515</v>
      </c>
      <c r="Q19709" t="s">
        <v>149</v>
      </c>
    </row>
    <row r="19710" spans="1:17" hidden="1" x14ac:dyDescent="0.25">
      <c r="A19710" t="s">
        <v>76833</v>
      </c>
      <c r="B19710" t="s">
        <v>76834</v>
      </c>
      <c r="C19710" s="1" t="str">
        <f t="shared" si="2804"/>
        <v>21:0830</v>
      </c>
      <c r="D19710" s="1" t="str">
        <f t="shared" si="2805"/>
        <v>21:0230</v>
      </c>
      <c r="E19710" t="s">
        <v>76835</v>
      </c>
      <c r="F19710" t="s">
        <v>76836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11710</v>
      </c>
      <c r="N19710">
        <v>13</v>
      </c>
      <c r="O19710" t="s">
        <v>64</v>
      </c>
      <c r="P19710" t="s">
        <v>391</v>
      </c>
      <c r="Q19710" t="s">
        <v>189</v>
      </c>
    </row>
    <row r="19711" spans="1:17" hidden="1" x14ac:dyDescent="0.25">
      <c r="A19711" t="s">
        <v>76837</v>
      </c>
      <c r="B19711" t="s">
        <v>76838</v>
      </c>
      <c r="C19711" s="1" t="str">
        <f t="shared" si="2804"/>
        <v>21:0830</v>
      </c>
      <c r="D19711" s="1" t="str">
        <f t="shared" si="2805"/>
        <v>21:0230</v>
      </c>
      <c r="E19711" t="s">
        <v>76839</v>
      </c>
      <c r="F19711" t="s">
        <v>76840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11715</v>
      </c>
      <c r="N19711">
        <v>14</v>
      </c>
      <c r="O19711" t="s">
        <v>576</v>
      </c>
      <c r="P19711" t="s">
        <v>2212</v>
      </c>
      <c r="Q19711" t="s">
        <v>143</v>
      </c>
    </row>
    <row r="19712" spans="1:17" hidden="1" x14ac:dyDescent="0.25">
      <c r="A19712" t="s">
        <v>76841</v>
      </c>
      <c r="B19712" t="s">
        <v>76842</v>
      </c>
      <c r="C19712" s="1" t="str">
        <f t="shared" si="2804"/>
        <v>21:0830</v>
      </c>
      <c r="D19712" s="1" t="str">
        <f t="shared" si="2805"/>
        <v>21:0230</v>
      </c>
      <c r="E19712" t="s">
        <v>76843</v>
      </c>
      <c r="F19712" t="s">
        <v>76844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11720</v>
      </c>
      <c r="N19712">
        <v>15</v>
      </c>
      <c r="O19712" t="s">
        <v>76</v>
      </c>
      <c r="P19712" t="s">
        <v>1515</v>
      </c>
      <c r="Q19712" t="s">
        <v>149</v>
      </c>
    </row>
    <row r="19713" spans="1:17" hidden="1" x14ac:dyDescent="0.25">
      <c r="A19713" t="s">
        <v>76845</v>
      </c>
      <c r="B19713" t="s">
        <v>76846</v>
      </c>
      <c r="C19713" s="1" t="str">
        <f t="shared" si="2804"/>
        <v>21:0830</v>
      </c>
      <c r="D19713" s="1" t="str">
        <f t="shared" si="2805"/>
        <v>21:0230</v>
      </c>
      <c r="E19713" t="s">
        <v>76847</v>
      </c>
      <c r="F19713" t="s">
        <v>76848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11725</v>
      </c>
      <c r="N19713">
        <v>16</v>
      </c>
      <c r="O19713" t="s">
        <v>21</v>
      </c>
      <c r="P19713" t="s">
        <v>1515</v>
      </c>
      <c r="Q19713" t="s">
        <v>149</v>
      </c>
    </row>
    <row r="19714" spans="1:17" hidden="1" x14ac:dyDescent="0.25">
      <c r="A19714" t="s">
        <v>76849</v>
      </c>
      <c r="B19714" t="s">
        <v>76850</v>
      </c>
      <c r="C19714" s="1" t="str">
        <f t="shared" si="2804"/>
        <v>21:0830</v>
      </c>
      <c r="D19714" s="1" t="str">
        <f t="shared" si="2805"/>
        <v>21:0230</v>
      </c>
      <c r="E19714" t="s">
        <v>76851</v>
      </c>
      <c r="F19714" t="s">
        <v>76852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11730</v>
      </c>
      <c r="N19714">
        <v>17</v>
      </c>
      <c r="O19714" t="s">
        <v>689</v>
      </c>
      <c r="P19714" t="s">
        <v>391</v>
      </c>
      <c r="Q19714" t="s">
        <v>52</v>
      </c>
    </row>
    <row r="19715" spans="1:17" hidden="1" x14ac:dyDescent="0.25">
      <c r="A19715" t="s">
        <v>76853</v>
      </c>
      <c r="B19715" t="s">
        <v>76854</v>
      </c>
      <c r="C19715" s="1" t="str">
        <f t="shared" si="2804"/>
        <v>21:0830</v>
      </c>
      <c r="D19715" s="1" t="str">
        <f t="shared" si="2805"/>
        <v>21:0230</v>
      </c>
      <c r="E19715" t="s">
        <v>76855</v>
      </c>
      <c r="F19715" t="s">
        <v>76856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12803</v>
      </c>
      <c r="N19715">
        <v>18</v>
      </c>
      <c r="O19715" t="s">
        <v>21</v>
      </c>
      <c r="P19715" t="s">
        <v>2212</v>
      </c>
      <c r="Q19715" t="s">
        <v>189</v>
      </c>
    </row>
    <row r="19716" spans="1:17" hidden="1" x14ac:dyDescent="0.25">
      <c r="A19716" t="s">
        <v>76857</v>
      </c>
      <c r="B19716" t="s">
        <v>76858</v>
      </c>
      <c r="C19716" s="1" t="str">
        <f t="shared" si="2804"/>
        <v>21:0830</v>
      </c>
      <c r="D19716" s="1" t="str">
        <f t="shared" si="2805"/>
        <v>21:0230</v>
      </c>
      <c r="E19716" t="s">
        <v>76859</v>
      </c>
      <c r="F19716" t="s">
        <v>76860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11680</v>
      </c>
      <c r="N19716">
        <v>19</v>
      </c>
      <c r="O19716" t="s">
        <v>21</v>
      </c>
      <c r="P19716" t="s">
        <v>2212</v>
      </c>
      <c r="Q19716" t="s">
        <v>88</v>
      </c>
    </row>
    <row r="19717" spans="1:17" hidden="1" x14ac:dyDescent="0.25">
      <c r="A19717" t="s">
        <v>76861</v>
      </c>
      <c r="B19717" t="s">
        <v>76862</v>
      </c>
      <c r="C19717" s="1" t="str">
        <f t="shared" si="2804"/>
        <v>21:0830</v>
      </c>
      <c r="D19717" s="1" t="str">
        <f t="shared" si="2805"/>
        <v>21:0230</v>
      </c>
      <c r="E19717" t="s">
        <v>76859</v>
      </c>
      <c r="F19717" t="s">
        <v>76863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11684</v>
      </c>
      <c r="N19717">
        <v>20</v>
      </c>
      <c r="O19717" t="s">
        <v>21</v>
      </c>
      <c r="P19717" t="s">
        <v>2212</v>
      </c>
      <c r="Q19717" t="s">
        <v>88</v>
      </c>
    </row>
    <row r="19718" spans="1:17" hidden="1" x14ac:dyDescent="0.25">
      <c r="A19718" t="s">
        <v>76864</v>
      </c>
      <c r="B19718" t="s">
        <v>76865</v>
      </c>
      <c r="C19718" s="1" t="str">
        <f t="shared" si="2804"/>
        <v>21:0830</v>
      </c>
      <c r="D19718" s="1" t="str">
        <f t="shared" si="2805"/>
        <v>21:0230</v>
      </c>
      <c r="E19718" t="s">
        <v>76866</v>
      </c>
      <c r="F19718" t="s">
        <v>76867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11641</v>
      </c>
      <c r="N19718">
        <v>21</v>
      </c>
      <c r="O19718" t="s">
        <v>21</v>
      </c>
      <c r="P19718" t="s">
        <v>397</v>
      </c>
      <c r="Q19718" t="s">
        <v>149</v>
      </c>
    </row>
    <row r="19719" spans="1:17" hidden="1" x14ac:dyDescent="0.25">
      <c r="A19719" t="s">
        <v>76868</v>
      </c>
      <c r="B19719" t="s">
        <v>76869</v>
      </c>
      <c r="C19719" s="1" t="str">
        <f t="shared" si="2804"/>
        <v>21:0830</v>
      </c>
      <c r="D19719" s="1" t="str">
        <f t="shared" si="2805"/>
        <v>21:0230</v>
      </c>
      <c r="E19719" t="s">
        <v>76870</v>
      </c>
      <c r="F19719" t="s">
        <v>76871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11646</v>
      </c>
      <c r="N19719">
        <v>22</v>
      </c>
      <c r="O19719" t="s">
        <v>21</v>
      </c>
      <c r="P19719" t="s">
        <v>13593</v>
      </c>
      <c r="Q19719" t="s">
        <v>189</v>
      </c>
    </row>
    <row r="19720" spans="1:17" hidden="1" x14ac:dyDescent="0.25">
      <c r="A19720" t="s">
        <v>76872</v>
      </c>
      <c r="B19720" t="s">
        <v>76873</v>
      </c>
      <c r="C19720" s="1" t="str">
        <f t="shared" si="2804"/>
        <v>21:0830</v>
      </c>
      <c r="D19720" s="1" t="str">
        <f t="shared" si="2805"/>
        <v>21:0230</v>
      </c>
      <c r="E19720" t="s">
        <v>76874</v>
      </c>
      <c r="F19720" t="s">
        <v>76875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11651</v>
      </c>
      <c r="N19720">
        <v>23</v>
      </c>
      <c r="O19720" t="s">
        <v>21</v>
      </c>
      <c r="P19720" t="s">
        <v>2212</v>
      </c>
      <c r="Q19720" t="s">
        <v>52</v>
      </c>
    </row>
    <row r="19721" spans="1:17" hidden="1" x14ac:dyDescent="0.25">
      <c r="A19721" t="s">
        <v>76876</v>
      </c>
      <c r="B19721" t="s">
        <v>76877</v>
      </c>
      <c r="C19721" s="1" t="str">
        <f t="shared" si="2804"/>
        <v>21:0830</v>
      </c>
      <c r="D19721" s="1" t="str">
        <f t="shared" si="2805"/>
        <v>21:0230</v>
      </c>
      <c r="E19721" t="s">
        <v>76878</v>
      </c>
      <c r="F19721" t="s">
        <v>76879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11660</v>
      </c>
      <c r="N19721">
        <v>24</v>
      </c>
      <c r="O19721" t="s">
        <v>113</v>
      </c>
      <c r="P19721" t="s">
        <v>13972</v>
      </c>
      <c r="Q19721" t="s">
        <v>189</v>
      </c>
    </row>
    <row r="19722" spans="1:17" hidden="1" x14ac:dyDescent="0.25">
      <c r="A19722" t="s">
        <v>76880</v>
      </c>
      <c r="B19722" t="s">
        <v>76881</v>
      </c>
      <c r="C19722" s="1" t="str">
        <f t="shared" si="2804"/>
        <v>21:0830</v>
      </c>
      <c r="D19722" s="1" t="str">
        <f t="shared" si="2805"/>
        <v>21:0230</v>
      </c>
      <c r="E19722" t="s">
        <v>76882</v>
      </c>
      <c r="F19722" t="s">
        <v>76883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11665</v>
      </c>
      <c r="N19722">
        <v>25</v>
      </c>
      <c r="O19722" t="s">
        <v>21</v>
      </c>
      <c r="P19722" t="s">
        <v>76884</v>
      </c>
      <c r="Q19722" t="s">
        <v>52</v>
      </c>
    </row>
    <row r="19723" spans="1:17" hidden="1" x14ac:dyDescent="0.25">
      <c r="A19723" t="s">
        <v>76885</v>
      </c>
      <c r="B19723" t="s">
        <v>76886</v>
      </c>
      <c r="C19723" s="1" t="str">
        <f t="shared" si="2804"/>
        <v>21:0830</v>
      </c>
      <c r="D19723" s="1" t="str">
        <f t="shared" si="2805"/>
        <v>21:0230</v>
      </c>
      <c r="E19723" t="s">
        <v>76887</v>
      </c>
      <c r="F19723" t="s">
        <v>76888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11670</v>
      </c>
      <c r="N19723">
        <v>26</v>
      </c>
      <c r="O19723" t="s">
        <v>21</v>
      </c>
      <c r="P19723" t="s">
        <v>583</v>
      </c>
      <c r="Q19723" t="s">
        <v>52</v>
      </c>
    </row>
    <row r="19724" spans="1:17" hidden="1" x14ac:dyDescent="0.25">
      <c r="A19724" t="s">
        <v>76889</v>
      </c>
      <c r="B19724" t="s">
        <v>76890</v>
      </c>
      <c r="C19724" s="1" t="str">
        <f t="shared" si="2804"/>
        <v>21:0830</v>
      </c>
      <c r="D19724" s="1" t="str">
        <f t="shared" si="2805"/>
        <v>21:0230</v>
      </c>
      <c r="E19724" t="s">
        <v>76891</v>
      </c>
      <c r="F19724" t="s">
        <v>76892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11675</v>
      </c>
      <c r="N19724">
        <v>27</v>
      </c>
      <c r="O19724" t="s">
        <v>21</v>
      </c>
      <c r="P19724" t="s">
        <v>583</v>
      </c>
      <c r="Q19724" t="s">
        <v>189</v>
      </c>
    </row>
    <row r="19725" spans="1:17" hidden="1" x14ac:dyDescent="0.25">
      <c r="A19725" t="s">
        <v>76893</v>
      </c>
      <c r="B19725" t="s">
        <v>76894</v>
      </c>
      <c r="C19725" s="1" t="str">
        <f t="shared" si="2804"/>
        <v>21:0830</v>
      </c>
      <c r="D19725" s="1" t="str">
        <f t="shared" si="2805"/>
        <v>21:0230</v>
      </c>
      <c r="E19725" t="s">
        <v>76895</v>
      </c>
      <c r="F19725" t="s">
        <v>76896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11689</v>
      </c>
      <c r="N19725">
        <v>28</v>
      </c>
      <c r="O19725" t="s">
        <v>21</v>
      </c>
      <c r="P19725" t="s">
        <v>13593</v>
      </c>
      <c r="Q19725" t="s">
        <v>189</v>
      </c>
    </row>
    <row r="19726" spans="1:17" hidden="1" x14ac:dyDescent="0.25">
      <c r="A19726" t="s">
        <v>76897</v>
      </c>
      <c r="B19726" t="s">
        <v>76898</v>
      </c>
      <c r="C19726" s="1" t="str">
        <f t="shared" si="2804"/>
        <v>21:0830</v>
      </c>
      <c r="D19726" s="1" t="str">
        <f t="shared" si="2805"/>
        <v>21:0230</v>
      </c>
      <c r="E19726" t="s">
        <v>76899</v>
      </c>
      <c r="F19726" t="s">
        <v>76900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11694</v>
      </c>
      <c r="N19726">
        <v>29</v>
      </c>
      <c r="O19726" t="s">
        <v>21</v>
      </c>
      <c r="P19726" t="s">
        <v>62079</v>
      </c>
      <c r="Q19726" t="s">
        <v>143</v>
      </c>
    </row>
    <row r="19727" spans="1:17" hidden="1" x14ac:dyDescent="0.25">
      <c r="A19727" t="s">
        <v>76901</v>
      </c>
      <c r="B19727" t="s">
        <v>76902</v>
      </c>
      <c r="C19727" s="1" t="str">
        <f t="shared" si="2804"/>
        <v>21:0830</v>
      </c>
      <c r="D19727" s="1" t="str">
        <f t="shared" si="2805"/>
        <v>21:0230</v>
      </c>
      <c r="E19727" t="s">
        <v>76903</v>
      </c>
      <c r="F19727" t="s">
        <v>76904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11700</v>
      </c>
      <c r="N19727">
        <v>30</v>
      </c>
      <c r="O19727" t="s">
        <v>21</v>
      </c>
      <c r="P19727" t="s">
        <v>45</v>
      </c>
      <c r="Q19727" t="s">
        <v>143</v>
      </c>
    </row>
    <row r="19728" spans="1:17" hidden="1" x14ac:dyDescent="0.25">
      <c r="A19728" t="s">
        <v>76905</v>
      </c>
      <c r="B19728" t="s">
        <v>76906</v>
      </c>
      <c r="C19728" s="1" t="str">
        <f t="shared" si="2804"/>
        <v>21:0830</v>
      </c>
      <c r="D19728" s="1" t="str">
        <f t="shared" si="2805"/>
        <v>21:0230</v>
      </c>
      <c r="E19728" t="s">
        <v>76907</v>
      </c>
      <c r="F19728" t="s">
        <v>76908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11710</v>
      </c>
      <c r="N19728">
        <v>31</v>
      </c>
      <c r="O19728" t="s">
        <v>21</v>
      </c>
      <c r="P19728" t="s">
        <v>61389</v>
      </c>
      <c r="Q19728" t="s">
        <v>189</v>
      </c>
    </row>
    <row r="19729" spans="1:17" hidden="1" x14ac:dyDescent="0.25">
      <c r="A19729" t="s">
        <v>76909</v>
      </c>
      <c r="B19729" t="s">
        <v>76910</v>
      </c>
      <c r="C19729" s="1" t="str">
        <f t="shared" si="2804"/>
        <v>21:0830</v>
      </c>
      <c r="D19729" s="1" t="str">
        <f t="shared" si="2805"/>
        <v>21:0230</v>
      </c>
      <c r="E19729" t="s">
        <v>76911</v>
      </c>
      <c r="F19729" t="s">
        <v>76912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11641</v>
      </c>
      <c r="N19729">
        <v>32</v>
      </c>
      <c r="O19729" t="s">
        <v>21</v>
      </c>
      <c r="P19729" t="s">
        <v>356</v>
      </c>
      <c r="Q19729" t="s">
        <v>52</v>
      </c>
    </row>
    <row r="19730" spans="1:17" hidden="1" x14ac:dyDescent="0.25">
      <c r="A19730" t="s">
        <v>76913</v>
      </c>
      <c r="B19730" t="s">
        <v>76914</v>
      </c>
      <c r="C19730" s="1" t="str">
        <f t="shared" si="2804"/>
        <v>21:0830</v>
      </c>
      <c r="D19730" s="1" t="str">
        <f t="shared" si="2805"/>
        <v>21:0230</v>
      </c>
      <c r="E19730" t="s">
        <v>76915</v>
      </c>
      <c r="F19730" t="s">
        <v>76916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11646</v>
      </c>
      <c r="N19730">
        <v>33</v>
      </c>
      <c r="O19730" t="s">
        <v>21</v>
      </c>
      <c r="P19730" t="s">
        <v>76917</v>
      </c>
      <c r="Q19730" t="s">
        <v>189</v>
      </c>
    </row>
    <row r="19731" spans="1:17" hidden="1" x14ac:dyDescent="0.25">
      <c r="A19731" t="s">
        <v>76918</v>
      </c>
      <c r="B19731" t="s">
        <v>76919</v>
      </c>
      <c r="C19731" s="1" t="str">
        <f t="shared" si="2804"/>
        <v>21:0830</v>
      </c>
      <c r="D19731" s="1" t="str">
        <f t="shared" si="2805"/>
        <v>21:0230</v>
      </c>
      <c r="E19731" t="s">
        <v>76920</v>
      </c>
      <c r="F19731" t="s">
        <v>76921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11651</v>
      </c>
      <c r="N19731">
        <v>34</v>
      </c>
      <c r="O19731" t="s">
        <v>21</v>
      </c>
      <c r="P19731" t="s">
        <v>61389</v>
      </c>
      <c r="Q19731" t="s">
        <v>1528</v>
      </c>
    </row>
    <row r="19732" spans="1:17" hidden="1" x14ac:dyDescent="0.25">
      <c r="A19732" t="s">
        <v>76922</v>
      </c>
      <c r="B19732" t="s">
        <v>76923</v>
      </c>
      <c r="C19732" s="1" t="str">
        <f t="shared" si="2804"/>
        <v>21:0830</v>
      </c>
      <c r="D19732" s="1" t="str">
        <f t="shared" si="2805"/>
        <v>21:0230</v>
      </c>
      <c r="E19732" t="s">
        <v>76924</v>
      </c>
      <c r="F19732" t="s">
        <v>76925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11660</v>
      </c>
      <c r="N19732">
        <v>35</v>
      </c>
      <c r="O19732" t="s">
        <v>21</v>
      </c>
      <c r="P19732" t="s">
        <v>76917</v>
      </c>
      <c r="Q19732" t="s">
        <v>88</v>
      </c>
    </row>
    <row r="19733" spans="1:17" hidden="1" x14ac:dyDescent="0.25">
      <c r="A19733" t="s">
        <v>76926</v>
      </c>
      <c r="B19733" t="s">
        <v>76927</v>
      </c>
      <c r="C19733" s="1" t="str">
        <f t="shared" si="2804"/>
        <v>21:0830</v>
      </c>
      <c r="D19733" s="1" t="str">
        <f t="shared" si="2805"/>
        <v>21:0230</v>
      </c>
      <c r="E19733" t="s">
        <v>76928</v>
      </c>
      <c r="F19733" t="s">
        <v>76929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11665</v>
      </c>
      <c r="N19733">
        <v>36</v>
      </c>
      <c r="O19733" t="s">
        <v>158</v>
      </c>
      <c r="P19733" t="s">
        <v>2212</v>
      </c>
      <c r="Q19733" t="s">
        <v>189</v>
      </c>
    </row>
    <row r="19734" spans="1:17" hidden="1" x14ac:dyDescent="0.25">
      <c r="A19734" t="s">
        <v>76930</v>
      </c>
      <c r="B19734" t="s">
        <v>76931</v>
      </c>
      <c r="C19734" s="1" t="str">
        <f t="shared" si="2804"/>
        <v>21:0830</v>
      </c>
      <c r="D19734" s="1" t="str">
        <f t="shared" si="2805"/>
        <v>21:0230</v>
      </c>
      <c r="E19734" t="s">
        <v>76932</v>
      </c>
      <c r="F19734" t="s">
        <v>76933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11670</v>
      </c>
      <c r="N19734">
        <v>37</v>
      </c>
      <c r="O19734" t="s">
        <v>21</v>
      </c>
      <c r="P19734" t="s">
        <v>397</v>
      </c>
      <c r="Q19734" t="s">
        <v>93</v>
      </c>
    </row>
    <row r="19735" spans="1:17" hidden="1" x14ac:dyDescent="0.25">
      <c r="A19735" t="s">
        <v>76934</v>
      </c>
      <c r="B19735" t="s">
        <v>76935</v>
      </c>
      <c r="C19735" s="1" t="str">
        <f t="shared" si="2804"/>
        <v>21:0830</v>
      </c>
      <c r="D19735" s="1" t="str">
        <f t="shared" si="2805"/>
        <v>21:0230</v>
      </c>
      <c r="E19735" t="s">
        <v>76936</v>
      </c>
      <c r="F19735" t="s">
        <v>76937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11675</v>
      </c>
      <c r="N19735">
        <v>38</v>
      </c>
      <c r="O19735" t="s">
        <v>21</v>
      </c>
      <c r="P19735" t="s">
        <v>583</v>
      </c>
      <c r="Q19735" t="s">
        <v>93</v>
      </c>
    </row>
    <row r="19736" spans="1:17" hidden="1" x14ac:dyDescent="0.25">
      <c r="A19736" t="s">
        <v>76938</v>
      </c>
      <c r="B19736" t="s">
        <v>76939</v>
      </c>
      <c r="C19736" s="1" t="str">
        <f t="shared" si="2804"/>
        <v>21:0830</v>
      </c>
      <c r="D19736" s="1" t="str">
        <f t="shared" si="2805"/>
        <v>21:0230</v>
      </c>
      <c r="E19736" t="s">
        <v>76940</v>
      </c>
      <c r="F19736" t="s">
        <v>76941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11689</v>
      </c>
      <c r="N19736">
        <v>39</v>
      </c>
      <c r="O19736" t="s">
        <v>21</v>
      </c>
      <c r="P19736" t="s">
        <v>22</v>
      </c>
      <c r="Q19736" t="s">
        <v>215</v>
      </c>
    </row>
    <row r="19737" spans="1:17" hidden="1" x14ac:dyDescent="0.25">
      <c r="A19737" t="s">
        <v>76942</v>
      </c>
      <c r="B19737" t="s">
        <v>76943</v>
      </c>
      <c r="C19737" s="1" t="str">
        <f t="shared" si="2804"/>
        <v>21:0830</v>
      </c>
      <c r="D19737" s="1" t="str">
        <f t="shared" si="2805"/>
        <v>21:0230</v>
      </c>
      <c r="E19737" t="s">
        <v>76944</v>
      </c>
      <c r="F19737" t="s">
        <v>76945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11680</v>
      </c>
      <c r="N19737">
        <v>40</v>
      </c>
      <c r="O19737" t="s">
        <v>21</v>
      </c>
      <c r="P19737" t="s">
        <v>22</v>
      </c>
      <c r="Q19737" t="s">
        <v>149</v>
      </c>
    </row>
    <row r="19738" spans="1:17" hidden="1" x14ac:dyDescent="0.25">
      <c r="A19738" t="s">
        <v>76946</v>
      </c>
      <c r="B19738" t="s">
        <v>76947</v>
      </c>
      <c r="C19738" s="1" t="str">
        <f t="shared" si="2804"/>
        <v>21:0830</v>
      </c>
      <c r="D19738" s="1" t="str">
        <f t="shared" si="2805"/>
        <v>21:0230</v>
      </c>
      <c r="E19738" t="s">
        <v>76944</v>
      </c>
      <c r="F19738" t="s">
        <v>76948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11684</v>
      </c>
      <c r="N19738">
        <v>41</v>
      </c>
      <c r="O19738" t="s">
        <v>21</v>
      </c>
      <c r="P19738" t="s">
        <v>583</v>
      </c>
      <c r="Q19738" t="s">
        <v>215</v>
      </c>
    </row>
    <row r="19739" spans="1:17" hidden="1" x14ac:dyDescent="0.25">
      <c r="A19739" t="s">
        <v>76949</v>
      </c>
      <c r="B19739" t="s">
        <v>76950</v>
      </c>
      <c r="C19739" s="1" t="str">
        <f t="shared" si="2804"/>
        <v>21:0830</v>
      </c>
      <c r="D19739" s="1" t="str">
        <f t="shared" si="2805"/>
        <v>21:0230</v>
      </c>
      <c r="E19739" t="s">
        <v>76951</v>
      </c>
      <c r="F19739" t="s">
        <v>76952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11694</v>
      </c>
      <c r="N19739">
        <v>42</v>
      </c>
      <c r="O19739" t="s">
        <v>21</v>
      </c>
      <c r="P19739" t="s">
        <v>583</v>
      </c>
      <c r="Q19739" t="s">
        <v>1528</v>
      </c>
    </row>
    <row r="19740" spans="1:17" hidden="1" x14ac:dyDescent="0.25">
      <c r="A19740" t="s">
        <v>76953</v>
      </c>
      <c r="B19740" t="s">
        <v>76954</v>
      </c>
      <c r="C19740" s="1" t="str">
        <f t="shared" si="2804"/>
        <v>21:0830</v>
      </c>
      <c r="D19740" s="1" t="str">
        <f t="shared" si="2805"/>
        <v>21:0230</v>
      </c>
      <c r="E19740" t="s">
        <v>76955</v>
      </c>
      <c r="F19740" t="s">
        <v>76956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11700</v>
      </c>
      <c r="N19740">
        <v>43</v>
      </c>
      <c r="O19740" t="s">
        <v>21</v>
      </c>
      <c r="P19740" t="s">
        <v>2943</v>
      </c>
      <c r="Q19740" t="s">
        <v>189</v>
      </c>
    </row>
    <row r="19741" spans="1:17" hidden="1" x14ac:dyDescent="0.25">
      <c r="A19741" t="s">
        <v>76957</v>
      </c>
      <c r="B19741" t="s">
        <v>76958</v>
      </c>
      <c r="C19741" s="1" t="str">
        <f t="shared" si="2804"/>
        <v>21:0830</v>
      </c>
      <c r="D19741" s="1" t="str">
        <f t="shared" si="2805"/>
        <v>21:0230</v>
      </c>
      <c r="E19741" t="s">
        <v>76959</v>
      </c>
      <c r="F19741" t="s">
        <v>76960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11710</v>
      </c>
      <c r="N19741">
        <v>44</v>
      </c>
      <c r="O19741" t="s">
        <v>21</v>
      </c>
      <c r="P19741" t="s">
        <v>2212</v>
      </c>
      <c r="Q19741" t="s">
        <v>189</v>
      </c>
    </row>
    <row r="19742" spans="1:17" hidden="1" x14ac:dyDescent="0.25">
      <c r="A19742" t="s">
        <v>76961</v>
      </c>
      <c r="B19742" t="s">
        <v>76962</v>
      </c>
      <c r="C19742" s="1" t="str">
        <f t="shared" si="2804"/>
        <v>21:0830</v>
      </c>
      <c r="D19742" s="1" t="str">
        <f t="shared" si="2805"/>
        <v>21:0230</v>
      </c>
      <c r="E19742" t="s">
        <v>76963</v>
      </c>
      <c r="F19742" t="s">
        <v>76964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11715</v>
      </c>
      <c r="N19742">
        <v>45</v>
      </c>
      <c r="O19742" t="s">
        <v>21</v>
      </c>
      <c r="P19742" t="s">
        <v>1631</v>
      </c>
      <c r="Q19742" t="s">
        <v>189</v>
      </c>
    </row>
    <row r="19743" spans="1:17" hidden="1" x14ac:dyDescent="0.25">
      <c r="A19743" t="s">
        <v>76965</v>
      </c>
      <c r="B19743" t="s">
        <v>76966</v>
      </c>
      <c r="C19743" s="1" t="str">
        <f t="shared" si="2804"/>
        <v>21:0830</v>
      </c>
      <c r="D19743" s="1" t="str">
        <f t="shared" si="2805"/>
        <v>21:0230</v>
      </c>
      <c r="E19743" t="s">
        <v>76967</v>
      </c>
      <c r="F19743" t="s">
        <v>76968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11720</v>
      </c>
      <c r="N19743">
        <v>46</v>
      </c>
      <c r="O19743" t="s">
        <v>21</v>
      </c>
      <c r="P19743" t="s">
        <v>397</v>
      </c>
      <c r="Q19743" t="s">
        <v>189</v>
      </c>
    </row>
    <row r="19744" spans="1:17" hidden="1" x14ac:dyDescent="0.25">
      <c r="A19744" t="s">
        <v>76969</v>
      </c>
      <c r="B19744" t="s">
        <v>76970</v>
      </c>
      <c r="C19744" s="1" t="str">
        <f t="shared" si="2804"/>
        <v>21:0830</v>
      </c>
      <c r="D19744" s="1" t="str">
        <f t="shared" si="2805"/>
        <v>21:0230</v>
      </c>
      <c r="E19744" t="s">
        <v>76971</v>
      </c>
      <c r="F19744" t="s">
        <v>76972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11725</v>
      </c>
      <c r="N19744">
        <v>47</v>
      </c>
      <c r="O19744" t="s">
        <v>21</v>
      </c>
      <c r="P19744" t="s">
        <v>1631</v>
      </c>
      <c r="Q19744" t="s">
        <v>171</v>
      </c>
    </row>
    <row r="19745" spans="1:17" hidden="1" x14ac:dyDescent="0.25">
      <c r="A19745" t="s">
        <v>76973</v>
      </c>
      <c r="B19745" t="s">
        <v>76974</v>
      </c>
      <c r="C19745" s="1" t="str">
        <f t="shared" si="2804"/>
        <v>21:0830</v>
      </c>
      <c r="D19745" s="1" t="str">
        <f t="shared" si="2805"/>
        <v>21:0230</v>
      </c>
      <c r="E19745" t="s">
        <v>76975</v>
      </c>
      <c r="F19745" t="s">
        <v>76976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11730</v>
      </c>
      <c r="N19745">
        <v>48</v>
      </c>
      <c r="O19745" t="s">
        <v>21</v>
      </c>
      <c r="P19745" t="s">
        <v>2212</v>
      </c>
      <c r="Q19745" t="s">
        <v>189</v>
      </c>
    </row>
    <row r="19746" spans="1:17" hidden="1" x14ac:dyDescent="0.25">
      <c r="A19746" t="s">
        <v>76977</v>
      </c>
      <c r="B19746" t="s">
        <v>76978</v>
      </c>
      <c r="C19746" s="1" t="str">
        <f t="shared" si="2804"/>
        <v>21:0830</v>
      </c>
      <c r="D19746" s="1" t="str">
        <f t="shared" si="2805"/>
        <v>21:0230</v>
      </c>
      <c r="E19746" t="s">
        <v>76979</v>
      </c>
      <c r="F19746" t="s">
        <v>76980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12803</v>
      </c>
      <c r="N19746">
        <v>49</v>
      </c>
      <c r="O19746" t="s">
        <v>21</v>
      </c>
      <c r="P19746" t="s">
        <v>583</v>
      </c>
      <c r="Q19746" t="s">
        <v>88</v>
      </c>
    </row>
    <row r="19747" spans="1:17" hidden="1" x14ac:dyDescent="0.25">
      <c r="A19747" t="s">
        <v>76981</v>
      </c>
      <c r="B19747" t="s">
        <v>76982</v>
      </c>
      <c r="C19747" s="1" t="str">
        <f t="shared" si="2804"/>
        <v>21:0830</v>
      </c>
      <c r="D19747" s="1" t="str">
        <f t="shared" si="2805"/>
        <v>21:0230</v>
      </c>
      <c r="E19747" t="s">
        <v>76983</v>
      </c>
      <c r="F19747" t="s">
        <v>76984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11641</v>
      </c>
      <c r="N19747">
        <v>50</v>
      </c>
      <c r="O19747" t="s">
        <v>21</v>
      </c>
      <c r="P19747" t="s">
        <v>22</v>
      </c>
      <c r="Q19747" t="s">
        <v>52</v>
      </c>
    </row>
    <row r="19748" spans="1:17" hidden="1" x14ac:dyDescent="0.25">
      <c r="A19748" t="s">
        <v>76985</v>
      </c>
      <c r="B19748" t="s">
        <v>76986</v>
      </c>
      <c r="C19748" s="1" t="str">
        <f t="shared" si="2804"/>
        <v>21:0830</v>
      </c>
      <c r="D19748" s="1" t="str">
        <f t="shared" si="2805"/>
        <v>21:0230</v>
      </c>
      <c r="E19748" t="s">
        <v>76987</v>
      </c>
      <c r="F19748" t="s">
        <v>76988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11646</v>
      </c>
      <c r="N19748">
        <v>51</v>
      </c>
      <c r="O19748" t="s">
        <v>21</v>
      </c>
      <c r="P19748" t="s">
        <v>22</v>
      </c>
      <c r="Q19748" t="s">
        <v>138</v>
      </c>
    </row>
    <row r="19749" spans="1:17" hidden="1" x14ac:dyDescent="0.25">
      <c r="A19749" t="s">
        <v>76989</v>
      </c>
      <c r="B19749" t="s">
        <v>76990</v>
      </c>
      <c r="C19749" s="1" t="str">
        <f t="shared" si="2804"/>
        <v>21:0830</v>
      </c>
      <c r="D19749" s="1" t="str">
        <f t="shared" si="2805"/>
        <v>21:0230</v>
      </c>
      <c r="E19749" t="s">
        <v>76991</v>
      </c>
      <c r="F19749" t="s">
        <v>76992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11651</v>
      </c>
      <c r="N19749">
        <v>52</v>
      </c>
      <c r="O19749" t="s">
        <v>64</v>
      </c>
      <c r="P19749" t="s">
        <v>13593</v>
      </c>
      <c r="Q19749" t="s">
        <v>189</v>
      </c>
    </row>
    <row r="19750" spans="1:17" hidden="1" x14ac:dyDescent="0.25">
      <c r="A19750" t="s">
        <v>76993</v>
      </c>
      <c r="B19750" t="s">
        <v>76994</v>
      </c>
      <c r="C19750" s="1" t="str">
        <f t="shared" si="2804"/>
        <v>21:0830</v>
      </c>
      <c r="D19750" s="1" t="str">
        <f t="shared" si="2805"/>
        <v>21:0230</v>
      </c>
      <c r="E19750" t="s">
        <v>76995</v>
      </c>
      <c r="F19750" t="s">
        <v>76996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11660</v>
      </c>
      <c r="N19750">
        <v>53</v>
      </c>
      <c r="O19750" t="s">
        <v>21</v>
      </c>
      <c r="P19750" t="s">
        <v>13593</v>
      </c>
      <c r="Q19750" t="s">
        <v>2822</v>
      </c>
    </row>
    <row r="19751" spans="1:17" hidden="1" x14ac:dyDescent="0.25">
      <c r="A19751" t="s">
        <v>76997</v>
      </c>
      <c r="B19751" t="s">
        <v>76998</v>
      </c>
      <c r="C19751" s="1" t="str">
        <f t="shared" si="2804"/>
        <v>21:0830</v>
      </c>
      <c r="D19751" s="1" t="str">
        <f t="shared" si="2805"/>
        <v>21:0230</v>
      </c>
      <c r="E19751" t="s">
        <v>76999</v>
      </c>
      <c r="F19751" t="s">
        <v>77000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11665</v>
      </c>
      <c r="N19751">
        <v>54</v>
      </c>
      <c r="O19751" t="s">
        <v>21</v>
      </c>
      <c r="P19751" t="s">
        <v>61389</v>
      </c>
      <c r="Q19751" t="s">
        <v>189</v>
      </c>
    </row>
    <row r="19752" spans="1:17" hidden="1" x14ac:dyDescent="0.25">
      <c r="A19752" t="s">
        <v>77001</v>
      </c>
      <c r="B19752" t="s">
        <v>77002</v>
      </c>
      <c r="C19752" s="1" t="str">
        <f t="shared" si="2804"/>
        <v>21:0830</v>
      </c>
      <c r="D19752" s="1" t="str">
        <f t="shared" si="2805"/>
        <v>21:0230</v>
      </c>
      <c r="E19752" t="s">
        <v>77003</v>
      </c>
      <c r="F19752" t="s">
        <v>77004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11670</v>
      </c>
      <c r="N19752">
        <v>55</v>
      </c>
      <c r="O19752" t="s">
        <v>21</v>
      </c>
      <c r="P19752" t="s">
        <v>356</v>
      </c>
      <c r="Q19752" t="s">
        <v>2392</v>
      </c>
    </row>
    <row r="19753" spans="1:17" hidden="1" x14ac:dyDescent="0.25">
      <c r="A19753" t="s">
        <v>77005</v>
      </c>
      <c r="B19753" t="s">
        <v>77006</v>
      </c>
      <c r="C19753" s="1" t="str">
        <f t="shared" si="2804"/>
        <v>21:0830</v>
      </c>
      <c r="D19753" s="1" t="str">
        <f t="shared" si="2805"/>
        <v>21:0230</v>
      </c>
      <c r="E19753" t="s">
        <v>77007</v>
      </c>
      <c r="F19753" t="s">
        <v>77008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11675</v>
      </c>
      <c r="N19753">
        <v>56</v>
      </c>
      <c r="O19753" t="s">
        <v>21</v>
      </c>
      <c r="P19753" t="s">
        <v>61389</v>
      </c>
      <c r="Q19753" t="s">
        <v>149</v>
      </c>
    </row>
    <row r="19754" spans="1:17" hidden="1" x14ac:dyDescent="0.25">
      <c r="A19754" t="s">
        <v>77009</v>
      </c>
      <c r="B19754" t="s">
        <v>77010</v>
      </c>
      <c r="C19754" s="1" t="str">
        <f t="shared" si="2804"/>
        <v>21:0830</v>
      </c>
      <c r="D19754" s="1" t="str">
        <f t="shared" si="2805"/>
        <v>21:0230</v>
      </c>
      <c r="E19754" t="s">
        <v>77011</v>
      </c>
      <c r="F19754" t="s">
        <v>77012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11689</v>
      </c>
      <c r="N19754">
        <v>57</v>
      </c>
      <c r="O19754" t="s">
        <v>21</v>
      </c>
      <c r="P19754" t="s">
        <v>61389</v>
      </c>
      <c r="Q19754" t="s">
        <v>88</v>
      </c>
    </row>
    <row r="19755" spans="1:17" hidden="1" x14ac:dyDescent="0.25">
      <c r="A19755" t="s">
        <v>77013</v>
      </c>
      <c r="B19755" t="s">
        <v>77014</v>
      </c>
      <c r="C19755" s="1" t="str">
        <f t="shared" si="2804"/>
        <v>21:0830</v>
      </c>
      <c r="D19755" s="1" t="str">
        <f t="shared" si="2805"/>
        <v>21:0230</v>
      </c>
      <c r="E19755" t="s">
        <v>77015</v>
      </c>
      <c r="F19755" t="s">
        <v>77016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11680</v>
      </c>
      <c r="N19755">
        <v>58</v>
      </c>
      <c r="O19755" t="s">
        <v>21</v>
      </c>
      <c r="P19755" t="s">
        <v>22</v>
      </c>
      <c r="Q19755" t="s">
        <v>149</v>
      </c>
    </row>
    <row r="19756" spans="1:17" hidden="1" x14ac:dyDescent="0.25">
      <c r="A19756" t="s">
        <v>77017</v>
      </c>
      <c r="B19756" t="s">
        <v>77018</v>
      </c>
      <c r="C19756" s="1" t="str">
        <f t="shared" si="2804"/>
        <v>21:0830</v>
      </c>
      <c r="D19756" s="1" t="str">
        <f t="shared" si="2805"/>
        <v>21:0230</v>
      </c>
      <c r="E19756" t="s">
        <v>77015</v>
      </c>
      <c r="F19756" t="s">
        <v>77019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11684</v>
      </c>
      <c r="N19756">
        <v>59</v>
      </c>
      <c r="O19756" t="s">
        <v>21</v>
      </c>
      <c r="P19756" t="s">
        <v>13593</v>
      </c>
      <c r="Q19756" t="s">
        <v>149</v>
      </c>
    </row>
    <row r="19757" spans="1:17" hidden="1" x14ac:dyDescent="0.25">
      <c r="A19757" t="s">
        <v>77020</v>
      </c>
      <c r="B19757" t="s">
        <v>77021</v>
      </c>
      <c r="C19757" s="1" t="str">
        <f t="shared" si="2804"/>
        <v>21:0830</v>
      </c>
      <c r="D19757" s="1" t="str">
        <f t="shared" si="2805"/>
        <v>21:0230</v>
      </c>
      <c r="E19757" t="s">
        <v>77022</v>
      </c>
      <c r="F19757" t="s">
        <v>77023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11694</v>
      </c>
      <c r="N19757">
        <v>60</v>
      </c>
      <c r="O19757" t="s">
        <v>21</v>
      </c>
      <c r="P19757" t="s">
        <v>583</v>
      </c>
      <c r="Q19757" t="s">
        <v>171</v>
      </c>
    </row>
    <row r="19758" spans="1:17" hidden="1" x14ac:dyDescent="0.25">
      <c r="A19758" t="s">
        <v>77024</v>
      </c>
      <c r="B19758" t="s">
        <v>77025</v>
      </c>
      <c r="C19758" s="1" t="str">
        <f t="shared" si="2804"/>
        <v>21:0830</v>
      </c>
      <c r="D19758" s="1" t="str">
        <f t="shared" si="2805"/>
        <v>21:0230</v>
      </c>
      <c r="E19758" t="s">
        <v>77026</v>
      </c>
      <c r="F19758" t="s">
        <v>77027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11700</v>
      </c>
      <c r="N19758">
        <v>61</v>
      </c>
      <c r="O19758" t="s">
        <v>21</v>
      </c>
      <c r="P19758" t="s">
        <v>22</v>
      </c>
      <c r="Q19758" t="s">
        <v>149</v>
      </c>
    </row>
    <row r="19759" spans="1:17" hidden="1" x14ac:dyDescent="0.25">
      <c r="A19759" t="s">
        <v>77028</v>
      </c>
      <c r="B19759" t="s">
        <v>77029</v>
      </c>
      <c r="C19759" s="1" t="str">
        <f t="shared" si="2804"/>
        <v>21:0830</v>
      </c>
      <c r="D19759" s="1" t="str">
        <f t="shared" si="2805"/>
        <v>21:0230</v>
      </c>
      <c r="E19759" t="s">
        <v>77030</v>
      </c>
      <c r="F19759" t="s">
        <v>77031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11710</v>
      </c>
      <c r="N19759">
        <v>62</v>
      </c>
      <c r="O19759" t="s">
        <v>21</v>
      </c>
      <c r="P19759" t="s">
        <v>13593</v>
      </c>
      <c r="Q19759" t="s">
        <v>189</v>
      </c>
    </row>
    <row r="19760" spans="1:17" hidden="1" x14ac:dyDescent="0.25">
      <c r="A19760" t="s">
        <v>77032</v>
      </c>
      <c r="B19760" t="s">
        <v>77033</v>
      </c>
      <c r="C19760" s="1" t="str">
        <f t="shared" si="2804"/>
        <v>21:0830</v>
      </c>
      <c r="D19760" s="1" t="str">
        <f t="shared" si="2805"/>
        <v>21:0230</v>
      </c>
      <c r="E19760" t="s">
        <v>77034</v>
      </c>
      <c r="F19760" t="s">
        <v>77035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11715</v>
      </c>
      <c r="N19760">
        <v>63</v>
      </c>
      <c r="O19760" t="s">
        <v>21</v>
      </c>
      <c r="P19760" t="s">
        <v>22</v>
      </c>
      <c r="Q19760" t="s">
        <v>52</v>
      </c>
    </row>
    <row r="19761" spans="1:17" hidden="1" x14ac:dyDescent="0.25">
      <c r="A19761" t="s">
        <v>77036</v>
      </c>
      <c r="B19761" t="s">
        <v>77037</v>
      </c>
      <c r="C19761" s="1" t="str">
        <f t="shared" si="2804"/>
        <v>21:0830</v>
      </c>
      <c r="D19761" s="1" t="str">
        <f t="shared" si="2805"/>
        <v>21:0230</v>
      </c>
      <c r="E19761" t="s">
        <v>77038</v>
      </c>
      <c r="F19761" t="s">
        <v>77039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11720</v>
      </c>
      <c r="N19761">
        <v>64</v>
      </c>
      <c r="O19761" t="s">
        <v>21</v>
      </c>
      <c r="P19761" t="s">
        <v>583</v>
      </c>
      <c r="Q19761" t="s">
        <v>143</v>
      </c>
    </row>
    <row r="19762" spans="1:17" hidden="1" x14ac:dyDescent="0.25">
      <c r="A19762" t="s">
        <v>77040</v>
      </c>
      <c r="B19762" t="s">
        <v>77041</v>
      </c>
      <c r="C19762" s="1" t="str">
        <f t="shared" ref="C19762:C19825" si="2808">HYPERLINK("http://geochem.nrcan.gc.ca/cdogs/content/bdl/bdl210830_e.htm", "21:0830")</f>
        <v>21:0830</v>
      </c>
      <c r="D19762" s="1" t="str">
        <f t="shared" ref="D19762:D19825" si="2809">HYPERLINK("http://geochem.nrcan.gc.ca/cdogs/content/svy/svy210230_e.htm", "21:0230")</f>
        <v>21:0230</v>
      </c>
      <c r="E19762" t="s">
        <v>77042</v>
      </c>
      <c r="F19762" t="s">
        <v>77043</v>
      </c>
      <c r="H19762">
        <v>46.910629499999999</v>
      </c>
      <c r="I19762">
        <v>-66.460663999999994</v>
      </c>
      <c r="J19762" s="1" t="str">
        <f t="shared" ref="J19762:J19825" si="2810">HYPERLINK("http://geochem.nrcan.gc.ca/cdogs/content/kwd/kwd020018_e.htm",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11725</v>
      </c>
      <c r="N19762">
        <v>65</v>
      </c>
      <c r="O19762" t="s">
        <v>21</v>
      </c>
      <c r="P19762" t="s">
        <v>2212</v>
      </c>
      <c r="Q19762" t="s">
        <v>143</v>
      </c>
    </row>
    <row r="19763" spans="1:17" hidden="1" x14ac:dyDescent="0.25">
      <c r="A19763" t="s">
        <v>77044</v>
      </c>
      <c r="B19763" t="s">
        <v>77045</v>
      </c>
      <c r="C19763" s="1" t="str">
        <f t="shared" si="2808"/>
        <v>21:0830</v>
      </c>
      <c r="D19763" s="1" t="str">
        <f t="shared" si="2809"/>
        <v>21:0230</v>
      </c>
      <c r="E19763" t="s">
        <v>77046</v>
      </c>
      <c r="F19763" t="s">
        <v>77047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11730</v>
      </c>
      <c r="N19763">
        <v>66</v>
      </c>
      <c r="O19763" t="s">
        <v>21</v>
      </c>
      <c r="P19763" t="s">
        <v>2212</v>
      </c>
      <c r="Q19763" t="s">
        <v>171</v>
      </c>
    </row>
    <row r="19764" spans="1:17" hidden="1" x14ac:dyDescent="0.25">
      <c r="A19764" t="s">
        <v>77048</v>
      </c>
      <c r="B19764" t="s">
        <v>77049</v>
      </c>
      <c r="C19764" s="1" t="str">
        <f t="shared" si="2808"/>
        <v>21:0830</v>
      </c>
      <c r="D19764" s="1" t="str">
        <f t="shared" si="2809"/>
        <v>21:0230</v>
      </c>
      <c r="E19764" t="s">
        <v>77050</v>
      </c>
      <c r="F19764" t="s">
        <v>77051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12803</v>
      </c>
      <c r="N19764">
        <v>67</v>
      </c>
      <c r="O19764" t="s">
        <v>21</v>
      </c>
      <c r="P19764" t="s">
        <v>583</v>
      </c>
      <c r="Q19764" t="s">
        <v>149</v>
      </c>
    </row>
    <row r="19765" spans="1:17" hidden="1" x14ac:dyDescent="0.25">
      <c r="A19765" t="s">
        <v>77052</v>
      </c>
      <c r="B19765" t="s">
        <v>77053</v>
      </c>
      <c r="C19765" s="1" t="str">
        <f t="shared" si="2808"/>
        <v>21:0830</v>
      </c>
      <c r="D19765" s="1" t="str">
        <f t="shared" si="2809"/>
        <v>21:0230</v>
      </c>
      <c r="E19765" t="s">
        <v>77054</v>
      </c>
      <c r="F19765" t="s">
        <v>77055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11641</v>
      </c>
      <c r="N19765">
        <v>68</v>
      </c>
      <c r="O19765" t="s">
        <v>21</v>
      </c>
      <c r="P19765" t="s">
        <v>13593</v>
      </c>
      <c r="Q19765" t="s">
        <v>52</v>
      </c>
    </row>
    <row r="19766" spans="1:17" hidden="1" x14ac:dyDescent="0.25">
      <c r="A19766" t="s">
        <v>77056</v>
      </c>
      <c r="B19766" t="s">
        <v>77057</v>
      </c>
      <c r="C19766" s="1" t="str">
        <f t="shared" si="2808"/>
        <v>21:0830</v>
      </c>
      <c r="D19766" s="1" t="str">
        <f t="shared" si="2809"/>
        <v>21:0230</v>
      </c>
      <c r="E19766" t="s">
        <v>77058</v>
      </c>
      <c r="F19766" t="s">
        <v>77059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11646</v>
      </c>
      <c r="N19766">
        <v>69</v>
      </c>
      <c r="O19766" t="s">
        <v>21</v>
      </c>
      <c r="P19766" t="s">
        <v>13593</v>
      </c>
      <c r="Q19766" t="s">
        <v>149</v>
      </c>
    </row>
    <row r="19767" spans="1:17" hidden="1" x14ac:dyDescent="0.25">
      <c r="A19767" t="s">
        <v>77060</v>
      </c>
      <c r="B19767" t="s">
        <v>77061</v>
      </c>
      <c r="C19767" s="1" t="str">
        <f t="shared" si="2808"/>
        <v>21:0830</v>
      </c>
      <c r="D19767" s="1" t="str">
        <f t="shared" si="2809"/>
        <v>21:0230</v>
      </c>
      <c r="E19767" t="s">
        <v>77062</v>
      </c>
      <c r="F19767" t="s">
        <v>77063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11651</v>
      </c>
      <c r="N19767">
        <v>70</v>
      </c>
      <c r="O19767" t="s">
        <v>21</v>
      </c>
      <c r="P19767" t="s">
        <v>583</v>
      </c>
      <c r="Q19767" t="s">
        <v>189</v>
      </c>
    </row>
    <row r="19768" spans="1:17" hidden="1" x14ac:dyDescent="0.25">
      <c r="A19768" t="s">
        <v>77064</v>
      </c>
      <c r="B19768" t="s">
        <v>77065</v>
      </c>
      <c r="C19768" s="1" t="str">
        <f t="shared" si="2808"/>
        <v>21:0830</v>
      </c>
      <c r="D19768" s="1" t="str">
        <f t="shared" si="2809"/>
        <v>21:0230</v>
      </c>
      <c r="E19768" t="s">
        <v>77066</v>
      </c>
      <c r="F19768" t="s">
        <v>77067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11660</v>
      </c>
      <c r="N19768">
        <v>71</v>
      </c>
      <c r="O19768" t="s">
        <v>21</v>
      </c>
      <c r="P19768" t="s">
        <v>76884</v>
      </c>
      <c r="Q19768" t="s">
        <v>149</v>
      </c>
    </row>
    <row r="19769" spans="1:17" hidden="1" x14ac:dyDescent="0.25">
      <c r="A19769" t="s">
        <v>77068</v>
      </c>
      <c r="B19769" t="s">
        <v>77069</v>
      </c>
      <c r="C19769" s="1" t="str">
        <f t="shared" si="2808"/>
        <v>21:0830</v>
      </c>
      <c r="D19769" s="1" t="str">
        <f t="shared" si="2809"/>
        <v>21:0230</v>
      </c>
      <c r="E19769" t="s">
        <v>77070</v>
      </c>
      <c r="F19769" t="s">
        <v>77071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HYPERLINK("http://geochem.nrcan.gc.ca/cdogs/content/kwd/kwd080007_e.htm", "Untreated Water")</f>
        <v>Untreated Water</v>
      </c>
      <c r="L19769">
        <v>5</v>
      </c>
      <c r="M19769" t="s">
        <v>11665</v>
      </c>
      <c r="N19769">
        <v>72</v>
      </c>
      <c r="O19769" t="s">
        <v>244</v>
      </c>
      <c r="P19769" t="s">
        <v>1631</v>
      </c>
      <c r="Q19769" t="s">
        <v>215</v>
      </c>
    </row>
    <row r="19770" spans="1:17" hidden="1" x14ac:dyDescent="0.25">
      <c r="A19770" t="s">
        <v>77072</v>
      </c>
      <c r="B19770" t="s">
        <v>77073</v>
      </c>
      <c r="C19770" s="1" t="str">
        <f t="shared" si="2808"/>
        <v>21:0830</v>
      </c>
      <c r="D19770" s="1" t="str">
        <f t="shared" si="2809"/>
        <v>21:0230</v>
      </c>
      <c r="E19770" t="s">
        <v>77074</v>
      </c>
      <c r="F19770" t="s">
        <v>77075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11670</v>
      </c>
      <c r="N19770">
        <v>73</v>
      </c>
      <c r="O19770" t="s">
        <v>551</v>
      </c>
      <c r="P19770" t="s">
        <v>658</v>
      </c>
      <c r="Q19770" t="s">
        <v>215</v>
      </c>
    </row>
    <row r="19771" spans="1:17" hidden="1" x14ac:dyDescent="0.25">
      <c r="A19771" t="s">
        <v>77076</v>
      </c>
      <c r="B19771" t="s">
        <v>77077</v>
      </c>
      <c r="C19771" s="1" t="str">
        <f t="shared" si="2808"/>
        <v>21:0830</v>
      </c>
      <c r="D19771" s="1" t="str">
        <f t="shared" si="2809"/>
        <v>21:0230</v>
      </c>
      <c r="E19771" t="s">
        <v>77078</v>
      </c>
      <c r="F19771" t="s">
        <v>77079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11675</v>
      </c>
      <c r="N19771">
        <v>74</v>
      </c>
      <c r="O19771" t="s">
        <v>154</v>
      </c>
      <c r="P19771" t="s">
        <v>636</v>
      </c>
      <c r="Q19771" t="s">
        <v>189</v>
      </c>
    </row>
    <row r="19772" spans="1:17" hidden="1" x14ac:dyDescent="0.25">
      <c r="A19772" t="s">
        <v>77080</v>
      </c>
      <c r="B19772" t="s">
        <v>77081</v>
      </c>
      <c r="C19772" s="1" t="str">
        <f t="shared" si="2808"/>
        <v>21:0830</v>
      </c>
      <c r="D19772" s="1" t="str">
        <f t="shared" si="2809"/>
        <v>21:0230</v>
      </c>
      <c r="E19772" t="s">
        <v>77082</v>
      </c>
      <c r="F19772" t="s">
        <v>77083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11689</v>
      </c>
      <c r="N19772">
        <v>75</v>
      </c>
      <c r="O19772" t="s">
        <v>64</v>
      </c>
      <c r="P19772" t="s">
        <v>1631</v>
      </c>
      <c r="Q19772" t="s">
        <v>149</v>
      </c>
    </row>
    <row r="19773" spans="1:17" hidden="1" x14ac:dyDescent="0.25">
      <c r="A19773" t="s">
        <v>77084</v>
      </c>
      <c r="B19773" t="s">
        <v>77085</v>
      </c>
      <c r="C19773" s="1" t="str">
        <f t="shared" si="2808"/>
        <v>21:0830</v>
      </c>
      <c r="D19773" s="1" t="str">
        <f t="shared" si="2809"/>
        <v>21:0230</v>
      </c>
      <c r="E19773" t="s">
        <v>77086</v>
      </c>
      <c r="F19773" t="s">
        <v>77087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11694</v>
      </c>
      <c r="N19773">
        <v>76</v>
      </c>
      <c r="O19773" t="s">
        <v>244</v>
      </c>
      <c r="P19773" t="s">
        <v>391</v>
      </c>
      <c r="Q19773" t="s">
        <v>189</v>
      </c>
    </row>
    <row r="19774" spans="1:17" hidden="1" x14ac:dyDescent="0.25">
      <c r="A19774" t="s">
        <v>77088</v>
      </c>
      <c r="B19774" t="s">
        <v>77089</v>
      </c>
      <c r="C19774" s="1" t="str">
        <f t="shared" si="2808"/>
        <v>21:0830</v>
      </c>
      <c r="D19774" s="1" t="str">
        <f t="shared" si="2809"/>
        <v>21:0230</v>
      </c>
      <c r="E19774" t="s">
        <v>77090</v>
      </c>
      <c r="F19774" t="s">
        <v>77091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11700</v>
      </c>
      <c r="N19774">
        <v>77</v>
      </c>
      <c r="O19774" t="s">
        <v>21</v>
      </c>
      <c r="P19774" t="s">
        <v>583</v>
      </c>
      <c r="Q19774" t="s">
        <v>143</v>
      </c>
    </row>
    <row r="19775" spans="1:17" hidden="1" x14ac:dyDescent="0.25">
      <c r="A19775" t="s">
        <v>77092</v>
      </c>
      <c r="B19775" t="s">
        <v>77093</v>
      </c>
      <c r="C19775" s="1" t="str">
        <f t="shared" si="2808"/>
        <v>21:0830</v>
      </c>
      <c r="D19775" s="1" t="str">
        <f t="shared" si="2809"/>
        <v>21:0230</v>
      </c>
      <c r="E19775" t="s">
        <v>77094</v>
      </c>
      <c r="F19775" t="s">
        <v>77095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11710</v>
      </c>
      <c r="N19775">
        <v>78</v>
      </c>
      <c r="O19775" t="s">
        <v>21</v>
      </c>
      <c r="P19775" t="s">
        <v>22</v>
      </c>
      <c r="Q19775" t="s">
        <v>189</v>
      </c>
    </row>
    <row r="19776" spans="1:17" hidden="1" x14ac:dyDescent="0.25">
      <c r="A19776" t="s">
        <v>77096</v>
      </c>
      <c r="B19776" t="s">
        <v>77097</v>
      </c>
      <c r="C19776" s="1" t="str">
        <f t="shared" si="2808"/>
        <v>21:0830</v>
      </c>
      <c r="D19776" s="1" t="str">
        <f t="shared" si="2809"/>
        <v>21:0230</v>
      </c>
      <c r="E19776" t="s">
        <v>77098</v>
      </c>
      <c r="F19776" t="s">
        <v>77099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11715</v>
      </c>
      <c r="N19776">
        <v>79</v>
      </c>
      <c r="O19776" t="s">
        <v>21</v>
      </c>
      <c r="P19776" t="s">
        <v>356</v>
      </c>
      <c r="Q19776" t="s">
        <v>149</v>
      </c>
    </row>
    <row r="19777" spans="1:17" hidden="1" x14ac:dyDescent="0.25">
      <c r="A19777" t="s">
        <v>77100</v>
      </c>
      <c r="B19777" t="s">
        <v>77101</v>
      </c>
      <c r="C19777" s="1" t="str">
        <f t="shared" si="2808"/>
        <v>21:0830</v>
      </c>
      <c r="D19777" s="1" t="str">
        <f t="shared" si="2809"/>
        <v>21:0230</v>
      </c>
      <c r="E19777" t="s">
        <v>77102</v>
      </c>
      <c r="F19777" t="s">
        <v>77103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11680</v>
      </c>
      <c r="N19777">
        <v>80</v>
      </c>
      <c r="O19777" t="s">
        <v>21</v>
      </c>
      <c r="P19777" t="s">
        <v>76917</v>
      </c>
      <c r="Q19777" t="s">
        <v>171</v>
      </c>
    </row>
    <row r="19778" spans="1:17" hidden="1" x14ac:dyDescent="0.25">
      <c r="A19778" t="s">
        <v>77104</v>
      </c>
      <c r="B19778" t="s">
        <v>77105</v>
      </c>
      <c r="C19778" s="1" t="str">
        <f t="shared" si="2808"/>
        <v>21:0830</v>
      </c>
      <c r="D19778" s="1" t="str">
        <f t="shared" si="2809"/>
        <v>21:0230</v>
      </c>
      <c r="E19778" t="s">
        <v>77102</v>
      </c>
      <c r="F19778" t="s">
        <v>77106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11684</v>
      </c>
      <c r="N19778">
        <v>81</v>
      </c>
      <c r="O19778" t="s">
        <v>21</v>
      </c>
      <c r="P19778" t="s">
        <v>45</v>
      </c>
      <c r="Q19778" t="s">
        <v>171</v>
      </c>
    </row>
    <row r="19779" spans="1:17" hidden="1" x14ac:dyDescent="0.25">
      <c r="A19779" t="s">
        <v>77107</v>
      </c>
      <c r="B19779" t="s">
        <v>77108</v>
      </c>
      <c r="C19779" s="1" t="str">
        <f t="shared" si="2808"/>
        <v>21:0830</v>
      </c>
      <c r="D19779" s="1" t="str">
        <f t="shared" si="2809"/>
        <v>21:0230</v>
      </c>
      <c r="E19779" t="s">
        <v>77109</v>
      </c>
      <c r="F19779" t="s">
        <v>77110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11720</v>
      </c>
      <c r="N19779">
        <v>82</v>
      </c>
      <c r="O19779" t="s">
        <v>21</v>
      </c>
      <c r="P19779" t="s">
        <v>356</v>
      </c>
      <c r="Q19779" t="s">
        <v>215</v>
      </c>
    </row>
    <row r="19780" spans="1:17" hidden="1" x14ac:dyDescent="0.25">
      <c r="A19780" t="s">
        <v>77111</v>
      </c>
      <c r="B19780" t="s">
        <v>77112</v>
      </c>
      <c r="C19780" s="1" t="str">
        <f t="shared" si="2808"/>
        <v>21:0830</v>
      </c>
      <c r="D19780" s="1" t="str">
        <f t="shared" si="2809"/>
        <v>21:0230</v>
      </c>
      <c r="E19780" t="s">
        <v>77113</v>
      </c>
      <c r="F19780" t="s">
        <v>77114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11725</v>
      </c>
      <c r="N19780">
        <v>83</v>
      </c>
      <c r="O19780" t="s">
        <v>21</v>
      </c>
      <c r="P19780" t="s">
        <v>356</v>
      </c>
      <c r="Q19780" t="s">
        <v>93</v>
      </c>
    </row>
    <row r="19781" spans="1:17" hidden="1" x14ac:dyDescent="0.25">
      <c r="A19781" t="s">
        <v>77115</v>
      </c>
      <c r="B19781" t="s">
        <v>77116</v>
      </c>
      <c r="C19781" s="1" t="str">
        <f t="shared" si="2808"/>
        <v>21:0830</v>
      </c>
      <c r="D19781" s="1" t="str">
        <f t="shared" si="2809"/>
        <v>21:0230</v>
      </c>
      <c r="E19781" t="s">
        <v>77117</v>
      </c>
      <c r="F19781" t="s">
        <v>77118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11730</v>
      </c>
      <c r="N19781">
        <v>84</v>
      </c>
      <c r="O19781" t="s">
        <v>21</v>
      </c>
      <c r="P19781" t="s">
        <v>45</v>
      </c>
      <c r="Q19781" t="s">
        <v>189</v>
      </c>
    </row>
    <row r="19782" spans="1:17" hidden="1" x14ac:dyDescent="0.25">
      <c r="A19782" t="s">
        <v>77119</v>
      </c>
      <c r="B19782" t="s">
        <v>77120</v>
      </c>
      <c r="C19782" s="1" t="str">
        <f t="shared" si="2808"/>
        <v>21:0830</v>
      </c>
      <c r="D19782" s="1" t="str">
        <f t="shared" si="2809"/>
        <v>21:0230</v>
      </c>
      <c r="E19782" t="s">
        <v>77121</v>
      </c>
      <c r="F19782" t="s">
        <v>77122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12803</v>
      </c>
      <c r="N19782">
        <v>85</v>
      </c>
      <c r="O19782" t="s">
        <v>21</v>
      </c>
      <c r="P19782" t="s">
        <v>76917</v>
      </c>
      <c r="Q19782" t="s">
        <v>171</v>
      </c>
    </row>
    <row r="19783" spans="1:17" hidden="1" x14ac:dyDescent="0.25">
      <c r="A19783" t="s">
        <v>77123</v>
      </c>
      <c r="B19783" t="s">
        <v>77124</v>
      </c>
      <c r="C19783" s="1" t="str">
        <f t="shared" si="2808"/>
        <v>21:0830</v>
      </c>
      <c r="D19783" s="1" t="str">
        <f t="shared" si="2809"/>
        <v>21:0230</v>
      </c>
      <c r="E19783" t="s">
        <v>77125</v>
      </c>
      <c r="F19783" t="s">
        <v>77126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11641</v>
      </c>
      <c r="N19783">
        <v>86</v>
      </c>
      <c r="O19783" t="s">
        <v>21</v>
      </c>
      <c r="P19783" t="s">
        <v>356</v>
      </c>
      <c r="Q19783" t="s">
        <v>215</v>
      </c>
    </row>
    <row r="19784" spans="1:17" hidden="1" x14ac:dyDescent="0.25">
      <c r="A19784" t="s">
        <v>77127</v>
      </c>
      <c r="B19784" t="s">
        <v>77128</v>
      </c>
      <c r="C19784" s="1" t="str">
        <f t="shared" si="2808"/>
        <v>21:0830</v>
      </c>
      <c r="D19784" s="1" t="str">
        <f t="shared" si="2809"/>
        <v>21:0230</v>
      </c>
      <c r="E19784" t="s">
        <v>77129</v>
      </c>
      <c r="F19784" t="s">
        <v>77130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11646</v>
      </c>
      <c r="N19784">
        <v>87</v>
      </c>
      <c r="O19784" t="s">
        <v>244</v>
      </c>
      <c r="P19784" t="s">
        <v>583</v>
      </c>
      <c r="Q19784" t="s">
        <v>71</v>
      </c>
    </row>
    <row r="19785" spans="1:17" hidden="1" x14ac:dyDescent="0.25">
      <c r="A19785" t="s">
        <v>77131</v>
      </c>
      <c r="B19785" t="s">
        <v>77132</v>
      </c>
      <c r="C19785" s="1" t="str">
        <f t="shared" si="2808"/>
        <v>21:0830</v>
      </c>
      <c r="D19785" s="1" t="str">
        <f t="shared" si="2809"/>
        <v>21:0230</v>
      </c>
      <c r="E19785" t="s">
        <v>77133</v>
      </c>
      <c r="F19785" t="s">
        <v>77134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11651</v>
      </c>
      <c r="N19785">
        <v>88</v>
      </c>
      <c r="O19785" t="s">
        <v>154</v>
      </c>
      <c r="P19785" t="s">
        <v>391</v>
      </c>
      <c r="Q19785" t="s">
        <v>93</v>
      </c>
    </row>
    <row r="19786" spans="1:17" hidden="1" x14ac:dyDescent="0.25">
      <c r="A19786" t="s">
        <v>77135</v>
      </c>
      <c r="B19786" t="s">
        <v>77136</v>
      </c>
      <c r="C19786" s="1" t="str">
        <f t="shared" si="2808"/>
        <v>21:0830</v>
      </c>
      <c r="D19786" s="1" t="str">
        <f t="shared" si="2809"/>
        <v>21:0230</v>
      </c>
      <c r="E19786" t="s">
        <v>77137</v>
      </c>
      <c r="F19786" t="s">
        <v>77138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11660</v>
      </c>
      <c r="N19786">
        <v>89</v>
      </c>
      <c r="O19786" t="s">
        <v>21</v>
      </c>
      <c r="P19786" t="s">
        <v>22</v>
      </c>
      <c r="Q19786" t="s">
        <v>52</v>
      </c>
    </row>
    <row r="19787" spans="1:17" hidden="1" x14ac:dyDescent="0.25">
      <c r="A19787" t="s">
        <v>77139</v>
      </c>
      <c r="B19787" t="s">
        <v>77140</v>
      </c>
      <c r="C19787" s="1" t="str">
        <f t="shared" si="2808"/>
        <v>21:0830</v>
      </c>
      <c r="D19787" s="1" t="str">
        <f t="shared" si="2809"/>
        <v>21:0230</v>
      </c>
      <c r="E19787" t="s">
        <v>77141</v>
      </c>
      <c r="F19787" t="s">
        <v>77142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11665</v>
      </c>
      <c r="N19787">
        <v>90</v>
      </c>
      <c r="O19787" t="s">
        <v>21</v>
      </c>
      <c r="P19787" t="s">
        <v>22</v>
      </c>
      <c r="Q19787" t="s">
        <v>189</v>
      </c>
    </row>
    <row r="19788" spans="1:17" hidden="1" x14ac:dyDescent="0.25">
      <c r="A19788" t="s">
        <v>77143</v>
      </c>
      <c r="B19788" t="s">
        <v>77144</v>
      </c>
      <c r="C19788" s="1" t="str">
        <f t="shared" si="2808"/>
        <v>21:0830</v>
      </c>
      <c r="D19788" s="1" t="str">
        <f t="shared" si="2809"/>
        <v>21:0230</v>
      </c>
      <c r="E19788" t="s">
        <v>77145</v>
      </c>
      <c r="F19788" t="s">
        <v>77146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11680</v>
      </c>
      <c r="N19788">
        <v>91</v>
      </c>
      <c r="O19788" t="s">
        <v>21</v>
      </c>
      <c r="P19788" t="s">
        <v>22</v>
      </c>
      <c r="Q19788" t="s">
        <v>71</v>
      </c>
    </row>
    <row r="19789" spans="1:17" hidden="1" x14ac:dyDescent="0.25">
      <c r="A19789" t="s">
        <v>77147</v>
      </c>
      <c r="B19789" t="s">
        <v>77148</v>
      </c>
      <c r="C19789" s="1" t="str">
        <f t="shared" si="2808"/>
        <v>21:0830</v>
      </c>
      <c r="D19789" s="1" t="str">
        <f t="shared" si="2809"/>
        <v>21:0230</v>
      </c>
      <c r="E19789" t="s">
        <v>77145</v>
      </c>
      <c r="F19789" t="s">
        <v>77149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11684</v>
      </c>
      <c r="N19789">
        <v>92</v>
      </c>
      <c r="O19789" t="s">
        <v>21</v>
      </c>
      <c r="P19789" t="s">
        <v>22</v>
      </c>
      <c r="Q19789" t="s">
        <v>103</v>
      </c>
    </row>
    <row r="19790" spans="1:17" hidden="1" x14ac:dyDescent="0.25">
      <c r="A19790" t="s">
        <v>77150</v>
      </c>
      <c r="B19790" t="s">
        <v>77151</v>
      </c>
      <c r="C19790" s="1" t="str">
        <f t="shared" si="2808"/>
        <v>21:0830</v>
      </c>
      <c r="D19790" s="1" t="str">
        <f t="shared" si="2809"/>
        <v>21:0230</v>
      </c>
      <c r="E19790" t="s">
        <v>77152</v>
      </c>
      <c r="F19790" t="s">
        <v>77153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11670</v>
      </c>
      <c r="N19790">
        <v>93</v>
      </c>
      <c r="O19790" t="s">
        <v>21</v>
      </c>
      <c r="P19790" t="s">
        <v>22</v>
      </c>
      <c r="Q19790" t="s">
        <v>215</v>
      </c>
    </row>
    <row r="19791" spans="1:17" hidden="1" x14ac:dyDescent="0.25">
      <c r="A19791" t="s">
        <v>77154</v>
      </c>
      <c r="B19791" t="s">
        <v>77155</v>
      </c>
      <c r="C19791" s="1" t="str">
        <f t="shared" si="2808"/>
        <v>21:0830</v>
      </c>
      <c r="D19791" s="1" t="str">
        <f t="shared" si="2809"/>
        <v>21:0230</v>
      </c>
      <c r="E19791" t="s">
        <v>77156</v>
      </c>
      <c r="F19791" t="s">
        <v>77157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11675</v>
      </c>
      <c r="N19791">
        <v>94</v>
      </c>
      <c r="O19791" t="s">
        <v>21</v>
      </c>
      <c r="P19791" t="s">
        <v>22</v>
      </c>
      <c r="Q19791" t="s">
        <v>215</v>
      </c>
    </row>
    <row r="19792" spans="1:17" hidden="1" x14ac:dyDescent="0.25">
      <c r="A19792" t="s">
        <v>77158</v>
      </c>
      <c r="B19792" t="s">
        <v>77159</v>
      </c>
      <c r="C19792" s="1" t="str">
        <f t="shared" si="2808"/>
        <v>21:0830</v>
      </c>
      <c r="D19792" s="1" t="str">
        <f t="shared" si="2809"/>
        <v>21:0230</v>
      </c>
      <c r="E19792" t="s">
        <v>77160</v>
      </c>
      <c r="F19792" t="s">
        <v>77161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11689</v>
      </c>
      <c r="N19792">
        <v>95</v>
      </c>
      <c r="O19792" t="s">
        <v>21</v>
      </c>
      <c r="P19792" t="s">
        <v>61389</v>
      </c>
      <c r="Q19792" t="s">
        <v>52</v>
      </c>
    </row>
    <row r="19793" spans="1:17" hidden="1" x14ac:dyDescent="0.25">
      <c r="A19793" t="s">
        <v>77162</v>
      </c>
      <c r="B19793" t="s">
        <v>77163</v>
      </c>
      <c r="C19793" s="1" t="str">
        <f t="shared" si="2808"/>
        <v>21:0830</v>
      </c>
      <c r="D19793" s="1" t="str">
        <f t="shared" si="2809"/>
        <v>21:0230</v>
      </c>
      <c r="E19793" t="s">
        <v>77164</v>
      </c>
      <c r="F19793" t="s">
        <v>77165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11694</v>
      </c>
      <c r="N19793">
        <v>96</v>
      </c>
      <c r="O19793" t="s">
        <v>21</v>
      </c>
      <c r="P19793" t="s">
        <v>22</v>
      </c>
      <c r="Q19793" t="s">
        <v>215</v>
      </c>
    </row>
    <row r="19794" spans="1:17" hidden="1" x14ac:dyDescent="0.25">
      <c r="A19794" t="s">
        <v>77166</v>
      </c>
      <c r="B19794" t="s">
        <v>77167</v>
      </c>
      <c r="C19794" s="1" t="str">
        <f t="shared" si="2808"/>
        <v>21:0830</v>
      </c>
      <c r="D19794" s="1" t="str">
        <f t="shared" si="2809"/>
        <v>21:0230</v>
      </c>
      <c r="E19794" t="s">
        <v>77168</v>
      </c>
      <c r="F19794" t="s">
        <v>77169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11700</v>
      </c>
      <c r="N19794">
        <v>97</v>
      </c>
      <c r="O19794" t="s">
        <v>21</v>
      </c>
      <c r="P19794" t="s">
        <v>22</v>
      </c>
      <c r="Q19794" t="s">
        <v>215</v>
      </c>
    </row>
    <row r="19795" spans="1:17" hidden="1" x14ac:dyDescent="0.25">
      <c r="A19795" t="s">
        <v>77170</v>
      </c>
      <c r="B19795" t="s">
        <v>77171</v>
      </c>
      <c r="C19795" s="1" t="str">
        <f t="shared" si="2808"/>
        <v>21:0830</v>
      </c>
      <c r="D19795" s="1" t="str">
        <f t="shared" si="2809"/>
        <v>21:0230</v>
      </c>
      <c r="E19795" t="s">
        <v>77172</v>
      </c>
      <c r="F19795" t="s">
        <v>77173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11710</v>
      </c>
      <c r="N19795">
        <v>98</v>
      </c>
      <c r="O19795" t="s">
        <v>21</v>
      </c>
      <c r="P19795" t="s">
        <v>356</v>
      </c>
      <c r="Q19795" t="s">
        <v>52</v>
      </c>
    </row>
    <row r="19796" spans="1:17" hidden="1" x14ac:dyDescent="0.25">
      <c r="A19796" t="s">
        <v>77174</v>
      </c>
      <c r="B19796" t="s">
        <v>77175</v>
      </c>
      <c r="C19796" s="1" t="str">
        <f t="shared" si="2808"/>
        <v>21:0830</v>
      </c>
      <c r="D19796" s="1" t="str">
        <f t="shared" si="2809"/>
        <v>21:0230</v>
      </c>
      <c r="E19796" t="s">
        <v>77176</v>
      </c>
      <c r="F19796" t="s">
        <v>77177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11715</v>
      </c>
      <c r="N19796">
        <v>99</v>
      </c>
      <c r="O19796" t="s">
        <v>64</v>
      </c>
      <c r="P19796" t="s">
        <v>22</v>
      </c>
      <c r="Q19796" t="s">
        <v>215</v>
      </c>
    </row>
    <row r="19797" spans="1:17" hidden="1" x14ac:dyDescent="0.25">
      <c r="A19797" t="s">
        <v>77178</v>
      </c>
      <c r="B19797" t="s">
        <v>77179</v>
      </c>
      <c r="C19797" s="1" t="str">
        <f t="shared" si="2808"/>
        <v>21:0830</v>
      </c>
      <c r="D19797" s="1" t="str">
        <f t="shared" si="2809"/>
        <v>21:0230</v>
      </c>
      <c r="E19797" t="s">
        <v>77180</v>
      </c>
      <c r="F19797" t="s">
        <v>77181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11720</v>
      </c>
      <c r="N19797">
        <v>100</v>
      </c>
      <c r="O19797" t="s">
        <v>21</v>
      </c>
      <c r="P19797" t="s">
        <v>22</v>
      </c>
      <c r="Q19797" t="s">
        <v>52</v>
      </c>
    </row>
    <row r="19798" spans="1:17" hidden="1" x14ac:dyDescent="0.25">
      <c r="A19798" t="s">
        <v>77182</v>
      </c>
      <c r="B19798" t="s">
        <v>77183</v>
      </c>
      <c r="C19798" s="1" t="str">
        <f t="shared" si="2808"/>
        <v>21:0830</v>
      </c>
      <c r="D19798" s="1" t="str">
        <f t="shared" si="2809"/>
        <v>21:0230</v>
      </c>
      <c r="E19798" t="s">
        <v>77184</v>
      </c>
      <c r="F19798" t="s">
        <v>77185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11725</v>
      </c>
      <c r="N19798">
        <v>101</v>
      </c>
      <c r="O19798" t="s">
        <v>21</v>
      </c>
      <c r="P19798" t="s">
        <v>45</v>
      </c>
      <c r="Q19798" t="s">
        <v>1599</v>
      </c>
    </row>
    <row r="19799" spans="1:17" hidden="1" x14ac:dyDescent="0.25">
      <c r="A19799" t="s">
        <v>77186</v>
      </c>
      <c r="B19799" t="s">
        <v>77187</v>
      </c>
      <c r="C19799" s="1" t="str">
        <f t="shared" si="2808"/>
        <v>21:0830</v>
      </c>
      <c r="D19799" s="1" t="str">
        <f t="shared" si="2809"/>
        <v>21:0230</v>
      </c>
      <c r="E19799" t="s">
        <v>77188</v>
      </c>
      <c r="F19799" t="s">
        <v>77189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11730</v>
      </c>
      <c r="N19799">
        <v>102</v>
      </c>
      <c r="O19799" t="s">
        <v>21</v>
      </c>
      <c r="P19799" t="s">
        <v>76917</v>
      </c>
      <c r="Q19799" t="s">
        <v>52</v>
      </c>
    </row>
    <row r="19800" spans="1:17" hidden="1" x14ac:dyDescent="0.25">
      <c r="A19800" t="s">
        <v>77190</v>
      </c>
      <c r="B19800" t="s">
        <v>77191</v>
      </c>
      <c r="C19800" s="1" t="str">
        <f t="shared" si="2808"/>
        <v>21:0830</v>
      </c>
      <c r="D19800" s="1" t="str">
        <f t="shared" si="2809"/>
        <v>21:0230</v>
      </c>
      <c r="E19800" t="s">
        <v>77192</v>
      </c>
      <c r="F19800" t="s">
        <v>77193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12803</v>
      </c>
      <c r="N19800">
        <v>103</v>
      </c>
      <c r="O19800" t="s">
        <v>64</v>
      </c>
      <c r="P19800" t="s">
        <v>76917</v>
      </c>
      <c r="Q19800" t="s">
        <v>93</v>
      </c>
    </row>
    <row r="19801" spans="1:17" hidden="1" x14ac:dyDescent="0.25">
      <c r="A19801" t="s">
        <v>77194</v>
      </c>
      <c r="B19801" t="s">
        <v>77195</v>
      </c>
      <c r="C19801" s="1" t="str">
        <f t="shared" si="2808"/>
        <v>21:0830</v>
      </c>
      <c r="D19801" s="1" t="str">
        <f t="shared" si="2809"/>
        <v>21:0230</v>
      </c>
      <c r="E19801" t="s">
        <v>77196</v>
      </c>
      <c r="F19801" t="s">
        <v>77197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11641</v>
      </c>
      <c r="N19801">
        <v>104</v>
      </c>
      <c r="O19801" t="s">
        <v>21</v>
      </c>
      <c r="P19801" t="s">
        <v>356</v>
      </c>
      <c r="Q19801" t="s">
        <v>189</v>
      </c>
    </row>
    <row r="19802" spans="1:17" hidden="1" x14ac:dyDescent="0.25">
      <c r="A19802" t="s">
        <v>77198</v>
      </c>
      <c r="B19802" t="s">
        <v>77199</v>
      </c>
      <c r="C19802" s="1" t="str">
        <f t="shared" si="2808"/>
        <v>21:0830</v>
      </c>
      <c r="D19802" s="1" t="str">
        <f t="shared" si="2809"/>
        <v>21:0230</v>
      </c>
      <c r="E19802" t="s">
        <v>77200</v>
      </c>
      <c r="F19802" t="s">
        <v>77201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11646</v>
      </c>
      <c r="N19802">
        <v>105</v>
      </c>
      <c r="O19802" t="s">
        <v>21</v>
      </c>
      <c r="P19802" t="s">
        <v>356</v>
      </c>
      <c r="Q19802" t="s">
        <v>189</v>
      </c>
    </row>
    <row r="19803" spans="1:17" hidden="1" x14ac:dyDescent="0.25">
      <c r="A19803" t="s">
        <v>77202</v>
      </c>
      <c r="B19803" t="s">
        <v>77203</v>
      </c>
      <c r="C19803" s="1" t="str">
        <f t="shared" si="2808"/>
        <v>21:0830</v>
      </c>
      <c r="D19803" s="1" t="str">
        <f t="shared" si="2809"/>
        <v>21:0230</v>
      </c>
      <c r="E19803" t="s">
        <v>77204</v>
      </c>
      <c r="F19803" t="s">
        <v>77205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11651</v>
      </c>
      <c r="N19803">
        <v>106</v>
      </c>
      <c r="O19803" t="s">
        <v>21</v>
      </c>
      <c r="P19803" t="s">
        <v>356</v>
      </c>
      <c r="Q19803" t="s">
        <v>52</v>
      </c>
    </row>
    <row r="19804" spans="1:17" hidden="1" x14ac:dyDescent="0.25">
      <c r="A19804" t="s">
        <v>77206</v>
      </c>
      <c r="B19804" t="s">
        <v>77207</v>
      </c>
      <c r="C19804" s="1" t="str">
        <f t="shared" si="2808"/>
        <v>21:0830</v>
      </c>
      <c r="D19804" s="1" t="str">
        <f t="shared" si="2809"/>
        <v>21:0230</v>
      </c>
      <c r="E19804" t="s">
        <v>77208</v>
      </c>
      <c r="F19804" t="s">
        <v>77209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11660</v>
      </c>
      <c r="N19804">
        <v>107</v>
      </c>
      <c r="O19804" t="s">
        <v>21</v>
      </c>
      <c r="P19804" t="s">
        <v>356</v>
      </c>
      <c r="Q19804" t="s">
        <v>93</v>
      </c>
    </row>
    <row r="19805" spans="1:17" hidden="1" x14ac:dyDescent="0.25">
      <c r="A19805" t="s">
        <v>77210</v>
      </c>
      <c r="B19805" t="s">
        <v>77211</v>
      </c>
      <c r="C19805" s="1" t="str">
        <f t="shared" si="2808"/>
        <v>21:0830</v>
      </c>
      <c r="D19805" s="1" t="str">
        <f t="shared" si="2809"/>
        <v>21:0230</v>
      </c>
      <c r="E19805" t="s">
        <v>77212</v>
      </c>
      <c r="F19805" t="s">
        <v>77213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11665</v>
      </c>
      <c r="N19805">
        <v>108</v>
      </c>
      <c r="O19805" t="s">
        <v>21</v>
      </c>
      <c r="P19805" t="s">
        <v>22</v>
      </c>
      <c r="Q19805" t="s">
        <v>103</v>
      </c>
    </row>
    <row r="19806" spans="1:17" hidden="1" x14ac:dyDescent="0.25">
      <c r="A19806" t="s">
        <v>77214</v>
      </c>
      <c r="B19806" t="s">
        <v>77215</v>
      </c>
      <c r="C19806" s="1" t="str">
        <f t="shared" si="2808"/>
        <v>21:0830</v>
      </c>
      <c r="D19806" s="1" t="str">
        <f t="shared" si="2809"/>
        <v>21:0230</v>
      </c>
      <c r="E19806" t="s">
        <v>77216</v>
      </c>
      <c r="F19806" t="s">
        <v>77217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11670</v>
      </c>
      <c r="N19806">
        <v>109</v>
      </c>
      <c r="O19806" t="s">
        <v>21</v>
      </c>
      <c r="P19806" t="s">
        <v>356</v>
      </c>
      <c r="Q19806" t="s">
        <v>93</v>
      </c>
    </row>
    <row r="19807" spans="1:17" hidden="1" x14ac:dyDescent="0.25">
      <c r="A19807" t="s">
        <v>77218</v>
      </c>
      <c r="B19807" t="s">
        <v>77219</v>
      </c>
      <c r="C19807" s="1" t="str">
        <f t="shared" si="2808"/>
        <v>21:0830</v>
      </c>
      <c r="D19807" s="1" t="str">
        <f t="shared" si="2809"/>
        <v>21:0230</v>
      </c>
      <c r="E19807" t="s">
        <v>77220</v>
      </c>
      <c r="F19807" t="s">
        <v>77221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11675</v>
      </c>
      <c r="N19807">
        <v>110</v>
      </c>
      <c r="O19807" t="s">
        <v>21</v>
      </c>
      <c r="P19807" t="s">
        <v>61389</v>
      </c>
      <c r="Q19807" t="s">
        <v>189</v>
      </c>
    </row>
    <row r="19808" spans="1:17" hidden="1" x14ac:dyDescent="0.25">
      <c r="A19808" t="s">
        <v>77222</v>
      </c>
      <c r="B19808" t="s">
        <v>77223</v>
      </c>
      <c r="C19808" s="1" t="str">
        <f t="shared" si="2808"/>
        <v>21:0830</v>
      </c>
      <c r="D19808" s="1" t="str">
        <f t="shared" si="2809"/>
        <v>21:0230</v>
      </c>
      <c r="E19808" t="s">
        <v>77224</v>
      </c>
      <c r="F19808" t="s">
        <v>77225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11689</v>
      </c>
      <c r="N19808">
        <v>111</v>
      </c>
      <c r="O19808" t="s">
        <v>21</v>
      </c>
      <c r="P19808" t="s">
        <v>356</v>
      </c>
      <c r="Q19808" t="s">
        <v>215</v>
      </c>
    </row>
    <row r="19809" spans="1:17" hidden="1" x14ac:dyDescent="0.25">
      <c r="A19809" t="s">
        <v>77226</v>
      </c>
      <c r="B19809" t="s">
        <v>77227</v>
      </c>
      <c r="C19809" s="1" t="str">
        <f t="shared" si="2808"/>
        <v>21:0830</v>
      </c>
      <c r="D19809" s="1" t="str">
        <f t="shared" si="2809"/>
        <v>21:0230</v>
      </c>
      <c r="E19809" t="s">
        <v>77228</v>
      </c>
      <c r="F19809" t="s">
        <v>77229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11694</v>
      </c>
      <c r="N19809">
        <v>112</v>
      </c>
      <c r="O19809" t="s">
        <v>21</v>
      </c>
      <c r="P19809" t="s">
        <v>61389</v>
      </c>
      <c r="Q19809" t="s">
        <v>215</v>
      </c>
    </row>
    <row r="19810" spans="1:17" hidden="1" x14ac:dyDescent="0.25">
      <c r="A19810" t="s">
        <v>77230</v>
      </c>
      <c r="B19810" t="s">
        <v>77231</v>
      </c>
      <c r="C19810" s="1" t="str">
        <f t="shared" si="2808"/>
        <v>21:0830</v>
      </c>
      <c r="D19810" s="1" t="str">
        <f t="shared" si="2809"/>
        <v>21:0230</v>
      </c>
      <c r="E19810" t="s">
        <v>77232</v>
      </c>
      <c r="F19810" t="s">
        <v>77233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11680</v>
      </c>
      <c r="N19810">
        <v>113</v>
      </c>
      <c r="O19810" t="s">
        <v>21</v>
      </c>
      <c r="P19810" t="s">
        <v>356</v>
      </c>
      <c r="Q19810" t="s">
        <v>215</v>
      </c>
    </row>
    <row r="19811" spans="1:17" hidden="1" x14ac:dyDescent="0.25">
      <c r="A19811" t="s">
        <v>77234</v>
      </c>
      <c r="B19811" t="s">
        <v>77235</v>
      </c>
      <c r="C19811" s="1" t="str">
        <f t="shared" si="2808"/>
        <v>21:0830</v>
      </c>
      <c r="D19811" s="1" t="str">
        <f t="shared" si="2809"/>
        <v>21:0230</v>
      </c>
      <c r="E19811" t="s">
        <v>77232</v>
      </c>
      <c r="F19811" t="s">
        <v>77236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11684</v>
      </c>
      <c r="N19811">
        <v>114</v>
      </c>
      <c r="O19811" t="s">
        <v>21</v>
      </c>
      <c r="P19811" t="s">
        <v>356</v>
      </c>
      <c r="Q19811" t="s">
        <v>93</v>
      </c>
    </row>
    <row r="19812" spans="1:17" hidden="1" x14ac:dyDescent="0.25">
      <c r="A19812" t="s">
        <v>77237</v>
      </c>
      <c r="B19812" t="s">
        <v>77238</v>
      </c>
      <c r="C19812" s="1" t="str">
        <f t="shared" si="2808"/>
        <v>21:0830</v>
      </c>
      <c r="D19812" s="1" t="str">
        <f t="shared" si="2809"/>
        <v>21:0230</v>
      </c>
      <c r="E19812" t="s">
        <v>77239</v>
      </c>
      <c r="F19812" t="s">
        <v>77240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11700</v>
      </c>
      <c r="N19812">
        <v>115</v>
      </c>
      <c r="O19812" t="s">
        <v>21</v>
      </c>
      <c r="P19812" t="s">
        <v>61389</v>
      </c>
      <c r="Q19812" t="s">
        <v>52</v>
      </c>
    </row>
    <row r="19813" spans="1:17" hidden="1" x14ac:dyDescent="0.25">
      <c r="A19813" t="s">
        <v>77241</v>
      </c>
      <c r="B19813" t="s">
        <v>77242</v>
      </c>
      <c r="C19813" s="1" t="str">
        <f t="shared" si="2808"/>
        <v>21:0830</v>
      </c>
      <c r="D19813" s="1" t="str">
        <f t="shared" si="2809"/>
        <v>21:0230</v>
      </c>
      <c r="E19813" t="s">
        <v>77243</v>
      </c>
      <c r="F19813" t="s">
        <v>77244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11710</v>
      </c>
      <c r="N19813">
        <v>116</v>
      </c>
      <c r="O19813" t="s">
        <v>64</v>
      </c>
      <c r="P19813" t="s">
        <v>1515</v>
      </c>
      <c r="Q19813" t="s">
        <v>189</v>
      </c>
    </row>
    <row r="19814" spans="1:17" hidden="1" x14ac:dyDescent="0.25">
      <c r="A19814" t="s">
        <v>77245</v>
      </c>
      <c r="B19814" t="s">
        <v>77246</v>
      </c>
      <c r="C19814" s="1" t="str">
        <f t="shared" si="2808"/>
        <v>21:0830</v>
      </c>
      <c r="D19814" s="1" t="str">
        <f t="shared" si="2809"/>
        <v>21:0230</v>
      </c>
      <c r="E19814" t="s">
        <v>77247</v>
      </c>
      <c r="F19814" t="s">
        <v>77248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11715</v>
      </c>
      <c r="N19814">
        <v>117</v>
      </c>
      <c r="O19814" t="s">
        <v>21</v>
      </c>
      <c r="P19814" t="s">
        <v>356</v>
      </c>
      <c r="Q19814" t="s">
        <v>71</v>
      </c>
    </row>
    <row r="19815" spans="1:17" hidden="1" x14ac:dyDescent="0.25">
      <c r="A19815" t="s">
        <v>77249</v>
      </c>
      <c r="B19815" t="s">
        <v>77250</v>
      </c>
      <c r="C19815" s="1" t="str">
        <f t="shared" si="2808"/>
        <v>21:0830</v>
      </c>
      <c r="D19815" s="1" t="str">
        <f t="shared" si="2809"/>
        <v>21:0230</v>
      </c>
      <c r="E19815" t="s">
        <v>77251</v>
      </c>
      <c r="F19815" t="s">
        <v>77252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11720</v>
      </c>
      <c r="N19815">
        <v>118</v>
      </c>
      <c r="O19815" t="s">
        <v>21</v>
      </c>
      <c r="P19815" t="s">
        <v>356</v>
      </c>
      <c r="Q19815" t="s">
        <v>93</v>
      </c>
    </row>
    <row r="19816" spans="1:17" hidden="1" x14ac:dyDescent="0.25">
      <c r="A19816" t="s">
        <v>77253</v>
      </c>
      <c r="B19816" t="s">
        <v>77254</v>
      </c>
      <c r="C19816" s="1" t="str">
        <f t="shared" si="2808"/>
        <v>21:0830</v>
      </c>
      <c r="D19816" s="1" t="str">
        <f t="shared" si="2809"/>
        <v>21:0230</v>
      </c>
      <c r="E19816" t="s">
        <v>77255</v>
      </c>
      <c r="F19816" t="s">
        <v>77256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11725</v>
      </c>
      <c r="N19816">
        <v>119</v>
      </c>
      <c r="O19816" t="s">
        <v>158</v>
      </c>
      <c r="P19816" t="s">
        <v>397</v>
      </c>
      <c r="Q19816" t="s">
        <v>71</v>
      </c>
    </row>
    <row r="19817" spans="1:17" hidden="1" x14ac:dyDescent="0.25">
      <c r="A19817" t="s">
        <v>77257</v>
      </c>
      <c r="B19817" t="s">
        <v>77258</v>
      </c>
      <c r="C19817" s="1" t="str">
        <f t="shared" si="2808"/>
        <v>21:0830</v>
      </c>
      <c r="D19817" s="1" t="str">
        <f t="shared" si="2809"/>
        <v>21:0230</v>
      </c>
      <c r="E19817" t="s">
        <v>77259</v>
      </c>
      <c r="F19817" t="s">
        <v>77260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11730</v>
      </c>
      <c r="N19817">
        <v>120</v>
      </c>
      <c r="O19817" t="s">
        <v>21</v>
      </c>
      <c r="P19817" t="s">
        <v>13593</v>
      </c>
      <c r="Q19817" t="s">
        <v>215</v>
      </c>
    </row>
    <row r="19818" spans="1:17" hidden="1" x14ac:dyDescent="0.25">
      <c r="A19818" t="s">
        <v>77261</v>
      </c>
      <c r="B19818" t="s">
        <v>77262</v>
      </c>
      <c r="C19818" s="1" t="str">
        <f t="shared" si="2808"/>
        <v>21:0830</v>
      </c>
      <c r="D19818" s="1" t="str">
        <f t="shared" si="2809"/>
        <v>21:0230</v>
      </c>
      <c r="E19818" t="s">
        <v>77263</v>
      </c>
      <c r="F19818" t="s">
        <v>77264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12803</v>
      </c>
      <c r="N19818">
        <v>121</v>
      </c>
      <c r="O19818" t="s">
        <v>21</v>
      </c>
      <c r="P19818" t="s">
        <v>583</v>
      </c>
      <c r="Q19818" t="s">
        <v>103</v>
      </c>
    </row>
    <row r="19819" spans="1:17" hidden="1" x14ac:dyDescent="0.25">
      <c r="A19819" t="s">
        <v>77265</v>
      </c>
      <c r="B19819" t="s">
        <v>77266</v>
      </c>
      <c r="C19819" s="1" t="str">
        <f t="shared" si="2808"/>
        <v>21:0830</v>
      </c>
      <c r="D19819" s="1" t="str">
        <f t="shared" si="2809"/>
        <v>21:0230</v>
      </c>
      <c r="E19819" t="s">
        <v>77267</v>
      </c>
      <c r="F19819" t="s">
        <v>77268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11641</v>
      </c>
      <c r="N19819">
        <v>122</v>
      </c>
      <c r="O19819" t="s">
        <v>21</v>
      </c>
      <c r="P19819" t="s">
        <v>76884</v>
      </c>
      <c r="Q19819" t="s">
        <v>29</v>
      </c>
    </row>
    <row r="19820" spans="1:17" hidden="1" x14ac:dyDescent="0.25">
      <c r="A19820" t="s">
        <v>77269</v>
      </c>
      <c r="B19820" t="s">
        <v>77270</v>
      </c>
      <c r="C19820" s="1" t="str">
        <f t="shared" si="2808"/>
        <v>21:0830</v>
      </c>
      <c r="D19820" s="1" t="str">
        <f t="shared" si="2809"/>
        <v>21:0230</v>
      </c>
      <c r="E19820" t="s">
        <v>77271</v>
      </c>
      <c r="F19820" t="s">
        <v>77272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11646</v>
      </c>
      <c r="N19820">
        <v>123</v>
      </c>
      <c r="O19820" t="s">
        <v>21</v>
      </c>
      <c r="P19820" t="s">
        <v>583</v>
      </c>
      <c r="Q19820" t="s">
        <v>46</v>
      </c>
    </row>
    <row r="19821" spans="1:17" hidden="1" x14ac:dyDescent="0.25">
      <c r="A19821" t="s">
        <v>77273</v>
      </c>
      <c r="B19821" t="s">
        <v>77274</v>
      </c>
      <c r="C19821" s="1" t="str">
        <f t="shared" si="2808"/>
        <v>21:0830</v>
      </c>
      <c r="D19821" s="1" t="str">
        <f t="shared" si="2809"/>
        <v>21:0230</v>
      </c>
      <c r="E19821" t="s">
        <v>77275</v>
      </c>
      <c r="F19821" t="s">
        <v>77276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11651</v>
      </c>
      <c r="N19821">
        <v>124</v>
      </c>
      <c r="O19821" t="s">
        <v>21</v>
      </c>
      <c r="P19821" t="s">
        <v>13593</v>
      </c>
      <c r="Q19821" t="s">
        <v>71</v>
      </c>
    </row>
    <row r="19822" spans="1:17" hidden="1" x14ac:dyDescent="0.25">
      <c r="A19822" t="s">
        <v>77277</v>
      </c>
      <c r="B19822" t="s">
        <v>77278</v>
      </c>
      <c r="C19822" s="1" t="str">
        <f t="shared" si="2808"/>
        <v>21:0830</v>
      </c>
      <c r="D19822" s="1" t="str">
        <f t="shared" si="2809"/>
        <v>21:0230</v>
      </c>
      <c r="E19822" t="s">
        <v>77279</v>
      </c>
      <c r="F19822" t="s">
        <v>77280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11660</v>
      </c>
      <c r="N19822">
        <v>125</v>
      </c>
      <c r="O19822" t="s">
        <v>113</v>
      </c>
      <c r="P19822" t="s">
        <v>1515</v>
      </c>
      <c r="Q19822" t="s">
        <v>46</v>
      </c>
    </row>
    <row r="19823" spans="1:17" hidden="1" x14ac:dyDescent="0.25">
      <c r="A19823" t="s">
        <v>77281</v>
      </c>
      <c r="B19823" t="s">
        <v>77282</v>
      </c>
      <c r="C19823" s="1" t="str">
        <f t="shared" si="2808"/>
        <v>21:0830</v>
      </c>
      <c r="D19823" s="1" t="str">
        <f t="shared" si="2809"/>
        <v>21:0230</v>
      </c>
      <c r="E19823" t="s">
        <v>77283</v>
      </c>
      <c r="F19823" t="s">
        <v>77284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11665</v>
      </c>
      <c r="N19823">
        <v>126</v>
      </c>
      <c r="O19823" t="s">
        <v>21</v>
      </c>
      <c r="P19823" t="s">
        <v>14078</v>
      </c>
      <c r="Q19823" t="s">
        <v>52</v>
      </c>
    </row>
    <row r="19824" spans="1:17" hidden="1" x14ac:dyDescent="0.25">
      <c r="A19824" t="s">
        <v>77285</v>
      </c>
      <c r="B19824" t="s">
        <v>77286</v>
      </c>
      <c r="C19824" s="1" t="str">
        <f t="shared" si="2808"/>
        <v>21:0830</v>
      </c>
      <c r="D19824" s="1" t="str">
        <f t="shared" si="2809"/>
        <v>21:0230</v>
      </c>
      <c r="E19824" t="s">
        <v>77287</v>
      </c>
      <c r="F19824" t="s">
        <v>77288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11670</v>
      </c>
      <c r="N19824">
        <v>127</v>
      </c>
      <c r="O19824" t="s">
        <v>76</v>
      </c>
      <c r="P19824" t="s">
        <v>2943</v>
      </c>
      <c r="Q19824" t="s">
        <v>71</v>
      </c>
    </row>
    <row r="19825" spans="1:17" hidden="1" x14ac:dyDescent="0.25">
      <c r="A19825" t="s">
        <v>77289</v>
      </c>
      <c r="B19825" t="s">
        <v>77290</v>
      </c>
      <c r="C19825" s="1" t="str">
        <f t="shared" si="2808"/>
        <v>21:0830</v>
      </c>
      <c r="D19825" s="1" t="str">
        <f t="shared" si="2809"/>
        <v>21:0230</v>
      </c>
      <c r="E19825" t="s">
        <v>77291</v>
      </c>
      <c r="F19825" t="s">
        <v>77292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11675</v>
      </c>
      <c r="N19825">
        <v>128</v>
      </c>
      <c r="O19825" t="s">
        <v>21</v>
      </c>
      <c r="P19825" t="s">
        <v>397</v>
      </c>
      <c r="Q19825" t="s">
        <v>93</v>
      </c>
    </row>
    <row r="19826" spans="1:17" hidden="1" x14ac:dyDescent="0.25">
      <c r="A19826" t="s">
        <v>77293</v>
      </c>
      <c r="B19826" t="s">
        <v>77294</v>
      </c>
      <c r="C19826" s="1" t="str">
        <f t="shared" ref="C19826:C19889" si="2812">HYPERLINK("http://geochem.nrcan.gc.ca/cdogs/content/bdl/bdl210830_e.htm", "21:0830")</f>
        <v>21:0830</v>
      </c>
      <c r="D19826" s="1" t="str">
        <f t="shared" ref="D19826:D19889" si="2813">HYPERLINK("http://geochem.nrcan.gc.ca/cdogs/content/svy/svy210230_e.htm", "21:0230")</f>
        <v>21:0230</v>
      </c>
      <c r="E19826" t="s">
        <v>77295</v>
      </c>
      <c r="F19826" t="s">
        <v>77296</v>
      </c>
      <c r="H19826">
        <v>46.967702699999997</v>
      </c>
      <c r="I19826">
        <v>-66.489960600000003</v>
      </c>
      <c r="J19826" s="1" t="str">
        <f t="shared" ref="J19826:J19889" si="2814">HYPERLINK("http://geochem.nrcan.gc.ca/cdogs/content/kwd/kwd020018_e.htm",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11689</v>
      </c>
      <c r="N19826">
        <v>129</v>
      </c>
      <c r="O19826" t="s">
        <v>21</v>
      </c>
      <c r="P19826" t="s">
        <v>13972</v>
      </c>
      <c r="Q19826" t="s">
        <v>189</v>
      </c>
    </row>
    <row r="19827" spans="1:17" hidden="1" x14ac:dyDescent="0.25">
      <c r="A19827" t="s">
        <v>77297</v>
      </c>
      <c r="B19827" t="s">
        <v>77298</v>
      </c>
      <c r="C19827" s="1" t="str">
        <f t="shared" si="2812"/>
        <v>21:0830</v>
      </c>
      <c r="D19827" s="1" t="str">
        <f t="shared" si="2813"/>
        <v>21:0230</v>
      </c>
      <c r="E19827" t="s">
        <v>77299</v>
      </c>
      <c r="F19827" t="s">
        <v>77300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11694</v>
      </c>
      <c r="N19827">
        <v>130</v>
      </c>
      <c r="O19827" t="s">
        <v>21</v>
      </c>
      <c r="P19827" t="s">
        <v>1515</v>
      </c>
      <c r="Q19827" t="s">
        <v>189</v>
      </c>
    </row>
    <row r="19828" spans="1:17" hidden="1" x14ac:dyDescent="0.25">
      <c r="A19828" t="s">
        <v>77301</v>
      </c>
      <c r="B19828" t="s">
        <v>77302</v>
      </c>
      <c r="C19828" s="1" t="str">
        <f t="shared" si="2812"/>
        <v>21:0830</v>
      </c>
      <c r="D19828" s="1" t="str">
        <f t="shared" si="2813"/>
        <v>21:0230</v>
      </c>
      <c r="E19828" t="s">
        <v>77303</v>
      </c>
      <c r="F19828" t="s">
        <v>77304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11680</v>
      </c>
      <c r="N19828">
        <v>131</v>
      </c>
      <c r="O19828" t="s">
        <v>21</v>
      </c>
      <c r="P19828" t="s">
        <v>77305</v>
      </c>
      <c r="Q19828" t="s">
        <v>215</v>
      </c>
    </row>
    <row r="19829" spans="1:17" hidden="1" x14ac:dyDescent="0.25">
      <c r="A19829" t="s">
        <v>77306</v>
      </c>
      <c r="B19829" t="s">
        <v>77307</v>
      </c>
      <c r="C19829" s="1" t="str">
        <f t="shared" si="2812"/>
        <v>21:0830</v>
      </c>
      <c r="D19829" s="1" t="str">
        <f t="shared" si="2813"/>
        <v>21:0230</v>
      </c>
      <c r="E19829" t="s">
        <v>77303</v>
      </c>
      <c r="F19829" t="s">
        <v>77308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11684</v>
      </c>
      <c r="N19829">
        <v>132</v>
      </c>
      <c r="O19829" t="s">
        <v>21</v>
      </c>
      <c r="P19829" t="s">
        <v>77305</v>
      </c>
      <c r="Q19829" t="s">
        <v>52</v>
      </c>
    </row>
    <row r="19830" spans="1:17" hidden="1" x14ac:dyDescent="0.25">
      <c r="A19830" t="s">
        <v>77309</v>
      </c>
      <c r="B19830" t="s">
        <v>77310</v>
      </c>
      <c r="C19830" s="1" t="str">
        <f t="shared" si="2812"/>
        <v>21:0830</v>
      </c>
      <c r="D19830" s="1" t="str">
        <f t="shared" si="2813"/>
        <v>21:0230</v>
      </c>
      <c r="E19830" t="s">
        <v>77311</v>
      </c>
      <c r="F19830" t="s">
        <v>77312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11700</v>
      </c>
      <c r="N19830">
        <v>133</v>
      </c>
      <c r="O19830" t="s">
        <v>21</v>
      </c>
      <c r="P19830" t="s">
        <v>1631</v>
      </c>
      <c r="Q19830" t="s">
        <v>93</v>
      </c>
    </row>
    <row r="19831" spans="1:17" hidden="1" x14ac:dyDescent="0.25">
      <c r="A19831" t="s">
        <v>77313</v>
      </c>
      <c r="B19831" t="s">
        <v>77314</v>
      </c>
      <c r="C19831" s="1" t="str">
        <f t="shared" si="2812"/>
        <v>21:0830</v>
      </c>
      <c r="D19831" s="1" t="str">
        <f t="shared" si="2813"/>
        <v>21:0230</v>
      </c>
      <c r="E19831" t="s">
        <v>77315</v>
      </c>
      <c r="F19831" t="s">
        <v>77316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11710</v>
      </c>
      <c r="N19831">
        <v>134</v>
      </c>
      <c r="O19831" t="s">
        <v>21</v>
      </c>
      <c r="P19831" t="s">
        <v>77305</v>
      </c>
      <c r="Q19831" t="s">
        <v>93</v>
      </c>
    </row>
    <row r="19832" spans="1:17" hidden="1" x14ac:dyDescent="0.25">
      <c r="A19832" t="s">
        <v>77317</v>
      </c>
      <c r="B19832" t="s">
        <v>77318</v>
      </c>
      <c r="C19832" s="1" t="str">
        <f t="shared" si="2812"/>
        <v>21:0830</v>
      </c>
      <c r="D19832" s="1" t="str">
        <f t="shared" si="2813"/>
        <v>21:0230</v>
      </c>
      <c r="E19832" t="s">
        <v>77319</v>
      </c>
      <c r="F19832" t="s">
        <v>77320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11715</v>
      </c>
      <c r="N19832">
        <v>135</v>
      </c>
      <c r="O19832" t="s">
        <v>21</v>
      </c>
      <c r="P19832" t="s">
        <v>2943</v>
      </c>
      <c r="Q19832" t="s">
        <v>71</v>
      </c>
    </row>
    <row r="19833" spans="1:17" hidden="1" x14ac:dyDescent="0.25">
      <c r="A19833" t="s">
        <v>77321</v>
      </c>
      <c r="B19833" t="s">
        <v>77322</v>
      </c>
      <c r="C19833" s="1" t="str">
        <f t="shared" si="2812"/>
        <v>21:0830</v>
      </c>
      <c r="D19833" s="1" t="str">
        <f t="shared" si="2813"/>
        <v>21:0230</v>
      </c>
      <c r="E19833" t="s">
        <v>77323</v>
      </c>
      <c r="F19833" t="s">
        <v>77324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HYPERLINK("http://geochem.nrcan.gc.ca/cdogs/content/kwd/kwd080007_e.htm", "Untreated Water")</f>
        <v>Untreated Water</v>
      </c>
      <c r="L19833">
        <v>8</v>
      </c>
      <c r="M19833" t="s">
        <v>11720</v>
      </c>
      <c r="N19833">
        <v>136</v>
      </c>
      <c r="O19833" t="s">
        <v>113</v>
      </c>
      <c r="P19833" t="s">
        <v>2212</v>
      </c>
      <c r="Q19833" t="s">
        <v>149</v>
      </c>
    </row>
    <row r="19834" spans="1:17" hidden="1" x14ac:dyDescent="0.25">
      <c r="A19834" t="s">
        <v>77325</v>
      </c>
      <c r="B19834" t="s">
        <v>77326</v>
      </c>
      <c r="C19834" s="1" t="str">
        <f t="shared" si="2812"/>
        <v>21:0830</v>
      </c>
      <c r="D19834" s="1" t="str">
        <f t="shared" si="2813"/>
        <v>21:0230</v>
      </c>
      <c r="E19834" t="s">
        <v>77327</v>
      </c>
      <c r="F19834" t="s">
        <v>77328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11725</v>
      </c>
      <c r="N19834">
        <v>137</v>
      </c>
      <c r="O19834" t="s">
        <v>21</v>
      </c>
      <c r="P19834" t="s">
        <v>1631</v>
      </c>
      <c r="Q19834" t="s">
        <v>71</v>
      </c>
    </row>
    <row r="19835" spans="1:17" hidden="1" x14ac:dyDescent="0.25">
      <c r="A19835" t="s">
        <v>77329</v>
      </c>
      <c r="B19835" t="s">
        <v>77330</v>
      </c>
      <c r="C19835" s="1" t="str">
        <f t="shared" si="2812"/>
        <v>21:0830</v>
      </c>
      <c r="D19835" s="1" t="str">
        <f t="shared" si="2813"/>
        <v>21:0230</v>
      </c>
      <c r="E19835" t="s">
        <v>77331</v>
      </c>
      <c r="F19835" t="s">
        <v>77332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11730</v>
      </c>
      <c r="N19835">
        <v>138</v>
      </c>
      <c r="O19835" t="s">
        <v>21</v>
      </c>
      <c r="P19835" t="s">
        <v>22</v>
      </c>
      <c r="Q19835" t="s">
        <v>189</v>
      </c>
    </row>
    <row r="19836" spans="1:17" hidden="1" x14ac:dyDescent="0.25">
      <c r="A19836" t="s">
        <v>77333</v>
      </c>
      <c r="B19836" t="s">
        <v>77334</v>
      </c>
      <c r="C19836" s="1" t="str">
        <f t="shared" si="2812"/>
        <v>21:0830</v>
      </c>
      <c r="D19836" s="1" t="str">
        <f t="shared" si="2813"/>
        <v>21:0230</v>
      </c>
      <c r="E19836" t="s">
        <v>77335</v>
      </c>
      <c r="F19836" t="s">
        <v>77336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12803</v>
      </c>
      <c r="N19836">
        <v>139</v>
      </c>
      <c r="O19836" t="s">
        <v>21</v>
      </c>
      <c r="P19836" t="s">
        <v>22</v>
      </c>
      <c r="Q19836" t="s">
        <v>46</v>
      </c>
    </row>
    <row r="19837" spans="1:17" hidden="1" x14ac:dyDescent="0.25">
      <c r="A19837" t="s">
        <v>77337</v>
      </c>
      <c r="B19837" t="s">
        <v>77338</v>
      </c>
      <c r="C19837" s="1" t="str">
        <f t="shared" si="2812"/>
        <v>21:0830</v>
      </c>
      <c r="D19837" s="1" t="str">
        <f t="shared" si="2813"/>
        <v>21:0230</v>
      </c>
      <c r="E19837" t="s">
        <v>77339</v>
      </c>
      <c r="F19837" t="s">
        <v>77340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11680</v>
      </c>
      <c r="N19837">
        <v>140</v>
      </c>
      <c r="O19837" t="s">
        <v>21</v>
      </c>
      <c r="P19837" t="s">
        <v>22</v>
      </c>
      <c r="Q19837" t="s">
        <v>46</v>
      </c>
    </row>
    <row r="19838" spans="1:17" hidden="1" x14ac:dyDescent="0.25">
      <c r="A19838" t="s">
        <v>77341</v>
      </c>
      <c r="B19838" t="s">
        <v>77342</v>
      </c>
      <c r="C19838" s="1" t="str">
        <f t="shared" si="2812"/>
        <v>21:0830</v>
      </c>
      <c r="D19838" s="1" t="str">
        <f t="shared" si="2813"/>
        <v>21:0230</v>
      </c>
      <c r="E19838" t="s">
        <v>77339</v>
      </c>
      <c r="F19838" t="s">
        <v>77343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11684</v>
      </c>
      <c r="N19838">
        <v>141</v>
      </c>
      <c r="O19838" t="s">
        <v>21</v>
      </c>
      <c r="P19838" t="s">
        <v>583</v>
      </c>
      <c r="Q19838" t="s">
        <v>46</v>
      </c>
    </row>
    <row r="19839" spans="1:17" hidden="1" x14ac:dyDescent="0.25">
      <c r="A19839" t="s">
        <v>77344</v>
      </c>
      <c r="B19839" t="s">
        <v>77345</v>
      </c>
      <c r="C19839" s="1" t="str">
        <f t="shared" si="2812"/>
        <v>21:0830</v>
      </c>
      <c r="D19839" s="1" t="str">
        <f t="shared" si="2813"/>
        <v>21:0230</v>
      </c>
      <c r="E19839" t="s">
        <v>77346</v>
      </c>
      <c r="F19839" t="s">
        <v>77347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11641</v>
      </c>
      <c r="N19839">
        <v>142</v>
      </c>
      <c r="O19839" t="s">
        <v>21</v>
      </c>
      <c r="P19839" t="s">
        <v>583</v>
      </c>
      <c r="Q19839" t="s">
        <v>46</v>
      </c>
    </row>
    <row r="19840" spans="1:17" hidden="1" x14ac:dyDescent="0.25">
      <c r="A19840" t="s">
        <v>77348</v>
      </c>
      <c r="B19840" t="s">
        <v>77349</v>
      </c>
      <c r="C19840" s="1" t="str">
        <f t="shared" si="2812"/>
        <v>21:0830</v>
      </c>
      <c r="D19840" s="1" t="str">
        <f t="shared" si="2813"/>
        <v>21:0230</v>
      </c>
      <c r="E19840" t="s">
        <v>77350</v>
      </c>
      <c r="F19840" t="s">
        <v>77351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11646</v>
      </c>
      <c r="N19840">
        <v>143</v>
      </c>
      <c r="O19840" t="s">
        <v>21</v>
      </c>
      <c r="P19840" t="s">
        <v>356</v>
      </c>
      <c r="Q19840" t="s">
        <v>215</v>
      </c>
    </row>
    <row r="19841" spans="1:17" hidden="1" x14ac:dyDescent="0.25">
      <c r="A19841" t="s">
        <v>77352</v>
      </c>
      <c r="B19841" t="s">
        <v>77353</v>
      </c>
      <c r="C19841" s="1" t="str">
        <f t="shared" si="2812"/>
        <v>21:0830</v>
      </c>
      <c r="D19841" s="1" t="str">
        <f t="shared" si="2813"/>
        <v>21:0230</v>
      </c>
      <c r="E19841" t="s">
        <v>77354</v>
      </c>
      <c r="F19841" t="s">
        <v>77355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11651</v>
      </c>
      <c r="N19841">
        <v>144</v>
      </c>
      <c r="O19841" t="s">
        <v>21</v>
      </c>
      <c r="P19841" t="s">
        <v>397</v>
      </c>
      <c r="Q19841" t="s">
        <v>46</v>
      </c>
    </row>
    <row r="19842" spans="1:17" hidden="1" x14ac:dyDescent="0.25">
      <c r="A19842" t="s">
        <v>77356</v>
      </c>
      <c r="B19842" t="s">
        <v>77357</v>
      </c>
      <c r="C19842" s="1" t="str">
        <f t="shared" si="2812"/>
        <v>21:0830</v>
      </c>
      <c r="D19842" s="1" t="str">
        <f t="shared" si="2813"/>
        <v>21:0230</v>
      </c>
      <c r="E19842" t="s">
        <v>77358</v>
      </c>
      <c r="F19842" t="s">
        <v>77359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11660</v>
      </c>
      <c r="N19842">
        <v>145</v>
      </c>
      <c r="O19842" t="s">
        <v>21</v>
      </c>
      <c r="P19842" t="s">
        <v>2212</v>
      </c>
      <c r="Q19842" t="s">
        <v>93</v>
      </c>
    </row>
    <row r="19843" spans="1:17" hidden="1" x14ac:dyDescent="0.25">
      <c r="A19843" t="s">
        <v>77360</v>
      </c>
      <c r="B19843" t="s">
        <v>77361</v>
      </c>
      <c r="C19843" s="1" t="str">
        <f t="shared" si="2812"/>
        <v>21:0830</v>
      </c>
      <c r="D19843" s="1" t="str">
        <f t="shared" si="2813"/>
        <v>21:0230</v>
      </c>
      <c r="E19843" t="s">
        <v>77362</v>
      </c>
      <c r="F19843" t="s">
        <v>77363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11665</v>
      </c>
      <c r="N19843">
        <v>146</v>
      </c>
      <c r="O19843" t="s">
        <v>21</v>
      </c>
      <c r="P19843" t="s">
        <v>397</v>
      </c>
      <c r="Q19843" t="s">
        <v>149</v>
      </c>
    </row>
    <row r="19844" spans="1:17" hidden="1" x14ac:dyDescent="0.25">
      <c r="A19844" t="s">
        <v>77364</v>
      </c>
      <c r="B19844" t="s">
        <v>77365</v>
      </c>
      <c r="C19844" s="1" t="str">
        <f t="shared" si="2812"/>
        <v>21:0830</v>
      </c>
      <c r="D19844" s="1" t="str">
        <f t="shared" si="2813"/>
        <v>21:0230</v>
      </c>
      <c r="E19844" t="s">
        <v>77366</v>
      </c>
      <c r="F19844" t="s">
        <v>77367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11670</v>
      </c>
      <c r="N19844">
        <v>147</v>
      </c>
      <c r="O19844" t="s">
        <v>21</v>
      </c>
      <c r="P19844" t="s">
        <v>397</v>
      </c>
      <c r="Q19844" t="s">
        <v>52</v>
      </c>
    </row>
    <row r="19845" spans="1:17" hidden="1" x14ac:dyDescent="0.25">
      <c r="A19845" t="s">
        <v>77368</v>
      </c>
      <c r="B19845" t="s">
        <v>77369</v>
      </c>
      <c r="C19845" s="1" t="str">
        <f t="shared" si="2812"/>
        <v>21:0830</v>
      </c>
      <c r="D19845" s="1" t="str">
        <f t="shared" si="2813"/>
        <v>21:0230</v>
      </c>
      <c r="E19845" t="s">
        <v>77370</v>
      </c>
      <c r="F19845" t="s">
        <v>77371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11675</v>
      </c>
      <c r="N19845">
        <v>148</v>
      </c>
      <c r="O19845" t="s">
        <v>21</v>
      </c>
      <c r="P19845" t="s">
        <v>397</v>
      </c>
      <c r="Q19845" t="s">
        <v>52</v>
      </c>
    </row>
    <row r="19846" spans="1:17" hidden="1" x14ac:dyDescent="0.25">
      <c r="A19846" t="s">
        <v>77372</v>
      </c>
      <c r="B19846" t="s">
        <v>77373</v>
      </c>
      <c r="C19846" s="1" t="str">
        <f t="shared" si="2812"/>
        <v>21:0830</v>
      </c>
      <c r="D19846" s="1" t="str">
        <f t="shared" si="2813"/>
        <v>21:0230</v>
      </c>
      <c r="E19846" t="s">
        <v>77374</v>
      </c>
      <c r="F19846" t="s">
        <v>77375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11689</v>
      </c>
      <c r="N19846">
        <v>149</v>
      </c>
      <c r="O19846" t="s">
        <v>21</v>
      </c>
      <c r="P19846" t="s">
        <v>2943</v>
      </c>
      <c r="Q19846" t="s">
        <v>88</v>
      </c>
    </row>
    <row r="19847" spans="1:17" hidden="1" x14ac:dyDescent="0.25">
      <c r="A19847" t="s">
        <v>77376</v>
      </c>
      <c r="B19847" t="s">
        <v>77377</v>
      </c>
      <c r="C19847" s="1" t="str">
        <f t="shared" si="2812"/>
        <v>21:0830</v>
      </c>
      <c r="D19847" s="1" t="str">
        <f t="shared" si="2813"/>
        <v>21:0230</v>
      </c>
      <c r="E19847" t="s">
        <v>77378</v>
      </c>
      <c r="F19847" t="s">
        <v>77379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11694</v>
      </c>
      <c r="N19847">
        <v>150</v>
      </c>
      <c r="O19847" t="s">
        <v>21</v>
      </c>
      <c r="P19847" t="s">
        <v>391</v>
      </c>
      <c r="Q19847" t="s">
        <v>52</v>
      </c>
    </row>
    <row r="19848" spans="1:17" hidden="1" x14ac:dyDescent="0.25">
      <c r="A19848" t="s">
        <v>77380</v>
      </c>
      <c r="B19848" t="s">
        <v>77381</v>
      </c>
      <c r="C19848" s="1" t="str">
        <f t="shared" si="2812"/>
        <v>21:0830</v>
      </c>
      <c r="D19848" s="1" t="str">
        <f t="shared" si="2813"/>
        <v>21:0230</v>
      </c>
      <c r="E19848" t="s">
        <v>77382</v>
      </c>
      <c r="F19848" t="s">
        <v>77383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11700</v>
      </c>
      <c r="N19848">
        <v>151</v>
      </c>
      <c r="O19848" t="s">
        <v>21</v>
      </c>
      <c r="P19848" t="s">
        <v>397</v>
      </c>
      <c r="Q19848" t="s">
        <v>52</v>
      </c>
    </row>
    <row r="19849" spans="1:17" hidden="1" x14ac:dyDescent="0.25">
      <c r="A19849" t="s">
        <v>77384</v>
      </c>
      <c r="B19849" t="s">
        <v>77385</v>
      </c>
      <c r="C19849" s="1" t="str">
        <f t="shared" si="2812"/>
        <v>21:0830</v>
      </c>
      <c r="D19849" s="1" t="str">
        <f t="shared" si="2813"/>
        <v>21:0230</v>
      </c>
      <c r="E19849" t="s">
        <v>77386</v>
      </c>
      <c r="F19849" t="s">
        <v>77387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11710</v>
      </c>
      <c r="N19849">
        <v>152</v>
      </c>
      <c r="O19849" t="s">
        <v>551</v>
      </c>
      <c r="P19849" t="s">
        <v>2212</v>
      </c>
      <c r="Q19849" t="s">
        <v>93</v>
      </c>
    </row>
    <row r="19850" spans="1:17" hidden="1" x14ac:dyDescent="0.25">
      <c r="A19850" t="s">
        <v>77388</v>
      </c>
      <c r="B19850" t="s">
        <v>77389</v>
      </c>
      <c r="C19850" s="1" t="str">
        <f t="shared" si="2812"/>
        <v>21:0830</v>
      </c>
      <c r="D19850" s="1" t="str">
        <f t="shared" si="2813"/>
        <v>21:0230</v>
      </c>
      <c r="E19850" t="s">
        <v>77390</v>
      </c>
      <c r="F19850" t="s">
        <v>77391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11715</v>
      </c>
      <c r="N19850">
        <v>153</v>
      </c>
      <c r="O19850" t="s">
        <v>551</v>
      </c>
      <c r="P19850" t="s">
        <v>2943</v>
      </c>
      <c r="Q19850" t="s">
        <v>93</v>
      </c>
    </row>
    <row r="19851" spans="1:17" hidden="1" x14ac:dyDescent="0.25">
      <c r="A19851" t="s">
        <v>77392</v>
      </c>
      <c r="B19851" t="s">
        <v>77393</v>
      </c>
      <c r="C19851" s="1" t="str">
        <f t="shared" si="2812"/>
        <v>21:0830</v>
      </c>
      <c r="D19851" s="1" t="str">
        <f t="shared" si="2813"/>
        <v>21:0230</v>
      </c>
      <c r="E19851" t="s">
        <v>77394</v>
      </c>
      <c r="F19851" t="s">
        <v>77395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11720</v>
      </c>
      <c r="N19851">
        <v>154</v>
      </c>
      <c r="O19851" t="s">
        <v>21</v>
      </c>
      <c r="P19851" t="s">
        <v>391</v>
      </c>
      <c r="Q19851" t="s">
        <v>93</v>
      </c>
    </row>
    <row r="19852" spans="1:17" hidden="1" x14ac:dyDescent="0.25">
      <c r="A19852" t="s">
        <v>77396</v>
      </c>
      <c r="B19852" t="s">
        <v>77397</v>
      </c>
      <c r="C19852" s="1" t="str">
        <f t="shared" si="2812"/>
        <v>21:0830</v>
      </c>
      <c r="D19852" s="1" t="str">
        <f t="shared" si="2813"/>
        <v>21:0230</v>
      </c>
      <c r="E19852" t="s">
        <v>77398</v>
      </c>
      <c r="F19852" t="s">
        <v>77399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11725</v>
      </c>
      <c r="N19852">
        <v>155</v>
      </c>
      <c r="O19852" t="s">
        <v>101</v>
      </c>
      <c r="P19852" t="s">
        <v>2943</v>
      </c>
      <c r="Q19852" t="s">
        <v>93</v>
      </c>
    </row>
    <row r="19853" spans="1:17" hidden="1" x14ac:dyDescent="0.25">
      <c r="A19853" t="s">
        <v>77400</v>
      </c>
      <c r="B19853" t="s">
        <v>77401</v>
      </c>
      <c r="C19853" s="1" t="str">
        <f t="shared" si="2812"/>
        <v>21:0830</v>
      </c>
      <c r="D19853" s="1" t="str">
        <f t="shared" si="2813"/>
        <v>21:0230</v>
      </c>
      <c r="E19853" t="s">
        <v>77402</v>
      </c>
      <c r="F19853" t="s">
        <v>77403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11730</v>
      </c>
      <c r="N19853">
        <v>156</v>
      </c>
      <c r="O19853" t="s">
        <v>21</v>
      </c>
      <c r="P19853" t="s">
        <v>1515</v>
      </c>
      <c r="Q19853" t="s">
        <v>71</v>
      </c>
    </row>
    <row r="19854" spans="1:17" hidden="1" x14ac:dyDescent="0.25">
      <c r="A19854" t="s">
        <v>77404</v>
      </c>
      <c r="B19854" t="s">
        <v>77405</v>
      </c>
      <c r="C19854" s="1" t="str">
        <f t="shared" si="2812"/>
        <v>21:0830</v>
      </c>
      <c r="D19854" s="1" t="str">
        <f t="shared" si="2813"/>
        <v>21:0230</v>
      </c>
      <c r="E19854" t="s">
        <v>77406</v>
      </c>
      <c r="F19854" t="s">
        <v>77407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12803</v>
      </c>
      <c r="N19854">
        <v>157</v>
      </c>
      <c r="O19854" t="s">
        <v>21</v>
      </c>
      <c r="P19854" t="s">
        <v>1515</v>
      </c>
      <c r="Q19854" t="s">
        <v>71</v>
      </c>
    </row>
    <row r="19855" spans="1:17" hidden="1" x14ac:dyDescent="0.25">
      <c r="A19855" t="s">
        <v>77408</v>
      </c>
      <c r="B19855" t="s">
        <v>77409</v>
      </c>
      <c r="C19855" s="1" t="str">
        <f t="shared" si="2812"/>
        <v>21:0830</v>
      </c>
      <c r="D19855" s="1" t="str">
        <f t="shared" si="2813"/>
        <v>21:0230</v>
      </c>
      <c r="E19855" t="s">
        <v>77410</v>
      </c>
      <c r="F19855" t="s">
        <v>77411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11641</v>
      </c>
      <c r="N19855">
        <v>158</v>
      </c>
      <c r="O19855" t="s">
        <v>101</v>
      </c>
      <c r="P19855" t="s">
        <v>397</v>
      </c>
      <c r="Q19855" t="s">
        <v>52</v>
      </c>
    </row>
    <row r="19856" spans="1:17" hidden="1" x14ac:dyDescent="0.25">
      <c r="A19856" t="s">
        <v>77412</v>
      </c>
      <c r="B19856" t="s">
        <v>77413</v>
      </c>
      <c r="C19856" s="1" t="str">
        <f t="shared" si="2812"/>
        <v>21:0830</v>
      </c>
      <c r="D19856" s="1" t="str">
        <f t="shared" si="2813"/>
        <v>21:0230</v>
      </c>
      <c r="E19856" t="s">
        <v>77414</v>
      </c>
      <c r="F19856" t="s">
        <v>77415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11646</v>
      </c>
      <c r="N19856">
        <v>159</v>
      </c>
      <c r="O19856" t="s">
        <v>21</v>
      </c>
      <c r="P19856" t="s">
        <v>22</v>
      </c>
      <c r="Q19856" t="s">
        <v>198</v>
      </c>
    </row>
    <row r="19857" spans="1:17" hidden="1" x14ac:dyDescent="0.25">
      <c r="A19857" t="s">
        <v>77416</v>
      </c>
      <c r="B19857" t="s">
        <v>77417</v>
      </c>
      <c r="C19857" s="1" t="str">
        <f t="shared" si="2812"/>
        <v>21:0830</v>
      </c>
      <c r="D19857" s="1" t="str">
        <f t="shared" si="2813"/>
        <v>21:0230</v>
      </c>
      <c r="E19857" t="s">
        <v>77418</v>
      </c>
      <c r="F19857" t="s">
        <v>77419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11651</v>
      </c>
      <c r="N19857">
        <v>160</v>
      </c>
      <c r="O19857" t="s">
        <v>21</v>
      </c>
      <c r="P19857" t="s">
        <v>583</v>
      </c>
      <c r="Q19857" t="s">
        <v>198</v>
      </c>
    </row>
    <row r="19858" spans="1:17" hidden="1" x14ac:dyDescent="0.25">
      <c r="A19858" t="s">
        <v>77420</v>
      </c>
      <c r="B19858" t="s">
        <v>77421</v>
      </c>
      <c r="C19858" s="1" t="str">
        <f t="shared" si="2812"/>
        <v>21:0830</v>
      </c>
      <c r="D19858" s="1" t="str">
        <f t="shared" si="2813"/>
        <v>21:0230</v>
      </c>
      <c r="E19858" t="s">
        <v>77422</v>
      </c>
      <c r="F19858" t="s">
        <v>77423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11660</v>
      </c>
      <c r="N19858">
        <v>161</v>
      </c>
      <c r="O19858" t="s">
        <v>21</v>
      </c>
      <c r="P19858" t="s">
        <v>22</v>
      </c>
      <c r="Q19858" t="s">
        <v>149</v>
      </c>
    </row>
    <row r="19859" spans="1:17" hidden="1" x14ac:dyDescent="0.25">
      <c r="A19859" t="s">
        <v>77424</v>
      </c>
      <c r="B19859" t="s">
        <v>77425</v>
      </c>
      <c r="C19859" s="1" t="str">
        <f t="shared" si="2812"/>
        <v>21:0830</v>
      </c>
      <c r="D19859" s="1" t="str">
        <f t="shared" si="2813"/>
        <v>21:0230</v>
      </c>
      <c r="E19859" t="s">
        <v>77426</v>
      </c>
      <c r="F19859" t="s">
        <v>77427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11665</v>
      </c>
      <c r="N19859">
        <v>162</v>
      </c>
      <c r="O19859" t="s">
        <v>220</v>
      </c>
      <c r="P19859" t="s">
        <v>2212</v>
      </c>
      <c r="Q19859" t="s">
        <v>93</v>
      </c>
    </row>
    <row r="19860" spans="1:17" hidden="1" x14ac:dyDescent="0.25">
      <c r="A19860" t="s">
        <v>77428</v>
      </c>
      <c r="B19860" t="s">
        <v>77429</v>
      </c>
      <c r="C19860" s="1" t="str">
        <f t="shared" si="2812"/>
        <v>21:0830</v>
      </c>
      <c r="D19860" s="1" t="str">
        <f t="shared" si="2813"/>
        <v>21:0230</v>
      </c>
      <c r="E19860" t="s">
        <v>77430</v>
      </c>
      <c r="F19860" t="s">
        <v>77431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11670</v>
      </c>
      <c r="N19860">
        <v>163</v>
      </c>
      <c r="O19860" t="s">
        <v>21</v>
      </c>
      <c r="P19860" t="s">
        <v>22</v>
      </c>
      <c r="Q19860" t="s">
        <v>52</v>
      </c>
    </row>
    <row r="19861" spans="1:17" hidden="1" x14ac:dyDescent="0.25">
      <c r="A19861" t="s">
        <v>77432</v>
      </c>
      <c r="B19861" t="s">
        <v>77433</v>
      </c>
      <c r="C19861" s="1" t="str">
        <f t="shared" si="2812"/>
        <v>21:0830</v>
      </c>
      <c r="D19861" s="1" t="str">
        <f t="shared" si="2813"/>
        <v>21:0230</v>
      </c>
      <c r="E19861" t="s">
        <v>77434</v>
      </c>
      <c r="F19861" t="s">
        <v>77435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11675</v>
      </c>
      <c r="N19861">
        <v>164</v>
      </c>
      <c r="O19861" t="s">
        <v>21</v>
      </c>
      <c r="P19861" t="s">
        <v>2212</v>
      </c>
      <c r="Q19861" t="s">
        <v>71</v>
      </c>
    </row>
    <row r="19862" spans="1:17" hidden="1" x14ac:dyDescent="0.25">
      <c r="A19862" t="s">
        <v>77436</v>
      </c>
      <c r="B19862" t="s">
        <v>77437</v>
      </c>
      <c r="C19862" s="1" t="str">
        <f t="shared" si="2812"/>
        <v>21:0830</v>
      </c>
      <c r="D19862" s="1" t="str">
        <f t="shared" si="2813"/>
        <v>21:0230</v>
      </c>
      <c r="E19862" t="s">
        <v>77438</v>
      </c>
      <c r="F19862" t="s">
        <v>77439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11689</v>
      </c>
      <c r="N19862">
        <v>165</v>
      </c>
      <c r="O19862" t="s">
        <v>21</v>
      </c>
      <c r="P19862" t="s">
        <v>2212</v>
      </c>
      <c r="Q19862" t="s">
        <v>93</v>
      </c>
    </row>
    <row r="19863" spans="1:17" hidden="1" x14ac:dyDescent="0.25">
      <c r="A19863" t="s">
        <v>77440</v>
      </c>
      <c r="B19863" t="s">
        <v>77441</v>
      </c>
      <c r="C19863" s="1" t="str">
        <f t="shared" si="2812"/>
        <v>21:0830</v>
      </c>
      <c r="D19863" s="1" t="str">
        <f t="shared" si="2813"/>
        <v>21:0230</v>
      </c>
      <c r="E19863" t="s">
        <v>77442</v>
      </c>
      <c r="F19863" t="s">
        <v>77443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11694</v>
      </c>
      <c r="N19863">
        <v>166</v>
      </c>
      <c r="O19863" t="s">
        <v>1818</v>
      </c>
      <c r="P19863" t="s">
        <v>77444</v>
      </c>
      <c r="Q19863" t="s">
        <v>93</v>
      </c>
    </row>
    <row r="19864" spans="1:17" hidden="1" x14ac:dyDescent="0.25">
      <c r="A19864" t="s">
        <v>77445</v>
      </c>
      <c r="B19864" t="s">
        <v>77446</v>
      </c>
      <c r="C19864" s="1" t="str">
        <f t="shared" si="2812"/>
        <v>21:0830</v>
      </c>
      <c r="D19864" s="1" t="str">
        <f t="shared" si="2813"/>
        <v>21:0230</v>
      </c>
      <c r="E19864" t="s">
        <v>77447</v>
      </c>
      <c r="F19864" t="s">
        <v>77448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11700</v>
      </c>
      <c r="N19864">
        <v>167</v>
      </c>
      <c r="O19864" t="s">
        <v>21</v>
      </c>
      <c r="P19864" t="s">
        <v>583</v>
      </c>
      <c r="Q19864" t="s">
        <v>93</v>
      </c>
    </row>
    <row r="19865" spans="1:17" hidden="1" x14ac:dyDescent="0.25">
      <c r="A19865" t="s">
        <v>77449</v>
      </c>
      <c r="B19865" t="s">
        <v>77450</v>
      </c>
      <c r="C19865" s="1" t="str">
        <f t="shared" si="2812"/>
        <v>21:0830</v>
      </c>
      <c r="D19865" s="1" t="str">
        <f t="shared" si="2813"/>
        <v>21:0230</v>
      </c>
      <c r="E19865" t="s">
        <v>77451</v>
      </c>
      <c r="F19865" t="s">
        <v>77452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11710</v>
      </c>
      <c r="N19865">
        <v>168</v>
      </c>
      <c r="O19865" t="s">
        <v>21</v>
      </c>
      <c r="P19865" t="s">
        <v>2212</v>
      </c>
      <c r="Q19865" t="s">
        <v>35</v>
      </c>
    </row>
    <row r="19866" spans="1:17" hidden="1" x14ac:dyDescent="0.25">
      <c r="A19866" t="s">
        <v>77453</v>
      </c>
      <c r="B19866" t="s">
        <v>77454</v>
      </c>
      <c r="C19866" s="1" t="str">
        <f t="shared" si="2812"/>
        <v>21:0830</v>
      </c>
      <c r="D19866" s="1" t="str">
        <f t="shared" si="2813"/>
        <v>21:0230</v>
      </c>
      <c r="E19866" t="s">
        <v>77455</v>
      </c>
      <c r="F19866" t="s">
        <v>77456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11680</v>
      </c>
      <c r="N19866">
        <v>169</v>
      </c>
      <c r="O19866" t="s">
        <v>21</v>
      </c>
      <c r="P19866" t="s">
        <v>583</v>
      </c>
      <c r="Q19866" t="s">
        <v>189</v>
      </c>
    </row>
    <row r="19867" spans="1:17" hidden="1" x14ac:dyDescent="0.25">
      <c r="A19867" t="s">
        <v>77457</v>
      </c>
      <c r="B19867" t="s">
        <v>77458</v>
      </c>
      <c r="C19867" s="1" t="str">
        <f t="shared" si="2812"/>
        <v>21:0830</v>
      </c>
      <c r="D19867" s="1" t="str">
        <f t="shared" si="2813"/>
        <v>21:0230</v>
      </c>
      <c r="E19867" t="s">
        <v>77455</v>
      </c>
      <c r="F19867" t="s">
        <v>77459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11684</v>
      </c>
      <c r="N19867">
        <v>170</v>
      </c>
      <c r="O19867" t="s">
        <v>21</v>
      </c>
      <c r="P19867" t="s">
        <v>583</v>
      </c>
      <c r="Q19867" t="s">
        <v>189</v>
      </c>
    </row>
    <row r="19868" spans="1:17" hidden="1" x14ac:dyDescent="0.25">
      <c r="A19868" t="s">
        <v>77460</v>
      </c>
      <c r="B19868" t="s">
        <v>77461</v>
      </c>
      <c r="C19868" s="1" t="str">
        <f t="shared" si="2812"/>
        <v>21:0830</v>
      </c>
      <c r="D19868" s="1" t="str">
        <f t="shared" si="2813"/>
        <v>21:0230</v>
      </c>
      <c r="E19868" t="s">
        <v>77462</v>
      </c>
      <c r="F19868" t="s">
        <v>77463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11715</v>
      </c>
      <c r="N19868">
        <v>171</v>
      </c>
      <c r="O19868" t="s">
        <v>21</v>
      </c>
      <c r="P19868" t="s">
        <v>2212</v>
      </c>
      <c r="Q19868" t="s">
        <v>29</v>
      </c>
    </row>
    <row r="19869" spans="1:17" hidden="1" x14ac:dyDescent="0.25">
      <c r="A19869" t="s">
        <v>77464</v>
      </c>
      <c r="B19869" t="s">
        <v>77465</v>
      </c>
      <c r="C19869" s="1" t="str">
        <f t="shared" si="2812"/>
        <v>21:0830</v>
      </c>
      <c r="D19869" s="1" t="str">
        <f t="shared" si="2813"/>
        <v>21:0230</v>
      </c>
      <c r="E19869" t="s">
        <v>77466</v>
      </c>
      <c r="F19869" t="s">
        <v>77467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11720</v>
      </c>
      <c r="N19869">
        <v>172</v>
      </c>
      <c r="O19869" t="s">
        <v>21</v>
      </c>
      <c r="P19869" t="s">
        <v>583</v>
      </c>
      <c r="Q19869" t="s">
        <v>29</v>
      </c>
    </row>
    <row r="19870" spans="1:17" hidden="1" x14ac:dyDescent="0.25">
      <c r="A19870" t="s">
        <v>77468</v>
      </c>
      <c r="B19870" t="s">
        <v>77469</v>
      </c>
      <c r="C19870" s="1" t="str">
        <f t="shared" si="2812"/>
        <v>21:0830</v>
      </c>
      <c r="D19870" s="1" t="str">
        <f t="shared" si="2813"/>
        <v>21:0230</v>
      </c>
      <c r="E19870" t="s">
        <v>77470</v>
      </c>
      <c r="F19870" t="s">
        <v>77471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11725</v>
      </c>
      <c r="N19870">
        <v>173</v>
      </c>
      <c r="O19870" t="s">
        <v>21</v>
      </c>
      <c r="P19870" t="s">
        <v>22</v>
      </c>
      <c r="Q19870" t="s">
        <v>71</v>
      </c>
    </row>
    <row r="19871" spans="1:17" hidden="1" x14ac:dyDescent="0.25">
      <c r="A19871" t="s">
        <v>77472</v>
      </c>
      <c r="B19871" t="s">
        <v>77473</v>
      </c>
      <c r="C19871" s="1" t="str">
        <f t="shared" si="2812"/>
        <v>21:0830</v>
      </c>
      <c r="D19871" s="1" t="str">
        <f t="shared" si="2813"/>
        <v>21:0230</v>
      </c>
      <c r="E19871" t="s">
        <v>77474</v>
      </c>
      <c r="F19871" t="s">
        <v>77475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11730</v>
      </c>
      <c r="N19871">
        <v>174</v>
      </c>
      <c r="O19871" t="s">
        <v>21</v>
      </c>
      <c r="P19871" t="s">
        <v>22</v>
      </c>
      <c r="Q19871" t="s">
        <v>23</v>
      </c>
    </row>
    <row r="19872" spans="1:17" hidden="1" x14ac:dyDescent="0.25">
      <c r="A19872" t="s">
        <v>77476</v>
      </c>
      <c r="B19872" t="s">
        <v>77477</v>
      </c>
      <c r="C19872" s="1" t="str">
        <f t="shared" si="2812"/>
        <v>21:0830</v>
      </c>
      <c r="D19872" s="1" t="str">
        <f t="shared" si="2813"/>
        <v>21:0230</v>
      </c>
      <c r="E19872" t="s">
        <v>77478</v>
      </c>
      <c r="F19872" t="s">
        <v>77479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12803</v>
      </c>
      <c r="N19872">
        <v>175</v>
      </c>
      <c r="O19872" t="s">
        <v>244</v>
      </c>
      <c r="P19872" t="s">
        <v>583</v>
      </c>
      <c r="Q19872" t="s">
        <v>29</v>
      </c>
    </row>
    <row r="19873" spans="1:17" hidden="1" x14ac:dyDescent="0.25">
      <c r="A19873" t="s">
        <v>77480</v>
      </c>
      <c r="B19873" t="s">
        <v>77481</v>
      </c>
      <c r="C19873" s="1" t="str">
        <f t="shared" si="2812"/>
        <v>21:0830</v>
      </c>
      <c r="D19873" s="1" t="str">
        <f t="shared" si="2813"/>
        <v>21:0230</v>
      </c>
      <c r="E19873" t="s">
        <v>77482</v>
      </c>
      <c r="F19873" t="s">
        <v>77483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11641</v>
      </c>
      <c r="N19873">
        <v>176</v>
      </c>
      <c r="O19873" t="s">
        <v>21</v>
      </c>
      <c r="P19873" t="s">
        <v>1515</v>
      </c>
      <c r="Q19873" t="s">
        <v>46</v>
      </c>
    </row>
    <row r="19874" spans="1:17" hidden="1" x14ac:dyDescent="0.25">
      <c r="A19874" t="s">
        <v>77484</v>
      </c>
      <c r="B19874" t="s">
        <v>77485</v>
      </c>
      <c r="C19874" s="1" t="str">
        <f t="shared" si="2812"/>
        <v>21:0830</v>
      </c>
      <c r="D19874" s="1" t="str">
        <f t="shared" si="2813"/>
        <v>21:0230</v>
      </c>
      <c r="E19874" t="s">
        <v>77486</v>
      </c>
      <c r="F19874" t="s">
        <v>77487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11646</v>
      </c>
      <c r="N19874">
        <v>177</v>
      </c>
      <c r="O19874" t="s">
        <v>21</v>
      </c>
      <c r="P19874" t="s">
        <v>22</v>
      </c>
      <c r="Q19874" t="s">
        <v>198</v>
      </c>
    </row>
    <row r="19875" spans="1:17" hidden="1" x14ac:dyDescent="0.25">
      <c r="A19875" t="s">
        <v>77488</v>
      </c>
      <c r="B19875" t="s">
        <v>77489</v>
      </c>
      <c r="C19875" s="1" t="str">
        <f t="shared" si="2812"/>
        <v>21:0830</v>
      </c>
      <c r="D19875" s="1" t="str">
        <f t="shared" si="2813"/>
        <v>21:0230</v>
      </c>
      <c r="E19875" t="s">
        <v>77490</v>
      </c>
      <c r="F19875" t="s">
        <v>77491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11651</v>
      </c>
      <c r="N19875">
        <v>178</v>
      </c>
      <c r="O19875" t="s">
        <v>21</v>
      </c>
      <c r="P19875" t="s">
        <v>2212</v>
      </c>
      <c r="Q19875" t="s">
        <v>71</v>
      </c>
    </row>
    <row r="19876" spans="1:17" hidden="1" x14ac:dyDescent="0.25">
      <c r="A19876" t="s">
        <v>77492</v>
      </c>
      <c r="B19876" t="s">
        <v>77493</v>
      </c>
      <c r="C19876" s="1" t="str">
        <f t="shared" si="2812"/>
        <v>21:0830</v>
      </c>
      <c r="D19876" s="1" t="str">
        <f t="shared" si="2813"/>
        <v>21:0230</v>
      </c>
      <c r="E19876" t="s">
        <v>77494</v>
      </c>
      <c r="F19876" t="s">
        <v>77495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11660</v>
      </c>
      <c r="N19876">
        <v>179</v>
      </c>
      <c r="O19876" t="s">
        <v>21</v>
      </c>
      <c r="P19876" t="s">
        <v>583</v>
      </c>
      <c r="Q19876" t="s">
        <v>103</v>
      </c>
    </row>
    <row r="19877" spans="1:17" hidden="1" x14ac:dyDescent="0.25">
      <c r="A19877" t="s">
        <v>77496</v>
      </c>
      <c r="B19877" t="s">
        <v>77497</v>
      </c>
      <c r="C19877" s="1" t="str">
        <f t="shared" si="2812"/>
        <v>21:0830</v>
      </c>
      <c r="D19877" s="1" t="str">
        <f t="shared" si="2813"/>
        <v>21:0230</v>
      </c>
      <c r="E19877" t="s">
        <v>77498</v>
      </c>
      <c r="F19877" t="s">
        <v>77499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11665</v>
      </c>
      <c r="N19877">
        <v>180</v>
      </c>
      <c r="O19877" t="s">
        <v>108</v>
      </c>
      <c r="P19877" t="s">
        <v>397</v>
      </c>
      <c r="Q19877" t="s">
        <v>103</v>
      </c>
    </row>
    <row r="19878" spans="1:17" hidden="1" x14ac:dyDescent="0.25">
      <c r="A19878" t="s">
        <v>77500</v>
      </c>
      <c r="B19878" t="s">
        <v>77501</v>
      </c>
      <c r="C19878" s="1" t="str">
        <f t="shared" si="2812"/>
        <v>21:0830</v>
      </c>
      <c r="D19878" s="1" t="str">
        <f t="shared" si="2813"/>
        <v>21:0230</v>
      </c>
      <c r="E19878" t="s">
        <v>77502</v>
      </c>
      <c r="F19878" t="s">
        <v>77503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11670</v>
      </c>
      <c r="N19878">
        <v>181</v>
      </c>
      <c r="O19878" t="s">
        <v>21</v>
      </c>
      <c r="P19878" t="s">
        <v>1515</v>
      </c>
      <c r="Q19878" t="s">
        <v>71</v>
      </c>
    </row>
    <row r="19879" spans="1:17" hidden="1" x14ac:dyDescent="0.25">
      <c r="A19879" t="s">
        <v>77504</v>
      </c>
      <c r="B19879" t="s">
        <v>77505</v>
      </c>
      <c r="C19879" s="1" t="str">
        <f t="shared" si="2812"/>
        <v>21:0830</v>
      </c>
      <c r="D19879" s="1" t="str">
        <f t="shared" si="2813"/>
        <v>21:0230</v>
      </c>
      <c r="E19879" t="s">
        <v>77506</v>
      </c>
      <c r="F19879" t="s">
        <v>77507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11680</v>
      </c>
      <c r="N19879">
        <v>182</v>
      </c>
      <c r="O19879" t="s">
        <v>154</v>
      </c>
      <c r="P19879" t="s">
        <v>1598</v>
      </c>
      <c r="Q19879" t="s">
        <v>71</v>
      </c>
    </row>
    <row r="19880" spans="1:17" hidden="1" x14ac:dyDescent="0.25">
      <c r="A19880" t="s">
        <v>77508</v>
      </c>
      <c r="B19880" t="s">
        <v>77509</v>
      </c>
      <c r="C19880" s="1" t="str">
        <f t="shared" si="2812"/>
        <v>21:0830</v>
      </c>
      <c r="D19880" s="1" t="str">
        <f t="shared" si="2813"/>
        <v>21:0230</v>
      </c>
      <c r="E19880" t="s">
        <v>77506</v>
      </c>
      <c r="F19880" t="s">
        <v>77510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11684</v>
      </c>
      <c r="N19880">
        <v>183</v>
      </c>
      <c r="O19880" t="s">
        <v>154</v>
      </c>
      <c r="P19880" t="s">
        <v>1598</v>
      </c>
      <c r="Q19880" t="s">
        <v>71</v>
      </c>
    </row>
    <row r="19881" spans="1:17" hidden="1" x14ac:dyDescent="0.25">
      <c r="A19881" t="s">
        <v>77511</v>
      </c>
      <c r="B19881" t="s">
        <v>77512</v>
      </c>
      <c r="C19881" s="1" t="str">
        <f t="shared" si="2812"/>
        <v>21:0830</v>
      </c>
      <c r="D19881" s="1" t="str">
        <f t="shared" si="2813"/>
        <v>21:0230</v>
      </c>
      <c r="E19881" t="s">
        <v>77513</v>
      </c>
      <c r="F19881" t="s">
        <v>77514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11675</v>
      </c>
      <c r="N19881">
        <v>184</v>
      </c>
      <c r="O19881" t="s">
        <v>225</v>
      </c>
      <c r="P19881" t="s">
        <v>1515</v>
      </c>
      <c r="Q19881" t="s">
        <v>52</v>
      </c>
    </row>
    <row r="19882" spans="1:17" hidden="1" x14ac:dyDescent="0.25">
      <c r="A19882" t="s">
        <v>77515</v>
      </c>
      <c r="B19882" t="s">
        <v>77516</v>
      </c>
      <c r="C19882" s="1" t="str">
        <f t="shared" si="2812"/>
        <v>21:0830</v>
      </c>
      <c r="D19882" s="1" t="str">
        <f t="shared" si="2813"/>
        <v>21:0230</v>
      </c>
      <c r="E19882" t="s">
        <v>77517</v>
      </c>
      <c r="F19882" t="s">
        <v>77518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11689</v>
      </c>
      <c r="N19882">
        <v>185</v>
      </c>
      <c r="O19882" t="s">
        <v>21</v>
      </c>
      <c r="P19882" t="s">
        <v>2943</v>
      </c>
      <c r="Q19882" t="s">
        <v>215</v>
      </c>
    </row>
    <row r="19883" spans="1:17" hidden="1" x14ac:dyDescent="0.25">
      <c r="A19883" t="s">
        <v>77519</v>
      </c>
      <c r="B19883" t="s">
        <v>77520</v>
      </c>
      <c r="C19883" s="1" t="str">
        <f t="shared" si="2812"/>
        <v>21:0830</v>
      </c>
      <c r="D19883" s="1" t="str">
        <f t="shared" si="2813"/>
        <v>21:0230</v>
      </c>
      <c r="E19883" t="s">
        <v>77521</v>
      </c>
      <c r="F19883" t="s">
        <v>77522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11694</v>
      </c>
      <c r="N19883">
        <v>186</v>
      </c>
      <c r="O19883" t="s">
        <v>21</v>
      </c>
      <c r="P19883" t="s">
        <v>658</v>
      </c>
      <c r="Q19883" t="s">
        <v>93</v>
      </c>
    </row>
    <row r="19884" spans="1:17" hidden="1" x14ac:dyDescent="0.25">
      <c r="A19884" t="s">
        <v>77523</v>
      </c>
      <c r="B19884" t="s">
        <v>77524</v>
      </c>
      <c r="C19884" s="1" t="str">
        <f t="shared" si="2812"/>
        <v>21:0830</v>
      </c>
      <c r="D19884" s="1" t="str">
        <f t="shared" si="2813"/>
        <v>21:0230</v>
      </c>
      <c r="E19884" t="s">
        <v>77525</v>
      </c>
      <c r="F19884" t="s">
        <v>77526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11700</v>
      </c>
      <c r="N19884">
        <v>187</v>
      </c>
      <c r="O19884" t="s">
        <v>158</v>
      </c>
      <c r="P19884" t="s">
        <v>2943</v>
      </c>
      <c r="Q19884" t="s">
        <v>215</v>
      </c>
    </row>
    <row r="19885" spans="1:17" hidden="1" x14ac:dyDescent="0.25">
      <c r="A19885" t="s">
        <v>77527</v>
      </c>
      <c r="B19885" t="s">
        <v>77528</v>
      </c>
      <c r="C19885" s="1" t="str">
        <f t="shared" si="2812"/>
        <v>21:0830</v>
      </c>
      <c r="D19885" s="1" t="str">
        <f t="shared" si="2813"/>
        <v>21:0230</v>
      </c>
      <c r="E19885" t="s">
        <v>77529</v>
      </c>
      <c r="F19885" t="s">
        <v>77530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11710</v>
      </c>
      <c r="N19885">
        <v>188</v>
      </c>
      <c r="O19885" t="s">
        <v>21</v>
      </c>
      <c r="P19885" t="s">
        <v>2943</v>
      </c>
      <c r="Q19885" t="s">
        <v>52</v>
      </c>
    </row>
    <row r="19886" spans="1:17" hidden="1" x14ac:dyDescent="0.25">
      <c r="A19886" t="s">
        <v>77531</v>
      </c>
      <c r="B19886" t="s">
        <v>77532</v>
      </c>
      <c r="C19886" s="1" t="str">
        <f t="shared" si="2812"/>
        <v>21:0830</v>
      </c>
      <c r="D19886" s="1" t="str">
        <f t="shared" si="2813"/>
        <v>21:0230</v>
      </c>
      <c r="E19886" t="s">
        <v>77533</v>
      </c>
      <c r="F19886" t="s">
        <v>77534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11715</v>
      </c>
      <c r="N19886">
        <v>189</v>
      </c>
      <c r="O19886" t="s">
        <v>101</v>
      </c>
      <c r="P19886" t="s">
        <v>391</v>
      </c>
      <c r="Q19886" t="s">
        <v>46</v>
      </c>
    </row>
    <row r="19887" spans="1:17" hidden="1" x14ac:dyDescent="0.25">
      <c r="A19887" t="s">
        <v>77535</v>
      </c>
      <c r="B19887" t="s">
        <v>77536</v>
      </c>
      <c r="C19887" s="1" t="str">
        <f t="shared" si="2812"/>
        <v>21:0830</v>
      </c>
      <c r="D19887" s="1" t="str">
        <f t="shared" si="2813"/>
        <v>21:0230</v>
      </c>
      <c r="E19887" t="s">
        <v>77537</v>
      </c>
      <c r="F19887" t="s">
        <v>77538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11720</v>
      </c>
      <c r="N19887">
        <v>190</v>
      </c>
      <c r="O19887" t="s">
        <v>680</v>
      </c>
      <c r="P19887" t="s">
        <v>658</v>
      </c>
      <c r="Q19887" t="s">
        <v>29</v>
      </c>
    </row>
    <row r="19888" spans="1:17" hidden="1" x14ac:dyDescent="0.25">
      <c r="A19888" t="s">
        <v>77539</v>
      </c>
      <c r="B19888" t="s">
        <v>77540</v>
      </c>
      <c r="C19888" s="1" t="str">
        <f t="shared" si="2812"/>
        <v>21:0830</v>
      </c>
      <c r="D19888" s="1" t="str">
        <f t="shared" si="2813"/>
        <v>21:0230</v>
      </c>
      <c r="E19888" t="s">
        <v>77541</v>
      </c>
      <c r="F19888" t="s">
        <v>77542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11725</v>
      </c>
      <c r="N19888">
        <v>191</v>
      </c>
      <c r="O19888" t="s">
        <v>311</v>
      </c>
      <c r="P19888" t="s">
        <v>1631</v>
      </c>
      <c r="Q19888" t="s">
        <v>93</v>
      </c>
    </row>
    <row r="19889" spans="1:17" hidden="1" x14ac:dyDescent="0.25">
      <c r="A19889" t="s">
        <v>77543</v>
      </c>
      <c r="B19889" t="s">
        <v>77544</v>
      </c>
      <c r="C19889" s="1" t="str">
        <f t="shared" si="2812"/>
        <v>21:0830</v>
      </c>
      <c r="D19889" s="1" t="str">
        <f t="shared" si="2813"/>
        <v>21:0230</v>
      </c>
      <c r="E19889" t="s">
        <v>77545</v>
      </c>
      <c r="F19889" t="s">
        <v>77546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11730</v>
      </c>
      <c r="N19889">
        <v>192</v>
      </c>
      <c r="O19889" t="s">
        <v>680</v>
      </c>
      <c r="P19889" t="s">
        <v>2943</v>
      </c>
      <c r="Q19889" t="s">
        <v>52</v>
      </c>
    </row>
    <row r="19890" spans="1:17" hidden="1" x14ac:dyDescent="0.25">
      <c r="A19890" t="s">
        <v>77547</v>
      </c>
      <c r="B19890" t="s">
        <v>77548</v>
      </c>
      <c r="C19890" s="1" t="str">
        <f t="shared" ref="C19890:C19953" si="2816">HYPERLINK("http://geochem.nrcan.gc.ca/cdogs/content/bdl/bdl210830_e.htm", "21:0830")</f>
        <v>21:0830</v>
      </c>
      <c r="D19890" s="1" t="str">
        <f t="shared" ref="D19890:D19953" si="2817">HYPERLINK("http://geochem.nrcan.gc.ca/cdogs/content/svy/svy210230_e.htm", "21:0230")</f>
        <v>21:0230</v>
      </c>
      <c r="E19890" t="s">
        <v>77549</v>
      </c>
      <c r="F19890" t="s">
        <v>77550</v>
      </c>
      <c r="H19890">
        <v>46.8369152</v>
      </c>
      <c r="I19890">
        <v>-66.487223099999994</v>
      </c>
      <c r="J19890" s="1" t="str">
        <f t="shared" ref="J19890:J19953" si="2818">HYPERLINK("http://geochem.nrcan.gc.ca/cdogs/content/kwd/kwd020018_e.htm",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12803</v>
      </c>
      <c r="N19890">
        <v>193</v>
      </c>
      <c r="O19890" t="s">
        <v>225</v>
      </c>
      <c r="P19890" t="s">
        <v>1631</v>
      </c>
      <c r="Q19890" t="s">
        <v>215</v>
      </c>
    </row>
    <row r="19891" spans="1:17" hidden="1" x14ac:dyDescent="0.25">
      <c r="A19891" t="s">
        <v>77551</v>
      </c>
      <c r="B19891" t="s">
        <v>77552</v>
      </c>
      <c r="C19891" s="1" t="str">
        <f t="shared" si="2816"/>
        <v>21:0830</v>
      </c>
      <c r="D19891" s="1" t="str">
        <f t="shared" si="2817"/>
        <v>21:0230</v>
      </c>
      <c r="E19891" t="s">
        <v>77553</v>
      </c>
      <c r="F19891" t="s">
        <v>77554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11641</v>
      </c>
      <c r="N19891">
        <v>194</v>
      </c>
      <c r="O19891" t="s">
        <v>588</v>
      </c>
      <c r="P19891" t="s">
        <v>1598</v>
      </c>
      <c r="Q19891" t="s">
        <v>103</v>
      </c>
    </row>
    <row r="19892" spans="1:17" hidden="1" x14ac:dyDescent="0.25">
      <c r="A19892" t="s">
        <v>77555</v>
      </c>
      <c r="B19892" t="s">
        <v>77556</v>
      </c>
      <c r="C19892" s="1" t="str">
        <f t="shared" si="2816"/>
        <v>21:0830</v>
      </c>
      <c r="D19892" s="1" t="str">
        <f t="shared" si="2817"/>
        <v>21:0230</v>
      </c>
      <c r="E19892" t="s">
        <v>77557</v>
      </c>
      <c r="F19892" t="s">
        <v>77558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11646</v>
      </c>
      <c r="N19892">
        <v>195</v>
      </c>
      <c r="O19892" t="s">
        <v>220</v>
      </c>
      <c r="P19892" t="s">
        <v>391</v>
      </c>
      <c r="Q19892" t="s">
        <v>103</v>
      </c>
    </row>
    <row r="19893" spans="1:17" hidden="1" x14ac:dyDescent="0.25">
      <c r="A19893" t="s">
        <v>77559</v>
      </c>
      <c r="B19893" t="s">
        <v>77560</v>
      </c>
      <c r="C19893" s="1" t="str">
        <f t="shared" si="2816"/>
        <v>21:0830</v>
      </c>
      <c r="D19893" s="1" t="str">
        <f t="shared" si="2817"/>
        <v>21:0230</v>
      </c>
      <c r="E19893" t="s">
        <v>77561</v>
      </c>
      <c r="F19893" t="s">
        <v>77562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11651</v>
      </c>
      <c r="N19893">
        <v>196</v>
      </c>
      <c r="O19893" t="s">
        <v>21</v>
      </c>
      <c r="P19893" t="s">
        <v>2212</v>
      </c>
      <c r="Q19893" t="s">
        <v>88</v>
      </c>
    </row>
    <row r="19894" spans="1:17" hidden="1" x14ac:dyDescent="0.25">
      <c r="A19894" t="s">
        <v>77563</v>
      </c>
      <c r="B19894" t="s">
        <v>77564</v>
      </c>
      <c r="C19894" s="1" t="str">
        <f t="shared" si="2816"/>
        <v>21:0830</v>
      </c>
      <c r="D19894" s="1" t="str">
        <f t="shared" si="2817"/>
        <v>21:0230</v>
      </c>
      <c r="E19894" t="s">
        <v>77565</v>
      </c>
      <c r="F19894" t="s">
        <v>77566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11660</v>
      </c>
      <c r="N19894">
        <v>197</v>
      </c>
      <c r="O19894" t="s">
        <v>551</v>
      </c>
      <c r="P19894" t="s">
        <v>1515</v>
      </c>
      <c r="Q19894" t="s">
        <v>71</v>
      </c>
    </row>
    <row r="19895" spans="1:17" hidden="1" x14ac:dyDescent="0.25">
      <c r="A19895" t="s">
        <v>77567</v>
      </c>
      <c r="B19895" t="s">
        <v>77568</v>
      </c>
      <c r="C19895" s="1" t="str">
        <f t="shared" si="2816"/>
        <v>21:0830</v>
      </c>
      <c r="D19895" s="1" t="str">
        <f t="shared" si="2817"/>
        <v>21:0230</v>
      </c>
      <c r="E19895" t="s">
        <v>77569</v>
      </c>
      <c r="F19895" t="s">
        <v>77570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11680</v>
      </c>
      <c r="N19895">
        <v>198</v>
      </c>
      <c r="O19895" t="s">
        <v>21</v>
      </c>
      <c r="P19895" t="s">
        <v>583</v>
      </c>
      <c r="Q19895" t="s">
        <v>52</v>
      </c>
    </row>
    <row r="19896" spans="1:17" hidden="1" x14ac:dyDescent="0.25">
      <c r="A19896" t="s">
        <v>77571</v>
      </c>
      <c r="B19896" t="s">
        <v>77572</v>
      </c>
      <c r="C19896" s="1" t="str">
        <f t="shared" si="2816"/>
        <v>21:0830</v>
      </c>
      <c r="D19896" s="1" t="str">
        <f t="shared" si="2817"/>
        <v>21:0230</v>
      </c>
      <c r="E19896" t="s">
        <v>77569</v>
      </c>
      <c r="F19896" t="s">
        <v>77573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11684</v>
      </c>
      <c r="N19896">
        <v>199</v>
      </c>
      <c r="O19896" t="s">
        <v>21</v>
      </c>
      <c r="P19896" t="s">
        <v>583</v>
      </c>
      <c r="Q19896" t="s">
        <v>189</v>
      </c>
    </row>
    <row r="19897" spans="1:17" hidden="1" x14ac:dyDescent="0.25">
      <c r="A19897" t="s">
        <v>77574</v>
      </c>
      <c r="B19897" t="s">
        <v>77575</v>
      </c>
      <c r="C19897" s="1" t="str">
        <f t="shared" si="2816"/>
        <v>21:0830</v>
      </c>
      <c r="D19897" s="1" t="str">
        <f t="shared" si="2817"/>
        <v>21:0230</v>
      </c>
      <c r="E19897" t="s">
        <v>77576</v>
      </c>
      <c r="F19897" t="s">
        <v>77577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HYPERLINK("http://geochem.nrcan.gc.ca/cdogs/content/kwd/kwd080007_e.htm", "Untreated Water")</f>
        <v>Untreated Water</v>
      </c>
      <c r="L19897">
        <v>12</v>
      </c>
      <c r="M19897" t="s">
        <v>11665</v>
      </c>
      <c r="N19897">
        <v>200</v>
      </c>
      <c r="O19897" t="s">
        <v>588</v>
      </c>
      <c r="P19897" t="s">
        <v>1515</v>
      </c>
      <c r="Q19897" t="s">
        <v>71</v>
      </c>
    </row>
    <row r="19898" spans="1:17" hidden="1" x14ac:dyDescent="0.25">
      <c r="A19898" t="s">
        <v>77578</v>
      </c>
      <c r="B19898" t="s">
        <v>77579</v>
      </c>
      <c r="C19898" s="1" t="str">
        <f t="shared" si="2816"/>
        <v>21:0830</v>
      </c>
      <c r="D19898" s="1" t="str">
        <f t="shared" si="2817"/>
        <v>21:0230</v>
      </c>
      <c r="E19898" t="s">
        <v>77580</v>
      </c>
      <c r="F19898" t="s">
        <v>77581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11670</v>
      </c>
      <c r="N19898">
        <v>201</v>
      </c>
      <c r="O19898" t="s">
        <v>113</v>
      </c>
      <c r="P19898" t="s">
        <v>2943</v>
      </c>
      <c r="Q19898" t="s">
        <v>103</v>
      </c>
    </row>
    <row r="19899" spans="1:17" hidden="1" x14ac:dyDescent="0.25">
      <c r="A19899" t="s">
        <v>77582</v>
      </c>
      <c r="B19899" t="s">
        <v>77583</v>
      </c>
      <c r="C19899" s="1" t="str">
        <f t="shared" si="2816"/>
        <v>21:0830</v>
      </c>
      <c r="D19899" s="1" t="str">
        <f t="shared" si="2817"/>
        <v>21:0230</v>
      </c>
      <c r="E19899" t="s">
        <v>77584</v>
      </c>
      <c r="F19899" t="s">
        <v>77585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11675</v>
      </c>
      <c r="N19899">
        <v>202</v>
      </c>
      <c r="O19899" t="s">
        <v>21</v>
      </c>
      <c r="P19899" t="s">
        <v>2212</v>
      </c>
      <c r="Q19899" t="s">
        <v>93</v>
      </c>
    </row>
    <row r="19900" spans="1:17" hidden="1" x14ac:dyDescent="0.25">
      <c r="A19900" t="s">
        <v>77586</v>
      </c>
      <c r="B19900" t="s">
        <v>77587</v>
      </c>
      <c r="C19900" s="1" t="str">
        <f t="shared" si="2816"/>
        <v>21:0830</v>
      </c>
      <c r="D19900" s="1" t="str">
        <f t="shared" si="2817"/>
        <v>21:0230</v>
      </c>
      <c r="E19900" t="s">
        <v>77588</v>
      </c>
      <c r="F19900" t="s">
        <v>77589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11689</v>
      </c>
      <c r="N19900">
        <v>203</v>
      </c>
      <c r="O19900" t="s">
        <v>551</v>
      </c>
      <c r="P19900" t="s">
        <v>391</v>
      </c>
      <c r="Q19900" t="s">
        <v>93</v>
      </c>
    </row>
    <row r="19901" spans="1:17" hidden="1" x14ac:dyDescent="0.25">
      <c r="A19901" t="s">
        <v>77590</v>
      </c>
      <c r="B19901" t="s">
        <v>77591</v>
      </c>
      <c r="C19901" s="1" t="str">
        <f t="shared" si="2816"/>
        <v>21:0830</v>
      </c>
      <c r="D19901" s="1" t="str">
        <f t="shared" si="2817"/>
        <v>21:0230</v>
      </c>
      <c r="E19901" t="s">
        <v>77592</v>
      </c>
      <c r="F19901" t="s">
        <v>77593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11680</v>
      </c>
      <c r="N19901">
        <v>204</v>
      </c>
      <c r="O19901" t="s">
        <v>21</v>
      </c>
      <c r="P19901" t="s">
        <v>583</v>
      </c>
      <c r="Q19901" t="s">
        <v>52</v>
      </c>
    </row>
    <row r="19902" spans="1:17" hidden="1" x14ac:dyDescent="0.25">
      <c r="A19902" t="s">
        <v>77594</v>
      </c>
      <c r="B19902" t="s">
        <v>77595</v>
      </c>
      <c r="C19902" s="1" t="str">
        <f t="shared" si="2816"/>
        <v>21:0830</v>
      </c>
      <c r="D19902" s="1" t="str">
        <f t="shared" si="2817"/>
        <v>21:0230</v>
      </c>
      <c r="E19902" t="s">
        <v>77592</v>
      </c>
      <c r="F19902" t="s">
        <v>77596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11684</v>
      </c>
      <c r="N19902">
        <v>205</v>
      </c>
      <c r="O19902" t="s">
        <v>21</v>
      </c>
      <c r="P19902" t="s">
        <v>22</v>
      </c>
      <c r="Q19902" t="s">
        <v>215</v>
      </c>
    </row>
    <row r="19903" spans="1:17" hidden="1" x14ac:dyDescent="0.25">
      <c r="A19903" t="s">
        <v>77597</v>
      </c>
      <c r="B19903" t="s">
        <v>77598</v>
      </c>
      <c r="C19903" s="1" t="str">
        <f t="shared" si="2816"/>
        <v>21:0830</v>
      </c>
      <c r="D19903" s="1" t="str">
        <f t="shared" si="2817"/>
        <v>21:0230</v>
      </c>
      <c r="E19903" t="s">
        <v>77599</v>
      </c>
      <c r="F19903" t="s">
        <v>77600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11641</v>
      </c>
      <c r="N19903">
        <v>206</v>
      </c>
      <c r="O19903" t="s">
        <v>21</v>
      </c>
      <c r="P19903" t="s">
        <v>22</v>
      </c>
      <c r="Q19903" t="s">
        <v>215</v>
      </c>
    </row>
    <row r="19904" spans="1:17" hidden="1" x14ac:dyDescent="0.25">
      <c r="A19904" t="s">
        <v>77601</v>
      </c>
      <c r="B19904" t="s">
        <v>77602</v>
      </c>
      <c r="C19904" s="1" t="str">
        <f t="shared" si="2816"/>
        <v>21:0830</v>
      </c>
      <c r="D19904" s="1" t="str">
        <f t="shared" si="2817"/>
        <v>21:0230</v>
      </c>
      <c r="E19904" t="s">
        <v>77603</v>
      </c>
      <c r="F19904" t="s">
        <v>77604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11646</v>
      </c>
      <c r="N19904">
        <v>207</v>
      </c>
      <c r="O19904" t="s">
        <v>21</v>
      </c>
      <c r="P19904" t="s">
        <v>22</v>
      </c>
      <c r="Q19904" t="s">
        <v>215</v>
      </c>
    </row>
    <row r="19905" spans="1:17" hidden="1" x14ac:dyDescent="0.25">
      <c r="A19905" t="s">
        <v>77605</v>
      </c>
      <c r="B19905" t="s">
        <v>77606</v>
      </c>
      <c r="C19905" s="1" t="str">
        <f t="shared" si="2816"/>
        <v>21:0830</v>
      </c>
      <c r="D19905" s="1" t="str">
        <f t="shared" si="2817"/>
        <v>21:0230</v>
      </c>
      <c r="E19905" t="s">
        <v>77607</v>
      </c>
      <c r="F19905" t="s">
        <v>77608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11651</v>
      </c>
      <c r="N19905">
        <v>208</v>
      </c>
      <c r="O19905" t="s">
        <v>21</v>
      </c>
      <c r="P19905" t="s">
        <v>583</v>
      </c>
      <c r="Q19905" t="s">
        <v>52</v>
      </c>
    </row>
    <row r="19906" spans="1:17" hidden="1" x14ac:dyDescent="0.25">
      <c r="A19906" t="s">
        <v>77609</v>
      </c>
      <c r="B19906" t="s">
        <v>77610</v>
      </c>
      <c r="C19906" s="1" t="str">
        <f t="shared" si="2816"/>
        <v>21:0830</v>
      </c>
      <c r="D19906" s="1" t="str">
        <f t="shared" si="2817"/>
        <v>21:0230</v>
      </c>
      <c r="E19906" t="s">
        <v>77611</v>
      </c>
      <c r="F19906" t="s">
        <v>77612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11660</v>
      </c>
      <c r="N19906">
        <v>209</v>
      </c>
      <c r="O19906" t="s">
        <v>21</v>
      </c>
      <c r="P19906" t="s">
        <v>22</v>
      </c>
      <c r="Q19906" t="s">
        <v>215</v>
      </c>
    </row>
    <row r="19907" spans="1:17" hidden="1" x14ac:dyDescent="0.25">
      <c r="A19907" t="s">
        <v>77613</v>
      </c>
      <c r="B19907" t="s">
        <v>77614</v>
      </c>
      <c r="C19907" s="1" t="str">
        <f t="shared" si="2816"/>
        <v>21:0830</v>
      </c>
      <c r="D19907" s="1" t="str">
        <f t="shared" si="2817"/>
        <v>21:0230</v>
      </c>
      <c r="E19907" t="s">
        <v>77615</v>
      </c>
      <c r="F19907" t="s">
        <v>77616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11665</v>
      </c>
      <c r="N19907">
        <v>210</v>
      </c>
      <c r="O19907" t="s">
        <v>21</v>
      </c>
      <c r="P19907" t="s">
        <v>583</v>
      </c>
      <c r="Q19907" t="s">
        <v>93</v>
      </c>
    </row>
    <row r="19908" spans="1:17" hidden="1" x14ac:dyDescent="0.25">
      <c r="A19908" t="s">
        <v>77617</v>
      </c>
      <c r="B19908" t="s">
        <v>77618</v>
      </c>
      <c r="C19908" s="1" t="str">
        <f t="shared" si="2816"/>
        <v>21:0830</v>
      </c>
      <c r="D19908" s="1" t="str">
        <f t="shared" si="2817"/>
        <v>21:0230</v>
      </c>
      <c r="E19908" t="s">
        <v>77619</v>
      </c>
      <c r="F19908" t="s">
        <v>77620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11670</v>
      </c>
      <c r="N19908">
        <v>211</v>
      </c>
      <c r="O19908" t="s">
        <v>21</v>
      </c>
      <c r="P19908" t="s">
        <v>583</v>
      </c>
      <c r="Q19908" t="s">
        <v>52</v>
      </c>
    </row>
    <row r="19909" spans="1:17" hidden="1" x14ac:dyDescent="0.25">
      <c r="A19909" t="s">
        <v>77621</v>
      </c>
      <c r="B19909" t="s">
        <v>77622</v>
      </c>
      <c r="C19909" s="1" t="str">
        <f t="shared" si="2816"/>
        <v>21:0830</v>
      </c>
      <c r="D19909" s="1" t="str">
        <f t="shared" si="2817"/>
        <v>21:0230</v>
      </c>
      <c r="E19909" t="s">
        <v>77623</v>
      </c>
      <c r="F19909" t="s">
        <v>77624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11675</v>
      </c>
      <c r="N19909">
        <v>212</v>
      </c>
      <c r="O19909" t="s">
        <v>21</v>
      </c>
      <c r="P19909" t="s">
        <v>583</v>
      </c>
      <c r="Q19909" t="s">
        <v>143</v>
      </c>
    </row>
    <row r="19910" spans="1:17" hidden="1" x14ac:dyDescent="0.25">
      <c r="A19910" t="s">
        <v>77625</v>
      </c>
      <c r="B19910" t="s">
        <v>77626</v>
      </c>
      <c r="C19910" s="1" t="str">
        <f t="shared" si="2816"/>
        <v>21:0830</v>
      </c>
      <c r="D19910" s="1" t="str">
        <f t="shared" si="2817"/>
        <v>21:0230</v>
      </c>
      <c r="E19910" t="s">
        <v>77627</v>
      </c>
      <c r="F19910" t="s">
        <v>77628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11689</v>
      </c>
      <c r="N19910">
        <v>213</v>
      </c>
      <c r="O19910" t="s">
        <v>21</v>
      </c>
      <c r="P19910" t="s">
        <v>2212</v>
      </c>
      <c r="Q19910" t="s">
        <v>52</v>
      </c>
    </row>
    <row r="19911" spans="1:17" hidden="1" x14ac:dyDescent="0.25">
      <c r="A19911" t="s">
        <v>77629</v>
      </c>
      <c r="B19911" t="s">
        <v>77630</v>
      </c>
      <c r="C19911" s="1" t="str">
        <f t="shared" si="2816"/>
        <v>21:0830</v>
      </c>
      <c r="D19911" s="1" t="str">
        <f t="shared" si="2817"/>
        <v>21:0230</v>
      </c>
      <c r="E19911" t="s">
        <v>77631</v>
      </c>
      <c r="F19911" t="s">
        <v>77632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11694</v>
      </c>
      <c r="N19911">
        <v>214</v>
      </c>
      <c r="O19911" t="s">
        <v>21</v>
      </c>
      <c r="P19911" t="s">
        <v>583</v>
      </c>
      <c r="Q19911" t="s">
        <v>103</v>
      </c>
    </row>
    <row r="19912" spans="1:17" hidden="1" x14ac:dyDescent="0.25">
      <c r="A19912" t="s">
        <v>77633</v>
      </c>
      <c r="B19912" t="s">
        <v>77634</v>
      </c>
      <c r="C19912" s="1" t="str">
        <f t="shared" si="2816"/>
        <v>21:0830</v>
      </c>
      <c r="D19912" s="1" t="str">
        <f t="shared" si="2817"/>
        <v>21:0230</v>
      </c>
      <c r="E19912" t="s">
        <v>77635</v>
      </c>
      <c r="F19912" t="s">
        <v>77636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11700</v>
      </c>
      <c r="N19912">
        <v>215</v>
      </c>
      <c r="O19912" t="s">
        <v>21</v>
      </c>
      <c r="P19912" t="s">
        <v>583</v>
      </c>
      <c r="Q19912" t="s">
        <v>2822</v>
      </c>
    </row>
    <row r="19913" spans="1:17" hidden="1" x14ac:dyDescent="0.25">
      <c r="A19913" t="s">
        <v>77637</v>
      </c>
      <c r="B19913" t="s">
        <v>77638</v>
      </c>
      <c r="C19913" s="1" t="str">
        <f t="shared" si="2816"/>
        <v>21:0830</v>
      </c>
      <c r="D19913" s="1" t="str">
        <f t="shared" si="2817"/>
        <v>21:0230</v>
      </c>
      <c r="E19913" t="s">
        <v>77639</v>
      </c>
      <c r="F19913" t="s">
        <v>77640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11710</v>
      </c>
      <c r="N19913">
        <v>216</v>
      </c>
      <c r="O19913" t="s">
        <v>21</v>
      </c>
      <c r="P19913" t="s">
        <v>22</v>
      </c>
      <c r="Q19913" t="s">
        <v>3836</v>
      </c>
    </row>
    <row r="19914" spans="1:17" hidden="1" x14ac:dyDescent="0.25">
      <c r="A19914" t="s">
        <v>77641</v>
      </c>
      <c r="B19914" t="s">
        <v>77642</v>
      </c>
      <c r="C19914" s="1" t="str">
        <f t="shared" si="2816"/>
        <v>21:0830</v>
      </c>
      <c r="D19914" s="1" t="str">
        <f t="shared" si="2817"/>
        <v>21:0230</v>
      </c>
      <c r="E19914" t="s">
        <v>77643</v>
      </c>
      <c r="F19914" t="s">
        <v>77644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11715</v>
      </c>
      <c r="N19914">
        <v>217</v>
      </c>
      <c r="O19914" t="s">
        <v>21</v>
      </c>
      <c r="P19914" t="s">
        <v>583</v>
      </c>
      <c r="Q19914" t="s">
        <v>2366</v>
      </c>
    </row>
    <row r="19915" spans="1:17" hidden="1" x14ac:dyDescent="0.25">
      <c r="A19915" t="s">
        <v>77645</v>
      </c>
      <c r="B19915" t="s">
        <v>77646</v>
      </c>
      <c r="C19915" s="1" t="str">
        <f t="shared" si="2816"/>
        <v>21:0830</v>
      </c>
      <c r="D19915" s="1" t="str">
        <f t="shared" si="2817"/>
        <v>21:0230</v>
      </c>
      <c r="E19915" t="s">
        <v>77647</v>
      </c>
      <c r="F19915" t="s">
        <v>77648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11720</v>
      </c>
      <c r="N19915">
        <v>218</v>
      </c>
      <c r="O19915" t="s">
        <v>21</v>
      </c>
      <c r="P19915" t="s">
        <v>583</v>
      </c>
      <c r="Q19915" t="s">
        <v>1528</v>
      </c>
    </row>
    <row r="19916" spans="1:17" hidden="1" x14ac:dyDescent="0.25">
      <c r="A19916" t="s">
        <v>77649</v>
      </c>
      <c r="B19916" t="s">
        <v>77650</v>
      </c>
      <c r="C19916" s="1" t="str">
        <f t="shared" si="2816"/>
        <v>21:0830</v>
      </c>
      <c r="D19916" s="1" t="str">
        <f t="shared" si="2817"/>
        <v>21:0230</v>
      </c>
      <c r="E19916" t="s">
        <v>77651</v>
      </c>
      <c r="F19916" t="s">
        <v>77652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11725</v>
      </c>
      <c r="N19916">
        <v>219</v>
      </c>
      <c r="O19916" t="s">
        <v>21</v>
      </c>
      <c r="P19916" t="s">
        <v>583</v>
      </c>
      <c r="Q19916" t="s">
        <v>138</v>
      </c>
    </row>
    <row r="19917" spans="1:17" hidden="1" x14ac:dyDescent="0.25">
      <c r="A19917" t="s">
        <v>77653</v>
      </c>
      <c r="B19917" t="s">
        <v>77654</v>
      </c>
      <c r="C19917" s="1" t="str">
        <f t="shared" si="2816"/>
        <v>21:0830</v>
      </c>
      <c r="D19917" s="1" t="str">
        <f t="shared" si="2817"/>
        <v>21:0230</v>
      </c>
      <c r="E19917" t="s">
        <v>77655</v>
      </c>
      <c r="F19917" t="s">
        <v>77656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11730</v>
      </c>
      <c r="N19917">
        <v>220</v>
      </c>
      <c r="O19917" t="s">
        <v>21</v>
      </c>
      <c r="P19917" t="s">
        <v>583</v>
      </c>
      <c r="Q19917" t="s">
        <v>2948</v>
      </c>
    </row>
    <row r="19918" spans="1:17" hidden="1" x14ac:dyDescent="0.25">
      <c r="A19918" t="s">
        <v>77657</v>
      </c>
      <c r="B19918" t="s">
        <v>77658</v>
      </c>
      <c r="C19918" s="1" t="str">
        <f t="shared" si="2816"/>
        <v>21:0830</v>
      </c>
      <c r="D19918" s="1" t="str">
        <f t="shared" si="2817"/>
        <v>21:0230</v>
      </c>
      <c r="E19918" t="s">
        <v>77659</v>
      </c>
      <c r="F19918" t="s">
        <v>77660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12803</v>
      </c>
      <c r="N19918">
        <v>221</v>
      </c>
      <c r="O19918" t="s">
        <v>21</v>
      </c>
      <c r="P19918" t="s">
        <v>2212</v>
      </c>
      <c r="Q19918" t="s">
        <v>215</v>
      </c>
    </row>
    <row r="19919" spans="1:17" hidden="1" x14ac:dyDescent="0.25">
      <c r="A19919" t="s">
        <v>77661</v>
      </c>
      <c r="B19919" t="s">
        <v>77662</v>
      </c>
      <c r="C19919" s="1" t="str">
        <f t="shared" si="2816"/>
        <v>21:0830</v>
      </c>
      <c r="D19919" s="1" t="str">
        <f t="shared" si="2817"/>
        <v>21:0230</v>
      </c>
      <c r="E19919" t="s">
        <v>77663</v>
      </c>
      <c r="F19919" t="s">
        <v>77664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11641</v>
      </c>
      <c r="N19919">
        <v>222</v>
      </c>
      <c r="O19919" t="s">
        <v>21</v>
      </c>
      <c r="P19919" t="s">
        <v>2212</v>
      </c>
      <c r="Q19919" t="s">
        <v>52</v>
      </c>
    </row>
    <row r="19920" spans="1:17" hidden="1" x14ac:dyDescent="0.25">
      <c r="A19920" t="s">
        <v>77665</v>
      </c>
      <c r="B19920" t="s">
        <v>77666</v>
      </c>
      <c r="C19920" s="1" t="str">
        <f t="shared" si="2816"/>
        <v>21:0830</v>
      </c>
      <c r="D19920" s="1" t="str">
        <f t="shared" si="2817"/>
        <v>21:0230</v>
      </c>
      <c r="E19920" t="s">
        <v>77667</v>
      </c>
      <c r="F19920" t="s">
        <v>77668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11680</v>
      </c>
      <c r="N19920">
        <v>223</v>
      </c>
      <c r="O19920" t="s">
        <v>21</v>
      </c>
      <c r="P19920" t="s">
        <v>583</v>
      </c>
      <c r="Q19920" t="s">
        <v>103</v>
      </c>
    </row>
    <row r="19921" spans="1:17" hidden="1" x14ac:dyDescent="0.25">
      <c r="A19921" t="s">
        <v>77669</v>
      </c>
      <c r="B19921" t="s">
        <v>77670</v>
      </c>
      <c r="C19921" s="1" t="str">
        <f t="shared" si="2816"/>
        <v>21:0830</v>
      </c>
      <c r="D19921" s="1" t="str">
        <f t="shared" si="2817"/>
        <v>21:0230</v>
      </c>
      <c r="E19921" t="s">
        <v>77667</v>
      </c>
      <c r="F19921" t="s">
        <v>77671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11684</v>
      </c>
      <c r="N19921">
        <v>224</v>
      </c>
      <c r="O19921" t="s">
        <v>21</v>
      </c>
      <c r="P19921" t="s">
        <v>583</v>
      </c>
      <c r="Q19921" t="s">
        <v>103</v>
      </c>
    </row>
    <row r="19922" spans="1:17" hidden="1" x14ac:dyDescent="0.25">
      <c r="A19922" t="s">
        <v>77672</v>
      </c>
      <c r="B19922" t="s">
        <v>77673</v>
      </c>
      <c r="C19922" s="1" t="str">
        <f t="shared" si="2816"/>
        <v>21:0830</v>
      </c>
      <c r="D19922" s="1" t="str">
        <f t="shared" si="2817"/>
        <v>21:0230</v>
      </c>
      <c r="E19922" t="s">
        <v>77674</v>
      </c>
      <c r="F19922" t="s">
        <v>77675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11646</v>
      </c>
      <c r="N19922">
        <v>225</v>
      </c>
      <c r="O19922" t="s">
        <v>21</v>
      </c>
      <c r="P19922" t="s">
        <v>583</v>
      </c>
      <c r="Q19922" t="s">
        <v>29</v>
      </c>
    </row>
    <row r="19923" spans="1:17" hidden="1" x14ac:dyDescent="0.25">
      <c r="A19923" t="s">
        <v>77676</v>
      </c>
      <c r="B19923" t="s">
        <v>77677</v>
      </c>
      <c r="C19923" s="1" t="str">
        <f t="shared" si="2816"/>
        <v>21:0830</v>
      </c>
      <c r="D19923" s="1" t="str">
        <f t="shared" si="2817"/>
        <v>21:0230</v>
      </c>
      <c r="E19923" t="s">
        <v>77678</v>
      </c>
      <c r="F19923" t="s">
        <v>77679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11651</v>
      </c>
      <c r="N19923">
        <v>226</v>
      </c>
      <c r="O19923" t="s">
        <v>21</v>
      </c>
      <c r="P19923" t="s">
        <v>583</v>
      </c>
      <c r="Q19923" t="s">
        <v>93</v>
      </c>
    </row>
    <row r="19924" spans="1:17" hidden="1" x14ac:dyDescent="0.25">
      <c r="A19924" t="s">
        <v>77680</v>
      </c>
      <c r="B19924" t="s">
        <v>77681</v>
      </c>
      <c r="C19924" s="1" t="str">
        <f t="shared" si="2816"/>
        <v>21:0830</v>
      </c>
      <c r="D19924" s="1" t="str">
        <f t="shared" si="2817"/>
        <v>21:0230</v>
      </c>
      <c r="E19924" t="s">
        <v>77682</v>
      </c>
      <c r="F19924" t="s">
        <v>77683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11660</v>
      </c>
      <c r="N19924">
        <v>227</v>
      </c>
      <c r="O19924" t="s">
        <v>21</v>
      </c>
      <c r="P19924" t="s">
        <v>583</v>
      </c>
      <c r="Q19924" t="s">
        <v>198</v>
      </c>
    </row>
    <row r="19925" spans="1:17" hidden="1" x14ac:dyDescent="0.25">
      <c r="A19925" t="s">
        <v>77684</v>
      </c>
      <c r="B19925" t="s">
        <v>77685</v>
      </c>
      <c r="C19925" s="1" t="str">
        <f t="shared" si="2816"/>
        <v>21:0830</v>
      </c>
      <c r="D19925" s="1" t="str">
        <f t="shared" si="2817"/>
        <v>21:0230</v>
      </c>
      <c r="E19925" t="s">
        <v>77686</v>
      </c>
      <c r="F19925" t="s">
        <v>77687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11665</v>
      </c>
      <c r="N19925">
        <v>228</v>
      </c>
      <c r="O19925" t="s">
        <v>21</v>
      </c>
      <c r="P19925" t="s">
        <v>22</v>
      </c>
      <c r="Q19925" t="s">
        <v>171</v>
      </c>
    </row>
    <row r="19926" spans="1:17" hidden="1" x14ac:dyDescent="0.25">
      <c r="A19926" t="s">
        <v>77688</v>
      </c>
      <c r="B19926" t="s">
        <v>77689</v>
      </c>
      <c r="C19926" s="1" t="str">
        <f t="shared" si="2816"/>
        <v>21:0830</v>
      </c>
      <c r="D19926" s="1" t="str">
        <f t="shared" si="2817"/>
        <v>21:0230</v>
      </c>
      <c r="E19926" t="s">
        <v>77690</v>
      </c>
      <c r="F19926" t="s">
        <v>77691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11670</v>
      </c>
      <c r="N19926">
        <v>229</v>
      </c>
      <c r="O19926" t="s">
        <v>21</v>
      </c>
      <c r="P19926" t="s">
        <v>22</v>
      </c>
      <c r="Q19926" t="s">
        <v>138</v>
      </c>
    </row>
    <row r="19927" spans="1:17" hidden="1" x14ac:dyDescent="0.25">
      <c r="A19927" t="s">
        <v>77692</v>
      </c>
      <c r="B19927" t="s">
        <v>77693</v>
      </c>
      <c r="C19927" s="1" t="str">
        <f t="shared" si="2816"/>
        <v>21:0830</v>
      </c>
      <c r="D19927" s="1" t="str">
        <f t="shared" si="2817"/>
        <v>21:0230</v>
      </c>
      <c r="E19927" t="s">
        <v>77694</v>
      </c>
      <c r="F19927" t="s">
        <v>77695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11675</v>
      </c>
      <c r="N19927">
        <v>230</v>
      </c>
      <c r="O19927" t="s">
        <v>21</v>
      </c>
      <c r="P19927" t="s">
        <v>61389</v>
      </c>
      <c r="Q19927" t="s">
        <v>1599</v>
      </c>
    </row>
    <row r="19928" spans="1:17" hidden="1" x14ac:dyDescent="0.25">
      <c r="A19928" t="s">
        <v>77696</v>
      </c>
      <c r="B19928" t="s">
        <v>77697</v>
      </c>
      <c r="C19928" s="1" t="str">
        <f t="shared" si="2816"/>
        <v>21:0830</v>
      </c>
      <c r="D19928" s="1" t="str">
        <f t="shared" si="2817"/>
        <v>21:0230</v>
      </c>
      <c r="E19928" t="s">
        <v>77698</v>
      </c>
      <c r="F19928" t="s">
        <v>77699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11689</v>
      </c>
      <c r="N19928">
        <v>231</v>
      </c>
      <c r="O19928" t="s">
        <v>21</v>
      </c>
      <c r="P19928" t="s">
        <v>76884</v>
      </c>
      <c r="Q19928" t="s">
        <v>171</v>
      </c>
    </row>
    <row r="19929" spans="1:17" hidden="1" x14ac:dyDescent="0.25">
      <c r="A19929" t="s">
        <v>77700</v>
      </c>
      <c r="B19929" t="s">
        <v>77701</v>
      </c>
      <c r="C19929" s="1" t="str">
        <f t="shared" si="2816"/>
        <v>21:0830</v>
      </c>
      <c r="D19929" s="1" t="str">
        <f t="shared" si="2817"/>
        <v>21:0230</v>
      </c>
      <c r="E19929" t="s">
        <v>77702</v>
      </c>
      <c r="F19929" t="s">
        <v>77703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11694</v>
      </c>
      <c r="N19929">
        <v>232</v>
      </c>
      <c r="O19929" t="s">
        <v>21</v>
      </c>
      <c r="P19929" t="s">
        <v>397</v>
      </c>
      <c r="Q19929" t="s">
        <v>3836</v>
      </c>
    </row>
    <row r="19930" spans="1:17" hidden="1" x14ac:dyDescent="0.25">
      <c r="A19930" t="s">
        <v>77704</v>
      </c>
      <c r="B19930" t="s">
        <v>77705</v>
      </c>
      <c r="C19930" s="1" t="str">
        <f t="shared" si="2816"/>
        <v>21:0830</v>
      </c>
      <c r="D19930" s="1" t="str">
        <f t="shared" si="2817"/>
        <v>21:0230</v>
      </c>
      <c r="E19930" t="s">
        <v>77706</v>
      </c>
      <c r="F19930" t="s">
        <v>77707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11700</v>
      </c>
      <c r="N19930">
        <v>233</v>
      </c>
      <c r="O19930" t="s">
        <v>21</v>
      </c>
      <c r="P19930" t="s">
        <v>397</v>
      </c>
      <c r="Q19930" t="s">
        <v>143</v>
      </c>
    </row>
    <row r="19931" spans="1:17" hidden="1" x14ac:dyDescent="0.25">
      <c r="A19931" t="s">
        <v>77708</v>
      </c>
      <c r="B19931" t="s">
        <v>77709</v>
      </c>
      <c r="C19931" s="1" t="str">
        <f t="shared" si="2816"/>
        <v>21:0830</v>
      </c>
      <c r="D19931" s="1" t="str">
        <f t="shared" si="2817"/>
        <v>21:0230</v>
      </c>
      <c r="E19931" t="s">
        <v>77710</v>
      </c>
      <c r="F19931" t="s">
        <v>77711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11710</v>
      </c>
      <c r="N19931">
        <v>234</v>
      </c>
      <c r="O19931" t="s">
        <v>21</v>
      </c>
      <c r="P19931" t="s">
        <v>2212</v>
      </c>
      <c r="Q19931" t="s">
        <v>189</v>
      </c>
    </row>
    <row r="19932" spans="1:17" hidden="1" x14ac:dyDescent="0.25">
      <c r="A19932" t="s">
        <v>77712</v>
      </c>
      <c r="B19932" t="s">
        <v>77713</v>
      </c>
      <c r="C19932" s="1" t="str">
        <f t="shared" si="2816"/>
        <v>21:0830</v>
      </c>
      <c r="D19932" s="1" t="str">
        <f t="shared" si="2817"/>
        <v>21:0230</v>
      </c>
      <c r="E19932" t="s">
        <v>77714</v>
      </c>
      <c r="F19932" t="s">
        <v>77715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11715</v>
      </c>
      <c r="N19932">
        <v>235</v>
      </c>
      <c r="O19932" t="s">
        <v>21</v>
      </c>
      <c r="P19932" t="s">
        <v>583</v>
      </c>
      <c r="Q19932" t="s">
        <v>93</v>
      </c>
    </row>
    <row r="19933" spans="1:17" hidden="1" x14ac:dyDescent="0.25">
      <c r="A19933" t="s">
        <v>77716</v>
      </c>
      <c r="B19933" t="s">
        <v>77717</v>
      </c>
      <c r="C19933" s="1" t="str">
        <f t="shared" si="2816"/>
        <v>21:0830</v>
      </c>
      <c r="D19933" s="1" t="str">
        <f t="shared" si="2817"/>
        <v>21:0230</v>
      </c>
      <c r="E19933" t="s">
        <v>77718</v>
      </c>
      <c r="F19933" t="s">
        <v>77719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11720</v>
      </c>
      <c r="N19933">
        <v>236</v>
      </c>
      <c r="O19933" t="s">
        <v>21</v>
      </c>
      <c r="P19933" t="s">
        <v>583</v>
      </c>
      <c r="Q19933" t="s">
        <v>103</v>
      </c>
    </row>
    <row r="19934" spans="1:17" hidden="1" x14ac:dyDescent="0.25">
      <c r="A19934" t="s">
        <v>77720</v>
      </c>
      <c r="B19934" t="s">
        <v>77721</v>
      </c>
      <c r="C19934" s="1" t="str">
        <f t="shared" si="2816"/>
        <v>21:0830</v>
      </c>
      <c r="D19934" s="1" t="str">
        <f t="shared" si="2817"/>
        <v>21:0230</v>
      </c>
      <c r="E19934" t="s">
        <v>77722</v>
      </c>
      <c r="F19934" t="s">
        <v>77723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11725</v>
      </c>
      <c r="N19934">
        <v>237</v>
      </c>
      <c r="O19934" t="s">
        <v>21</v>
      </c>
      <c r="P19934" t="s">
        <v>2212</v>
      </c>
      <c r="Q19934" t="s">
        <v>59</v>
      </c>
    </row>
    <row r="19935" spans="1:17" hidden="1" x14ac:dyDescent="0.25">
      <c r="A19935" t="s">
        <v>77724</v>
      </c>
      <c r="B19935" t="s">
        <v>77725</v>
      </c>
      <c r="C19935" s="1" t="str">
        <f t="shared" si="2816"/>
        <v>21:0830</v>
      </c>
      <c r="D19935" s="1" t="str">
        <f t="shared" si="2817"/>
        <v>21:0230</v>
      </c>
      <c r="E19935" t="s">
        <v>77726</v>
      </c>
      <c r="F19935" t="s">
        <v>77727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11730</v>
      </c>
      <c r="N19935">
        <v>238</v>
      </c>
      <c r="O19935" t="s">
        <v>64</v>
      </c>
      <c r="P19935" t="s">
        <v>583</v>
      </c>
      <c r="Q19935" t="s">
        <v>46</v>
      </c>
    </row>
    <row r="19936" spans="1:17" hidden="1" x14ac:dyDescent="0.25">
      <c r="A19936" t="s">
        <v>77728</v>
      </c>
      <c r="B19936" t="s">
        <v>77729</v>
      </c>
      <c r="C19936" s="1" t="str">
        <f t="shared" si="2816"/>
        <v>21:0830</v>
      </c>
      <c r="D19936" s="1" t="str">
        <f t="shared" si="2817"/>
        <v>21:0230</v>
      </c>
      <c r="E19936" t="s">
        <v>77730</v>
      </c>
      <c r="F19936" t="s">
        <v>77731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12803</v>
      </c>
      <c r="N19936">
        <v>239</v>
      </c>
      <c r="O19936" t="s">
        <v>21</v>
      </c>
      <c r="P19936" t="s">
        <v>583</v>
      </c>
      <c r="Q19936" t="s">
        <v>71</v>
      </c>
    </row>
    <row r="19937" spans="1:17" hidden="1" x14ac:dyDescent="0.25">
      <c r="A19937" t="s">
        <v>77732</v>
      </c>
      <c r="B19937" t="s">
        <v>77733</v>
      </c>
      <c r="C19937" s="1" t="str">
        <f t="shared" si="2816"/>
        <v>21:0830</v>
      </c>
      <c r="D19937" s="1" t="str">
        <f t="shared" si="2817"/>
        <v>21:0230</v>
      </c>
      <c r="E19937" t="s">
        <v>77734</v>
      </c>
      <c r="F19937" t="s">
        <v>77735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11680</v>
      </c>
      <c r="N19937">
        <v>240</v>
      </c>
      <c r="O19937" t="s">
        <v>1597</v>
      </c>
      <c r="P19937" t="s">
        <v>583</v>
      </c>
      <c r="Q19937" t="s">
        <v>138</v>
      </c>
    </row>
    <row r="19938" spans="1:17" hidden="1" x14ac:dyDescent="0.25">
      <c r="A19938" t="s">
        <v>77736</v>
      </c>
      <c r="B19938" t="s">
        <v>77737</v>
      </c>
      <c r="C19938" s="1" t="str">
        <f t="shared" si="2816"/>
        <v>21:0830</v>
      </c>
      <c r="D19938" s="1" t="str">
        <f t="shared" si="2817"/>
        <v>21:0230</v>
      </c>
      <c r="E19938" t="s">
        <v>77734</v>
      </c>
      <c r="F19938" t="s">
        <v>77738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11684</v>
      </c>
      <c r="N19938">
        <v>241</v>
      </c>
      <c r="O19938" t="s">
        <v>21</v>
      </c>
      <c r="P19938" t="s">
        <v>583</v>
      </c>
      <c r="Q19938" t="s">
        <v>138</v>
      </c>
    </row>
    <row r="19939" spans="1:17" hidden="1" x14ac:dyDescent="0.25">
      <c r="A19939" t="s">
        <v>77739</v>
      </c>
      <c r="B19939" t="s">
        <v>77740</v>
      </c>
      <c r="C19939" s="1" t="str">
        <f t="shared" si="2816"/>
        <v>21:0830</v>
      </c>
      <c r="D19939" s="1" t="str">
        <f t="shared" si="2817"/>
        <v>21:0230</v>
      </c>
      <c r="E19939" t="s">
        <v>77741</v>
      </c>
      <c r="F19939" t="s">
        <v>77742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11641</v>
      </c>
      <c r="N19939">
        <v>242</v>
      </c>
      <c r="O19939" t="s">
        <v>21</v>
      </c>
      <c r="P19939" t="s">
        <v>583</v>
      </c>
      <c r="Q19939" t="s">
        <v>103</v>
      </c>
    </row>
    <row r="19940" spans="1:17" hidden="1" x14ac:dyDescent="0.25">
      <c r="A19940" t="s">
        <v>77743</v>
      </c>
      <c r="B19940" t="s">
        <v>77744</v>
      </c>
      <c r="C19940" s="1" t="str">
        <f t="shared" si="2816"/>
        <v>21:0830</v>
      </c>
      <c r="D19940" s="1" t="str">
        <f t="shared" si="2817"/>
        <v>21:0230</v>
      </c>
      <c r="E19940" t="s">
        <v>77745</v>
      </c>
      <c r="F19940" t="s">
        <v>77746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11646</v>
      </c>
      <c r="N19940">
        <v>243</v>
      </c>
      <c r="O19940" t="s">
        <v>21</v>
      </c>
      <c r="P19940" t="s">
        <v>583</v>
      </c>
      <c r="Q19940" t="s">
        <v>93</v>
      </c>
    </row>
    <row r="19941" spans="1:17" hidden="1" x14ac:dyDescent="0.25">
      <c r="A19941" t="s">
        <v>77747</v>
      </c>
      <c r="B19941" t="s">
        <v>77748</v>
      </c>
      <c r="C19941" s="1" t="str">
        <f t="shared" si="2816"/>
        <v>21:0830</v>
      </c>
      <c r="D19941" s="1" t="str">
        <f t="shared" si="2817"/>
        <v>21:0230</v>
      </c>
      <c r="E19941" t="s">
        <v>77749</v>
      </c>
      <c r="F19941" t="s">
        <v>77750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11651</v>
      </c>
      <c r="N19941">
        <v>244</v>
      </c>
      <c r="O19941" t="s">
        <v>21</v>
      </c>
      <c r="P19941" t="s">
        <v>2212</v>
      </c>
      <c r="Q19941" t="s">
        <v>23</v>
      </c>
    </row>
    <row r="19942" spans="1:17" hidden="1" x14ac:dyDescent="0.25">
      <c r="A19942" t="s">
        <v>77751</v>
      </c>
      <c r="B19942" t="s">
        <v>77752</v>
      </c>
      <c r="C19942" s="1" t="str">
        <f t="shared" si="2816"/>
        <v>21:0830</v>
      </c>
      <c r="D19942" s="1" t="str">
        <f t="shared" si="2817"/>
        <v>21:0230</v>
      </c>
      <c r="E19942" t="s">
        <v>77753</v>
      </c>
      <c r="F19942" t="s">
        <v>77754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11660</v>
      </c>
      <c r="N19942">
        <v>245</v>
      </c>
      <c r="O19942" t="s">
        <v>64</v>
      </c>
      <c r="P19942" t="s">
        <v>2212</v>
      </c>
      <c r="Q19942" t="s">
        <v>198</v>
      </c>
    </row>
    <row r="19943" spans="1:17" hidden="1" x14ac:dyDescent="0.25">
      <c r="A19943" t="s">
        <v>77755</v>
      </c>
      <c r="B19943" t="s">
        <v>77756</v>
      </c>
      <c r="C19943" s="1" t="str">
        <f t="shared" si="2816"/>
        <v>21:0830</v>
      </c>
      <c r="D19943" s="1" t="str">
        <f t="shared" si="2817"/>
        <v>21:0230</v>
      </c>
      <c r="E19943" t="s">
        <v>77757</v>
      </c>
      <c r="F19943" t="s">
        <v>77758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11665</v>
      </c>
      <c r="N19943">
        <v>246</v>
      </c>
      <c r="O19943" t="s">
        <v>101</v>
      </c>
      <c r="P19943" t="s">
        <v>2212</v>
      </c>
      <c r="Q19943" t="s">
        <v>71</v>
      </c>
    </row>
    <row r="19944" spans="1:17" hidden="1" x14ac:dyDescent="0.25">
      <c r="A19944" t="s">
        <v>77759</v>
      </c>
      <c r="B19944" t="s">
        <v>77760</v>
      </c>
      <c r="C19944" s="1" t="str">
        <f t="shared" si="2816"/>
        <v>21:0830</v>
      </c>
      <c r="D19944" s="1" t="str">
        <f t="shared" si="2817"/>
        <v>21:0230</v>
      </c>
      <c r="E19944" t="s">
        <v>77761</v>
      </c>
      <c r="F19944" t="s">
        <v>77762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11670</v>
      </c>
      <c r="N19944">
        <v>247</v>
      </c>
      <c r="O19944" t="s">
        <v>21</v>
      </c>
      <c r="P19944" t="s">
        <v>397</v>
      </c>
      <c r="Q19944" t="s">
        <v>189</v>
      </c>
    </row>
    <row r="19945" spans="1:17" hidden="1" x14ac:dyDescent="0.25">
      <c r="A19945" t="s">
        <v>77763</v>
      </c>
      <c r="B19945" t="s">
        <v>77764</v>
      </c>
      <c r="C19945" s="1" t="str">
        <f t="shared" si="2816"/>
        <v>21:0830</v>
      </c>
      <c r="D19945" s="1" t="str">
        <f t="shared" si="2817"/>
        <v>21:0230</v>
      </c>
      <c r="E19945" t="s">
        <v>77765</v>
      </c>
      <c r="F19945" t="s">
        <v>77766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11675</v>
      </c>
      <c r="N19945">
        <v>248</v>
      </c>
      <c r="O19945" t="s">
        <v>21</v>
      </c>
      <c r="P19945" t="s">
        <v>2212</v>
      </c>
      <c r="Q19945" t="s">
        <v>149</v>
      </c>
    </row>
    <row r="19946" spans="1:17" hidden="1" x14ac:dyDescent="0.25">
      <c r="A19946" t="s">
        <v>77767</v>
      </c>
      <c r="B19946" t="s">
        <v>77768</v>
      </c>
      <c r="C19946" s="1" t="str">
        <f t="shared" si="2816"/>
        <v>21:0830</v>
      </c>
      <c r="D19946" s="1" t="str">
        <f t="shared" si="2817"/>
        <v>21:0230</v>
      </c>
      <c r="E19946" t="s">
        <v>77769</v>
      </c>
      <c r="F19946" t="s">
        <v>77770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11689</v>
      </c>
      <c r="N19946">
        <v>249</v>
      </c>
      <c r="O19946" t="s">
        <v>21</v>
      </c>
      <c r="P19946" t="s">
        <v>2212</v>
      </c>
      <c r="Q19946" t="s">
        <v>149</v>
      </c>
    </row>
    <row r="19947" spans="1:17" hidden="1" x14ac:dyDescent="0.25">
      <c r="A19947" t="s">
        <v>77771</v>
      </c>
      <c r="B19947" t="s">
        <v>77772</v>
      </c>
      <c r="C19947" s="1" t="str">
        <f t="shared" si="2816"/>
        <v>21:0830</v>
      </c>
      <c r="D19947" s="1" t="str">
        <f t="shared" si="2817"/>
        <v>21:0230</v>
      </c>
      <c r="E19947" t="s">
        <v>77773</v>
      </c>
      <c r="F19947" t="s">
        <v>77774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11694</v>
      </c>
      <c r="N19947">
        <v>250</v>
      </c>
      <c r="O19947" t="s">
        <v>21</v>
      </c>
      <c r="P19947" t="s">
        <v>2212</v>
      </c>
      <c r="Q19947" t="s">
        <v>88</v>
      </c>
    </row>
    <row r="19948" spans="1:17" hidden="1" x14ac:dyDescent="0.25">
      <c r="A19948" t="s">
        <v>77775</v>
      </c>
      <c r="B19948" t="s">
        <v>77776</v>
      </c>
      <c r="C19948" s="1" t="str">
        <f t="shared" si="2816"/>
        <v>21:0830</v>
      </c>
      <c r="D19948" s="1" t="str">
        <f t="shared" si="2817"/>
        <v>21:0230</v>
      </c>
      <c r="E19948" t="s">
        <v>77777</v>
      </c>
      <c r="F19948" t="s">
        <v>77778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11700</v>
      </c>
      <c r="N19948">
        <v>251</v>
      </c>
      <c r="O19948" t="s">
        <v>21</v>
      </c>
      <c r="P19948" t="s">
        <v>2212</v>
      </c>
      <c r="Q19948" t="s">
        <v>149</v>
      </c>
    </row>
    <row r="19949" spans="1:17" hidden="1" x14ac:dyDescent="0.25">
      <c r="A19949" t="s">
        <v>77779</v>
      </c>
      <c r="B19949" t="s">
        <v>77780</v>
      </c>
      <c r="C19949" s="1" t="str">
        <f t="shared" si="2816"/>
        <v>21:0830</v>
      </c>
      <c r="D19949" s="1" t="str">
        <f t="shared" si="2817"/>
        <v>21:0230</v>
      </c>
      <c r="E19949" t="s">
        <v>77781</v>
      </c>
      <c r="F19949" t="s">
        <v>77782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11710</v>
      </c>
      <c r="N19949">
        <v>252</v>
      </c>
      <c r="O19949" t="s">
        <v>21</v>
      </c>
      <c r="P19949" t="s">
        <v>2212</v>
      </c>
      <c r="Q19949" t="s">
        <v>149</v>
      </c>
    </row>
    <row r="19950" spans="1:17" hidden="1" x14ac:dyDescent="0.25">
      <c r="A19950" t="s">
        <v>77783</v>
      </c>
      <c r="B19950" t="s">
        <v>77784</v>
      </c>
      <c r="C19950" s="1" t="str">
        <f t="shared" si="2816"/>
        <v>21:0830</v>
      </c>
      <c r="D19950" s="1" t="str">
        <f t="shared" si="2817"/>
        <v>21:0230</v>
      </c>
      <c r="E19950" t="s">
        <v>77785</v>
      </c>
      <c r="F19950" t="s">
        <v>77786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11715</v>
      </c>
      <c r="N19950">
        <v>253</v>
      </c>
      <c r="O19950" t="s">
        <v>21</v>
      </c>
      <c r="P19950" t="s">
        <v>397</v>
      </c>
      <c r="Q19950" t="s">
        <v>35</v>
      </c>
    </row>
    <row r="19951" spans="1:17" hidden="1" x14ac:dyDescent="0.25">
      <c r="A19951" t="s">
        <v>77787</v>
      </c>
      <c r="B19951" t="s">
        <v>77788</v>
      </c>
      <c r="C19951" s="1" t="str">
        <f t="shared" si="2816"/>
        <v>21:0830</v>
      </c>
      <c r="D19951" s="1" t="str">
        <f t="shared" si="2817"/>
        <v>21:0230</v>
      </c>
      <c r="E19951" t="s">
        <v>77789</v>
      </c>
      <c r="F19951" t="s">
        <v>77790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11720</v>
      </c>
      <c r="N19951">
        <v>254</v>
      </c>
      <c r="O19951" t="s">
        <v>21</v>
      </c>
      <c r="P19951" t="s">
        <v>1515</v>
      </c>
      <c r="Q19951" t="s">
        <v>93</v>
      </c>
    </row>
    <row r="19952" spans="1:17" hidden="1" x14ac:dyDescent="0.25">
      <c r="A19952" t="s">
        <v>77791</v>
      </c>
      <c r="B19952" t="s">
        <v>77792</v>
      </c>
      <c r="C19952" s="1" t="str">
        <f t="shared" si="2816"/>
        <v>21:0830</v>
      </c>
      <c r="D19952" s="1" t="str">
        <f t="shared" si="2817"/>
        <v>21:0230</v>
      </c>
      <c r="E19952" t="s">
        <v>77793</v>
      </c>
      <c r="F19952" t="s">
        <v>77794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11725</v>
      </c>
      <c r="N19952">
        <v>255</v>
      </c>
      <c r="O19952" t="s">
        <v>21</v>
      </c>
      <c r="P19952" t="s">
        <v>1515</v>
      </c>
      <c r="Q19952" t="s">
        <v>35</v>
      </c>
    </row>
    <row r="19953" spans="1:17" hidden="1" x14ac:dyDescent="0.25">
      <c r="A19953" t="s">
        <v>77795</v>
      </c>
      <c r="B19953" t="s">
        <v>77796</v>
      </c>
      <c r="C19953" s="1" t="str">
        <f t="shared" si="2816"/>
        <v>21:0830</v>
      </c>
      <c r="D19953" s="1" t="str">
        <f t="shared" si="2817"/>
        <v>21:0230</v>
      </c>
      <c r="E19953" t="s">
        <v>77797</v>
      </c>
      <c r="F19953" t="s">
        <v>77798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11730</v>
      </c>
      <c r="N19953">
        <v>256</v>
      </c>
      <c r="O19953" t="s">
        <v>21</v>
      </c>
      <c r="P19953" t="s">
        <v>397</v>
      </c>
      <c r="Q19953" t="s">
        <v>138</v>
      </c>
    </row>
    <row r="19954" spans="1:17" hidden="1" x14ac:dyDescent="0.25">
      <c r="A19954" t="s">
        <v>77799</v>
      </c>
      <c r="B19954" t="s">
        <v>77800</v>
      </c>
      <c r="C19954" s="1" t="str">
        <f t="shared" ref="C19954:C20017" si="2820">HYPERLINK("http://geochem.nrcan.gc.ca/cdogs/content/bdl/bdl210830_e.htm", "21:0830")</f>
        <v>21:0830</v>
      </c>
      <c r="D19954" s="1" t="str">
        <f t="shared" ref="D19954:D20017" si="2821">HYPERLINK("http://geochem.nrcan.gc.ca/cdogs/content/svy/svy210230_e.htm", "21:0230")</f>
        <v>21:0230</v>
      </c>
      <c r="E19954" t="s">
        <v>77801</v>
      </c>
      <c r="F19954" t="s">
        <v>77802</v>
      </c>
      <c r="H19954">
        <v>46.911261799999998</v>
      </c>
      <c r="I19954">
        <v>-66.214328300000005</v>
      </c>
      <c r="J19954" s="1" t="str">
        <f t="shared" ref="J19954:J20017" si="2822">HYPERLINK("http://geochem.nrcan.gc.ca/cdogs/content/kwd/kwd020018_e.htm",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12803</v>
      </c>
      <c r="N19954">
        <v>257</v>
      </c>
      <c r="O19954" t="s">
        <v>21</v>
      </c>
      <c r="P19954" t="s">
        <v>397</v>
      </c>
      <c r="Q19954" t="s">
        <v>88</v>
      </c>
    </row>
    <row r="19955" spans="1:17" hidden="1" x14ac:dyDescent="0.25">
      <c r="A19955" t="s">
        <v>77803</v>
      </c>
      <c r="B19955" t="s">
        <v>77804</v>
      </c>
      <c r="C19955" s="1" t="str">
        <f t="shared" si="2820"/>
        <v>21:0830</v>
      </c>
      <c r="D19955" s="1" t="str">
        <f t="shared" si="2821"/>
        <v>21:0230</v>
      </c>
      <c r="E19955" t="s">
        <v>77805</v>
      </c>
      <c r="F19955" t="s">
        <v>77806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11641</v>
      </c>
      <c r="N19955">
        <v>258</v>
      </c>
      <c r="O19955" t="s">
        <v>21</v>
      </c>
      <c r="P19955" t="s">
        <v>583</v>
      </c>
      <c r="Q19955" t="s">
        <v>1528</v>
      </c>
    </row>
    <row r="19956" spans="1:17" hidden="1" x14ac:dyDescent="0.25">
      <c r="A19956" t="s">
        <v>77807</v>
      </c>
      <c r="B19956" t="s">
        <v>77808</v>
      </c>
      <c r="C19956" s="1" t="str">
        <f t="shared" si="2820"/>
        <v>21:0830</v>
      </c>
      <c r="D19956" s="1" t="str">
        <f t="shared" si="2821"/>
        <v>21:0230</v>
      </c>
      <c r="E19956" t="s">
        <v>77809</v>
      </c>
      <c r="F19956" t="s">
        <v>77810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11646</v>
      </c>
      <c r="N19956">
        <v>259</v>
      </c>
      <c r="O19956" t="s">
        <v>21</v>
      </c>
      <c r="P19956" t="s">
        <v>397</v>
      </c>
      <c r="Q19956" t="s">
        <v>52</v>
      </c>
    </row>
    <row r="19957" spans="1:17" hidden="1" x14ac:dyDescent="0.25">
      <c r="A19957" t="s">
        <v>77811</v>
      </c>
      <c r="B19957" t="s">
        <v>77812</v>
      </c>
      <c r="C19957" s="1" t="str">
        <f t="shared" si="2820"/>
        <v>21:0830</v>
      </c>
      <c r="D19957" s="1" t="str">
        <f t="shared" si="2821"/>
        <v>21:0230</v>
      </c>
      <c r="E19957" t="s">
        <v>77813</v>
      </c>
      <c r="F19957" t="s">
        <v>77814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11651</v>
      </c>
      <c r="N19957">
        <v>260</v>
      </c>
      <c r="O19957" t="s">
        <v>21</v>
      </c>
      <c r="P19957" t="s">
        <v>583</v>
      </c>
      <c r="Q19957" t="s">
        <v>103</v>
      </c>
    </row>
    <row r="19958" spans="1:17" hidden="1" x14ac:dyDescent="0.25">
      <c r="A19958" t="s">
        <v>77815</v>
      </c>
      <c r="B19958" t="s">
        <v>77816</v>
      </c>
      <c r="C19958" s="1" t="str">
        <f t="shared" si="2820"/>
        <v>21:0830</v>
      </c>
      <c r="D19958" s="1" t="str">
        <f t="shared" si="2821"/>
        <v>21:0230</v>
      </c>
      <c r="E19958" t="s">
        <v>77817</v>
      </c>
      <c r="F19958" t="s">
        <v>77818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11660</v>
      </c>
      <c r="N19958">
        <v>261</v>
      </c>
      <c r="O19958" t="s">
        <v>21</v>
      </c>
      <c r="P19958" t="s">
        <v>397</v>
      </c>
      <c r="Q19958" t="s">
        <v>138</v>
      </c>
    </row>
    <row r="19959" spans="1:17" hidden="1" x14ac:dyDescent="0.25">
      <c r="A19959" t="s">
        <v>77819</v>
      </c>
      <c r="B19959" t="s">
        <v>77820</v>
      </c>
      <c r="C19959" s="1" t="str">
        <f t="shared" si="2820"/>
        <v>21:0830</v>
      </c>
      <c r="D19959" s="1" t="str">
        <f t="shared" si="2821"/>
        <v>21:0230</v>
      </c>
      <c r="E19959" t="s">
        <v>77821</v>
      </c>
      <c r="F19959" t="s">
        <v>77822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11680</v>
      </c>
      <c r="N19959">
        <v>262</v>
      </c>
      <c r="O19959" t="s">
        <v>21</v>
      </c>
      <c r="P19959" t="s">
        <v>397</v>
      </c>
      <c r="Q19959" t="s">
        <v>171</v>
      </c>
    </row>
    <row r="19960" spans="1:17" hidden="1" x14ac:dyDescent="0.25">
      <c r="A19960" t="s">
        <v>77823</v>
      </c>
      <c r="B19960" t="s">
        <v>77824</v>
      </c>
      <c r="C19960" s="1" t="str">
        <f t="shared" si="2820"/>
        <v>21:0830</v>
      </c>
      <c r="D19960" s="1" t="str">
        <f t="shared" si="2821"/>
        <v>21:0230</v>
      </c>
      <c r="E19960" t="s">
        <v>77821</v>
      </c>
      <c r="F19960" t="s">
        <v>77825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11684</v>
      </c>
      <c r="N19960">
        <v>263</v>
      </c>
      <c r="O19960" t="s">
        <v>21</v>
      </c>
      <c r="P19960" t="s">
        <v>397</v>
      </c>
      <c r="Q19960" t="s">
        <v>171</v>
      </c>
    </row>
    <row r="19961" spans="1:17" hidden="1" x14ac:dyDescent="0.25">
      <c r="A19961" t="s">
        <v>77826</v>
      </c>
      <c r="B19961" t="s">
        <v>77827</v>
      </c>
      <c r="C19961" s="1" t="str">
        <f t="shared" si="2820"/>
        <v>21:0830</v>
      </c>
      <c r="D19961" s="1" t="str">
        <f t="shared" si="2821"/>
        <v>21:0230</v>
      </c>
      <c r="E19961" t="s">
        <v>77828</v>
      </c>
      <c r="F19961" t="s">
        <v>77829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HYPERLINK("http://geochem.nrcan.gc.ca/cdogs/content/kwd/kwd080007_e.htm", "Untreated Water")</f>
        <v>Untreated Water</v>
      </c>
      <c r="L19961">
        <v>16</v>
      </c>
      <c r="M19961" t="s">
        <v>11665</v>
      </c>
      <c r="N19961">
        <v>264</v>
      </c>
      <c r="O19961" t="s">
        <v>21</v>
      </c>
      <c r="P19961" t="s">
        <v>583</v>
      </c>
      <c r="Q19961" t="s">
        <v>7328</v>
      </c>
    </row>
    <row r="19962" spans="1:17" hidden="1" x14ac:dyDescent="0.25">
      <c r="A19962" t="s">
        <v>77830</v>
      </c>
      <c r="B19962" t="s">
        <v>77831</v>
      </c>
      <c r="C19962" s="1" t="str">
        <f t="shared" si="2820"/>
        <v>21:0830</v>
      </c>
      <c r="D19962" s="1" t="str">
        <f t="shared" si="2821"/>
        <v>21:0230</v>
      </c>
      <c r="E19962" t="s">
        <v>77832</v>
      </c>
      <c r="F19962" t="s">
        <v>77833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11670</v>
      </c>
      <c r="N19962">
        <v>265</v>
      </c>
      <c r="O19962" t="s">
        <v>21</v>
      </c>
      <c r="P19962" t="s">
        <v>2212</v>
      </c>
      <c r="Q19962" t="s">
        <v>88</v>
      </c>
    </row>
    <row r="19963" spans="1:17" hidden="1" x14ac:dyDescent="0.25">
      <c r="A19963" t="s">
        <v>77834</v>
      </c>
      <c r="B19963" t="s">
        <v>77835</v>
      </c>
      <c r="C19963" s="1" t="str">
        <f t="shared" si="2820"/>
        <v>21:0830</v>
      </c>
      <c r="D19963" s="1" t="str">
        <f t="shared" si="2821"/>
        <v>21:0230</v>
      </c>
      <c r="E19963" t="s">
        <v>77836</v>
      </c>
      <c r="F19963" t="s">
        <v>77837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11675</v>
      </c>
      <c r="N19963">
        <v>266</v>
      </c>
      <c r="O19963" t="s">
        <v>21</v>
      </c>
      <c r="P19963" t="s">
        <v>2212</v>
      </c>
      <c r="Q19963" t="s">
        <v>71</v>
      </c>
    </row>
    <row r="19964" spans="1:17" hidden="1" x14ac:dyDescent="0.25">
      <c r="A19964" t="s">
        <v>77838</v>
      </c>
      <c r="B19964" t="s">
        <v>77839</v>
      </c>
      <c r="C19964" s="1" t="str">
        <f t="shared" si="2820"/>
        <v>21:0830</v>
      </c>
      <c r="D19964" s="1" t="str">
        <f t="shared" si="2821"/>
        <v>21:0230</v>
      </c>
      <c r="E19964" t="s">
        <v>77840</v>
      </c>
      <c r="F19964" t="s">
        <v>77841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11689</v>
      </c>
      <c r="N19964">
        <v>267</v>
      </c>
      <c r="O19964" t="s">
        <v>21</v>
      </c>
      <c r="P19964" t="s">
        <v>2212</v>
      </c>
      <c r="Q19964" t="s">
        <v>71</v>
      </c>
    </row>
    <row r="19965" spans="1:17" hidden="1" x14ac:dyDescent="0.25">
      <c r="A19965" t="s">
        <v>77842</v>
      </c>
      <c r="B19965" t="s">
        <v>77843</v>
      </c>
      <c r="C19965" s="1" t="str">
        <f t="shared" si="2820"/>
        <v>21:0830</v>
      </c>
      <c r="D19965" s="1" t="str">
        <f t="shared" si="2821"/>
        <v>21:0230</v>
      </c>
      <c r="E19965" t="s">
        <v>77844</v>
      </c>
      <c r="F19965" t="s">
        <v>77845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11694</v>
      </c>
      <c r="N19965">
        <v>268</v>
      </c>
      <c r="O19965" t="s">
        <v>21</v>
      </c>
      <c r="P19965" t="s">
        <v>583</v>
      </c>
      <c r="Q19965" t="s">
        <v>52</v>
      </c>
    </row>
    <row r="19966" spans="1:17" hidden="1" x14ac:dyDescent="0.25">
      <c r="A19966" t="s">
        <v>77846</v>
      </c>
      <c r="B19966" t="s">
        <v>77847</v>
      </c>
      <c r="C19966" s="1" t="str">
        <f t="shared" si="2820"/>
        <v>21:0830</v>
      </c>
      <c r="D19966" s="1" t="str">
        <f t="shared" si="2821"/>
        <v>21:0230</v>
      </c>
      <c r="E19966" t="s">
        <v>77848</v>
      </c>
      <c r="F19966" t="s">
        <v>77849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11700</v>
      </c>
      <c r="N19966">
        <v>269</v>
      </c>
      <c r="O19966" t="s">
        <v>21</v>
      </c>
      <c r="P19966" t="s">
        <v>2212</v>
      </c>
      <c r="Q19966" t="s">
        <v>189</v>
      </c>
    </row>
    <row r="19967" spans="1:17" hidden="1" x14ac:dyDescent="0.25">
      <c r="A19967" t="s">
        <v>77850</v>
      </c>
      <c r="B19967" t="s">
        <v>77851</v>
      </c>
      <c r="C19967" s="1" t="str">
        <f t="shared" si="2820"/>
        <v>21:0830</v>
      </c>
      <c r="D19967" s="1" t="str">
        <f t="shared" si="2821"/>
        <v>21:0230</v>
      </c>
      <c r="E19967" t="s">
        <v>77852</v>
      </c>
      <c r="F19967" t="s">
        <v>77853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11710</v>
      </c>
      <c r="N19967">
        <v>270</v>
      </c>
      <c r="O19967" t="s">
        <v>244</v>
      </c>
      <c r="P19967" t="s">
        <v>1631</v>
      </c>
      <c r="Q19967" t="s">
        <v>149</v>
      </c>
    </row>
    <row r="19968" spans="1:17" hidden="1" x14ac:dyDescent="0.25">
      <c r="A19968" t="s">
        <v>77854</v>
      </c>
      <c r="B19968" t="s">
        <v>77855</v>
      </c>
      <c r="C19968" s="1" t="str">
        <f t="shared" si="2820"/>
        <v>21:0830</v>
      </c>
      <c r="D19968" s="1" t="str">
        <f t="shared" si="2821"/>
        <v>21:0230</v>
      </c>
      <c r="E19968" t="s">
        <v>77856</v>
      </c>
      <c r="F19968" t="s">
        <v>77857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11715</v>
      </c>
      <c r="N19968">
        <v>271</v>
      </c>
      <c r="O19968" t="s">
        <v>225</v>
      </c>
      <c r="P19968" t="s">
        <v>1631</v>
      </c>
      <c r="Q19968" t="s">
        <v>189</v>
      </c>
    </row>
    <row r="19969" spans="1:17" hidden="1" x14ac:dyDescent="0.25">
      <c r="A19969" t="s">
        <v>77858</v>
      </c>
      <c r="B19969" t="s">
        <v>77859</v>
      </c>
      <c r="C19969" s="1" t="str">
        <f t="shared" si="2820"/>
        <v>21:0830</v>
      </c>
      <c r="D19969" s="1" t="str">
        <f t="shared" si="2821"/>
        <v>21:0230</v>
      </c>
      <c r="E19969" t="s">
        <v>77860</v>
      </c>
      <c r="F19969" t="s">
        <v>77861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11720</v>
      </c>
      <c r="N19969">
        <v>272</v>
      </c>
      <c r="O19969" t="s">
        <v>21</v>
      </c>
      <c r="P19969" t="s">
        <v>2212</v>
      </c>
      <c r="Q19969" t="s">
        <v>149</v>
      </c>
    </row>
    <row r="19970" spans="1:17" hidden="1" x14ac:dyDescent="0.25">
      <c r="A19970" t="s">
        <v>77862</v>
      </c>
      <c r="B19970" t="s">
        <v>77863</v>
      </c>
      <c r="C19970" s="1" t="str">
        <f t="shared" si="2820"/>
        <v>21:0830</v>
      </c>
      <c r="D19970" s="1" t="str">
        <f t="shared" si="2821"/>
        <v>21:0230</v>
      </c>
      <c r="E19970" t="s">
        <v>77864</v>
      </c>
      <c r="F19970" t="s">
        <v>77865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11725</v>
      </c>
      <c r="N19970">
        <v>273</v>
      </c>
      <c r="O19970" t="s">
        <v>244</v>
      </c>
      <c r="P19970" t="s">
        <v>391</v>
      </c>
      <c r="Q19970" t="s">
        <v>149</v>
      </c>
    </row>
    <row r="19971" spans="1:17" hidden="1" x14ac:dyDescent="0.25">
      <c r="A19971" t="s">
        <v>77866</v>
      </c>
      <c r="B19971" t="s">
        <v>77867</v>
      </c>
      <c r="C19971" s="1" t="str">
        <f t="shared" si="2820"/>
        <v>21:0830</v>
      </c>
      <c r="D19971" s="1" t="str">
        <f t="shared" si="2821"/>
        <v>21:0230</v>
      </c>
      <c r="E19971" t="s">
        <v>77868</v>
      </c>
      <c r="F19971" t="s">
        <v>77869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11730</v>
      </c>
      <c r="N19971">
        <v>274</v>
      </c>
      <c r="O19971" t="s">
        <v>21</v>
      </c>
      <c r="P19971" t="s">
        <v>2212</v>
      </c>
      <c r="Q19971" t="s">
        <v>143</v>
      </c>
    </row>
    <row r="19972" spans="1:17" hidden="1" x14ac:dyDescent="0.25">
      <c r="A19972" t="s">
        <v>77870</v>
      </c>
      <c r="B19972" t="s">
        <v>77871</v>
      </c>
      <c r="C19972" s="1" t="str">
        <f t="shared" si="2820"/>
        <v>21:0830</v>
      </c>
      <c r="D19972" s="1" t="str">
        <f t="shared" si="2821"/>
        <v>21:0230</v>
      </c>
      <c r="E19972" t="s">
        <v>77872</v>
      </c>
      <c r="F19972" t="s">
        <v>77873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12803</v>
      </c>
      <c r="N19972">
        <v>275</v>
      </c>
      <c r="O19972" t="s">
        <v>21</v>
      </c>
      <c r="P19972" t="s">
        <v>2212</v>
      </c>
      <c r="Q19972" t="s">
        <v>93</v>
      </c>
    </row>
    <row r="19973" spans="1:17" hidden="1" x14ac:dyDescent="0.25">
      <c r="A19973" t="s">
        <v>77874</v>
      </c>
      <c r="B19973" t="s">
        <v>77875</v>
      </c>
      <c r="C19973" s="1" t="str">
        <f t="shared" si="2820"/>
        <v>21:0830</v>
      </c>
      <c r="D19973" s="1" t="str">
        <f t="shared" si="2821"/>
        <v>21:0230</v>
      </c>
      <c r="E19973" t="s">
        <v>77876</v>
      </c>
      <c r="F19973" t="s">
        <v>77877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11680</v>
      </c>
      <c r="N19973">
        <v>276</v>
      </c>
      <c r="O19973" t="s">
        <v>21</v>
      </c>
      <c r="P19973" t="s">
        <v>583</v>
      </c>
      <c r="Q19973" t="s">
        <v>3836</v>
      </c>
    </row>
    <row r="19974" spans="1:17" hidden="1" x14ac:dyDescent="0.25">
      <c r="A19974" t="s">
        <v>77878</v>
      </c>
      <c r="B19974" t="s">
        <v>77879</v>
      </c>
      <c r="C19974" s="1" t="str">
        <f t="shared" si="2820"/>
        <v>21:0830</v>
      </c>
      <c r="D19974" s="1" t="str">
        <f t="shared" si="2821"/>
        <v>21:0230</v>
      </c>
      <c r="E19974" t="s">
        <v>77876</v>
      </c>
      <c r="F19974" t="s">
        <v>77880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11684</v>
      </c>
      <c r="N19974">
        <v>277</v>
      </c>
      <c r="O19974" t="s">
        <v>21</v>
      </c>
      <c r="P19974" t="s">
        <v>583</v>
      </c>
      <c r="Q19974" t="s">
        <v>2392</v>
      </c>
    </row>
    <row r="19975" spans="1:17" hidden="1" x14ac:dyDescent="0.25">
      <c r="A19975" t="s">
        <v>77881</v>
      </c>
      <c r="B19975" t="s">
        <v>77882</v>
      </c>
      <c r="C19975" s="1" t="str">
        <f t="shared" si="2820"/>
        <v>21:0830</v>
      </c>
      <c r="D19975" s="1" t="str">
        <f t="shared" si="2821"/>
        <v>21:0230</v>
      </c>
      <c r="E19975" t="s">
        <v>77883</v>
      </c>
      <c r="F19975" t="s">
        <v>77884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11641</v>
      </c>
      <c r="N19975">
        <v>278</v>
      </c>
      <c r="O19975" t="s">
        <v>21</v>
      </c>
      <c r="P19975" t="s">
        <v>1515</v>
      </c>
      <c r="Q19975" t="s">
        <v>171</v>
      </c>
    </row>
    <row r="19976" spans="1:17" hidden="1" x14ac:dyDescent="0.25">
      <c r="A19976" t="s">
        <v>77885</v>
      </c>
      <c r="B19976" t="s">
        <v>77886</v>
      </c>
      <c r="C19976" s="1" t="str">
        <f t="shared" si="2820"/>
        <v>21:0830</v>
      </c>
      <c r="D19976" s="1" t="str">
        <f t="shared" si="2821"/>
        <v>21:0230</v>
      </c>
      <c r="E19976" t="s">
        <v>77887</v>
      </c>
      <c r="F19976" t="s">
        <v>77888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11646</v>
      </c>
      <c r="N19976">
        <v>279</v>
      </c>
      <c r="O19976" t="s">
        <v>21</v>
      </c>
      <c r="P19976" t="s">
        <v>2212</v>
      </c>
      <c r="Q19976" t="s">
        <v>138</v>
      </c>
    </row>
    <row r="19977" spans="1:17" hidden="1" x14ac:dyDescent="0.25">
      <c r="A19977" t="s">
        <v>77889</v>
      </c>
      <c r="B19977" t="s">
        <v>77890</v>
      </c>
      <c r="C19977" s="1" t="str">
        <f t="shared" si="2820"/>
        <v>21:0830</v>
      </c>
      <c r="D19977" s="1" t="str">
        <f t="shared" si="2821"/>
        <v>21:0230</v>
      </c>
      <c r="E19977" t="s">
        <v>77891</v>
      </c>
      <c r="F19977" t="s">
        <v>77892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11651</v>
      </c>
      <c r="N19977">
        <v>280</v>
      </c>
      <c r="O19977" t="s">
        <v>21</v>
      </c>
      <c r="P19977" t="s">
        <v>2943</v>
      </c>
      <c r="Q19977" t="s">
        <v>189</v>
      </c>
    </row>
    <row r="19978" spans="1:17" hidden="1" x14ac:dyDescent="0.25">
      <c r="A19978" t="s">
        <v>77893</v>
      </c>
      <c r="B19978" t="s">
        <v>77894</v>
      </c>
      <c r="C19978" s="1" t="str">
        <f t="shared" si="2820"/>
        <v>21:0830</v>
      </c>
      <c r="D19978" s="1" t="str">
        <f t="shared" si="2821"/>
        <v>21:0230</v>
      </c>
      <c r="E19978" t="s">
        <v>77895</v>
      </c>
      <c r="F19978" t="s">
        <v>77896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11660</v>
      </c>
      <c r="N19978">
        <v>281</v>
      </c>
      <c r="O19978" t="s">
        <v>21</v>
      </c>
      <c r="P19978" t="s">
        <v>397</v>
      </c>
      <c r="Q19978" t="s">
        <v>1528</v>
      </c>
    </row>
    <row r="19979" spans="1:17" hidden="1" x14ac:dyDescent="0.25">
      <c r="A19979" t="s">
        <v>77897</v>
      </c>
      <c r="B19979" t="s">
        <v>77898</v>
      </c>
      <c r="C19979" s="1" t="str">
        <f t="shared" si="2820"/>
        <v>21:0830</v>
      </c>
      <c r="D19979" s="1" t="str">
        <f t="shared" si="2821"/>
        <v>21:0230</v>
      </c>
      <c r="E19979" t="s">
        <v>77899</v>
      </c>
      <c r="F19979" t="s">
        <v>77900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11665</v>
      </c>
      <c r="N19979">
        <v>282</v>
      </c>
      <c r="O19979" t="s">
        <v>21</v>
      </c>
      <c r="P19979" t="s">
        <v>1515</v>
      </c>
      <c r="Q19979" t="s">
        <v>171</v>
      </c>
    </row>
    <row r="19980" spans="1:17" hidden="1" x14ac:dyDescent="0.25">
      <c r="A19980" t="s">
        <v>77901</v>
      </c>
      <c r="B19980" t="s">
        <v>77902</v>
      </c>
      <c r="C19980" s="1" t="str">
        <f t="shared" si="2820"/>
        <v>21:0830</v>
      </c>
      <c r="D19980" s="1" t="str">
        <f t="shared" si="2821"/>
        <v>21:0230</v>
      </c>
      <c r="E19980" t="s">
        <v>77903</v>
      </c>
      <c r="F19980" t="s">
        <v>77904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11670</v>
      </c>
      <c r="N19980">
        <v>283</v>
      </c>
      <c r="O19980" t="s">
        <v>21</v>
      </c>
      <c r="P19980" t="s">
        <v>397</v>
      </c>
      <c r="Q19980" t="s">
        <v>138</v>
      </c>
    </row>
    <row r="19981" spans="1:17" hidden="1" x14ac:dyDescent="0.25">
      <c r="A19981" t="s">
        <v>77905</v>
      </c>
      <c r="B19981" t="s">
        <v>77906</v>
      </c>
      <c r="C19981" s="1" t="str">
        <f t="shared" si="2820"/>
        <v>21:0830</v>
      </c>
      <c r="D19981" s="1" t="str">
        <f t="shared" si="2821"/>
        <v>21:0230</v>
      </c>
      <c r="E19981" t="s">
        <v>77907</v>
      </c>
      <c r="F19981" t="s">
        <v>77908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11675</v>
      </c>
      <c r="N19981">
        <v>284</v>
      </c>
      <c r="O19981" t="s">
        <v>21</v>
      </c>
      <c r="P19981" t="s">
        <v>583</v>
      </c>
      <c r="Q19981" t="s">
        <v>6243</v>
      </c>
    </row>
    <row r="19982" spans="1:17" hidden="1" x14ac:dyDescent="0.25">
      <c r="A19982" t="s">
        <v>77909</v>
      </c>
      <c r="B19982" t="s">
        <v>77910</v>
      </c>
      <c r="C19982" s="1" t="str">
        <f t="shared" si="2820"/>
        <v>21:0830</v>
      </c>
      <c r="D19982" s="1" t="str">
        <f t="shared" si="2821"/>
        <v>21:0230</v>
      </c>
      <c r="E19982" t="s">
        <v>77911</v>
      </c>
      <c r="F19982" t="s">
        <v>77912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11689</v>
      </c>
      <c r="N19982">
        <v>285</v>
      </c>
      <c r="O19982" t="s">
        <v>21</v>
      </c>
      <c r="P19982" t="s">
        <v>397</v>
      </c>
      <c r="Q19982" t="s">
        <v>215</v>
      </c>
    </row>
    <row r="19983" spans="1:17" hidden="1" x14ac:dyDescent="0.25">
      <c r="A19983" t="s">
        <v>77913</v>
      </c>
      <c r="B19983" t="s">
        <v>77914</v>
      </c>
      <c r="C19983" s="1" t="str">
        <f t="shared" si="2820"/>
        <v>21:0830</v>
      </c>
      <c r="D19983" s="1" t="str">
        <f t="shared" si="2821"/>
        <v>21:0230</v>
      </c>
      <c r="E19983" t="s">
        <v>77915</v>
      </c>
      <c r="F19983" t="s">
        <v>77916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11694</v>
      </c>
      <c r="N19983">
        <v>286</v>
      </c>
      <c r="O19983" t="s">
        <v>21</v>
      </c>
      <c r="P19983" t="s">
        <v>1515</v>
      </c>
      <c r="Q19983" t="s">
        <v>149</v>
      </c>
    </row>
    <row r="19984" spans="1:17" hidden="1" x14ac:dyDescent="0.25">
      <c r="A19984" t="s">
        <v>77917</v>
      </c>
      <c r="B19984" t="s">
        <v>77918</v>
      </c>
      <c r="C19984" s="1" t="str">
        <f t="shared" si="2820"/>
        <v>21:0830</v>
      </c>
      <c r="D19984" s="1" t="str">
        <f t="shared" si="2821"/>
        <v>21:0230</v>
      </c>
      <c r="E19984" t="s">
        <v>77919</v>
      </c>
      <c r="F19984" t="s">
        <v>77920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11700</v>
      </c>
      <c r="N19984">
        <v>287</v>
      </c>
      <c r="O19984" t="s">
        <v>21</v>
      </c>
      <c r="P19984" t="s">
        <v>77305</v>
      </c>
      <c r="Q19984" t="s">
        <v>46</v>
      </c>
    </row>
    <row r="19985" spans="1:17" hidden="1" x14ac:dyDescent="0.25">
      <c r="A19985" t="s">
        <v>77921</v>
      </c>
      <c r="B19985" t="s">
        <v>77922</v>
      </c>
      <c r="C19985" s="1" t="str">
        <f t="shared" si="2820"/>
        <v>21:0830</v>
      </c>
      <c r="D19985" s="1" t="str">
        <f t="shared" si="2821"/>
        <v>21:0230</v>
      </c>
      <c r="E19985" t="s">
        <v>77923</v>
      </c>
      <c r="F19985" t="s">
        <v>77924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11710</v>
      </c>
      <c r="N19985">
        <v>288</v>
      </c>
      <c r="O19985" t="s">
        <v>101</v>
      </c>
      <c r="P19985" t="s">
        <v>397</v>
      </c>
      <c r="Q19985" t="s">
        <v>29</v>
      </c>
    </row>
    <row r="19986" spans="1:17" hidden="1" x14ac:dyDescent="0.25">
      <c r="A19986" t="s">
        <v>77925</v>
      </c>
      <c r="B19986" t="s">
        <v>77926</v>
      </c>
      <c r="C19986" s="1" t="str">
        <f t="shared" si="2820"/>
        <v>21:0830</v>
      </c>
      <c r="D19986" s="1" t="str">
        <f t="shared" si="2821"/>
        <v>21:0230</v>
      </c>
      <c r="E19986" t="s">
        <v>77927</v>
      </c>
      <c r="F19986" t="s">
        <v>77928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11715</v>
      </c>
      <c r="N19986">
        <v>289</v>
      </c>
      <c r="O19986" t="s">
        <v>21</v>
      </c>
      <c r="P19986" t="s">
        <v>397</v>
      </c>
      <c r="Q19986" t="s">
        <v>103</v>
      </c>
    </row>
    <row r="19987" spans="1:17" hidden="1" x14ac:dyDescent="0.25">
      <c r="A19987" t="s">
        <v>77929</v>
      </c>
      <c r="B19987" t="s">
        <v>77930</v>
      </c>
      <c r="C19987" s="1" t="str">
        <f t="shared" si="2820"/>
        <v>21:0830</v>
      </c>
      <c r="D19987" s="1" t="str">
        <f t="shared" si="2821"/>
        <v>21:0230</v>
      </c>
      <c r="E19987" t="s">
        <v>77931</v>
      </c>
      <c r="F19987" t="s">
        <v>77932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11720</v>
      </c>
      <c r="N19987">
        <v>290</v>
      </c>
      <c r="O19987" t="s">
        <v>101</v>
      </c>
      <c r="P19987" t="s">
        <v>1515</v>
      </c>
      <c r="Q19987" t="s">
        <v>215</v>
      </c>
    </row>
    <row r="19988" spans="1:17" hidden="1" x14ac:dyDescent="0.25">
      <c r="A19988" t="s">
        <v>77933</v>
      </c>
      <c r="B19988" t="s">
        <v>77934</v>
      </c>
      <c r="C19988" s="1" t="str">
        <f t="shared" si="2820"/>
        <v>21:0830</v>
      </c>
      <c r="D19988" s="1" t="str">
        <f t="shared" si="2821"/>
        <v>21:0230</v>
      </c>
      <c r="E19988" t="s">
        <v>77935</v>
      </c>
      <c r="F19988" t="s">
        <v>77936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11725</v>
      </c>
      <c r="N19988">
        <v>291</v>
      </c>
      <c r="O19988" t="s">
        <v>21</v>
      </c>
      <c r="P19988" t="s">
        <v>1515</v>
      </c>
      <c r="Q19988" t="s">
        <v>71</v>
      </c>
    </row>
    <row r="19989" spans="1:17" hidden="1" x14ac:dyDescent="0.25">
      <c r="A19989" t="s">
        <v>77937</v>
      </c>
      <c r="B19989" t="s">
        <v>77938</v>
      </c>
      <c r="C19989" s="1" t="str">
        <f t="shared" si="2820"/>
        <v>21:0830</v>
      </c>
      <c r="D19989" s="1" t="str">
        <f t="shared" si="2821"/>
        <v>21:0230</v>
      </c>
      <c r="E19989" t="s">
        <v>77939</v>
      </c>
      <c r="F19989" t="s">
        <v>77940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11730</v>
      </c>
      <c r="N19989">
        <v>292</v>
      </c>
      <c r="O19989" t="s">
        <v>21</v>
      </c>
      <c r="P19989" t="s">
        <v>397</v>
      </c>
      <c r="Q19989" t="s">
        <v>392</v>
      </c>
    </row>
    <row r="19990" spans="1:17" hidden="1" x14ac:dyDescent="0.25">
      <c r="A19990" t="s">
        <v>77941</v>
      </c>
      <c r="B19990" t="s">
        <v>77942</v>
      </c>
      <c r="C19990" s="1" t="str">
        <f t="shared" si="2820"/>
        <v>21:0830</v>
      </c>
      <c r="D19990" s="1" t="str">
        <f t="shared" si="2821"/>
        <v>21:0230</v>
      </c>
      <c r="E19990" t="s">
        <v>77943</v>
      </c>
      <c r="F19990" t="s">
        <v>77944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12803</v>
      </c>
      <c r="N19990">
        <v>293</v>
      </c>
      <c r="O19990" t="s">
        <v>21</v>
      </c>
      <c r="P19990" t="s">
        <v>1515</v>
      </c>
      <c r="Q19990" t="s">
        <v>35</v>
      </c>
    </row>
    <row r="19991" spans="1:17" hidden="1" x14ac:dyDescent="0.25">
      <c r="A19991" t="s">
        <v>77945</v>
      </c>
      <c r="B19991" t="s">
        <v>77946</v>
      </c>
      <c r="C19991" s="1" t="str">
        <f t="shared" si="2820"/>
        <v>21:0830</v>
      </c>
      <c r="D19991" s="1" t="str">
        <f t="shared" si="2821"/>
        <v>21:0230</v>
      </c>
      <c r="E19991" t="s">
        <v>77947</v>
      </c>
      <c r="F19991" t="s">
        <v>77948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11641</v>
      </c>
      <c r="N19991">
        <v>294</v>
      </c>
      <c r="O19991" t="s">
        <v>21</v>
      </c>
      <c r="P19991" t="s">
        <v>76884</v>
      </c>
      <c r="Q19991" t="s">
        <v>52</v>
      </c>
    </row>
    <row r="19992" spans="1:17" hidden="1" x14ac:dyDescent="0.25">
      <c r="A19992" t="s">
        <v>77949</v>
      </c>
      <c r="B19992" t="s">
        <v>77950</v>
      </c>
      <c r="C19992" s="1" t="str">
        <f t="shared" si="2820"/>
        <v>21:0830</v>
      </c>
      <c r="D19992" s="1" t="str">
        <f t="shared" si="2821"/>
        <v>21:0230</v>
      </c>
      <c r="E19992" t="s">
        <v>77951</v>
      </c>
      <c r="F19992" t="s">
        <v>77952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11680</v>
      </c>
      <c r="N19992">
        <v>295</v>
      </c>
      <c r="O19992" t="s">
        <v>21</v>
      </c>
      <c r="P19992" t="s">
        <v>2212</v>
      </c>
      <c r="Q19992" t="s">
        <v>103</v>
      </c>
    </row>
    <row r="19993" spans="1:17" hidden="1" x14ac:dyDescent="0.25">
      <c r="A19993" t="s">
        <v>77953</v>
      </c>
      <c r="B19993" t="s">
        <v>77954</v>
      </c>
      <c r="C19993" s="1" t="str">
        <f t="shared" si="2820"/>
        <v>21:0830</v>
      </c>
      <c r="D19993" s="1" t="str">
        <f t="shared" si="2821"/>
        <v>21:0230</v>
      </c>
      <c r="E19993" t="s">
        <v>77951</v>
      </c>
      <c r="F19993" t="s">
        <v>77955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11684</v>
      </c>
      <c r="N19993">
        <v>296</v>
      </c>
      <c r="O19993" t="s">
        <v>21</v>
      </c>
      <c r="P19993" t="s">
        <v>397</v>
      </c>
      <c r="Q19993" t="s">
        <v>103</v>
      </c>
    </row>
    <row r="19994" spans="1:17" hidden="1" x14ac:dyDescent="0.25">
      <c r="A19994" t="s">
        <v>77956</v>
      </c>
      <c r="B19994" t="s">
        <v>77957</v>
      </c>
      <c r="C19994" s="1" t="str">
        <f t="shared" si="2820"/>
        <v>21:0830</v>
      </c>
      <c r="D19994" s="1" t="str">
        <f t="shared" si="2821"/>
        <v>21:0230</v>
      </c>
      <c r="E19994" t="s">
        <v>77958</v>
      </c>
      <c r="F19994" t="s">
        <v>77959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11646</v>
      </c>
      <c r="N19994">
        <v>297</v>
      </c>
      <c r="O19994" t="s">
        <v>21</v>
      </c>
      <c r="P19994" t="s">
        <v>2212</v>
      </c>
      <c r="Q19994" t="s">
        <v>16522</v>
      </c>
    </row>
    <row r="19995" spans="1:17" hidden="1" x14ac:dyDescent="0.25">
      <c r="A19995" t="s">
        <v>77960</v>
      </c>
      <c r="B19995" t="s">
        <v>77961</v>
      </c>
      <c r="C19995" s="1" t="str">
        <f t="shared" si="2820"/>
        <v>21:0830</v>
      </c>
      <c r="D19995" s="1" t="str">
        <f t="shared" si="2821"/>
        <v>21:0230</v>
      </c>
      <c r="E19995" t="s">
        <v>77962</v>
      </c>
      <c r="F19995" t="s">
        <v>77963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11651</v>
      </c>
      <c r="N19995">
        <v>298</v>
      </c>
      <c r="O19995" t="s">
        <v>21</v>
      </c>
      <c r="P19995" t="s">
        <v>2212</v>
      </c>
      <c r="Q19995" t="s">
        <v>16522</v>
      </c>
    </row>
    <row r="19996" spans="1:17" hidden="1" x14ac:dyDescent="0.25">
      <c r="A19996" t="s">
        <v>77964</v>
      </c>
      <c r="B19996" t="s">
        <v>77965</v>
      </c>
      <c r="C19996" s="1" t="str">
        <f t="shared" si="2820"/>
        <v>21:0830</v>
      </c>
      <c r="D19996" s="1" t="str">
        <f t="shared" si="2821"/>
        <v>21:0230</v>
      </c>
      <c r="E19996" t="s">
        <v>77966</v>
      </c>
      <c r="F19996" t="s">
        <v>77967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11660</v>
      </c>
      <c r="N19996">
        <v>299</v>
      </c>
      <c r="O19996" t="s">
        <v>21</v>
      </c>
      <c r="P19996" t="s">
        <v>2212</v>
      </c>
      <c r="Q19996" t="s">
        <v>215</v>
      </c>
    </row>
    <row r="19997" spans="1:17" hidden="1" x14ac:dyDescent="0.25">
      <c r="A19997" t="s">
        <v>77968</v>
      </c>
      <c r="B19997" t="s">
        <v>77969</v>
      </c>
      <c r="C19997" s="1" t="str">
        <f t="shared" si="2820"/>
        <v>21:0830</v>
      </c>
      <c r="D19997" s="1" t="str">
        <f t="shared" si="2821"/>
        <v>21:0230</v>
      </c>
      <c r="E19997" t="s">
        <v>77970</v>
      </c>
      <c r="F19997" t="s">
        <v>77971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11665</v>
      </c>
      <c r="N19997">
        <v>300</v>
      </c>
      <c r="O19997" t="s">
        <v>21</v>
      </c>
      <c r="P19997" t="s">
        <v>2212</v>
      </c>
      <c r="Q19997" t="s">
        <v>189</v>
      </c>
    </row>
    <row r="19998" spans="1:17" hidden="1" x14ac:dyDescent="0.25">
      <c r="A19998" t="s">
        <v>77972</v>
      </c>
      <c r="B19998" t="s">
        <v>77973</v>
      </c>
      <c r="C19998" s="1" t="str">
        <f t="shared" si="2820"/>
        <v>21:0830</v>
      </c>
      <c r="D19998" s="1" t="str">
        <f t="shared" si="2821"/>
        <v>21:0230</v>
      </c>
      <c r="E19998" t="s">
        <v>77974</v>
      </c>
      <c r="F19998" t="s">
        <v>77975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11670</v>
      </c>
      <c r="N19998">
        <v>301</v>
      </c>
      <c r="O19998" t="s">
        <v>21</v>
      </c>
      <c r="P19998" t="s">
        <v>2212</v>
      </c>
      <c r="Q19998" t="s">
        <v>103</v>
      </c>
    </row>
    <row r="19999" spans="1:17" hidden="1" x14ac:dyDescent="0.25">
      <c r="A19999" t="s">
        <v>77976</v>
      </c>
      <c r="B19999" t="s">
        <v>77977</v>
      </c>
      <c r="C19999" s="1" t="str">
        <f t="shared" si="2820"/>
        <v>21:0830</v>
      </c>
      <c r="D19999" s="1" t="str">
        <f t="shared" si="2821"/>
        <v>21:0230</v>
      </c>
      <c r="E19999" t="s">
        <v>77978</v>
      </c>
      <c r="F19999" t="s">
        <v>77979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11675</v>
      </c>
      <c r="N19999">
        <v>302</v>
      </c>
      <c r="O19999" t="s">
        <v>21</v>
      </c>
      <c r="P19999" t="s">
        <v>2212</v>
      </c>
      <c r="Q19999" t="s">
        <v>189</v>
      </c>
    </row>
    <row r="20000" spans="1:17" hidden="1" x14ac:dyDescent="0.25">
      <c r="A20000" t="s">
        <v>77980</v>
      </c>
      <c r="B20000" t="s">
        <v>77981</v>
      </c>
      <c r="C20000" s="1" t="str">
        <f t="shared" si="2820"/>
        <v>21:0830</v>
      </c>
      <c r="D20000" s="1" t="str">
        <f t="shared" si="2821"/>
        <v>21:0230</v>
      </c>
      <c r="E20000" t="s">
        <v>77982</v>
      </c>
      <c r="F20000" t="s">
        <v>77983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11689</v>
      </c>
      <c r="N20000">
        <v>303</v>
      </c>
      <c r="O20000" t="s">
        <v>21</v>
      </c>
      <c r="P20000" t="s">
        <v>397</v>
      </c>
      <c r="Q20000" t="s">
        <v>138</v>
      </c>
    </row>
    <row r="20001" spans="1:17" hidden="1" x14ac:dyDescent="0.25">
      <c r="A20001" t="s">
        <v>77984</v>
      </c>
      <c r="B20001" t="s">
        <v>77985</v>
      </c>
      <c r="C20001" s="1" t="str">
        <f t="shared" si="2820"/>
        <v>21:0830</v>
      </c>
      <c r="D20001" s="1" t="str">
        <f t="shared" si="2821"/>
        <v>21:0230</v>
      </c>
      <c r="E20001" t="s">
        <v>77986</v>
      </c>
      <c r="F20001" t="s">
        <v>77987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11694</v>
      </c>
      <c r="N20001">
        <v>304</v>
      </c>
      <c r="O20001" t="s">
        <v>21</v>
      </c>
      <c r="P20001" t="s">
        <v>397</v>
      </c>
      <c r="Q20001" t="s">
        <v>149</v>
      </c>
    </row>
    <row r="20002" spans="1:17" hidden="1" x14ac:dyDescent="0.25">
      <c r="A20002" t="s">
        <v>77988</v>
      </c>
      <c r="B20002" t="s">
        <v>77989</v>
      </c>
      <c r="C20002" s="1" t="str">
        <f t="shared" si="2820"/>
        <v>21:0830</v>
      </c>
      <c r="D20002" s="1" t="str">
        <f t="shared" si="2821"/>
        <v>21:0230</v>
      </c>
      <c r="E20002" t="s">
        <v>77990</v>
      </c>
      <c r="F20002" t="s">
        <v>77991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11700</v>
      </c>
      <c r="N20002">
        <v>305</v>
      </c>
      <c r="O20002" t="s">
        <v>21</v>
      </c>
      <c r="P20002" t="s">
        <v>397</v>
      </c>
      <c r="Q20002" t="s">
        <v>8961</v>
      </c>
    </row>
    <row r="20003" spans="1:17" hidden="1" x14ac:dyDescent="0.25">
      <c r="A20003" t="s">
        <v>77992</v>
      </c>
      <c r="B20003" t="s">
        <v>77993</v>
      </c>
      <c r="C20003" s="1" t="str">
        <f t="shared" si="2820"/>
        <v>21:0830</v>
      </c>
      <c r="D20003" s="1" t="str">
        <f t="shared" si="2821"/>
        <v>21:0230</v>
      </c>
      <c r="E20003" t="s">
        <v>77994</v>
      </c>
      <c r="F20003" t="s">
        <v>77995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11710</v>
      </c>
      <c r="N20003">
        <v>306</v>
      </c>
      <c r="O20003" t="s">
        <v>21</v>
      </c>
      <c r="P20003" t="s">
        <v>2212</v>
      </c>
      <c r="Q20003" t="s">
        <v>143</v>
      </c>
    </row>
    <row r="20004" spans="1:17" hidden="1" x14ac:dyDescent="0.25">
      <c r="A20004" t="s">
        <v>77996</v>
      </c>
      <c r="B20004" t="s">
        <v>77997</v>
      </c>
      <c r="C20004" s="1" t="str">
        <f t="shared" si="2820"/>
        <v>21:0830</v>
      </c>
      <c r="D20004" s="1" t="str">
        <f t="shared" si="2821"/>
        <v>21:0230</v>
      </c>
      <c r="E20004" t="s">
        <v>77998</v>
      </c>
      <c r="F20004" t="s">
        <v>77999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11715</v>
      </c>
      <c r="N20004">
        <v>307</v>
      </c>
      <c r="O20004" t="s">
        <v>21</v>
      </c>
      <c r="P20004" t="s">
        <v>583</v>
      </c>
      <c r="Q20004" t="s">
        <v>6864</v>
      </c>
    </row>
    <row r="20005" spans="1:17" hidden="1" x14ac:dyDescent="0.25">
      <c r="A20005" t="s">
        <v>78000</v>
      </c>
      <c r="B20005" t="s">
        <v>78001</v>
      </c>
      <c r="C20005" s="1" t="str">
        <f t="shared" si="2820"/>
        <v>21:0830</v>
      </c>
      <c r="D20005" s="1" t="str">
        <f t="shared" si="2821"/>
        <v>21:0230</v>
      </c>
      <c r="E20005" t="s">
        <v>78002</v>
      </c>
      <c r="F20005" t="s">
        <v>78003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11720</v>
      </c>
      <c r="N20005">
        <v>308</v>
      </c>
      <c r="O20005" t="s">
        <v>21</v>
      </c>
      <c r="P20005" t="s">
        <v>2212</v>
      </c>
      <c r="Q20005" t="s">
        <v>52</v>
      </c>
    </row>
    <row r="20006" spans="1:17" hidden="1" x14ac:dyDescent="0.25">
      <c r="A20006" t="s">
        <v>78004</v>
      </c>
      <c r="B20006" t="s">
        <v>78005</v>
      </c>
      <c r="C20006" s="1" t="str">
        <f t="shared" si="2820"/>
        <v>21:0830</v>
      </c>
      <c r="D20006" s="1" t="str">
        <f t="shared" si="2821"/>
        <v>21:0230</v>
      </c>
      <c r="E20006" t="s">
        <v>78006</v>
      </c>
      <c r="F20006" t="s">
        <v>78007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11725</v>
      </c>
      <c r="N20006">
        <v>309</v>
      </c>
      <c r="O20006" t="s">
        <v>21</v>
      </c>
      <c r="P20006" t="s">
        <v>2212</v>
      </c>
      <c r="Q20006" t="s">
        <v>2948</v>
      </c>
    </row>
    <row r="20007" spans="1:17" hidden="1" x14ac:dyDescent="0.25">
      <c r="A20007" t="s">
        <v>78008</v>
      </c>
      <c r="B20007" t="s">
        <v>78009</v>
      </c>
      <c r="C20007" s="1" t="str">
        <f t="shared" si="2820"/>
        <v>21:0830</v>
      </c>
      <c r="D20007" s="1" t="str">
        <f t="shared" si="2821"/>
        <v>21:0230</v>
      </c>
      <c r="E20007" t="s">
        <v>78010</v>
      </c>
      <c r="F20007" t="s">
        <v>78011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11730</v>
      </c>
      <c r="N20007">
        <v>310</v>
      </c>
      <c r="O20007" t="s">
        <v>21</v>
      </c>
      <c r="P20007" t="s">
        <v>2212</v>
      </c>
      <c r="Q20007" t="s">
        <v>198</v>
      </c>
    </row>
    <row r="20008" spans="1:17" hidden="1" x14ac:dyDescent="0.25">
      <c r="A20008" t="s">
        <v>78012</v>
      </c>
      <c r="B20008" t="s">
        <v>78013</v>
      </c>
      <c r="C20008" s="1" t="str">
        <f t="shared" si="2820"/>
        <v>21:0830</v>
      </c>
      <c r="D20008" s="1" t="str">
        <f t="shared" si="2821"/>
        <v>21:0230</v>
      </c>
      <c r="E20008" t="s">
        <v>78014</v>
      </c>
      <c r="F20008" t="s">
        <v>78015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12803</v>
      </c>
      <c r="N20008">
        <v>311</v>
      </c>
      <c r="O20008" t="s">
        <v>21</v>
      </c>
      <c r="P20008" t="s">
        <v>397</v>
      </c>
      <c r="Q20008" t="s">
        <v>149</v>
      </c>
    </row>
    <row r="20009" spans="1:17" hidden="1" x14ac:dyDescent="0.25">
      <c r="A20009" t="s">
        <v>78016</v>
      </c>
      <c r="B20009" t="s">
        <v>78017</v>
      </c>
      <c r="C20009" s="1" t="str">
        <f t="shared" si="2820"/>
        <v>21:0830</v>
      </c>
      <c r="D20009" s="1" t="str">
        <f t="shared" si="2821"/>
        <v>21:0230</v>
      </c>
      <c r="E20009" t="s">
        <v>78018</v>
      </c>
      <c r="F20009" t="s">
        <v>78019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11680</v>
      </c>
      <c r="N20009">
        <v>312</v>
      </c>
      <c r="O20009" t="s">
        <v>21</v>
      </c>
      <c r="P20009" t="s">
        <v>2212</v>
      </c>
      <c r="Q20009" t="s">
        <v>52</v>
      </c>
    </row>
    <row r="20010" spans="1:17" hidden="1" x14ac:dyDescent="0.25">
      <c r="A20010" t="s">
        <v>78020</v>
      </c>
      <c r="B20010" t="s">
        <v>78021</v>
      </c>
      <c r="C20010" s="1" t="str">
        <f t="shared" si="2820"/>
        <v>21:0830</v>
      </c>
      <c r="D20010" s="1" t="str">
        <f t="shared" si="2821"/>
        <v>21:0230</v>
      </c>
      <c r="E20010" t="s">
        <v>78018</v>
      </c>
      <c r="F20010" t="s">
        <v>78022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11684</v>
      </c>
      <c r="N20010">
        <v>313</v>
      </c>
      <c r="O20010" t="s">
        <v>21</v>
      </c>
      <c r="P20010" t="s">
        <v>397</v>
      </c>
      <c r="Q20010" t="s">
        <v>215</v>
      </c>
    </row>
    <row r="20011" spans="1:17" hidden="1" x14ac:dyDescent="0.25">
      <c r="A20011" t="s">
        <v>78023</v>
      </c>
      <c r="B20011" t="s">
        <v>78024</v>
      </c>
      <c r="C20011" s="1" t="str">
        <f t="shared" si="2820"/>
        <v>21:0830</v>
      </c>
      <c r="D20011" s="1" t="str">
        <f t="shared" si="2821"/>
        <v>21:0230</v>
      </c>
      <c r="E20011" t="s">
        <v>78025</v>
      </c>
      <c r="F20011" t="s">
        <v>78026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11641</v>
      </c>
      <c r="N20011">
        <v>314</v>
      </c>
      <c r="O20011" t="s">
        <v>21</v>
      </c>
      <c r="P20011" t="s">
        <v>2212</v>
      </c>
      <c r="Q20011" t="s">
        <v>93</v>
      </c>
    </row>
    <row r="20012" spans="1:17" hidden="1" x14ac:dyDescent="0.25">
      <c r="A20012" t="s">
        <v>78027</v>
      </c>
      <c r="B20012" t="s">
        <v>78028</v>
      </c>
      <c r="C20012" s="1" t="str">
        <f t="shared" si="2820"/>
        <v>21:0830</v>
      </c>
      <c r="D20012" s="1" t="str">
        <f t="shared" si="2821"/>
        <v>21:0230</v>
      </c>
      <c r="E20012" t="s">
        <v>78029</v>
      </c>
      <c r="F20012" t="s">
        <v>78030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11646</v>
      </c>
      <c r="N20012">
        <v>315</v>
      </c>
      <c r="O20012" t="s">
        <v>21</v>
      </c>
      <c r="P20012" t="s">
        <v>583</v>
      </c>
      <c r="Q20012" t="s">
        <v>198</v>
      </c>
    </row>
    <row r="20013" spans="1:17" hidden="1" x14ac:dyDescent="0.25">
      <c r="A20013" t="s">
        <v>78031</v>
      </c>
      <c r="B20013" t="s">
        <v>78032</v>
      </c>
      <c r="C20013" s="1" t="str">
        <f t="shared" si="2820"/>
        <v>21:0830</v>
      </c>
      <c r="D20013" s="1" t="str">
        <f t="shared" si="2821"/>
        <v>21:0230</v>
      </c>
      <c r="E20013" t="s">
        <v>78033</v>
      </c>
      <c r="F20013" t="s">
        <v>78034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11651</v>
      </c>
      <c r="N20013">
        <v>316</v>
      </c>
      <c r="O20013" t="s">
        <v>21</v>
      </c>
      <c r="P20013" t="s">
        <v>2212</v>
      </c>
      <c r="Q20013" t="s">
        <v>46</v>
      </c>
    </row>
    <row r="20014" spans="1:17" hidden="1" x14ac:dyDescent="0.25">
      <c r="A20014" t="s">
        <v>78035</v>
      </c>
      <c r="B20014" t="s">
        <v>78036</v>
      </c>
      <c r="C20014" s="1" t="str">
        <f t="shared" si="2820"/>
        <v>21:0830</v>
      </c>
      <c r="D20014" s="1" t="str">
        <f t="shared" si="2821"/>
        <v>21:0230</v>
      </c>
      <c r="E20014" t="s">
        <v>78037</v>
      </c>
      <c r="F20014" t="s">
        <v>78038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11660</v>
      </c>
      <c r="N20014">
        <v>317</v>
      </c>
      <c r="O20014" t="s">
        <v>21</v>
      </c>
      <c r="P20014" t="s">
        <v>1515</v>
      </c>
      <c r="Q20014" t="s">
        <v>71</v>
      </c>
    </row>
    <row r="20015" spans="1:17" hidden="1" x14ac:dyDescent="0.25">
      <c r="A20015" t="s">
        <v>78039</v>
      </c>
      <c r="B20015" t="s">
        <v>78040</v>
      </c>
      <c r="C20015" s="1" t="str">
        <f t="shared" si="2820"/>
        <v>21:0830</v>
      </c>
      <c r="D20015" s="1" t="str">
        <f t="shared" si="2821"/>
        <v>21:0230</v>
      </c>
      <c r="E20015" t="s">
        <v>78041</v>
      </c>
      <c r="F20015" t="s">
        <v>78042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11665</v>
      </c>
      <c r="N20015">
        <v>318</v>
      </c>
      <c r="O20015" t="s">
        <v>21</v>
      </c>
      <c r="P20015" t="s">
        <v>397</v>
      </c>
      <c r="Q20015" t="s">
        <v>93</v>
      </c>
    </row>
    <row r="20016" spans="1:17" hidden="1" x14ac:dyDescent="0.25">
      <c r="A20016" t="s">
        <v>78043</v>
      </c>
      <c r="B20016" t="s">
        <v>78044</v>
      </c>
      <c r="C20016" s="1" t="str">
        <f t="shared" si="2820"/>
        <v>21:0830</v>
      </c>
      <c r="D20016" s="1" t="str">
        <f t="shared" si="2821"/>
        <v>21:0230</v>
      </c>
      <c r="E20016" t="s">
        <v>78045</v>
      </c>
      <c r="F20016" t="s">
        <v>78046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11670</v>
      </c>
      <c r="N20016">
        <v>319</v>
      </c>
      <c r="O20016" t="s">
        <v>21</v>
      </c>
      <c r="P20016" t="s">
        <v>1515</v>
      </c>
      <c r="Q20016" t="s">
        <v>215</v>
      </c>
    </row>
    <row r="20017" spans="1:17" hidden="1" x14ac:dyDescent="0.25">
      <c r="A20017" t="s">
        <v>78047</v>
      </c>
      <c r="B20017" t="s">
        <v>78048</v>
      </c>
      <c r="C20017" s="1" t="str">
        <f t="shared" si="2820"/>
        <v>21:0830</v>
      </c>
      <c r="D20017" s="1" t="str">
        <f t="shared" si="2821"/>
        <v>21:0230</v>
      </c>
      <c r="E20017" t="s">
        <v>78049</v>
      </c>
      <c r="F20017" t="s">
        <v>78050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11675</v>
      </c>
      <c r="N20017">
        <v>320</v>
      </c>
      <c r="O20017" t="s">
        <v>21</v>
      </c>
      <c r="P20017" t="s">
        <v>397</v>
      </c>
      <c r="Q20017" t="s">
        <v>103</v>
      </c>
    </row>
    <row r="20018" spans="1:17" hidden="1" x14ac:dyDescent="0.25">
      <c r="A20018" t="s">
        <v>78051</v>
      </c>
      <c r="B20018" t="s">
        <v>78052</v>
      </c>
      <c r="C20018" s="1" t="str">
        <f t="shared" ref="C20018:C20081" si="2824">HYPERLINK("http://geochem.nrcan.gc.ca/cdogs/content/bdl/bdl210830_e.htm", "21:0830")</f>
        <v>21:0830</v>
      </c>
      <c r="D20018" s="1" t="str">
        <f t="shared" ref="D20018:D20081" si="2825">HYPERLINK("http://geochem.nrcan.gc.ca/cdogs/content/svy/svy210230_e.htm", "21:0230")</f>
        <v>21:0230</v>
      </c>
      <c r="E20018" t="s">
        <v>78053</v>
      </c>
      <c r="F20018" t="s">
        <v>78054</v>
      </c>
      <c r="H20018">
        <v>46.7844239</v>
      </c>
      <c r="I20018">
        <v>-66.022567899999999</v>
      </c>
      <c r="J20018" s="1" t="str">
        <f t="shared" ref="J20018:J20081" si="2826">HYPERLINK("http://geochem.nrcan.gc.ca/cdogs/content/kwd/kwd020018_e.htm",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11689</v>
      </c>
      <c r="N20018">
        <v>321</v>
      </c>
      <c r="O20018" t="s">
        <v>21</v>
      </c>
      <c r="P20018" t="s">
        <v>1515</v>
      </c>
      <c r="Q20018" t="s">
        <v>46</v>
      </c>
    </row>
    <row r="20019" spans="1:17" hidden="1" x14ac:dyDescent="0.25">
      <c r="A20019" t="s">
        <v>78055</v>
      </c>
      <c r="B20019" t="s">
        <v>78056</v>
      </c>
      <c r="C20019" s="1" t="str">
        <f t="shared" si="2824"/>
        <v>21:0830</v>
      </c>
      <c r="D20019" s="1" t="str">
        <f t="shared" si="2825"/>
        <v>21:0230</v>
      </c>
      <c r="E20019" t="s">
        <v>78057</v>
      </c>
      <c r="F20019" t="s">
        <v>78058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11694</v>
      </c>
      <c r="N20019">
        <v>322</v>
      </c>
      <c r="O20019" t="s">
        <v>21</v>
      </c>
      <c r="P20019" t="s">
        <v>397</v>
      </c>
      <c r="Q20019" t="s">
        <v>71</v>
      </c>
    </row>
    <row r="20020" spans="1:17" hidden="1" x14ac:dyDescent="0.25">
      <c r="A20020" t="s">
        <v>78059</v>
      </c>
      <c r="B20020" t="s">
        <v>78060</v>
      </c>
      <c r="C20020" s="1" t="str">
        <f t="shared" si="2824"/>
        <v>21:0830</v>
      </c>
      <c r="D20020" s="1" t="str">
        <f t="shared" si="2825"/>
        <v>21:0230</v>
      </c>
      <c r="E20020" t="s">
        <v>78061</v>
      </c>
      <c r="F20020" t="s">
        <v>78062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11700</v>
      </c>
      <c r="N20020">
        <v>323</v>
      </c>
      <c r="O20020" t="s">
        <v>21</v>
      </c>
      <c r="P20020" t="s">
        <v>1515</v>
      </c>
      <c r="Q20020" t="s">
        <v>46</v>
      </c>
    </row>
    <row r="20021" spans="1:17" hidden="1" x14ac:dyDescent="0.25">
      <c r="A20021" t="s">
        <v>78063</v>
      </c>
      <c r="B20021" t="s">
        <v>78064</v>
      </c>
      <c r="C20021" s="1" t="str">
        <f t="shared" si="2824"/>
        <v>21:0830</v>
      </c>
      <c r="D20021" s="1" t="str">
        <f t="shared" si="2825"/>
        <v>21:0230</v>
      </c>
      <c r="E20021" t="s">
        <v>78065</v>
      </c>
      <c r="F20021" t="s">
        <v>78066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11710</v>
      </c>
      <c r="N20021">
        <v>324</v>
      </c>
      <c r="O20021" t="s">
        <v>21</v>
      </c>
      <c r="P20021" t="s">
        <v>2212</v>
      </c>
      <c r="Q20021" t="s">
        <v>189</v>
      </c>
    </row>
    <row r="20022" spans="1:17" hidden="1" x14ac:dyDescent="0.25">
      <c r="A20022" t="s">
        <v>78067</v>
      </c>
      <c r="B20022" t="s">
        <v>78068</v>
      </c>
      <c r="C20022" s="1" t="str">
        <f t="shared" si="2824"/>
        <v>21:0830</v>
      </c>
      <c r="D20022" s="1" t="str">
        <f t="shared" si="2825"/>
        <v>21:0230</v>
      </c>
      <c r="E20022" t="s">
        <v>78069</v>
      </c>
      <c r="F20022" t="s">
        <v>78070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11715</v>
      </c>
      <c r="N20022">
        <v>325</v>
      </c>
      <c r="O20022" t="s">
        <v>21</v>
      </c>
      <c r="P20022" t="s">
        <v>2212</v>
      </c>
      <c r="Q20022" t="s">
        <v>88</v>
      </c>
    </row>
    <row r="20023" spans="1:17" hidden="1" x14ac:dyDescent="0.25">
      <c r="A20023" t="s">
        <v>78071</v>
      </c>
      <c r="B20023" t="s">
        <v>78072</v>
      </c>
      <c r="C20023" s="1" t="str">
        <f t="shared" si="2824"/>
        <v>21:0830</v>
      </c>
      <c r="D20023" s="1" t="str">
        <f t="shared" si="2825"/>
        <v>21:0230</v>
      </c>
      <c r="E20023" t="s">
        <v>78073</v>
      </c>
      <c r="F20023" t="s">
        <v>78074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11720</v>
      </c>
      <c r="N20023">
        <v>326</v>
      </c>
      <c r="O20023" t="s">
        <v>21</v>
      </c>
      <c r="P20023" t="s">
        <v>2212</v>
      </c>
      <c r="Q20023" t="s">
        <v>71</v>
      </c>
    </row>
    <row r="20024" spans="1:17" hidden="1" x14ac:dyDescent="0.25">
      <c r="A20024" t="s">
        <v>78075</v>
      </c>
      <c r="B20024" t="s">
        <v>78076</v>
      </c>
      <c r="C20024" s="1" t="str">
        <f t="shared" si="2824"/>
        <v>21:0830</v>
      </c>
      <c r="D20024" s="1" t="str">
        <f t="shared" si="2825"/>
        <v>21:0230</v>
      </c>
      <c r="E20024" t="s">
        <v>78077</v>
      </c>
      <c r="F20024" t="s">
        <v>78078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11725</v>
      </c>
      <c r="N20024">
        <v>327</v>
      </c>
      <c r="O20024" t="s">
        <v>21</v>
      </c>
      <c r="P20024" t="s">
        <v>2212</v>
      </c>
      <c r="Q20024" t="s">
        <v>198</v>
      </c>
    </row>
    <row r="20025" spans="1:17" hidden="1" x14ac:dyDescent="0.25">
      <c r="A20025" t="s">
        <v>78079</v>
      </c>
      <c r="B20025" t="s">
        <v>78080</v>
      </c>
      <c r="C20025" s="1" t="str">
        <f t="shared" si="2824"/>
        <v>21:0830</v>
      </c>
      <c r="D20025" s="1" t="str">
        <f t="shared" si="2825"/>
        <v>21:0230</v>
      </c>
      <c r="E20025" t="s">
        <v>78081</v>
      </c>
      <c r="F20025" t="s">
        <v>78082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HYPERLINK("http://geochem.nrcan.gc.ca/cdogs/content/kwd/kwd080007_e.htm", "Untreated Water")</f>
        <v>Untreated Water</v>
      </c>
      <c r="L20025">
        <v>19</v>
      </c>
      <c r="M20025" t="s">
        <v>11730</v>
      </c>
      <c r="N20025">
        <v>328</v>
      </c>
      <c r="O20025" t="s">
        <v>21</v>
      </c>
      <c r="P20025" t="s">
        <v>397</v>
      </c>
      <c r="Q20025" t="s">
        <v>88</v>
      </c>
    </row>
    <row r="20026" spans="1:17" hidden="1" x14ac:dyDescent="0.25">
      <c r="A20026" t="s">
        <v>78083</v>
      </c>
      <c r="B20026" t="s">
        <v>78084</v>
      </c>
      <c r="C20026" s="1" t="str">
        <f t="shared" si="2824"/>
        <v>21:0830</v>
      </c>
      <c r="D20026" s="1" t="str">
        <f t="shared" si="2825"/>
        <v>21:0230</v>
      </c>
      <c r="E20026" t="s">
        <v>78085</v>
      </c>
      <c r="F20026" t="s">
        <v>78086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12803</v>
      </c>
      <c r="N20026">
        <v>329</v>
      </c>
      <c r="O20026" t="s">
        <v>21</v>
      </c>
      <c r="P20026" t="s">
        <v>397</v>
      </c>
      <c r="Q20026" t="s">
        <v>93</v>
      </c>
    </row>
    <row r="20027" spans="1:17" hidden="1" x14ac:dyDescent="0.25">
      <c r="A20027" t="s">
        <v>78087</v>
      </c>
      <c r="B20027" t="s">
        <v>78088</v>
      </c>
      <c r="C20027" s="1" t="str">
        <f t="shared" si="2824"/>
        <v>21:0830</v>
      </c>
      <c r="D20027" s="1" t="str">
        <f t="shared" si="2825"/>
        <v>21:0230</v>
      </c>
      <c r="E20027" t="s">
        <v>78089</v>
      </c>
      <c r="F20027" t="s">
        <v>78090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11680</v>
      </c>
      <c r="N20027">
        <v>330</v>
      </c>
      <c r="O20027" t="s">
        <v>1818</v>
      </c>
      <c r="P20027" t="s">
        <v>397</v>
      </c>
      <c r="Q20027" t="s">
        <v>71</v>
      </c>
    </row>
    <row r="20028" spans="1:17" hidden="1" x14ac:dyDescent="0.25">
      <c r="A20028" t="s">
        <v>78091</v>
      </c>
      <c r="B20028" t="s">
        <v>78092</v>
      </c>
      <c r="C20028" s="1" t="str">
        <f t="shared" si="2824"/>
        <v>21:0830</v>
      </c>
      <c r="D20028" s="1" t="str">
        <f t="shared" si="2825"/>
        <v>21:0230</v>
      </c>
      <c r="E20028" t="s">
        <v>78089</v>
      </c>
      <c r="F20028" t="s">
        <v>78093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11684</v>
      </c>
      <c r="N20028">
        <v>331</v>
      </c>
      <c r="O20028" t="s">
        <v>21</v>
      </c>
      <c r="P20028" t="s">
        <v>397</v>
      </c>
      <c r="Q20028" t="s">
        <v>93</v>
      </c>
    </row>
    <row r="20029" spans="1:17" hidden="1" x14ac:dyDescent="0.25">
      <c r="A20029" t="s">
        <v>78094</v>
      </c>
      <c r="B20029" t="s">
        <v>78095</v>
      </c>
      <c r="C20029" s="1" t="str">
        <f t="shared" si="2824"/>
        <v>21:0830</v>
      </c>
      <c r="D20029" s="1" t="str">
        <f t="shared" si="2825"/>
        <v>21:0230</v>
      </c>
      <c r="E20029" t="s">
        <v>78096</v>
      </c>
      <c r="F20029" t="s">
        <v>78097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11641</v>
      </c>
      <c r="N20029">
        <v>332</v>
      </c>
      <c r="O20029" t="s">
        <v>21</v>
      </c>
      <c r="P20029" t="s">
        <v>2212</v>
      </c>
      <c r="Q20029" t="s">
        <v>215</v>
      </c>
    </row>
    <row r="20030" spans="1:17" hidden="1" x14ac:dyDescent="0.25">
      <c r="A20030" t="s">
        <v>78098</v>
      </c>
      <c r="B20030" t="s">
        <v>78099</v>
      </c>
      <c r="C20030" s="1" t="str">
        <f t="shared" si="2824"/>
        <v>21:0830</v>
      </c>
      <c r="D20030" s="1" t="str">
        <f t="shared" si="2825"/>
        <v>21:0230</v>
      </c>
      <c r="E20030" t="s">
        <v>78100</v>
      </c>
      <c r="F20030" t="s">
        <v>78101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11646</v>
      </c>
      <c r="N20030">
        <v>333</v>
      </c>
      <c r="O20030" t="s">
        <v>21</v>
      </c>
      <c r="P20030" t="s">
        <v>583</v>
      </c>
      <c r="Q20030" t="s">
        <v>2948</v>
      </c>
    </row>
    <row r="20031" spans="1:17" hidden="1" x14ac:dyDescent="0.25">
      <c r="A20031" t="s">
        <v>78102</v>
      </c>
      <c r="B20031" t="s">
        <v>78103</v>
      </c>
      <c r="C20031" s="1" t="str">
        <f t="shared" si="2824"/>
        <v>21:0830</v>
      </c>
      <c r="D20031" s="1" t="str">
        <f t="shared" si="2825"/>
        <v>21:0230</v>
      </c>
      <c r="E20031" t="s">
        <v>78104</v>
      </c>
      <c r="F20031" t="s">
        <v>78105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11651</v>
      </c>
      <c r="N20031">
        <v>334</v>
      </c>
      <c r="O20031" t="s">
        <v>21</v>
      </c>
      <c r="P20031" t="s">
        <v>1631</v>
      </c>
      <c r="Q20031" t="s">
        <v>23</v>
      </c>
    </row>
    <row r="20032" spans="1:17" hidden="1" x14ac:dyDescent="0.25">
      <c r="A20032" t="s">
        <v>78106</v>
      </c>
      <c r="B20032" t="s">
        <v>78107</v>
      </c>
      <c r="C20032" s="1" t="str">
        <f t="shared" si="2824"/>
        <v>21:0830</v>
      </c>
      <c r="D20032" s="1" t="str">
        <f t="shared" si="2825"/>
        <v>21:0230</v>
      </c>
      <c r="E20032" t="s">
        <v>78108</v>
      </c>
      <c r="F20032" t="s">
        <v>78109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11660</v>
      </c>
      <c r="N20032">
        <v>335</v>
      </c>
      <c r="O20032" t="s">
        <v>21</v>
      </c>
      <c r="P20032" t="s">
        <v>2212</v>
      </c>
      <c r="Q20032" t="s">
        <v>171</v>
      </c>
    </row>
    <row r="20033" spans="1:17" hidden="1" x14ac:dyDescent="0.25">
      <c r="A20033" t="s">
        <v>78110</v>
      </c>
      <c r="B20033" t="s">
        <v>78111</v>
      </c>
      <c r="C20033" s="1" t="str">
        <f t="shared" si="2824"/>
        <v>21:0830</v>
      </c>
      <c r="D20033" s="1" t="str">
        <f t="shared" si="2825"/>
        <v>21:0230</v>
      </c>
      <c r="E20033" t="s">
        <v>78112</v>
      </c>
      <c r="F20033" t="s">
        <v>78113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11665</v>
      </c>
      <c r="N20033">
        <v>336</v>
      </c>
      <c r="O20033" t="s">
        <v>21</v>
      </c>
      <c r="P20033" t="s">
        <v>2943</v>
      </c>
      <c r="Q20033" t="s">
        <v>29</v>
      </c>
    </row>
    <row r="20034" spans="1:17" hidden="1" x14ac:dyDescent="0.25">
      <c r="A20034" t="s">
        <v>78114</v>
      </c>
      <c r="B20034" t="s">
        <v>78115</v>
      </c>
      <c r="C20034" s="1" t="str">
        <f t="shared" si="2824"/>
        <v>21:0830</v>
      </c>
      <c r="D20034" s="1" t="str">
        <f t="shared" si="2825"/>
        <v>21:0230</v>
      </c>
      <c r="E20034" t="s">
        <v>78116</v>
      </c>
      <c r="F20034" t="s">
        <v>78117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11670</v>
      </c>
      <c r="N20034">
        <v>337</v>
      </c>
      <c r="O20034" t="s">
        <v>21</v>
      </c>
      <c r="P20034" t="s">
        <v>2212</v>
      </c>
      <c r="Q20034" t="s">
        <v>189</v>
      </c>
    </row>
    <row r="20035" spans="1:17" hidden="1" x14ac:dyDescent="0.25">
      <c r="A20035" t="s">
        <v>78118</v>
      </c>
      <c r="B20035" t="s">
        <v>78119</v>
      </c>
      <c r="C20035" s="1" t="str">
        <f t="shared" si="2824"/>
        <v>21:0830</v>
      </c>
      <c r="D20035" s="1" t="str">
        <f t="shared" si="2825"/>
        <v>21:0230</v>
      </c>
      <c r="E20035" t="s">
        <v>78120</v>
      </c>
      <c r="F20035" t="s">
        <v>78121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11675</v>
      </c>
      <c r="N20035">
        <v>338</v>
      </c>
      <c r="O20035" t="s">
        <v>21</v>
      </c>
      <c r="P20035" t="s">
        <v>1515</v>
      </c>
      <c r="Q20035" t="s">
        <v>46</v>
      </c>
    </row>
    <row r="20036" spans="1:17" hidden="1" x14ac:dyDescent="0.25">
      <c r="A20036" t="s">
        <v>78122</v>
      </c>
      <c r="B20036" t="s">
        <v>78123</v>
      </c>
      <c r="C20036" s="1" t="str">
        <f t="shared" si="2824"/>
        <v>21:0830</v>
      </c>
      <c r="D20036" s="1" t="str">
        <f t="shared" si="2825"/>
        <v>21:0230</v>
      </c>
      <c r="E20036" t="s">
        <v>78124</v>
      </c>
      <c r="F20036" t="s">
        <v>78125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11689</v>
      </c>
      <c r="N20036">
        <v>339</v>
      </c>
      <c r="O20036" t="s">
        <v>21</v>
      </c>
      <c r="P20036" t="s">
        <v>1515</v>
      </c>
      <c r="Q20036" t="s">
        <v>46</v>
      </c>
    </row>
    <row r="20037" spans="1:17" hidden="1" x14ac:dyDescent="0.25">
      <c r="A20037" t="s">
        <v>78126</v>
      </c>
      <c r="B20037" t="s">
        <v>78127</v>
      </c>
      <c r="C20037" s="1" t="str">
        <f t="shared" si="2824"/>
        <v>21:0830</v>
      </c>
      <c r="D20037" s="1" t="str">
        <f t="shared" si="2825"/>
        <v>21:0230</v>
      </c>
      <c r="E20037" t="s">
        <v>78128</v>
      </c>
      <c r="F20037" t="s">
        <v>78129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11694</v>
      </c>
      <c r="N20037">
        <v>340</v>
      </c>
      <c r="O20037" t="s">
        <v>21</v>
      </c>
      <c r="P20037" t="s">
        <v>77305</v>
      </c>
      <c r="Q20037" t="s">
        <v>93</v>
      </c>
    </row>
    <row r="20038" spans="1:17" hidden="1" x14ac:dyDescent="0.25">
      <c r="A20038" t="s">
        <v>78130</v>
      </c>
      <c r="B20038" t="s">
        <v>78131</v>
      </c>
      <c r="C20038" s="1" t="str">
        <f t="shared" si="2824"/>
        <v>21:0830</v>
      </c>
      <c r="D20038" s="1" t="str">
        <f t="shared" si="2825"/>
        <v>21:0230</v>
      </c>
      <c r="E20038" t="s">
        <v>78132</v>
      </c>
      <c r="F20038" t="s">
        <v>78133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11700</v>
      </c>
      <c r="N20038">
        <v>341</v>
      </c>
      <c r="O20038" t="s">
        <v>21</v>
      </c>
      <c r="P20038" t="s">
        <v>1515</v>
      </c>
      <c r="Q20038" t="s">
        <v>198</v>
      </c>
    </row>
    <row r="20039" spans="1:17" hidden="1" x14ac:dyDescent="0.25">
      <c r="A20039" t="s">
        <v>78134</v>
      </c>
      <c r="B20039" t="s">
        <v>78135</v>
      </c>
      <c r="C20039" s="1" t="str">
        <f t="shared" si="2824"/>
        <v>21:0830</v>
      </c>
      <c r="D20039" s="1" t="str">
        <f t="shared" si="2825"/>
        <v>21:0230</v>
      </c>
      <c r="E20039" t="s">
        <v>78136</v>
      </c>
      <c r="F20039" t="s">
        <v>78137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11710</v>
      </c>
      <c r="N20039">
        <v>342</v>
      </c>
      <c r="O20039" t="s">
        <v>21</v>
      </c>
      <c r="P20039" t="s">
        <v>1515</v>
      </c>
      <c r="Q20039" t="s">
        <v>198</v>
      </c>
    </row>
    <row r="20040" spans="1:17" hidden="1" x14ac:dyDescent="0.25">
      <c r="A20040" t="s">
        <v>78138</v>
      </c>
      <c r="B20040" t="s">
        <v>78139</v>
      </c>
      <c r="C20040" s="1" t="str">
        <f t="shared" si="2824"/>
        <v>21:0830</v>
      </c>
      <c r="D20040" s="1" t="str">
        <f t="shared" si="2825"/>
        <v>21:0230</v>
      </c>
      <c r="E20040" t="s">
        <v>78140</v>
      </c>
      <c r="F20040" t="s">
        <v>78141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11715</v>
      </c>
      <c r="N20040">
        <v>343</v>
      </c>
      <c r="O20040" t="s">
        <v>21</v>
      </c>
      <c r="P20040" t="s">
        <v>397</v>
      </c>
      <c r="Q20040" t="s">
        <v>71</v>
      </c>
    </row>
    <row r="20041" spans="1:17" hidden="1" x14ac:dyDescent="0.25">
      <c r="A20041" t="s">
        <v>78142</v>
      </c>
      <c r="B20041" t="s">
        <v>78143</v>
      </c>
      <c r="C20041" s="1" t="str">
        <f t="shared" si="2824"/>
        <v>21:0830</v>
      </c>
      <c r="D20041" s="1" t="str">
        <f t="shared" si="2825"/>
        <v>21:0230</v>
      </c>
      <c r="E20041" t="s">
        <v>78144</v>
      </c>
      <c r="F20041" t="s">
        <v>78145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11720</v>
      </c>
      <c r="N20041">
        <v>344</v>
      </c>
      <c r="O20041" t="s">
        <v>21</v>
      </c>
      <c r="P20041" t="s">
        <v>397</v>
      </c>
      <c r="Q20041" t="s">
        <v>29</v>
      </c>
    </row>
    <row r="20042" spans="1:17" hidden="1" x14ac:dyDescent="0.25">
      <c r="A20042" t="s">
        <v>78146</v>
      </c>
      <c r="B20042" t="s">
        <v>78147</v>
      </c>
      <c r="C20042" s="1" t="str">
        <f t="shared" si="2824"/>
        <v>21:0830</v>
      </c>
      <c r="D20042" s="1" t="str">
        <f t="shared" si="2825"/>
        <v>21:0230</v>
      </c>
      <c r="E20042" t="s">
        <v>78148</v>
      </c>
      <c r="F20042" t="s">
        <v>78149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11725</v>
      </c>
      <c r="N20042">
        <v>345</v>
      </c>
      <c r="O20042" t="s">
        <v>21</v>
      </c>
      <c r="P20042" t="s">
        <v>397</v>
      </c>
      <c r="Q20042" t="s">
        <v>198</v>
      </c>
    </row>
    <row r="20043" spans="1:17" hidden="1" x14ac:dyDescent="0.25">
      <c r="A20043" t="s">
        <v>78150</v>
      </c>
      <c r="B20043" t="s">
        <v>78151</v>
      </c>
      <c r="C20043" s="1" t="str">
        <f t="shared" si="2824"/>
        <v>21:0830</v>
      </c>
      <c r="D20043" s="1" t="str">
        <f t="shared" si="2825"/>
        <v>21:0230</v>
      </c>
      <c r="E20043" t="s">
        <v>78152</v>
      </c>
      <c r="F20043" t="s">
        <v>78153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11730</v>
      </c>
      <c r="N20043">
        <v>346</v>
      </c>
      <c r="O20043" t="s">
        <v>21</v>
      </c>
      <c r="P20043" t="s">
        <v>1515</v>
      </c>
      <c r="Q20043" t="s">
        <v>103</v>
      </c>
    </row>
    <row r="20044" spans="1:17" hidden="1" x14ac:dyDescent="0.25">
      <c r="A20044" t="s">
        <v>78154</v>
      </c>
      <c r="B20044" t="s">
        <v>78155</v>
      </c>
      <c r="C20044" s="1" t="str">
        <f t="shared" si="2824"/>
        <v>21:0830</v>
      </c>
      <c r="D20044" s="1" t="str">
        <f t="shared" si="2825"/>
        <v>21:0230</v>
      </c>
      <c r="E20044" t="s">
        <v>78156</v>
      </c>
      <c r="F20044" t="s">
        <v>78157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12803</v>
      </c>
      <c r="N20044">
        <v>347</v>
      </c>
      <c r="O20044" t="s">
        <v>21</v>
      </c>
      <c r="P20044" t="s">
        <v>1515</v>
      </c>
      <c r="Q20044" t="s">
        <v>46</v>
      </c>
    </row>
    <row r="20045" spans="1:17" hidden="1" x14ac:dyDescent="0.25">
      <c r="A20045" t="s">
        <v>78158</v>
      </c>
      <c r="B20045" t="s">
        <v>78159</v>
      </c>
      <c r="C20045" s="1" t="str">
        <f t="shared" si="2824"/>
        <v>21:0830</v>
      </c>
      <c r="D20045" s="1" t="str">
        <f t="shared" si="2825"/>
        <v>21:0230</v>
      </c>
      <c r="E20045" t="s">
        <v>78160</v>
      </c>
      <c r="F20045" t="s">
        <v>78161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11680</v>
      </c>
      <c r="N20045">
        <v>348</v>
      </c>
      <c r="O20045" t="s">
        <v>21</v>
      </c>
      <c r="P20045" t="s">
        <v>397</v>
      </c>
      <c r="Q20045" t="s">
        <v>29</v>
      </c>
    </row>
    <row r="20046" spans="1:17" hidden="1" x14ac:dyDescent="0.25">
      <c r="A20046" t="s">
        <v>78162</v>
      </c>
      <c r="B20046" t="s">
        <v>78163</v>
      </c>
      <c r="C20046" s="1" t="str">
        <f t="shared" si="2824"/>
        <v>21:0830</v>
      </c>
      <c r="D20046" s="1" t="str">
        <f t="shared" si="2825"/>
        <v>21:0230</v>
      </c>
      <c r="E20046" t="s">
        <v>78160</v>
      </c>
      <c r="F20046" t="s">
        <v>78164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11684</v>
      </c>
      <c r="N20046">
        <v>349</v>
      </c>
      <c r="O20046" t="s">
        <v>21</v>
      </c>
      <c r="P20046" t="s">
        <v>1515</v>
      </c>
      <c r="Q20046" t="s">
        <v>198</v>
      </c>
    </row>
    <row r="20047" spans="1:17" hidden="1" x14ac:dyDescent="0.25">
      <c r="A20047" t="s">
        <v>78165</v>
      </c>
      <c r="B20047" t="s">
        <v>78166</v>
      </c>
      <c r="C20047" s="1" t="str">
        <f t="shared" si="2824"/>
        <v>21:0830</v>
      </c>
      <c r="D20047" s="1" t="str">
        <f t="shared" si="2825"/>
        <v>21:0230</v>
      </c>
      <c r="E20047" t="s">
        <v>78167</v>
      </c>
      <c r="F20047" t="s">
        <v>78168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11641</v>
      </c>
      <c r="N20047">
        <v>350</v>
      </c>
      <c r="O20047" t="s">
        <v>21</v>
      </c>
      <c r="P20047" t="s">
        <v>1515</v>
      </c>
      <c r="Q20047" t="s">
        <v>29</v>
      </c>
    </row>
    <row r="20048" spans="1:17" hidden="1" x14ac:dyDescent="0.25">
      <c r="A20048" t="s">
        <v>78169</v>
      </c>
      <c r="B20048" t="s">
        <v>78170</v>
      </c>
      <c r="C20048" s="1" t="str">
        <f t="shared" si="2824"/>
        <v>21:0830</v>
      </c>
      <c r="D20048" s="1" t="str">
        <f t="shared" si="2825"/>
        <v>21:0230</v>
      </c>
      <c r="E20048" t="s">
        <v>78171</v>
      </c>
      <c r="F20048" t="s">
        <v>78172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11646</v>
      </c>
      <c r="N20048">
        <v>351</v>
      </c>
      <c r="O20048" t="s">
        <v>21</v>
      </c>
      <c r="P20048" t="s">
        <v>2212</v>
      </c>
      <c r="Q20048" t="s">
        <v>103</v>
      </c>
    </row>
    <row r="20049" spans="1:17" hidden="1" x14ac:dyDescent="0.25">
      <c r="A20049" t="s">
        <v>78173</v>
      </c>
      <c r="B20049" t="s">
        <v>78174</v>
      </c>
      <c r="C20049" s="1" t="str">
        <f t="shared" si="2824"/>
        <v>21:0830</v>
      </c>
      <c r="D20049" s="1" t="str">
        <f t="shared" si="2825"/>
        <v>21:0230</v>
      </c>
      <c r="E20049" t="s">
        <v>78175</v>
      </c>
      <c r="F20049" t="s">
        <v>78176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11651</v>
      </c>
      <c r="N20049">
        <v>352</v>
      </c>
      <c r="O20049" t="s">
        <v>21</v>
      </c>
      <c r="P20049" t="s">
        <v>583</v>
      </c>
      <c r="Q20049" t="s">
        <v>71</v>
      </c>
    </row>
    <row r="20050" spans="1:17" hidden="1" x14ac:dyDescent="0.25">
      <c r="A20050" t="s">
        <v>78177</v>
      </c>
      <c r="B20050" t="s">
        <v>78178</v>
      </c>
      <c r="C20050" s="1" t="str">
        <f t="shared" si="2824"/>
        <v>21:0830</v>
      </c>
      <c r="D20050" s="1" t="str">
        <f t="shared" si="2825"/>
        <v>21:0230</v>
      </c>
      <c r="E20050" t="s">
        <v>78179</v>
      </c>
      <c r="F20050" t="s">
        <v>78180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11660</v>
      </c>
      <c r="N20050">
        <v>353</v>
      </c>
      <c r="O20050" t="s">
        <v>21</v>
      </c>
      <c r="P20050" t="s">
        <v>583</v>
      </c>
      <c r="Q20050" t="s">
        <v>46</v>
      </c>
    </row>
    <row r="20051" spans="1:17" hidden="1" x14ac:dyDescent="0.25">
      <c r="A20051" t="s">
        <v>78181</v>
      </c>
      <c r="B20051" t="s">
        <v>78182</v>
      </c>
      <c r="C20051" s="1" t="str">
        <f t="shared" si="2824"/>
        <v>21:0830</v>
      </c>
      <c r="D20051" s="1" t="str">
        <f t="shared" si="2825"/>
        <v>21:0230</v>
      </c>
      <c r="E20051" t="s">
        <v>78183</v>
      </c>
      <c r="F20051" t="s">
        <v>78184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11665</v>
      </c>
      <c r="N20051">
        <v>354</v>
      </c>
      <c r="O20051" t="s">
        <v>101</v>
      </c>
      <c r="P20051" t="s">
        <v>1515</v>
      </c>
      <c r="Q20051" t="s">
        <v>103</v>
      </c>
    </row>
    <row r="20052" spans="1:17" hidden="1" x14ac:dyDescent="0.25">
      <c r="A20052" t="s">
        <v>78185</v>
      </c>
      <c r="B20052" t="s">
        <v>78186</v>
      </c>
      <c r="C20052" s="1" t="str">
        <f t="shared" si="2824"/>
        <v>21:0830</v>
      </c>
      <c r="D20052" s="1" t="str">
        <f t="shared" si="2825"/>
        <v>21:0230</v>
      </c>
      <c r="E20052" t="s">
        <v>78187</v>
      </c>
      <c r="F20052" t="s">
        <v>78188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11641</v>
      </c>
      <c r="N20052">
        <v>355</v>
      </c>
      <c r="O20052" t="s">
        <v>220</v>
      </c>
      <c r="P20052" t="s">
        <v>2212</v>
      </c>
      <c r="Q20052" t="s">
        <v>149</v>
      </c>
    </row>
    <row r="20053" spans="1:17" hidden="1" x14ac:dyDescent="0.25">
      <c r="A20053" t="s">
        <v>78189</v>
      </c>
      <c r="B20053" t="s">
        <v>78190</v>
      </c>
      <c r="C20053" s="1" t="str">
        <f t="shared" si="2824"/>
        <v>21:0830</v>
      </c>
      <c r="D20053" s="1" t="str">
        <f t="shared" si="2825"/>
        <v>21:0230</v>
      </c>
      <c r="E20053" t="s">
        <v>78191</v>
      </c>
      <c r="F20053" t="s">
        <v>78192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11646</v>
      </c>
      <c r="N20053">
        <v>356</v>
      </c>
      <c r="O20053" t="s">
        <v>158</v>
      </c>
      <c r="P20053" t="s">
        <v>2212</v>
      </c>
      <c r="Q20053" t="s">
        <v>149</v>
      </c>
    </row>
    <row r="20054" spans="1:17" hidden="1" x14ac:dyDescent="0.25">
      <c r="A20054" t="s">
        <v>78193</v>
      </c>
      <c r="B20054" t="s">
        <v>78194</v>
      </c>
      <c r="C20054" s="1" t="str">
        <f t="shared" si="2824"/>
        <v>21:0830</v>
      </c>
      <c r="D20054" s="1" t="str">
        <f t="shared" si="2825"/>
        <v>21:0230</v>
      </c>
      <c r="E20054" t="s">
        <v>78195</v>
      </c>
      <c r="F20054" t="s">
        <v>78196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11651</v>
      </c>
      <c r="N20054">
        <v>357</v>
      </c>
      <c r="O20054" t="s">
        <v>1818</v>
      </c>
      <c r="P20054" t="s">
        <v>2212</v>
      </c>
      <c r="Q20054" t="s">
        <v>52</v>
      </c>
    </row>
    <row r="20055" spans="1:17" hidden="1" x14ac:dyDescent="0.25">
      <c r="A20055" t="s">
        <v>78197</v>
      </c>
      <c r="B20055" t="s">
        <v>78198</v>
      </c>
      <c r="C20055" s="1" t="str">
        <f t="shared" si="2824"/>
        <v>21:0830</v>
      </c>
      <c r="D20055" s="1" t="str">
        <f t="shared" si="2825"/>
        <v>21:0230</v>
      </c>
      <c r="E20055" t="s">
        <v>78199</v>
      </c>
      <c r="F20055" t="s">
        <v>78200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11660</v>
      </c>
      <c r="N20055">
        <v>358</v>
      </c>
      <c r="O20055" t="s">
        <v>2720</v>
      </c>
      <c r="P20055" t="s">
        <v>583</v>
      </c>
      <c r="Q20055" t="s">
        <v>88</v>
      </c>
    </row>
    <row r="20056" spans="1:17" hidden="1" x14ac:dyDescent="0.25">
      <c r="A20056" t="s">
        <v>78201</v>
      </c>
      <c r="B20056" t="s">
        <v>78202</v>
      </c>
      <c r="C20056" s="1" t="str">
        <f t="shared" si="2824"/>
        <v>21:0830</v>
      </c>
      <c r="D20056" s="1" t="str">
        <f t="shared" si="2825"/>
        <v>21:0230</v>
      </c>
      <c r="E20056" t="s">
        <v>78203</v>
      </c>
      <c r="F20056" t="s">
        <v>78204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11680</v>
      </c>
      <c r="N20056">
        <v>359</v>
      </c>
      <c r="O20056" t="s">
        <v>21</v>
      </c>
      <c r="P20056" t="s">
        <v>22</v>
      </c>
      <c r="Q20056" t="s">
        <v>189</v>
      </c>
    </row>
    <row r="20057" spans="1:17" hidden="1" x14ac:dyDescent="0.25">
      <c r="A20057" t="s">
        <v>78205</v>
      </c>
      <c r="B20057" t="s">
        <v>78206</v>
      </c>
      <c r="C20057" s="1" t="str">
        <f t="shared" si="2824"/>
        <v>21:0830</v>
      </c>
      <c r="D20057" s="1" t="str">
        <f t="shared" si="2825"/>
        <v>21:0230</v>
      </c>
      <c r="E20057" t="s">
        <v>78203</v>
      </c>
      <c r="F20057" t="s">
        <v>78207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11684</v>
      </c>
      <c r="N20057">
        <v>360</v>
      </c>
      <c r="O20057" t="s">
        <v>21</v>
      </c>
      <c r="P20057" t="s">
        <v>356</v>
      </c>
      <c r="Q20057" t="s">
        <v>189</v>
      </c>
    </row>
    <row r="20058" spans="1:17" hidden="1" x14ac:dyDescent="0.25">
      <c r="A20058" t="s">
        <v>78208</v>
      </c>
      <c r="B20058" t="s">
        <v>78209</v>
      </c>
      <c r="C20058" s="1" t="str">
        <f t="shared" si="2824"/>
        <v>21:0830</v>
      </c>
      <c r="D20058" s="1" t="str">
        <f t="shared" si="2825"/>
        <v>21:0230</v>
      </c>
      <c r="E20058" t="s">
        <v>78210</v>
      </c>
      <c r="F20058" t="s">
        <v>78211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11665</v>
      </c>
      <c r="N20058">
        <v>361</v>
      </c>
      <c r="O20058" t="s">
        <v>21</v>
      </c>
      <c r="P20058" t="s">
        <v>2212</v>
      </c>
      <c r="Q20058" t="s">
        <v>88</v>
      </c>
    </row>
    <row r="20059" spans="1:17" hidden="1" x14ac:dyDescent="0.25">
      <c r="A20059" t="s">
        <v>78212</v>
      </c>
      <c r="B20059" t="s">
        <v>78213</v>
      </c>
      <c r="C20059" s="1" t="str">
        <f t="shared" si="2824"/>
        <v>21:0830</v>
      </c>
      <c r="D20059" s="1" t="str">
        <f t="shared" si="2825"/>
        <v>21:0230</v>
      </c>
      <c r="E20059" t="s">
        <v>78214</v>
      </c>
      <c r="F20059" t="s">
        <v>78215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11670</v>
      </c>
      <c r="N20059">
        <v>362</v>
      </c>
      <c r="O20059" t="s">
        <v>21</v>
      </c>
      <c r="P20059" t="s">
        <v>13593</v>
      </c>
      <c r="Q20059" t="s">
        <v>8961</v>
      </c>
    </row>
    <row r="20060" spans="1:17" hidden="1" x14ac:dyDescent="0.25">
      <c r="A20060" t="s">
        <v>78216</v>
      </c>
      <c r="B20060" t="s">
        <v>78217</v>
      </c>
      <c r="C20060" s="1" t="str">
        <f t="shared" si="2824"/>
        <v>21:0830</v>
      </c>
      <c r="D20060" s="1" t="str">
        <f t="shared" si="2825"/>
        <v>21:0230</v>
      </c>
      <c r="E20060" t="s">
        <v>78218</v>
      </c>
      <c r="F20060" t="s">
        <v>78219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11675</v>
      </c>
      <c r="N20060">
        <v>363</v>
      </c>
      <c r="O20060" t="s">
        <v>21</v>
      </c>
      <c r="P20060" t="s">
        <v>583</v>
      </c>
      <c r="Q20060" t="s">
        <v>149</v>
      </c>
    </row>
    <row r="20061" spans="1:17" hidden="1" x14ac:dyDescent="0.25">
      <c r="A20061" t="s">
        <v>78220</v>
      </c>
      <c r="B20061" t="s">
        <v>78221</v>
      </c>
      <c r="C20061" s="1" t="str">
        <f t="shared" si="2824"/>
        <v>21:0830</v>
      </c>
      <c r="D20061" s="1" t="str">
        <f t="shared" si="2825"/>
        <v>21:0230</v>
      </c>
      <c r="E20061" t="s">
        <v>78222</v>
      </c>
      <c r="F20061" t="s">
        <v>78223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11689</v>
      </c>
      <c r="N20061">
        <v>364</v>
      </c>
      <c r="O20061" t="s">
        <v>21</v>
      </c>
      <c r="P20061" t="s">
        <v>583</v>
      </c>
      <c r="Q20061" t="s">
        <v>149</v>
      </c>
    </row>
    <row r="20062" spans="1:17" hidden="1" x14ac:dyDescent="0.25">
      <c r="A20062" t="s">
        <v>78224</v>
      </c>
      <c r="B20062" t="s">
        <v>78225</v>
      </c>
      <c r="C20062" s="1" t="str">
        <f t="shared" si="2824"/>
        <v>21:0830</v>
      </c>
      <c r="D20062" s="1" t="str">
        <f t="shared" si="2825"/>
        <v>21:0230</v>
      </c>
      <c r="E20062" t="s">
        <v>78226</v>
      </c>
      <c r="F20062" t="s">
        <v>78227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11694</v>
      </c>
      <c r="N20062">
        <v>365</v>
      </c>
      <c r="O20062" t="s">
        <v>21</v>
      </c>
      <c r="P20062" t="s">
        <v>583</v>
      </c>
      <c r="Q20062" t="s">
        <v>149</v>
      </c>
    </row>
    <row r="20063" spans="1:17" hidden="1" x14ac:dyDescent="0.25">
      <c r="A20063" t="s">
        <v>78228</v>
      </c>
      <c r="B20063" t="s">
        <v>78229</v>
      </c>
      <c r="C20063" s="1" t="str">
        <f t="shared" si="2824"/>
        <v>21:0830</v>
      </c>
      <c r="D20063" s="1" t="str">
        <f t="shared" si="2825"/>
        <v>21:0230</v>
      </c>
      <c r="E20063" t="s">
        <v>78230</v>
      </c>
      <c r="F20063" t="s">
        <v>78231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11700</v>
      </c>
      <c r="N20063">
        <v>366</v>
      </c>
      <c r="O20063" t="s">
        <v>21</v>
      </c>
      <c r="P20063" t="s">
        <v>2212</v>
      </c>
      <c r="Q20063" t="s">
        <v>189</v>
      </c>
    </row>
    <row r="20064" spans="1:17" hidden="1" x14ac:dyDescent="0.25">
      <c r="A20064" t="s">
        <v>78232</v>
      </c>
      <c r="B20064" t="s">
        <v>78233</v>
      </c>
      <c r="C20064" s="1" t="str">
        <f t="shared" si="2824"/>
        <v>21:0830</v>
      </c>
      <c r="D20064" s="1" t="str">
        <f t="shared" si="2825"/>
        <v>21:0230</v>
      </c>
      <c r="E20064" t="s">
        <v>78234</v>
      </c>
      <c r="F20064" t="s">
        <v>78235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11710</v>
      </c>
      <c r="N20064">
        <v>367</v>
      </c>
      <c r="O20064" t="s">
        <v>21</v>
      </c>
      <c r="P20064" t="s">
        <v>2212</v>
      </c>
      <c r="Q20064" t="s">
        <v>52</v>
      </c>
    </row>
    <row r="20065" spans="1:17" hidden="1" x14ac:dyDescent="0.25">
      <c r="A20065" t="s">
        <v>78236</v>
      </c>
      <c r="B20065" t="s">
        <v>78237</v>
      </c>
      <c r="C20065" s="1" t="str">
        <f t="shared" si="2824"/>
        <v>21:0830</v>
      </c>
      <c r="D20065" s="1" t="str">
        <f t="shared" si="2825"/>
        <v>21:0230</v>
      </c>
      <c r="E20065" t="s">
        <v>78238</v>
      </c>
      <c r="F20065" t="s">
        <v>78239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11715</v>
      </c>
      <c r="N20065">
        <v>368</v>
      </c>
      <c r="O20065" t="s">
        <v>21</v>
      </c>
      <c r="P20065" t="s">
        <v>13972</v>
      </c>
      <c r="Q20065" t="s">
        <v>52</v>
      </c>
    </row>
    <row r="20066" spans="1:17" hidden="1" x14ac:dyDescent="0.25">
      <c r="A20066" t="s">
        <v>78240</v>
      </c>
      <c r="B20066" t="s">
        <v>78241</v>
      </c>
      <c r="C20066" s="1" t="str">
        <f t="shared" si="2824"/>
        <v>21:0830</v>
      </c>
      <c r="D20066" s="1" t="str">
        <f t="shared" si="2825"/>
        <v>21:0230</v>
      </c>
      <c r="E20066" t="s">
        <v>78242</v>
      </c>
      <c r="F20066" t="s">
        <v>78243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11720</v>
      </c>
      <c r="N20066">
        <v>369</v>
      </c>
      <c r="O20066" t="s">
        <v>21</v>
      </c>
      <c r="P20066" t="s">
        <v>1515</v>
      </c>
      <c r="Q20066" t="s">
        <v>88</v>
      </c>
    </row>
    <row r="20067" spans="1:17" hidden="1" x14ac:dyDescent="0.25">
      <c r="A20067" t="s">
        <v>78244</v>
      </c>
      <c r="B20067" t="s">
        <v>78245</v>
      </c>
      <c r="C20067" s="1" t="str">
        <f t="shared" si="2824"/>
        <v>21:0830</v>
      </c>
      <c r="D20067" s="1" t="str">
        <f t="shared" si="2825"/>
        <v>21:0230</v>
      </c>
      <c r="E20067" t="s">
        <v>78246</v>
      </c>
      <c r="F20067" t="s">
        <v>78247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11725</v>
      </c>
      <c r="N20067">
        <v>370</v>
      </c>
      <c r="O20067" t="s">
        <v>154</v>
      </c>
      <c r="P20067" t="s">
        <v>397</v>
      </c>
      <c r="Q20067" t="s">
        <v>189</v>
      </c>
    </row>
    <row r="20068" spans="1:17" hidden="1" x14ac:dyDescent="0.25">
      <c r="A20068" t="s">
        <v>78248</v>
      </c>
      <c r="B20068" t="s">
        <v>78249</v>
      </c>
      <c r="C20068" s="1" t="str">
        <f t="shared" si="2824"/>
        <v>21:0830</v>
      </c>
      <c r="D20068" s="1" t="str">
        <f t="shared" si="2825"/>
        <v>21:0230</v>
      </c>
      <c r="E20068" t="s">
        <v>78250</v>
      </c>
      <c r="F20068" t="s">
        <v>78251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11730</v>
      </c>
      <c r="N20068">
        <v>371</v>
      </c>
      <c r="O20068" t="s">
        <v>101</v>
      </c>
      <c r="P20068" t="s">
        <v>2943</v>
      </c>
      <c r="Q20068" t="s">
        <v>215</v>
      </c>
    </row>
    <row r="20069" spans="1:17" hidden="1" x14ac:dyDescent="0.25">
      <c r="A20069" t="s">
        <v>78252</v>
      </c>
      <c r="B20069" t="s">
        <v>78253</v>
      </c>
      <c r="C20069" s="1" t="str">
        <f t="shared" si="2824"/>
        <v>21:0830</v>
      </c>
      <c r="D20069" s="1" t="str">
        <f t="shared" si="2825"/>
        <v>21:0230</v>
      </c>
      <c r="E20069" t="s">
        <v>78254</v>
      </c>
      <c r="F20069" t="s">
        <v>78255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12803</v>
      </c>
      <c r="N20069">
        <v>372</v>
      </c>
      <c r="O20069" t="s">
        <v>21</v>
      </c>
      <c r="P20069" t="s">
        <v>397</v>
      </c>
      <c r="Q20069" t="s">
        <v>189</v>
      </c>
    </row>
    <row r="20070" spans="1:17" hidden="1" x14ac:dyDescent="0.25">
      <c r="A20070" t="s">
        <v>78256</v>
      </c>
      <c r="B20070" t="s">
        <v>78257</v>
      </c>
      <c r="C20070" s="1" t="str">
        <f t="shared" si="2824"/>
        <v>21:0830</v>
      </c>
      <c r="D20070" s="1" t="str">
        <f t="shared" si="2825"/>
        <v>21:0230</v>
      </c>
      <c r="E20070" t="s">
        <v>78258</v>
      </c>
      <c r="F20070" t="s">
        <v>78259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11641</v>
      </c>
      <c r="N20070">
        <v>373</v>
      </c>
      <c r="O20070" t="s">
        <v>21</v>
      </c>
      <c r="P20070" t="s">
        <v>1515</v>
      </c>
      <c r="Q20070" t="s">
        <v>52</v>
      </c>
    </row>
    <row r="20071" spans="1:17" hidden="1" x14ac:dyDescent="0.25">
      <c r="A20071" t="s">
        <v>78260</v>
      </c>
      <c r="B20071" t="s">
        <v>78261</v>
      </c>
      <c r="C20071" s="1" t="str">
        <f t="shared" si="2824"/>
        <v>21:0830</v>
      </c>
      <c r="D20071" s="1" t="str">
        <f t="shared" si="2825"/>
        <v>21:0230</v>
      </c>
      <c r="E20071" t="s">
        <v>78262</v>
      </c>
      <c r="F20071" t="s">
        <v>78263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11680</v>
      </c>
      <c r="N20071">
        <v>374</v>
      </c>
      <c r="O20071" t="s">
        <v>21</v>
      </c>
      <c r="P20071" t="s">
        <v>1515</v>
      </c>
      <c r="Q20071" t="s">
        <v>52</v>
      </c>
    </row>
    <row r="20072" spans="1:17" hidden="1" x14ac:dyDescent="0.25">
      <c r="A20072" t="s">
        <v>78264</v>
      </c>
      <c r="B20072" t="s">
        <v>78265</v>
      </c>
      <c r="C20072" s="1" t="str">
        <f t="shared" si="2824"/>
        <v>21:0830</v>
      </c>
      <c r="D20072" s="1" t="str">
        <f t="shared" si="2825"/>
        <v>21:0230</v>
      </c>
      <c r="E20072" t="s">
        <v>78262</v>
      </c>
      <c r="F20072" t="s">
        <v>78266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11684</v>
      </c>
      <c r="N20072">
        <v>375</v>
      </c>
      <c r="O20072" t="s">
        <v>21</v>
      </c>
      <c r="P20072" t="s">
        <v>397</v>
      </c>
      <c r="Q20072" t="s">
        <v>189</v>
      </c>
    </row>
    <row r="20073" spans="1:17" hidden="1" x14ac:dyDescent="0.25">
      <c r="A20073" t="s">
        <v>78267</v>
      </c>
      <c r="B20073" t="s">
        <v>78268</v>
      </c>
      <c r="C20073" s="1" t="str">
        <f t="shared" si="2824"/>
        <v>21:0830</v>
      </c>
      <c r="D20073" s="1" t="str">
        <f t="shared" si="2825"/>
        <v>21:0230</v>
      </c>
      <c r="E20073" t="s">
        <v>78269</v>
      </c>
      <c r="F20073" t="s">
        <v>78270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11646</v>
      </c>
      <c r="N20073">
        <v>376</v>
      </c>
      <c r="O20073" t="s">
        <v>21</v>
      </c>
      <c r="P20073" t="s">
        <v>397</v>
      </c>
      <c r="Q20073" t="s">
        <v>171</v>
      </c>
    </row>
    <row r="20074" spans="1:17" hidden="1" x14ac:dyDescent="0.25">
      <c r="A20074" t="s">
        <v>78271</v>
      </c>
      <c r="B20074" t="s">
        <v>78272</v>
      </c>
      <c r="C20074" s="1" t="str">
        <f t="shared" si="2824"/>
        <v>21:0830</v>
      </c>
      <c r="D20074" s="1" t="str">
        <f t="shared" si="2825"/>
        <v>21:0230</v>
      </c>
      <c r="E20074" t="s">
        <v>78273</v>
      </c>
      <c r="F20074" t="s">
        <v>78274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11651</v>
      </c>
      <c r="N20074">
        <v>377</v>
      </c>
      <c r="O20074" t="s">
        <v>158</v>
      </c>
      <c r="P20074" t="s">
        <v>2943</v>
      </c>
      <c r="Q20074" t="s">
        <v>88</v>
      </c>
    </row>
    <row r="20075" spans="1:17" hidden="1" x14ac:dyDescent="0.25">
      <c r="A20075" t="s">
        <v>78275</v>
      </c>
      <c r="B20075" t="s">
        <v>78276</v>
      </c>
      <c r="C20075" s="1" t="str">
        <f t="shared" si="2824"/>
        <v>21:0830</v>
      </c>
      <c r="D20075" s="1" t="str">
        <f t="shared" si="2825"/>
        <v>21:0230</v>
      </c>
      <c r="E20075" t="s">
        <v>78277</v>
      </c>
      <c r="F20075" t="s">
        <v>78278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11660</v>
      </c>
      <c r="N20075">
        <v>378</v>
      </c>
      <c r="O20075" t="s">
        <v>21</v>
      </c>
      <c r="P20075" t="s">
        <v>1515</v>
      </c>
      <c r="Q20075" t="s">
        <v>189</v>
      </c>
    </row>
    <row r="20076" spans="1:17" hidden="1" x14ac:dyDescent="0.25">
      <c r="A20076" t="s">
        <v>78279</v>
      </c>
      <c r="B20076" t="s">
        <v>78280</v>
      </c>
      <c r="C20076" s="1" t="str">
        <f t="shared" si="2824"/>
        <v>21:0830</v>
      </c>
      <c r="D20076" s="1" t="str">
        <f t="shared" si="2825"/>
        <v>21:0230</v>
      </c>
      <c r="E20076" t="s">
        <v>78281</v>
      </c>
      <c r="F20076" t="s">
        <v>78282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11665</v>
      </c>
      <c r="N20076">
        <v>379</v>
      </c>
      <c r="O20076" t="s">
        <v>21</v>
      </c>
      <c r="P20076" t="s">
        <v>2943</v>
      </c>
      <c r="Q20076" t="s">
        <v>52</v>
      </c>
    </row>
    <row r="20077" spans="1:17" hidden="1" x14ac:dyDescent="0.25">
      <c r="A20077" t="s">
        <v>78283</v>
      </c>
      <c r="B20077" t="s">
        <v>78284</v>
      </c>
      <c r="C20077" s="1" t="str">
        <f t="shared" si="2824"/>
        <v>21:0830</v>
      </c>
      <c r="D20077" s="1" t="str">
        <f t="shared" si="2825"/>
        <v>21:0230</v>
      </c>
      <c r="E20077" t="s">
        <v>78285</v>
      </c>
      <c r="F20077" t="s">
        <v>78286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11670</v>
      </c>
      <c r="N20077">
        <v>380</v>
      </c>
      <c r="O20077" t="s">
        <v>21</v>
      </c>
      <c r="P20077" t="s">
        <v>2943</v>
      </c>
      <c r="Q20077" t="s">
        <v>52</v>
      </c>
    </row>
    <row r="20078" spans="1:17" hidden="1" x14ac:dyDescent="0.25">
      <c r="A20078" t="s">
        <v>78287</v>
      </c>
      <c r="B20078" t="s">
        <v>78288</v>
      </c>
      <c r="C20078" s="1" t="str">
        <f t="shared" si="2824"/>
        <v>21:0830</v>
      </c>
      <c r="D20078" s="1" t="str">
        <f t="shared" si="2825"/>
        <v>21:0230</v>
      </c>
      <c r="E20078" t="s">
        <v>78289</v>
      </c>
      <c r="F20078" t="s">
        <v>78290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11675</v>
      </c>
      <c r="N20078">
        <v>381</v>
      </c>
      <c r="O20078" t="s">
        <v>64</v>
      </c>
      <c r="P20078" t="s">
        <v>397</v>
      </c>
      <c r="Q20078" t="s">
        <v>189</v>
      </c>
    </row>
    <row r="20079" spans="1:17" hidden="1" x14ac:dyDescent="0.25">
      <c r="A20079" t="s">
        <v>78291</v>
      </c>
      <c r="B20079" t="s">
        <v>78292</v>
      </c>
      <c r="C20079" s="1" t="str">
        <f t="shared" si="2824"/>
        <v>21:0830</v>
      </c>
      <c r="D20079" s="1" t="str">
        <f t="shared" si="2825"/>
        <v>21:0230</v>
      </c>
      <c r="E20079" t="s">
        <v>78293</v>
      </c>
      <c r="F20079" t="s">
        <v>78294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11689</v>
      </c>
      <c r="N20079">
        <v>382</v>
      </c>
      <c r="O20079" t="s">
        <v>158</v>
      </c>
      <c r="P20079" t="s">
        <v>397</v>
      </c>
      <c r="Q20079" t="s">
        <v>215</v>
      </c>
    </row>
    <row r="20080" spans="1:17" hidden="1" x14ac:dyDescent="0.25">
      <c r="A20080" t="s">
        <v>78295</v>
      </c>
      <c r="B20080" t="s">
        <v>78296</v>
      </c>
      <c r="C20080" s="1" t="str">
        <f t="shared" si="2824"/>
        <v>21:0830</v>
      </c>
      <c r="D20080" s="1" t="str">
        <f t="shared" si="2825"/>
        <v>21:0230</v>
      </c>
      <c r="E20080" t="s">
        <v>78297</v>
      </c>
      <c r="F20080" t="s">
        <v>78298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11694</v>
      </c>
      <c r="N20080">
        <v>383</v>
      </c>
      <c r="O20080" t="s">
        <v>21</v>
      </c>
      <c r="P20080" t="s">
        <v>2212</v>
      </c>
      <c r="Q20080" t="s">
        <v>215</v>
      </c>
    </row>
    <row r="20081" spans="1:17" hidden="1" x14ac:dyDescent="0.25">
      <c r="A20081" t="s">
        <v>78299</v>
      </c>
      <c r="B20081" t="s">
        <v>78300</v>
      </c>
      <c r="C20081" s="1" t="str">
        <f t="shared" si="2824"/>
        <v>21:0830</v>
      </c>
      <c r="D20081" s="1" t="str">
        <f t="shared" si="2825"/>
        <v>21:0230</v>
      </c>
      <c r="E20081" t="s">
        <v>78301</v>
      </c>
      <c r="F20081" t="s">
        <v>78302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11700</v>
      </c>
      <c r="N20081">
        <v>384</v>
      </c>
      <c r="O20081" t="s">
        <v>21</v>
      </c>
      <c r="P20081" t="s">
        <v>397</v>
      </c>
      <c r="Q20081" t="s">
        <v>52</v>
      </c>
    </row>
    <row r="20082" spans="1:17" hidden="1" x14ac:dyDescent="0.25">
      <c r="A20082" t="s">
        <v>78303</v>
      </c>
      <c r="B20082" t="s">
        <v>78304</v>
      </c>
      <c r="C20082" s="1" t="str">
        <f t="shared" ref="C20082:C20145" si="2828">HYPERLINK("http://geochem.nrcan.gc.ca/cdogs/content/bdl/bdl210830_e.htm", "21:0830")</f>
        <v>21:0830</v>
      </c>
      <c r="D20082" s="1" t="str">
        <f t="shared" ref="D20082:D20145" si="2829">HYPERLINK("http://geochem.nrcan.gc.ca/cdogs/content/svy/svy210230_e.htm", "21:0230")</f>
        <v>21:0230</v>
      </c>
      <c r="E20082" t="s">
        <v>78305</v>
      </c>
      <c r="F20082" t="s">
        <v>78306</v>
      </c>
      <c r="H20082">
        <v>46.893764900000001</v>
      </c>
      <c r="I20082">
        <v>-66.600423800000002</v>
      </c>
      <c r="J20082" s="1" t="str">
        <f t="shared" ref="J20082:J20145" si="2830">HYPERLINK("http://geochem.nrcan.gc.ca/cdogs/content/kwd/kwd020018_e.htm",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11710</v>
      </c>
      <c r="N20082">
        <v>385</v>
      </c>
      <c r="O20082" t="s">
        <v>21</v>
      </c>
      <c r="P20082" t="s">
        <v>2212</v>
      </c>
      <c r="Q20082" t="s">
        <v>171</v>
      </c>
    </row>
    <row r="20083" spans="1:17" hidden="1" x14ac:dyDescent="0.25">
      <c r="A20083" t="s">
        <v>78307</v>
      </c>
      <c r="B20083" t="s">
        <v>78308</v>
      </c>
      <c r="C20083" s="1" t="str">
        <f t="shared" si="2828"/>
        <v>21:0830</v>
      </c>
      <c r="D20083" s="1" t="str">
        <f t="shared" si="2829"/>
        <v>21:0230</v>
      </c>
      <c r="E20083" t="s">
        <v>78309</v>
      </c>
      <c r="F20083" t="s">
        <v>78310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11715</v>
      </c>
      <c r="N20083">
        <v>386</v>
      </c>
      <c r="O20083" t="s">
        <v>21</v>
      </c>
      <c r="P20083" t="s">
        <v>583</v>
      </c>
      <c r="Q20083" t="s">
        <v>143</v>
      </c>
    </row>
    <row r="20084" spans="1:17" hidden="1" x14ac:dyDescent="0.25">
      <c r="A20084" t="s">
        <v>78311</v>
      </c>
      <c r="B20084" t="s">
        <v>78312</v>
      </c>
      <c r="C20084" s="1" t="str">
        <f t="shared" si="2828"/>
        <v>21:0830</v>
      </c>
      <c r="D20084" s="1" t="str">
        <f t="shared" si="2829"/>
        <v>21:0230</v>
      </c>
      <c r="E20084" t="s">
        <v>78313</v>
      </c>
      <c r="F20084" t="s">
        <v>78314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11720</v>
      </c>
      <c r="N20084">
        <v>387</v>
      </c>
      <c r="O20084" t="s">
        <v>220</v>
      </c>
      <c r="P20084" t="s">
        <v>397</v>
      </c>
      <c r="Q20084" t="s">
        <v>215</v>
      </c>
    </row>
    <row r="20085" spans="1:17" hidden="1" x14ac:dyDescent="0.25">
      <c r="A20085" t="s">
        <v>78315</v>
      </c>
      <c r="B20085" t="s">
        <v>78316</v>
      </c>
      <c r="C20085" s="1" t="str">
        <f t="shared" si="2828"/>
        <v>21:0830</v>
      </c>
      <c r="D20085" s="1" t="str">
        <f t="shared" si="2829"/>
        <v>21:0230</v>
      </c>
      <c r="E20085" t="s">
        <v>78317</v>
      </c>
      <c r="F20085" t="s">
        <v>78318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11725</v>
      </c>
      <c r="N20085">
        <v>388</v>
      </c>
      <c r="O20085" t="s">
        <v>21</v>
      </c>
      <c r="P20085" t="s">
        <v>397</v>
      </c>
      <c r="Q20085" t="s">
        <v>71</v>
      </c>
    </row>
    <row r="20086" spans="1:17" hidden="1" x14ac:dyDescent="0.25">
      <c r="A20086" t="s">
        <v>78319</v>
      </c>
      <c r="B20086" t="s">
        <v>78320</v>
      </c>
      <c r="C20086" s="1" t="str">
        <f t="shared" si="2828"/>
        <v>21:0830</v>
      </c>
      <c r="D20086" s="1" t="str">
        <f t="shared" si="2829"/>
        <v>21:0230</v>
      </c>
      <c r="E20086" t="s">
        <v>78321</v>
      </c>
      <c r="F20086" t="s">
        <v>78322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11730</v>
      </c>
      <c r="N20086">
        <v>389</v>
      </c>
      <c r="O20086" t="s">
        <v>21</v>
      </c>
      <c r="P20086" t="s">
        <v>2212</v>
      </c>
      <c r="Q20086" t="s">
        <v>93</v>
      </c>
    </row>
    <row r="20087" spans="1:17" hidden="1" x14ac:dyDescent="0.25">
      <c r="A20087" t="s">
        <v>78323</v>
      </c>
      <c r="B20087" t="s">
        <v>78324</v>
      </c>
      <c r="C20087" s="1" t="str">
        <f t="shared" si="2828"/>
        <v>21:0830</v>
      </c>
      <c r="D20087" s="1" t="str">
        <f t="shared" si="2829"/>
        <v>21:0230</v>
      </c>
      <c r="E20087" t="s">
        <v>78325</v>
      </c>
      <c r="F20087" t="s">
        <v>78326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12803</v>
      </c>
      <c r="N20087">
        <v>390</v>
      </c>
      <c r="O20087" t="s">
        <v>21</v>
      </c>
      <c r="P20087" t="s">
        <v>397</v>
      </c>
      <c r="Q20087" t="s">
        <v>93</v>
      </c>
    </row>
    <row r="20088" spans="1:17" hidden="1" x14ac:dyDescent="0.25">
      <c r="A20088" t="s">
        <v>78327</v>
      </c>
      <c r="B20088" t="s">
        <v>78328</v>
      </c>
      <c r="C20088" s="1" t="str">
        <f t="shared" si="2828"/>
        <v>21:0830</v>
      </c>
      <c r="D20088" s="1" t="str">
        <f t="shared" si="2829"/>
        <v>21:0230</v>
      </c>
      <c r="E20088" t="s">
        <v>78329</v>
      </c>
      <c r="F20088" t="s">
        <v>78330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11641</v>
      </c>
      <c r="N20088">
        <v>391</v>
      </c>
      <c r="O20088" t="s">
        <v>21</v>
      </c>
      <c r="P20088" t="s">
        <v>2943</v>
      </c>
      <c r="Q20088" t="s">
        <v>71</v>
      </c>
    </row>
    <row r="20089" spans="1:17" hidden="1" x14ac:dyDescent="0.25">
      <c r="A20089" t="s">
        <v>78331</v>
      </c>
      <c r="B20089" t="s">
        <v>78332</v>
      </c>
      <c r="C20089" s="1" t="str">
        <f t="shared" si="2828"/>
        <v>21:0830</v>
      </c>
      <c r="D20089" s="1" t="str">
        <f t="shared" si="2829"/>
        <v>21:0230</v>
      </c>
      <c r="E20089" t="s">
        <v>78333</v>
      </c>
      <c r="F20089" t="s">
        <v>78334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HYPERLINK("http://geochem.nrcan.gc.ca/cdogs/content/kwd/kwd080007_e.htm", "Untreated Water")</f>
        <v>Untreated Water</v>
      </c>
      <c r="L20089">
        <v>24</v>
      </c>
      <c r="M20089" t="s">
        <v>11646</v>
      </c>
      <c r="N20089">
        <v>392</v>
      </c>
      <c r="O20089" t="s">
        <v>21</v>
      </c>
      <c r="P20089" t="s">
        <v>397</v>
      </c>
      <c r="Q20089" t="s">
        <v>93</v>
      </c>
    </row>
    <row r="20090" spans="1:17" hidden="1" x14ac:dyDescent="0.25">
      <c r="A20090" t="s">
        <v>78335</v>
      </c>
      <c r="B20090" t="s">
        <v>78336</v>
      </c>
      <c r="C20090" s="1" t="str">
        <f t="shared" si="2828"/>
        <v>21:0830</v>
      </c>
      <c r="D20090" s="1" t="str">
        <f t="shared" si="2829"/>
        <v>21:0230</v>
      </c>
      <c r="E20090" t="s">
        <v>78337</v>
      </c>
      <c r="F20090" t="s">
        <v>78338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11680</v>
      </c>
      <c r="N20090">
        <v>393</v>
      </c>
      <c r="O20090" t="s">
        <v>220</v>
      </c>
      <c r="P20090" t="s">
        <v>2943</v>
      </c>
      <c r="Q20090" t="s">
        <v>103</v>
      </c>
    </row>
    <row r="20091" spans="1:17" hidden="1" x14ac:dyDescent="0.25">
      <c r="A20091" t="s">
        <v>78339</v>
      </c>
      <c r="B20091" t="s">
        <v>78340</v>
      </c>
      <c r="C20091" s="1" t="str">
        <f t="shared" si="2828"/>
        <v>21:0830</v>
      </c>
      <c r="D20091" s="1" t="str">
        <f t="shared" si="2829"/>
        <v>21:0230</v>
      </c>
      <c r="E20091" t="s">
        <v>78337</v>
      </c>
      <c r="F20091" t="s">
        <v>78341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11684</v>
      </c>
      <c r="N20091">
        <v>394</v>
      </c>
      <c r="O20091" t="s">
        <v>101</v>
      </c>
      <c r="P20091" t="s">
        <v>1515</v>
      </c>
      <c r="Q20091" t="s">
        <v>71</v>
      </c>
    </row>
    <row r="20092" spans="1:17" hidden="1" x14ac:dyDescent="0.25">
      <c r="A20092" t="s">
        <v>78342</v>
      </c>
      <c r="B20092" t="s">
        <v>78343</v>
      </c>
      <c r="C20092" s="1" t="str">
        <f t="shared" si="2828"/>
        <v>21:0830</v>
      </c>
      <c r="D20092" s="1" t="str">
        <f t="shared" si="2829"/>
        <v>21:0230</v>
      </c>
      <c r="E20092" t="s">
        <v>78344</v>
      </c>
      <c r="F20092" t="s">
        <v>78345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11651</v>
      </c>
      <c r="N20092">
        <v>395</v>
      </c>
      <c r="O20092" t="s">
        <v>21</v>
      </c>
      <c r="P20092" t="s">
        <v>2212</v>
      </c>
      <c r="Q20092" t="s">
        <v>198</v>
      </c>
    </row>
    <row r="20093" spans="1:17" hidden="1" x14ac:dyDescent="0.25">
      <c r="A20093" t="s">
        <v>78346</v>
      </c>
      <c r="B20093" t="s">
        <v>78347</v>
      </c>
      <c r="C20093" s="1" t="str">
        <f t="shared" si="2828"/>
        <v>21:0830</v>
      </c>
      <c r="D20093" s="1" t="str">
        <f t="shared" si="2829"/>
        <v>21:0230</v>
      </c>
      <c r="E20093" t="s">
        <v>78348</v>
      </c>
      <c r="F20093" t="s">
        <v>78349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11660</v>
      </c>
      <c r="N20093">
        <v>396</v>
      </c>
      <c r="O20093" t="s">
        <v>21</v>
      </c>
      <c r="P20093" t="s">
        <v>1515</v>
      </c>
      <c r="Q20093" t="s">
        <v>93</v>
      </c>
    </row>
    <row r="20094" spans="1:17" hidden="1" x14ac:dyDescent="0.25">
      <c r="A20094" t="s">
        <v>78350</v>
      </c>
      <c r="B20094" t="s">
        <v>78351</v>
      </c>
      <c r="C20094" s="1" t="str">
        <f t="shared" si="2828"/>
        <v>21:0830</v>
      </c>
      <c r="D20094" s="1" t="str">
        <f t="shared" si="2829"/>
        <v>21:0230</v>
      </c>
      <c r="E20094" t="s">
        <v>78352</v>
      </c>
      <c r="F20094" t="s">
        <v>78353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11665</v>
      </c>
      <c r="N20094">
        <v>397</v>
      </c>
      <c r="O20094" t="s">
        <v>21</v>
      </c>
      <c r="P20094" t="s">
        <v>391</v>
      </c>
      <c r="Q20094" t="s">
        <v>52</v>
      </c>
    </row>
    <row r="20095" spans="1:17" hidden="1" x14ac:dyDescent="0.25">
      <c r="A20095" t="s">
        <v>78354</v>
      </c>
      <c r="B20095" t="s">
        <v>78355</v>
      </c>
      <c r="C20095" s="1" t="str">
        <f t="shared" si="2828"/>
        <v>21:0830</v>
      </c>
      <c r="D20095" s="1" t="str">
        <f t="shared" si="2829"/>
        <v>21:0230</v>
      </c>
      <c r="E20095" t="s">
        <v>78356</v>
      </c>
      <c r="F20095" t="s">
        <v>78357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11670</v>
      </c>
      <c r="N20095">
        <v>398</v>
      </c>
      <c r="O20095" t="s">
        <v>158</v>
      </c>
      <c r="P20095" t="s">
        <v>2943</v>
      </c>
      <c r="Q20095" t="s">
        <v>215</v>
      </c>
    </row>
    <row r="20096" spans="1:17" hidden="1" x14ac:dyDescent="0.25">
      <c r="A20096" t="s">
        <v>78358</v>
      </c>
      <c r="B20096" t="s">
        <v>78359</v>
      </c>
      <c r="C20096" s="1" t="str">
        <f t="shared" si="2828"/>
        <v>21:0830</v>
      </c>
      <c r="D20096" s="1" t="str">
        <f t="shared" si="2829"/>
        <v>21:0230</v>
      </c>
      <c r="E20096" t="s">
        <v>78360</v>
      </c>
      <c r="F20096" t="s">
        <v>78361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11675</v>
      </c>
      <c r="N20096">
        <v>399</v>
      </c>
      <c r="O20096" t="s">
        <v>327</v>
      </c>
      <c r="P20096" t="s">
        <v>1631</v>
      </c>
      <c r="Q20096" t="s">
        <v>71</v>
      </c>
    </row>
    <row r="20097" spans="1:17" hidden="1" x14ac:dyDescent="0.25">
      <c r="A20097" t="s">
        <v>78362</v>
      </c>
      <c r="B20097" t="s">
        <v>78363</v>
      </c>
      <c r="C20097" s="1" t="str">
        <f t="shared" si="2828"/>
        <v>21:0830</v>
      </c>
      <c r="D20097" s="1" t="str">
        <f t="shared" si="2829"/>
        <v>21:0230</v>
      </c>
      <c r="E20097" t="s">
        <v>78364</v>
      </c>
      <c r="F20097" t="s">
        <v>78365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11689</v>
      </c>
      <c r="N20097">
        <v>400</v>
      </c>
      <c r="O20097" t="s">
        <v>21</v>
      </c>
      <c r="P20097" t="s">
        <v>880</v>
      </c>
      <c r="Q20097" t="s">
        <v>71</v>
      </c>
    </row>
    <row r="20098" spans="1:17" hidden="1" x14ac:dyDescent="0.25">
      <c r="A20098" t="s">
        <v>78366</v>
      </c>
      <c r="B20098" t="s">
        <v>78367</v>
      </c>
      <c r="C20098" s="1" t="str">
        <f t="shared" si="2828"/>
        <v>21:0830</v>
      </c>
      <c r="D20098" s="1" t="str">
        <f t="shared" si="2829"/>
        <v>21:0230</v>
      </c>
      <c r="E20098" t="s">
        <v>78368</v>
      </c>
      <c r="F20098" t="s">
        <v>78369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11694</v>
      </c>
      <c r="N20098">
        <v>401</v>
      </c>
      <c r="O20098" t="s">
        <v>21</v>
      </c>
      <c r="P20098" t="s">
        <v>658</v>
      </c>
      <c r="Q20098" t="s">
        <v>93</v>
      </c>
    </row>
    <row r="20099" spans="1:17" hidden="1" x14ac:dyDescent="0.25">
      <c r="A20099" t="s">
        <v>78370</v>
      </c>
      <c r="B20099" t="s">
        <v>78371</v>
      </c>
      <c r="C20099" s="1" t="str">
        <f t="shared" si="2828"/>
        <v>21:0830</v>
      </c>
      <c r="D20099" s="1" t="str">
        <f t="shared" si="2829"/>
        <v>21:0230</v>
      </c>
      <c r="E20099" t="s">
        <v>78372</v>
      </c>
      <c r="F20099" t="s">
        <v>78373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11700</v>
      </c>
      <c r="N20099">
        <v>402</v>
      </c>
      <c r="O20099" t="s">
        <v>21</v>
      </c>
      <c r="P20099" t="s">
        <v>1631</v>
      </c>
      <c r="Q20099" t="s">
        <v>52</v>
      </c>
    </row>
    <row r="20100" spans="1:17" hidden="1" x14ac:dyDescent="0.25">
      <c r="A20100" t="s">
        <v>78374</v>
      </c>
      <c r="B20100" t="s">
        <v>78375</v>
      </c>
      <c r="C20100" s="1" t="str">
        <f t="shared" si="2828"/>
        <v>21:0830</v>
      </c>
      <c r="D20100" s="1" t="str">
        <f t="shared" si="2829"/>
        <v>21:0230</v>
      </c>
      <c r="E20100" t="s">
        <v>78376</v>
      </c>
      <c r="F20100" t="s">
        <v>78377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11710</v>
      </c>
      <c r="N20100">
        <v>403</v>
      </c>
      <c r="O20100" t="s">
        <v>21</v>
      </c>
      <c r="P20100" t="s">
        <v>1515</v>
      </c>
      <c r="Q20100" t="s">
        <v>93</v>
      </c>
    </row>
    <row r="20101" spans="1:17" hidden="1" x14ac:dyDescent="0.25">
      <c r="A20101" t="s">
        <v>78378</v>
      </c>
      <c r="B20101" t="s">
        <v>78379</v>
      </c>
      <c r="C20101" s="1" t="str">
        <f t="shared" si="2828"/>
        <v>21:0830</v>
      </c>
      <c r="D20101" s="1" t="str">
        <f t="shared" si="2829"/>
        <v>21:0230</v>
      </c>
      <c r="E20101" t="s">
        <v>78380</v>
      </c>
      <c r="F20101" t="s">
        <v>78381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11715</v>
      </c>
      <c r="N20101">
        <v>404</v>
      </c>
      <c r="O20101" t="s">
        <v>21</v>
      </c>
      <c r="P20101" t="s">
        <v>13972</v>
      </c>
      <c r="Q20101" t="s">
        <v>215</v>
      </c>
    </row>
    <row r="20102" spans="1:17" hidden="1" x14ac:dyDescent="0.25">
      <c r="A20102" t="s">
        <v>78382</v>
      </c>
      <c r="B20102" t="s">
        <v>78383</v>
      </c>
      <c r="C20102" s="1" t="str">
        <f t="shared" si="2828"/>
        <v>21:0830</v>
      </c>
      <c r="D20102" s="1" t="str">
        <f t="shared" si="2829"/>
        <v>21:0230</v>
      </c>
      <c r="E20102" t="s">
        <v>78384</v>
      </c>
      <c r="F20102" t="s">
        <v>78385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11720</v>
      </c>
      <c r="N20102">
        <v>405</v>
      </c>
      <c r="O20102" t="s">
        <v>21</v>
      </c>
      <c r="P20102" t="s">
        <v>658</v>
      </c>
      <c r="Q20102" t="s">
        <v>52</v>
      </c>
    </row>
    <row r="20103" spans="1:17" hidden="1" x14ac:dyDescent="0.25">
      <c r="A20103" t="s">
        <v>78386</v>
      </c>
      <c r="B20103" t="s">
        <v>78387</v>
      </c>
      <c r="C20103" s="1" t="str">
        <f t="shared" si="2828"/>
        <v>21:0830</v>
      </c>
      <c r="D20103" s="1" t="str">
        <f t="shared" si="2829"/>
        <v>21:0230</v>
      </c>
      <c r="E20103" t="s">
        <v>78388</v>
      </c>
      <c r="F20103" t="s">
        <v>78389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11725</v>
      </c>
      <c r="N20103">
        <v>406</v>
      </c>
      <c r="O20103" t="s">
        <v>21</v>
      </c>
      <c r="P20103" t="s">
        <v>1515</v>
      </c>
      <c r="Q20103" t="s">
        <v>215</v>
      </c>
    </row>
    <row r="20104" spans="1:17" hidden="1" x14ac:dyDescent="0.25">
      <c r="A20104" t="s">
        <v>78390</v>
      </c>
      <c r="B20104" t="s">
        <v>78391</v>
      </c>
      <c r="C20104" s="1" t="str">
        <f t="shared" si="2828"/>
        <v>21:0830</v>
      </c>
      <c r="D20104" s="1" t="str">
        <f t="shared" si="2829"/>
        <v>21:0230</v>
      </c>
      <c r="E20104" t="s">
        <v>78392</v>
      </c>
      <c r="F20104" t="s">
        <v>78393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11730</v>
      </c>
      <c r="N20104">
        <v>407</v>
      </c>
      <c r="O20104" t="s">
        <v>21</v>
      </c>
      <c r="P20104" t="s">
        <v>2212</v>
      </c>
      <c r="Q20104" t="s">
        <v>93</v>
      </c>
    </row>
    <row r="20105" spans="1:17" hidden="1" x14ac:dyDescent="0.25">
      <c r="A20105" t="s">
        <v>78394</v>
      </c>
      <c r="B20105" t="s">
        <v>78395</v>
      </c>
      <c r="C20105" s="1" t="str">
        <f t="shared" si="2828"/>
        <v>21:0830</v>
      </c>
      <c r="D20105" s="1" t="str">
        <f t="shared" si="2829"/>
        <v>21:0230</v>
      </c>
      <c r="E20105" t="s">
        <v>78396</v>
      </c>
      <c r="F20105" t="s">
        <v>78397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12803</v>
      </c>
      <c r="N20105">
        <v>408</v>
      </c>
      <c r="O20105" t="s">
        <v>21</v>
      </c>
      <c r="P20105" t="s">
        <v>2212</v>
      </c>
      <c r="Q20105" t="s">
        <v>215</v>
      </c>
    </row>
    <row r="20106" spans="1:17" hidden="1" x14ac:dyDescent="0.25">
      <c r="A20106" t="s">
        <v>78398</v>
      </c>
      <c r="B20106" t="s">
        <v>78399</v>
      </c>
      <c r="C20106" s="1" t="str">
        <f t="shared" si="2828"/>
        <v>21:0830</v>
      </c>
      <c r="D20106" s="1" t="str">
        <f t="shared" si="2829"/>
        <v>21:0230</v>
      </c>
      <c r="E20106" t="s">
        <v>78400</v>
      </c>
      <c r="F20106" t="s">
        <v>78401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11641</v>
      </c>
      <c r="N20106">
        <v>409</v>
      </c>
      <c r="O20106" t="s">
        <v>21</v>
      </c>
      <c r="P20106" t="s">
        <v>22</v>
      </c>
      <c r="Q20106" t="s">
        <v>189</v>
      </c>
    </row>
    <row r="20107" spans="1:17" hidden="1" x14ac:dyDescent="0.25">
      <c r="A20107" t="s">
        <v>78402</v>
      </c>
      <c r="B20107" t="s">
        <v>78403</v>
      </c>
      <c r="C20107" s="1" t="str">
        <f t="shared" si="2828"/>
        <v>21:0830</v>
      </c>
      <c r="D20107" s="1" t="str">
        <f t="shared" si="2829"/>
        <v>21:0230</v>
      </c>
      <c r="E20107" t="s">
        <v>78404</v>
      </c>
      <c r="F20107" t="s">
        <v>78405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11680</v>
      </c>
      <c r="N20107">
        <v>410</v>
      </c>
      <c r="O20107" t="s">
        <v>21</v>
      </c>
      <c r="P20107" t="s">
        <v>583</v>
      </c>
      <c r="Q20107" t="s">
        <v>52</v>
      </c>
    </row>
    <row r="20108" spans="1:17" hidden="1" x14ac:dyDescent="0.25">
      <c r="A20108" t="s">
        <v>78406</v>
      </c>
      <c r="B20108" t="s">
        <v>78407</v>
      </c>
      <c r="C20108" s="1" t="str">
        <f t="shared" si="2828"/>
        <v>21:0830</v>
      </c>
      <c r="D20108" s="1" t="str">
        <f t="shared" si="2829"/>
        <v>21:0230</v>
      </c>
      <c r="E20108" t="s">
        <v>78404</v>
      </c>
      <c r="F20108" t="s">
        <v>78408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11684</v>
      </c>
      <c r="N20108">
        <v>411</v>
      </c>
      <c r="O20108" t="s">
        <v>21</v>
      </c>
      <c r="P20108" t="s">
        <v>2212</v>
      </c>
      <c r="Q20108" t="s">
        <v>189</v>
      </c>
    </row>
    <row r="20109" spans="1:17" hidden="1" x14ac:dyDescent="0.25">
      <c r="A20109" t="s">
        <v>78409</v>
      </c>
      <c r="B20109" t="s">
        <v>78410</v>
      </c>
      <c r="C20109" s="1" t="str">
        <f t="shared" si="2828"/>
        <v>21:0830</v>
      </c>
      <c r="D20109" s="1" t="str">
        <f t="shared" si="2829"/>
        <v>21:0230</v>
      </c>
      <c r="E20109" t="s">
        <v>78411</v>
      </c>
      <c r="F20109" t="s">
        <v>78412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11646</v>
      </c>
      <c r="N20109">
        <v>412</v>
      </c>
      <c r="O20109" t="s">
        <v>2099</v>
      </c>
      <c r="P20109" t="s">
        <v>3107</v>
      </c>
      <c r="Q20109" t="s">
        <v>103</v>
      </c>
    </row>
    <row r="20110" spans="1:17" hidden="1" x14ac:dyDescent="0.25">
      <c r="A20110" t="s">
        <v>78413</v>
      </c>
      <c r="B20110" t="s">
        <v>78414</v>
      </c>
      <c r="C20110" s="1" t="str">
        <f t="shared" si="2828"/>
        <v>21:0830</v>
      </c>
      <c r="D20110" s="1" t="str">
        <f t="shared" si="2829"/>
        <v>21:0230</v>
      </c>
      <c r="E20110" t="s">
        <v>78415</v>
      </c>
      <c r="F20110" t="s">
        <v>78416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11651</v>
      </c>
      <c r="N20110">
        <v>413</v>
      </c>
      <c r="O20110" t="s">
        <v>21</v>
      </c>
      <c r="P20110" t="s">
        <v>2212</v>
      </c>
      <c r="Q20110" t="s">
        <v>215</v>
      </c>
    </row>
    <row r="20111" spans="1:17" hidden="1" x14ac:dyDescent="0.25">
      <c r="A20111" t="s">
        <v>78417</v>
      </c>
      <c r="B20111" t="s">
        <v>78418</v>
      </c>
      <c r="C20111" s="1" t="str">
        <f t="shared" si="2828"/>
        <v>21:0830</v>
      </c>
      <c r="D20111" s="1" t="str">
        <f t="shared" si="2829"/>
        <v>21:0230</v>
      </c>
      <c r="E20111" t="s">
        <v>78419</v>
      </c>
      <c r="F20111" t="s">
        <v>78420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11660</v>
      </c>
      <c r="N20111">
        <v>414</v>
      </c>
      <c r="O20111" t="s">
        <v>7174</v>
      </c>
      <c r="P20111" t="s">
        <v>5755</v>
      </c>
      <c r="Q20111" t="s">
        <v>198</v>
      </c>
    </row>
    <row r="20112" spans="1:17" hidden="1" x14ac:dyDescent="0.25">
      <c r="A20112" t="s">
        <v>78421</v>
      </c>
      <c r="B20112" t="s">
        <v>78422</v>
      </c>
      <c r="C20112" s="1" t="str">
        <f t="shared" si="2828"/>
        <v>21:0830</v>
      </c>
      <c r="D20112" s="1" t="str">
        <f t="shared" si="2829"/>
        <v>21:0230</v>
      </c>
      <c r="E20112" t="s">
        <v>78423</v>
      </c>
      <c r="F20112" t="s">
        <v>78424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11665</v>
      </c>
      <c r="N20112">
        <v>415</v>
      </c>
      <c r="O20112" t="s">
        <v>21</v>
      </c>
      <c r="P20112" t="s">
        <v>397</v>
      </c>
      <c r="Q20112" t="s">
        <v>215</v>
      </c>
    </row>
    <row r="20113" spans="1:17" hidden="1" x14ac:dyDescent="0.25">
      <c r="A20113" t="s">
        <v>78425</v>
      </c>
      <c r="B20113" t="s">
        <v>78426</v>
      </c>
      <c r="C20113" s="1" t="str">
        <f t="shared" si="2828"/>
        <v>21:0830</v>
      </c>
      <c r="D20113" s="1" t="str">
        <f t="shared" si="2829"/>
        <v>21:0230</v>
      </c>
      <c r="E20113" t="s">
        <v>78427</v>
      </c>
      <c r="F20113" t="s">
        <v>78428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11670</v>
      </c>
      <c r="N20113">
        <v>416</v>
      </c>
      <c r="O20113" t="s">
        <v>21</v>
      </c>
      <c r="P20113" t="s">
        <v>2212</v>
      </c>
      <c r="Q20113" t="s">
        <v>215</v>
      </c>
    </row>
    <row r="20114" spans="1:17" hidden="1" x14ac:dyDescent="0.25">
      <c r="A20114" t="s">
        <v>78429</v>
      </c>
      <c r="B20114" t="s">
        <v>78430</v>
      </c>
      <c r="C20114" s="1" t="str">
        <f t="shared" si="2828"/>
        <v>21:0830</v>
      </c>
      <c r="D20114" s="1" t="str">
        <f t="shared" si="2829"/>
        <v>21:0230</v>
      </c>
      <c r="E20114" t="s">
        <v>78431</v>
      </c>
      <c r="F20114" t="s">
        <v>78432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11675</v>
      </c>
      <c r="N20114">
        <v>417</v>
      </c>
      <c r="O20114" t="s">
        <v>21</v>
      </c>
      <c r="P20114" t="s">
        <v>22</v>
      </c>
      <c r="Q20114" t="s">
        <v>71</v>
      </c>
    </row>
    <row r="20115" spans="1:17" hidden="1" x14ac:dyDescent="0.25">
      <c r="A20115" t="s">
        <v>78433</v>
      </c>
      <c r="B20115" t="s">
        <v>78434</v>
      </c>
      <c r="C20115" s="1" t="str">
        <f t="shared" si="2828"/>
        <v>21:0830</v>
      </c>
      <c r="D20115" s="1" t="str">
        <f t="shared" si="2829"/>
        <v>21:0230</v>
      </c>
      <c r="E20115" t="s">
        <v>78435</v>
      </c>
      <c r="F20115" t="s">
        <v>78436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11689</v>
      </c>
      <c r="N20115">
        <v>418</v>
      </c>
      <c r="O20115" t="s">
        <v>21</v>
      </c>
      <c r="P20115" t="s">
        <v>583</v>
      </c>
      <c r="Q20115" t="s">
        <v>189</v>
      </c>
    </row>
    <row r="20116" spans="1:17" hidden="1" x14ac:dyDescent="0.25">
      <c r="A20116" t="s">
        <v>78437</v>
      </c>
      <c r="B20116" t="s">
        <v>78438</v>
      </c>
      <c r="C20116" s="1" t="str">
        <f t="shared" si="2828"/>
        <v>21:0830</v>
      </c>
      <c r="D20116" s="1" t="str">
        <f t="shared" si="2829"/>
        <v>21:0230</v>
      </c>
      <c r="E20116" t="s">
        <v>78439</v>
      </c>
      <c r="F20116" t="s">
        <v>78440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11694</v>
      </c>
      <c r="N20116">
        <v>419</v>
      </c>
      <c r="O20116" t="s">
        <v>21</v>
      </c>
      <c r="P20116" t="s">
        <v>22</v>
      </c>
      <c r="Q20116" t="s">
        <v>189</v>
      </c>
    </row>
    <row r="20117" spans="1:17" hidden="1" x14ac:dyDescent="0.25">
      <c r="A20117" t="s">
        <v>78441</v>
      </c>
      <c r="B20117" t="s">
        <v>78442</v>
      </c>
      <c r="C20117" s="1" t="str">
        <f t="shared" si="2828"/>
        <v>21:0830</v>
      </c>
      <c r="D20117" s="1" t="str">
        <f t="shared" si="2829"/>
        <v>21:0230</v>
      </c>
      <c r="E20117" t="s">
        <v>78443</v>
      </c>
      <c r="F20117" t="s">
        <v>78444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11700</v>
      </c>
      <c r="N20117">
        <v>420</v>
      </c>
      <c r="O20117" t="s">
        <v>21</v>
      </c>
      <c r="P20117" t="s">
        <v>22</v>
      </c>
      <c r="Q20117" t="s">
        <v>215</v>
      </c>
    </row>
    <row r="20118" spans="1:17" hidden="1" x14ac:dyDescent="0.25">
      <c r="A20118" t="s">
        <v>78445</v>
      </c>
      <c r="B20118" t="s">
        <v>78446</v>
      </c>
      <c r="C20118" s="1" t="str">
        <f t="shared" si="2828"/>
        <v>21:0830</v>
      </c>
      <c r="D20118" s="1" t="str">
        <f t="shared" si="2829"/>
        <v>21:0230</v>
      </c>
      <c r="E20118" t="s">
        <v>78447</v>
      </c>
      <c r="F20118" t="s">
        <v>78448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11710</v>
      </c>
      <c r="N20118">
        <v>421</v>
      </c>
      <c r="O20118" t="s">
        <v>21</v>
      </c>
      <c r="P20118" t="s">
        <v>22</v>
      </c>
      <c r="Q20118" t="s">
        <v>93</v>
      </c>
    </row>
    <row r="20119" spans="1:17" hidden="1" x14ac:dyDescent="0.25">
      <c r="A20119" t="s">
        <v>78449</v>
      </c>
      <c r="B20119" t="s">
        <v>78450</v>
      </c>
      <c r="C20119" s="1" t="str">
        <f t="shared" si="2828"/>
        <v>21:0830</v>
      </c>
      <c r="D20119" s="1" t="str">
        <f t="shared" si="2829"/>
        <v>21:0230</v>
      </c>
      <c r="E20119" t="s">
        <v>78451</v>
      </c>
      <c r="F20119" t="s">
        <v>78452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11715</v>
      </c>
      <c r="N20119">
        <v>422</v>
      </c>
      <c r="O20119" t="s">
        <v>21</v>
      </c>
      <c r="P20119" t="s">
        <v>583</v>
      </c>
      <c r="Q20119" t="s">
        <v>189</v>
      </c>
    </row>
    <row r="20120" spans="1:17" hidden="1" x14ac:dyDescent="0.25">
      <c r="A20120" t="s">
        <v>78453</v>
      </c>
      <c r="B20120" t="s">
        <v>78454</v>
      </c>
      <c r="C20120" s="1" t="str">
        <f t="shared" si="2828"/>
        <v>21:0830</v>
      </c>
      <c r="D20120" s="1" t="str">
        <f t="shared" si="2829"/>
        <v>21:0230</v>
      </c>
      <c r="E20120" t="s">
        <v>78455</v>
      </c>
      <c r="F20120" t="s">
        <v>78456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11720</v>
      </c>
      <c r="N20120">
        <v>423</v>
      </c>
      <c r="O20120" t="s">
        <v>21</v>
      </c>
      <c r="P20120" t="s">
        <v>356</v>
      </c>
      <c r="Q20120" t="s">
        <v>52</v>
      </c>
    </row>
    <row r="20121" spans="1:17" hidden="1" x14ac:dyDescent="0.25">
      <c r="A20121" t="s">
        <v>78457</v>
      </c>
      <c r="B20121" t="s">
        <v>78458</v>
      </c>
      <c r="C20121" s="1" t="str">
        <f t="shared" si="2828"/>
        <v>21:0830</v>
      </c>
      <c r="D20121" s="1" t="str">
        <f t="shared" si="2829"/>
        <v>21:0230</v>
      </c>
      <c r="E20121" t="s">
        <v>78459</v>
      </c>
      <c r="F20121" t="s">
        <v>78460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11725</v>
      </c>
      <c r="N20121">
        <v>424</v>
      </c>
      <c r="O20121" t="s">
        <v>21</v>
      </c>
      <c r="P20121" t="s">
        <v>2212</v>
      </c>
      <c r="Q20121" t="s">
        <v>93</v>
      </c>
    </row>
    <row r="20122" spans="1:17" hidden="1" x14ac:dyDescent="0.25">
      <c r="A20122" t="s">
        <v>78461</v>
      </c>
      <c r="B20122" t="s">
        <v>78462</v>
      </c>
      <c r="C20122" s="1" t="str">
        <f t="shared" si="2828"/>
        <v>21:0830</v>
      </c>
      <c r="D20122" s="1" t="str">
        <f t="shared" si="2829"/>
        <v>21:0230</v>
      </c>
      <c r="E20122" t="s">
        <v>78463</v>
      </c>
      <c r="F20122" t="s">
        <v>78464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11730</v>
      </c>
      <c r="N20122">
        <v>425</v>
      </c>
      <c r="O20122" t="s">
        <v>21</v>
      </c>
      <c r="P20122" t="s">
        <v>583</v>
      </c>
      <c r="Q20122" t="s">
        <v>71</v>
      </c>
    </row>
    <row r="20123" spans="1:17" hidden="1" x14ac:dyDescent="0.25">
      <c r="A20123" t="s">
        <v>78465</v>
      </c>
      <c r="B20123" t="s">
        <v>78466</v>
      </c>
      <c r="C20123" s="1" t="str">
        <f t="shared" si="2828"/>
        <v>21:0830</v>
      </c>
      <c r="D20123" s="1" t="str">
        <f t="shared" si="2829"/>
        <v>21:0230</v>
      </c>
      <c r="E20123" t="s">
        <v>78467</v>
      </c>
      <c r="F20123" t="s">
        <v>78468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12803</v>
      </c>
      <c r="N20123">
        <v>426</v>
      </c>
      <c r="O20123" t="s">
        <v>21</v>
      </c>
      <c r="P20123" t="s">
        <v>583</v>
      </c>
      <c r="Q20123" t="s">
        <v>189</v>
      </c>
    </row>
    <row r="20124" spans="1:17" hidden="1" x14ac:dyDescent="0.25">
      <c r="A20124" t="s">
        <v>78469</v>
      </c>
      <c r="B20124" t="s">
        <v>78470</v>
      </c>
      <c r="C20124" s="1" t="str">
        <f t="shared" si="2828"/>
        <v>21:0830</v>
      </c>
      <c r="D20124" s="1" t="str">
        <f t="shared" si="2829"/>
        <v>21:0230</v>
      </c>
      <c r="E20124" t="s">
        <v>78471</v>
      </c>
      <c r="F20124" t="s">
        <v>78472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11641</v>
      </c>
      <c r="N20124">
        <v>427</v>
      </c>
      <c r="O20124" t="s">
        <v>21</v>
      </c>
      <c r="P20124" t="s">
        <v>2212</v>
      </c>
      <c r="Q20124" t="s">
        <v>103</v>
      </c>
    </row>
    <row r="20125" spans="1:17" hidden="1" x14ac:dyDescent="0.25">
      <c r="A20125" t="s">
        <v>78473</v>
      </c>
      <c r="B20125" t="s">
        <v>78474</v>
      </c>
      <c r="C20125" s="1" t="str">
        <f t="shared" si="2828"/>
        <v>21:0830</v>
      </c>
      <c r="D20125" s="1" t="str">
        <f t="shared" si="2829"/>
        <v>21:0230</v>
      </c>
      <c r="E20125" t="s">
        <v>78475</v>
      </c>
      <c r="F20125" t="s">
        <v>78476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11646</v>
      </c>
      <c r="N20125">
        <v>428</v>
      </c>
      <c r="O20125" t="s">
        <v>21</v>
      </c>
      <c r="P20125" t="s">
        <v>2212</v>
      </c>
      <c r="Q20125" t="s">
        <v>71</v>
      </c>
    </row>
    <row r="20126" spans="1:17" hidden="1" x14ac:dyDescent="0.25">
      <c r="A20126" t="s">
        <v>78477</v>
      </c>
      <c r="B20126" t="s">
        <v>78478</v>
      </c>
      <c r="C20126" s="1" t="str">
        <f t="shared" si="2828"/>
        <v>21:0830</v>
      </c>
      <c r="D20126" s="1" t="str">
        <f t="shared" si="2829"/>
        <v>21:0230</v>
      </c>
      <c r="E20126" t="s">
        <v>78479</v>
      </c>
      <c r="F20126" t="s">
        <v>78480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11680</v>
      </c>
      <c r="N20126">
        <v>429</v>
      </c>
      <c r="O20126" t="s">
        <v>21</v>
      </c>
      <c r="P20126" t="s">
        <v>583</v>
      </c>
      <c r="Q20126" t="s">
        <v>93</v>
      </c>
    </row>
    <row r="20127" spans="1:17" hidden="1" x14ac:dyDescent="0.25">
      <c r="A20127" t="s">
        <v>78481</v>
      </c>
      <c r="B20127" t="s">
        <v>78482</v>
      </c>
      <c r="C20127" s="1" t="str">
        <f t="shared" si="2828"/>
        <v>21:0830</v>
      </c>
      <c r="D20127" s="1" t="str">
        <f t="shared" si="2829"/>
        <v>21:0230</v>
      </c>
      <c r="E20127" t="s">
        <v>78479</v>
      </c>
      <c r="F20127" t="s">
        <v>78483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11684</v>
      </c>
      <c r="N20127">
        <v>430</v>
      </c>
      <c r="O20127" t="s">
        <v>21</v>
      </c>
      <c r="P20127" t="s">
        <v>2212</v>
      </c>
      <c r="Q20127" t="s">
        <v>93</v>
      </c>
    </row>
    <row r="20128" spans="1:17" hidden="1" x14ac:dyDescent="0.25">
      <c r="A20128" t="s">
        <v>78484</v>
      </c>
      <c r="B20128" t="s">
        <v>78485</v>
      </c>
      <c r="C20128" s="1" t="str">
        <f t="shared" si="2828"/>
        <v>21:0830</v>
      </c>
      <c r="D20128" s="1" t="str">
        <f t="shared" si="2829"/>
        <v>21:0230</v>
      </c>
      <c r="E20128" t="s">
        <v>78486</v>
      </c>
      <c r="F20128" t="s">
        <v>78487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11651</v>
      </c>
      <c r="N20128">
        <v>431</v>
      </c>
      <c r="O20128" t="s">
        <v>21</v>
      </c>
      <c r="P20128" t="s">
        <v>2212</v>
      </c>
      <c r="Q20128" t="s">
        <v>93</v>
      </c>
    </row>
    <row r="20129" spans="1:17" hidden="1" x14ac:dyDescent="0.25">
      <c r="A20129" t="s">
        <v>78488</v>
      </c>
      <c r="B20129" t="s">
        <v>78489</v>
      </c>
      <c r="C20129" s="1" t="str">
        <f t="shared" si="2828"/>
        <v>21:0830</v>
      </c>
      <c r="D20129" s="1" t="str">
        <f t="shared" si="2829"/>
        <v>21:0230</v>
      </c>
      <c r="E20129" t="s">
        <v>78490</v>
      </c>
      <c r="F20129" t="s">
        <v>78491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11660</v>
      </c>
      <c r="N20129">
        <v>432</v>
      </c>
      <c r="O20129" t="s">
        <v>21</v>
      </c>
      <c r="P20129" t="s">
        <v>583</v>
      </c>
      <c r="Q20129" t="s">
        <v>103</v>
      </c>
    </row>
    <row r="20130" spans="1:17" hidden="1" x14ac:dyDescent="0.25">
      <c r="A20130" t="s">
        <v>78492</v>
      </c>
      <c r="B20130" t="s">
        <v>78493</v>
      </c>
      <c r="C20130" s="1" t="str">
        <f t="shared" si="2828"/>
        <v>21:0830</v>
      </c>
      <c r="D20130" s="1" t="str">
        <f t="shared" si="2829"/>
        <v>21:0230</v>
      </c>
      <c r="E20130" t="s">
        <v>78494</v>
      </c>
      <c r="F20130" t="s">
        <v>78495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11665</v>
      </c>
      <c r="N20130">
        <v>433</v>
      </c>
      <c r="O20130" t="s">
        <v>64</v>
      </c>
      <c r="P20130" t="s">
        <v>19430</v>
      </c>
      <c r="Q20130" t="s">
        <v>71</v>
      </c>
    </row>
    <row r="20131" spans="1:17" hidden="1" x14ac:dyDescent="0.25">
      <c r="A20131" t="s">
        <v>78496</v>
      </c>
      <c r="B20131" t="s">
        <v>78497</v>
      </c>
      <c r="C20131" s="1" t="str">
        <f t="shared" si="2828"/>
        <v>21:0830</v>
      </c>
      <c r="D20131" s="1" t="str">
        <f t="shared" si="2829"/>
        <v>21:0230</v>
      </c>
      <c r="E20131" t="s">
        <v>78498</v>
      </c>
      <c r="F20131" t="s">
        <v>78499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11670</v>
      </c>
      <c r="N20131">
        <v>434</v>
      </c>
      <c r="O20131" t="s">
        <v>6091</v>
      </c>
      <c r="P20131" t="s">
        <v>2949</v>
      </c>
      <c r="Q20131" t="s">
        <v>198</v>
      </c>
    </row>
    <row r="20132" spans="1:17" hidden="1" x14ac:dyDescent="0.25">
      <c r="A20132" t="s">
        <v>78500</v>
      </c>
      <c r="B20132" t="s">
        <v>78501</v>
      </c>
      <c r="C20132" s="1" t="str">
        <f t="shared" si="2828"/>
        <v>21:0830</v>
      </c>
      <c r="D20132" s="1" t="str">
        <f t="shared" si="2829"/>
        <v>21:0230</v>
      </c>
      <c r="E20132" t="s">
        <v>78502</v>
      </c>
      <c r="F20132" t="s">
        <v>78503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11675</v>
      </c>
      <c r="N20132">
        <v>435</v>
      </c>
      <c r="O20132" t="s">
        <v>21</v>
      </c>
      <c r="P20132" t="s">
        <v>5702</v>
      </c>
      <c r="Q20132" t="s">
        <v>171</v>
      </c>
    </row>
    <row r="20133" spans="1:17" hidden="1" x14ac:dyDescent="0.25">
      <c r="A20133" t="s">
        <v>78504</v>
      </c>
      <c r="B20133" t="s">
        <v>78505</v>
      </c>
      <c r="C20133" s="1" t="str">
        <f t="shared" si="2828"/>
        <v>21:0830</v>
      </c>
      <c r="D20133" s="1" t="str">
        <f t="shared" si="2829"/>
        <v>21:0230</v>
      </c>
      <c r="E20133" t="s">
        <v>78506</v>
      </c>
      <c r="F20133" t="s">
        <v>78507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11689</v>
      </c>
      <c r="N20133">
        <v>436</v>
      </c>
      <c r="O20133" t="s">
        <v>21</v>
      </c>
      <c r="P20133" t="s">
        <v>397</v>
      </c>
      <c r="Q20133" t="s">
        <v>215</v>
      </c>
    </row>
    <row r="20134" spans="1:17" hidden="1" x14ac:dyDescent="0.25">
      <c r="A20134" t="s">
        <v>78508</v>
      </c>
      <c r="B20134" t="s">
        <v>78509</v>
      </c>
      <c r="C20134" s="1" t="str">
        <f t="shared" si="2828"/>
        <v>21:0830</v>
      </c>
      <c r="D20134" s="1" t="str">
        <f t="shared" si="2829"/>
        <v>21:0230</v>
      </c>
      <c r="E20134" t="s">
        <v>78510</v>
      </c>
      <c r="F20134" t="s">
        <v>78511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11694</v>
      </c>
      <c r="N20134">
        <v>437</v>
      </c>
      <c r="O20134" t="s">
        <v>21</v>
      </c>
      <c r="P20134" t="s">
        <v>2212</v>
      </c>
      <c r="Q20134" t="s">
        <v>52</v>
      </c>
    </row>
    <row r="20135" spans="1:17" hidden="1" x14ac:dyDescent="0.25">
      <c r="A20135" t="s">
        <v>78512</v>
      </c>
      <c r="B20135" t="s">
        <v>78513</v>
      </c>
      <c r="C20135" s="1" t="str">
        <f t="shared" si="2828"/>
        <v>21:0830</v>
      </c>
      <c r="D20135" s="1" t="str">
        <f t="shared" si="2829"/>
        <v>21:0230</v>
      </c>
      <c r="E20135" t="s">
        <v>78514</v>
      </c>
      <c r="F20135" t="s">
        <v>78515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11700</v>
      </c>
      <c r="N20135">
        <v>438</v>
      </c>
      <c r="O20135" t="s">
        <v>21</v>
      </c>
      <c r="P20135" t="s">
        <v>22</v>
      </c>
      <c r="Q20135" t="s">
        <v>198</v>
      </c>
    </row>
    <row r="20136" spans="1:17" hidden="1" x14ac:dyDescent="0.25">
      <c r="A20136" t="s">
        <v>78516</v>
      </c>
      <c r="B20136" t="s">
        <v>78517</v>
      </c>
      <c r="C20136" s="1" t="str">
        <f t="shared" si="2828"/>
        <v>21:0830</v>
      </c>
      <c r="D20136" s="1" t="str">
        <f t="shared" si="2829"/>
        <v>21:0230</v>
      </c>
      <c r="E20136" t="s">
        <v>78518</v>
      </c>
      <c r="F20136" t="s">
        <v>78519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11710</v>
      </c>
      <c r="N20136">
        <v>439</v>
      </c>
      <c r="O20136" t="s">
        <v>21</v>
      </c>
      <c r="P20136" t="s">
        <v>22</v>
      </c>
      <c r="Q20136" t="s">
        <v>103</v>
      </c>
    </row>
    <row r="20137" spans="1:17" hidden="1" x14ac:dyDescent="0.25">
      <c r="A20137" t="s">
        <v>78520</v>
      </c>
      <c r="B20137" t="s">
        <v>78521</v>
      </c>
      <c r="C20137" s="1" t="str">
        <f t="shared" si="2828"/>
        <v>21:0830</v>
      </c>
      <c r="D20137" s="1" t="str">
        <f t="shared" si="2829"/>
        <v>21:0230</v>
      </c>
      <c r="E20137" t="s">
        <v>78522</v>
      </c>
      <c r="F20137" t="s">
        <v>78523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11715</v>
      </c>
      <c r="N20137">
        <v>440</v>
      </c>
      <c r="O20137" t="s">
        <v>21</v>
      </c>
      <c r="P20137" t="s">
        <v>22</v>
      </c>
      <c r="Q20137" t="s">
        <v>198</v>
      </c>
    </row>
    <row r="20138" spans="1:17" hidden="1" x14ac:dyDescent="0.25">
      <c r="A20138" t="s">
        <v>78524</v>
      </c>
      <c r="B20138" t="s">
        <v>78525</v>
      </c>
      <c r="C20138" s="1" t="str">
        <f t="shared" si="2828"/>
        <v>21:0830</v>
      </c>
      <c r="D20138" s="1" t="str">
        <f t="shared" si="2829"/>
        <v>21:0230</v>
      </c>
      <c r="E20138" t="s">
        <v>78526</v>
      </c>
      <c r="F20138" t="s">
        <v>78527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11720</v>
      </c>
      <c r="N20138">
        <v>441</v>
      </c>
      <c r="O20138" t="s">
        <v>21</v>
      </c>
      <c r="P20138" t="s">
        <v>397</v>
      </c>
      <c r="Q20138" t="s">
        <v>93</v>
      </c>
    </row>
    <row r="20139" spans="1:17" hidden="1" x14ac:dyDescent="0.25">
      <c r="A20139" t="s">
        <v>78528</v>
      </c>
      <c r="B20139" t="s">
        <v>78529</v>
      </c>
      <c r="C20139" s="1" t="str">
        <f t="shared" si="2828"/>
        <v>21:0830</v>
      </c>
      <c r="D20139" s="1" t="str">
        <f t="shared" si="2829"/>
        <v>21:0230</v>
      </c>
      <c r="E20139" t="s">
        <v>78530</v>
      </c>
      <c r="F20139" t="s">
        <v>78531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11725</v>
      </c>
      <c r="N20139">
        <v>442</v>
      </c>
      <c r="O20139" t="s">
        <v>21</v>
      </c>
      <c r="P20139" t="s">
        <v>583</v>
      </c>
      <c r="Q20139" t="s">
        <v>29</v>
      </c>
    </row>
    <row r="20140" spans="1:17" hidden="1" x14ac:dyDescent="0.25">
      <c r="A20140" t="s">
        <v>78532</v>
      </c>
      <c r="B20140" t="s">
        <v>78533</v>
      </c>
      <c r="C20140" s="1" t="str">
        <f t="shared" si="2828"/>
        <v>21:0830</v>
      </c>
      <c r="D20140" s="1" t="str">
        <f t="shared" si="2829"/>
        <v>21:0230</v>
      </c>
      <c r="E20140" t="s">
        <v>78534</v>
      </c>
      <c r="F20140" t="s">
        <v>78535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11730</v>
      </c>
      <c r="N20140">
        <v>443</v>
      </c>
      <c r="O20140" t="s">
        <v>4378</v>
      </c>
      <c r="P20140" t="s">
        <v>3569</v>
      </c>
      <c r="Q20140" t="s">
        <v>215</v>
      </c>
    </row>
    <row r="20141" spans="1:17" hidden="1" x14ac:dyDescent="0.25">
      <c r="A20141" t="s">
        <v>78536</v>
      </c>
      <c r="B20141" t="s">
        <v>78537</v>
      </c>
      <c r="C20141" s="1" t="str">
        <f t="shared" si="2828"/>
        <v>21:0830</v>
      </c>
      <c r="D20141" s="1" t="str">
        <f t="shared" si="2829"/>
        <v>21:0230</v>
      </c>
      <c r="E20141" t="s">
        <v>78538</v>
      </c>
      <c r="F20141" t="s">
        <v>78539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12803</v>
      </c>
      <c r="N20141">
        <v>444</v>
      </c>
      <c r="O20141" t="s">
        <v>2418</v>
      </c>
      <c r="P20141" t="s">
        <v>1588</v>
      </c>
      <c r="Q20141" t="s">
        <v>93</v>
      </c>
    </row>
    <row r="20142" spans="1:17" hidden="1" x14ac:dyDescent="0.25">
      <c r="A20142" t="s">
        <v>78540</v>
      </c>
      <c r="B20142" t="s">
        <v>78541</v>
      </c>
      <c r="C20142" s="1" t="str">
        <f t="shared" si="2828"/>
        <v>21:0830</v>
      </c>
      <c r="D20142" s="1" t="str">
        <f t="shared" si="2829"/>
        <v>21:0230</v>
      </c>
      <c r="E20142" t="s">
        <v>78542</v>
      </c>
      <c r="F20142" t="s">
        <v>78543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11680</v>
      </c>
      <c r="N20142">
        <v>445</v>
      </c>
      <c r="O20142" t="s">
        <v>21</v>
      </c>
      <c r="P20142" t="s">
        <v>397</v>
      </c>
      <c r="Q20142" t="s">
        <v>93</v>
      </c>
    </row>
    <row r="20143" spans="1:17" hidden="1" x14ac:dyDescent="0.25">
      <c r="A20143" t="s">
        <v>78544</v>
      </c>
      <c r="B20143" t="s">
        <v>78545</v>
      </c>
      <c r="C20143" s="1" t="str">
        <f t="shared" si="2828"/>
        <v>21:0830</v>
      </c>
      <c r="D20143" s="1" t="str">
        <f t="shared" si="2829"/>
        <v>21:0230</v>
      </c>
      <c r="E20143" t="s">
        <v>78542</v>
      </c>
      <c r="F20143" t="s">
        <v>78546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11684</v>
      </c>
      <c r="N20143">
        <v>446</v>
      </c>
      <c r="O20143" t="s">
        <v>21</v>
      </c>
      <c r="P20143" t="s">
        <v>583</v>
      </c>
      <c r="Q20143" t="s">
        <v>93</v>
      </c>
    </row>
    <row r="20144" spans="1:17" hidden="1" x14ac:dyDescent="0.25">
      <c r="A20144" t="s">
        <v>78547</v>
      </c>
      <c r="B20144" t="s">
        <v>78548</v>
      </c>
      <c r="C20144" s="1" t="str">
        <f t="shared" si="2828"/>
        <v>21:0830</v>
      </c>
      <c r="D20144" s="1" t="str">
        <f t="shared" si="2829"/>
        <v>21:0230</v>
      </c>
      <c r="E20144" t="s">
        <v>78549</v>
      </c>
      <c r="F20144" t="s">
        <v>78550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11641</v>
      </c>
      <c r="N20144">
        <v>447</v>
      </c>
      <c r="O20144" t="s">
        <v>21</v>
      </c>
      <c r="P20144" t="s">
        <v>2943</v>
      </c>
      <c r="Q20144" t="s">
        <v>93</v>
      </c>
    </row>
    <row r="20145" spans="1:17" hidden="1" x14ac:dyDescent="0.25">
      <c r="A20145" t="s">
        <v>78551</v>
      </c>
      <c r="B20145" t="s">
        <v>78552</v>
      </c>
      <c r="C20145" s="1" t="str">
        <f t="shared" si="2828"/>
        <v>21:0830</v>
      </c>
      <c r="D20145" s="1" t="str">
        <f t="shared" si="2829"/>
        <v>21:0230</v>
      </c>
      <c r="E20145" t="s">
        <v>78553</v>
      </c>
      <c r="F20145" t="s">
        <v>78554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11646</v>
      </c>
      <c r="N20145">
        <v>448</v>
      </c>
      <c r="O20145" t="s">
        <v>21</v>
      </c>
      <c r="P20145" t="s">
        <v>2212</v>
      </c>
      <c r="Q20145" t="s">
        <v>215</v>
      </c>
    </row>
    <row r="20146" spans="1:17" hidden="1" x14ac:dyDescent="0.25">
      <c r="A20146" t="s">
        <v>78555</v>
      </c>
      <c r="B20146" t="s">
        <v>78556</v>
      </c>
      <c r="C20146" s="1" t="str">
        <f t="shared" ref="C20146:C20184" si="2832">HYPERLINK("http://geochem.nrcan.gc.ca/cdogs/content/bdl/bdl210830_e.htm", "21:0830")</f>
        <v>21:0830</v>
      </c>
      <c r="D20146" s="1" t="str">
        <f t="shared" ref="D20146:D20184" si="2833">HYPERLINK("http://geochem.nrcan.gc.ca/cdogs/content/svy/svy210230_e.htm", "21:0230")</f>
        <v>21:0230</v>
      </c>
      <c r="E20146" t="s">
        <v>78557</v>
      </c>
      <c r="F20146" t="s">
        <v>78558</v>
      </c>
      <c r="H20146">
        <v>46.765050500000001</v>
      </c>
      <c r="I20146">
        <v>-66.680604900000006</v>
      </c>
      <c r="J20146" s="1" t="str">
        <f t="shared" ref="J20146:J20209" si="2834">HYPERLINK("http://geochem.nrcan.gc.ca/cdogs/content/kwd/kwd020018_e.htm",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11651</v>
      </c>
      <c r="N20146">
        <v>449</v>
      </c>
      <c r="O20146" t="s">
        <v>21</v>
      </c>
      <c r="P20146" t="s">
        <v>583</v>
      </c>
      <c r="Q20146" t="s">
        <v>215</v>
      </c>
    </row>
    <row r="20147" spans="1:17" hidden="1" x14ac:dyDescent="0.25">
      <c r="A20147" t="s">
        <v>78559</v>
      </c>
      <c r="B20147" t="s">
        <v>78560</v>
      </c>
      <c r="C20147" s="1" t="str">
        <f t="shared" si="2832"/>
        <v>21:0830</v>
      </c>
      <c r="D20147" s="1" t="str">
        <f t="shared" si="2833"/>
        <v>21:0230</v>
      </c>
      <c r="E20147" t="s">
        <v>78561</v>
      </c>
      <c r="F20147" t="s">
        <v>78562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11660</v>
      </c>
      <c r="N20147">
        <v>450</v>
      </c>
      <c r="O20147" t="s">
        <v>21</v>
      </c>
      <c r="P20147" t="s">
        <v>583</v>
      </c>
      <c r="Q20147" t="s">
        <v>93</v>
      </c>
    </row>
    <row r="20148" spans="1:17" hidden="1" x14ac:dyDescent="0.25">
      <c r="A20148" t="s">
        <v>78563</v>
      </c>
      <c r="B20148" t="s">
        <v>78564</v>
      </c>
      <c r="C20148" s="1" t="str">
        <f t="shared" si="2832"/>
        <v>21:0830</v>
      </c>
      <c r="D20148" s="1" t="str">
        <f t="shared" si="2833"/>
        <v>21:0230</v>
      </c>
      <c r="E20148" t="s">
        <v>78565</v>
      </c>
      <c r="F20148" t="s">
        <v>78566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11665</v>
      </c>
      <c r="N20148">
        <v>451</v>
      </c>
      <c r="O20148" t="s">
        <v>21</v>
      </c>
      <c r="P20148" t="s">
        <v>2212</v>
      </c>
      <c r="Q20148" t="s">
        <v>93</v>
      </c>
    </row>
    <row r="20149" spans="1:17" hidden="1" x14ac:dyDescent="0.25">
      <c r="A20149" t="s">
        <v>78567</v>
      </c>
      <c r="B20149" t="s">
        <v>78568</v>
      </c>
      <c r="C20149" s="1" t="str">
        <f t="shared" si="2832"/>
        <v>21:0830</v>
      </c>
      <c r="D20149" s="1" t="str">
        <f t="shared" si="2833"/>
        <v>21:0230</v>
      </c>
      <c r="E20149" t="s">
        <v>78569</v>
      </c>
      <c r="F20149" t="s">
        <v>78570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11670</v>
      </c>
      <c r="N20149">
        <v>452</v>
      </c>
      <c r="O20149" t="s">
        <v>2120</v>
      </c>
      <c r="P20149" t="s">
        <v>2943</v>
      </c>
      <c r="Q20149" t="s">
        <v>93</v>
      </c>
    </row>
    <row r="20150" spans="1:17" hidden="1" x14ac:dyDescent="0.25">
      <c r="A20150" t="s">
        <v>78571</v>
      </c>
      <c r="B20150" t="s">
        <v>78572</v>
      </c>
      <c r="C20150" s="1" t="str">
        <f t="shared" si="2832"/>
        <v>21:0830</v>
      </c>
      <c r="D20150" s="1" t="str">
        <f t="shared" si="2833"/>
        <v>21:0230</v>
      </c>
      <c r="E20150" t="s">
        <v>78573</v>
      </c>
      <c r="F20150" t="s">
        <v>78574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11675</v>
      </c>
      <c r="N20150">
        <v>453</v>
      </c>
      <c r="O20150" t="s">
        <v>154</v>
      </c>
      <c r="P20150" t="s">
        <v>391</v>
      </c>
      <c r="Q20150" t="s">
        <v>215</v>
      </c>
    </row>
    <row r="20151" spans="1:17" hidden="1" x14ac:dyDescent="0.25">
      <c r="A20151" t="s">
        <v>78575</v>
      </c>
      <c r="B20151" t="s">
        <v>78576</v>
      </c>
      <c r="C20151" s="1" t="str">
        <f t="shared" si="2832"/>
        <v>21:0830</v>
      </c>
      <c r="D20151" s="1" t="str">
        <f t="shared" si="2833"/>
        <v>21:0230</v>
      </c>
      <c r="E20151" t="s">
        <v>78577</v>
      </c>
      <c r="F20151" t="s">
        <v>78578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11689</v>
      </c>
      <c r="N20151">
        <v>454</v>
      </c>
      <c r="O20151" t="s">
        <v>21</v>
      </c>
      <c r="P20151" t="s">
        <v>397</v>
      </c>
      <c r="Q20151" t="s">
        <v>215</v>
      </c>
    </row>
    <row r="20152" spans="1:17" hidden="1" x14ac:dyDescent="0.25">
      <c r="A20152" t="s">
        <v>78579</v>
      </c>
      <c r="B20152" t="s">
        <v>78580</v>
      </c>
      <c r="C20152" s="1" t="str">
        <f t="shared" si="2832"/>
        <v>21:0830</v>
      </c>
      <c r="D20152" s="1" t="str">
        <f t="shared" si="2833"/>
        <v>21:0230</v>
      </c>
      <c r="E20152" t="s">
        <v>78581</v>
      </c>
      <c r="F20152" t="s">
        <v>78582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11694</v>
      </c>
      <c r="N20152">
        <v>455</v>
      </c>
      <c r="O20152" t="s">
        <v>21</v>
      </c>
      <c r="P20152" t="s">
        <v>397</v>
      </c>
      <c r="Q20152" t="s">
        <v>52</v>
      </c>
    </row>
    <row r="20153" spans="1:17" hidden="1" x14ac:dyDescent="0.25">
      <c r="A20153" t="s">
        <v>78583</v>
      </c>
      <c r="B20153" t="s">
        <v>78584</v>
      </c>
      <c r="C20153" s="1" t="str">
        <f t="shared" si="2832"/>
        <v>21:0830</v>
      </c>
      <c r="D20153" s="1" t="str">
        <f t="shared" si="2833"/>
        <v>21:0230</v>
      </c>
      <c r="E20153" t="s">
        <v>78585</v>
      </c>
      <c r="F20153" t="s">
        <v>78586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HYPERLINK("http://geochem.nrcan.gc.ca/cdogs/content/kwd/kwd080007_e.htm", "Untreated Water")</f>
        <v>Untreated Water</v>
      </c>
      <c r="L20153">
        <v>27</v>
      </c>
      <c r="M20153" t="s">
        <v>11700</v>
      </c>
      <c r="N20153">
        <v>456</v>
      </c>
      <c r="O20153" t="s">
        <v>21</v>
      </c>
      <c r="P20153" t="s">
        <v>2212</v>
      </c>
      <c r="Q20153" t="s">
        <v>52</v>
      </c>
    </row>
    <row r="20154" spans="1:17" hidden="1" x14ac:dyDescent="0.25">
      <c r="A20154" t="s">
        <v>78587</v>
      </c>
      <c r="B20154" t="s">
        <v>78588</v>
      </c>
      <c r="C20154" s="1" t="str">
        <f t="shared" si="2832"/>
        <v>21:0830</v>
      </c>
      <c r="D20154" s="1" t="str">
        <f t="shared" si="2833"/>
        <v>21:0230</v>
      </c>
      <c r="E20154" t="s">
        <v>78589</v>
      </c>
      <c r="F20154" t="s">
        <v>78590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11710</v>
      </c>
      <c r="N20154">
        <v>457</v>
      </c>
      <c r="O20154" t="s">
        <v>21</v>
      </c>
      <c r="P20154" t="s">
        <v>2212</v>
      </c>
      <c r="Q20154" t="s">
        <v>52</v>
      </c>
    </row>
    <row r="20155" spans="1:17" hidden="1" x14ac:dyDescent="0.25">
      <c r="A20155" t="s">
        <v>78591</v>
      </c>
      <c r="B20155" t="s">
        <v>78592</v>
      </c>
      <c r="C20155" s="1" t="str">
        <f t="shared" si="2832"/>
        <v>21:0830</v>
      </c>
      <c r="D20155" s="1" t="str">
        <f t="shared" si="2833"/>
        <v>21:0230</v>
      </c>
      <c r="E20155" t="s">
        <v>78593</v>
      </c>
      <c r="F20155" t="s">
        <v>78594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11715</v>
      </c>
      <c r="N20155">
        <v>458</v>
      </c>
      <c r="O20155" t="s">
        <v>21</v>
      </c>
      <c r="P20155" t="s">
        <v>2212</v>
      </c>
      <c r="Q20155" t="s">
        <v>149</v>
      </c>
    </row>
    <row r="20156" spans="1:17" hidden="1" x14ac:dyDescent="0.25">
      <c r="A20156" t="s">
        <v>78595</v>
      </c>
      <c r="B20156" t="s">
        <v>78596</v>
      </c>
      <c r="C20156" s="1" t="str">
        <f t="shared" si="2832"/>
        <v>21:0830</v>
      </c>
      <c r="D20156" s="1" t="str">
        <f t="shared" si="2833"/>
        <v>21:0230</v>
      </c>
      <c r="E20156" t="s">
        <v>78597</v>
      </c>
      <c r="F20156" t="s">
        <v>78598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11720</v>
      </c>
      <c r="N20156">
        <v>459</v>
      </c>
      <c r="O20156" t="s">
        <v>21</v>
      </c>
      <c r="P20156" t="s">
        <v>583</v>
      </c>
      <c r="Q20156" t="s">
        <v>189</v>
      </c>
    </row>
    <row r="20157" spans="1:17" hidden="1" x14ac:dyDescent="0.25">
      <c r="A20157" t="s">
        <v>78599</v>
      </c>
      <c r="B20157" t="s">
        <v>78600</v>
      </c>
      <c r="C20157" s="1" t="str">
        <f t="shared" si="2832"/>
        <v>21:0830</v>
      </c>
      <c r="D20157" s="1" t="str">
        <f t="shared" si="2833"/>
        <v>21:0230</v>
      </c>
      <c r="E20157" t="s">
        <v>78601</v>
      </c>
      <c r="F20157" t="s">
        <v>78602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11725</v>
      </c>
      <c r="N20157">
        <v>460</v>
      </c>
      <c r="O20157" t="s">
        <v>21</v>
      </c>
      <c r="P20157" t="s">
        <v>583</v>
      </c>
      <c r="Q20157" t="s">
        <v>93</v>
      </c>
    </row>
    <row r="20158" spans="1:17" hidden="1" x14ac:dyDescent="0.25">
      <c r="A20158" t="s">
        <v>78603</v>
      </c>
      <c r="B20158" t="s">
        <v>78604</v>
      </c>
      <c r="C20158" s="1" t="str">
        <f t="shared" si="2832"/>
        <v>21:0830</v>
      </c>
      <c r="D20158" s="1" t="str">
        <f t="shared" si="2833"/>
        <v>21:0230</v>
      </c>
      <c r="E20158" t="s">
        <v>78605</v>
      </c>
      <c r="F20158" t="s">
        <v>78606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11730</v>
      </c>
      <c r="N20158">
        <v>461</v>
      </c>
      <c r="O20158" t="s">
        <v>21</v>
      </c>
      <c r="P20158" t="s">
        <v>2212</v>
      </c>
      <c r="Q20158" t="s">
        <v>215</v>
      </c>
    </row>
    <row r="20159" spans="1:17" hidden="1" x14ac:dyDescent="0.25">
      <c r="A20159" t="s">
        <v>78607</v>
      </c>
      <c r="B20159" t="s">
        <v>78608</v>
      </c>
      <c r="C20159" s="1" t="str">
        <f t="shared" si="2832"/>
        <v>21:0830</v>
      </c>
      <c r="D20159" s="1" t="str">
        <f t="shared" si="2833"/>
        <v>21:0230</v>
      </c>
      <c r="E20159" t="s">
        <v>78609</v>
      </c>
      <c r="F20159" t="s">
        <v>78610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12803</v>
      </c>
      <c r="N20159">
        <v>462</v>
      </c>
      <c r="O20159" t="s">
        <v>220</v>
      </c>
      <c r="P20159" t="s">
        <v>22</v>
      </c>
      <c r="Q20159" t="s">
        <v>23</v>
      </c>
    </row>
    <row r="20160" spans="1:17" hidden="1" x14ac:dyDescent="0.25">
      <c r="A20160" t="s">
        <v>78611</v>
      </c>
      <c r="B20160" t="s">
        <v>78612</v>
      </c>
      <c r="C20160" s="1" t="str">
        <f t="shared" si="2832"/>
        <v>21:0830</v>
      </c>
      <c r="D20160" s="1" t="str">
        <f t="shared" si="2833"/>
        <v>21:0230</v>
      </c>
      <c r="E20160" t="s">
        <v>78613</v>
      </c>
      <c r="F20160" t="s">
        <v>78614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11680</v>
      </c>
      <c r="N20160">
        <v>463</v>
      </c>
      <c r="O20160" t="s">
        <v>21</v>
      </c>
      <c r="P20160" t="s">
        <v>22</v>
      </c>
      <c r="Q20160" t="s">
        <v>29</v>
      </c>
    </row>
    <row r="20161" spans="1:17" hidden="1" x14ac:dyDescent="0.25">
      <c r="A20161" t="s">
        <v>78615</v>
      </c>
      <c r="B20161" t="s">
        <v>78616</v>
      </c>
      <c r="C20161" s="1" t="str">
        <f t="shared" si="2832"/>
        <v>21:0830</v>
      </c>
      <c r="D20161" s="1" t="str">
        <f t="shared" si="2833"/>
        <v>21:0230</v>
      </c>
      <c r="E20161" t="s">
        <v>78613</v>
      </c>
      <c r="F20161" t="s">
        <v>78617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11684</v>
      </c>
      <c r="N20161">
        <v>464</v>
      </c>
      <c r="O20161" t="s">
        <v>21</v>
      </c>
      <c r="P20161" t="s">
        <v>356</v>
      </c>
      <c r="Q20161" t="s">
        <v>23</v>
      </c>
    </row>
    <row r="20162" spans="1:17" hidden="1" x14ac:dyDescent="0.25">
      <c r="A20162" t="s">
        <v>78618</v>
      </c>
      <c r="B20162" t="s">
        <v>78619</v>
      </c>
      <c r="C20162" s="1" t="str">
        <f t="shared" si="2832"/>
        <v>21:0830</v>
      </c>
      <c r="D20162" s="1" t="str">
        <f t="shared" si="2833"/>
        <v>21:0230</v>
      </c>
      <c r="E20162" t="s">
        <v>78620</v>
      </c>
      <c r="F20162" t="s">
        <v>78621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11641</v>
      </c>
      <c r="N20162">
        <v>465</v>
      </c>
      <c r="O20162" t="s">
        <v>21</v>
      </c>
      <c r="P20162" t="s">
        <v>356</v>
      </c>
      <c r="Q20162" t="s">
        <v>198</v>
      </c>
    </row>
    <row r="20163" spans="1:17" hidden="1" x14ac:dyDescent="0.25">
      <c r="A20163" t="s">
        <v>78622</v>
      </c>
      <c r="B20163" t="s">
        <v>78623</v>
      </c>
      <c r="C20163" s="1" t="str">
        <f t="shared" si="2832"/>
        <v>21:0830</v>
      </c>
      <c r="D20163" s="1" t="str">
        <f t="shared" si="2833"/>
        <v>21:0230</v>
      </c>
      <c r="E20163" t="s">
        <v>78624</v>
      </c>
      <c r="F20163" t="s">
        <v>78625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11646</v>
      </c>
      <c r="N20163">
        <v>466</v>
      </c>
      <c r="O20163" t="s">
        <v>21</v>
      </c>
      <c r="P20163" t="s">
        <v>22</v>
      </c>
      <c r="Q20163" t="s">
        <v>59</v>
      </c>
    </row>
    <row r="20164" spans="1:17" hidden="1" x14ac:dyDescent="0.25">
      <c r="A20164" t="s">
        <v>78626</v>
      </c>
      <c r="B20164" t="s">
        <v>78627</v>
      </c>
      <c r="C20164" s="1" t="str">
        <f t="shared" si="2832"/>
        <v>21:0830</v>
      </c>
      <c r="D20164" s="1" t="str">
        <f t="shared" si="2833"/>
        <v>21:0230</v>
      </c>
      <c r="E20164" t="s">
        <v>78628</v>
      </c>
      <c r="F20164" t="s">
        <v>78629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11651</v>
      </c>
      <c r="N20164">
        <v>467</v>
      </c>
      <c r="O20164" t="s">
        <v>21</v>
      </c>
      <c r="P20164" t="s">
        <v>356</v>
      </c>
      <c r="Q20164" t="s">
        <v>103</v>
      </c>
    </row>
    <row r="20165" spans="1:17" hidden="1" x14ac:dyDescent="0.25">
      <c r="A20165" t="s">
        <v>78630</v>
      </c>
      <c r="B20165" t="s">
        <v>78631</v>
      </c>
      <c r="C20165" s="1" t="str">
        <f t="shared" si="2832"/>
        <v>21:0830</v>
      </c>
      <c r="D20165" s="1" t="str">
        <f t="shared" si="2833"/>
        <v>21:0230</v>
      </c>
      <c r="E20165" t="s">
        <v>78632</v>
      </c>
      <c r="F20165" t="s">
        <v>78633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11660</v>
      </c>
      <c r="N20165">
        <v>468</v>
      </c>
      <c r="O20165" t="s">
        <v>21</v>
      </c>
      <c r="P20165" t="s">
        <v>356</v>
      </c>
      <c r="Q20165" t="s">
        <v>71</v>
      </c>
    </row>
    <row r="20166" spans="1:17" hidden="1" x14ac:dyDescent="0.25">
      <c r="A20166" t="s">
        <v>78634</v>
      </c>
      <c r="B20166" t="s">
        <v>78635</v>
      </c>
      <c r="C20166" s="1" t="str">
        <f t="shared" si="2832"/>
        <v>21:0830</v>
      </c>
      <c r="D20166" s="1" t="str">
        <f t="shared" si="2833"/>
        <v>21:0230</v>
      </c>
      <c r="E20166" t="s">
        <v>78636</v>
      </c>
      <c r="F20166" t="s">
        <v>78637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11665</v>
      </c>
      <c r="N20166">
        <v>469</v>
      </c>
      <c r="O20166" t="s">
        <v>21</v>
      </c>
      <c r="P20166" t="s">
        <v>356</v>
      </c>
      <c r="Q20166" t="s">
        <v>71</v>
      </c>
    </row>
    <row r="20167" spans="1:17" hidden="1" x14ac:dyDescent="0.25">
      <c r="A20167" t="s">
        <v>78638</v>
      </c>
      <c r="B20167" t="s">
        <v>78639</v>
      </c>
      <c r="C20167" s="1" t="str">
        <f t="shared" si="2832"/>
        <v>21:0830</v>
      </c>
      <c r="D20167" s="1" t="str">
        <f t="shared" si="2833"/>
        <v>21:0230</v>
      </c>
      <c r="E20167" t="s">
        <v>78640</v>
      </c>
      <c r="F20167" t="s">
        <v>78641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11670</v>
      </c>
      <c r="N20167">
        <v>470</v>
      </c>
      <c r="O20167" t="s">
        <v>21</v>
      </c>
      <c r="P20167" t="s">
        <v>356</v>
      </c>
      <c r="Q20167" t="s">
        <v>103</v>
      </c>
    </row>
    <row r="20168" spans="1:17" hidden="1" x14ac:dyDescent="0.25">
      <c r="A20168" t="s">
        <v>78642</v>
      </c>
      <c r="B20168" t="s">
        <v>78643</v>
      </c>
      <c r="C20168" s="1" t="str">
        <f t="shared" si="2832"/>
        <v>21:0830</v>
      </c>
      <c r="D20168" s="1" t="str">
        <f t="shared" si="2833"/>
        <v>21:0230</v>
      </c>
      <c r="E20168" t="s">
        <v>78644</v>
      </c>
      <c r="F20168" t="s">
        <v>78645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11675</v>
      </c>
      <c r="N20168">
        <v>471</v>
      </c>
      <c r="O20168" t="s">
        <v>21</v>
      </c>
      <c r="P20168" t="s">
        <v>356</v>
      </c>
      <c r="Q20168" t="s">
        <v>29</v>
      </c>
    </row>
    <row r="20169" spans="1:17" hidden="1" x14ac:dyDescent="0.25">
      <c r="A20169" t="s">
        <v>78646</v>
      </c>
      <c r="B20169" t="s">
        <v>78647</v>
      </c>
      <c r="C20169" s="1" t="str">
        <f t="shared" si="2832"/>
        <v>21:0830</v>
      </c>
      <c r="D20169" s="1" t="str">
        <f t="shared" si="2833"/>
        <v>21:0230</v>
      </c>
      <c r="E20169" t="s">
        <v>78648</v>
      </c>
      <c r="F20169" t="s">
        <v>78649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11689</v>
      </c>
      <c r="N20169">
        <v>472</v>
      </c>
      <c r="O20169" t="s">
        <v>21</v>
      </c>
      <c r="P20169" t="s">
        <v>356</v>
      </c>
      <c r="Q20169" t="s">
        <v>29</v>
      </c>
    </row>
    <row r="20170" spans="1:17" hidden="1" x14ac:dyDescent="0.25">
      <c r="A20170" t="s">
        <v>78650</v>
      </c>
      <c r="B20170" t="s">
        <v>78651</v>
      </c>
      <c r="C20170" s="1" t="str">
        <f t="shared" si="2832"/>
        <v>21:0830</v>
      </c>
      <c r="D20170" s="1" t="str">
        <f t="shared" si="2833"/>
        <v>21:0230</v>
      </c>
      <c r="E20170" t="s">
        <v>78652</v>
      </c>
      <c r="F20170" t="s">
        <v>78653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11694</v>
      </c>
      <c r="N20170">
        <v>473</v>
      </c>
      <c r="O20170" t="s">
        <v>21</v>
      </c>
      <c r="P20170" t="s">
        <v>356</v>
      </c>
      <c r="Q20170" t="s">
        <v>29</v>
      </c>
    </row>
    <row r="20171" spans="1:17" hidden="1" x14ac:dyDescent="0.25">
      <c r="A20171" t="s">
        <v>78654</v>
      </c>
      <c r="B20171" t="s">
        <v>78655</v>
      </c>
      <c r="C20171" s="1" t="str">
        <f t="shared" si="2832"/>
        <v>21:0830</v>
      </c>
      <c r="D20171" s="1" t="str">
        <f t="shared" si="2833"/>
        <v>21:0230</v>
      </c>
      <c r="E20171" t="s">
        <v>78656</v>
      </c>
      <c r="F20171" t="s">
        <v>78657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11700</v>
      </c>
      <c r="N20171">
        <v>474</v>
      </c>
      <c r="O20171" t="s">
        <v>21</v>
      </c>
      <c r="P20171" t="s">
        <v>356</v>
      </c>
      <c r="Q20171" t="s">
        <v>23</v>
      </c>
    </row>
    <row r="20172" spans="1:17" hidden="1" x14ac:dyDescent="0.25">
      <c r="A20172" t="s">
        <v>78658</v>
      </c>
      <c r="B20172" t="s">
        <v>78659</v>
      </c>
      <c r="C20172" s="1" t="str">
        <f t="shared" si="2832"/>
        <v>21:0830</v>
      </c>
      <c r="D20172" s="1" t="str">
        <f t="shared" si="2833"/>
        <v>21:0230</v>
      </c>
      <c r="E20172" t="s">
        <v>78660</v>
      </c>
      <c r="F20172" t="s">
        <v>78661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11710</v>
      </c>
      <c r="N20172">
        <v>475</v>
      </c>
      <c r="O20172" t="s">
        <v>21</v>
      </c>
      <c r="P20172" t="s">
        <v>22</v>
      </c>
      <c r="Q20172" t="s">
        <v>71</v>
      </c>
    </row>
    <row r="20173" spans="1:17" hidden="1" x14ac:dyDescent="0.25">
      <c r="A20173" t="s">
        <v>78662</v>
      </c>
      <c r="B20173" t="s">
        <v>78663</v>
      </c>
      <c r="C20173" s="1" t="str">
        <f t="shared" si="2832"/>
        <v>21:0830</v>
      </c>
      <c r="D20173" s="1" t="str">
        <f t="shared" si="2833"/>
        <v>21:0230</v>
      </c>
      <c r="E20173" t="s">
        <v>78664</v>
      </c>
      <c r="F20173" t="s">
        <v>78665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11715</v>
      </c>
      <c r="N20173">
        <v>476</v>
      </c>
      <c r="O20173" t="s">
        <v>21</v>
      </c>
      <c r="P20173" t="s">
        <v>356</v>
      </c>
      <c r="Q20173" t="s">
        <v>149</v>
      </c>
    </row>
    <row r="20174" spans="1:17" hidden="1" x14ac:dyDescent="0.25">
      <c r="A20174" t="s">
        <v>78666</v>
      </c>
      <c r="B20174" t="s">
        <v>78667</v>
      </c>
      <c r="C20174" s="1" t="str">
        <f t="shared" si="2832"/>
        <v>21:0830</v>
      </c>
      <c r="D20174" s="1" t="str">
        <f t="shared" si="2833"/>
        <v>21:0230</v>
      </c>
      <c r="E20174" t="s">
        <v>78668</v>
      </c>
      <c r="F20174" t="s">
        <v>78669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11641</v>
      </c>
      <c r="N20174">
        <v>477</v>
      </c>
      <c r="O20174" t="s">
        <v>21</v>
      </c>
      <c r="P20174" t="s">
        <v>22</v>
      </c>
      <c r="Q20174" t="s">
        <v>215</v>
      </c>
    </row>
    <row r="20175" spans="1:17" hidden="1" x14ac:dyDescent="0.25">
      <c r="A20175" t="s">
        <v>78670</v>
      </c>
      <c r="B20175" t="s">
        <v>78671</v>
      </c>
      <c r="C20175" s="1" t="str">
        <f t="shared" si="2832"/>
        <v>21:0830</v>
      </c>
      <c r="D20175" s="1" t="str">
        <f t="shared" si="2833"/>
        <v>21:0230</v>
      </c>
      <c r="E20175" t="s">
        <v>78672</v>
      </c>
      <c r="F20175" t="s">
        <v>78673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11680</v>
      </c>
      <c r="N20175">
        <v>478</v>
      </c>
      <c r="O20175" t="s">
        <v>220</v>
      </c>
      <c r="P20175" t="s">
        <v>2212</v>
      </c>
      <c r="Q20175" t="s">
        <v>93</v>
      </c>
    </row>
    <row r="20176" spans="1:17" hidden="1" x14ac:dyDescent="0.25">
      <c r="A20176" t="s">
        <v>78674</v>
      </c>
      <c r="B20176" t="s">
        <v>78675</v>
      </c>
      <c r="C20176" s="1" t="str">
        <f t="shared" si="2832"/>
        <v>21:0830</v>
      </c>
      <c r="D20176" s="1" t="str">
        <f t="shared" si="2833"/>
        <v>21:0230</v>
      </c>
      <c r="E20176" t="s">
        <v>78672</v>
      </c>
      <c r="F20176" t="s">
        <v>78676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11684</v>
      </c>
      <c r="N20176">
        <v>479</v>
      </c>
      <c r="O20176" t="s">
        <v>220</v>
      </c>
      <c r="P20176" t="s">
        <v>2212</v>
      </c>
      <c r="Q20176" t="s">
        <v>71</v>
      </c>
    </row>
    <row r="20177" spans="1:17" hidden="1" x14ac:dyDescent="0.25">
      <c r="A20177" t="s">
        <v>78677</v>
      </c>
      <c r="B20177" t="s">
        <v>78678</v>
      </c>
      <c r="C20177" s="1" t="str">
        <f t="shared" si="2832"/>
        <v>21:0830</v>
      </c>
      <c r="D20177" s="1" t="str">
        <f t="shared" si="2833"/>
        <v>21:0230</v>
      </c>
      <c r="E20177" t="s">
        <v>78679</v>
      </c>
      <c r="F20177" t="s">
        <v>78680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11646</v>
      </c>
      <c r="N20177">
        <v>480</v>
      </c>
      <c r="O20177" t="s">
        <v>21</v>
      </c>
      <c r="P20177" t="s">
        <v>583</v>
      </c>
      <c r="Q20177" t="s">
        <v>71</v>
      </c>
    </row>
    <row r="20178" spans="1:17" hidden="1" x14ac:dyDescent="0.25">
      <c r="A20178" t="s">
        <v>78681</v>
      </c>
      <c r="B20178" t="s">
        <v>78682</v>
      </c>
      <c r="C20178" s="1" t="str">
        <f t="shared" si="2832"/>
        <v>21:0830</v>
      </c>
      <c r="D20178" s="1" t="str">
        <f t="shared" si="2833"/>
        <v>21:0230</v>
      </c>
      <c r="E20178" t="s">
        <v>78683</v>
      </c>
      <c r="F20178" t="s">
        <v>78684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11651</v>
      </c>
      <c r="N20178">
        <v>481</v>
      </c>
      <c r="O20178" t="s">
        <v>576</v>
      </c>
      <c r="P20178" t="s">
        <v>65009</v>
      </c>
      <c r="Q20178" t="s">
        <v>71</v>
      </c>
    </row>
    <row r="20179" spans="1:17" hidden="1" x14ac:dyDescent="0.25">
      <c r="A20179" t="s">
        <v>78685</v>
      </c>
      <c r="B20179" t="s">
        <v>78686</v>
      </c>
      <c r="C20179" s="1" t="str">
        <f t="shared" si="2832"/>
        <v>21:0830</v>
      </c>
      <c r="D20179" s="1" t="str">
        <f t="shared" si="2833"/>
        <v>21:0230</v>
      </c>
      <c r="E20179" t="s">
        <v>78687</v>
      </c>
      <c r="F20179" t="s">
        <v>78688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11660</v>
      </c>
      <c r="N20179">
        <v>482</v>
      </c>
      <c r="O20179" t="s">
        <v>220</v>
      </c>
      <c r="P20179" t="s">
        <v>397</v>
      </c>
      <c r="Q20179" t="s">
        <v>93</v>
      </c>
    </row>
    <row r="20180" spans="1:17" hidden="1" x14ac:dyDescent="0.25">
      <c r="A20180" t="s">
        <v>78689</v>
      </c>
      <c r="B20180" t="s">
        <v>78690</v>
      </c>
      <c r="C20180" s="1" t="str">
        <f t="shared" si="2832"/>
        <v>21:0830</v>
      </c>
      <c r="D20180" s="1" t="str">
        <f t="shared" si="2833"/>
        <v>21:0230</v>
      </c>
      <c r="E20180" t="s">
        <v>78691</v>
      </c>
      <c r="F20180" t="s">
        <v>78692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11665</v>
      </c>
      <c r="N20180">
        <v>483</v>
      </c>
      <c r="O20180" t="s">
        <v>244</v>
      </c>
      <c r="P20180" t="s">
        <v>583</v>
      </c>
      <c r="Q20180" t="s">
        <v>189</v>
      </c>
    </row>
    <row r="20181" spans="1:17" hidden="1" x14ac:dyDescent="0.25">
      <c r="A20181" t="s">
        <v>78693</v>
      </c>
      <c r="B20181" t="s">
        <v>78694</v>
      </c>
      <c r="C20181" s="1" t="str">
        <f t="shared" si="2832"/>
        <v>21:0830</v>
      </c>
      <c r="D20181" s="1" t="str">
        <f t="shared" si="2833"/>
        <v>21:0230</v>
      </c>
      <c r="E20181" t="s">
        <v>78695</v>
      </c>
      <c r="F20181" t="s">
        <v>78696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11670</v>
      </c>
      <c r="N20181">
        <v>484</v>
      </c>
      <c r="O20181" t="s">
        <v>1818</v>
      </c>
      <c r="P20181" t="s">
        <v>631</v>
      </c>
      <c r="Q20181" t="s">
        <v>71</v>
      </c>
    </row>
    <row r="20182" spans="1:17" hidden="1" x14ac:dyDescent="0.25">
      <c r="A20182" t="s">
        <v>78697</v>
      </c>
      <c r="B20182" t="s">
        <v>78698</v>
      </c>
      <c r="C20182" s="1" t="str">
        <f t="shared" si="2832"/>
        <v>21:0830</v>
      </c>
      <c r="D20182" s="1" t="str">
        <f t="shared" si="2833"/>
        <v>21:0230</v>
      </c>
      <c r="E20182" t="s">
        <v>78699</v>
      </c>
      <c r="F20182" t="s">
        <v>78700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11675</v>
      </c>
      <c r="N20182">
        <v>485</v>
      </c>
      <c r="O20182" t="s">
        <v>21</v>
      </c>
      <c r="P20182" t="s">
        <v>2212</v>
      </c>
      <c r="Q20182" t="s">
        <v>71</v>
      </c>
    </row>
    <row r="20183" spans="1:17" hidden="1" x14ac:dyDescent="0.25">
      <c r="A20183" t="s">
        <v>78701</v>
      </c>
      <c r="B20183" t="s">
        <v>78702</v>
      </c>
      <c r="C20183" s="1" t="str">
        <f t="shared" si="2832"/>
        <v>21:0830</v>
      </c>
      <c r="D20183" s="1" t="str">
        <f t="shared" si="2833"/>
        <v>21:0230</v>
      </c>
      <c r="E20183" t="s">
        <v>78703</v>
      </c>
      <c r="F20183" t="s">
        <v>78704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11689</v>
      </c>
      <c r="N20183">
        <v>486</v>
      </c>
      <c r="O20183" t="s">
        <v>244</v>
      </c>
      <c r="P20183" t="s">
        <v>2212</v>
      </c>
      <c r="Q20183" t="s">
        <v>71</v>
      </c>
    </row>
    <row r="20184" spans="1:17" hidden="1" x14ac:dyDescent="0.25">
      <c r="A20184" t="s">
        <v>78705</v>
      </c>
      <c r="B20184" t="s">
        <v>78706</v>
      </c>
      <c r="C20184" s="1" t="str">
        <f t="shared" si="2832"/>
        <v>21:0830</v>
      </c>
      <c r="D20184" s="1" t="str">
        <f t="shared" si="2833"/>
        <v>21:0230</v>
      </c>
      <c r="E20184" t="s">
        <v>78707</v>
      </c>
      <c r="F20184" t="s">
        <v>78708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11694</v>
      </c>
      <c r="N20184">
        <v>487</v>
      </c>
      <c r="O20184" t="s">
        <v>244</v>
      </c>
      <c r="P20184" t="s">
        <v>2212</v>
      </c>
      <c r="Q20184" t="s">
        <v>71</v>
      </c>
    </row>
    <row r="20185" spans="1:17" hidden="1" x14ac:dyDescent="0.25">
      <c r="A20185" t="s">
        <v>78709</v>
      </c>
      <c r="B20185" t="s">
        <v>78710</v>
      </c>
      <c r="C20185" s="1" t="str">
        <f t="shared" ref="C20185:C20248" si="2836">HYPERLINK("http://geochem.nrcan.gc.ca/cdogs/content/bdl/bdl210867_e.htm", "21:0867")</f>
        <v>21:0867</v>
      </c>
      <c r="D20185" s="1" t="str">
        <f t="shared" ref="D20185:D20248" si="2837">HYPERLINK("http://geochem.nrcan.gc.ca/cdogs/content/svy/svy210240_e.htm", "21:0240")</f>
        <v>21:0240</v>
      </c>
      <c r="E20185" t="s">
        <v>78711</v>
      </c>
      <c r="F20185" t="s">
        <v>78712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11641</v>
      </c>
      <c r="N20185">
        <v>1</v>
      </c>
      <c r="O20185" t="s">
        <v>21</v>
      </c>
      <c r="P20185" t="s">
        <v>356</v>
      </c>
      <c r="Q20185" t="s">
        <v>149</v>
      </c>
    </row>
    <row r="20186" spans="1:17" hidden="1" x14ac:dyDescent="0.25">
      <c r="A20186" t="s">
        <v>78713</v>
      </c>
      <c r="B20186" t="s">
        <v>78714</v>
      </c>
      <c r="C20186" s="1" t="str">
        <f t="shared" si="2836"/>
        <v>21:0867</v>
      </c>
      <c r="D20186" s="1" t="str">
        <f t="shared" si="2837"/>
        <v>21:0240</v>
      </c>
      <c r="E20186" t="s">
        <v>78715</v>
      </c>
      <c r="F20186" t="s">
        <v>78716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11646</v>
      </c>
      <c r="N20186">
        <v>2</v>
      </c>
      <c r="O20186" t="s">
        <v>21</v>
      </c>
      <c r="P20186" t="s">
        <v>356</v>
      </c>
      <c r="Q20186" t="s">
        <v>52</v>
      </c>
    </row>
    <row r="20187" spans="1:17" hidden="1" x14ac:dyDescent="0.25">
      <c r="A20187" t="s">
        <v>78717</v>
      </c>
      <c r="B20187" t="s">
        <v>78718</v>
      </c>
      <c r="C20187" s="1" t="str">
        <f t="shared" si="2836"/>
        <v>21:0867</v>
      </c>
      <c r="D20187" s="1" t="str">
        <f t="shared" si="2837"/>
        <v>21:0240</v>
      </c>
      <c r="E20187" t="s">
        <v>78719</v>
      </c>
      <c r="F20187" t="s">
        <v>78720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11651</v>
      </c>
      <c r="N20187">
        <v>3</v>
      </c>
      <c r="O20187" t="s">
        <v>108</v>
      </c>
      <c r="P20187" t="s">
        <v>108</v>
      </c>
      <c r="Q20187" t="s">
        <v>108</v>
      </c>
    </row>
    <row r="20188" spans="1:17" hidden="1" x14ac:dyDescent="0.25">
      <c r="A20188" t="s">
        <v>78721</v>
      </c>
      <c r="B20188" t="s">
        <v>78722</v>
      </c>
      <c r="C20188" s="1" t="str">
        <f t="shared" si="2836"/>
        <v>21:0867</v>
      </c>
      <c r="D20188" s="1" t="str">
        <f t="shared" si="2837"/>
        <v>21:0240</v>
      </c>
      <c r="E20188" t="s">
        <v>78723</v>
      </c>
      <c r="F20188" t="s">
        <v>78724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11660</v>
      </c>
      <c r="N20188">
        <v>4</v>
      </c>
      <c r="O20188" t="s">
        <v>21</v>
      </c>
      <c r="P20188" t="s">
        <v>356</v>
      </c>
      <c r="Q20188" t="s">
        <v>143</v>
      </c>
    </row>
    <row r="20189" spans="1:17" hidden="1" x14ac:dyDescent="0.25">
      <c r="A20189" t="s">
        <v>78725</v>
      </c>
      <c r="B20189" t="s">
        <v>78726</v>
      </c>
      <c r="C20189" s="1" t="str">
        <f t="shared" si="2836"/>
        <v>21:0867</v>
      </c>
      <c r="D20189" s="1" t="str">
        <f t="shared" si="2837"/>
        <v>21:0240</v>
      </c>
      <c r="E20189" t="s">
        <v>78727</v>
      </c>
      <c r="F20189" t="s">
        <v>78728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11665</v>
      </c>
      <c r="N20189">
        <v>5</v>
      </c>
      <c r="O20189" t="s">
        <v>21</v>
      </c>
      <c r="P20189" t="s">
        <v>356</v>
      </c>
      <c r="Q20189" t="s">
        <v>16497</v>
      </c>
    </row>
    <row r="20190" spans="1:17" hidden="1" x14ac:dyDescent="0.25">
      <c r="A20190" t="s">
        <v>78729</v>
      </c>
      <c r="B20190" t="s">
        <v>78730</v>
      </c>
      <c r="C20190" s="1" t="str">
        <f t="shared" si="2836"/>
        <v>21:0867</v>
      </c>
      <c r="D20190" s="1" t="str">
        <f t="shared" si="2837"/>
        <v>21:0240</v>
      </c>
      <c r="E20190" t="s">
        <v>78731</v>
      </c>
      <c r="F20190" t="s">
        <v>78732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11680</v>
      </c>
      <c r="N20190">
        <v>6</v>
      </c>
      <c r="O20190" t="s">
        <v>21</v>
      </c>
      <c r="P20190" t="s">
        <v>356</v>
      </c>
      <c r="Q20190" t="s">
        <v>1528</v>
      </c>
    </row>
    <row r="20191" spans="1:17" hidden="1" x14ac:dyDescent="0.25">
      <c r="A20191" t="s">
        <v>78733</v>
      </c>
      <c r="B20191" t="s">
        <v>78734</v>
      </c>
      <c r="C20191" s="1" t="str">
        <f t="shared" si="2836"/>
        <v>21:0867</v>
      </c>
      <c r="D20191" s="1" t="str">
        <f t="shared" si="2837"/>
        <v>21:0240</v>
      </c>
      <c r="E20191" t="s">
        <v>78731</v>
      </c>
      <c r="F20191" t="s">
        <v>78735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11684</v>
      </c>
      <c r="N20191">
        <v>7</v>
      </c>
      <c r="O20191" t="s">
        <v>21</v>
      </c>
      <c r="P20191" t="s">
        <v>356</v>
      </c>
      <c r="Q20191" t="s">
        <v>2366</v>
      </c>
    </row>
    <row r="20192" spans="1:17" hidden="1" x14ac:dyDescent="0.25">
      <c r="A20192" t="s">
        <v>78736</v>
      </c>
      <c r="B20192" t="s">
        <v>78737</v>
      </c>
      <c r="C20192" s="1" t="str">
        <f t="shared" si="2836"/>
        <v>21:0867</v>
      </c>
      <c r="D20192" s="1" t="str">
        <f t="shared" si="2837"/>
        <v>21:0240</v>
      </c>
      <c r="E20192" t="s">
        <v>78738</v>
      </c>
      <c r="F20192" t="s">
        <v>78739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11670</v>
      </c>
      <c r="N20192">
        <v>8</v>
      </c>
      <c r="O20192" t="s">
        <v>21</v>
      </c>
      <c r="P20192" t="s">
        <v>22</v>
      </c>
      <c r="Q20192" t="s">
        <v>71</v>
      </c>
    </row>
    <row r="20193" spans="1:17" hidden="1" x14ac:dyDescent="0.25">
      <c r="A20193" t="s">
        <v>78740</v>
      </c>
      <c r="B20193" t="s">
        <v>78741</v>
      </c>
      <c r="C20193" s="1" t="str">
        <f t="shared" si="2836"/>
        <v>21:0867</v>
      </c>
      <c r="D20193" s="1" t="str">
        <f t="shared" si="2837"/>
        <v>21:0240</v>
      </c>
      <c r="E20193" t="s">
        <v>78742</v>
      </c>
      <c r="F20193" t="s">
        <v>78743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11675</v>
      </c>
      <c r="N20193">
        <v>9</v>
      </c>
      <c r="O20193" t="s">
        <v>21</v>
      </c>
      <c r="P20193" t="s">
        <v>356</v>
      </c>
      <c r="Q20193" t="s">
        <v>52</v>
      </c>
    </row>
    <row r="20194" spans="1:17" hidden="1" x14ac:dyDescent="0.25">
      <c r="A20194" t="s">
        <v>78744</v>
      </c>
      <c r="B20194" t="s">
        <v>78745</v>
      </c>
      <c r="C20194" s="1" t="str">
        <f t="shared" si="2836"/>
        <v>21:0867</v>
      </c>
      <c r="D20194" s="1" t="str">
        <f t="shared" si="2837"/>
        <v>21:0240</v>
      </c>
      <c r="E20194" t="s">
        <v>78746</v>
      </c>
      <c r="F20194" t="s">
        <v>78747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11689</v>
      </c>
      <c r="N20194">
        <v>10</v>
      </c>
      <c r="O20194" t="s">
        <v>21</v>
      </c>
      <c r="P20194" t="s">
        <v>356</v>
      </c>
      <c r="Q20194" t="s">
        <v>198</v>
      </c>
    </row>
    <row r="20195" spans="1:17" hidden="1" x14ac:dyDescent="0.25">
      <c r="A20195" t="s">
        <v>78748</v>
      </c>
      <c r="B20195" t="s">
        <v>78749</v>
      </c>
      <c r="C20195" s="1" t="str">
        <f t="shared" si="2836"/>
        <v>21:0867</v>
      </c>
      <c r="D20195" s="1" t="str">
        <f t="shared" si="2837"/>
        <v>21:0240</v>
      </c>
      <c r="E20195" t="s">
        <v>78750</v>
      </c>
      <c r="F20195" t="s">
        <v>78751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11694</v>
      </c>
      <c r="N20195">
        <v>11</v>
      </c>
      <c r="O20195" t="s">
        <v>21</v>
      </c>
      <c r="P20195" t="s">
        <v>356</v>
      </c>
      <c r="Q20195" t="s">
        <v>93</v>
      </c>
    </row>
    <row r="20196" spans="1:17" hidden="1" x14ac:dyDescent="0.25">
      <c r="A20196" t="s">
        <v>78752</v>
      </c>
      <c r="B20196" t="s">
        <v>78753</v>
      </c>
      <c r="C20196" s="1" t="str">
        <f t="shared" si="2836"/>
        <v>21:0867</v>
      </c>
      <c r="D20196" s="1" t="str">
        <f t="shared" si="2837"/>
        <v>21:0240</v>
      </c>
      <c r="E20196" t="s">
        <v>78754</v>
      </c>
      <c r="F20196" t="s">
        <v>78755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11700</v>
      </c>
      <c r="N20196">
        <v>12</v>
      </c>
      <c r="O20196" t="s">
        <v>21</v>
      </c>
      <c r="P20196" t="s">
        <v>356</v>
      </c>
      <c r="Q20196" t="s">
        <v>103</v>
      </c>
    </row>
    <row r="20197" spans="1:17" hidden="1" x14ac:dyDescent="0.25">
      <c r="A20197" t="s">
        <v>78756</v>
      </c>
      <c r="B20197" t="s">
        <v>78757</v>
      </c>
      <c r="C20197" s="1" t="str">
        <f t="shared" si="2836"/>
        <v>21:0867</v>
      </c>
      <c r="D20197" s="1" t="str">
        <f t="shared" si="2837"/>
        <v>21:0240</v>
      </c>
      <c r="E20197" t="s">
        <v>78758</v>
      </c>
      <c r="F20197" t="s">
        <v>78759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11710</v>
      </c>
      <c r="N20197">
        <v>13</v>
      </c>
      <c r="O20197" t="s">
        <v>21</v>
      </c>
      <c r="P20197" t="s">
        <v>356</v>
      </c>
      <c r="Q20197" t="s">
        <v>149</v>
      </c>
    </row>
    <row r="20198" spans="1:17" hidden="1" x14ac:dyDescent="0.25">
      <c r="A20198" t="s">
        <v>78760</v>
      </c>
      <c r="B20198" t="s">
        <v>78761</v>
      </c>
      <c r="C20198" s="1" t="str">
        <f t="shared" si="2836"/>
        <v>21:0867</v>
      </c>
      <c r="D20198" s="1" t="str">
        <f t="shared" si="2837"/>
        <v>21:0240</v>
      </c>
      <c r="E20198" t="s">
        <v>78762</v>
      </c>
      <c r="F20198" t="s">
        <v>78763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11715</v>
      </c>
      <c r="N20198">
        <v>14</v>
      </c>
      <c r="O20198" t="s">
        <v>21</v>
      </c>
      <c r="P20198" t="s">
        <v>356</v>
      </c>
      <c r="Q20198" t="s">
        <v>149</v>
      </c>
    </row>
    <row r="20199" spans="1:17" hidden="1" x14ac:dyDescent="0.25">
      <c r="A20199" t="s">
        <v>78764</v>
      </c>
      <c r="B20199" t="s">
        <v>78765</v>
      </c>
      <c r="C20199" s="1" t="str">
        <f t="shared" si="2836"/>
        <v>21:0867</v>
      </c>
      <c r="D20199" s="1" t="str">
        <f t="shared" si="2837"/>
        <v>21:0240</v>
      </c>
      <c r="E20199" t="s">
        <v>78766</v>
      </c>
      <c r="F20199" t="s">
        <v>78767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11720</v>
      </c>
      <c r="N20199">
        <v>15</v>
      </c>
      <c r="O20199" t="s">
        <v>21</v>
      </c>
      <c r="P20199" t="s">
        <v>356</v>
      </c>
      <c r="Q20199" t="s">
        <v>189</v>
      </c>
    </row>
    <row r="20200" spans="1:17" hidden="1" x14ac:dyDescent="0.25">
      <c r="A20200" t="s">
        <v>78768</v>
      </c>
      <c r="B20200" t="s">
        <v>78769</v>
      </c>
      <c r="C20200" s="1" t="str">
        <f t="shared" si="2836"/>
        <v>21:0867</v>
      </c>
      <c r="D20200" s="1" t="str">
        <f t="shared" si="2837"/>
        <v>21:0240</v>
      </c>
      <c r="E20200" t="s">
        <v>78770</v>
      </c>
      <c r="F20200" t="s">
        <v>78771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11725</v>
      </c>
      <c r="N20200">
        <v>16</v>
      </c>
      <c r="O20200" t="s">
        <v>21</v>
      </c>
      <c r="P20200" t="s">
        <v>356</v>
      </c>
      <c r="Q20200" t="s">
        <v>215</v>
      </c>
    </row>
    <row r="20201" spans="1:17" hidden="1" x14ac:dyDescent="0.25">
      <c r="A20201" t="s">
        <v>78772</v>
      </c>
      <c r="B20201" t="s">
        <v>78773</v>
      </c>
      <c r="C20201" s="1" t="str">
        <f t="shared" si="2836"/>
        <v>21:0867</v>
      </c>
      <c r="D20201" s="1" t="str">
        <f t="shared" si="2837"/>
        <v>21:0240</v>
      </c>
      <c r="E20201" t="s">
        <v>78774</v>
      </c>
      <c r="F20201" t="s">
        <v>78775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11730</v>
      </c>
      <c r="N20201">
        <v>17</v>
      </c>
      <c r="O20201" t="s">
        <v>21</v>
      </c>
      <c r="P20201" t="s">
        <v>356</v>
      </c>
      <c r="Q20201" t="s">
        <v>88</v>
      </c>
    </row>
    <row r="20202" spans="1:17" hidden="1" x14ac:dyDescent="0.25">
      <c r="A20202" t="s">
        <v>78776</v>
      </c>
      <c r="B20202" t="s">
        <v>78777</v>
      </c>
      <c r="C20202" s="1" t="str">
        <f t="shared" si="2836"/>
        <v>21:0867</v>
      </c>
      <c r="D20202" s="1" t="str">
        <f t="shared" si="2837"/>
        <v>21:0240</v>
      </c>
      <c r="E20202" t="s">
        <v>78778</v>
      </c>
      <c r="F20202" t="s">
        <v>78779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12803</v>
      </c>
      <c r="N20202">
        <v>18</v>
      </c>
      <c r="O20202" t="s">
        <v>21</v>
      </c>
      <c r="P20202" t="s">
        <v>356</v>
      </c>
      <c r="Q20202" t="s">
        <v>52</v>
      </c>
    </row>
    <row r="20203" spans="1:17" hidden="1" x14ac:dyDescent="0.25">
      <c r="A20203" t="s">
        <v>78780</v>
      </c>
      <c r="B20203" t="s">
        <v>78781</v>
      </c>
      <c r="C20203" s="1" t="str">
        <f t="shared" si="2836"/>
        <v>21:0867</v>
      </c>
      <c r="D20203" s="1" t="str">
        <f t="shared" si="2837"/>
        <v>21:0240</v>
      </c>
      <c r="E20203" t="s">
        <v>78782</v>
      </c>
      <c r="F20203" t="s">
        <v>78783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11641</v>
      </c>
      <c r="N20203">
        <v>19</v>
      </c>
      <c r="O20203" t="s">
        <v>21</v>
      </c>
      <c r="P20203" t="s">
        <v>356</v>
      </c>
      <c r="Q20203" t="s">
        <v>149</v>
      </c>
    </row>
    <row r="20204" spans="1:17" hidden="1" x14ac:dyDescent="0.25">
      <c r="A20204" t="s">
        <v>78784</v>
      </c>
      <c r="B20204" t="s">
        <v>78785</v>
      </c>
      <c r="C20204" s="1" t="str">
        <f t="shared" si="2836"/>
        <v>21:0867</v>
      </c>
      <c r="D20204" s="1" t="str">
        <f t="shared" si="2837"/>
        <v>21:0240</v>
      </c>
      <c r="E20204" t="s">
        <v>78786</v>
      </c>
      <c r="F20204" t="s">
        <v>78787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11646</v>
      </c>
      <c r="N20204">
        <v>20</v>
      </c>
      <c r="O20204" t="s">
        <v>21</v>
      </c>
      <c r="P20204" t="s">
        <v>356</v>
      </c>
      <c r="Q20204" t="s">
        <v>93</v>
      </c>
    </row>
    <row r="20205" spans="1:17" hidden="1" x14ac:dyDescent="0.25">
      <c r="A20205" t="s">
        <v>78788</v>
      </c>
      <c r="B20205" t="s">
        <v>78789</v>
      </c>
      <c r="C20205" s="1" t="str">
        <f t="shared" si="2836"/>
        <v>21:0867</v>
      </c>
      <c r="D20205" s="1" t="str">
        <f t="shared" si="2837"/>
        <v>21:0240</v>
      </c>
      <c r="E20205" t="s">
        <v>78790</v>
      </c>
      <c r="F20205" t="s">
        <v>78791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11651</v>
      </c>
      <c r="N20205">
        <v>21</v>
      </c>
      <c r="O20205" t="s">
        <v>21</v>
      </c>
      <c r="P20205" t="s">
        <v>356</v>
      </c>
      <c r="Q20205" t="s">
        <v>189</v>
      </c>
    </row>
    <row r="20206" spans="1:17" hidden="1" x14ac:dyDescent="0.25">
      <c r="A20206" t="s">
        <v>78792</v>
      </c>
      <c r="B20206" t="s">
        <v>78793</v>
      </c>
      <c r="C20206" s="1" t="str">
        <f t="shared" si="2836"/>
        <v>21:0867</v>
      </c>
      <c r="D20206" s="1" t="str">
        <f t="shared" si="2837"/>
        <v>21:0240</v>
      </c>
      <c r="E20206" t="s">
        <v>78794</v>
      </c>
      <c r="F20206" t="s">
        <v>78795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11660</v>
      </c>
      <c r="N20206">
        <v>22</v>
      </c>
      <c r="O20206" t="s">
        <v>21</v>
      </c>
      <c r="P20206" t="s">
        <v>45</v>
      </c>
      <c r="Q20206" t="s">
        <v>93</v>
      </c>
    </row>
    <row r="20207" spans="1:17" hidden="1" x14ac:dyDescent="0.25">
      <c r="A20207" t="s">
        <v>78796</v>
      </c>
      <c r="B20207" t="s">
        <v>78797</v>
      </c>
      <c r="C20207" s="1" t="str">
        <f t="shared" si="2836"/>
        <v>21:0867</v>
      </c>
      <c r="D20207" s="1" t="str">
        <f t="shared" si="2837"/>
        <v>21:0240</v>
      </c>
      <c r="E20207" t="s">
        <v>78798</v>
      </c>
      <c r="F20207" t="s">
        <v>78799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11665</v>
      </c>
      <c r="N20207">
        <v>23</v>
      </c>
      <c r="O20207" t="s">
        <v>21</v>
      </c>
      <c r="P20207" t="s">
        <v>45</v>
      </c>
      <c r="Q20207" t="s">
        <v>23</v>
      </c>
    </row>
    <row r="20208" spans="1:17" hidden="1" x14ac:dyDescent="0.25">
      <c r="A20208" t="s">
        <v>78800</v>
      </c>
      <c r="B20208" t="s">
        <v>78801</v>
      </c>
      <c r="C20208" s="1" t="str">
        <f t="shared" si="2836"/>
        <v>21:0867</v>
      </c>
      <c r="D20208" s="1" t="str">
        <f t="shared" si="2837"/>
        <v>21:0240</v>
      </c>
      <c r="E20208" t="s">
        <v>78802</v>
      </c>
      <c r="F20208" t="s">
        <v>78803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11670</v>
      </c>
      <c r="N20208">
        <v>24</v>
      </c>
      <c r="O20208" t="s">
        <v>21</v>
      </c>
      <c r="P20208" t="s">
        <v>45</v>
      </c>
      <c r="Q20208" t="s">
        <v>46</v>
      </c>
    </row>
    <row r="20209" spans="1:17" hidden="1" x14ac:dyDescent="0.25">
      <c r="A20209" t="s">
        <v>78804</v>
      </c>
      <c r="B20209" t="s">
        <v>78805</v>
      </c>
      <c r="C20209" s="1" t="str">
        <f t="shared" si="2836"/>
        <v>21:0867</v>
      </c>
      <c r="D20209" s="1" t="str">
        <f t="shared" si="2837"/>
        <v>21:0240</v>
      </c>
      <c r="E20209" t="s">
        <v>78806</v>
      </c>
      <c r="F20209" t="s">
        <v>78807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11675</v>
      </c>
      <c r="N20209">
        <v>25</v>
      </c>
      <c r="O20209" t="s">
        <v>21</v>
      </c>
      <c r="P20209" t="s">
        <v>45</v>
      </c>
      <c r="Q20209" t="s">
        <v>143</v>
      </c>
    </row>
    <row r="20210" spans="1:17" hidden="1" x14ac:dyDescent="0.25">
      <c r="A20210" t="s">
        <v>78808</v>
      </c>
      <c r="B20210" t="s">
        <v>78809</v>
      </c>
      <c r="C20210" s="1" t="str">
        <f t="shared" si="2836"/>
        <v>21:0867</v>
      </c>
      <c r="D20210" s="1" t="str">
        <f t="shared" si="2837"/>
        <v>21:0240</v>
      </c>
      <c r="E20210" t="s">
        <v>78810</v>
      </c>
      <c r="F20210" t="s">
        <v>78811</v>
      </c>
      <c r="H20210">
        <v>46.040725000000002</v>
      </c>
      <c r="I20210">
        <v>-66.663995799999995</v>
      </c>
      <c r="J20210" s="1" t="str">
        <f t="shared" ref="J20210:J20273" si="2838">HYPERLINK("http://geochem.nrcan.gc.ca/cdogs/content/kwd/kwd020018_e.htm",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11689</v>
      </c>
      <c r="N20210">
        <v>26</v>
      </c>
      <c r="O20210" t="s">
        <v>21</v>
      </c>
      <c r="P20210" t="s">
        <v>45</v>
      </c>
      <c r="Q20210" t="s">
        <v>143</v>
      </c>
    </row>
    <row r="20211" spans="1:17" hidden="1" x14ac:dyDescent="0.25">
      <c r="A20211" t="s">
        <v>78812</v>
      </c>
      <c r="B20211" t="s">
        <v>78813</v>
      </c>
      <c r="C20211" s="1" t="str">
        <f t="shared" si="2836"/>
        <v>21:0867</v>
      </c>
      <c r="D20211" s="1" t="str">
        <f t="shared" si="2837"/>
        <v>21:0240</v>
      </c>
      <c r="E20211" t="s">
        <v>78814</v>
      </c>
      <c r="F20211" t="s">
        <v>78815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11694</v>
      </c>
      <c r="N20211">
        <v>27</v>
      </c>
      <c r="O20211" t="s">
        <v>21</v>
      </c>
      <c r="P20211" t="s">
        <v>45</v>
      </c>
      <c r="Q20211" t="s">
        <v>1528</v>
      </c>
    </row>
    <row r="20212" spans="1:17" hidden="1" x14ac:dyDescent="0.25">
      <c r="A20212" t="s">
        <v>78816</v>
      </c>
      <c r="B20212" t="s">
        <v>78817</v>
      </c>
      <c r="C20212" s="1" t="str">
        <f t="shared" si="2836"/>
        <v>21:0867</v>
      </c>
      <c r="D20212" s="1" t="str">
        <f t="shared" si="2837"/>
        <v>21:0240</v>
      </c>
      <c r="E20212" t="s">
        <v>78818</v>
      </c>
      <c r="F20212" t="s">
        <v>78819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11700</v>
      </c>
      <c r="N20212">
        <v>28</v>
      </c>
      <c r="O20212" t="s">
        <v>21</v>
      </c>
      <c r="P20212" t="s">
        <v>45</v>
      </c>
      <c r="Q20212" t="s">
        <v>215</v>
      </c>
    </row>
    <row r="20213" spans="1:17" hidden="1" x14ac:dyDescent="0.25">
      <c r="A20213" t="s">
        <v>78820</v>
      </c>
      <c r="B20213" t="s">
        <v>78821</v>
      </c>
      <c r="C20213" s="1" t="str">
        <f t="shared" si="2836"/>
        <v>21:0867</v>
      </c>
      <c r="D20213" s="1" t="str">
        <f t="shared" si="2837"/>
        <v>21:0240</v>
      </c>
      <c r="E20213" t="s">
        <v>78822</v>
      </c>
      <c r="F20213" t="s">
        <v>78823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11710</v>
      </c>
      <c r="N20213">
        <v>29</v>
      </c>
      <c r="O20213" t="s">
        <v>21</v>
      </c>
      <c r="P20213" t="s">
        <v>356</v>
      </c>
      <c r="Q20213" t="s">
        <v>93</v>
      </c>
    </row>
    <row r="20214" spans="1:17" hidden="1" x14ac:dyDescent="0.25">
      <c r="A20214" t="s">
        <v>78824</v>
      </c>
      <c r="B20214" t="s">
        <v>78825</v>
      </c>
      <c r="C20214" s="1" t="str">
        <f t="shared" si="2836"/>
        <v>21:0867</v>
      </c>
      <c r="D20214" s="1" t="str">
        <f t="shared" si="2837"/>
        <v>21:0240</v>
      </c>
      <c r="E20214" t="s">
        <v>78826</v>
      </c>
      <c r="F20214" t="s">
        <v>78827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11680</v>
      </c>
      <c r="N20214">
        <v>30</v>
      </c>
      <c r="O20214" t="s">
        <v>21</v>
      </c>
      <c r="P20214" t="s">
        <v>356</v>
      </c>
      <c r="Q20214" t="s">
        <v>71</v>
      </c>
    </row>
    <row r="20215" spans="1:17" hidden="1" x14ac:dyDescent="0.25">
      <c r="A20215" t="s">
        <v>78828</v>
      </c>
      <c r="B20215" t="s">
        <v>78829</v>
      </c>
      <c r="C20215" s="1" t="str">
        <f t="shared" si="2836"/>
        <v>21:0867</v>
      </c>
      <c r="D20215" s="1" t="str">
        <f t="shared" si="2837"/>
        <v>21:0240</v>
      </c>
      <c r="E20215" t="s">
        <v>78826</v>
      </c>
      <c r="F20215" t="s">
        <v>78830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11684</v>
      </c>
      <c r="N20215">
        <v>31</v>
      </c>
      <c r="O20215" t="s">
        <v>21</v>
      </c>
      <c r="P20215" t="s">
        <v>356</v>
      </c>
      <c r="Q20215" t="s">
        <v>71</v>
      </c>
    </row>
    <row r="20216" spans="1:17" hidden="1" x14ac:dyDescent="0.25">
      <c r="A20216" t="s">
        <v>78831</v>
      </c>
      <c r="B20216" t="s">
        <v>78832</v>
      </c>
      <c r="C20216" s="1" t="str">
        <f t="shared" si="2836"/>
        <v>21:0867</v>
      </c>
      <c r="D20216" s="1" t="str">
        <f t="shared" si="2837"/>
        <v>21:0240</v>
      </c>
      <c r="E20216" t="s">
        <v>78833</v>
      </c>
      <c r="F20216" t="s">
        <v>78834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11715</v>
      </c>
      <c r="N20216">
        <v>32</v>
      </c>
      <c r="O20216" t="s">
        <v>21</v>
      </c>
      <c r="P20216" t="s">
        <v>22</v>
      </c>
      <c r="Q20216" t="s">
        <v>103</v>
      </c>
    </row>
    <row r="20217" spans="1:17" hidden="1" x14ac:dyDescent="0.25">
      <c r="A20217" t="s">
        <v>78835</v>
      </c>
      <c r="B20217" t="s">
        <v>78836</v>
      </c>
      <c r="C20217" s="1" t="str">
        <f t="shared" si="2836"/>
        <v>21:0867</v>
      </c>
      <c r="D20217" s="1" t="str">
        <f t="shared" si="2837"/>
        <v>21:0240</v>
      </c>
      <c r="E20217" t="s">
        <v>78837</v>
      </c>
      <c r="F20217" t="s">
        <v>78838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HYPERLINK("http://geochem.nrcan.gc.ca/cdogs/content/kwd/kwd080007_e.htm", "Untreated Water")</f>
        <v>Untreated Water</v>
      </c>
      <c r="L20217">
        <v>2</v>
      </c>
      <c r="M20217" t="s">
        <v>11720</v>
      </c>
      <c r="N20217">
        <v>33</v>
      </c>
      <c r="O20217" t="s">
        <v>21</v>
      </c>
      <c r="P20217" t="s">
        <v>356</v>
      </c>
      <c r="Q20217" t="s">
        <v>71</v>
      </c>
    </row>
    <row r="20218" spans="1:17" hidden="1" x14ac:dyDescent="0.25">
      <c r="A20218" t="s">
        <v>78839</v>
      </c>
      <c r="B20218" t="s">
        <v>78840</v>
      </c>
      <c r="C20218" s="1" t="str">
        <f t="shared" si="2836"/>
        <v>21:0867</v>
      </c>
      <c r="D20218" s="1" t="str">
        <f t="shared" si="2837"/>
        <v>21:0240</v>
      </c>
      <c r="E20218" t="s">
        <v>78841</v>
      </c>
      <c r="F20218" t="s">
        <v>78842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11725</v>
      </c>
      <c r="N20218">
        <v>34</v>
      </c>
      <c r="O20218" t="s">
        <v>21</v>
      </c>
      <c r="P20218" t="s">
        <v>356</v>
      </c>
      <c r="Q20218" t="s">
        <v>93</v>
      </c>
    </row>
    <row r="20219" spans="1:17" hidden="1" x14ac:dyDescent="0.25">
      <c r="A20219" t="s">
        <v>78843</v>
      </c>
      <c r="B20219" t="s">
        <v>78844</v>
      </c>
      <c r="C20219" s="1" t="str">
        <f t="shared" si="2836"/>
        <v>21:0867</v>
      </c>
      <c r="D20219" s="1" t="str">
        <f t="shared" si="2837"/>
        <v>21:0240</v>
      </c>
      <c r="E20219" t="s">
        <v>78845</v>
      </c>
      <c r="F20219" t="s">
        <v>78846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11730</v>
      </c>
      <c r="N20219">
        <v>35</v>
      </c>
      <c r="O20219" t="s">
        <v>21</v>
      </c>
      <c r="P20219" t="s">
        <v>45</v>
      </c>
      <c r="Q20219" t="s">
        <v>103</v>
      </c>
    </row>
    <row r="20220" spans="1:17" hidden="1" x14ac:dyDescent="0.25">
      <c r="A20220" t="s">
        <v>78847</v>
      </c>
      <c r="B20220" t="s">
        <v>78848</v>
      </c>
      <c r="C20220" s="1" t="str">
        <f t="shared" si="2836"/>
        <v>21:0867</v>
      </c>
      <c r="D20220" s="1" t="str">
        <f t="shared" si="2837"/>
        <v>21:0240</v>
      </c>
      <c r="E20220" t="s">
        <v>78849</v>
      </c>
      <c r="F20220" t="s">
        <v>78850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12803</v>
      </c>
      <c r="N20220">
        <v>36</v>
      </c>
      <c r="O20220" t="s">
        <v>21</v>
      </c>
      <c r="P20220" t="s">
        <v>22</v>
      </c>
      <c r="Q20220" t="s">
        <v>149</v>
      </c>
    </row>
    <row r="20221" spans="1:17" hidden="1" x14ac:dyDescent="0.25">
      <c r="A20221" t="s">
        <v>78851</v>
      </c>
      <c r="B20221" t="s">
        <v>78852</v>
      </c>
      <c r="C20221" s="1" t="str">
        <f t="shared" si="2836"/>
        <v>21:0867</v>
      </c>
      <c r="D20221" s="1" t="str">
        <f t="shared" si="2837"/>
        <v>21:0240</v>
      </c>
      <c r="E20221" t="s">
        <v>78853</v>
      </c>
      <c r="F20221" t="s">
        <v>78854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11641</v>
      </c>
      <c r="N20221">
        <v>37</v>
      </c>
      <c r="O20221" t="s">
        <v>220</v>
      </c>
      <c r="P20221" t="s">
        <v>22</v>
      </c>
      <c r="Q20221" t="s">
        <v>215</v>
      </c>
    </row>
    <row r="20222" spans="1:17" hidden="1" x14ac:dyDescent="0.25">
      <c r="A20222" t="s">
        <v>78855</v>
      </c>
      <c r="B20222" t="s">
        <v>78856</v>
      </c>
      <c r="C20222" s="1" t="str">
        <f t="shared" si="2836"/>
        <v>21:0867</v>
      </c>
      <c r="D20222" s="1" t="str">
        <f t="shared" si="2837"/>
        <v>21:0240</v>
      </c>
      <c r="E20222" t="s">
        <v>78857</v>
      </c>
      <c r="F20222" t="s">
        <v>78858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11646</v>
      </c>
      <c r="N20222">
        <v>38</v>
      </c>
      <c r="O20222" t="s">
        <v>21</v>
      </c>
      <c r="P20222" t="s">
        <v>356</v>
      </c>
      <c r="Q20222" t="s">
        <v>189</v>
      </c>
    </row>
    <row r="20223" spans="1:17" hidden="1" x14ac:dyDescent="0.25">
      <c r="A20223" t="s">
        <v>78859</v>
      </c>
      <c r="B20223" t="s">
        <v>78860</v>
      </c>
      <c r="C20223" s="1" t="str">
        <f t="shared" si="2836"/>
        <v>21:0867</v>
      </c>
      <c r="D20223" s="1" t="str">
        <f t="shared" si="2837"/>
        <v>21:0240</v>
      </c>
      <c r="E20223" t="s">
        <v>78861</v>
      </c>
      <c r="F20223" t="s">
        <v>78862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11651</v>
      </c>
      <c r="N20223">
        <v>39</v>
      </c>
      <c r="O20223" t="s">
        <v>21</v>
      </c>
      <c r="P20223" t="s">
        <v>22</v>
      </c>
      <c r="Q20223" t="s">
        <v>215</v>
      </c>
    </row>
    <row r="20224" spans="1:17" hidden="1" x14ac:dyDescent="0.25">
      <c r="A20224" t="s">
        <v>78863</v>
      </c>
      <c r="B20224" t="s">
        <v>78864</v>
      </c>
      <c r="C20224" s="1" t="str">
        <f t="shared" si="2836"/>
        <v>21:0867</v>
      </c>
      <c r="D20224" s="1" t="str">
        <f t="shared" si="2837"/>
        <v>21:0240</v>
      </c>
      <c r="E20224" t="s">
        <v>78865</v>
      </c>
      <c r="F20224" t="s">
        <v>78866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11660</v>
      </c>
      <c r="N20224">
        <v>40</v>
      </c>
      <c r="O20224" t="s">
        <v>21</v>
      </c>
      <c r="P20224" t="s">
        <v>356</v>
      </c>
      <c r="Q20224" t="s">
        <v>93</v>
      </c>
    </row>
    <row r="20225" spans="1:17" hidden="1" x14ac:dyDescent="0.25">
      <c r="A20225" t="s">
        <v>78867</v>
      </c>
      <c r="B20225" t="s">
        <v>78868</v>
      </c>
      <c r="C20225" s="1" t="str">
        <f t="shared" si="2836"/>
        <v>21:0867</v>
      </c>
      <c r="D20225" s="1" t="str">
        <f t="shared" si="2837"/>
        <v>21:0240</v>
      </c>
      <c r="E20225" t="s">
        <v>78869</v>
      </c>
      <c r="F20225" t="s">
        <v>78870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11665</v>
      </c>
      <c r="N20225">
        <v>41</v>
      </c>
      <c r="O20225" t="s">
        <v>21</v>
      </c>
      <c r="P20225" t="s">
        <v>356</v>
      </c>
      <c r="Q20225" t="s">
        <v>198</v>
      </c>
    </row>
    <row r="20226" spans="1:17" hidden="1" x14ac:dyDescent="0.25">
      <c r="A20226" t="s">
        <v>78871</v>
      </c>
      <c r="B20226" t="s">
        <v>78872</v>
      </c>
      <c r="C20226" s="1" t="str">
        <f t="shared" si="2836"/>
        <v>21:0867</v>
      </c>
      <c r="D20226" s="1" t="str">
        <f t="shared" si="2837"/>
        <v>21:0240</v>
      </c>
      <c r="E20226" t="s">
        <v>78873</v>
      </c>
      <c r="F20226" t="s">
        <v>78874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11670</v>
      </c>
      <c r="N20226">
        <v>42</v>
      </c>
      <c r="O20226" t="s">
        <v>21</v>
      </c>
      <c r="P20226" t="s">
        <v>22</v>
      </c>
      <c r="Q20226" t="s">
        <v>46</v>
      </c>
    </row>
    <row r="20227" spans="1:17" hidden="1" x14ac:dyDescent="0.25">
      <c r="A20227" t="s">
        <v>78875</v>
      </c>
      <c r="B20227" t="s">
        <v>78876</v>
      </c>
      <c r="C20227" s="1" t="str">
        <f t="shared" si="2836"/>
        <v>21:0867</v>
      </c>
      <c r="D20227" s="1" t="str">
        <f t="shared" si="2837"/>
        <v>21:0240</v>
      </c>
      <c r="E20227" t="s">
        <v>78877</v>
      </c>
      <c r="F20227" t="s">
        <v>78878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11675</v>
      </c>
      <c r="N20227">
        <v>43</v>
      </c>
      <c r="O20227" t="s">
        <v>21</v>
      </c>
      <c r="P20227" t="s">
        <v>356</v>
      </c>
      <c r="Q20227" t="s">
        <v>103</v>
      </c>
    </row>
    <row r="20228" spans="1:17" hidden="1" x14ac:dyDescent="0.25">
      <c r="A20228" t="s">
        <v>78879</v>
      </c>
      <c r="B20228" t="s">
        <v>78880</v>
      </c>
      <c r="C20228" s="1" t="str">
        <f t="shared" si="2836"/>
        <v>21:0867</v>
      </c>
      <c r="D20228" s="1" t="str">
        <f t="shared" si="2837"/>
        <v>21:0240</v>
      </c>
      <c r="E20228" t="s">
        <v>78881</v>
      </c>
      <c r="F20228" t="s">
        <v>78882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11689</v>
      </c>
      <c r="N20228">
        <v>44</v>
      </c>
      <c r="O20228" t="s">
        <v>21</v>
      </c>
      <c r="P20228" t="s">
        <v>356</v>
      </c>
      <c r="Q20228" t="s">
        <v>71</v>
      </c>
    </row>
    <row r="20229" spans="1:17" hidden="1" x14ac:dyDescent="0.25">
      <c r="A20229" t="s">
        <v>78883</v>
      </c>
      <c r="B20229" t="s">
        <v>78884</v>
      </c>
      <c r="C20229" s="1" t="str">
        <f t="shared" si="2836"/>
        <v>21:0867</v>
      </c>
      <c r="D20229" s="1" t="str">
        <f t="shared" si="2837"/>
        <v>21:0240</v>
      </c>
      <c r="E20229" t="s">
        <v>78885</v>
      </c>
      <c r="F20229" t="s">
        <v>78886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11694</v>
      </c>
      <c r="N20229">
        <v>45</v>
      </c>
      <c r="O20229" t="s">
        <v>21</v>
      </c>
      <c r="P20229" t="s">
        <v>22</v>
      </c>
      <c r="Q20229" t="s">
        <v>171</v>
      </c>
    </row>
    <row r="20230" spans="1:17" hidden="1" x14ac:dyDescent="0.25">
      <c r="A20230" t="s">
        <v>78887</v>
      </c>
      <c r="B20230" t="s">
        <v>78888</v>
      </c>
      <c r="C20230" s="1" t="str">
        <f t="shared" si="2836"/>
        <v>21:0867</v>
      </c>
      <c r="D20230" s="1" t="str">
        <f t="shared" si="2837"/>
        <v>21:0240</v>
      </c>
      <c r="E20230" t="s">
        <v>78889</v>
      </c>
      <c r="F20230" t="s">
        <v>78890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11700</v>
      </c>
      <c r="N20230">
        <v>46</v>
      </c>
      <c r="O20230" t="s">
        <v>21</v>
      </c>
      <c r="P20230" t="s">
        <v>356</v>
      </c>
      <c r="Q20230" t="s">
        <v>198</v>
      </c>
    </row>
    <row r="20231" spans="1:17" hidden="1" x14ac:dyDescent="0.25">
      <c r="A20231" t="s">
        <v>78891</v>
      </c>
      <c r="B20231" t="s">
        <v>78892</v>
      </c>
      <c r="C20231" s="1" t="str">
        <f t="shared" si="2836"/>
        <v>21:0867</v>
      </c>
      <c r="D20231" s="1" t="str">
        <f t="shared" si="2837"/>
        <v>21:0240</v>
      </c>
      <c r="E20231" t="s">
        <v>78893</v>
      </c>
      <c r="F20231" t="s">
        <v>78894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11710</v>
      </c>
      <c r="N20231">
        <v>47</v>
      </c>
      <c r="O20231" t="s">
        <v>21</v>
      </c>
      <c r="P20231" t="s">
        <v>356</v>
      </c>
      <c r="Q20231" t="s">
        <v>16492</v>
      </c>
    </row>
    <row r="20232" spans="1:17" hidden="1" x14ac:dyDescent="0.25">
      <c r="A20232" t="s">
        <v>78895</v>
      </c>
      <c r="B20232" t="s">
        <v>78896</v>
      </c>
      <c r="C20232" s="1" t="str">
        <f t="shared" si="2836"/>
        <v>21:0867</v>
      </c>
      <c r="D20232" s="1" t="str">
        <f t="shared" si="2837"/>
        <v>21:0240</v>
      </c>
      <c r="E20232" t="s">
        <v>78897</v>
      </c>
      <c r="F20232" t="s">
        <v>78898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11680</v>
      </c>
      <c r="N20232">
        <v>48</v>
      </c>
      <c r="O20232" t="s">
        <v>21</v>
      </c>
      <c r="P20232" t="s">
        <v>45</v>
      </c>
      <c r="Q20232" t="s">
        <v>171</v>
      </c>
    </row>
    <row r="20233" spans="1:17" hidden="1" x14ac:dyDescent="0.25">
      <c r="A20233" t="s">
        <v>78899</v>
      </c>
      <c r="B20233" t="s">
        <v>78900</v>
      </c>
      <c r="C20233" s="1" t="str">
        <f t="shared" si="2836"/>
        <v>21:0867</v>
      </c>
      <c r="D20233" s="1" t="str">
        <f t="shared" si="2837"/>
        <v>21:0240</v>
      </c>
      <c r="E20233" t="s">
        <v>78897</v>
      </c>
      <c r="F20233" t="s">
        <v>78901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11684</v>
      </c>
      <c r="N20233">
        <v>49</v>
      </c>
      <c r="O20233" t="s">
        <v>21</v>
      </c>
      <c r="P20233" t="s">
        <v>45</v>
      </c>
      <c r="Q20233" t="s">
        <v>88</v>
      </c>
    </row>
    <row r="20234" spans="1:17" hidden="1" x14ac:dyDescent="0.25">
      <c r="A20234" t="s">
        <v>78902</v>
      </c>
      <c r="B20234" t="s">
        <v>78903</v>
      </c>
      <c r="C20234" s="1" t="str">
        <f t="shared" si="2836"/>
        <v>21:0867</v>
      </c>
      <c r="D20234" s="1" t="str">
        <f t="shared" si="2837"/>
        <v>21:0240</v>
      </c>
      <c r="E20234" t="s">
        <v>78904</v>
      </c>
      <c r="F20234" t="s">
        <v>78905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11715</v>
      </c>
      <c r="N20234">
        <v>50</v>
      </c>
      <c r="O20234" t="s">
        <v>21</v>
      </c>
      <c r="P20234" t="s">
        <v>45</v>
      </c>
      <c r="Q20234" t="s">
        <v>52</v>
      </c>
    </row>
    <row r="20235" spans="1:17" hidden="1" x14ac:dyDescent="0.25">
      <c r="A20235" t="s">
        <v>78906</v>
      </c>
      <c r="B20235" t="s">
        <v>78907</v>
      </c>
      <c r="C20235" s="1" t="str">
        <f t="shared" si="2836"/>
        <v>21:0867</v>
      </c>
      <c r="D20235" s="1" t="str">
        <f t="shared" si="2837"/>
        <v>21:0240</v>
      </c>
      <c r="E20235" t="s">
        <v>78908</v>
      </c>
      <c r="F20235" t="s">
        <v>78909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11720</v>
      </c>
      <c r="N20235">
        <v>51</v>
      </c>
      <c r="O20235" t="s">
        <v>21</v>
      </c>
      <c r="P20235" t="s">
        <v>45</v>
      </c>
      <c r="Q20235" t="s">
        <v>88</v>
      </c>
    </row>
    <row r="20236" spans="1:17" hidden="1" x14ac:dyDescent="0.25">
      <c r="A20236" t="s">
        <v>78910</v>
      </c>
      <c r="B20236" t="s">
        <v>78911</v>
      </c>
      <c r="C20236" s="1" t="str">
        <f t="shared" si="2836"/>
        <v>21:0867</v>
      </c>
      <c r="D20236" s="1" t="str">
        <f t="shared" si="2837"/>
        <v>21:0240</v>
      </c>
      <c r="E20236" t="s">
        <v>78912</v>
      </c>
      <c r="F20236" t="s">
        <v>78913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11725</v>
      </c>
      <c r="N20236">
        <v>52</v>
      </c>
      <c r="O20236" t="s">
        <v>21</v>
      </c>
      <c r="P20236" t="s">
        <v>45</v>
      </c>
      <c r="Q20236" t="s">
        <v>16497</v>
      </c>
    </row>
    <row r="20237" spans="1:17" hidden="1" x14ac:dyDescent="0.25">
      <c r="A20237" t="s">
        <v>78914</v>
      </c>
      <c r="B20237" t="s">
        <v>78915</v>
      </c>
      <c r="C20237" s="1" t="str">
        <f t="shared" si="2836"/>
        <v>21:0867</v>
      </c>
      <c r="D20237" s="1" t="str">
        <f t="shared" si="2837"/>
        <v>21:0240</v>
      </c>
      <c r="E20237" t="s">
        <v>78916</v>
      </c>
      <c r="F20237" t="s">
        <v>78917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11730</v>
      </c>
      <c r="N20237">
        <v>53</v>
      </c>
      <c r="O20237" t="s">
        <v>21</v>
      </c>
      <c r="P20237" t="s">
        <v>356</v>
      </c>
      <c r="Q20237" t="s">
        <v>16574</v>
      </c>
    </row>
    <row r="20238" spans="1:17" hidden="1" x14ac:dyDescent="0.25">
      <c r="A20238" t="s">
        <v>78918</v>
      </c>
      <c r="B20238" t="s">
        <v>78919</v>
      </c>
      <c r="C20238" s="1" t="str">
        <f t="shared" si="2836"/>
        <v>21:0867</v>
      </c>
      <c r="D20238" s="1" t="str">
        <f t="shared" si="2837"/>
        <v>21:0240</v>
      </c>
      <c r="E20238" t="s">
        <v>78920</v>
      </c>
      <c r="F20238" t="s">
        <v>78921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12803</v>
      </c>
      <c r="N20238">
        <v>54</v>
      </c>
      <c r="O20238" t="s">
        <v>21</v>
      </c>
      <c r="P20238" t="s">
        <v>356</v>
      </c>
      <c r="Q20238" t="s">
        <v>171</v>
      </c>
    </row>
    <row r="20239" spans="1:17" hidden="1" x14ac:dyDescent="0.25">
      <c r="A20239" t="s">
        <v>78922</v>
      </c>
      <c r="B20239" t="s">
        <v>78923</v>
      </c>
      <c r="C20239" s="1" t="str">
        <f t="shared" si="2836"/>
        <v>21:0867</v>
      </c>
      <c r="D20239" s="1" t="str">
        <f t="shared" si="2837"/>
        <v>21:0240</v>
      </c>
      <c r="E20239" t="s">
        <v>78924</v>
      </c>
      <c r="F20239" t="s">
        <v>78925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11680</v>
      </c>
      <c r="N20239">
        <v>55</v>
      </c>
      <c r="O20239" t="s">
        <v>21</v>
      </c>
      <c r="P20239" t="s">
        <v>45</v>
      </c>
      <c r="Q20239" t="s">
        <v>215</v>
      </c>
    </row>
    <row r="20240" spans="1:17" hidden="1" x14ac:dyDescent="0.25">
      <c r="A20240" t="s">
        <v>78926</v>
      </c>
      <c r="B20240" t="s">
        <v>78927</v>
      </c>
      <c r="C20240" s="1" t="str">
        <f t="shared" si="2836"/>
        <v>21:0867</v>
      </c>
      <c r="D20240" s="1" t="str">
        <f t="shared" si="2837"/>
        <v>21:0240</v>
      </c>
      <c r="E20240" t="s">
        <v>78924</v>
      </c>
      <c r="F20240" t="s">
        <v>78928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11684</v>
      </c>
      <c r="N20240">
        <v>56</v>
      </c>
      <c r="O20240" t="s">
        <v>21</v>
      </c>
      <c r="P20240" t="s">
        <v>45</v>
      </c>
      <c r="Q20240" t="s">
        <v>93</v>
      </c>
    </row>
    <row r="20241" spans="1:17" hidden="1" x14ac:dyDescent="0.25">
      <c r="A20241" t="s">
        <v>78929</v>
      </c>
      <c r="B20241" t="s">
        <v>78930</v>
      </c>
      <c r="C20241" s="1" t="str">
        <f t="shared" si="2836"/>
        <v>21:0867</v>
      </c>
      <c r="D20241" s="1" t="str">
        <f t="shared" si="2837"/>
        <v>21:0240</v>
      </c>
      <c r="E20241" t="s">
        <v>78931</v>
      </c>
      <c r="F20241" t="s">
        <v>78932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11641</v>
      </c>
      <c r="N20241">
        <v>57</v>
      </c>
      <c r="O20241" t="s">
        <v>21</v>
      </c>
      <c r="P20241" t="s">
        <v>45</v>
      </c>
      <c r="Q20241" t="s">
        <v>189</v>
      </c>
    </row>
    <row r="20242" spans="1:17" hidden="1" x14ac:dyDescent="0.25">
      <c r="A20242" t="s">
        <v>78933</v>
      </c>
      <c r="B20242" t="s">
        <v>78934</v>
      </c>
      <c r="C20242" s="1" t="str">
        <f t="shared" si="2836"/>
        <v>21:0867</v>
      </c>
      <c r="D20242" s="1" t="str">
        <f t="shared" si="2837"/>
        <v>21:0240</v>
      </c>
      <c r="E20242" t="s">
        <v>78935</v>
      </c>
      <c r="F20242" t="s">
        <v>78936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11646</v>
      </c>
      <c r="N20242">
        <v>58</v>
      </c>
      <c r="O20242" t="s">
        <v>21</v>
      </c>
      <c r="P20242" t="s">
        <v>356</v>
      </c>
      <c r="Q20242" t="s">
        <v>71</v>
      </c>
    </row>
    <row r="20243" spans="1:17" hidden="1" x14ac:dyDescent="0.25">
      <c r="A20243" t="s">
        <v>78937</v>
      </c>
      <c r="B20243" t="s">
        <v>78938</v>
      </c>
      <c r="C20243" s="1" t="str">
        <f t="shared" si="2836"/>
        <v>21:0867</v>
      </c>
      <c r="D20243" s="1" t="str">
        <f t="shared" si="2837"/>
        <v>21:0240</v>
      </c>
      <c r="E20243" t="s">
        <v>78939</v>
      </c>
      <c r="F20243" t="s">
        <v>78940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11651</v>
      </c>
      <c r="N20243">
        <v>59</v>
      </c>
      <c r="O20243" t="s">
        <v>21</v>
      </c>
      <c r="P20243" t="s">
        <v>356</v>
      </c>
      <c r="Q20243" t="s">
        <v>215</v>
      </c>
    </row>
    <row r="20244" spans="1:17" hidden="1" x14ac:dyDescent="0.25">
      <c r="A20244" t="s">
        <v>78941</v>
      </c>
      <c r="B20244" t="s">
        <v>78942</v>
      </c>
      <c r="C20244" s="1" t="str">
        <f t="shared" si="2836"/>
        <v>21:0867</v>
      </c>
      <c r="D20244" s="1" t="str">
        <f t="shared" si="2837"/>
        <v>21:0240</v>
      </c>
      <c r="E20244" t="s">
        <v>78943</v>
      </c>
      <c r="F20244" t="s">
        <v>78944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11660</v>
      </c>
      <c r="N20244">
        <v>60</v>
      </c>
      <c r="O20244" t="s">
        <v>21</v>
      </c>
      <c r="P20244" t="s">
        <v>45</v>
      </c>
      <c r="Q20244" t="s">
        <v>93</v>
      </c>
    </row>
    <row r="20245" spans="1:17" hidden="1" x14ac:dyDescent="0.25">
      <c r="A20245" t="s">
        <v>78945</v>
      </c>
      <c r="B20245" t="s">
        <v>78946</v>
      </c>
      <c r="C20245" s="1" t="str">
        <f t="shared" si="2836"/>
        <v>21:0867</v>
      </c>
      <c r="D20245" s="1" t="str">
        <f t="shared" si="2837"/>
        <v>21:0240</v>
      </c>
      <c r="E20245" t="s">
        <v>78947</v>
      </c>
      <c r="F20245" t="s">
        <v>78948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11665</v>
      </c>
      <c r="N20245">
        <v>61</v>
      </c>
      <c r="O20245" t="s">
        <v>21</v>
      </c>
      <c r="P20245" t="s">
        <v>356</v>
      </c>
      <c r="Q20245" t="s">
        <v>71</v>
      </c>
    </row>
    <row r="20246" spans="1:17" hidden="1" x14ac:dyDescent="0.25">
      <c r="A20246" t="s">
        <v>78949</v>
      </c>
      <c r="B20246" t="s">
        <v>78950</v>
      </c>
      <c r="C20246" s="1" t="str">
        <f t="shared" si="2836"/>
        <v>21:0867</v>
      </c>
      <c r="D20246" s="1" t="str">
        <f t="shared" si="2837"/>
        <v>21:0240</v>
      </c>
      <c r="E20246" t="s">
        <v>78951</v>
      </c>
      <c r="F20246" t="s">
        <v>78952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11670</v>
      </c>
      <c r="N20246">
        <v>62</v>
      </c>
      <c r="O20246" t="s">
        <v>21</v>
      </c>
      <c r="P20246" t="s">
        <v>356</v>
      </c>
      <c r="Q20246" t="s">
        <v>93</v>
      </c>
    </row>
    <row r="20247" spans="1:17" hidden="1" x14ac:dyDescent="0.25">
      <c r="A20247" t="s">
        <v>78953</v>
      </c>
      <c r="B20247" t="s">
        <v>78954</v>
      </c>
      <c r="C20247" s="1" t="str">
        <f t="shared" si="2836"/>
        <v>21:0867</v>
      </c>
      <c r="D20247" s="1" t="str">
        <f t="shared" si="2837"/>
        <v>21:0240</v>
      </c>
      <c r="E20247" t="s">
        <v>78955</v>
      </c>
      <c r="F20247" t="s">
        <v>78956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11675</v>
      </c>
      <c r="N20247">
        <v>63</v>
      </c>
      <c r="O20247" t="s">
        <v>21</v>
      </c>
      <c r="P20247" t="s">
        <v>22</v>
      </c>
      <c r="Q20247" t="s">
        <v>93</v>
      </c>
    </row>
    <row r="20248" spans="1:17" hidden="1" x14ac:dyDescent="0.25">
      <c r="A20248" t="s">
        <v>78957</v>
      </c>
      <c r="B20248" t="s">
        <v>78958</v>
      </c>
      <c r="C20248" s="1" t="str">
        <f t="shared" si="2836"/>
        <v>21:0867</v>
      </c>
      <c r="D20248" s="1" t="str">
        <f t="shared" si="2837"/>
        <v>21:0240</v>
      </c>
      <c r="E20248" t="s">
        <v>78959</v>
      </c>
      <c r="F20248" t="s">
        <v>78960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11689</v>
      </c>
      <c r="N20248">
        <v>64</v>
      </c>
      <c r="O20248" t="s">
        <v>21</v>
      </c>
      <c r="P20248" t="s">
        <v>356</v>
      </c>
      <c r="Q20248" t="s">
        <v>103</v>
      </c>
    </row>
    <row r="20249" spans="1:17" hidden="1" x14ac:dyDescent="0.25">
      <c r="A20249" t="s">
        <v>78961</v>
      </c>
      <c r="B20249" t="s">
        <v>78962</v>
      </c>
      <c r="C20249" s="1" t="str">
        <f t="shared" ref="C20249:C20312" si="2840">HYPERLINK("http://geochem.nrcan.gc.ca/cdogs/content/bdl/bdl210867_e.htm", "21:0867")</f>
        <v>21:0867</v>
      </c>
      <c r="D20249" s="1" t="str">
        <f t="shared" ref="D20249:D20312" si="2841">HYPERLINK("http://geochem.nrcan.gc.ca/cdogs/content/svy/svy210240_e.htm", "21:0240")</f>
        <v>21:0240</v>
      </c>
      <c r="E20249" t="s">
        <v>78963</v>
      </c>
      <c r="F20249" t="s">
        <v>78964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11694</v>
      </c>
      <c r="N20249">
        <v>65</v>
      </c>
      <c r="O20249" t="s">
        <v>21</v>
      </c>
      <c r="P20249" t="s">
        <v>22</v>
      </c>
      <c r="Q20249" t="s">
        <v>71</v>
      </c>
    </row>
    <row r="20250" spans="1:17" hidden="1" x14ac:dyDescent="0.25">
      <c r="A20250" t="s">
        <v>78965</v>
      </c>
      <c r="B20250" t="s">
        <v>78966</v>
      </c>
      <c r="C20250" s="1" t="str">
        <f t="shared" si="2840"/>
        <v>21:0867</v>
      </c>
      <c r="D20250" s="1" t="str">
        <f t="shared" si="2841"/>
        <v>21:0240</v>
      </c>
      <c r="E20250" t="s">
        <v>78967</v>
      </c>
      <c r="F20250" t="s">
        <v>78968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11700</v>
      </c>
      <c r="N20250">
        <v>66</v>
      </c>
      <c r="O20250" t="s">
        <v>21</v>
      </c>
      <c r="P20250" t="s">
        <v>356</v>
      </c>
      <c r="Q20250" t="s">
        <v>171</v>
      </c>
    </row>
    <row r="20251" spans="1:17" hidden="1" x14ac:dyDescent="0.25">
      <c r="A20251" t="s">
        <v>78969</v>
      </c>
      <c r="B20251" t="s">
        <v>78970</v>
      </c>
      <c r="C20251" s="1" t="str">
        <f t="shared" si="2840"/>
        <v>21:0867</v>
      </c>
      <c r="D20251" s="1" t="str">
        <f t="shared" si="2841"/>
        <v>21:0240</v>
      </c>
      <c r="E20251" t="s">
        <v>78971</v>
      </c>
      <c r="F20251" t="s">
        <v>78972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11710</v>
      </c>
      <c r="N20251">
        <v>67</v>
      </c>
      <c r="O20251" t="s">
        <v>21</v>
      </c>
      <c r="P20251" t="s">
        <v>356</v>
      </c>
      <c r="Q20251" t="s">
        <v>149</v>
      </c>
    </row>
    <row r="20252" spans="1:17" hidden="1" x14ac:dyDescent="0.25">
      <c r="A20252" t="s">
        <v>78973</v>
      </c>
      <c r="B20252" t="s">
        <v>78974</v>
      </c>
      <c r="C20252" s="1" t="str">
        <f t="shared" si="2840"/>
        <v>21:0867</v>
      </c>
      <c r="D20252" s="1" t="str">
        <f t="shared" si="2841"/>
        <v>21:0240</v>
      </c>
      <c r="E20252" t="s">
        <v>78975</v>
      </c>
      <c r="F20252" t="s">
        <v>78976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11715</v>
      </c>
      <c r="N20252">
        <v>68</v>
      </c>
      <c r="O20252" t="s">
        <v>21</v>
      </c>
      <c r="P20252" t="s">
        <v>356</v>
      </c>
      <c r="Q20252" t="s">
        <v>2366</v>
      </c>
    </row>
    <row r="20253" spans="1:17" hidden="1" x14ac:dyDescent="0.25">
      <c r="A20253" t="s">
        <v>78977</v>
      </c>
      <c r="B20253" t="s">
        <v>78978</v>
      </c>
      <c r="C20253" s="1" t="str">
        <f t="shared" si="2840"/>
        <v>21:0867</v>
      </c>
      <c r="D20253" s="1" t="str">
        <f t="shared" si="2841"/>
        <v>21:0240</v>
      </c>
      <c r="E20253" t="s">
        <v>78979</v>
      </c>
      <c r="F20253" t="s">
        <v>78980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11720</v>
      </c>
      <c r="N20253">
        <v>69</v>
      </c>
      <c r="O20253" t="s">
        <v>21</v>
      </c>
      <c r="P20253" t="s">
        <v>356</v>
      </c>
      <c r="Q20253" t="s">
        <v>8961</v>
      </c>
    </row>
    <row r="20254" spans="1:17" hidden="1" x14ac:dyDescent="0.25">
      <c r="A20254" t="s">
        <v>78981</v>
      </c>
      <c r="B20254" t="s">
        <v>78982</v>
      </c>
      <c r="C20254" s="1" t="str">
        <f t="shared" si="2840"/>
        <v>21:0867</v>
      </c>
      <c r="D20254" s="1" t="str">
        <f t="shared" si="2841"/>
        <v>21:0240</v>
      </c>
      <c r="E20254" t="s">
        <v>78983</v>
      </c>
      <c r="F20254" t="s">
        <v>78984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11725</v>
      </c>
      <c r="N20254">
        <v>70</v>
      </c>
      <c r="O20254" t="s">
        <v>21</v>
      </c>
      <c r="P20254" t="s">
        <v>356</v>
      </c>
      <c r="Q20254" t="s">
        <v>2392</v>
      </c>
    </row>
    <row r="20255" spans="1:17" hidden="1" x14ac:dyDescent="0.25">
      <c r="A20255" t="s">
        <v>78985</v>
      </c>
      <c r="B20255" t="s">
        <v>78986</v>
      </c>
      <c r="C20255" s="1" t="str">
        <f t="shared" si="2840"/>
        <v>21:0867</v>
      </c>
      <c r="D20255" s="1" t="str">
        <f t="shared" si="2841"/>
        <v>21:0240</v>
      </c>
      <c r="E20255" t="s">
        <v>78987</v>
      </c>
      <c r="F20255" t="s">
        <v>78988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11730</v>
      </c>
      <c r="N20255">
        <v>71</v>
      </c>
      <c r="O20255" t="s">
        <v>21</v>
      </c>
      <c r="P20255" t="s">
        <v>356</v>
      </c>
      <c r="Q20255" t="s">
        <v>1528</v>
      </c>
    </row>
    <row r="20256" spans="1:17" hidden="1" x14ac:dyDescent="0.25">
      <c r="A20256" t="s">
        <v>78989</v>
      </c>
      <c r="B20256" t="s">
        <v>78990</v>
      </c>
      <c r="C20256" s="1" t="str">
        <f t="shared" si="2840"/>
        <v>21:0867</v>
      </c>
      <c r="D20256" s="1" t="str">
        <f t="shared" si="2841"/>
        <v>21:0240</v>
      </c>
      <c r="E20256" t="s">
        <v>78991</v>
      </c>
      <c r="F20256" t="s">
        <v>78992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12803</v>
      </c>
      <c r="N20256">
        <v>72</v>
      </c>
      <c r="O20256" t="s">
        <v>21</v>
      </c>
      <c r="P20256" t="s">
        <v>356</v>
      </c>
      <c r="Q20256" t="s">
        <v>8961</v>
      </c>
    </row>
    <row r="20257" spans="1:17" hidden="1" x14ac:dyDescent="0.25">
      <c r="A20257" t="s">
        <v>78993</v>
      </c>
      <c r="B20257" t="s">
        <v>78994</v>
      </c>
      <c r="C20257" s="1" t="str">
        <f t="shared" si="2840"/>
        <v>21:0867</v>
      </c>
      <c r="D20257" s="1" t="str">
        <f t="shared" si="2841"/>
        <v>21:0240</v>
      </c>
      <c r="E20257" t="s">
        <v>78995</v>
      </c>
      <c r="F20257" t="s">
        <v>78996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11680</v>
      </c>
      <c r="N20257">
        <v>73</v>
      </c>
      <c r="O20257" t="s">
        <v>21</v>
      </c>
      <c r="P20257" t="s">
        <v>356</v>
      </c>
      <c r="Q20257" t="s">
        <v>171</v>
      </c>
    </row>
    <row r="20258" spans="1:17" hidden="1" x14ac:dyDescent="0.25">
      <c r="A20258" t="s">
        <v>78997</v>
      </c>
      <c r="B20258" t="s">
        <v>78998</v>
      </c>
      <c r="C20258" s="1" t="str">
        <f t="shared" si="2840"/>
        <v>21:0867</v>
      </c>
      <c r="D20258" s="1" t="str">
        <f t="shared" si="2841"/>
        <v>21:0240</v>
      </c>
      <c r="E20258" t="s">
        <v>78995</v>
      </c>
      <c r="F20258" t="s">
        <v>78999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11684</v>
      </c>
      <c r="N20258">
        <v>74</v>
      </c>
      <c r="O20258" t="s">
        <v>21</v>
      </c>
      <c r="P20258" t="s">
        <v>356</v>
      </c>
      <c r="Q20258" t="s">
        <v>171</v>
      </c>
    </row>
    <row r="20259" spans="1:17" hidden="1" x14ac:dyDescent="0.25">
      <c r="A20259" t="s">
        <v>79000</v>
      </c>
      <c r="B20259" t="s">
        <v>79001</v>
      </c>
      <c r="C20259" s="1" t="str">
        <f t="shared" si="2840"/>
        <v>21:0867</v>
      </c>
      <c r="D20259" s="1" t="str">
        <f t="shared" si="2841"/>
        <v>21:0240</v>
      </c>
      <c r="E20259" t="s">
        <v>79002</v>
      </c>
      <c r="F20259" t="s">
        <v>79003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11641</v>
      </c>
      <c r="N20259">
        <v>75</v>
      </c>
      <c r="O20259" t="s">
        <v>21</v>
      </c>
      <c r="P20259" t="s">
        <v>356</v>
      </c>
      <c r="Q20259" t="s">
        <v>189</v>
      </c>
    </row>
    <row r="20260" spans="1:17" hidden="1" x14ac:dyDescent="0.25">
      <c r="A20260" t="s">
        <v>79004</v>
      </c>
      <c r="B20260" t="s">
        <v>79005</v>
      </c>
      <c r="C20260" s="1" t="str">
        <f t="shared" si="2840"/>
        <v>21:0867</v>
      </c>
      <c r="D20260" s="1" t="str">
        <f t="shared" si="2841"/>
        <v>21:0240</v>
      </c>
      <c r="E20260" t="s">
        <v>79006</v>
      </c>
      <c r="F20260" t="s">
        <v>79007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11646</v>
      </c>
      <c r="N20260">
        <v>76</v>
      </c>
      <c r="O20260" t="s">
        <v>21</v>
      </c>
      <c r="P20260" t="s">
        <v>356</v>
      </c>
      <c r="Q20260" t="s">
        <v>189</v>
      </c>
    </row>
    <row r="20261" spans="1:17" hidden="1" x14ac:dyDescent="0.25">
      <c r="A20261" t="s">
        <v>79008</v>
      </c>
      <c r="B20261" t="s">
        <v>79009</v>
      </c>
      <c r="C20261" s="1" t="str">
        <f t="shared" si="2840"/>
        <v>21:0867</v>
      </c>
      <c r="D20261" s="1" t="str">
        <f t="shared" si="2841"/>
        <v>21:0240</v>
      </c>
      <c r="E20261" t="s">
        <v>79010</v>
      </c>
      <c r="F20261" t="s">
        <v>79011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11651</v>
      </c>
      <c r="N20261">
        <v>77</v>
      </c>
      <c r="O20261" t="s">
        <v>21</v>
      </c>
      <c r="P20261" t="s">
        <v>356</v>
      </c>
      <c r="Q20261" t="s">
        <v>71</v>
      </c>
    </row>
    <row r="20262" spans="1:17" hidden="1" x14ac:dyDescent="0.25">
      <c r="A20262" t="s">
        <v>79012</v>
      </c>
      <c r="B20262" t="s">
        <v>79013</v>
      </c>
      <c r="C20262" s="1" t="str">
        <f t="shared" si="2840"/>
        <v>21:0867</v>
      </c>
      <c r="D20262" s="1" t="str">
        <f t="shared" si="2841"/>
        <v>21:0240</v>
      </c>
      <c r="E20262" t="s">
        <v>79014</v>
      </c>
      <c r="F20262" t="s">
        <v>79015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11660</v>
      </c>
      <c r="N20262">
        <v>78</v>
      </c>
      <c r="O20262" t="s">
        <v>21</v>
      </c>
      <c r="P20262" t="s">
        <v>583</v>
      </c>
      <c r="Q20262" t="s">
        <v>29</v>
      </c>
    </row>
    <row r="20263" spans="1:17" hidden="1" x14ac:dyDescent="0.25">
      <c r="A20263" t="s">
        <v>79016</v>
      </c>
      <c r="B20263" t="s">
        <v>79017</v>
      </c>
      <c r="C20263" s="1" t="str">
        <f t="shared" si="2840"/>
        <v>21:0867</v>
      </c>
      <c r="D20263" s="1" t="str">
        <f t="shared" si="2841"/>
        <v>21:0240</v>
      </c>
      <c r="E20263" t="s">
        <v>79018</v>
      </c>
      <c r="F20263" t="s">
        <v>79019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11665</v>
      </c>
      <c r="N20263">
        <v>79</v>
      </c>
      <c r="O20263" t="s">
        <v>21</v>
      </c>
      <c r="P20263" t="s">
        <v>22</v>
      </c>
      <c r="Q20263" t="s">
        <v>23</v>
      </c>
    </row>
    <row r="20264" spans="1:17" hidden="1" x14ac:dyDescent="0.25">
      <c r="A20264" t="s">
        <v>79020</v>
      </c>
      <c r="B20264" t="s">
        <v>79021</v>
      </c>
      <c r="C20264" s="1" t="str">
        <f t="shared" si="2840"/>
        <v>21:0867</v>
      </c>
      <c r="D20264" s="1" t="str">
        <f t="shared" si="2841"/>
        <v>21:0240</v>
      </c>
      <c r="E20264" t="s">
        <v>79022</v>
      </c>
      <c r="F20264" t="s">
        <v>79023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11670</v>
      </c>
      <c r="N20264">
        <v>80</v>
      </c>
      <c r="O20264" t="s">
        <v>21</v>
      </c>
      <c r="P20264" t="s">
        <v>22</v>
      </c>
      <c r="Q20264" t="s">
        <v>215</v>
      </c>
    </row>
    <row r="20265" spans="1:17" hidden="1" x14ac:dyDescent="0.25">
      <c r="A20265" t="s">
        <v>79024</v>
      </c>
      <c r="B20265" t="s">
        <v>79025</v>
      </c>
      <c r="C20265" s="1" t="str">
        <f t="shared" si="2840"/>
        <v>21:0867</v>
      </c>
      <c r="D20265" s="1" t="str">
        <f t="shared" si="2841"/>
        <v>21:0240</v>
      </c>
      <c r="E20265" t="s">
        <v>79026</v>
      </c>
      <c r="F20265" t="s">
        <v>79027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11675</v>
      </c>
      <c r="N20265">
        <v>81</v>
      </c>
      <c r="O20265" t="s">
        <v>21</v>
      </c>
      <c r="P20265" t="s">
        <v>356</v>
      </c>
      <c r="Q20265" t="s">
        <v>215</v>
      </c>
    </row>
    <row r="20266" spans="1:17" hidden="1" x14ac:dyDescent="0.25">
      <c r="A20266" t="s">
        <v>79028</v>
      </c>
      <c r="B20266" t="s">
        <v>79029</v>
      </c>
      <c r="C20266" s="1" t="str">
        <f t="shared" si="2840"/>
        <v>21:0867</v>
      </c>
      <c r="D20266" s="1" t="str">
        <f t="shared" si="2841"/>
        <v>21:0240</v>
      </c>
      <c r="E20266" t="s">
        <v>79030</v>
      </c>
      <c r="F20266" t="s">
        <v>79031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11689</v>
      </c>
      <c r="N20266">
        <v>82</v>
      </c>
      <c r="O20266" t="s">
        <v>21</v>
      </c>
      <c r="P20266" t="s">
        <v>22</v>
      </c>
      <c r="Q20266" t="s">
        <v>93</v>
      </c>
    </row>
    <row r="20267" spans="1:17" hidden="1" x14ac:dyDescent="0.25">
      <c r="A20267" t="s">
        <v>79032</v>
      </c>
      <c r="B20267" t="s">
        <v>79033</v>
      </c>
      <c r="C20267" s="1" t="str">
        <f t="shared" si="2840"/>
        <v>21:0867</v>
      </c>
      <c r="D20267" s="1" t="str">
        <f t="shared" si="2841"/>
        <v>21:0240</v>
      </c>
      <c r="E20267" t="s">
        <v>79034</v>
      </c>
      <c r="F20267" t="s">
        <v>79035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11694</v>
      </c>
      <c r="N20267">
        <v>83</v>
      </c>
      <c r="O20267" t="s">
        <v>21</v>
      </c>
      <c r="P20267" t="s">
        <v>356</v>
      </c>
      <c r="Q20267" t="s">
        <v>93</v>
      </c>
    </row>
    <row r="20268" spans="1:17" hidden="1" x14ac:dyDescent="0.25">
      <c r="A20268" t="s">
        <v>79036</v>
      </c>
      <c r="B20268" t="s">
        <v>79037</v>
      </c>
      <c r="C20268" s="1" t="str">
        <f t="shared" si="2840"/>
        <v>21:0867</v>
      </c>
      <c r="D20268" s="1" t="str">
        <f t="shared" si="2841"/>
        <v>21:0240</v>
      </c>
      <c r="E20268" t="s">
        <v>79038</v>
      </c>
      <c r="F20268" t="s">
        <v>79039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11700</v>
      </c>
      <c r="N20268">
        <v>84</v>
      </c>
      <c r="O20268" t="s">
        <v>21</v>
      </c>
      <c r="P20268" t="s">
        <v>356</v>
      </c>
      <c r="Q20268" t="s">
        <v>189</v>
      </c>
    </row>
    <row r="20269" spans="1:17" hidden="1" x14ac:dyDescent="0.25">
      <c r="A20269" t="s">
        <v>79040</v>
      </c>
      <c r="B20269" t="s">
        <v>79041</v>
      </c>
      <c r="C20269" s="1" t="str">
        <f t="shared" si="2840"/>
        <v>21:0867</v>
      </c>
      <c r="D20269" s="1" t="str">
        <f t="shared" si="2841"/>
        <v>21:0240</v>
      </c>
      <c r="E20269" t="s">
        <v>79042</v>
      </c>
      <c r="F20269" t="s">
        <v>79043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11710</v>
      </c>
      <c r="N20269">
        <v>85</v>
      </c>
      <c r="O20269" t="s">
        <v>21</v>
      </c>
      <c r="P20269" t="s">
        <v>583</v>
      </c>
      <c r="Q20269" t="s">
        <v>103</v>
      </c>
    </row>
    <row r="20270" spans="1:17" hidden="1" x14ac:dyDescent="0.25">
      <c r="A20270" t="s">
        <v>79044</v>
      </c>
      <c r="B20270" t="s">
        <v>79045</v>
      </c>
      <c r="C20270" s="1" t="str">
        <f t="shared" si="2840"/>
        <v>21:0867</v>
      </c>
      <c r="D20270" s="1" t="str">
        <f t="shared" si="2841"/>
        <v>21:0240</v>
      </c>
      <c r="E20270" t="s">
        <v>79046</v>
      </c>
      <c r="F20270" t="s">
        <v>79047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11715</v>
      </c>
      <c r="N20270">
        <v>86</v>
      </c>
      <c r="O20270" t="s">
        <v>21</v>
      </c>
      <c r="P20270" t="s">
        <v>22</v>
      </c>
      <c r="Q20270" t="s">
        <v>46</v>
      </c>
    </row>
    <row r="20271" spans="1:17" hidden="1" x14ac:dyDescent="0.25">
      <c r="A20271" t="s">
        <v>79048</v>
      </c>
      <c r="B20271" t="s">
        <v>79049</v>
      </c>
      <c r="C20271" s="1" t="str">
        <f t="shared" si="2840"/>
        <v>21:0867</v>
      </c>
      <c r="D20271" s="1" t="str">
        <f t="shared" si="2841"/>
        <v>21:0240</v>
      </c>
      <c r="E20271" t="s">
        <v>79050</v>
      </c>
      <c r="F20271" t="s">
        <v>79051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11720</v>
      </c>
      <c r="N20271">
        <v>87</v>
      </c>
      <c r="O20271" t="s">
        <v>21</v>
      </c>
      <c r="P20271" t="s">
        <v>356</v>
      </c>
      <c r="Q20271" t="s">
        <v>29</v>
      </c>
    </row>
    <row r="20272" spans="1:17" hidden="1" x14ac:dyDescent="0.25">
      <c r="A20272" t="s">
        <v>79052</v>
      </c>
      <c r="B20272" t="s">
        <v>79053</v>
      </c>
      <c r="C20272" s="1" t="str">
        <f t="shared" si="2840"/>
        <v>21:0867</v>
      </c>
      <c r="D20272" s="1" t="str">
        <f t="shared" si="2841"/>
        <v>21:0240</v>
      </c>
      <c r="E20272" t="s">
        <v>79054</v>
      </c>
      <c r="F20272" t="s">
        <v>79055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11725</v>
      </c>
      <c r="N20272">
        <v>88</v>
      </c>
      <c r="O20272" t="s">
        <v>21</v>
      </c>
      <c r="P20272" t="s">
        <v>356</v>
      </c>
      <c r="Q20272" t="s">
        <v>88</v>
      </c>
    </row>
    <row r="20273" spans="1:17" hidden="1" x14ac:dyDescent="0.25">
      <c r="A20273" t="s">
        <v>79056</v>
      </c>
      <c r="B20273" t="s">
        <v>79057</v>
      </c>
      <c r="C20273" s="1" t="str">
        <f t="shared" si="2840"/>
        <v>21:0867</v>
      </c>
      <c r="D20273" s="1" t="str">
        <f t="shared" si="2841"/>
        <v>21:0240</v>
      </c>
      <c r="E20273" t="s">
        <v>79058</v>
      </c>
      <c r="F20273" t="s">
        <v>79059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11730</v>
      </c>
      <c r="N20273">
        <v>89</v>
      </c>
      <c r="O20273" t="s">
        <v>21</v>
      </c>
      <c r="P20273" t="s">
        <v>356</v>
      </c>
      <c r="Q20273" t="s">
        <v>52</v>
      </c>
    </row>
    <row r="20274" spans="1:17" hidden="1" x14ac:dyDescent="0.25">
      <c r="A20274" t="s">
        <v>79060</v>
      </c>
      <c r="B20274" t="s">
        <v>79061</v>
      </c>
      <c r="C20274" s="1" t="str">
        <f t="shared" si="2840"/>
        <v>21:0867</v>
      </c>
      <c r="D20274" s="1" t="str">
        <f t="shared" si="2841"/>
        <v>21:0240</v>
      </c>
      <c r="E20274" t="s">
        <v>79062</v>
      </c>
      <c r="F20274" t="s">
        <v>79063</v>
      </c>
      <c r="H20274">
        <v>46.0917946</v>
      </c>
      <c r="I20274">
        <v>-66.545543499999994</v>
      </c>
      <c r="J20274" s="1" t="str">
        <f t="shared" ref="J20274:J20337" si="2842">HYPERLINK("http://geochem.nrcan.gc.ca/cdogs/content/kwd/kwd020018_e.htm",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11641</v>
      </c>
      <c r="N20274">
        <v>90</v>
      </c>
      <c r="O20274" t="s">
        <v>21</v>
      </c>
      <c r="P20274" t="s">
        <v>45</v>
      </c>
      <c r="Q20274" t="s">
        <v>2822</v>
      </c>
    </row>
    <row r="20275" spans="1:17" hidden="1" x14ac:dyDescent="0.25">
      <c r="A20275" t="s">
        <v>79064</v>
      </c>
      <c r="B20275" t="s">
        <v>79065</v>
      </c>
      <c r="C20275" s="1" t="str">
        <f t="shared" si="2840"/>
        <v>21:0867</v>
      </c>
      <c r="D20275" s="1" t="str">
        <f t="shared" si="2841"/>
        <v>21:0240</v>
      </c>
      <c r="E20275" t="s">
        <v>79066</v>
      </c>
      <c r="F20275" t="s">
        <v>79067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11646</v>
      </c>
      <c r="N20275">
        <v>91</v>
      </c>
      <c r="O20275" t="s">
        <v>21</v>
      </c>
      <c r="P20275" t="s">
        <v>45</v>
      </c>
      <c r="Q20275" t="s">
        <v>2822</v>
      </c>
    </row>
    <row r="20276" spans="1:17" hidden="1" x14ac:dyDescent="0.25">
      <c r="A20276" t="s">
        <v>79068</v>
      </c>
      <c r="B20276" t="s">
        <v>79069</v>
      </c>
      <c r="C20276" s="1" t="str">
        <f t="shared" si="2840"/>
        <v>21:0867</v>
      </c>
      <c r="D20276" s="1" t="str">
        <f t="shared" si="2841"/>
        <v>21:0240</v>
      </c>
      <c r="E20276" t="s">
        <v>79070</v>
      </c>
      <c r="F20276" t="s">
        <v>79071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11651</v>
      </c>
      <c r="N20276">
        <v>92</v>
      </c>
      <c r="O20276" t="s">
        <v>21</v>
      </c>
      <c r="P20276" t="s">
        <v>45</v>
      </c>
      <c r="Q20276" t="s">
        <v>52</v>
      </c>
    </row>
    <row r="20277" spans="1:17" hidden="1" x14ac:dyDescent="0.25">
      <c r="A20277" t="s">
        <v>79072</v>
      </c>
      <c r="B20277" t="s">
        <v>79073</v>
      </c>
      <c r="C20277" s="1" t="str">
        <f t="shared" si="2840"/>
        <v>21:0867</v>
      </c>
      <c r="D20277" s="1" t="str">
        <f t="shared" si="2841"/>
        <v>21:0240</v>
      </c>
      <c r="E20277" t="s">
        <v>79074</v>
      </c>
      <c r="F20277" t="s">
        <v>79075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11660</v>
      </c>
      <c r="N20277">
        <v>93</v>
      </c>
      <c r="O20277" t="s">
        <v>21</v>
      </c>
      <c r="P20277" t="s">
        <v>45</v>
      </c>
      <c r="Q20277" t="s">
        <v>138</v>
      </c>
    </row>
    <row r="20278" spans="1:17" hidden="1" x14ac:dyDescent="0.25">
      <c r="A20278" t="s">
        <v>79076</v>
      </c>
      <c r="B20278" t="s">
        <v>79077</v>
      </c>
      <c r="C20278" s="1" t="str">
        <f t="shared" si="2840"/>
        <v>21:0867</v>
      </c>
      <c r="D20278" s="1" t="str">
        <f t="shared" si="2841"/>
        <v>21:0240</v>
      </c>
      <c r="E20278" t="s">
        <v>79078</v>
      </c>
      <c r="F20278" t="s">
        <v>79079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11665</v>
      </c>
      <c r="N20278">
        <v>94</v>
      </c>
      <c r="O20278" t="s">
        <v>113</v>
      </c>
      <c r="P20278" t="s">
        <v>45</v>
      </c>
      <c r="Q20278" t="s">
        <v>398</v>
      </c>
    </row>
    <row r="20279" spans="1:17" hidden="1" x14ac:dyDescent="0.25">
      <c r="A20279" t="s">
        <v>79080</v>
      </c>
      <c r="B20279" t="s">
        <v>79081</v>
      </c>
      <c r="C20279" s="1" t="str">
        <f t="shared" si="2840"/>
        <v>21:0867</v>
      </c>
      <c r="D20279" s="1" t="str">
        <f t="shared" si="2841"/>
        <v>21:0240</v>
      </c>
      <c r="E20279" t="s">
        <v>79082</v>
      </c>
      <c r="F20279" t="s">
        <v>79083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11670</v>
      </c>
      <c r="N20279">
        <v>95</v>
      </c>
      <c r="O20279" t="s">
        <v>21</v>
      </c>
      <c r="P20279" t="s">
        <v>45</v>
      </c>
      <c r="Q20279" t="s">
        <v>365</v>
      </c>
    </row>
    <row r="20280" spans="1:17" hidden="1" x14ac:dyDescent="0.25">
      <c r="A20280" t="s">
        <v>79084</v>
      </c>
      <c r="B20280" t="s">
        <v>79085</v>
      </c>
      <c r="C20280" s="1" t="str">
        <f t="shared" si="2840"/>
        <v>21:0867</v>
      </c>
      <c r="D20280" s="1" t="str">
        <f t="shared" si="2841"/>
        <v>21:0240</v>
      </c>
      <c r="E20280" t="s">
        <v>79086</v>
      </c>
      <c r="F20280" t="s">
        <v>79087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11675</v>
      </c>
      <c r="N20280">
        <v>96</v>
      </c>
      <c r="O20280" t="s">
        <v>21</v>
      </c>
      <c r="P20280" t="s">
        <v>45</v>
      </c>
      <c r="Q20280" t="s">
        <v>93</v>
      </c>
    </row>
    <row r="20281" spans="1:17" hidden="1" x14ac:dyDescent="0.25">
      <c r="A20281" t="s">
        <v>79088</v>
      </c>
      <c r="B20281" t="s">
        <v>79089</v>
      </c>
      <c r="C20281" s="1" t="str">
        <f t="shared" si="2840"/>
        <v>21:0867</v>
      </c>
      <c r="D20281" s="1" t="str">
        <f t="shared" si="2841"/>
        <v>21:0240</v>
      </c>
      <c r="E20281" t="s">
        <v>79090</v>
      </c>
      <c r="F20281" t="s">
        <v>79091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HYPERLINK("http://geochem.nrcan.gc.ca/cdogs/content/kwd/kwd080007_e.htm", "Untreated Water")</f>
        <v>Untreated Water</v>
      </c>
      <c r="L20281">
        <v>6</v>
      </c>
      <c r="M20281" t="s">
        <v>11689</v>
      </c>
      <c r="N20281">
        <v>97</v>
      </c>
      <c r="O20281" t="s">
        <v>21</v>
      </c>
      <c r="P20281" t="s">
        <v>45</v>
      </c>
      <c r="Q20281" t="s">
        <v>215</v>
      </c>
    </row>
    <row r="20282" spans="1:17" hidden="1" x14ac:dyDescent="0.25">
      <c r="A20282" t="s">
        <v>79092</v>
      </c>
      <c r="B20282" t="s">
        <v>79093</v>
      </c>
      <c r="C20282" s="1" t="str">
        <f t="shared" si="2840"/>
        <v>21:0867</v>
      </c>
      <c r="D20282" s="1" t="str">
        <f t="shared" si="2841"/>
        <v>21:0240</v>
      </c>
      <c r="E20282" t="s">
        <v>79094</v>
      </c>
      <c r="F20282" t="s">
        <v>79095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11694</v>
      </c>
      <c r="N20282">
        <v>98</v>
      </c>
      <c r="O20282" t="s">
        <v>21</v>
      </c>
      <c r="P20282" t="s">
        <v>45</v>
      </c>
      <c r="Q20282" t="s">
        <v>198</v>
      </c>
    </row>
    <row r="20283" spans="1:17" hidden="1" x14ac:dyDescent="0.25">
      <c r="A20283" t="s">
        <v>79096</v>
      </c>
      <c r="B20283" t="s">
        <v>79097</v>
      </c>
      <c r="C20283" s="1" t="str">
        <f t="shared" si="2840"/>
        <v>21:0867</v>
      </c>
      <c r="D20283" s="1" t="str">
        <f t="shared" si="2841"/>
        <v>21:0240</v>
      </c>
      <c r="E20283" t="s">
        <v>79098</v>
      </c>
      <c r="F20283" t="s">
        <v>79099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11700</v>
      </c>
      <c r="N20283">
        <v>99</v>
      </c>
      <c r="O20283" t="s">
        <v>21</v>
      </c>
      <c r="P20283" t="s">
        <v>45</v>
      </c>
      <c r="Q20283" t="s">
        <v>198</v>
      </c>
    </row>
    <row r="20284" spans="1:17" hidden="1" x14ac:dyDescent="0.25">
      <c r="A20284" t="s">
        <v>79100</v>
      </c>
      <c r="B20284" t="s">
        <v>79101</v>
      </c>
      <c r="C20284" s="1" t="str">
        <f t="shared" si="2840"/>
        <v>21:0867</v>
      </c>
      <c r="D20284" s="1" t="str">
        <f t="shared" si="2841"/>
        <v>21:0240</v>
      </c>
      <c r="E20284" t="s">
        <v>79102</v>
      </c>
      <c r="F20284" t="s">
        <v>79103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11710</v>
      </c>
      <c r="N20284">
        <v>100</v>
      </c>
      <c r="O20284" t="s">
        <v>21</v>
      </c>
      <c r="P20284" t="s">
        <v>356</v>
      </c>
      <c r="Q20284" t="s">
        <v>149</v>
      </c>
    </row>
    <row r="20285" spans="1:17" hidden="1" x14ac:dyDescent="0.25">
      <c r="A20285" t="s">
        <v>79104</v>
      </c>
      <c r="B20285" t="s">
        <v>79105</v>
      </c>
      <c r="C20285" s="1" t="str">
        <f t="shared" si="2840"/>
        <v>21:0867</v>
      </c>
      <c r="D20285" s="1" t="str">
        <f t="shared" si="2841"/>
        <v>21:0240</v>
      </c>
      <c r="E20285" t="s">
        <v>79106</v>
      </c>
      <c r="F20285" t="s">
        <v>79107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11715</v>
      </c>
      <c r="N20285">
        <v>101</v>
      </c>
      <c r="O20285" t="s">
        <v>21</v>
      </c>
      <c r="P20285" t="s">
        <v>45</v>
      </c>
      <c r="Q20285" t="s">
        <v>103</v>
      </c>
    </row>
    <row r="20286" spans="1:17" hidden="1" x14ac:dyDescent="0.25">
      <c r="A20286" t="s">
        <v>79108</v>
      </c>
      <c r="B20286" t="s">
        <v>79109</v>
      </c>
      <c r="C20286" s="1" t="str">
        <f t="shared" si="2840"/>
        <v>21:0867</v>
      </c>
      <c r="D20286" s="1" t="str">
        <f t="shared" si="2841"/>
        <v>21:0240</v>
      </c>
      <c r="E20286" t="s">
        <v>79110</v>
      </c>
      <c r="F20286" t="s">
        <v>79111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11720</v>
      </c>
      <c r="N20286">
        <v>102</v>
      </c>
      <c r="O20286" t="s">
        <v>21</v>
      </c>
      <c r="P20286" t="s">
        <v>45</v>
      </c>
      <c r="Q20286" t="s">
        <v>93</v>
      </c>
    </row>
    <row r="20287" spans="1:17" hidden="1" x14ac:dyDescent="0.25">
      <c r="A20287" t="s">
        <v>79112</v>
      </c>
      <c r="B20287" t="s">
        <v>79113</v>
      </c>
      <c r="C20287" s="1" t="str">
        <f t="shared" si="2840"/>
        <v>21:0867</v>
      </c>
      <c r="D20287" s="1" t="str">
        <f t="shared" si="2841"/>
        <v>21:0240</v>
      </c>
      <c r="E20287" t="s">
        <v>79114</v>
      </c>
      <c r="F20287" t="s">
        <v>79115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11680</v>
      </c>
      <c r="N20287">
        <v>103</v>
      </c>
      <c r="O20287" t="s">
        <v>21</v>
      </c>
      <c r="P20287" t="s">
        <v>356</v>
      </c>
      <c r="Q20287" t="s">
        <v>46</v>
      </c>
    </row>
    <row r="20288" spans="1:17" hidden="1" x14ac:dyDescent="0.25">
      <c r="A20288" t="s">
        <v>79116</v>
      </c>
      <c r="B20288" t="s">
        <v>79117</v>
      </c>
      <c r="C20288" s="1" t="str">
        <f t="shared" si="2840"/>
        <v>21:0867</v>
      </c>
      <c r="D20288" s="1" t="str">
        <f t="shared" si="2841"/>
        <v>21:0240</v>
      </c>
      <c r="E20288" t="s">
        <v>79114</v>
      </c>
      <c r="F20288" t="s">
        <v>79118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11684</v>
      </c>
      <c r="N20288">
        <v>104</v>
      </c>
      <c r="O20288" t="s">
        <v>21</v>
      </c>
      <c r="P20288" t="s">
        <v>356</v>
      </c>
      <c r="Q20288" t="s">
        <v>46</v>
      </c>
    </row>
    <row r="20289" spans="1:17" hidden="1" x14ac:dyDescent="0.25">
      <c r="A20289" t="s">
        <v>79119</v>
      </c>
      <c r="B20289" t="s">
        <v>79120</v>
      </c>
      <c r="C20289" s="1" t="str">
        <f t="shared" si="2840"/>
        <v>21:0867</v>
      </c>
      <c r="D20289" s="1" t="str">
        <f t="shared" si="2841"/>
        <v>21:0240</v>
      </c>
      <c r="E20289" t="s">
        <v>79121</v>
      </c>
      <c r="F20289" t="s">
        <v>79122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11725</v>
      </c>
      <c r="N20289">
        <v>105</v>
      </c>
      <c r="O20289" t="s">
        <v>21</v>
      </c>
      <c r="P20289" t="s">
        <v>356</v>
      </c>
      <c r="Q20289" t="s">
        <v>71</v>
      </c>
    </row>
    <row r="20290" spans="1:17" hidden="1" x14ac:dyDescent="0.25">
      <c r="A20290" t="s">
        <v>79123</v>
      </c>
      <c r="B20290" t="s">
        <v>79124</v>
      </c>
      <c r="C20290" s="1" t="str">
        <f t="shared" si="2840"/>
        <v>21:0867</v>
      </c>
      <c r="D20290" s="1" t="str">
        <f t="shared" si="2841"/>
        <v>21:0240</v>
      </c>
      <c r="E20290" t="s">
        <v>79125</v>
      </c>
      <c r="F20290" t="s">
        <v>79126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11730</v>
      </c>
      <c r="N20290">
        <v>106</v>
      </c>
      <c r="O20290" t="s">
        <v>21</v>
      </c>
      <c r="P20290" t="s">
        <v>45</v>
      </c>
      <c r="Q20290" t="s">
        <v>52</v>
      </c>
    </row>
    <row r="20291" spans="1:17" hidden="1" x14ac:dyDescent="0.25">
      <c r="A20291" t="s">
        <v>79127</v>
      </c>
      <c r="B20291" t="s">
        <v>79128</v>
      </c>
      <c r="C20291" s="1" t="str">
        <f t="shared" si="2840"/>
        <v>21:0867</v>
      </c>
      <c r="D20291" s="1" t="str">
        <f t="shared" si="2841"/>
        <v>21:0240</v>
      </c>
      <c r="E20291" t="s">
        <v>79129</v>
      </c>
      <c r="F20291" t="s">
        <v>79130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12803</v>
      </c>
      <c r="N20291">
        <v>107</v>
      </c>
      <c r="O20291" t="s">
        <v>21</v>
      </c>
      <c r="P20291" t="s">
        <v>356</v>
      </c>
      <c r="Q20291" t="s">
        <v>35</v>
      </c>
    </row>
    <row r="20292" spans="1:17" hidden="1" x14ac:dyDescent="0.25">
      <c r="A20292" t="s">
        <v>79131</v>
      </c>
      <c r="B20292" t="s">
        <v>79132</v>
      </c>
      <c r="C20292" s="1" t="str">
        <f t="shared" si="2840"/>
        <v>21:0867</v>
      </c>
      <c r="D20292" s="1" t="str">
        <f t="shared" si="2841"/>
        <v>21:0240</v>
      </c>
      <c r="E20292" t="s">
        <v>79133</v>
      </c>
      <c r="F20292" t="s">
        <v>79134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11641</v>
      </c>
      <c r="N20292">
        <v>108</v>
      </c>
      <c r="O20292" t="s">
        <v>21</v>
      </c>
      <c r="P20292" t="s">
        <v>45</v>
      </c>
      <c r="Q20292" t="s">
        <v>143</v>
      </c>
    </row>
    <row r="20293" spans="1:17" hidden="1" x14ac:dyDescent="0.25">
      <c r="A20293" t="s">
        <v>79135</v>
      </c>
      <c r="B20293" t="s">
        <v>79136</v>
      </c>
      <c r="C20293" s="1" t="str">
        <f t="shared" si="2840"/>
        <v>21:0867</v>
      </c>
      <c r="D20293" s="1" t="str">
        <f t="shared" si="2841"/>
        <v>21:0240</v>
      </c>
      <c r="E20293" t="s">
        <v>79137</v>
      </c>
      <c r="F20293" t="s">
        <v>79138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11646</v>
      </c>
      <c r="N20293">
        <v>109</v>
      </c>
      <c r="O20293" t="s">
        <v>21</v>
      </c>
      <c r="P20293" t="s">
        <v>45</v>
      </c>
      <c r="Q20293" t="s">
        <v>215</v>
      </c>
    </row>
    <row r="20294" spans="1:17" hidden="1" x14ac:dyDescent="0.25">
      <c r="A20294" t="s">
        <v>79139</v>
      </c>
      <c r="B20294" t="s">
        <v>79140</v>
      </c>
      <c r="C20294" s="1" t="str">
        <f t="shared" si="2840"/>
        <v>21:0867</v>
      </c>
      <c r="D20294" s="1" t="str">
        <f t="shared" si="2841"/>
        <v>21:0240</v>
      </c>
      <c r="E20294" t="s">
        <v>79141</v>
      </c>
      <c r="F20294" t="s">
        <v>79142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11651</v>
      </c>
      <c r="N20294">
        <v>110</v>
      </c>
      <c r="O20294" t="s">
        <v>21</v>
      </c>
      <c r="P20294" t="s">
        <v>45</v>
      </c>
      <c r="Q20294" t="s">
        <v>215</v>
      </c>
    </row>
    <row r="20295" spans="1:17" hidden="1" x14ac:dyDescent="0.25">
      <c r="A20295" t="s">
        <v>79143</v>
      </c>
      <c r="B20295" t="s">
        <v>79144</v>
      </c>
      <c r="C20295" s="1" t="str">
        <f t="shared" si="2840"/>
        <v>21:0867</v>
      </c>
      <c r="D20295" s="1" t="str">
        <f t="shared" si="2841"/>
        <v>21:0240</v>
      </c>
      <c r="E20295" t="s">
        <v>79145</v>
      </c>
      <c r="F20295" t="s">
        <v>79146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11660</v>
      </c>
      <c r="N20295">
        <v>111</v>
      </c>
      <c r="O20295" t="s">
        <v>21</v>
      </c>
      <c r="P20295" t="s">
        <v>45</v>
      </c>
      <c r="Q20295" t="s">
        <v>149</v>
      </c>
    </row>
    <row r="20296" spans="1:17" hidden="1" x14ac:dyDescent="0.25">
      <c r="A20296" t="s">
        <v>79147</v>
      </c>
      <c r="B20296" t="s">
        <v>79148</v>
      </c>
      <c r="C20296" s="1" t="str">
        <f t="shared" si="2840"/>
        <v>21:0867</v>
      </c>
      <c r="D20296" s="1" t="str">
        <f t="shared" si="2841"/>
        <v>21:0240</v>
      </c>
      <c r="E20296" t="s">
        <v>79149</v>
      </c>
      <c r="F20296" t="s">
        <v>79150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11665</v>
      </c>
      <c r="N20296">
        <v>112</v>
      </c>
      <c r="O20296" t="s">
        <v>21</v>
      </c>
      <c r="P20296" t="s">
        <v>45</v>
      </c>
      <c r="Q20296" t="s">
        <v>59</v>
      </c>
    </row>
    <row r="20297" spans="1:17" hidden="1" x14ac:dyDescent="0.25">
      <c r="A20297" t="s">
        <v>79151</v>
      </c>
      <c r="B20297" t="s">
        <v>79152</v>
      </c>
      <c r="C20297" s="1" t="str">
        <f t="shared" si="2840"/>
        <v>21:0867</v>
      </c>
      <c r="D20297" s="1" t="str">
        <f t="shared" si="2841"/>
        <v>21:0240</v>
      </c>
      <c r="E20297" t="s">
        <v>79153</v>
      </c>
      <c r="F20297" t="s">
        <v>79154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11670</v>
      </c>
      <c r="N20297">
        <v>113</v>
      </c>
      <c r="O20297" t="s">
        <v>10120</v>
      </c>
      <c r="P20297" t="s">
        <v>356</v>
      </c>
      <c r="Q20297" t="s">
        <v>365</v>
      </c>
    </row>
    <row r="20298" spans="1:17" hidden="1" x14ac:dyDescent="0.25">
      <c r="A20298" t="s">
        <v>79155</v>
      </c>
      <c r="B20298" t="s">
        <v>79156</v>
      </c>
      <c r="C20298" s="1" t="str">
        <f t="shared" si="2840"/>
        <v>21:0867</v>
      </c>
      <c r="D20298" s="1" t="str">
        <f t="shared" si="2841"/>
        <v>21:0240</v>
      </c>
      <c r="E20298" t="s">
        <v>79157</v>
      </c>
      <c r="F20298" t="s">
        <v>79158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11675</v>
      </c>
      <c r="N20298">
        <v>114</v>
      </c>
      <c r="O20298" t="s">
        <v>21</v>
      </c>
      <c r="P20298" t="s">
        <v>356</v>
      </c>
      <c r="Q20298" t="s">
        <v>215</v>
      </c>
    </row>
    <row r="20299" spans="1:17" hidden="1" x14ac:dyDescent="0.25">
      <c r="A20299" t="s">
        <v>79159</v>
      </c>
      <c r="B20299" t="s">
        <v>79160</v>
      </c>
      <c r="C20299" s="1" t="str">
        <f t="shared" si="2840"/>
        <v>21:0867</v>
      </c>
      <c r="D20299" s="1" t="str">
        <f t="shared" si="2841"/>
        <v>21:0240</v>
      </c>
      <c r="E20299" t="s">
        <v>79161</v>
      </c>
      <c r="F20299" t="s">
        <v>79162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11689</v>
      </c>
      <c r="N20299">
        <v>115</v>
      </c>
      <c r="O20299" t="s">
        <v>21</v>
      </c>
      <c r="P20299" t="s">
        <v>356</v>
      </c>
      <c r="Q20299" t="s">
        <v>52</v>
      </c>
    </row>
    <row r="20300" spans="1:17" hidden="1" x14ac:dyDescent="0.25">
      <c r="A20300" t="s">
        <v>79163</v>
      </c>
      <c r="B20300" t="s">
        <v>79164</v>
      </c>
      <c r="C20300" s="1" t="str">
        <f t="shared" si="2840"/>
        <v>21:0867</v>
      </c>
      <c r="D20300" s="1" t="str">
        <f t="shared" si="2841"/>
        <v>21:0240</v>
      </c>
      <c r="E20300" t="s">
        <v>79165</v>
      </c>
      <c r="F20300" t="s">
        <v>79166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11694</v>
      </c>
      <c r="N20300">
        <v>116</v>
      </c>
      <c r="O20300" t="s">
        <v>21</v>
      </c>
      <c r="P20300" t="s">
        <v>356</v>
      </c>
      <c r="Q20300" t="s">
        <v>215</v>
      </c>
    </row>
    <row r="20301" spans="1:17" hidden="1" x14ac:dyDescent="0.25">
      <c r="A20301" t="s">
        <v>79167</v>
      </c>
      <c r="B20301" t="s">
        <v>79168</v>
      </c>
      <c r="C20301" s="1" t="str">
        <f t="shared" si="2840"/>
        <v>21:0867</v>
      </c>
      <c r="D20301" s="1" t="str">
        <f t="shared" si="2841"/>
        <v>21:0240</v>
      </c>
      <c r="E20301" t="s">
        <v>79169</v>
      </c>
      <c r="F20301" t="s">
        <v>79170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11700</v>
      </c>
      <c r="N20301">
        <v>117</v>
      </c>
      <c r="O20301" t="s">
        <v>21</v>
      </c>
      <c r="P20301" t="s">
        <v>356</v>
      </c>
      <c r="Q20301" t="s">
        <v>52</v>
      </c>
    </row>
    <row r="20302" spans="1:17" hidden="1" x14ac:dyDescent="0.25">
      <c r="A20302" t="s">
        <v>79171</v>
      </c>
      <c r="B20302" t="s">
        <v>79172</v>
      </c>
      <c r="C20302" s="1" t="str">
        <f t="shared" si="2840"/>
        <v>21:0867</v>
      </c>
      <c r="D20302" s="1" t="str">
        <f t="shared" si="2841"/>
        <v>21:0240</v>
      </c>
      <c r="E20302" t="s">
        <v>79173</v>
      </c>
      <c r="F20302" t="s">
        <v>79174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11710</v>
      </c>
      <c r="N20302">
        <v>118</v>
      </c>
      <c r="O20302" t="s">
        <v>21</v>
      </c>
      <c r="P20302" t="s">
        <v>356</v>
      </c>
      <c r="Q20302" t="s">
        <v>52</v>
      </c>
    </row>
    <row r="20303" spans="1:17" hidden="1" x14ac:dyDescent="0.25">
      <c r="A20303" t="s">
        <v>79175</v>
      </c>
      <c r="B20303" t="s">
        <v>79176</v>
      </c>
      <c r="C20303" s="1" t="str">
        <f t="shared" si="2840"/>
        <v>21:0867</v>
      </c>
      <c r="D20303" s="1" t="str">
        <f t="shared" si="2841"/>
        <v>21:0240</v>
      </c>
      <c r="E20303" t="s">
        <v>79177</v>
      </c>
      <c r="F20303" t="s">
        <v>79178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11715</v>
      </c>
      <c r="N20303">
        <v>119</v>
      </c>
      <c r="O20303" t="s">
        <v>21</v>
      </c>
      <c r="P20303" t="s">
        <v>45</v>
      </c>
      <c r="Q20303" t="s">
        <v>189</v>
      </c>
    </row>
    <row r="20304" spans="1:17" hidden="1" x14ac:dyDescent="0.25">
      <c r="A20304" t="s">
        <v>79179</v>
      </c>
      <c r="B20304" t="s">
        <v>79180</v>
      </c>
      <c r="C20304" s="1" t="str">
        <f t="shared" si="2840"/>
        <v>21:0867</v>
      </c>
      <c r="D20304" s="1" t="str">
        <f t="shared" si="2841"/>
        <v>21:0240</v>
      </c>
      <c r="E20304" t="s">
        <v>79181</v>
      </c>
      <c r="F20304" t="s">
        <v>79182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11720</v>
      </c>
      <c r="N20304">
        <v>120</v>
      </c>
      <c r="O20304" t="s">
        <v>21</v>
      </c>
      <c r="P20304" t="s">
        <v>45</v>
      </c>
      <c r="Q20304" t="s">
        <v>52</v>
      </c>
    </row>
    <row r="20305" spans="1:17" hidden="1" x14ac:dyDescent="0.25">
      <c r="A20305" t="s">
        <v>79183</v>
      </c>
      <c r="B20305" t="s">
        <v>79184</v>
      </c>
      <c r="C20305" s="1" t="str">
        <f t="shared" si="2840"/>
        <v>21:0867</v>
      </c>
      <c r="D20305" s="1" t="str">
        <f t="shared" si="2841"/>
        <v>21:0240</v>
      </c>
      <c r="E20305" t="s">
        <v>79185</v>
      </c>
      <c r="F20305" t="s">
        <v>79186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11680</v>
      </c>
      <c r="N20305">
        <v>121</v>
      </c>
      <c r="O20305" t="s">
        <v>21</v>
      </c>
      <c r="P20305" t="s">
        <v>45</v>
      </c>
      <c r="Q20305" t="s">
        <v>88</v>
      </c>
    </row>
    <row r="20306" spans="1:17" hidden="1" x14ac:dyDescent="0.25">
      <c r="A20306" t="s">
        <v>79187</v>
      </c>
      <c r="B20306" t="s">
        <v>79188</v>
      </c>
      <c r="C20306" s="1" t="str">
        <f t="shared" si="2840"/>
        <v>21:0867</v>
      </c>
      <c r="D20306" s="1" t="str">
        <f t="shared" si="2841"/>
        <v>21:0240</v>
      </c>
      <c r="E20306" t="s">
        <v>79185</v>
      </c>
      <c r="F20306" t="s">
        <v>79189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11684</v>
      </c>
      <c r="N20306">
        <v>122</v>
      </c>
      <c r="O20306" t="s">
        <v>21</v>
      </c>
      <c r="P20306" t="s">
        <v>45</v>
      </c>
      <c r="Q20306" t="s">
        <v>171</v>
      </c>
    </row>
    <row r="20307" spans="1:17" hidden="1" x14ac:dyDescent="0.25">
      <c r="A20307" t="s">
        <v>79190</v>
      </c>
      <c r="B20307" t="s">
        <v>79191</v>
      </c>
      <c r="C20307" s="1" t="str">
        <f t="shared" si="2840"/>
        <v>21:0867</v>
      </c>
      <c r="D20307" s="1" t="str">
        <f t="shared" si="2841"/>
        <v>21:0240</v>
      </c>
      <c r="E20307" t="s">
        <v>79192</v>
      </c>
      <c r="F20307" t="s">
        <v>79193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11725</v>
      </c>
      <c r="N20307">
        <v>123</v>
      </c>
      <c r="O20307" t="s">
        <v>21</v>
      </c>
      <c r="P20307" t="s">
        <v>45</v>
      </c>
      <c r="Q20307" t="s">
        <v>52</v>
      </c>
    </row>
    <row r="20308" spans="1:17" hidden="1" x14ac:dyDescent="0.25">
      <c r="A20308" t="s">
        <v>79194</v>
      </c>
      <c r="B20308" t="s">
        <v>79195</v>
      </c>
      <c r="C20308" s="1" t="str">
        <f t="shared" si="2840"/>
        <v>21:0867</v>
      </c>
      <c r="D20308" s="1" t="str">
        <f t="shared" si="2841"/>
        <v>21:0240</v>
      </c>
      <c r="E20308" t="s">
        <v>79196</v>
      </c>
      <c r="F20308" t="s">
        <v>79197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11730</v>
      </c>
      <c r="N20308">
        <v>124</v>
      </c>
      <c r="O20308" t="s">
        <v>21</v>
      </c>
      <c r="P20308" t="s">
        <v>356</v>
      </c>
      <c r="Q20308" t="s">
        <v>138</v>
      </c>
    </row>
    <row r="20309" spans="1:17" hidden="1" x14ac:dyDescent="0.25">
      <c r="A20309" t="s">
        <v>79198</v>
      </c>
      <c r="B20309" t="s">
        <v>79199</v>
      </c>
      <c r="C20309" s="1" t="str">
        <f t="shared" si="2840"/>
        <v>21:0867</v>
      </c>
      <c r="D20309" s="1" t="str">
        <f t="shared" si="2841"/>
        <v>21:0240</v>
      </c>
      <c r="E20309" t="s">
        <v>79200</v>
      </c>
      <c r="F20309" t="s">
        <v>79201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11641</v>
      </c>
      <c r="N20309">
        <v>125</v>
      </c>
      <c r="O20309" t="s">
        <v>21</v>
      </c>
      <c r="P20309" t="s">
        <v>45</v>
      </c>
      <c r="Q20309" t="s">
        <v>215</v>
      </c>
    </row>
    <row r="20310" spans="1:17" hidden="1" x14ac:dyDescent="0.25">
      <c r="A20310" t="s">
        <v>79202</v>
      </c>
      <c r="B20310" t="s">
        <v>79203</v>
      </c>
      <c r="C20310" s="1" t="str">
        <f t="shared" si="2840"/>
        <v>21:0867</v>
      </c>
      <c r="D20310" s="1" t="str">
        <f t="shared" si="2841"/>
        <v>21:0240</v>
      </c>
      <c r="E20310" t="s">
        <v>79204</v>
      </c>
      <c r="F20310" t="s">
        <v>79205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11646</v>
      </c>
      <c r="N20310">
        <v>126</v>
      </c>
      <c r="O20310" t="s">
        <v>21</v>
      </c>
      <c r="P20310" t="s">
        <v>356</v>
      </c>
      <c r="Q20310" t="s">
        <v>198</v>
      </c>
    </row>
    <row r="20311" spans="1:17" hidden="1" x14ac:dyDescent="0.25">
      <c r="A20311" t="s">
        <v>79206</v>
      </c>
      <c r="B20311" t="s">
        <v>79207</v>
      </c>
      <c r="C20311" s="1" t="str">
        <f t="shared" si="2840"/>
        <v>21:0867</v>
      </c>
      <c r="D20311" s="1" t="str">
        <f t="shared" si="2841"/>
        <v>21:0240</v>
      </c>
      <c r="E20311" t="s">
        <v>79208</v>
      </c>
      <c r="F20311" t="s">
        <v>79209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11651</v>
      </c>
      <c r="N20311">
        <v>127</v>
      </c>
      <c r="O20311" t="s">
        <v>21</v>
      </c>
      <c r="P20311" t="s">
        <v>45</v>
      </c>
      <c r="Q20311" t="s">
        <v>8961</v>
      </c>
    </row>
    <row r="20312" spans="1:17" hidden="1" x14ac:dyDescent="0.25">
      <c r="A20312" t="s">
        <v>79210</v>
      </c>
      <c r="B20312" t="s">
        <v>79211</v>
      </c>
      <c r="C20312" s="1" t="str">
        <f t="shared" si="2840"/>
        <v>21:0867</v>
      </c>
      <c r="D20312" s="1" t="str">
        <f t="shared" si="2841"/>
        <v>21:0240</v>
      </c>
      <c r="E20312" t="s">
        <v>79212</v>
      </c>
      <c r="F20312" t="s">
        <v>79213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11660</v>
      </c>
      <c r="N20312">
        <v>128</v>
      </c>
      <c r="O20312" t="s">
        <v>21</v>
      </c>
      <c r="P20312" t="s">
        <v>45</v>
      </c>
      <c r="Q20312" t="s">
        <v>2822</v>
      </c>
    </row>
    <row r="20313" spans="1:17" hidden="1" x14ac:dyDescent="0.25">
      <c r="A20313" t="s">
        <v>79214</v>
      </c>
      <c r="B20313" t="s">
        <v>79215</v>
      </c>
      <c r="C20313" s="1" t="str">
        <f t="shared" ref="C20313:C20376" si="2844">HYPERLINK("http://geochem.nrcan.gc.ca/cdogs/content/bdl/bdl210867_e.htm", "21:0867")</f>
        <v>21:0867</v>
      </c>
      <c r="D20313" s="1" t="str">
        <f t="shared" ref="D20313:D20376" si="2845">HYPERLINK("http://geochem.nrcan.gc.ca/cdogs/content/svy/svy210240_e.htm", "21:0240")</f>
        <v>21:0240</v>
      </c>
      <c r="E20313" t="s">
        <v>79216</v>
      </c>
      <c r="F20313" t="s">
        <v>79217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11665</v>
      </c>
      <c r="N20313">
        <v>129</v>
      </c>
      <c r="O20313" t="s">
        <v>21</v>
      </c>
      <c r="P20313" t="s">
        <v>45</v>
      </c>
      <c r="Q20313" t="s">
        <v>52</v>
      </c>
    </row>
    <row r="20314" spans="1:17" hidden="1" x14ac:dyDescent="0.25">
      <c r="A20314" t="s">
        <v>79218</v>
      </c>
      <c r="B20314" t="s">
        <v>79219</v>
      </c>
      <c r="C20314" s="1" t="str">
        <f t="shared" si="2844"/>
        <v>21:0867</v>
      </c>
      <c r="D20314" s="1" t="str">
        <f t="shared" si="2845"/>
        <v>21:0240</v>
      </c>
      <c r="E20314" t="s">
        <v>79220</v>
      </c>
      <c r="F20314" t="s">
        <v>79221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11670</v>
      </c>
      <c r="N20314">
        <v>130</v>
      </c>
      <c r="O20314" t="s">
        <v>21</v>
      </c>
      <c r="P20314" t="s">
        <v>356</v>
      </c>
      <c r="Q20314" t="s">
        <v>189</v>
      </c>
    </row>
    <row r="20315" spans="1:17" hidden="1" x14ac:dyDescent="0.25">
      <c r="A20315" t="s">
        <v>79222</v>
      </c>
      <c r="B20315" t="s">
        <v>79223</v>
      </c>
      <c r="C20315" s="1" t="str">
        <f t="shared" si="2844"/>
        <v>21:0867</v>
      </c>
      <c r="D20315" s="1" t="str">
        <f t="shared" si="2845"/>
        <v>21:0240</v>
      </c>
      <c r="E20315" t="s">
        <v>79224</v>
      </c>
      <c r="F20315" t="s">
        <v>79225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11675</v>
      </c>
      <c r="N20315">
        <v>131</v>
      </c>
      <c r="O20315" t="s">
        <v>21</v>
      </c>
      <c r="P20315" t="s">
        <v>45</v>
      </c>
      <c r="Q20315" t="s">
        <v>143</v>
      </c>
    </row>
    <row r="20316" spans="1:17" hidden="1" x14ac:dyDescent="0.25">
      <c r="A20316" t="s">
        <v>79226</v>
      </c>
      <c r="B20316" t="s">
        <v>79227</v>
      </c>
      <c r="C20316" s="1" t="str">
        <f t="shared" si="2844"/>
        <v>21:0867</v>
      </c>
      <c r="D20316" s="1" t="str">
        <f t="shared" si="2845"/>
        <v>21:0240</v>
      </c>
      <c r="E20316" t="s">
        <v>79228</v>
      </c>
      <c r="F20316" t="s">
        <v>79229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11641</v>
      </c>
      <c r="N20316">
        <v>132</v>
      </c>
      <c r="O20316" t="s">
        <v>21</v>
      </c>
      <c r="P20316" t="s">
        <v>356</v>
      </c>
      <c r="Q20316" t="s">
        <v>93</v>
      </c>
    </row>
    <row r="20317" spans="1:17" hidden="1" x14ac:dyDescent="0.25">
      <c r="A20317" t="s">
        <v>79230</v>
      </c>
      <c r="B20317" t="s">
        <v>79231</v>
      </c>
      <c r="C20317" s="1" t="str">
        <f t="shared" si="2844"/>
        <v>21:0867</v>
      </c>
      <c r="D20317" s="1" t="str">
        <f t="shared" si="2845"/>
        <v>21:0240</v>
      </c>
      <c r="E20317" t="s">
        <v>79232</v>
      </c>
      <c r="F20317" t="s">
        <v>79233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11646</v>
      </c>
      <c r="N20317">
        <v>133</v>
      </c>
      <c r="O20317" t="s">
        <v>21</v>
      </c>
      <c r="P20317" t="s">
        <v>583</v>
      </c>
      <c r="Q20317" t="s">
        <v>198</v>
      </c>
    </row>
    <row r="20318" spans="1:17" hidden="1" x14ac:dyDescent="0.25">
      <c r="A20318" t="s">
        <v>79234</v>
      </c>
      <c r="B20318" t="s">
        <v>79235</v>
      </c>
      <c r="C20318" s="1" t="str">
        <f t="shared" si="2844"/>
        <v>21:0867</v>
      </c>
      <c r="D20318" s="1" t="str">
        <f t="shared" si="2845"/>
        <v>21:0240</v>
      </c>
      <c r="E20318" t="s">
        <v>79236</v>
      </c>
      <c r="F20318" t="s">
        <v>79237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11680</v>
      </c>
      <c r="N20318">
        <v>134</v>
      </c>
      <c r="O20318" t="s">
        <v>21</v>
      </c>
      <c r="P20318" t="s">
        <v>356</v>
      </c>
      <c r="Q20318" t="s">
        <v>59</v>
      </c>
    </row>
    <row r="20319" spans="1:17" hidden="1" x14ac:dyDescent="0.25">
      <c r="A20319" t="s">
        <v>79238</v>
      </c>
      <c r="B20319" t="s">
        <v>79239</v>
      </c>
      <c r="C20319" s="1" t="str">
        <f t="shared" si="2844"/>
        <v>21:0867</v>
      </c>
      <c r="D20319" s="1" t="str">
        <f t="shared" si="2845"/>
        <v>21:0240</v>
      </c>
      <c r="E20319" t="s">
        <v>79236</v>
      </c>
      <c r="F20319" t="s">
        <v>79240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11684</v>
      </c>
      <c r="N20319">
        <v>135</v>
      </c>
      <c r="O20319" t="s">
        <v>21</v>
      </c>
      <c r="P20319" t="s">
        <v>356</v>
      </c>
      <c r="Q20319" t="s">
        <v>59</v>
      </c>
    </row>
    <row r="20320" spans="1:17" hidden="1" x14ac:dyDescent="0.25">
      <c r="A20320" t="s">
        <v>79241</v>
      </c>
      <c r="B20320" t="s">
        <v>79242</v>
      </c>
      <c r="C20320" s="1" t="str">
        <f t="shared" si="2844"/>
        <v>21:0867</v>
      </c>
      <c r="D20320" s="1" t="str">
        <f t="shared" si="2845"/>
        <v>21:0240</v>
      </c>
      <c r="E20320" t="s">
        <v>79243</v>
      </c>
      <c r="F20320" t="s">
        <v>79244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11651</v>
      </c>
      <c r="N20320">
        <v>136</v>
      </c>
      <c r="O20320" t="s">
        <v>21</v>
      </c>
      <c r="P20320" t="s">
        <v>356</v>
      </c>
      <c r="Q20320" t="s">
        <v>171</v>
      </c>
    </row>
    <row r="20321" spans="1:17" hidden="1" x14ac:dyDescent="0.25">
      <c r="A20321" t="s">
        <v>79245</v>
      </c>
      <c r="B20321" t="s">
        <v>79246</v>
      </c>
      <c r="C20321" s="1" t="str">
        <f t="shared" si="2844"/>
        <v>21:0867</v>
      </c>
      <c r="D20321" s="1" t="str">
        <f t="shared" si="2845"/>
        <v>21:0240</v>
      </c>
      <c r="E20321" t="s">
        <v>79247</v>
      </c>
      <c r="F20321" t="s">
        <v>79248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11660</v>
      </c>
      <c r="N20321">
        <v>137</v>
      </c>
      <c r="O20321" t="s">
        <v>21</v>
      </c>
      <c r="P20321" t="s">
        <v>356</v>
      </c>
      <c r="Q20321" t="s">
        <v>88</v>
      </c>
    </row>
    <row r="20322" spans="1:17" hidden="1" x14ac:dyDescent="0.25">
      <c r="A20322" t="s">
        <v>79249</v>
      </c>
      <c r="B20322" t="s">
        <v>79250</v>
      </c>
      <c r="C20322" s="1" t="str">
        <f t="shared" si="2844"/>
        <v>21:0867</v>
      </c>
      <c r="D20322" s="1" t="str">
        <f t="shared" si="2845"/>
        <v>21:0240</v>
      </c>
      <c r="E20322" t="s">
        <v>79251</v>
      </c>
      <c r="F20322" t="s">
        <v>79252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11665</v>
      </c>
      <c r="N20322">
        <v>138</v>
      </c>
      <c r="O20322" t="s">
        <v>21</v>
      </c>
      <c r="P20322" t="s">
        <v>2212</v>
      </c>
      <c r="Q20322" t="s">
        <v>46</v>
      </c>
    </row>
    <row r="20323" spans="1:17" hidden="1" x14ac:dyDescent="0.25">
      <c r="A20323" t="s">
        <v>79253</v>
      </c>
      <c r="B20323" t="s">
        <v>79254</v>
      </c>
      <c r="C20323" s="1" t="str">
        <f t="shared" si="2844"/>
        <v>21:0867</v>
      </c>
      <c r="D20323" s="1" t="str">
        <f t="shared" si="2845"/>
        <v>21:0240</v>
      </c>
      <c r="E20323" t="s">
        <v>79255</v>
      </c>
      <c r="F20323" t="s">
        <v>79256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11670</v>
      </c>
      <c r="N20323">
        <v>139</v>
      </c>
      <c r="O20323" t="s">
        <v>21</v>
      </c>
      <c r="P20323" t="s">
        <v>356</v>
      </c>
      <c r="Q20323" t="s">
        <v>88</v>
      </c>
    </row>
    <row r="20324" spans="1:17" hidden="1" x14ac:dyDescent="0.25">
      <c r="A20324" t="s">
        <v>79257</v>
      </c>
      <c r="B20324" t="s">
        <v>79258</v>
      </c>
      <c r="C20324" s="1" t="str">
        <f t="shared" si="2844"/>
        <v>21:0867</v>
      </c>
      <c r="D20324" s="1" t="str">
        <f t="shared" si="2845"/>
        <v>21:0240</v>
      </c>
      <c r="E20324" t="s">
        <v>79259</v>
      </c>
      <c r="F20324" t="s">
        <v>79260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11675</v>
      </c>
      <c r="N20324">
        <v>140</v>
      </c>
      <c r="O20324" t="s">
        <v>21</v>
      </c>
      <c r="P20324" t="s">
        <v>22</v>
      </c>
      <c r="Q20324" t="s">
        <v>103</v>
      </c>
    </row>
    <row r="20325" spans="1:17" hidden="1" x14ac:dyDescent="0.25">
      <c r="A20325" t="s">
        <v>79261</v>
      </c>
      <c r="B20325" t="s">
        <v>79262</v>
      </c>
      <c r="C20325" s="1" t="str">
        <f t="shared" si="2844"/>
        <v>21:0867</v>
      </c>
      <c r="D20325" s="1" t="str">
        <f t="shared" si="2845"/>
        <v>21:0240</v>
      </c>
      <c r="E20325" t="s">
        <v>79263</v>
      </c>
      <c r="F20325" t="s">
        <v>79264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11689</v>
      </c>
      <c r="N20325">
        <v>141</v>
      </c>
      <c r="O20325" t="s">
        <v>21</v>
      </c>
      <c r="P20325" t="s">
        <v>356</v>
      </c>
      <c r="Q20325" t="s">
        <v>71</v>
      </c>
    </row>
    <row r="20326" spans="1:17" hidden="1" x14ac:dyDescent="0.25">
      <c r="A20326" t="s">
        <v>79265</v>
      </c>
      <c r="B20326" t="s">
        <v>79266</v>
      </c>
      <c r="C20326" s="1" t="str">
        <f t="shared" si="2844"/>
        <v>21:0867</v>
      </c>
      <c r="D20326" s="1" t="str">
        <f t="shared" si="2845"/>
        <v>21:0240</v>
      </c>
      <c r="E20326" t="s">
        <v>79267</v>
      </c>
      <c r="F20326" t="s">
        <v>79268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11694</v>
      </c>
      <c r="N20326">
        <v>142</v>
      </c>
      <c r="O20326" t="s">
        <v>21</v>
      </c>
      <c r="P20326" t="s">
        <v>22</v>
      </c>
      <c r="Q20326" t="s">
        <v>103</v>
      </c>
    </row>
    <row r="20327" spans="1:17" hidden="1" x14ac:dyDescent="0.25">
      <c r="A20327" t="s">
        <v>79269</v>
      </c>
      <c r="B20327" t="s">
        <v>79270</v>
      </c>
      <c r="C20327" s="1" t="str">
        <f t="shared" si="2844"/>
        <v>21:0867</v>
      </c>
      <c r="D20327" s="1" t="str">
        <f t="shared" si="2845"/>
        <v>21:0240</v>
      </c>
      <c r="E20327" t="s">
        <v>79271</v>
      </c>
      <c r="F20327" t="s">
        <v>79272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11700</v>
      </c>
      <c r="N20327">
        <v>143</v>
      </c>
      <c r="O20327" t="s">
        <v>21</v>
      </c>
      <c r="P20327" t="s">
        <v>356</v>
      </c>
      <c r="Q20327" t="s">
        <v>198</v>
      </c>
    </row>
    <row r="20328" spans="1:17" hidden="1" x14ac:dyDescent="0.25">
      <c r="A20328" t="s">
        <v>79273</v>
      </c>
      <c r="B20328" t="s">
        <v>79274</v>
      </c>
      <c r="C20328" s="1" t="str">
        <f t="shared" si="2844"/>
        <v>21:0867</v>
      </c>
      <c r="D20328" s="1" t="str">
        <f t="shared" si="2845"/>
        <v>21:0240</v>
      </c>
      <c r="E20328" t="s">
        <v>79275</v>
      </c>
      <c r="F20328" t="s">
        <v>79276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11710</v>
      </c>
      <c r="N20328">
        <v>144</v>
      </c>
      <c r="O20328" t="s">
        <v>21</v>
      </c>
      <c r="P20328" t="s">
        <v>356</v>
      </c>
      <c r="Q20328" t="s">
        <v>171</v>
      </c>
    </row>
    <row r="20329" spans="1:17" hidden="1" x14ac:dyDescent="0.25">
      <c r="A20329" t="s">
        <v>79277</v>
      </c>
      <c r="B20329" t="s">
        <v>79278</v>
      </c>
      <c r="C20329" s="1" t="str">
        <f t="shared" si="2844"/>
        <v>21:0867</v>
      </c>
      <c r="D20329" s="1" t="str">
        <f t="shared" si="2845"/>
        <v>21:0240</v>
      </c>
      <c r="E20329" t="s">
        <v>79279</v>
      </c>
      <c r="F20329" t="s">
        <v>79280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11715</v>
      </c>
      <c r="N20329">
        <v>145</v>
      </c>
      <c r="O20329" t="s">
        <v>21</v>
      </c>
      <c r="P20329" t="s">
        <v>356</v>
      </c>
      <c r="Q20329" t="s">
        <v>215</v>
      </c>
    </row>
    <row r="20330" spans="1:17" hidden="1" x14ac:dyDescent="0.25">
      <c r="A20330" t="s">
        <v>79281</v>
      </c>
      <c r="B20330" t="s">
        <v>79282</v>
      </c>
      <c r="C20330" s="1" t="str">
        <f t="shared" si="2844"/>
        <v>21:0867</v>
      </c>
      <c r="D20330" s="1" t="str">
        <f t="shared" si="2845"/>
        <v>21:0240</v>
      </c>
      <c r="E20330" t="s">
        <v>79283</v>
      </c>
      <c r="F20330" t="s">
        <v>79284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11720</v>
      </c>
      <c r="N20330">
        <v>146</v>
      </c>
      <c r="O20330" t="s">
        <v>21</v>
      </c>
      <c r="P20330" t="s">
        <v>356</v>
      </c>
      <c r="Q20330" t="s">
        <v>138</v>
      </c>
    </row>
    <row r="20331" spans="1:17" hidden="1" x14ac:dyDescent="0.25">
      <c r="A20331" t="s">
        <v>79285</v>
      </c>
      <c r="B20331" t="s">
        <v>79286</v>
      </c>
      <c r="C20331" s="1" t="str">
        <f t="shared" si="2844"/>
        <v>21:0867</v>
      </c>
      <c r="D20331" s="1" t="str">
        <f t="shared" si="2845"/>
        <v>21:0240</v>
      </c>
      <c r="E20331" t="s">
        <v>79287</v>
      </c>
      <c r="F20331" t="s">
        <v>79288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11725</v>
      </c>
      <c r="N20331">
        <v>147</v>
      </c>
      <c r="O20331" t="s">
        <v>21</v>
      </c>
      <c r="P20331" t="s">
        <v>356</v>
      </c>
      <c r="Q20331" t="s">
        <v>189</v>
      </c>
    </row>
    <row r="20332" spans="1:17" hidden="1" x14ac:dyDescent="0.25">
      <c r="A20332" t="s">
        <v>79289</v>
      </c>
      <c r="B20332" t="s">
        <v>79290</v>
      </c>
      <c r="C20332" s="1" t="str">
        <f t="shared" si="2844"/>
        <v>21:0867</v>
      </c>
      <c r="D20332" s="1" t="str">
        <f t="shared" si="2845"/>
        <v>21:0240</v>
      </c>
      <c r="E20332" t="s">
        <v>79291</v>
      </c>
      <c r="F20332" t="s">
        <v>79292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11641</v>
      </c>
      <c r="N20332">
        <v>148</v>
      </c>
      <c r="O20332" t="s">
        <v>21</v>
      </c>
      <c r="P20332" t="s">
        <v>356</v>
      </c>
      <c r="Q20332" t="s">
        <v>149</v>
      </c>
    </row>
    <row r="20333" spans="1:17" hidden="1" x14ac:dyDescent="0.25">
      <c r="A20333" t="s">
        <v>79293</v>
      </c>
      <c r="B20333" t="s">
        <v>79294</v>
      </c>
      <c r="C20333" s="1" t="str">
        <f t="shared" si="2844"/>
        <v>21:0867</v>
      </c>
      <c r="D20333" s="1" t="str">
        <f t="shared" si="2845"/>
        <v>21:0240</v>
      </c>
      <c r="E20333" t="s">
        <v>79295</v>
      </c>
      <c r="F20333" t="s">
        <v>79296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11646</v>
      </c>
      <c r="N20333">
        <v>149</v>
      </c>
      <c r="O20333" t="s">
        <v>21</v>
      </c>
      <c r="P20333" t="s">
        <v>356</v>
      </c>
      <c r="Q20333" t="s">
        <v>1528</v>
      </c>
    </row>
    <row r="20334" spans="1:17" hidden="1" x14ac:dyDescent="0.25">
      <c r="A20334" t="s">
        <v>79297</v>
      </c>
      <c r="B20334" t="s">
        <v>79298</v>
      </c>
      <c r="C20334" s="1" t="str">
        <f t="shared" si="2844"/>
        <v>21:0867</v>
      </c>
      <c r="D20334" s="1" t="str">
        <f t="shared" si="2845"/>
        <v>21:0240</v>
      </c>
      <c r="E20334" t="s">
        <v>79299</v>
      </c>
      <c r="F20334" t="s">
        <v>79300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11651</v>
      </c>
      <c r="N20334">
        <v>150</v>
      </c>
      <c r="O20334" t="s">
        <v>21</v>
      </c>
      <c r="P20334" t="s">
        <v>356</v>
      </c>
      <c r="Q20334" t="s">
        <v>16988</v>
      </c>
    </row>
    <row r="20335" spans="1:17" hidden="1" x14ac:dyDescent="0.25">
      <c r="A20335" t="s">
        <v>79301</v>
      </c>
      <c r="B20335" t="s">
        <v>79302</v>
      </c>
      <c r="C20335" s="1" t="str">
        <f t="shared" si="2844"/>
        <v>21:0867</v>
      </c>
      <c r="D20335" s="1" t="str">
        <f t="shared" si="2845"/>
        <v>21:0240</v>
      </c>
      <c r="E20335" t="s">
        <v>79303</v>
      </c>
      <c r="F20335" t="s">
        <v>79304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11680</v>
      </c>
      <c r="N20335">
        <v>151</v>
      </c>
      <c r="O20335" t="s">
        <v>21</v>
      </c>
      <c r="P20335" t="s">
        <v>22</v>
      </c>
      <c r="Q20335" t="s">
        <v>198</v>
      </c>
    </row>
    <row r="20336" spans="1:17" hidden="1" x14ac:dyDescent="0.25">
      <c r="A20336" t="s">
        <v>79305</v>
      </c>
      <c r="B20336" t="s">
        <v>79306</v>
      </c>
      <c r="C20336" s="1" t="str">
        <f t="shared" si="2844"/>
        <v>21:0867</v>
      </c>
      <c r="D20336" s="1" t="str">
        <f t="shared" si="2845"/>
        <v>21:0240</v>
      </c>
      <c r="E20336" t="s">
        <v>79303</v>
      </c>
      <c r="F20336" t="s">
        <v>79307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11684</v>
      </c>
      <c r="N20336">
        <v>152</v>
      </c>
      <c r="O20336" t="s">
        <v>21</v>
      </c>
      <c r="P20336" t="s">
        <v>22</v>
      </c>
      <c r="Q20336" t="s">
        <v>46</v>
      </c>
    </row>
    <row r="20337" spans="1:17" hidden="1" x14ac:dyDescent="0.25">
      <c r="A20337" t="s">
        <v>79308</v>
      </c>
      <c r="B20337" t="s">
        <v>79309</v>
      </c>
      <c r="C20337" s="1" t="str">
        <f t="shared" si="2844"/>
        <v>21:0867</v>
      </c>
      <c r="D20337" s="1" t="str">
        <f t="shared" si="2845"/>
        <v>21:0240</v>
      </c>
      <c r="E20337" t="s">
        <v>79310</v>
      </c>
      <c r="F20337" t="s">
        <v>79311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11660</v>
      </c>
      <c r="N20337">
        <v>153</v>
      </c>
      <c r="O20337" t="s">
        <v>21</v>
      </c>
      <c r="P20337" t="s">
        <v>356</v>
      </c>
      <c r="Q20337" t="s">
        <v>189</v>
      </c>
    </row>
    <row r="20338" spans="1:17" hidden="1" x14ac:dyDescent="0.25">
      <c r="A20338" t="s">
        <v>79312</v>
      </c>
      <c r="B20338" t="s">
        <v>79313</v>
      </c>
      <c r="C20338" s="1" t="str">
        <f t="shared" si="2844"/>
        <v>21:0867</v>
      </c>
      <c r="D20338" s="1" t="str">
        <f t="shared" si="2845"/>
        <v>21:0240</v>
      </c>
      <c r="E20338" t="s">
        <v>79314</v>
      </c>
      <c r="F20338" t="s">
        <v>79315</v>
      </c>
      <c r="H20338">
        <v>46.220459699999999</v>
      </c>
      <c r="I20338">
        <v>-66.522951800000001</v>
      </c>
      <c r="J20338" s="1" t="str">
        <f t="shared" ref="J20338:J20401" si="2846">HYPERLINK("http://geochem.nrcan.gc.ca/cdogs/content/kwd/kwd020018_e.htm",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11665</v>
      </c>
      <c r="N20338">
        <v>154</v>
      </c>
      <c r="O20338" t="s">
        <v>21</v>
      </c>
      <c r="P20338" t="s">
        <v>356</v>
      </c>
      <c r="Q20338" t="s">
        <v>93</v>
      </c>
    </row>
    <row r="20339" spans="1:17" hidden="1" x14ac:dyDescent="0.25">
      <c r="A20339" t="s">
        <v>79316</v>
      </c>
      <c r="B20339" t="s">
        <v>79317</v>
      </c>
      <c r="C20339" s="1" t="str">
        <f t="shared" si="2844"/>
        <v>21:0867</v>
      </c>
      <c r="D20339" s="1" t="str">
        <f t="shared" si="2845"/>
        <v>21:0240</v>
      </c>
      <c r="E20339" t="s">
        <v>79318</v>
      </c>
      <c r="F20339" t="s">
        <v>79319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11670</v>
      </c>
      <c r="N20339">
        <v>155</v>
      </c>
      <c r="O20339" t="s">
        <v>21</v>
      </c>
      <c r="P20339" t="s">
        <v>45</v>
      </c>
      <c r="Q20339" t="s">
        <v>46</v>
      </c>
    </row>
    <row r="20340" spans="1:17" hidden="1" x14ac:dyDescent="0.25">
      <c r="A20340" t="s">
        <v>79320</v>
      </c>
      <c r="B20340" t="s">
        <v>79321</v>
      </c>
      <c r="C20340" s="1" t="str">
        <f t="shared" si="2844"/>
        <v>21:0867</v>
      </c>
      <c r="D20340" s="1" t="str">
        <f t="shared" si="2845"/>
        <v>21:0240</v>
      </c>
      <c r="E20340" t="s">
        <v>79322</v>
      </c>
      <c r="F20340" t="s">
        <v>79323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11675</v>
      </c>
      <c r="N20340">
        <v>156</v>
      </c>
      <c r="O20340" t="s">
        <v>21</v>
      </c>
      <c r="P20340" t="s">
        <v>356</v>
      </c>
      <c r="Q20340" t="s">
        <v>46</v>
      </c>
    </row>
    <row r="20341" spans="1:17" hidden="1" x14ac:dyDescent="0.25">
      <c r="A20341" t="s">
        <v>79324</v>
      </c>
      <c r="B20341" t="s">
        <v>79325</v>
      </c>
      <c r="C20341" s="1" t="str">
        <f t="shared" si="2844"/>
        <v>21:0867</v>
      </c>
      <c r="D20341" s="1" t="str">
        <f t="shared" si="2845"/>
        <v>21:0240</v>
      </c>
      <c r="E20341" t="s">
        <v>79326</v>
      </c>
      <c r="F20341" t="s">
        <v>79327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11689</v>
      </c>
      <c r="N20341">
        <v>157</v>
      </c>
      <c r="O20341" t="s">
        <v>21</v>
      </c>
      <c r="P20341" t="s">
        <v>356</v>
      </c>
      <c r="Q20341" t="s">
        <v>198</v>
      </c>
    </row>
    <row r="20342" spans="1:17" hidden="1" x14ac:dyDescent="0.25">
      <c r="A20342" t="s">
        <v>79328</v>
      </c>
      <c r="B20342" t="s">
        <v>79329</v>
      </c>
      <c r="C20342" s="1" t="str">
        <f t="shared" si="2844"/>
        <v>21:0867</v>
      </c>
      <c r="D20342" s="1" t="str">
        <f t="shared" si="2845"/>
        <v>21:0240</v>
      </c>
      <c r="E20342" t="s">
        <v>79330</v>
      </c>
      <c r="F20342" t="s">
        <v>79331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11694</v>
      </c>
      <c r="N20342">
        <v>158</v>
      </c>
      <c r="O20342" t="s">
        <v>21</v>
      </c>
      <c r="P20342" t="s">
        <v>356</v>
      </c>
      <c r="Q20342" t="s">
        <v>3836</v>
      </c>
    </row>
    <row r="20343" spans="1:17" hidden="1" x14ac:dyDescent="0.25">
      <c r="A20343" t="s">
        <v>79332</v>
      </c>
      <c r="B20343" t="s">
        <v>79333</v>
      </c>
      <c r="C20343" s="1" t="str">
        <f t="shared" si="2844"/>
        <v>21:0867</v>
      </c>
      <c r="D20343" s="1" t="str">
        <f t="shared" si="2845"/>
        <v>21:0240</v>
      </c>
      <c r="E20343" t="s">
        <v>79334</v>
      </c>
      <c r="F20343" t="s">
        <v>79335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11700</v>
      </c>
      <c r="N20343">
        <v>159</v>
      </c>
      <c r="O20343" t="s">
        <v>21</v>
      </c>
      <c r="P20343" t="s">
        <v>45</v>
      </c>
      <c r="Q20343" t="s">
        <v>16497</v>
      </c>
    </row>
    <row r="20344" spans="1:17" hidden="1" x14ac:dyDescent="0.25">
      <c r="A20344" t="s">
        <v>79336</v>
      </c>
      <c r="B20344" t="s">
        <v>79337</v>
      </c>
      <c r="C20344" s="1" t="str">
        <f t="shared" si="2844"/>
        <v>21:0867</v>
      </c>
      <c r="D20344" s="1" t="str">
        <f t="shared" si="2845"/>
        <v>21:0240</v>
      </c>
      <c r="E20344" t="s">
        <v>79338</v>
      </c>
      <c r="F20344" t="s">
        <v>79339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11710</v>
      </c>
      <c r="N20344">
        <v>160</v>
      </c>
      <c r="O20344" t="s">
        <v>21</v>
      </c>
      <c r="P20344" t="s">
        <v>356</v>
      </c>
      <c r="Q20344" t="s">
        <v>143</v>
      </c>
    </row>
    <row r="20345" spans="1:17" hidden="1" x14ac:dyDescent="0.25">
      <c r="A20345" t="s">
        <v>79340</v>
      </c>
      <c r="B20345" t="s">
        <v>79341</v>
      </c>
      <c r="C20345" s="1" t="str">
        <f t="shared" si="2844"/>
        <v>21:0867</v>
      </c>
      <c r="D20345" s="1" t="str">
        <f t="shared" si="2845"/>
        <v>21:0240</v>
      </c>
      <c r="E20345" t="s">
        <v>79342</v>
      </c>
      <c r="F20345" t="s">
        <v>79343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HYPERLINK("http://geochem.nrcan.gc.ca/cdogs/content/kwd/kwd080007_e.htm", "Untreated Water")</f>
        <v>Untreated Water</v>
      </c>
      <c r="L20345">
        <v>10</v>
      </c>
      <c r="M20345" t="s">
        <v>11715</v>
      </c>
      <c r="N20345">
        <v>161</v>
      </c>
      <c r="O20345" t="s">
        <v>21</v>
      </c>
      <c r="P20345" t="s">
        <v>356</v>
      </c>
      <c r="Q20345" t="s">
        <v>88</v>
      </c>
    </row>
    <row r="20346" spans="1:17" hidden="1" x14ac:dyDescent="0.25">
      <c r="A20346" t="s">
        <v>79344</v>
      </c>
      <c r="B20346" t="s">
        <v>79345</v>
      </c>
      <c r="C20346" s="1" t="str">
        <f t="shared" si="2844"/>
        <v>21:0867</v>
      </c>
      <c r="D20346" s="1" t="str">
        <f t="shared" si="2845"/>
        <v>21:0240</v>
      </c>
      <c r="E20346" t="s">
        <v>79346</v>
      </c>
      <c r="F20346" t="s">
        <v>79347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11720</v>
      </c>
      <c r="N20346">
        <v>162</v>
      </c>
      <c r="O20346" t="s">
        <v>21</v>
      </c>
      <c r="P20346" t="s">
        <v>356</v>
      </c>
      <c r="Q20346" t="s">
        <v>93</v>
      </c>
    </row>
    <row r="20347" spans="1:17" hidden="1" x14ac:dyDescent="0.25">
      <c r="A20347" t="s">
        <v>79348</v>
      </c>
      <c r="B20347" t="s">
        <v>79349</v>
      </c>
      <c r="C20347" s="1" t="str">
        <f t="shared" si="2844"/>
        <v>21:0867</v>
      </c>
      <c r="D20347" s="1" t="str">
        <f t="shared" si="2845"/>
        <v>21:0240</v>
      </c>
      <c r="E20347" t="s">
        <v>79350</v>
      </c>
      <c r="F20347" t="s">
        <v>79351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11725</v>
      </c>
      <c r="N20347">
        <v>163</v>
      </c>
      <c r="O20347" t="s">
        <v>21</v>
      </c>
      <c r="P20347" t="s">
        <v>356</v>
      </c>
      <c r="Q20347" t="s">
        <v>189</v>
      </c>
    </row>
    <row r="20348" spans="1:17" hidden="1" x14ac:dyDescent="0.25">
      <c r="A20348" t="s">
        <v>79352</v>
      </c>
      <c r="B20348" t="s">
        <v>79353</v>
      </c>
      <c r="C20348" s="1" t="str">
        <f t="shared" si="2844"/>
        <v>21:0867</v>
      </c>
      <c r="D20348" s="1" t="str">
        <f t="shared" si="2845"/>
        <v>21:0240</v>
      </c>
      <c r="E20348" t="s">
        <v>79354</v>
      </c>
      <c r="F20348" t="s">
        <v>79355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11730</v>
      </c>
      <c r="N20348">
        <v>164</v>
      </c>
      <c r="O20348" t="s">
        <v>21</v>
      </c>
      <c r="P20348" t="s">
        <v>22</v>
      </c>
      <c r="Q20348" t="s">
        <v>93</v>
      </c>
    </row>
    <row r="20349" spans="1:17" hidden="1" x14ac:dyDescent="0.25">
      <c r="A20349" t="s">
        <v>79356</v>
      </c>
      <c r="B20349" t="s">
        <v>79357</v>
      </c>
      <c r="C20349" s="1" t="str">
        <f t="shared" si="2844"/>
        <v>21:0867</v>
      </c>
      <c r="D20349" s="1" t="str">
        <f t="shared" si="2845"/>
        <v>21:0240</v>
      </c>
      <c r="E20349" t="s">
        <v>79358</v>
      </c>
      <c r="F20349" t="s">
        <v>79359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12803</v>
      </c>
      <c r="N20349">
        <v>165</v>
      </c>
      <c r="O20349" t="s">
        <v>21</v>
      </c>
      <c r="P20349" t="s">
        <v>583</v>
      </c>
      <c r="Q20349" t="s">
        <v>71</v>
      </c>
    </row>
    <row r="20350" spans="1:17" hidden="1" x14ac:dyDescent="0.25">
      <c r="A20350" t="s">
        <v>79360</v>
      </c>
      <c r="B20350" t="s">
        <v>79361</v>
      </c>
      <c r="C20350" s="1" t="str">
        <f t="shared" si="2844"/>
        <v>21:0867</v>
      </c>
      <c r="D20350" s="1" t="str">
        <f t="shared" si="2845"/>
        <v>21:0240</v>
      </c>
      <c r="E20350" t="s">
        <v>79362</v>
      </c>
      <c r="F20350" t="s">
        <v>79363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11641</v>
      </c>
      <c r="N20350">
        <v>166</v>
      </c>
      <c r="O20350" t="s">
        <v>21</v>
      </c>
      <c r="P20350" t="s">
        <v>356</v>
      </c>
      <c r="Q20350" t="s">
        <v>2366</v>
      </c>
    </row>
    <row r="20351" spans="1:17" hidden="1" x14ac:dyDescent="0.25">
      <c r="A20351" t="s">
        <v>79364</v>
      </c>
      <c r="B20351" t="s">
        <v>79365</v>
      </c>
      <c r="C20351" s="1" t="str">
        <f t="shared" si="2844"/>
        <v>21:0867</v>
      </c>
      <c r="D20351" s="1" t="str">
        <f t="shared" si="2845"/>
        <v>21:0240</v>
      </c>
      <c r="E20351" t="s">
        <v>79366</v>
      </c>
      <c r="F20351" t="s">
        <v>79367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11646</v>
      </c>
      <c r="N20351">
        <v>167</v>
      </c>
      <c r="O20351" t="s">
        <v>21</v>
      </c>
      <c r="P20351" t="s">
        <v>45</v>
      </c>
      <c r="Q20351" t="s">
        <v>2392</v>
      </c>
    </row>
    <row r="20352" spans="1:17" hidden="1" x14ac:dyDescent="0.25">
      <c r="A20352" t="s">
        <v>79368</v>
      </c>
      <c r="B20352" t="s">
        <v>79369</v>
      </c>
      <c r="C20352" s="1" t="str">
        <f t="shared" si="2844"/>
        <v>21:0867</v>
      </c>
      <c r="D20352" s="1" t="str">
        <f t="shared" si="2845"/>
        <v>21:0240</v>
      </c>
      <c r="E20352" t="s">
        <v>79370</v>
      </c>
      <c r="F20352" t="s">
        <v>79371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11651</v>
      </c>
      <c r="N20352">
        <v>168</v>
      </c>
      <c r="O20352" t="s">
        <v>21</v>
      </c>
      <c r="P20352" t="s">
        <v>45</v>
      </c>
      <c r="Q20352" t="s">
        <v>189</v>
      </c>
    </row>
    <row r="20353" spans="1:17" hidden="1" x14ac:dyDescent="0.25">
      <c r="A20353" t="s">
        <v>79372</v>
      </c>
      <c r="B20353" t="s">
        <v>79373</v>
      </c>
      <c r="C20353" s="1" t="str">
        <f t="shared" si="2844"/>
        <v>21:0867</v>
      </c>
      <c r="D20353" s="1" t="str">
        <f t="shared" si="2845"/>
        <v>21:0240</v>
      </c>
      <c r="E20353" t="s">
        <v>79374</v>
      </c>
      <c r="F20353" t="s">
        <v>79375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11660</v>
      </c>
      <c r="N20353">
        <v>169</v>
      </c>
      <c r="O20353" t="s">
        <v>21</v>
      </c>
      <c r="P20353" t="s">
        <v>45</v>
      </c>
      <c r="Q20353" t="s">
        <v>88</v>
      </c>
    </row>
    <row r="20354" spans="1:17" hidden="1" x14ac:dyDescent="0.25">
      <c r="A20354" t="s">
        <v>79376</v>
      </c>
      <c r="B20354" t="s">
        <v>79377</v>
      </c>
      <c r="C20354" s="1" t="str">
        <f t="shared" si="2844"/>
        <v>21:0867</v>
      </c>
      <c r="D20354" s="1" t="str">
        <f t="shared" si="2845"/>
        <v>21:0240</v>
      </c>
      <c r="E20354" t="s">
        <v>79378</v>
      </c>
      <c r="F20354" t="s">
        <v>79379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11665</v>
      </c>
      <c r="N20354">
        <v>170</v>
      </c>
      <c r="O20354" t="s">
        <v>21</v>
      </c>
      <c r="P20354" t="s">
        <v>356</v>
      </c>
      <c r="Q20354" t="s">
        <v>52</v>
      </c>
    </row>
    <row r="20355" spans="1:17" hidden="1" x14ac:dyDescent="0.25">
      <c r="A20355" t="s">
        <v>79380</v>
      </c>
      <c r="B20355" t="s">
        <v>79381</v>
      </c>
      <c r="C20355" s="1" t="str">
        <f t="shared" si="2844"/>
        <v>21:0867</v>
      </c>
      <c r="D20355" s="1" t="str">
        <f t="shared" si="2845"/>
        <v>21:0240</v>
      </c>
      <c r="E20355" t="s">
        <v>79382</v>
      </c>
      <c r="F20355" t="s">
        <v>79383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11670</v>
      </c>
      <c r="N20355">
        <v>171</v>
      </c>
      <c r="O20355" t="s">
        <v>21</v>
      </c>
      <c r="P20355" t="s">
        <v>583</v>
      </c>
      <c r="Q20355" t="s">
        <v>93</v>
      </c>
    </row>
    <row r="20356" spans="1:17" hidden="1" x14ac:dyDescent="0.25">
      <c r="A20356" t="s">
        <v>79384</v>
      </c>
      <c r="B20356" t="s">
        <v>79385</v>
      </c>
      <c r="C20356" s="1" t="str">
        <f t="shared" si="2844"/>
        <v>21:0867</v>
      </c>
      <c r="D20356" s="1" t="str">
        <f t="shared" si="2845"/>
        <v>21:0240</v>
      </c>
      <c r="E20356" t="s">
        <v>79386</v>
      </c>
      <c r="F20356" t="s">
        <v>79387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11675</v>
      </c>
      <c r="N20356">
        <v>172</v>
      </c>
      <c r="O20356" t="s">
        <v>21</v>
      </c>
      <c r="P20356" t="s">
        <v>22</v>
      </c>
      <c r="Q20356" t="s">
        <v>215</v>
      </c>
    </row>
    <row r="20357" spans="1:17" hidden="1" x14ac:dyDescent="0.25">
      <c r="A20357" t="s">
        <v>79388</v>
      </c>
      <c r="B20357" t="s">
        <v>79389</v>
      </c>
      <c r="C20357" s="1" t="str">
        <f t="shared" si="2844"/>
        <v>21:0867</v>
      </c>
      <c r="D20357" s="1" t="str">
        <f t="shared" si="2845"/>
        <v>21:0240</v>
      </c>
      <c r="E20357" t="s">
        <v>79390</v>
      </c>
      <c r="F20357" t="s">
        <v>79391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11689</v>
      </c>
      <c r="N20357">
        <v>173</v>
      </c>
      <c r="O20357" t="s">
        <v>21</v>
      </c>
      <c r="P20357" t="s">
        <v>356</v>
      </c>
      <c r="Q20357" t="s">
        <v>103</v>
      </c>
    </row>
    <row r="20358" spans="1:17" hidden="1" x14ac:dyDescent="0.25">
      <c r="A20358" t="s">
        <v>79392</v>
      </c>
      <c r="B20358" t="s">
        <v>79393</v>
      </c>
      <c r="C20358" s="1" t="str">
        <f t="shared" si="2844"/>
        <v>21:0867</v>
      </c>
      <c r="D20358" s="1" t="str">
        <f t="shared" si="2845"/>
        <v>21:0240</v>
      </c>
      <c r="E20358" t="s">
        <v>79394</v>
      </c>
      <c r="F20358" t="s">
        <v>79395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11694</v>
      </c>
      <c r="N20358">
        <v>174</v>
      </c>
      <c r="O20358" t="s">
        <v>21</v>
      </c>
      <c r="P20358" t="s">
        <v>356</v>
      </c>
      <c r="Q20358" t="s">
        <v>103</v>
      </c>
    </row>
    <row r="20359" spans="1:17" hidden="1" x14ac:dyDescent="0.25">
      <c r="A20359" t="s">
        <v>79396</v>
      </c>
      <c r="B20359" t="s">
        <v>79397</v>
      </c>
      <c r="C20359" s="1" t="str">
        <f t="shared" si="2844"/>
        <v>21:0867</v>
      </c>
      <c r="D20359" s="1" t="str">
        <f t="shared" si="2845"/>
        <v>21:0240</v>
      </c>
      <c r="E20359" t="s">
        <v>79398</v>
      </c>
      <c r="F20359" t="s">
        <v>79399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11680</v>
      </c>
      <c r="N20359">
        <v>175</v>
      </c>
      <c r="O20359" t="s">
        <v>21</v>
      </c>
      <c r="P20359" t="s">
        <v>356</v>
      </c>
      <c r="Q20359" t="s">
        <v>88</v>
      </c>
    </row>
    <row r="20360" spans="1:17" hidden="1" x14ac:dyDescent="0.25">
      <c r="A20360" t="s">
        <v>79400</v>
      </c>
      <c r="B20360" t="s">
        <v>79401</v>
      </c>
      <c r="C20360" s="1" t="str">
        <f t="shared" si="2844"/>
        <v>21:0867</v>
      </c>
      <c r="D20360" s="1" t="str">
        <f t="shared" si="2845"/>
        <v>21:0240</v>
      </c>
      <c r="E20360" t="s">
        <v>79398</v>
      </c>
      <c r="F20360" t="s">
        <v>79402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11684</v>
      </c>
      <c r="N20360">
        <v>176</v>
      </c>
      <c r="O20360" t="s">
        <v>21</v>
      </c>
      <c r="P20360" t="s">
        <v>45</v>
      </c>
      <c r="Q20360" t="s">
        <v>149</v>
      </c>
    </row>
    <row r="20361" spans="1:17" hidden="1" x14ac:dyDescent="0.25">
      <c r="A20361" t="s">
        <v>79403</v>
      </c>
      <c r="B20361" t="s">
        <v>79404</v>
      </c>
      <c r="C20361" s="1" t="str">
        <f t="shared" si="2844"/>
        <v>21:0867</v>
      </c>
      <c r="D20361" s="1" t="str">
        <f t="shared" si="2845"/>
        <v>21:0240</v>
      </c>
      <c r="E20361" t="s">
        <v>79405</v>
      </c>
      <c r="F20361" t="s">
        <v>79406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11700</v>
      </c>
      <c r="N20361">
        <v>177</v>
      </c>
      <c r="O20361" t="s">
        <v>21</v>
      </c>
      <c r="P20361" t="s">
        <v>45</v>
      </c>
      <c r="Q20361" t="s">
        <v>189</v>
      </c>
    </row>
    <row r="20362" spans="1:17" hidden="1" x14ac:dyDescent="0.25">
      <c r="A20362" t="s">
        <v>79407</v>
      </c>
      <c r="B20362" t="s">
        <v>79408</v>
      </c>
      <c r="C20362" s="1" t="str">
        <f t="shared" si="2844"/>
        <v>21:0867</v>
      </c>
      <c r="D20362" s="1" t="str">
        <f t="shared" si="2845"/>
        <v>21:0240</v>
      </c>
      <c r="E20362" t="s">
        <v>79409</v>
      </c>
      <c r="F20362" t="s">
        <v>79410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11710</v>
      </c>
      <c r="N20362">
        <v>178</v>
      </c>
      <c r="O20362" t="s">
        <v>21</v>
      </c>
      <c r="P20362" t="s">
        <v>45</v>
      </c>
      <c r="Q20362" t="s">
        <v>138</v>
      </c>
    </row>
    <row r="20363" spans="1:17" hidden="1" x14ac:dyDescent="0.25">
      <c r="A20363" t="s">
        <v>79411</v>
      </c>
      <c r="B20363" t="s">
        <v>79412</v>
      </c>
      <c r="C20363" s="1" t="str">
        <f t="shared" si="2844"/>
        <v>21:0867</v>
      </c>
      <c r="D20363" s="1" t="str">
        <f t="shared" si="2845"/>
        <v>21:0240</v>
      </c>
      <c r="E20363" t="s">
        <v>79413</v>
      </c>
      <c r="F20363" t="s">
        <v>79414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11715</v>
      </c>
      <c r="N20363">
        <v>179</v>
      </c>
      <c r="O20363" t="s">
        <v>21</v>
      </c>
      <c r="P20363" t="s">
        <v>45</v>
      </c>
      <c r="Q20363" t="s">
        <v>171</v>
      </c>
    </row>
    <row r="20364" spans="1:17" hidden="1" x14ac:dyDescent="0.25">
      <c r="A20364" t="s">
        <v>79415</v>
      </c>
      <c r="B20364" t="s">
        <v>79416</v>
      </c>
      <c r="C20364" s="1" t="str">
        <f t="shared" si="2844"/>
        <v>21:0867</v>
      </c>
      <c r="D20364" s="1" t="str">
        <f t="shared" si="2845"/>
        <v>21:0240</v>
      </c>
      <c r="E20364" t="s">
        <v>79417</v>
      </c>
      <c r="F20364" t="s">
        <v>79418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11720</v>
      </c>
      <c r="N20364">
        <v>180</v>
      </c>
      <c r="O20364" t="s">
        <v>21</v>
      </c>
      <c r="P20364" t="s">
        <v>356</v>
      </c>
      <c r="Q20364" t="s">
        <v>215</v>
      </c>
    </row>
    <row r="20365" spans="1:17" hidden="1" x14ac:dyDescent="0.25">
      <c r="A20365" t="s">
        <v>79419</v>
      </c>
      <c r="B20365" t="s">
        <v>79420</v>
      </c>
      <c r="C20365" s="1" t="str">
        <f t="shared" si="2844"/>
        <v>21:0867</v>
      </c>
      <c r="D20365" s="1" t="str">
        <f t="shared" si="2845"/>
        <v>21:0240</v>
      </c>
      <c r="E20365" t="s">
        <v>79421</v>
      </c>
      <c r="F20365" t="s">
        <v>79422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11725</v>
      </c>
      <c r="N20365">
        <v>181</v>
      </c>
      <c r="O20365" t="s">
        <v>21</v>
      </c>
      <c r="P20365" t="s">
        <v>356</v>
      </c>
      <c r="Q20365" t="s">
        <v>3836</v>
      </c>
    </row>
    <row r="20366" spans="1:17" hidden="1" x14ac:dyDescent="0.25">
      <c r="A20366" t="s">
        <v>79423</v>
      </c>
      <c r="B20366" t="s">
        <v>79424</v>
      </c>
      <c r="C20366" s="1" t="str">
        <f t="shared" si="2844"/>
        <v>21:0867</v>
      </c>
      <c r="D20366" s="1" t="str">
        <f t="shared" si="2845"/>
        <v>21:0240</v>
      </c>
      <c r="E20366" t="s">
        <v>79425</v>
      </c>
      <c r="F20366" t="s">
        <v>79426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11730</v>
      </c>
      <c r="N20366">
        <v>182</v>
      </c>
      <c r="O20366" t="s">
        <v>21</v>
      </c>
      <c r="P20366" t="s">
        <v>22</v>
      </c>
      <c r="Q20366" t="s">
        <v>138</v>
      </c>
    </row>
    <row r="20367" spans="1:17" hidden="1" x14ac:dyDescent="0.25">
      <c r="A20367" t="s">
        <v>79427</v>
      </c>
      <c r="B20367" t="s">
        <v>79428</v>
      </c>
      <c r="C20367" s="1" t="str">
        <f t="shared" si="2844"/>
        <v>21:0867</v>
      </c>
      <c r="D20367" s="1" t="str">
        <f t="shared" si="2845"/>
        <v>21:0240</v>
      </c>
      <c r="E20367" t="s">
        <v>79429</v>
      </c>
      <c r="F20367" t="s">
        <v>79430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12803</v>
      </c>
      <c r="N20367">
        <v>183</v>
      </c>
      <c r="O20367" t="s">
        <v>21</v>
      </c>
      <c r="P20367" t="s">
        <v>356</v>
      </c>
      <c r="Q20367" t="s">
        <v>2401</v>
      </c>
    </row>
    <row r="20368" spans="1:17" hidden="1" x14ac:dyDescent="0.25">
      <c r="A20368" t="s">
        <v>79431</v>
      </c>
      <c r="B20368" t="s">
        <v>79432</v>
      </c>
      <c r="C20368" s="1" t="str">
        <f t="shared" si="2844"/>
        <v>21:0867</v>
      </c>
      <c r="D20368" s="1" t="str">
        <f t="shared" si="2845"/>
        <v>21:0240</v>
      </c>
      <c r="E20368" t="s">
        <v>79433</v>
      </c>
      <c r="F20368" t="s">
        <v>79434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11680</v>
      </c>
      <c r="N20368">
        <v>184</v>
      </c>
      <c r="O20368" t="s">
        <v>21</v>
      </c>
      <c r="P20368" t="s">
        <v>45</v>
      </c>
      <c r="Q20368" t="s">
        <v>189</v>
      </c>
    </row>
    <row r="20369" spans="1:17" hidden="1" x14ac:dyDescent="0.25">
      <c r="A20369" t="s">
        <v>79435</v>
      </c>
      <c r="B20369" t="s">
        <v>79436</v>
      </c>
      <c r="C20369" s="1" t="str">
        <f t="shared" si="2844"/>
        <v>21:0867</v>
      </c>
      <c r="D20369" s="1" t="str">
        <f t="shared" si="2845"/>
        <v>21:0240</v>
      </c>
      <c r="E20369" t="s">
        <v>79433</v>
      </c>
      <c r="F20369" t="s">
        <v>79437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11684</v>
      </c>
      <c r="N20369">
        <v>185</v>
      </c>
      <c r="O20369" t="s">
        <v>21</v>
      </c>
      <c r="P20369" t="s">
        <v>45</v>
      </c>
      <c r="Q20369" t="s">
        <v>189</v>
      </c>
    </row>
    <row r="20370" spans="1:17" hidden="1" x14ac:dyDescent="0.25">
      <c r="A20370" t="s">
        <v>79438</v>
      </c>
      <c r="B20370" t="s">
        <v>79439</v>
      </c>
      <c r="C20370" s="1" t="str">
        <f t="shared" si="2844"/>
        <v>21:0867</v>
      </c>
      <c r="D20370" s="1" t="str">
        <f t="shared" si="2845"/>
        <v>21:0240</v>
      </c>
      <c r="E20370" t="s">
        <v>79440</v>
      </c>
      <c r="F20370" t="s">
        <v>79441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11641</v>
      </c>
      <c r="N20370">
        <v>186</v>
      </c>
      <c r="O20370" t="s">
        <v>21</v>
      </c>
      <c r="P20370" t="s">
        <v>356</v>
      </c>
      <c r="Q20370" t="s">
        <v>189</v>
      </c>
    </row>
    <row r="20371" spans="1:17" hidden="1" x14ac:dyDescent="0.25">
      <c r="A20371" t="s">
        <v>79442</v>
      </c>
      <c r="B20371" t="s">
        <v>79443</v>
      </c>
      <c r="C20371" s="1" t="str">
        <f t="shared" si="2844"/>
        <v>21:0867</v>
      </c>
      <c r="D20371" s="1" t="str">
        <f t="shared" si="2845"/>
        <v>21:0240</v>
      </c>
      <c r="E20371" t="s">
        <v>79444</v>
      </c>
      <c r="F20371" t="s">
        <v>79445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11646</v>
      </c>
      <c r="N20371">
        <v>187</v>
      </c>
      <c r="O20371" t="s">
        <v>21</v>
      </c>
      <c r="P20371" t="s">
        <v>356</v>
      </c>
      <c r="Q20371" t="s">
        <v>52</v>
      </c>
    </row>
    <row r="20372" spans="1:17" hidden="1" x14ac:dyDescent="0.25">
      <c r="A20372" t="s">
        <v>79446</v>
      </c>
      <c r="B20372" t="s">
        <v>79447</v>
      </c>
      <c r="C20372" s="1" t="str">
        <f t="shared" si="2844"/>
        <v>21:0867</v>
      </c>
      <c r="D20372" s="1" t="str">
        <f t="shared" si="2845"/>
        <v>21:0240</v>
      </c>
      <c r="E20372" t="s">
        <v>79448</v>
      </c>
      <c r="F20372" t="s">
        <v>79449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11651</v>
      </c>
      <c r="N20372">
        <v>188</v>
      </c>
      <c r="O20372" t="s">
        <v>21</v>
      </c>
      <c r="P20372" t="s">
        <v>356</v>
      </c>
      <c r="Q20372" t="s">
        <v>93</v>
      </c>
    </row>
    <row r="20373" spans="1:17" hidden="1" x14ac:dyDescent="0.25">
      <c r="A20373" t="s">
        <v>79450</v>
      </c>
      <c r="B20373" t="s">
        <v>79451</v>
      </c>
      <c r="C20373" s="1" t="str">
        <f t="shared" si="2844"/>
        <v>21:0867</v>
      </c>
      <c r="D20373" s="1" t="str">
        <f t="shared" si="2845"/>
        <v>21:0240</v>
      </c>
      <c r="E20373" t="s">
        <v>79452</v>
      </c>
      <c r="F20373" t="s">
        <v>79453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11660</v>
      </c>
      <c r="N20373">
        <v>189</v>
      </c>
      <c r="O20373" t="s">
        <v>21</v>
      </c>
      <c r="P20373" t="s">
        <v>45</v>
      </c>
      <c r="Q20373" t="s">
        <v>143</v>
      </c>
    </row>
    <row r="20374" spans="1:17" hidden="1" x14ac:dyDescent="0.25">
      <c r="A20374" t="s">
        <v>79454</v>
      </c>
      <c r="B20374" t="s">
        <v>79455</v>
      </c>
      <c r="C20374" s="1" t="str">
        <f t="shared" si="2844"/>
        <v>21:0867</v>
      </c>
      <c r="D20374" s="1" t="str">
        <f t="shared" si="2845"/>
        <v>21:0240</v>
      </c>
      <c r="E20374" t="s">
        <v>79456</v>
      </c>
      <c r="F20374" t="s">
        <v>79457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11665</v>
      </c>
      <c r="N20374">
        <v>190</v>
      </c>
      <c r="O20374" t="s">
        <v>21</v>
      </c>
      <c r="P20374" t="s">
        <v>45</v>
      </c>
      <c r="Q20374" t="s">
        <v>7328</v>
      </c>
    </row>
    <row r="20375" spans="1:17" hidden="1" x14ac:dyDescent="0.25">
      <c r="A20375" t="s">
        <v>79458</v>
      </c>
      <c r="B20375" t="s">
        <v>79459</v>
      </c>
      <c r="C20375" s="1" t="str">
        <f t="shared" si="2844"/>
        <v>21:0867</v>
      </c>
      <c r="D20375" s="1" t="str">
        <f t="shared" si="2845"/>
        <v>21:0240</v>
      </c>
      <c r="E20375" t="s">
        <v>79460</v>
      </c>
      <c r="F20375" t="s">
        <v>79461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11670</v>
      </c>
      <c r="N20375">
        <v>191</v>
      </c>
      <c r="O20375" t="s">
        <v>21</v>
      </c>
      <c r="P20375" t="s">
        <v>356</v>
      </c>
      <c r="Q20375" t="s">
        <v>93</v>
      </c>
    </row>
    <row r="20376" spans="1:17" hidden="1" x14ac:dyDescent="0.25">
      <c r="A20376" t="s">
        <v>79462</v>
      </c>
      <c r="B20376" t="s">
        <v>79463</v>
      </c>
      <c r="C20376" s="1" t="str">
        <f t="shared" si="2844"/>
        <v>21:0867</v>
      </c>
      <c r="D20376" s="1" t="str">
        <f t="shared" si="2845"/>
        <v>21:0240</v>
      </c>
      <c r="E20376" t="s">
        <v>79464</v>
      </c>
      <c r="F20376" t="s">
        <v>79465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11675</v>
      </c>
      <c r="N20376">
        <v>192</v>
      </c>
      <c r="O20376" t="s">
        <v>21</v>
      </c>
      <c r="P20376" t="s">
        <v>356</v>
      </c>
      <c r="Q20376" t="s">
        <v>103</v>
      </c>
    </row>
    <row r="20377" spans="1:17" hidden="1" x14ac:dyDescent="0.25">
      <c r="A20377" t="s">
        <v>79466</v>
      </c>
      <c r="B20377" t="s">
        <v>79467</v>
      </c>
      <c r="C20377" s="1" t="str">
        <f t="shared" ref="C20377:C20440" si="2848">HYPERLINK("http://geochem.nrcan.gc.ca/cdogs/content/bdl/bdl210867_e.htm", "21:0867")</f>
        <v>21:0867</v>
      </c>
      <c r="D20377" s="1" t="str">
        <f t="shared" ref="D20377:D20440" si="2849">HYPERLINK("http://geochem.nrcan.gc.ca/cdogs/content/svy/svy210240_e.htm", "21:0240")</f>
        <v>21:0240</v>
      </c>
      <c r="E20377" t="s">
        <v>79468</v>
      </c>
      <c r="F20377" t="s">
        <v>79469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11689</v>
      </c>
      <c r="N20377">
        <v>193</v>
      </c>
      <c r="O20377" t="s">
        <v>21</v>
      </c>
      <c r="P20377" t="s">
        <v>356</v>
      </c>
      <c r="Q20377" t="s">
        <v>198</v>
      </c>
    </row>
    <row r="20378" spans="1:17" hidden="1" x14ac:dyDescent="0.25">
      <c r="A20378" t="s">
        <v>79470</v>
      </c>
      <c r="B20378" t="s">
        <v>79471</v>
      </c>
      <c r="C20378" s="1" t="str">
        <f t="shared" si="2848"/>
        <v>21:0867</v>
      </c>
      <c r="D20378" s="1" t="str">
        <f t="shared" si="2849"/>
        <v>21:0240</v>
      </c>
      <c r="E20378" t="s">
        <v>79472</v>
      </c>
      <c r="F20378" t="s">
        <v>79473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11694</v>
      </c>
      <c r="N20378">
        <v>194</v>
      </c>
      <c r="O20378" t="s">
        <v>21</v>
      </c>
      <c r="P20378" t="s">
        <v>356</v>
      </c>
      <c r="Q20378" t="s">
        <v>103</v>
      </c>
    </row>
    <row r="20379" spans="1:17" hidden="1" x14ac:dyDescent="0.25">
      <c r="A20379" t="s">
        <v>79474</v>
      </c>
      <c r="B20379" t="s">
        <v>79475</v>
      </c>
      <c r="C20379" s="1" t="str">
        <f t="shared" si="2848"/>
        <v>21:0867</v>
      </c>
      <c r="D20379" s="1" t="str">
        <f t="shared" si="2849"/>
        <v>21:0240</v>
      </c>
      <c r="E20379" t="s">
        <v>79476</v>
      </c>
      <c r="F20379" t="s">
        <v>79477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11700</v>
      </c>
      <c r="N20379">
        <v>195</v>
      </c>
      <c r="O20379" t="s">
        <v>21</v>
      </c>
      <c r="P20379" t="s">
        <v>356</v>
      </c>
      <c r="Q20379" t="s">
        <v>71</v>
      </c>
    </row>
    <row r="20380" spans="1:17" hidden="1" x14ac:dyDescent="0.25">
      <c r="A20380" t="s">
        <v>79478</v>
      </c>
      <c r="B20380" t="s">
        <v>79479</v>
      </c>
      <c r="C20380" s="1" t="str">
        <f t="shared" si="2848"/>
        <v>21:0867</v>
      </c>
      <c r="D20380" s="1" t="str">
        <f t="shared" si="2849"/>
        <v>21:0240</v>
      </c>
      <c r="E20380" t="s">
        <v>79480</v>
      </c>
      <c r="F20380" t="s">
        <v>79481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11710</v>
      </c>
      <c r="N20380">
        <v>196</v>
      </c>
      <c r="O20380" t="s">
        <v>21</v>
      </c>
      <c r="P20380" t="s">
        <v>356</v>
      </c>
      <c r="Q20380" t="s">
        <v>215</v>
      </c>
    </row>
    <row r="20381" spans="1:17" hidden="1" x14ac:dyDescent="0.25">
      <c r="A20381" t="s">
        <v>79482</v>
      </c>
      <c r="B20381" t="s">
        <v>79483</v>
      </c>
      <c r="C20381" s="1" t="str">
        <f t="shared" si="2848"/>
        <v>21:0867</v>
      </c>
      <c r="D20381" s="1" t="str">
        <f t="shared" si="2849"/>
        <v>21:0240</v>
      </c>
      <c r="E20381" t="s">
        <v>79484</v>
      </c>
      <c r="F20381" t="s">
        <v>79485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11715</v>
      </c>
      <c r="N20381">
        <v>197</v>
      </c>
      <c r="O20381" t="s">
        <v>21</v>
      </c>
      <c r="P20381" t="s">
        <v>356</v>
      </c>
      <c r="Q20381" t="s">
        <v>149</v>
      </c>
    </row>
    <row r="20382" spans="1:17" hidden="1" x14ac:dyDescent="0.25">
      <c r="A20382" t="s">
        <v>79486</v>
      </c>
      <c r="B20382" t="s">
        <v>79487</v>
      </c>
      <c r="C20382" s="1" t="str">
        <f t="shared" si="2848"/>
        <v>21:0867</v>
      </c>
      <c r="D20382" s="1" t="str">
        <f t="shared" si="2849"/>
        <v>21:0240</v>
      </c>
      <c r="E20382" t="s">
        <v>79488</v>
      </c>
      <c r="F20382" t="s">
        <v>79489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11720</v>
      </c>
      <c r="N20382">
        <v>198</v>
      </c>
      <c r="O20382" t="s">
        <v>21</v>
      </c>
      <c r="P20382" t="s">
        <v>356</v>
      </c>
      <c r="Q20382" t="s">
        <v>171</v>
      </c>
    </row>
    <row r="20383" spans="1:17" hidden="1" x14ac:dyDescent="0.25">
      <c r="A20383" t="s">
        <v>79490</v>
      </c>
      <c r="B20383" t="s">
        <v>79491</v>
      </c>
      <c r="C20383" s="1" t="str">
        <f t="shared" si="2848"/>
        <v>21:0867</v>
      </c>
      <c r="D20383" s="1" t="str">
        <f t="shared" si="2849"/>
        <v>21:0240</v>
      </c>
      <c r="E20383" t="s">
        <v>79492</v>
      </c>
      <c r="F20383" t="s">
        <v>79493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11725</v>
      </c>
      <c r="N20383">
        <v>199</v>
      </c>
      <c r="O20383" t="s">
        <v>21</v>
      </c>
      <c r="P20383" t="s">
        <v>45</v>
      </c>
      <c r="Q20383" t="s">
        <v>189</v>
      </c>
    </row>
    <row r="20384" spans="1:17" hidden="1" x14ac:dyDescent="0.25">
      <c r="A20384" t="s">
        <v>79494</v>
      </c>
      <c r="B20384" t="s">
        <v>79495</v>
      </c>
      <c r="C20384" s="1" t="str">
        <f t="shared" si="2848"/>
        <v>21:0867</v>
      </c>
      <c r="D20384" s="1" t="str">
        <f t="shared" si="2849"/>
        <v>21:0240</v>
      </c>
      <c r="E20384" t="s">
        <v>79496</v>
      </c>
      <c r="F20384" t="s">
        <v>79497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11730</v>
      </c>
      <c r="N20384">
        <v>200</v>
      </c>
      <c r="O20384" t="s">
        <v>21</v>
      </c>
      <c r="P20384" t="s">
        <v>356</v>
      </c>
      <c r="Q20384" t="s">
        <v>143</v>
      </c>
    </row>
    <row r="20385" spans="1:17" hidden="1" x14ac:dyDescent="0.25">
      <c r="A20385" t="s">
        <v>79498</v>
      </c>
      <c r="B20385" t="s">
        <v>79499</v>
      </c>
      <c r="C20385" s="1" t="str">
        <f t="shared" si="2848"/>
        <v>21:0867</v>
      </c>
      <c r="D20385" s="1" t="str">
        <f t="shared" si="2849"/>
        <v>21:0240</v>
      </c>
      <c r="E20385" t="s">
        <v>79500</v>
      </c>
      <c r="F20385" t="s">
        <v>79501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12803</v>
      </c>
      <c r="N20385">
        <v>201</v>
      </c>
      <c r="O20385" t="s">
        <v>21</v>
      </c>
      <c r="P20385" t="s">
        <v>45</v>
      </c>
      <c r="Q20385" t="s">
        <v>8961</v>
      </c>
    </row>
    <row r="20386" spans="1:17" hidden="1" x14ac:dyDescent="0.25">
      <c r="A20386" t="s">
        <v>79502</v>
      </c>
      <c r="B20386" t="s">
        <v>79503</v>
      </c>
      <c r="C20386" s="1" t="str">
        <f t="shared" si="2848"/>
        <v>21:0867</v>
      </c>
      <c r="D20386" s="1" t="str">
        <f t="shared" si="2849"/>
        <v>21:0240</v>
      </c>
      <c r="E20386" t="s">
        <v>79504</v>
      </c>
      <c r="F20386" t="s">
        <v>79505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11680</v>
      </c>
      <c r="N20386">
        <v>202</v>
      </c>
      <c r="O20386" t="s">
        <v>21</v>
      </c>
      <c r="P20386" t="s">
        <v>356</v>
      </c>
      <c r="Q20386" t="s">
        <v>1528</v>
      </c>
    </row>
    <row r="20387" spans="1:17" hidden="1" x14ac:dyDescent="0.25">
      <c r="A20387" t="s">
        <v>79506</v>
      </c>
      <c r="B20387" t="s">
        <v>79507</v>
      </c>
      <c r="C20387" s="1" t="str">
        <f t="shared" si="2848"/>
        <v>21:0867</v>
      </c>
      <c r="D20387" s="1" t="str">
        <f t="shared" si="2849"/>
        <v>21:0240</v>
      </c>
      <c r="E20387" t="s">
        <v>79504</v>
      </c>
      <c r="F20387" t="s">
        <v>79508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11684</v>
      </c>
      <c r="N20387">
        <v>203</v>
      </c>
      <c r="O20387" t="s">
        <v>21</v>
      </c>
      <c r="P20387" t="s">
        <v>356</v>
      </c>
      <c r="Q20387" t="s">
        <v>1528</v>
      </c>
    </row>
    <row r="20388" spans="1:17" hidden="1" x14ac:dyDescent="0.25">
      <c r="A20388" t="s">
        <v>79509</v>
      </c>
      <c r="B20388" t="s">
        <v>79510</v>
      </c>
      <c r="C20388" s="1" t="str">
        <f t="shared" si="2848"/>
        <v>21:0867</v>
      </c>
      <c r="D20388" s="1" t="str">
        <f t="shared" si="2849"/>
        <v>21:0240</v>
      </c>
      <c r="E20388" t="s">
        <v>79511</v>
      </c>
      <c r="F20388" t="s">
        <v>79512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11641</v>
      </c>
      <c r="N20388">
        <v>204</v>
      </c>
      <c r="O20388" t="s">
        <v>21</v>
      </c>
      <c r="P20388" t="s">
        <v>356</v>
      </c>
      <c r="Q20388" t="s">
        <v>93</v>
      </c>
    </row>
    <row r="20389" spans="1:17" hidden="1" x14ac:dyDescent="0.25">
      <c r="A20389" t="s">
        <v>79513</v>
      </c>
      <c r="B20389" t="s">
        <v>79514</v>
      </c>
      <c r="C20389" s="1" t="str">
        <f t="shared" si="2848"/>
        <v>21:0867</v>
      </c>
      <c r="D20389" s="1" t="str">
        <f t="shared" si="2849"/>
        <v>21:0240</v>
      </c>
      <c r="E20389" t="s">
        <v>79515</v>
      </c>
      <c r="F20389" t="s">
        <v>79516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11646</v>
      </c>
      <c r="N20389">
        <v>205</v>
      </c>
      <c r="O20389" t="s">
        <v>21</v>
      </c>
      <c r="P20389" t="s">
        <v>356</v>
      </c>
      <c r="Q20389" t="s">
        <v>88</v>
      </c>
    </row>
    <row r="20390" spans="1:17" hidden="1" x14ac:dyDescent="0.25">
      <c r="A20390" t="s">
        <v>79517</v>
      </c>
      <c r="B20390" t="s">
        <v>79518</v>
      </c>
      <c r="C20390" s="1" t="str">
        <f t="shared" si="2848"/>
        <v>21:0867</v>
      </c>
      <c r="D20390" s="1" t="str">
        <f t="shared" si="2849"/>
        <v>21:0240</v>
      </c>
      <c r="E20390" t="s">
        <v>79519</v>
      </c>
      <c r="F20390" t="s">
        <v>79520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11651</v>
      </c>
      <c r="N20390">
        <v>206</v>
      </c>
      <c r="O20390" t="s">
        <v>21</v>
      </c>
      <c r="P20390" t="s">
        <v>356</v>
      </c>
      <c r="Q20390" t="s">
        <v>88</v>
      </c>
    </row>
    <row r="20391" spans="1:17" hidden="1" x14ac:dyDescent="0.25">
      <c r="A20391" t="s">
        <v>79521</v>
      </c>
      <c r="B20391" t="s">
        <v>79522</v>
      </c>
      <c r="C20391" s="1" t="str">
        <f t="shared" si="2848"/>
        <v>21:0867</v>
      </c>
      <c r="D20391" s="1" t="str">
        <f t="shared" si="2849"/>
        <v>21:0240</v>
      </c>
      <c r="E20391" t="s">
        <v>79523</v>
      </c>
      <c r="F20391" t="s">
        <v>79524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11660</v>
      </c>
      <c r="N20391">
        <v>207</v>
      </c>
      <c r="O20391" t="s">
        <v>21</v>
      </c>
      <c r="P20391" t="s">
        <v>356</v>
      </c>
      <c r="Q20391" t="s">
        <v>3827</v>
      </c>
    </row>
    <row r="20392" spans="1:17" hidden="1" x14ac:dyDescent="0.25">
      <c r="A20392" t="s">
        <v>79525</v>
      </c>
      <c r="B20392" t="s">
        <v>79526</v>
      </c>
      <c r="C20392" s="1" t="str">
        <f t="shared" si="2848"/>
        <v>21:0867</v>
      </c>
      <c r="D20392" s="1" t="str">
        <f t="shared" si="2849"/>
        <v>21:0240</v>
      </c>
      <c r="E20392" t="s">
        <v>79527</v>
      </c>
      <c r="F20392" t="s">
        <v>79528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11665</v>
      </c>
      <c r="N20392">
        <v>208</v>
      </c>
      <c r="O20392" t="s">
        <v>21</v>
      </c>
      <c r="P20392" t="s">
        <v>356</v>
      </c>
      <c r="Q20392" t="s">
        <v>88</v>
      </c>
    </row>
    <row r="20393" spans="1:17" hidden="1" x14ac:dyDescent="0.25">
      <c r="A20393" t="s">
        <v>79529</v>
      </c>
      <c r="B20393" t="s">
        <v>79530</v>
      </c>
      <c r="C20393" s="1" t="str">
        <f t="shared" si="2848"/>
        <v>21:0867</v>
      </c>
      <c r="D20393" s="1" t="str">
        <f t="shared" si="2849"/>
        <v>21:0240</v>
      </c>
      <c r="E20393" t="s">
        <v>79531</v>
      </c>
      <c r="F20393" t="s">
        <v>79532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11670</v>
      </c>
      <c r="N20393">
        <v>209</v>
      </c>
      <c r="O20393" t="s">
        <v>21</v>
      </c>
      <c r="P20393" t="s">
        <v>45</v>
      </c>
      <c r="Q20393" t="s">
        <v>215</v>
      </c>
    </row>
    <row r="20394" spans="1:17" hidden="1" x14ac:dyDescent="0.25">
      <c r="A20394" t="s">
        <v>79533</v>
      </c>
      <c r="B20394" t="s">
        <v>79534</v>
      </c>
      <c r="C20394" s="1" t="str">
        <f t="shared" si="2848"/>
        <v>21:0867</v>
      </c>
      <c r="D20394" s="1" t="str">
        <f t="shared" si="2849"/>
        <v>21:0240</v>
      </c>
      <c r="E20394" t="s">
        <v>79535</v>
      </c>
      <c r="F20394" t="s">
        <v>79536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11675</v>
      </c>
      <c r="N20394">
        <v>210</v>
      </c>
      <c r="O20394" t="s">
        <v>21</v>
      </c>
      <c r="P20394" t="s">
        <v>356</v>
      </c>
      <c r="Q20394" t="s">
        <v>2366</v>
      </c>
    </row>
    <row r="20395" spans="1:17" hidden="1" x14ac:dyDescent="0.25">
      <c r="A20395" t="s">
        <v>79537</v>
      </c>
      <c r="B20395" t="s">
        <v>79538</v>
      </c>
      <c r="C20395" s="1" t="str">
        <f t="shared" si="2848"/>
        <v>21:0867</v>
      </c>
      <c r="D20395" s="1" t="str">
        <f t="shared" si="2849"/>
        <v>21:0240</v>
      </c>
      <c r="E20395" t="s">
        <v>79539</v>
      </c>
      <c r="F20395" t="s">
        <v>79540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11689</v>
      </c>
      <c r="N20395">
        <v>211</v>
      </c>
      <c r="O20395" t="s">
        <v>21</v>
      </c>
      <c r="P20395" t="s">
        <v>356</v>
      </c>
      <c r="Q20395" t="s">
        <v>93</v>
      </c>
    </row>
    <row r="20396" spans="1:17" hidden="1" x14ac:dyDescent="0.25">
      <c r="A20396" t="s">
        <v>79541</v>
      </c>
      <c r="B20396" t="s">
        <v>79542</v>
      </c>
      <c r="C20396" s="1" t="str">
        <f t="shared" si="2848"/>
        <v>21:0867</v>
      </c>
      <c r="D20396" s="1" t="str">
        <f t="shared" si="2849"/>
        <v>21:0240</v>
      </c>
      <c r="E20396" t="s">
        <v>79543</v>
      </c>
      <c r="F20396" t="s">
        <v>79544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11694</v>
      </c>
      <c r="N20396">
        <v>212</v>
      </c>
      <c r="O20396" t="s">
        <v>21</v>
      </c>
      <c r="P20396" t="s">
        <v>356</v>
      </c>
      <c r="Q20396" t="s">
        <v>215</v>
      </c>
    </row>
    <row r="20397" spans="1:17" hidden="1" x14ac:dyDescent="0.25">
      <c r="A20397" t="s">
        <v>79545</v>
      </c>
      <c r="B20397" t="s">
        <v>79546</v>
      </c>
      <c r="C20397" s="1" t="str">
        <f t="shared" si="2848"/>
        <v>21:0867</v>
      </c>
      <c r="D20397" s="1" t="str">
        <f t="shared" si="2849"/>
        <v>21:0240</v>
      </c>
      <c r="E20397" t="s">
        <v>79547</v>
      </c>
      <c r="F20397" t="s">
        <v>79548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11700</v>
      </c>
      <c r="N20397">
        <v>213</v>
      </c>
      <c r="O20397" t="s">
        <v>21</v>
      </c>
      <c r="P20397" t="s">
        <v>45</v>
      </c>
      <c r="Q20397" t="s">
        <v>93</v>
      </c>
    </row>
    <row r="20398" spans="1:17" hidden="1" x14ac:dyDescent="0.25">
      <c r="A20398" t="s">
        <v>79549</v>
      </c>
      <c r="B20398" t="s">
        <v>79550</v>
      </c>
      <c r="C20398" s="1" t="str">
        <f t="shared" si="2848"/>
        <v>21:0867</v>
      </c>
      <c r="D20398" s="1" t="str">
        <f t="shared" si="2849"/>
        <v>21:0240</v>
      </c>
      <c r="E20398" t="s">
        <v>79551</v>
      </c>
      <c r="F20398" t="s">
        <v>79552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11710</v>
      </c>
      <c r="N20398">
        <v>214</v>
      </c>
      <c r="O20398" t="s">
        <v>101</v>
      </c>
      <c r="P20398" t="s">
        <v>22</v>
      </c>
      <c r="Q20398" t="s">
        <v>71</v>
      </c>
    </row>
    <row r="20399" spans="1:17" hidden="1" x14ac:dyDescent="0.25">
      <c r="A20399" t="s">
        <v>79553</v>
      </c>
      <c r="B20399" t="s">
        <v>79554</v>
      </c>
      <c r="C20399" s="1" t="str">
        <f t="shared" si="2848"/>
        <v>21:0867</v>
      </c>
      <c r="D20399" s="1" t="str">
        <f t="shared" si="2849"/>
        <v>21:0240</v>
      </c>
      <c r="E20399" t="s">
        <v>79555</v>
      </c>
      <c r="F20399" t="s">
        <v>79556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11715</v>
      </c>
      <c r="N20399">
        <v>215</v>
      </c>
      <c r="O20399" t="s">
        <v>21</v>
      </c>
      <c r="P20399" t="s">
        <v>45</v>
      </c>
      <c r="Q20399" t="s">
        <v>149</v>
      </c>
    </row>
    <row r="20400" spans="1:17" hidden="1" x14ac:dyDescent="0.25">
      <c r="A20400" t="s">
        <v>79557</v>
      </c>
      <c r="B20400" t="s">
        <v>79558</v>
      </c>
      <c r="C20400" s="1" t="str">
        <f t="shared" si="2848"/>
        <v>21:0867</v>
      </c>
      <c r="D20400" s="1" t="str">
        <f t="shared" si="2849"/>
        <v>21:0240</v>
      </c>
      <c r="E20400" t="s">
        <v>79559</v>
      </c>
      <c r="F20400" t="s">
        <v>79560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11720</v>
      </c>
      <c r="N20400">
        <v>216</v>
      </c>
      <c r="O20400" t="s">
        <v>21</v>
      </c>
      <c r="P20400" t="s">
        <v>45</v>
      </c>
      <c r="Q20400" t="s">
        <v>189</v>
      </c>
    </row>
    <row r="20401" spans="1:17" hidden="1" x14ac:dyDescent="0.25">
      <c r="A20401" t="s">
        <v>79561</v>
      </c>
      <c r="B20401" t="s">
        <v>79562</v>
      </c>
      <c r="C20401" s="1" t="str">
        <f t="shared" si="2848"/>
        <v>21:0867</v>
      </c>
      <c r="D20401" s="1" t="str">
        <f t="shared" si="2849"/>
        <v>21:0240</v>
      </c>
      <c r="E20401" t="s">
        <v>79563</v>
      </c>
      <c r="F20401" t="s">
        <v>79564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11725</v>
      </c>
      <c r="N20401">
        <v>217</v>
      </c>
      <c r="O20401" t="s">
        <v>21</v>
      </c>
      <c r="P20401" t="s">
        <v>45</v>
      </c>
      <c r="Q20401" t="s">
        <v>189</v>
      </c>
    </row>
    <row r="20402" spans="1:17" hidden="1" x14ac:dyDescent="0.25">
      <c r="A20402" t="s">
        <v>79565</v>
      </c>
      <c r="B20402" t="s">
        <v>79566</v>
      </c>
      <c r="C20402" s="1" t="str">
        <f t="shared" si="2848"/>
        <v>21:0867</v>
      </c>
      <c r="D20402" s="1" t="str">
        <f t="shared" si="2849"/>
        <v>21:0240</v>
      </c>
      <c r="E20402" t="s">
        <v>79567</v>
      </c>
      <c r="F20402" t="s">
        <v>79568</v>
      </c>
      <c r="H20402">
        <v>46.154207200000002</v>
      </c>
      <c r="I20402">
        <v>-66.712420899999998</v>
      </c>
      <c r="J20402" s="1" t="str">
        <f t="shared" ref="J20402:J20465" si="2850">HYPERLINK("http://geochem.nrcan.gc.ca/cdogs/content/kwd/kwd020018_e.htm",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11730</v>
      </c>
      <c r="N20402">
        <v>218</v>
      </c>
      <c r="O20402" t="s">
        <v>21</v>
      </c>
      <c r="P20402" t="s">
        <v>45</v>
      </c>
      <c r="Q20402" t="s">
        <v>93</v>
      </c>
    </row>
    <row r="20403" spans="1:17" hidden="1" x14ac:dyDescent="0.25">
      <c r="A20403" t="s">
        <v>79569</v>
      </c>
      <c r="B20403" t="s">
        <v>79570</v>
      </c>
      <c r="C20403" s="1" t="str">
        <f t="shared" si="2848"/>
        <v>21:0867</v>
      </c>
      <c r="D20403" s="1" t="str">
        <f t="shared" si="2849"/>
        <v>21:0240</v>
      </c>
      <c r="E20403" t="s">
        <v>79571</v>
      </c>
      <c r="F20403" t="s">
        <v>79572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12803</v>
      </c>
      <c r="N20403">
        <v>219</v>
      </c>
      <c r="O20403" t="s">
        <v>21</v>
      </c>
      <c r="P20403" t="s">
        <v>45</v>
      </c>
      <c r="Q20403" t="s">
        <v>198</v>
      </c>
    </row>
    <row r="20404" spans="1:17" hidden="1" x14ac:dyDescent="0.25">
      <c r="A20404" t="s">
        <v>79573</v>
      </c>
      <c r="B20404" t="s">
        <v>79574</v>
      </c>
      <c r="C20404" s="1" t="str">
        <f t="shared" si="2848"/>
        <v>21:0867</v>
      </c>
      <c r="D20404" s="1" t="str">
        <f t="shared" si="2849"/>
        <v>21:0240</v>
      </c>
      <c r="E20404" t="s">
        <v>79575</v>
      </c>
      <c r="F20404" t="s">
        <v>79576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11641</v>
      </c>
      <c r="N20404">
        <v>220</v>
      </c>
      <c r="O20404" t="s">
        <v>21</v>
      </c>
      <c r="P20404" t="s">
        <v>356</v>
      </c>
      <c r="Q20404" t="s">
        <v>103</v>
      </c>
    </row>
    <row r="20405" spans="1:17" hidden="1" x14ac:dyDescent="0.25">
      <c r="A20405" t="s">
        <v>79577</v>
      </c>
      <c r="B20405" t="s">
        <v>79578</v>
      </c>
      <c r="C20405" s="1" t="str">
        <f t="shared" si="2848"/>
        <v>21:0867</v>
      </c>
      <c r="D20405" s="1" t="str">
        <f t="shared" si="2849"/>
        <v>21:0240</v>
      </c>
      <c r="E20405" t="s">
        <v>79579</v>
      </c>
      <c r="F20405" t="s">
        <v>79580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11646</v>
      </c>
      <c r="N20405">
        <v>221</v>
      </c>
      <c r="O20405" t="s">
        <v>21</v>
      </c>
      <c r="P20405" t="s">
        <v>583</v>
      </c>
      <c r="Q20405" t="s">
        <v>23</v>
      </c>
    </row>
    <row r="20406" spans="1:17" hidden="1" x14ac:dyDescent="0.25">
      <c r="A20406" t="s">
        <v>79581</v>
      </c>
      <c r="B20406" t="s">
        <v>79582</v>
      </c>
      <c r="C20406" s="1" t="str">
        <f t="shared" si="2848"/>
        <v>21:0867</v>
      </c>
      <c r="D20406" s="1" t="str">
        <f t="shared" si="2849"/>
        <v>21:0240</v>
      </c>
      <c r="E20406" t="s">
        <v>79583</v>
      </c>
      <c r="F20406" t="s">
        <v>79584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11651</v>
      </c>
      <c r="N20406">
        <v>222</v>
      </c>
      <c r="O20406" t="s">
        <v>21</v>
      </c>
      <c r="P20406" t="s">
        <v>45</v>
      </c>
      <c r="Q20406" t="s">
        <v>198</v>
      </c>
    </row>
    <row r="20407" spans="1:17" hidden="1" x14ac:dyDescent="0.25">
      <c r="A20407" t="s">
        <v>79585</v>
      </c>
      <c r="B20407" t="s">
        <v>79586</v>
      </c>
      <c r="C20407" s="1" t="str">
        <f t="shared" si="2848"/>
        <v>21:0867</v>
      </c>
      <c r="D20407" s="1" t="str">
        <f t="shared" si="2849"/>
        <v>21:0240</v>
      </c>
      <c r="E20407" t="s">
        <v>79587</v>
      </c>
      <c r="F20407" t="s">
        <v>79588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11660</v>
      </c>
      <c r="N20407">
        <v>223</v>
      </c>
      <c r="O20407" t="s">
        <v>21</v>
      </c>
      <c r="P20407" t="s">
        <v>356</v>
      </c>
      <c r="Q20407" t="s">
        <v>215</v>
      </c>
    </row>
    <row r="20408" spans="1:17" hidden="1" x14ac:dyDescent="0.25">
      <c r="A20408" t="s">
        <v>79589</v>
      </c>
      <c r="B20408" t="s">
        <v>79590</v>
      </c>
      <c r="C20408" s="1" t="str">
        <f t="shared" si="2848"/>
        <v>21:0867</v>
      </c>
      <c r="D20408" s="1" t="str">
        <f t="shared" si="2849"/>
        <v>21:0240</v>
      </c>
      <c r="E20408" t="s">
        <v>79591</v>
      </c>
      <c r="F20408" t="s">
        <v>79592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11665</v>
      </c>
      <c r="N20408">
        <v>224</v>
      </c>
      <c r="O20408" t="s">
        <v>21</v>
      </c>
      <c r="P20408" t="s">
        <v>356</v>
      </c>
      <c r="Q20408" t="s">
        <v>198</v>
      </c>
    </row>
    <row r="20409" spans="1:17" hidden="1" x14ac:dyDescent="0.25">
      <c r="A20409" t="s">
        <v>79593</v>
      </c>
      <c r="B20409" t="s">
        <v>79594</v>
      </c>
      <c r="C20409" s="1" t="str">
        <f t="shared" si="2848"/>
        <v>21:0867</v>
      </c>
      <c r="D20409" s="1" t="str">
        <f t="shared" si="2849"/>
        <v>21:0240</v>
      </c>
      <c r="E20409" t="s">
        <v>79595</v>
      </c>
      <c r="F20409" t="s">
        <v>79596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HYPERLINK("http://geochem.nrcan.gc.ca/cdogs/content/kwd/kwd080007_e.htm", "Untreated Water")</f>
        <v>Untreated Water</v>
      </c>
      <c r="L20409">
        <v>14</v>
      </c>
      <c r="M20409" t="s">
        <v>11670</v>
      </c>
      <c r="N20409">
        <v>225</v>
      </c>
      <c r="O20409" t="s">
        <v>21</v>
      </c>
      <c r="P20409" t="s">
        <v>45</v>
      </c>
      <c r="Q20409" t="s">
        <v>88</v>
      </c>
    </row>
    <row r="20410" spans="1:17" hidden="1" x14ac:dyDescent="0.25">
      <c r="A20410" t="s">
        <v>79597</v>
      </c>
      <c r="B20410" t="s">
        <v>79598</v>
      </c>
      <c r="C20410" s="1" t="str">
        <f t="shared" si="2848"/>
        <v>21:0867</v>
      </c>
      <c r="D20410" s="1" t="str">
        <f t="shared" si="2849"/>
        <v>21:0240</v>
      </c>
      <c r="E20410" t="s">
        <v>79599</v>
      </c>
      <c r="F20410" t="s">
        <v>79600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11675</v>
      </c>
      <c r="N20410">
        <v>226</v>
      </c>
      <c r="O20410" t="s">
        <v>21</v>
      </c>
      <c r="P20410" t="s">
        <v>45</v>
      </c>
      <c r="Q20410" t="s">
        <v>3827</v>
      </c>
    </row>
    <row r="20411" spans="1:17" hidden="1" x14ac:dyDescent="0.25">
      <c r="A20411" t="s">
        <v>79601</v>
      </c>
      <c r="B20411" t="s">
        <v>79602</v>
      </c>
      <c r="C20411" s="1" t="str">
        <f t="shared" si="2848"/>
        <v>21:0867</v>
      </c>
      <c r="D20411" s="1" t="str">
        <f t="shared" si="2849"/>
        <v>21:0240</v>
      </c>
      <c r="E20411" t="s">
        <v>79603</v>
      </c>
      <c r="F20411" t="s">
        <v>79604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11689</v>
      </c>
      <c r="N20411">
        <v>227</v>
      </c>
      <c r="O20411" t="s">
        <v>21</v>
      </c>
      <c r="P20411" t="s">
        <v>45</v>
      </c>
      <c r="Q20411" t="s">
        <v>16988</v>
      </c>
    </row>
    <row r="20412" spans="1:17" hidden="1" x14ac:dyDescent="0.25">
      <c r="A20412" t="s">
        <v>79605</v>
      </c>
      <c r="B20412" t="s">
        <v>79606</v>
      </c>
      <c r="C20412" s="1" t="str">
        <f t="shared" si="2848"/>
        <v>21:0867</v>
      </c>
      <c r="D20412" s="1" t="str">
        <f t="shared" si="2849"/>
        <v>21:0240</v>
      </c>
      <c r="E20412" t="s">
        <v>79607</v>
      </c>
      <c r="F20412" t="s">
        <v>79608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11694</v>
      </c>
      <c r="N20412">
        <v>228</v>
      </c>
      <c r="O20412" t="s">
        <v>21</v>
      </c>
      <c r="P20412" t="s">
        <v>87</v>
      </c>
      <c r="Q20412" t="s">
        <v>2366</v>
      </c>
    </row>
    <row r="20413" spans="1:17" hidden="1" x14ac:dyDescent="0.25">
      <c r="A20413" t="s">
        <v>79609</v>
      </c>
      <c r="B20413" t="s">
        <v>79610</v>
      </c>
      <c r="C20413" s="1" t="str">
        <f t="shared" si="2848"/>
        <v>21:0867</v>
      </c>
      <c r="D20413" s="1" t="str">
        <f t="shared" si="2849"/>
        <v>21:0240</v>
      </c>
      <c r="E20413" t="s">
        <v>79611</v>
      </c>
      <c r="F20413" t="s">
        <v>79612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11700</v>
      </c>
      <c r="N20413">
        <v>229</v>
      </c>
      <c r="O20413" t="s">
        <v>21</v>
      </c>
      <c r="P20413" t="s">
        <v>356</v>
      </c>
      <c r="Q20413" t="s">
        <v>103</v>
      </c>
    </row>
    <row r="20414" spans="1:17" hidden="1" x14ac:dyDescent="0.25">
      <c r="A20414" t="s">
        <v>79613</v>
      </c>
      <c r="B20414" t="s">
        <v>79614</v>
      </c>
      <c r="C20414" s="1" t="str">
        <f t="shared" si="2848"/>
        <v>21:0867</v>
      </c>
      <c r="D20414" s="1" t="str">
        <f t="shared" si="2849"/>
        <v>21:0240</v>
      </c>
      <c r="E20414" t="s">
        <v>79615</v>
      </c>
      <c r="F20414" t="s">
        <v>79616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11710</v>
      </c>
      <c r="N20414">
        <v>230</v>
      </c>
      <c r="O20414" t="s">
        <v>21</v>
      </c>
      <c r="P20414" t="s">
        <v>356</v>
      </c>
      <c r="Q20414" t="s">
        <v>392</v>
      </c>
    </row>
    <row r="20415" spans="1:17" hidden="1" x14ac:dyDescent="0.25">
      <c r="A20415" t="s">
        <v>79617</v>
      </c>
      <c r="B20415" t="s">
        <v>79618</v>
      </c>
      <c r="C20415" s="1" t="str">
        <f t="shared" si="2848"/>
        <v>21:0867</v>
      </c>
      <c r="D20415" s="1" t="str">
        <f t="shared" si="2849"/>
        <v>21:0240</v>
      </c>
      <c r="E20415" t="s">
        <v>79619</v>
      </c>
      <c r="F20415" t="s">
        <v>79620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11715</v>
      </c>
      <c r="N20415">
        <v>231</v>
      </c>
      <c r="O20415" t="s">
        <v>21</v>
      </c>
      <c r="P20415" t="s">
        <v>356</v>
      </c>
      <c r="Q20415" t="s">
        <v>143</v>
      </c>
    </row>
    <row r="20416" spans="1:17" hidden="1" x14ac:dyDescent="0.25">
      <c r="A20416" t="s">
        <v>79621</v>
      </c>
      <c r="B20416" t="s">
        <v>79622</v>
      </c>
      <c r="C20416" s="1" t="str">
        <f t="shared" si="2848"/>
        <v>21:0867</v>
      </c>
      <c r="D20416" s="1" t="str">
        <f t="shared" si="2849"/>
        <v>21:0240</v>
      </c>
      <c r="E20416" t="s">
        <v>79623</v>
      </c>
      <c r="F20416" t="s">
        <v>79624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11720</v>
      </c>
      <c r="N20416">
        <v>232</v>
      </c>
      <c r="O20416" t="s">
        <v>21</v>
      </c>
      <c r="P20416" t="s">
        <v>45</v>
      </c>
      <c r="Q20416" t="s">
        <v>392</v>
      </c>
    </row>
    <row r="20417" spans="1:17" hidden="1" x14ac:dyDescent="0.25">
      <c r="A20417" t="s">
        <v>79625</v>
      </c>
      <c r="B20417" t="s">
        <v>79626</v>
      </c>
      <c r="C20417" s="1" t="str">
        <f t="shared" si="2848"/>
        <v>21:0867</v>
      </c>
      <c r="D20417" s="1" t="str">
        <f t="shared" si="2849"/>
        <v>21:0240</v>
      </c>
      <c r="E20417" t="s">
        <v>79627</v>
      </c>
      <c r="F20417" t="s">
        <v>79628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11680</v>
      </c>
      <c r="N20417">
        <v>233</v>
      </c>
      <c r="O20417" t="s">
        <v>21</v>
      </c>
      <c r="P20417" t="s">
        <v>45</v>
      </c>
      <c r="Q20417" t="s">
        <v>35</v>
      </c>
    </row>
    <row r="20418" spans="1:17" hidden="1" x14ac:dyDescent="0.25">
      <c r="A20418" t="s">
        <v>79629</v>
      </c>
      <c r="B20418" t="s">
        <v>79630</v>
      </c>
      <c r="C20418" s="1" t="str">
        <f t="shared" si="2848"/>
        <v>21:0867</v>
      </c>
      <c r="D20418" s="1" t="str">
        <f t="shared" si="2849"/>
        <v>21:0240</v>
      </c>
      <c r="E20418" t="s">
        <v>79627</v>
      </c>
      <c r="F20418" t="s">
        <v>79631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11684</v>
      </c>
      <c r="N20418">
        <v>234</v>
      </c>
      <c r="O20418" t="s">
        <v>21</v>
      </c>
      <c r="P20418" t="s">
        <v>356</v>
      </c>
      <c r="Q20418" t="s">
        <v>35</v>
      </c>
    </row>
    <row r="20419" spans="1:17" hidden="1" x14ac:dyDescent="0.25">
      <c r="A20419" t="s">
        <v>79632</v>
      </c>
      <c r="B20419" t="s">
        <v>79633</v>
      </c>
      <c r="C20419" s="1" t="str">
        <f t="shared" si="2848"/>
        <v>21:0867</v>
      </c>
      <c r="D20419" s="1" t="str">
        <f t="shared" si="2849"/>
        <v>21:0240</v>
      </c>
      <c r="E20419" t="s">
        <v>79634</v>
      </c>
      <c r="F20419" t="s">
        <v>79635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11725</v>
      </c>
      <c r="N20419">
        <v>235</v>
      </c>
      <c r="O20419" t="s">
        <v>21</v>
      </c>
      <c r="P20419" t="s">
        <v>356</v>
      </c>
      <c r="Q20419" t="s">
        <v>46</v>
      </c>
    </row>
    <row r="20420" spans="1:17" hidden="1" x14ac:dyDescent="0.25">
      <c r="A20420" t="s">
        <v>79636</v>
      </c>
      <c r="B20420" t="s">
        <v>79637</v>
      </c>
      <c r="C20420" s="1" t="str">
        <f t="shared" si="2848"/>
        <v>21:0867</v>
      </c>
      <c r="D20420" s="1" t="str">
        <f t="shared" si="2849"/>
        <v>21:0240</v>
      </c>
      <c r="E20420" t="s">
        <v>79638</v>
      </c>
      <c r="F20420" t="s">
        <v>79639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11730</v>
      </c>
      <c r="N20420">
        <v>236</v>
      </c>
      <c r="O20420" t="s">
        <v>21</v>
      </c>
      <c r="P20420" t="s">
        <v>356</v>
      </c>
      <c r="Q20420" t="s">
        <v>198</v>
      </c>
    </row>
    <row r="20421" spans="1:17" hidden="1" x14ac:dyDescent="0.25">
      <c r="A20421" t="s">
        <v>79640</v>
      </c>
      <c r="B20421" t="s">
        <v>79641</v>
      </c>
      <c r="C20421" s="1" t="str">
        <f t="shared" si="2848"/>
        <v>21:0867</v>
      </c>
      <c r="D20421" s="1" t="str">
        <f t="shared" si="2849"/>
        <v>21:0240</v>
      </c>
      <c r="E20421" t="s">
        <v>79642</v>
      </c>
      <c r="F20421" t="s">
        <v>79643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12803</v>
      </c>
      <c r="N20421">
        <v>237</v>
      </c>
      <c r="O20421" t="s">
        <v>21</v>
      </c>
      <c r="P20421" t="s">
        <v>356</v>
      </c>
      <c r="Q20421" t="s">
        <v>189</v>
      </c>
    </row>
    <row r="20422" spans="1:17" hidden="1" x14ac:dyDescent="0.25">
      <c r="A20422" t="s">
        <v>79644</v>
      </c>
      <c r="B20422" t="s">
        <v>79645</v>
      </c>
      <c r="C20422" s="1" t="str">
        <f t="shared" si="2848"/>
        <v>21:0867</v>
      </c>
      <c r="D20422" s="1" t="str">
        <f t="shared" si="2849"/>
        <v>21:0240</v>
      </c>
      <c r="E20422" t="s">
        <v>79646</v>
      </c>
      <c r="F20422" t="s">
        <v>79647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11641</v>
      </c>
      <c r="N20422">
        <v>238</v>
      </c>
      <c r="O20422" t="s">
        <v>21</v>
      </c>
      <c r="P20422" t="s">
        <v>45</v>
      </c>
      <c r="Q20422" t="s">
        <v>103</v>
      </c>
    </row>
    <row r="20423" spans="1:17" hidden="1" x14ac:dyDescent="0.25">
      <c r="A20423" t="s">
        <v>79648</v>
      </c>
      <c r="B20423" t="s">
        <v>79649</v>
      </c>
      <c r="C20423" s="1" t="str">
        <f t="shared" si="2848"/>
        <v>21:0867</v>
      </c>
      <c r="D20423" s="1" t="str">
        <f t="shared" si="2849"/>
        <v>21:0240</v>
      </c>
      <c r="E20423" t="s">
        <v>79650</v>
      </c>
      <c r="F20423" t="s">
        <v>79651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11646</v>
      </c>
      <c r="N20423">
        <v>239</v>
      </c>
      <c r="O20423" t="s">
        <v>101</v>
      </c>
      <c r="P20423" t="s">
        <v>45</v>
      </c>
      <c r="Q20423" t="s">
        <v>198</v>
      </c>
    </row>
    <row r="20424" spans="1:17" hidden="1" x14ac:dyDescent="0.25">
      <c r="A20424" t="s">
        <v>79652</v>
      </c>
      <c r="B20424" t="s">
        <v>79653</v>
      </c>
      <c r="C20424" s="1" t="str">
        <f t="shared" si="2848"/>
        <v>21:0867</v>
      </c>
      <c r="D20424" s="1" t="str">
        <f t="shared" si="2849"/>
        <v>21:0240</v>
      </c>
      <c r="E20424" t="s">
        <v>79654</v>
      </c>
      <c r="F20424" t="s">
        <v>79655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11651</v>
      </c>
      <c r="N20424">
        <v>240</v>
      </c>
      <c r="O20424" t="s">
        <v>551</v>
      </c>
      <c r="P20424" t="s">
        <v>45</v>
      </c>
      <c r="Q20424" t="s">
        <v>35</v>
      </c>
    </row>
    <row r="20425" spans="1:17" hidden="1" x14ac:dyDescent="0.25">
      <c r="A20425" t="s">
        <v>79656</v>
      </c>
      <c r="B20425" t="s">
        <v>79657</v>
      </c>
      <c r="C20425" s="1" t="str">
        <f t="shared" si="2848"/>
        <v>21:0867</v>
      </c>
      <c r="D20425" s="1" t="str">
        <f t="shared" si="2849"/>
        <v>21:0240</v>
      </c>
      <c r="E20425" t="s">
        <v>79658</v>
      </c>
      <c r="F20425" t="s">
        <v>79659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11660</v>
      </c>
      <c r="N20425">
        <v>241</v>
      </c>
      <c r="O20425" t="s">
        <v>21</v>
      </c>
      <c r="P20425" t="s">
        <v>45</v>
      </c>
      <c r="Q20425" t="s">
        <v>103</v>
      </c>
    </row>
    <row r="20426" spans="1:17" hidden="1" x14ac:dyDescent="0.25">
      <c r="A20426" t="s">
        <v>79660</v>
      </c>
      <c r="B20426" t="s">
        <v>79661</v>
      </c>
      <c r="C20426" s="1" t="str">
        <f t="shared" si="2848"/>
        <v>21:0867</v>
      </c>
      <c r="D20426" s="1" t="str">
        <f t="shared" si="2849"/>
        <v>21:0240</v>
      </c>
      <c r="E20426" t="s">
        <v>79662</v>
      </c>
      <c r="F20426" t="s">
        <v>79663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11665</v>
      </c>
      <c r="N20426">
        <v>242</v>
      </c>
      <c r="O20426" t="s">
        <v>21</v>
      </c>
      <c r="P20426" t="s">
        <v>45</v>
      </c>
      <c r="Q20426" t="s">
        <v>71</v>
      </c>
    </row>
    <row r="20427" spans="1:17" hidden="1" x14ac:dyDescent="0.25">
      <c r="A20427" t="s">
        <v>79664</v>
      </c>
      <c r="B20427" t="s">
        <v>79665</v>
      </c>
      <c r="C20427" s="1" t="str">
        <f t="shared" si="2848"/>
        <v>21:0867</v>
      </c>
      <c r="D20427" s="1" t="str">
        <f t="shared" si="2849"/>
        <v>21:0240</v>
      </c>
      <c r="E20427" t="s">
        <v>79666</v>
      </c>
      <c r="F20427" t="s">
        <v>79667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11670</v>
      </c>
      <c r="N20427">
        <v>243</v>
      </c>
      <c r="O20427" t="s">
        <v>21</v>
      </c>
      <c r="P20427" t="s">
        <v>45</v>
      </c>
      <c r="Q20427" t="s">
        <v>149</v>
      </c>
    </row>
    <row r="20428" spans="1:17" hidden="1" x14ac:dyDescent="0.25">
      <c r="A20428" t="s">
        <v>79668</v>
      </c>
      <c r="B20428" t="s">
        <v>79669</v>
      </c>
      <c r="C20428" s="1" t="str">
        <f t="shared" si="2848"/>
        <v>21:0867</v>
      </c>
      <c r="D20428" s="1" t="str">
        <f t="shared" si="2849"/>
        <v>21:0240</v>
      </c>
      <c r="E20428" t="s">
        <v>79670</v>
      </c>
      <c r="F20428" t="s">
        <v>79671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11675</v>
      </c>
      <c r="N20428">
        <v>244</v>
      </c>
      <c r="O20428" t="s">
        <v>21</v>
      </c>
      <c r="P20428" t="s">
        <v>356</v>
      </c>
      <c r="Q20428" t="s">
        <v>71</v>
      </c>
    </row>
    <row r="20429" spans="1:17" hidden="1" x14ac:dyDescent="0.25">
      <c r="A20429" t="s">
        <v>79672</v>
      </c>
      <c r="B20429" t="s">
        <v>79673</v>
      </c>
      <c r="C20429" s="1" t="str">
        <f t="shared" si="2848"/>
        <v>21:0867</v>
      </c>
      <c r="D20429" s="1" t="str">
        <f t="shared" si="2849"/>
        <v>21:0240</v>
      </c>
      <c r="E20429" t="s">
        <v>79674</v>
      </c>
      <c r="F20429" t="s">
        <v>79675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11689</v>
      </c>
      <c r="N20429">
        <v>245</v>
      </c>
      <c r="O20429" t="s">
        <v>21</v>
      </c>
      <c r="P20429" t="s">
        <v>45</v>
      </c>
      <c r="Q20429" t="s">
        <v>138</v>
      </c>
    </row>
    <row r="20430" spans="1:17" hidden="1" x14ac:dyDescent="0.25">
      <c r="A20430" t="s">
        <v>79676</v>
      </c>
      <c r="B20430" t="s">
        <v>79677</v>
      </c>
      <c r="C20430" s="1" t="str">
        <f t="shared" si="2848"/>
        <v>21:0867</v>
      </c>
      <c r="D20430" s="1" t="str">
        <f t="shared" si="2849"/>
        <v>21:0240</v>
      </c>
      <c r="E20430" t="s">
        <v>79678</v>
      </c>
      <c r="F20430" t="s">
        <v>79679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11694</v>
      </c>
      <c r="N20430">
        <v>246</v>
      </c>
      <c r="O20430" t="s">
        <v>21</v>
      </c>
      <c r="P20430" t="s">
        <v>356</v>
      </c>
      <c r="Q20430" t="s">
        <v>71</v>
      </c>
    </row>
    <row r="20431" spans="1:17" hidden="1" x14ac:dyDescent="0.25">
      <c r="A20431" t="s">
        <v>79680</v>
      </c>
      <c r="B20431" t="s">
        <v>79681</v>
      </c>
      <c r="C20431" s="1" t="str">
        <f t="shared" si="2848"/>
        <v>21:0867</v>
      </c>
      <c r="D20431" s="1" t="str">
        <f t="shared" si="2849"/>
        <v>21:0240</v>
      </c>
      <c r="E20431" t="s">
        <v>79682</v>
      </c>
      <c r="F20431" t="s">
        <v>79683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11700</v>
      </c>
      <c r="N20431">
        <v>247</v>
      </c>
      <c r="O20431" t="s">
        <v>21</v>
      </c>
      <c r="P20431" t="s">
        <v>356</v>
      </c>
      <c r="Q20431" t="s">
        <v>71</v>
      </c>
    </row>
    <row r="20432" spans="1:17" hidden="1" x14ac:dyDescent="0.25">
      <c r="A20432" t="s">
        <v>79684</v>
      </c>
      <c r="B20432" t="s">
        <v>79685</v>
      </c>
      <c r="C20432" s="1" t="str">
        <f t="shared" si="2848"/>
        <v>21:0867</v>
      </c>
      <c r="D20432" s="1" t="str">
        <f t="shared" si="2849"/>
        <v>21:0240</v>
      </c>
      <c r="E20432" t="s">
        <v>79686</v>
      </c>
      <c r="F20432" t="s">
        <v>79687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11680</v>
      </c>
      <c r="N20432">
        <v>248</v>
      </c>
      <c r="O20432" t="s">
        <v>21</v>
      </c>
      <c r="P20432" t="s">
        <v>356</v>
      </c>
      <c r="Q20432" t="s">
        <v>71</v>
      </c>
    </row>
    <row r="20433" spans="1:17" hidden="1" x14ac:dyDescent="0.25">
      <c r="A20433" t="s">
        <v>79688</v>
      </c>
      <c r="B20433" t="s">
        <v>79689</v>
      </c>
      <c r="C20433" s="1" t="str">
        <f t="shared" si="2848"/>
        <v>21:0867</v>
      </c>
      <c r="D20433" s="1" t="str">
        <f t="shared" si="2849"/>
        <v>21:0240</v>
      </c>
      <c r="E20433" t="s">
        <v>79686</v>
      </c>
      <c r="F20433" t="s">
        <v>79690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11684</v>
      </c>
      <c r="N20433">
        <v>249</v>
      </c>
      <c r="O20433" t="s">
        <v>21</v>
      </c>
      <c r="P20433" t="s">
        <v>356</v>
      </c>
      <c r="Q20433" t="s">
        <v>93</v>
      </c>
    </row>
    <row r="20434" spans="1:17" hidden="1" x14ac:dyDescent="0.25">
      <c r="A20434" t="s">
        <v>79691</v>
      </c>
      <c r="B20434" t="s">
        <v>79692</v>
      </c>
      <c r="C20434" s="1" t="str">
        <f t="shared" si="2848"/>
        <v>21:0867</v>
      </c>
      <c r="D20434" s="1" t="str">
        <f t="shared" si="2849"/>
        <v>21:0240</v>
      </c>
      <c r="E20434" t="s">
        <v>79693</v>
      </c>
      <c r="F20434" t="s">
        <v>79694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11710</v>
      </c>
      <c r="N20434">
        <v>250</v>
      </c>
      <c r="O20434" t="s">
        <v>21</v>
      </c>
      <c r="P20434" t="s">
        <v>356</v>
      </c>
      <c r="Q20434" t="s">
        <v>29</v>
      </c>
    </row>
    <row r="20435" spans="1:17" hidden="1" x14ac:dyDescent="0.25">
      <c r="A20435" t="s">
        <v>79695</v>
      </c>
      <c r="B20435" t="s">
        <v>79696</v>
      </c>
      <c r="C20435" s="1" t="str">
        <f t="shared" si="2848"/>
        <v>21:0867</v>
      </c>
      <c r="D20435" s="1" t="str">
        <f t="shared" si="2849"/>
        <v>21:0240</v>
      </c>
      <c r="E20435" t="s">
        <v>79697</v>
      </c>
      <c r="F20435" t="s">
        <v>79698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11715</v>
      </c>
      <c r="N20435">
        <v>251</v>
      </c>
      <c r="O20435" t="s">
        <v>21</v>
      </c>
      <c r="P20435" t="s">
        <v>356</v>
      </c>
      <c r="Q20435" t="s">
        <v>29</v>
      </c>
    </row>
    <row r="20436" spans="1:17" hidden="1" x14ac:dyDescent="0.25">
      <c r="A20436" t="s">
        <v>79699</v>
      </c>
      <c r="B20436" t="s">
        <v>79700</v>
      </c>
      <c r="C20436" s="1" t="str">
        <f t="shared" si="2848"/>
        <v>21:0867</v>
      </c>
      <c r="D20436" s="1" t="str">
        <f t="shared" si="2849"/>
        <v>21:0240</v>
      </c>
      <c r="E20436" t="s">
        <v>79701</v>
      </c>
      <c r="F20436" t="s">
        <v>79702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11720</v>
      </c>
      <c r="N20436">
        <v>252</v>
      </c>
      <c r="O20436" t="s">
        <v>21</v>
      </c>
      <c r="P20436" t="s">
        <v>356</v>
      </c>
      <c r="Q20436" t="s">
        <v>23</v>
      </c>
    </row>
    <row r="20437" spans="1:17" hidden="1" x14ac:dyDescent="0.25">
      <c r="A20437" t="s">
        <v>79703</v>
      </c>
      <c r="B20437" t="s">
        <v>79704</v>
      </c>
      <c r="C20437" s="1" t="str">
        <f t="shared" si="2848"/>
        <v>21:0867</v>
      </c>
      <c r="D20437" s="1" t="str">
        <f t="shared" si="2849"/>
        <v>21:0240</v>
      </c>
      <c r="E20437" t="s">
        <v>79705</v>
      </c>
      <c r="F20437" t="s">
        <v>79706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11725</v>
      </c>
      <c r="N20437">
        <v>253</v>
      </c>
      <c r="O20437" t="s">
        <v>1818</v>
      </c>
      <c r="P20437" t="s">
        <v>45</v>
      </c>
      <c r="Q20437" t="s">
        <v>653</v>
      </c>
    </row>
    <row r="20438" spans="1:17" hidden="1" x14ac:dyDescent="0.25">
      <c r="A20438" t="s">
        <v>79707</v>
      </c>
      <c r="B20438" t="s">
        <v>79708</v>
      </c>
      <c r="C20438" s="1" t="str">
        <f t="shared" si="2848"/>
        <v>21:0867</v>
      </c>
      <c r="D20438" s="1" t="str">
        <f t="shared" si="2849"/>
        <v>21:0240</v>
      </c>
      <c r="E20438" t="s">
        <v>79709</v>
      </c>
      <c r="F20438" t="s">
        <v>79710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11730</v>
      </c>
      <c r="N20438">
        <v>254</v>
      </c>
      <c r="O20438" t="s">
        <v>21</v>
      </c>
      <c r="P20438" t="s">
        <v>356</v>
      </c>
      <c r="Q20438" t="s">
        <v>365</v>
      </c>
    </row>
    <row r="20439" spans="1:17" hidden="1" x14ac:dyDescent="0.25">
      <c r="A20439" t="s">
        <v>79711</v>
      </c>
      <c r="B20439" t="s">
        <v>79712</v>
      </c>
      <c r="C20439" s="1" t="str">
        <f t="shared" si="2848"/>
        <v>21:0867</v>
      </c>
      <c r="D20439" s="1" t="str">
        <f t="shared" si="2849"/>
        <v>21:0240</v>
      </c>
      <c r="E20439" t="s">
        <v>79713</v>
      </c>
      <c r="F20439" t="s">
        <v>79714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11641</v>
      </c>
      <c r="N20439">
        <v>255</v>
      </c>
      <c r="O20439" t="s">
        <v>21</v>
      </c>
      <c r="P20439" t="s">
        <v>22</v>
      </c>
      <c r="Q20439" t="s">
        <v>29</v>
      </c>
    </row>
    <row r="20440" spans="1:17" hidden="1" x14ac:dyDescent="0.25">
      <c r="A20440" t="s">
        <v>79715</v>
      </c>
      <c r="B20440" t="s">
        <v>79716</v>
      </c>
      <c r="C20440" s="1" t="str">
        <f t="shared" si="2848"/>
        <v>21:0867</v>
      </c>
      <c r="D20440" s="1" t="str">
        <f t="shared" si="2849"/>
        <v>21:0240</v>
      </c>
      <c r="E20440" t="s">
        <v>79717</v>
      </c>
      <c r="F20440" t="s">
        <v>79718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11646</v>
      </c>
      <c r="N20440">
        <v>256</v>
      </c>
      <c r="O20440" t="s">
        <v>21</v>
      </c>
      <c r="P20440" t="s">
        <v>356</v>
      </c>
      <c r="Q20440" t="s">
        <v>46</v>
      </c>
    </row>
    <row r="20441" spans="1:17" hidden="1" x14ac:dyDescent="0.25">
      <c r="A20441" t="s">
        <v>79719</v>
      </c>
      <c r="B20441" t="s">
        <v>79720</v>
      </c>
      <c r="C20441" s="1" t="str">
        <f t="shared" ref="C20441:C20504" si="2852">HYPERLINK("http://geochem.nrcan.gc.ca/cdogs/content/bdl/bdl210867_e.htm", "21:0867")</f>
        <v>21:0867</v>
      </c>
      <c r="D20441" s="1" t="str">
        <f t="shared" ref="D20441:D20504" si="2853">HYPERLINK("http://geochem.nrcan.gc.ca/cdogs/content/svy/svy210240_e.htm", "21:0240")</f>
        <v>21:0240</v>
      </c>
      <c r="E20441" t="s">
        <v>79721</v>
      </c>
      <c r="F20441" t="s">
        <v>79722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11651</v>
      </c>
      <c r="N20441">
        <v>257</v>
      </c>
      <c r="O20441" t="s">
        <v>21</v>
      </c>
      <c r="P20441" t="s">
        <v>45</v>
      </c>
      <c r="Q20441" t="s">
        <v>2948</v>
      </c>
    </row>
    <row r="20442" spans="1:17" hidden="1" x14ac:dyDescent="0.25">
      <c r="A20442" t="s">
        <v>79723</v>
      </c>
      <c r="B20442" t="s">
        <v>79724</v>
      </c>
      <c r="C20442" s="1" t="str">
        <f t="shared" si="2852"/>
        <v>21:0867</v>
      </c>
      <c r="D20442" s="1" t="str">
        <f t="shared" si="2853"/>
        <v>21:0240</v>
      </c>
      <c r="E20442" t="s">
        <v>79725</v>
      </c>
      <c r="F20442" t="s">
        <v>79726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11660</v>
      </c>
      <c r="N20442">
        <v>258</v>
      </c>
      <c r="O20442" t="s">
        <v>21</v>
      </c>
      <c r="P20442" t="s">
        <v>45</v>
      </c>
      <c r="Q20442" t="s">
        <v>198</v>
      </c>
    </row>
    <row r="20443" spans="1:17" hidden="1" x14ac:dyDescent="0.25">
      <c r="A20443" t="s">
        <v>79727</v>
      </c>
      <c r="B20443" t="s">
        <v>79728</v>
      </c>
      <c r="C20443" s="1" t="str">
        <f t="shared" si="2852"/>
        <v>21:0867</v>
      </c>
      <c r="D20443" s="1" t="str">
        <f t="shared" si="2853"/>
        <v>21:0240</v>
      </c>
      <c r="E20443" t="s">
        <v>79729</v>
      </c>
      <c r="F20443" t="s">
        <v>79730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11680</v>
      </c>
      <c r="N20443">
        <v>259</v>
      </c>
      <c r="O20443" t="s">
        <v>21</v>
      </c>
      <c r="P20443" t="s">
        <v>45</v>
      </c>
      <c r="Q20443" t="s">
        <v>29</v>
      </c>
    </row>
    <row r="20444" spans="1:17" hidden="1" x14ac:dyDescent="0.25">
      <c r="A20444" t="s">
        <v>79731</v>
      </c>
      <c r="B20444" t="s">
        <v>79732</v>
      </c>
      <c r="C20444" s="1" t="str">
        <f t="shared" si="2852"/>
        <v>21:0867</v>
      </c>
      <c r="D20444" s="1" t="str">
        <f t="shared" si="2853"/>
        <v>21:0240</v>
      </c>
      <c r="E20444" t="s">
        <v>79729</v>
      </c>
      <c r="F20444" t="s">
        <v>79733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11684</v>
      </c>
      <c r="N20444">
        <v>260</v>
      </c>
      <c r="O20444" t="s">
        <v>21</v>
      </c>
      <c r="P20444" t="s">
        <v>22</v>
      </c>
      <c r="Q20444" t="s">
        <v>29</v>
      </c>
    </row>
    <row r="20445" spans="1:17" hidden="1" x14ac:dyDescent="0.25">
      <c r="A20445" t="s">
        <v>79734</v>
      </c>
      <c r="B20445" t="s">
        <v>79735</v>
      </c>
      <c r="C20445" s="1" t="str">
        <f t="shared" si="2852"/>
        <v>21:0867</v>
      </c>
      <c r="D20445" s="1" t="str">
        <f t="shared" si="2853"/>
        <v>21:0240</v>
      </c>
      <c r="E20445" t="s">
        <v>79736</v>
      </c>
      <c r="F20445" t="s">
        <v>79737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11665</v>
      </c>
      <c r="N20445">
        <v>261</v>
      </c>
      <c r="O20445" t="s">
        <v>21</v>
      </c>
      <c r="P20445" t="s">
        <v>583</v>
      </c>
      <c r="Q20445" t="s">
        <v>71</v>
      </c>
    </row>
    <row r="20446" spans="1:17" hidden="1" x14ac:dyDescent="0.25">
      <c r="A20446" t="s">
        <v>79738</v>
      </c>
      <c r="B20446" t="s">
        <v>79739</v>
      </c>
      <c r="C20446" s="1" t="str">
        <f t="shared" si="2852"/>
        <v>21:0867</v>
      </c>
      <c r="D20446" s="1" t="str">
        <f t="shared" si="2853"/>
        <v>21:0240</v>
      </c>
      <c r="E20446" t="s">
        <v>79740</v>
      </c>
      <c r="F20446" t="s">
        <v>79741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11670</v>
      </c>
      <c r="N20446">
        <v>262</v>
      </c>
      <c r="O20446" t="s">
        <v>21</v>
      </c>
      <c r="P20446" t="s">
        <v>22</v>
      </c>
      <c r="Q20446" t="s">
        <v>143</v>
      </c>
    </row>
    <row r="20447" spans="1:17" hidden="1" x14ac:dyDescent="0.25">
      <c r="A20447" t="s">
        <v>79742</v>
      </c>
      <c r="B20447" t="s">
        <v>79743</v>
      </c>
      <c r="C20447" s="1" t="str">
        <f t="shared" si="2852"/>
        <v>21:0867</v>
      </c>
      <c r="D20447" s="1" t="str">
        <f t="shared" si="2853"/>
        <v>21:0240</v>
      </c>
      <c r="E20447" t="s">
        <v>79744</v>
      </c>
      <c r="F20447" t="s">
        <v>79745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11675</v>
      </c>
      <c r="N20447">
        <v>263</v>
      </c>
      <c r="O20447" t="s">
        <v>21</v>
      </c>
      <c r="P20447" t="s">
        <v>22</v>
      </c>
      <c r="Q20447" t="s">
        <v>7328</v>
      </c>
    </row>
    <row r="20448" spans="1:17" hidden="1" x14ac:dyDescent="0.25">
      <c r="A20448" t="s">
        <v>79746</v>
      </c>
      <c r="B20448" t="s">
        <v>79747</v>
      </c>
      <c r="C20448" s="1" t="str">
        <f t="shared" si="2852"/>
        <v>21:0867</v>
      </c>
      <c r="D20448" s="1" t="str">
        <f t="shared" si="2853"/>
        <v>21:0240</v>
      </c>
      <c r="E20448" t="s">
        <v>79748</v>
      </c>
      <c r="F20448" t="s">
        <v>79749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11689</v>
      </c>
      <c r="N20448">
        <v>264</v>
      </c>
      <c r="O20448" t="s">
        <v>21</v>
      </c>
      <c r="P20448" t="s">
        <v>356</v>
      </c>
      <c r="Q20448" t="s">
        <v>198</v>
      </c>
    </row>
    <row r="20449" spans="1:17" hidden="1" x14ac:dyDescent="0.25">
      <c r="A20449" t="s">
        <v>79750</v>
      </c>
      <c r="B20449" t="s">
        <v>79751</v>
      </c>
      <c r="C20449" s="1" t="str">
        <f t="shared" si="2852"/>
        <v>21:0867</v>
      </c>
      <c r="D20449" s="1" t="str">
        <f t="shared" si="2853"/>
        <v>21:0240</v>
      </c>
      <c r="E20449" t="s">
        <v>79752</v>
      </c>
      <c r="F20449" t="s">
        <v>79753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11694</v>
      </c>
      <c r="N20449">
        <v>265</v>
      </c>
      <c r="O20449" t="s">
        <v>21</v>
      </c>
      <c r="P20449" t="s">
        <v>22</v>
      </c>
      <c r="Q20449" t="s">
        <v>71</v>
      </c>
    </row>
    <row r="20450" spans="1:17" hidden="1" x14ac:dyDescent="0.25">
      <c r="A20450" t="s">
        <v>79754</v>
      </c>
      <c r="B20450" t="s">
        <v>79755</v>
      </c>
      <c r="C20450" s="1" t="str">
        <f t="shared" si="2852"/>
        <v>21:0867</v>
      </c>
      <c r="D20450" s="1" t="str">
        <f t="shared" si="2853"/>
        <v>21:0240</v>
      </c>
      <c r="E20450" t="s">
        <v>79756</v>
      </c>
      <c r="F20450" t="s">
        <v>79757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11700</v>
      </c>
      <c r="N20450">
        <v>266</v>
      </c>
      <c r="O20450" t="s">
        <v>21</v>
      </c>
      <c r="P20450" t="s">
        <v>22</v>
      </c>
      <c r="Q20450" t="s">
        <v>93</v>
      </c>
    </row>
    <row r="20451" spans="1:17" hidden="1" x14ac:dyDescent="0.25">
      <c r="A20451" t="s">
        <v>79758</v>
      </c>
      <c r="B20451" t="s">
        <v>79759</v>
      </c>
      <c r="C20451" s="1" t="str">
        <f t="shared" si="2852"/>
        <v>21:0867</v>
      </c>
      <c r="D20451" s="1" t="str">
        <f t="shared" si="2853"/>
        <v>21:0240</v>
      </c>
      <c r="E20451" t="s">
        <v>79760</v>
      </c>
      <c r="F20451" t="s">
        <v>79761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11710</v>
      </c>
      <c r="N20451">
        <v>267</v>
      </c>
      <c r="O20451" t="s">
        <v>21</v>
      </c>
      <c r="P20451" t="s">
        <v>22</v>
      </c>
      <c r="Q20451" t="s">
        <v>52</v>
      </c>
    </row>
    <row r="20452" spans="1:17" hidden="1" x14ac:dyDescent="0.25">
      <c r="A20452" t="s">
        <v>79762</v>
      </c>
      <c r="B20452" t="s">
        <v>79763</v>
      </c>
      <c r="C20452" s="1" t="str">
        <f t="shared" si="2852"/>
        <v>21:0867</v>
      </c>
      <c r="D20452" s="1" t="str">
        <f t="shared" si="2853"/>
        <v>21:0240</v>
      </c>
      <c r="E20452" t="s">
        <v>79764</v>
      </c>
      <c r="F20452" t="s">
        <v>79765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11715</v>
      </c>
      <c r="N20452">
        <v>268</v>
      </c>
      <c r="O20452" t="s">
        <v>21</v>
      </c>
      <c r="P20452" t="s">
        <v>22</v>
      </c>
      <c r="Q20452" t="s">
        <v>189</v>
      </c>
    </row>
    <row r="20453" spans="1:17" hidden="1" x14ac:dyDescent="0.25">
      <c r="A20453" t="s">
        <v>79766</v>
      </c>
      <c r="B20453" t="s">
        <v>79767</v>
      </c>
      <c r="C20453" s="1" t="str">
        <f t="shared" si="2852"/>
        <v>21:0867</v>
      </c>
      <c r="D20453" s="1" t="str">
        <f t="shared" si="2853"/>
        <v>21:0240</v>
      </c>
      <c r="E20453" t="s">
        <v>79768</v>
      </c>
      <c r="F20453" t="s">
        <v>79769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11720</v>
      </c>
      <c r="N20453">
        <v>269</v>
      </c>
      <c r="O20453" t="s">
        <v>21</v>
      </c>
      <c r="P20453" t="s">
        <v>356</v>
      </c>
      <c r="Q20453" t="s">
        <v>189</v>
      </c>
    </row>
    <row r="20454" spans="1:17" hidden="1" x14ac:dyDescent="0.25">
      <c r="A20454" t="s">
        <v>79770</v>
      </c>
      <c r="B20454" t="s">
        <v>79771</v>
      </c>
      <c r="C20454" s="1" t="str">
        <f t="shared" si="2852"/>
        <v>21:0867</v>
      </c>
      <c r="D20454" s="1" t="str">
        <f t="shared" si="2853"/>
        <v>21:0240</v>
      </c>
      <c r="E20454" t="s">
        <v>79772</v>
      </c>
      <c r="F20454" t="s">
        <v>79773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11725</v>
      </c>
      <c r="N20454">
        <v>270</v>
      </c>
      <c r="O20454" t="s">
        <v>21</v>
      </c>
      <c r="P20454" t="s">
        <v>583</v>
      </c>
      <c r="Q20454" t="s">
        <v>71</v>
      </c>
    </row>
    <row r="20455" spans="1:17" hidden="1" x14ac:dyDescent="0.25">
      <c r="A20455" t="s">
        <v>79774</v>
      </c>
      <c r="B20455" t="s">
        <v>79775</v>
      </c>
      <c r="C20455" s="1" t="str">
        <f t="shared" si="2852"/>
        <v>21:0867</v>
      </c>
      <c r="D20455" s="1" t="str">
        <f t="shared" si="2853"/>
        <v>21:0240</v>
      </c>
      <c r="E20455" t="s">
        <v>79776</v>
      </c>
      <c r="F20455" t="s">
        <v>79777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11641</v>
      </c>
      <c r="N20455">
        <v>271</v>
      </c>
      <c r="O20455" t="s">
        <v>64</v>
      </c>
      <c r="P20455" t="s">
        <v>45</v>
      </c>
      <c r="Q20455" t="s">
        <v>35</v>
      </c>
    </row>
    <row r="20456" spans="1:17" hidden="1" x14ac:dyDescent="0.25">
      <c r="A20456" t="s">
        <v>79778</v>
      </c>
      <c r="B20456" t="s">
        <v>79779</v>
      </c>
      <c r="C20456" s="1" t="str">
        <f t="shared" si="2852"/>
        <v>21:0867</v>
      </c>
      <c r="D20456" s="1" t="str">
        <f t="shared" si="2853"/>
        <v>21:0240</v>
      </c>
      <c r="E20456" t="s">
        <v>79780</v>
      </c>
      <c r="F20456" t="s">
        <v>79781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11646</v>
      </c>
      <c r="N20456">
        <v>272</v>
      </c>
      <c r="O20456" t="s">
        <v>21</v>
      </c>
      <c r="P20456" t="s">
        <v>87</v>
      </c>
      <c r="Q20456" t="s">
        <v>59</v>
      </c>
    </row>
    <row r="20457" spans="1:17" hidden="1" x14ac:dyDescent="0.25">
      <c r="A20457" t="s">
        <v>79782</v>
      </c>
      <c r="B20457" t="s">
        <v>79783</v>
      </c>
      <c r="C20457" s="1" t="str">
        <f t="shared" si="2852"/>
        <v>21:0867</v>
      </c>
      <c r="D20457" s="1" t="str">
        <f t="shared" si="2853"/>
        <v>21:0240</v>
      </c>
      <c r="E20457" t="s">
        <v>79784</v>
      </c>
      <c r="F20457" t="s">
        <v>79785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11651</v>
      </c>
      <c r="N20457">
        <v>273</v>
      </c>
      <c r="O20457" t="s">
        <v>21</v>
      </c>
      <c r="P20457" t="s">
        <v>45</v>
      </c>
      <c r="Q20457" t="s">
        <v>29</v>
      </c>
    </row>
    <row r="20458" spans="1:17" hidden="1" x14ac:dyDescent="0.25">
      <c r="A20458" t="s">
        <v>79786</v>
      </c>
      <c r="B20458" t="s">
        <v>79787</v>
      </c>
      <c r="C20458" s="1" t="str">
        <f t="shared" si="2852"/>
        <v>21:0867</v>
      </c>
      <c r="D20458" s="1" t="str">
        <f t="shared" si="2853"/>
        <v>21:0240</v>
      </c>
      <c r="E20458" t="s">
        <v>79788</v>
      </c>
      <c r="F20458" t="s">
        <v>79789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11660</v>
      </c>
      <c r="N20458">
        <v>274</v>
      </c>
      <c r="O20458" t="s">
        <v>21</v>
      </c>
      <c r="P20458" t="s">
        <v>87</v>
      </c>
      <c r="Q20458" t="s">
        <v>71</v>
      </c>
    </row>
    <row r="20459" spans="1:17" hidden="1" x14ac:dyDescent="0.25">
      <c r="A20459" t="s">
        <v>79790</v>
      </c>
      <c r="B20459" t="s">
        <v>79791</v>
      </c>
      <c r="C20459" s="1" t="str">
        <f t="shared" si="2852"/>
        <v>21:0867</v>
      </c>
      <c r="D20459" s="1" t="str">
        <f t="shared" si="2853"/>
        <v>21:0240</v>
      </c>
      <c r="E20459" t="s">
        <v>79792</v>
      </c>
      <c r="F20459" t="s">
        <v>79793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11665</v>
      </c>
      <c r="N20459">
        <v>275</v>
      </c>
      <c r="O20459" t="s">
        <v>21</v>
      </c>
      <c r="P20459" t="s">
        <v>45</v>
      </c>
      <c r="Q20459" t="s">
        <v>93</v>
      </c>
    </row>
    <row r="20460" spans="1:17" hidden="1" x14ac:dyDescent="0.25">
      <c r="A20460" t="s">
        <v>79794</v>
      </c>
      <c r="B20460" t="s">
        <v>79795</v>
      </c>
      <c r="C20460" s="1" t="str">
        <f t="shared" si="2852"/>
        <v>21:0867</v>
      </c>
      <c r="D20460" s="1" t="str">
        <f t="shared" si="2853"/>
        <v>21:0240</v>
      </c>
      <c r="E20460" t="s">
        <v>79796</v>
      </c>
      <c r="F20460" t="s">
        <v>79797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11680</v>
      </c>
      <c r="N20460">
        <v>276</v>
      </c>
      <c r="O20460" t="s">
        <v>21</v>
      </c>
      <c r="P20460" t="s">
        <v>356</v>
      </c>
      <c r="Q20460" t="s">
        <v>46</v>
      </c>
    </row>
    <row r="20461" spans="1:17" hidden="1" x14ac:dyDescent="0.25">
      <c r="A20461" t="s">
        <v>79798</v>
      </c>
      <c r="B20461" t="s">
        <v>79799</v>
      </c>
      <c r="C20461" s="1" t="str">
        <f t="shared" si="2852"/>
        <v>21:0867</v>
      </c>
      <c r="D20461" s="1" t="str">
        <f t="shared" si="2853"/>
        <v>21:0240</v>
      </c>
      <c r="E20461" t="s">
        <v>79796</v>
      </c>
      <c r="F20461" t="s">
        <v>79800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11684</v>
      </c>
      <c r="N20461">
        <v>277</v>
      </c>
      <c r="O20461" t="s">
        <v>21</v>
      </c>
      <c r="P20461" t="s">
        <v>356</v>
      </c>
      <c r="Q20461" t="s">
        <v>46</v>
      </c>
    </row>
    <row r="20462" spans="1:17" hidden="1" x14ac:dyDescent="0.25">
      <c r="A20462" t="s">
        <v>79801</v>
      </c>
      <c r="B20462" t="s">
        <v>79802</v>
      </c>
      <c r="C20462" s="1" t="str">
        <f t="shared" si="2852"/>
        <v>21:0867</v>
      </c>
      <c r="D20462" s="1" t="str">
        <f t="shared" si="2853"/>
        <v>21:0240</v>
      </c>
      <c r="E20462" t="s">
        <v>79803</v>
      </c>
      <c r="F20462" t="s">
        <v>79804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11670</v>
      </c>
      <c r="N20462">
        <v>278</v>
      </c>
      <c r="O20462" t="s">
        <v>21</v>
      </c>
      <c r="P20462" t="s">
        <v>356</v>
      </c>
      <c r="Q20462" t="s">
        <v>52</v>
      </c>
    </row>
    <row r="20463" spans="1:17" hidden="1" x14ac:dyDescent="0.25">
      <c r="A20463" t="s">
        <v>79805</v>
      </c>
      <c r="B20463" t="s">
        <v>79806</v>
      </c>
      <c r="C20463" s="1" t="str">
        <f t="shared" si="2852"/>
        <v>21:0867</v>
      </c>
      <c r="D20463" s="1" t="str">
        <f t="shared" si="2853"/>
        <v>21:0240</v>
      </c>
      <c r="E20463" t="s">
        <v>79807</v>
      </c>
      <c r="F20463" t="s">
        <v>79808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11675</v>
      </c>
      <c r="N20463">
        <v>279</v>
      </c>
      <c r="O20463" t="s">
        <v>21</v>
      </c>
      <c r="P20463" t="s">
        <v>356</v>
      </c>
      <c r="Q20463" t="s">
        <v>215</v>
      </c>
    </row>
    <row r="20464" spans="1:17" hidden="1" x14ac:dyDescent="0.25">
      <c r="A20464" t="s">
        <v>79809</v>
      </c>
      <c r="B20464" t="s">
        <v>79810</v>
      </c>
      <c r="C20464" s="1" t="str">
        <f t="shared" si="2852"/>
        <v>21:0867</v>
      </c>
      <c r="D20464" s="1" t="str">
        <f t="shared" si="2853"/>
        <v>21:0240</v>
      </c>
      <c r="E20464" t="s">
        <v>79811</v>
      </c>
      <c r="F20464" t="s">
        <v>79812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11689</v>
      </c>
      <c r="N20464">
        <v>280</v>
      </c>
      <c r="O20464" t="s">
        <v>21</v>
      </c>
      <c r="P20464" t="s">
        <v>356</v>
      </c>
      <c r="Q20464" t="s">
        <v>189</v>
      </c>
    </row>
    <row r="20465" spans="1:17" hidden="1" x14ac:dyDescent="0.25">
      <c r="A20465" t="s">
        <v>79813</v>
      </c>
      <c r="B20465" t="s">
        <v>79814</v>
      </c>
      <c r="C20465" s="1" t="str">
        <f t="shared" si="2852"/>
        <v>21:0867</v>
      </c>
      <c r="D20465" s="1" t="str">
        <f t="shared" si="2853"/>
        <v>21:0240</v>
      </c>
      <c r="E20465" t="s">
        <v>79815</v>
      </c>
      <c r="F20465" t="s">
        <v>79816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11694</v>
      </c>
      <c r="N20465">
        <v>281</v>
      </c>
      <c r="O20465" t="s">
        <v>21</v>
      </c>
      <c r="P20465" t="s">
        <v>356</v>
      </c>
      <c r="Q20465" t="s">
        <v>52</v>
      </c>
    </row>
    <row r="20466" spans="1:17" hidden="1" x14ac:dyDescent="0.25">
      <c r="A20466" t="s">
        <v>79817</v>
      </c>
      <c r="B20466" t="s">
        <v>79818</v>
      </c>
      <c r="C20466" s="1" t="str">
        <f t="shared" si="2852"/>
        <v>21:0867</v>
      </c>
      <c r="D20466" s="1" t="str">
        <f t="shared" si="2853"/>
        <v>21:0240</v>
      </c>
      <c r="E20466" t="s">
        <v>79819</v>
      </c>
      <c r="F20466" t="s">
        <v>79820</v>
      </c>
      <c r="H20466">
        <v>46.272370299999999</v>
      </c>
      <c r="I20466">
        <v>-66.530343999999999</v>
      </c>
      <c r="J20466" s="1" t="str">
        <f t="shared" ref="J20466:J20529" si="2854">HYPERLINK("http://geochem.nrcan.gc.ca/cdogs/content/kwd/kwd020018_e.htm",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11700</v>
      </c>
      <c r="N20466">
        <v>282</v>
      </c>
      <c r="O20466" t="s">
        <v>21</v>
      </c>
      <c r="P20466" t="s">
        <v>356</v>
      </c>
      <c r="Q20466" t="s">
        <v>189</v>
      </c>
    </row>
    <row r="20467" spans="1:17" hidden="1" x14ac:dyDescent="0.25">
      <c r="A20467" t="s">
        <v>79821</v>
      </c>
      <c r="B20467" t="s">
        <v>79822</v>
      </c>
      <c r="C20467" s="1" t="str">
        <f t="shared" si="2852"/>
        <v>21:0867</v>
      </c>
      <c r="D20467" s="1" t="str">
        <f t="shared" si="2853"/>
        <v>21:0240</v>
      </c>
      <c r="E20467" t="s">
        <v>79823</v>
      </c>
      <c r="F20467" t="s">
        <v>79824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11710</v>
      </c>
      <c r="N20467">
        <v>283</v>
      </c>
      <c r="O20467" t="s">
        <v>21</v>
      </c>
      <c r="P20467" t="s">
        <v>356</v>
      </c>
      <c r="Q20467" t="s">
        <v>59</v>
      </c>
    </row>
    <row r="20468" spans="1:17" hidden="1" x14ac:dyDescent="0.25">
      <c r="A20468" t="s">
        <v>79825</v>
      </c>
      <c r="B20468" t="s">
        <v>79826</v>
      </c>
      <c r="C20468" s="1" t="str">
        <f t="shared" si="2852"/>
        <v>21:0867</v>
      </c>
      <c r="D20468" s="1" t="str">
        <f t="shared" si="2853"/>
        <v>21:0240</v>
      </c>
      <c r="E20468" t="s">
        <v>79827</v>
      </c>
      <c r="F20468" t="s">
        <v>79828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11715</v>
      </c>
      <c r="N20468">
        <v>284</v>
      </c>
      <c r="O20468" t="s">
        <v>21</v>
      </c>
      <c r="P20468" t="s">
        <v>356</v>
      </c>
      <c r="Q20468" t="s">
        <v>103</v>
      </c>
    </row>
    <row r="20469" spans="1:17" hidden="1" x14ac:dyDescent="0.25">
      <c r="A20469" t="s">
        <v>79829</v>
      </c>
      <c r="B20469" t="s">
        <v>79830</v>
      </c>
      <c r="C20469" s="1" t="str">
        <f t="shared" si="2852"/>
        <v>21:0867</v>
      </c>
      <c r="D20469" s="1" t="str">
        <f t="shared" si="2853"/>
        <v>21:0240</v>
      </c>
      <c r="E20469" t="s">
        <v>79831</v>
      </c>
      <c r="F20469" t="s">
        <v>79832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11720</v>
      </c>
      <c r="N20469">
        <v>285</v>
      </c>
      <c r="O20469" t="s">
        <v>21</v>
      </c>
      <c r="P20469" t="s">
        <v>356</v>
      </c>
      <c r="Q20469" t="s">
        <v>2948</v>
      </c>
    </row>
    <row r="20470" spans="1:17" hidden="1" x14ac:dyDescent="0.25">
      <c r="A20470" t="s">
        <v>79833</v>
      </c>
      <c r="B20470" t="s">
        <v>79834</v>
      </c>
      <c r="C20470" s="1" t="str">
        <f t="shared" si="2852"/>
        <v>21:0867</v>
      </c>
      <c r="D20470" s="1" t="str">
        <f t="shared" si="2853"/>
        <v>21:0240</v>
      </c>
      <c r="E20470" t="s">
        <v>79835</v>
      </c>
      <c r="F20470" t="s">
        <v>79836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11725</v>
      </c>
      <c r="N20470">
        <v>286</v>
      </c>
      <c r="O20470" t="s">
        <v>21</v>
      </c>
      <c r="P20470" t="s">
        <v>356</v>
      </c>
      <c r="Q20470" t="s">
        <v>52</v>
      </c>
    </row>
    <row r="20471" spans="1:17" hidden="1" x14ac:dyDescent="0.25">
      <c r="A20471" t="s">
        <v>79837</v>
      </c>
      <c r="B20471" t="s">
        <v>79838</v>
      </c>
      <c r="C20471" s="1" t="str">
        <f t="shared" si="2852"/>
        <v>21:0867</v>
      </c>
      <c r="D20471" s="1" t="str">
        <f t="shared" si="2853"/>
        <v>21:0240</v>
      </c>
      <c r="E20471" t="s">
        <v>79839</v>
      </c>
      <c r="F20471" t="s">
        <v>79840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11730</v>
      </c>
      <c r="N20471">
        <v>287</v>
      </c>
      <c r="O20471" t="s">
        <v>21</v>
      </c>
      <c r="P20471" t="s">
        <v>356</v>
      </c>
      <c r="Q20471" t="s">
        <v>215</v>
      </c>
    </row>
    <row r="20472" spans="1:17" hidden="1" x14ac:dyDescent="0.25">
      <c r="A20472" t="s">
        <v>79841</v>
      </c>
      <c r="B20472" t="s">
        <v>79842</v>
      </c>
      <c r="C20472" s="1" t="str">
        <f t="shared" si="2852"/>
        <v>21:0867</v>
      </c>
      <c r="D20472" s="1" t="str">
        <f t="shared" si="2853"/>
        <v>21:0240</v>
      </c>
      <c r="E20472" t="s">
        <v>79843</v>
      </c>
      <c r="F20472" t="s">
        <v>79844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12803</v>
      </c>
      <c r="N20472">
        <v>288</v>
      </c>
      <c r="O20472" t="s">
        <v>21</v>
      </c>
      <c r="P20472" t="s">
        <v>356</v>
      </c>
      <c r="Q20472" t="s">
        <v>71</v>
      </c>
    </row>
    <row r="20473" spans="1:17" hidden="1" x14ac:dyDescent="0.25">
      <c r="A20473" t="s">
        <v>79845</v>
      </c>
      <c r="B20473" t="s">
        <v>79846</v>
      </c>
      <c r="C20473" s="1" t="str">
        <f t="shared" si="2852"/>
        <v>21:0867</v>
      </c>
      <c r="D20473" s="1" t="str">
        <f t="shared" si="2853"/>
        <v>21:0240</v>
      </c>
      <c r="E20473" t="s">
        <v>79847</v>
      </c>
      <c r="F20473" t="s">
        <v>79848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HYPERLINK("http://geochem.nrcan.gc.ca/cdogs/content/kwd/kwd080007_e.htm", "Untreated Water")</f>
        <v>Untreated Water</v>
      </c>
      <c r="L20473">
        <v>18</v>
      </c>
      <c r="M20473" t="s">
        <v>11641</v>
      </c>
      <c r="N20473">
        <v>289</v>
      </c>
      <c r="O20473" t="s">
        <v>21</v>
      </c>
      <c r="P20473" t="s">
        <v>356</v>
      </c>
      <c r="Q20473" t="s">
        <v>138</v>
      </c>
    </row>
    <row r="20474" spans="1:17" hidden="1" x14ac:dyDescent="0.25">
      <c r="A20474" t="s">
        <v>79849</v>
      </c>
      <c r="B20474" t="s">
        <v>79850</v>
      </c>
      <c r="C20474" s="1" t="str">
        <f t="shared" si="2852"/>
        <v>21:0867</v>
      </c>
      <c r="D20474" s="1" t="str">
        <f t="shared" si="2853"/>
        <v>21:0240</v>
      </c>
      <c r="E20474" t="s">
        <v>79851</v>
      </c>
      <c r="F20474" t="s">
        <v>79852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11646</v>
      </c>
      <c r="N20474">
        <v>290</v>
      </c>
      <c r="O20474" t="s">
        <v>3419</v>
      </c>
      <c r="P20474" t="s">
        <v>356</v>
      </c>
      <c r="Q20474" t="s">
        <v>52</v>
      </c>
    </row>
    <row r="20475" spans="1:17" hidden="1" x14ac:dyDescent="0.25">
      <c r="A20475" t="s">
        <v>79853</v>
      </c>
      <c r="B20475" t="s">
        <v>79854</v>
      </c>
      <c r="C20475" s="1" t="str">
        <f t="shared" si="2852"/>
        <v>21:0867</v>
      </c>
      <c r="D20475" s="1" t="str">
        <f t="shared" si="2853"/>
        <v>21:0240</v>
      </c>
      <c r="E20475" t="s">
        <v>79855</v>
      </c>
      <c r="F20475" t="s">
        <v>79856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11651</v>
      </c>
      <c r="N20475">
        <v>291</v>
      </c>
      <c r="O20475" t="s">
        <v>220</v>
      </c>
      <c r="P20475" t="s">
        <v>356</v>
      </c>
      <c r="Q20475" t="s">
        <v>103</v>
      </c>
    </row>
    <row r="20476" spans="1:17" hidden="1" x14ac:dyDescent="0.25">
      <c r="A20476" t="s">
        <v>79857</v>
      </c>
      <c r="B20476" t="s">
        <v>79858</v>
      </c>
      <c r="C20476" s="1" t="str">
        <f t="shared" si="2852"/>
        <v>21:0867</v>
      </c>
      <c r="D20476" s="1" t="str">
        <f t="shared" si="2853"/>
        <v>21:0240</v>
      </c>
      <c r="E20476" t="s">
        <v>79859</v>
      </c>
      <c r="F20476" t="s">
        <v>79860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11660</v>
      </c>
      <c r="N20476">
        <v>292</v>
      </c>
      <c r="O20476" t="s">
        <v>21</v>
      </c>
      <c r="P20476" t="s">
        <v>356</v>
      </c>
      <c r="Q20476" t="s">
        <v>215</v>
      </c>
    </row>
    <row r="20477" spans="1:17" hidden="1" x14ac:dyDescent="0.25">
      <c r="A20477" t="s">
        <v>79861</v>
      </c>
      <c r="B20477" t="s">
        <v>79862</v>
      </c>
      <c r="C20477" s="1" t="str">
        <f t="shared" si="2852"/>
        <v>21:0867</v>
      </c>
      <c r="D20477" s="1" t="str">
        <f t="shared" si="2853"/>
        <v>21:0240</v>
      </c>
      <c r="E20477" t="s">
        <v>79863</v>
      </c>
      <c r="F20477" t="s">
        <v>79864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11680</v>
      </c>
      <c r="N20477">
        <v>293</v>
      </c>
      <c r="O20477" t="s">
        <v>64</v>
      </c>
      <c r="P20477" t="s">
        <v>45</v>
      </c>
      <c r="Q20477" t="s">
        <v>71</v>
      </c>
    </row>
    <row r="20478" spans="1:17" hidden="1" x14ac:dyDescent="0.25">
      <c r="A20478" t="s">
        <v>79865</v>
      </c>
      <c r="B20478" t="s">
        <v>79866</v>
      </c>
      <c r="C20478" s="1" t="str">
        <f t="shared" si="2852"/>
        <v>21:0867</v>
      </c>
      <c r="D20478" s="1" t="str">
        <f t="shared" si="2853"/>
        <v>21:0240</v>
      </c>
      <c r="E20478" t="s">
        <v>79863</v>
      </c>
      <c r="F20478" t="s">
        <v>79867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11684</v>
      </c>
      <c r="N20478">
        <v>294</v>
      </c>
      <c r="O20478" t="s">
        <v>551</v>
      </c>
      <c r="P20478" t="s">
        <v>356</v>
      </c>
      <c r="Q20478" t="s">
        <v>93</v>
      </c>
    </row>
    <row r="20479" spans="1:17" hidden="1" x14ac:dyDescent="0.25">
      <c r="A20479" t="s">
        <v>79868</v>
      </c>
      <c r="B20479" t="s">
        <v>79869</v>
      </c>
      <c r="C20479" s="1" t="str">
        <f t="shared" si="2852"/>
        <v>21:0867</v>
      </c>
      <c r="D20479" s="1" t="str">
        <f t="shared" si="2853"/>
        <v>21:0240</v>
      </c>
      <c r="E20479" t="s">
        <v>79870</v>
      </c>
      <c r="F20479" t="s">
        <v>79871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11665</v>
      </c>
      <c r="N20479">
        <v>295</v>
      </c>
      <c r="O20479" t="s">
        <v>21</v>
      </c>
      <c r="P20479" t="s">
        <v>45</v>
      </c>
      <c r="Q20479" t="s">
        <v>93</v>
      </c>
    </row>
    <row r="20480" spans="1:17" hidden="1" x14ac:dyDescent="0.25">
      <c r="A20480" t="s">
        <v>79872</v>
      </c>
      <c r="B20480" t="s">
        <v>79873</v>
      </c>
      <c r="C20480" s="1" t="str">
        <f t="shared" si="2852"/>
        <v>21:0867</v>
      </c>
      <c r="D20480" s="1" t="str">
        <f t="shared" si="2853"/>
        <v>21:0240</v>
      </c>
      <c r="E20480" t="s">
        <v>79874</v>
      </c>
      <c r="F20480" t="s">
        <v>79875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11670</v>
      </c>
      <c r="N20480">
        <v>296</v>
      </c>
      <c r="O20480" t="s">
        <v>21</v>
      </c>
      <c r="P20480" t="s">
        <v>45</v>
      </c>
      <c r="Q20480" t="s">
        <v>71</v>
      </c>
    </row>
    <row r="20481" spans="1:17" hidden="1" x14ac:dyDescent="0.25">
      <c r="A20481" t="s">
        <v>79876</v>
      </c>
      <c r="B20481" t="s">
        <v>79877</v>
      </c>
      <c r="C20481" s="1" t="str">
        <f t="shared" si="2852"/>
        <v>21:0867</v>
      </c>
      <c r="D20481" s="1" t="str">
        <f t="shared" si="2853"/>
        <v>21:0240</v>
      </c>
      <c r="E20481" t="s">
        <v>79878</v>
      </c>
      <c r="F20481" t="s">
        <v>79879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11675</v>
      </c>
      <c r="N20481">
        <v>297</v>
      </c>
      <c r="O20481" t="s">
        <v>21</v>
      </c>
      <c r="P20481" t="s">
        <v>45</v>
      </c>
      <c r="Q20481" t="s">
        <v>149</v>
      </c>
    </row>
    <row r="20482" spans="1:17" hidden="1" x14ac:dyDescent="0.25">
      <c r="A20482" t="s">
        <v>79880</v>
      </c>
      <c r="B20482" t="s">
        <v>79881</v>
      </c>
      <c r="C20482" s="1" t="str">
        <f t="shared" si="2852"/>
        <v>21:0867</v>
      </c>
      <c r="D20482" s="1" t="str">
        <f t="shared" si="2853"/>
        <v>21:0240</v>
      </c>
      <c r="E20482" t="s">
        <v>79882</v>
      </c>
      <c r="F20482" t="s">
        <v>79883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11689</v>
      </c>
      <c r="N20482">
        <v>298</v>
      </c>
      <c r="O20482" t="s">
        <v>21</v>
      </c>
      <c r="P20482" t="s">
        <v>356</v>
      </c>
      <c r="Q20482" t="s">
        <v>103</v>
      </c>
    </row>
    <row r="20483" spans="1:17" hidden="1" x14ac:dyDescent="0.25">
      <c r="A20483" t="s">
        <v>79884</v>
      </c>
      <c r="B20483" t="s">
        <v>79885</v>
      </c>
      <c r="C20483" s="1" t="str">
        <f t="shared" si="2852"/>
        <v>21:0867</v>
      </c>
      <c r="D20483" s="1" t="str">
        <f t="shared" si="2853"/>
        <v>21:0240</v>
      </c>
      <c r="E20483" t="s">
        <v>79886</v>
      </c>
      <c r="F20483" t="s">
        <v>79887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11694</v>
      </c>
      <c r="N20483">
        <v>299</v>
      </c>
      <c r="O20483" t="s">
        <v>21</v>
      </c>
      <c r="P20483" t="s">
        <v>356</v>
      </c>
      <c r="Q20483" t="s">
        <v>103</v>
      </c>
    </row>
    <row r="20484" spans="1:17" hidden="1" x14ac:dyDescent="0.25">
      <c r="A20484" t="s">
        <v>79888</v>
      </c>
      <c r="B20484" t="s">
        <v>79889</v>
      </c>
      <c r="C20484" s="1" t="str">
        <f t="shared" si="2852"/>
        <v>21:0867</v>
      </c>
      <c r="D20484" s="1" t="str">
        <f t="shared" si="2853"/>
        <v>21:0240</v>
      </c>
      <c r="E20484" t="s">
        <v>79890</v>
      </c>
      <c r="F20484" t="s">
        <v>79891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11700</v>
      </c>
      <c r="N20484">
        <v>300</v>
      </c>
      <c r="O20484" t="s">
        <v>21</v>
      </c>
      <c r="P20484" t="s">
        <v>45</v>
      </c>
      <c r="Q20484" t="s">
        <v>35</v>
      </c>
    </row>
    <row r="20485" spans="1:17" hidden="1" x14ac:dyDescent="0.25">
      <c r="A20485" t="s">
        <v>79892</v>
      </c>
      <c r="B20485" t="s">
        <v>79893</v>
      </c>
      <c r="C20485" s="1" t="str">
        <f t="shared" si="2852"/>
        <v>21:0867</v>
      </c>
      <c r="D20485" s="1" t="str">
        <f t="shared" si="2853"/>
        <v>21:0240</v>
      </c>
      <c r="E20485" t="s">
        <v>79894</v>
      </c>
      <c r="F20485" t="s">
        <v>79895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11710</v>
      </c>
      <c r="N20485">
        <v>301</v>
      </c>
      <c r="O20485" t="s">
        <v>21</v>
      </c>
      <c r="P20485" t="s">
        <v>45</v>
      </c>
      <c r="Q20485" t="s">
        <v>392</v>
      </c>
    </row>
    <row r="20486" spans="1:17" hidden="1" x14ac:dyDescent="0.25">
      <c r="A20486" t="s">
        <v>79896</v>
      </c>
      <c r="B20486" t="s">
        <v>79897</v>
      </c>
      <c r="C20486" s="1" t="str">
        <f t="shared" si="2852"/>
        <v>21:0867</v>
      </c>
      <c r="D20486" s="1" t="str">
        <f t="shared" si="2853"/>
        <v>21:0240</v>
      </c>
      <c r="E20486" t="s">
        <v>79898</v>
      </c>
      <c r="F20486" t="s">
        <v>79899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11715</v>
      </c>
      <c r="N20486">
        <v>302</v>
      </c>
      <c r="O20486" t="s">
        <v>21</v>
      </c>
      <c r="P20486" t="s">
        <v>45</v>
      </c>
      <c r="Q20486" t="s">
        <v>71</v>
      </c>
    </row>
    <row r="20487" spans="1:17" hidden="1" x14ac:dyDescent="0.25">
      <c r="A20487" t="s">
        <v>79900</v>
      </c>
      <c r="B20487" t="s">
        <v>79901</v>
      </c>
      <c r="C20487" s="1" t="str">
        <f t="shared" si="2852"/>
        <v>21:0867</v>
      </c>
      <c r="D20487" s="1" t="str">
        <f t="shared" si="2853"/>
        <v>21:0240</v>
      </c>
      <c r="E20487" t="s">
        <v>79902</v>
      </c>
      <c r="F20487" t="s">
        <v>79903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11720</v>
      </c>
      <c r="N20487">
        <v>303</v>
      </c>
      <c r="O20487" t="s">
        <v>311</v>
      </c>
      <c r="P20487" t="s">
        <v>583</v>
      </c>
      <c r="Q20487" t="s">
        <v>93</v>
      </c>
    </row>
    <row r="20488" spans="1:17" hidden="1" x14ac:dyDescent="0.25">
      <c r="A20488" t="s">
        <v>79904</v>
      </c>
      <c r="B20488" t="s">
        <v>79905</v>
      </c>
      <c r="C20488" s="1" t="str">
        <f t="shared" si="2852"/>
        <v>21:0867</v>
      </c>
      <c r="D20488" s="1" t="str">
        <f t="shared" si="2853"/>
        <v>21:0240</v>
      </c>
      <c r="E20488" t="s">
        <v>79906</v>
      </c>
      <c r="F20488" t="s">
        <v>79907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11725</v>
      </c>
      <c r="N20488">
        <v>304</v>
      </c>
      <c r="O20488" t="s">
        <v>21</v>
      </c>
      <c r="P20488" t="s">
        <v>356</v>
      </c>
      <c r="Q20488" t="s">
        <v>189</v>
      </c>
    </row>
    <row r="20489" spans="1:17" hidden="1" x14ac:dyDescent="0.25">
      <c r="A20489" t="s">
        <v>79908</v>
      </c>
      <c r="B20489" t="s">
        <v>79909</v>
      </c>
      <c r="C20489" s="1" t="str">
        <f t="shared" si="2852"/>
        <v>21:0867</v>
      </c>
      <c r="D20489" s="1" t="str">
        <f t="shared" si="2853"/>
        <v>21:0240</v>
      </c>
      <c r="E20489" t="s">
        <v>79910</v>
      </c>
      <c r="F20489" t="s">
        <v>79911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11730</v>
      </c>
      <c r="N20489">
        <v>305</v>
      </c>
      <c r="O20489" t="s">
        <v>21</v>
      </c>
      <c r="P20489" t="s">
        <v>45</v>
      </c>
      <c r="Q20489" t="s">
        <v>189</v>
      </c>
    </row>
    <row r="20490" spans="1:17" hidden="1" x14ac:dyDescent="0.25">
      <c r="A20490" t="s">
        <v>79912</v>
      </c>
      <c r="B20490" t="s">
        <v>79913</v>
      </c>
      <c r="C20490" s="1" t="str">
        <f t="shared" si="2852"/>
        <v>21:0867</v>
      </c>
      <c r="D20490" s="1" t="str">
        <f t="shared" si="2853"/>
        <v>21:0240</v>
      </c>
      <c r="E20490" t="s">
        <v>79914</v>
      </c>
      <c r="F20490" t="s">
        <v>79915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12803</v>
      </c>
      <c r="N20490">
        <v>306</v>
      </c>
      <c r="O20490" t="s">
        <v>21</v>
      </c>
      <c r="P20490" t="s">
        <v>356</v>
      </c>
      <c r="Q20490" t="s">
        <v>46</v>
      </c>
    </row>
    <row r="20491" spans="1:17" hidden="1" x14ac:dyDescent="0.25">
      <c r="A20491" t="s">
        <v>79916</v>
      </c>
      <c r="B20491" t="s">
        <v>79917</v>
      </c>
      <c r="C20491" s="1" t="str">
        <f t="shared" si="2852"/>
        <v>21:0867</v>
      </c>
      <c r="D20491" s="1" t="str">
        <f t="shared" si="2853"/>
        <v>21:0240</v>
      </c>
      <c r="E20491" t="s">
        <v>79918</v>
      </c>
      <c r="F20491" t="s">
        <v>79919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11641</v>
      </c>
      <c r="N20491">
        <v>307</v>
      </c>
      <c r="O20491" t="s">
        <v>21</v>
      </c>
      <c r="P20491" t="s">
        <v>356</v>
      </c>
      <c r="Q20491" t="s">
        <v>198</v>
      </c>
    </row>
    <row r="20492" spans="1:17" hidden="1" x14ac:dyDescent="0.25">
      <c r="A20492" t="s">
        <v>79920</v>
      </c>
      <c r="B20492" t="s">
        <v>79921</v>
      </c>
      <c r="C20492" s="1" t="str">
        <f t="shared" si="2852"/>
        <v>21:0867</v>
      </c>
      <c r="D20492" s="1" t="str">
        <f t="shared" si="2853"/>
        <v>21:0240</v>
      </c>
      <c r="E20492" t="s">
        <v>79922</v>
      </c>
      <c r="F20492" t="s">
        <v>79923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11646</v>
      </c>
      <c r="N20492">
        <v>308</v>
      </c>
      <c r="O20492" t="s">
        <v>21</v>
      </c>
      <c r="P20492" t="s">
        <v>356</v>
      </c>
      <c r="Q20492" t="s">
        <v>23</v>
      </c>
    </row>
    <row r="20493" spans="1:17" hidden="1" x14ac:dyDescent="0.25">
      <c r="A20493" t="s">
        <v>79924</v>
      </c>
      <c r="B20493" t="s">
        <v>79925</v>
      </c>
      <c r="C20493" s="1" t="str">
        <f t="shared" si="2852"/>
        <v>21:0867</v>
      </c>
      <c r="D20493" s="1" t="str">
        <f t="shared" si="2853"/>
        <v>21:0240</v>
      </c>
      <c r="E20493" t="s">
        <v>79926</v>
      </c>
      <c r="F20493" t="s">
        <v>79927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11651</v>
      </c>
      <c r="N20493">
        <v>309</v>
      </c>
      <c r="O20493" t="s">
        <v>21</v>
      </c>
      <c r="P20493" t="s">
        <v>356</v>
      </c>
      <c r="Q20493" t="s">
        <v>198</v>
      </c>
    </row>
    <row r="20494" spans="1:17" hidden="1" x14ac:dyDescent="0.25">
      <c r="A20494" t="s">
        <v>79928</v>
      </c>
      <c r="B20494" t="s">
        <v>79929</v>
      </c>
      <c r="C20494" s="1" t="str">
        <f t="shared" si="2852"/>
        <v>21:0867</v>
      </c>
      <c r="D20494" s="1" t="str">
        <f t="shared" si="2853"/>
        <v>21:0240</v>
      </c>
      <c r="E20494" t="s">
        <v>79930</v>
      </c>
      <c r="F20494" t="s">
        <v>79931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11660</v>
      </c>
      <c r="N20494">
        <v>310</v>
      </c>
      <c r="O20494" t="s">
        <v>21</v>
      </c>
      <c r="P20494" t="s">
        <v>583</v>
      </c>
      <c r="Q20494" t="s">
        <v>52</v>
      </c>
    </row>
    <row r="20495" spans="1:17" hidden="1" x14ac:dyDescent="0.25">
      <c r="A20495" t="s">
        <v>79932</v>
      </c>
      <c r="B20495" t="s">
        <v>79933</v>
      </c>
      <c r="C20495" s="1" t="str">
        <f t="shared" si="2852"/>
        <v>21:0867</v>
      </c>
      <c r="D20495" s="1" t="str">
        <f t="shared" si="2853"/>
        <v>21:0240</v>
      </c>
      <c r="E20495" t="s">
        <v>79934</v>
      </c>
      <c r="F20495" t="s">
        <v>79935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11665</v>
      </c>
      <c r="N20495">
        <v>311</v>
      </c>
      <c r="O20495" t="s">
        <v>21</v>
      </c>
      <c r="P20495" t="s">
        <v>356</v>
      </c>
      <c r="Q20495" t="s">
        <v>29</v>
      </c>
    </row>
    <row r="20496" spans="1:17" hidden="1" x14ac:dyDescent="0.25">
      <c r="A20496" t="s">
        <v>79936</v>
      </c>
      <c r="B20496" t="s">
        <v>79937</v>
      </c>
      <c r="C20496" s="1" t="str">
        <f t="shared" si="2852"/>
        <v>21:0867</v>
      </c>
      <c r="D20496" s="1" t="str">
        <f t="shared" si="2853"/>
        <v>21:0240</v>
      </c>
      <c r="E20496" t="s">
        <v>79938</v>
      </c>
      <c r="F20496" t="s">
        <v>79939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11670</v>
      </c>
      <c r="N20496">
        <v>312</v>
      </c>
      <c r="O20496" t="s">
        <v>21</v>
      </c>
      <c r="P20496" t="s">
        <v>45</v>
      </c>
      <c r="Q20496" t="s">
        <v>59</v>
      </c>
    </row>
    <row r="20497" spans="1:17" hidden="1" x14ac:dyDescent="0.25">
      <c r="A20497" t="s">
        <v>79940</v>
      </c>
      <c r="B20497" t="s">
        <v>79941</v>
      </c>
      <c r="C20497" s="1" t="str">
        <f t="shared" si="2852"/>
        <v>21:0867</v>
      </c>
      <c r="D20497" s="1" t="str">
        <f t="shared" si="2853"/>
        <v>21:0240</v>
      </c>
      <c r="E20497" t="s">
        <v>79942</v>
      </c>
      <c r="F20497" t="s">
        <v>79943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11675</v>
      </c>
      <c r="N20497">
        <v>313</v>
      </c>
      <c r="O20497" t="s">
        <v>21</v>
      </c>
      <c r="P20497" t="s">
        <v>356</v>
      </c>
      <c r="Q20497" t="s">
        <v>71</v>
      </c>
    </row>
    <row r="20498" spans="1:17" hidden="1" x14ac:dyDescent="0.25">
      <c r="A20498" t="s">
        <v>79944</v>
      </c>
      <c r="B20498" t="s">
        <v>79945</v>
      </c>
      <c r="C20498" s="1" t="str">
        <f t="shared" si="2852"/>
        <v>21:0867</v>
      </c>
      <c r="D20498" s="1" t="str">
        <f t="shared" si="2853"/>
        <v>21:0240</v>
      </c>
      <c r="E20498" t="s">
        <v>79946</v>
      </c>
      <c r="F20498" t="s">
        <v>79947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11689</v>
      </c>
      <c r="N20498">
        <v>314</v>
      </c>
      <c r="O20498" t="s">
        <v>21</v>
      </c>
      <c r="P20498" t="s">
        <v>22</v>
      </c>
      <c r="Q20498" t="s">
        <v>189</v>
      </c>
    </row>
    <row r="20499" spans="1:17" hidden="1" x14ac:dyDescent="0.25">
      <c r="A20499" t="s">
        <v>79948</v>
      </c>
      <c r="B20499" t="s">
        <v>79949</v>
      </c>
      <c r="C20499" s="1" t="str">
        <f t="shared" si="2852"/>
        <v>21:0867</v>
      </c>
      <c r="D20499" s="1" t="str">
        <f t="shared" si="2853"/>
        <v>21:0240</v>
      </c>
      <c r="E20499" t="s">
        <v>79950</v>
      </c>
      <c r="F20499" t="s">
        <v>79951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11680</v>
      </c>
      <c r="N20499">
        <v>315</v>
      </c>
      <c r="O20499" t="s">
        <v>21</v>
      </c>
      <c r="P20499" t="s">
        <v>22</v>
      </c>
      <c r="Q20499" t="s">
        <v>93</v>
      </c>
    </row>
    <row r="20500" spans="1:17" hidden="1" x14ac:dyDescent="0.25">
      <c r="A20500" t="s">
        <v>79952</v>
      </c>
      <c r="B20500" t="s">
        <v>79953</v>
      </c>
      <c r="C20500" s="1" t="str">
        <f t="shared" si="2852"/>
        <v>21:0867</v>
      </c>
      <c r="D20500" s="1" t="str">
        <f t="shared" si="2853"/>
        <v>21:0240</v>
      </c>
      <c r="E20500" t="s">
        <v>79950</v>
      </c>
      <c r="F20500" t="s">
        <v>79954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11684</v>
      </c>
      <c r="N20500">
        <v>316</v>
      </c>
      <c r="O20500" t="s">
        <v>21</v>
      </c>
      <c r="P20500" t="s">
        <v>583</v>
      </c>
      <c r="Q20500" t="s">
        <v>93</v>
      </c>
    </row>
    <row r="20501" spans="1:17" hidden="1" x14ac:dyDescent="0.25">
      <c r="A20501" t="s">
        <v>79955</v>
      </c>
      <c r="B20501" t="s">
        <v>79956</v>
      </c>
      <c r="C20501" s="1" t="str">
        <f t="shared" si="2852"/>
        <v>21:0867</v>
      </c>
      <c r="D20501" s="1" t="str">
        <f t="shared" si="2853"/>
        <v>21:0240</v>
      </c>
      <c r="E20501" t="s">
        <v>79957</v>
      </c>
      <c r="F20501" t="s">
        <v>79958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11694</v>
      </c>
      <c r="N20501">
        <v>317</v>
      </c>
      <c r="O20501" t="s">
        <v>21</v>
      </c>
      <c r="P20501" t="s">
        <v>583</v>
      </c>
      <c r="Q20501" t="s">
        <v>189</v>
      </c>
    </row>
    <row r="20502" spans="1:17" hidden="1" x14ac:dyDescent="0.25">
      <c r="A20502" t="s">
        <v>79959</v>
      </c>
      <c r="B20502" t="s">
        <v>79960</v>
      </c>
      <c r="C20502" s="1" t="str">
        <f t="shared" si="2852"/>
        <v>21:0867</v>
      </c>
      <c r="D20502" s="1" t="str">
        <f t="shared" si="2853"/>
        <v>21:0240</v>
      </c>
      <c r="E20502" t="s">
        <v>79961</v>
      </c>
      <c r="F20502" t="s">
        <v>79962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11700</v>
      </c>
      <c r="N20502">
        <v>318</v>
      </c>
      <c r="O20502" t="s">
        <v>21</v>
      </c>
      <c r="P20502" t="s">
        <v>2212</v>
      </c>
      <c r="Q20502" t="s">
        <v>71</v>
      </c>
    </row>
    <row r="20503" spans="1:17" hidden="1" x14ac:dyDescent="0.25">
      <c r="A20503" t="s">
        <v>79963</v>
      </c>
      <c r="B20503" t="s">
        <v>79964</v>
      </c>
      <c r="C20503" s="1" t="str">
        <f t="shared" si="2852"/>
        <v>21:0867</v>
      </c>
      <c r="D20503" s="1" t="str">
        <f t="shared" si="2853"/>
        <v>21:0240</v>
      </c>
      <c r="E20503" t="s">
        <v>79965</v>
      </c>
      <c r="F20503" t="s">
        <v>79966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11710</v>
      </c>
      <c r="N20503">
        <v>319</v>
      </c>
      <c r="O20503" t="s">
        <v>21</v>
      </c>
      <c r="P20503" t="s">
        <v>583</v>
      </c>
      <c r="Q20503" t="s">
        <v>215</v>
      </c>
    </row>
    <row r="20504" spans="1:17" hidden="1" x14ac:dyDescent="0.25">
      <c r="A20504" t="s">
        <v>79967</v>
      </c>
      <c r="B20504" t="s">
        <v>79968</v>
      </c>
      <c r="C20504" s="1" t="str">
        <f t="shared" si="2852"/>
        <v>21:0867</v>
      </c>
      <c r="D20504" s="1" t="str">
        <f t="shared" si="2853"/>
        <v>21:0240</v>
      </c>
      <c r="E20504" t="s">
        <v>79969</v>
      </c>
      <c r="F20504" t="s">
        <v>79970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11715</v>
      </c>
      <c r="N20504">
        <v>320</v>
      </c>
      <c r="O20504" t="s">
        <v>21</v>
      </c>
      <c r="P20504" t="s">
        <v>22</v>
      </c>
      <c r="Q20504" t="s">
        <v>71</v>
      </c>
    </row>
    <row r="20505" spans="1:17" hidden="1" x14ac:dyDescent="0.25">
      <c r="A20505" t="s">
        <v>79971</v>
      </c>
      <c r="B20505" t="s">
        <v>79972</v>
      </c>
      <c r="C20505" s="1" t="str">
        <f t="shared" ref="C20505:C20568" si="2856">HYPERLINK("http://geochem.nrcan.gc.ca/cdogs/content/bdl/bdl210867_e.htm", "21:0867")</f>
        <v>21:0867</v>
      </c>
      <c r="D20505" s="1" t="str">
        <f t="shared" ref="D20505:D20568" si="2857">HYPERLINK("http://geochem.nrcan.gc.ca/cdogs/content/svy/svy210240_e.htm", "21:0240")</f>
        <v>21:0240</v>
      </c>
      <c r="E20505" t="s">
        <v>79973</v>
      </c>
      <c r="F20505" t="s">
        <v>79974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11720</v>
      </c>
      <c r="N20505">
        <v>321</v>
      </c>
      <c r="O20505" t="s">
        <v>21</v>
      </c>
      <c r="P20505" t="s">
        <v>356</v>
      </c>
      <c r="Q20505" t="s">
        <v>59</v>
      </c>
    </row>
    <row r="20506" spans="1:17" hidden="1" x14ac:dyDescent="0.25">
      <c r="A20506" t="s">
        <v>79975</v>
      </c>
      <c r="B20506" t="s">
        <v>79976</v>
      </c>
      <c r="C20506" s="1" t="str">
        <f t="shared" si="2856"/>
        <v>21:0867</v>
      </c>
      <c r="D20506" s="1" t="str">
        <f t="shared" si="2857"/>
        <v>21:0240</v>
      </c>
      <c r="E20506" t="s">
        <v>79977</v>
      </c>
      <c r="F20506" t="s">
        <v>79978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11725</v>
      </c>
      <c r="N20506">
        <v>322</v>
      </c>
      <c r="O20506" t="s">
        <v>21</v>
      </c>
      <c r="P20506" t="s">
        <v>356</v>
      </c>
      <c r="Q20506" t="s">
        <v>88</v>
      </c>
    </row>
    <row r="20507" spans="1:17" hidden="1" x14ac:dyDescent="0.25">
      <c r="A20507" t="s">
        <v>79979</v>
      </c>
      <c r="B20507" t="s">
        <v>79980</v>
      </c>
      <c r="C20507" s="1" t="str">
        <f t="shared" si="2856"/>
        <v>21:0867</v>
      </c>
      <c r="D20507" s="1" t="str">
        <f t="shared" si="2857"/>
        <v>21:0240</v>
      </c>
      <c r="E20507" t="s">
        <v>79981</v>
      </c>
      <c r="F20507" t="s">
        <v>79982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11730</v>
      </c>
      <c r="N20507">
        <v>323</v>
      </c>
      <c r="O20507" t="s">
        <v>158</v>
      </c>
      <c r="P20507" t="s">
        <v>356</v>
      </c>
      <c r="Q20507" t="s">
        <v>2948</v>
      </c>
    </row>
    <row r="20508" spans="1:17" hidden="1" x14ac:dyDescent="0.25">
      <c r="A20508" t="s">
        <v>79983</v>
      </c>
      <c r="B20508" t="s">
        <v>79984</v>
      </c>
      <c r="C20508" s="1" t="str">
        <f t="shared" si="2856"/>
        <v>21:0867</v>
      </c>
      <c r="D20508" s="1" t="str">
        <f t="shared" si="2857"/>
        <v>21:0240</v>
      </c>
      <c r="E20508" t="s">
        <v>79985</v>
      </c>
      <c r="F20508" t="s">
        <v>79986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12803</v>
      </c>
      <c r="N20508">
        <v>324</v>
      </c>
      <c r="O20508" t="s">
        <v>21</v>
      </c>
      <c r="P20508" t="s">
        <v>356</v>
      </c>
      <c r="Q20508" t="s">
        <v>93</v>
      </c>
    </row>
    <row r="20509" spans="1:17" hidden="1" x14ac:dyDescent="0.25">
      <c r="A20509" t="s">
        <v>79987</v>
      </c>
      <c r="B20509" t="s">
        <v>79988</v>
      </c>
      <c r="C20509" s="1" t="str">
        <f t="shared" si="2856"/>
        <v>21:0867</v>
      </c>
      <c r="D20509" s="1" t="str">
        <f t="shared" si="2857"/>
        <v>21:0240</v>
      </c>
      <c r="E20509" t="s">
        <v>79989</v>
      </c>
      <c r="F20509" t="s">
        <v>79990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11641</v>
      </c>
      <c r="N20509">
        <v>325</v>
      </c>
      <c r="O20509" t="s">
        <v>21</v>
      </c>
      <c r="P20509" t="s">
        <v>356</v>
      </c>
      <c r="Q20509" t="s">
        <v>149</v>
      </c>
    </row>
    <row r="20510" spans="1:17" hidden="1" x14ac:dyDescent="0.25">
      <c r="A20510" t="s">
        <v>79991</v>
      </c>
      <c r="B20510" t="s">
        <v>79992</v>
      </c>
      <c r="C20510" s="1" t="str">
        <f t="shared" si="2856"/>
        <v>21:0867</v>
      </c>
      <c r="D20510" s="1" t="str">
        <f t="shared" si="2857"/>
        <v>21:0240</v>
      </c>
      <c r="E20510" t="s">
        <v>79993</v>
      </c>
      <c r="F20510" t="s">
        <v>79994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11646</v>
      </c>
      <c r="N20510">
        <v>326</v>
      </c>
      <c r="O20510" t="s">
        <v>21</v>
      </c>
      <c r="P20510" t="s">
        <v>356</v>
      </c>
      <c r="Q20510" t="s">
        <v>93</v>
      </c>
    </row>
    <row r="20511" spans="1:17" hidden="1" x14ac:dyDescent="0.25">
      <c r="A20511" t="s">
        <v>79995</v>
      </c>
      <c r="B20511" t="s">
        <v>79996</v>
      </c>
      <c r="C20511" s="1" t="str">
        <f t="shared" si="2856"/>
        <v>21:0867</v>
      </c>
      <c r="D20511" s="1" t="str">
        <f t="shared" si="2857"/>
        <v>21:0240</v>
      </c>
      <c r="E20511" t="s">
        <v>79997</v>
      </c>
      <c r="F20511" t="s">
        <v>79998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11651</v>
      </c>
      <c r="N20511">
        <v>327</v>
      </c>
      <c r="O20511" t="s">
        <v>21</v>
      </c>
      <c r="P20511" t="s">
        <v>356</v>
      </c>
      <c r="Q20511" t="s">
        <v>138</v>
      </c>
    </row>
    <row r="20512" spans="1:17" hidden="1" x14ac:dyDescent="0.25">
      <c r="A20512" t="s">
        <v>79999</v>
      </c>
      <c r="B20512" t="s">
        <v>80000</v>
      </c>
      <c r="C20512" s="1" t="str">
        <f t="shared" si="2856"/>
        <v>21:0867</v>
      </c>
      <c r="D20512" s="1" t="str">
        <f t="shared" si="2857"/>
        <v>21:0240</v>
      </c>
      <c r="E20512" t="s">
        <v>80001</v>
      </c>
      <c r="F20512" t="s">
        <v>80002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11660</v>
      </c>
      <c r="N20512">
        <v>328</v>
      </c>
      <c r="O20512" t="s">
        <v>21</v>
      </c>
      <c r="P20512" t="s">
        <v>45</v>
      </c>
      <c r="Q20512" t="s">
        <v>189</v>
      </c>
    </row>
    <row r="20513" spans="1:17" hidden="1" x14ac:dyDescent="0.25">
      <c r="A20513" t="s">
        <v>80003</v>
      </c>
      <c r="B20513" t="s">
        <v>80004</v>
      </c>
      <c r="C20513" s="1" t="str">
        <f t="shared" si="2856"/>
        <v>21:0867</v>
      </c>
      <c r="D20513" s="1" t="str">
        <f t="shared" si="2857"/>
        <v>21:0240</v>
      </c>
      <c r="E20513" t="s">
        <v>80005</v>
      </c>
      <c r="F20513" t="s">
        <v>80006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11665</v>
      </c>
      <c r="N20513">
        <v>329</v>
      </c>
      <c r="O20513" t="s">
        <v>21</v>
      </c>
      <c r="P20513" t="s">
        <v>45</v>
      </c>
      <c r="Q20513" t="s">
        <v>93</v>
      </c>
    </row>
    <row r="20514" spans="1:17" hidden="1" x14ac:dyDescent="0.25">
      <c r="A20514" t="s">
        <v>80007</v>
      </c>
      <c r="B20514" t="s">
        <v>80008</v>
      </c>
      <c r="C20514" s="1" t="str">
        <f t="shared" si="2856"/>
        <v>21:0867</v>
      </c>
      <c r="D20514" s="1" t="str">
        <f t="shared" si="2857"/>
        <v>21:0240</v>
      </c>
      <c r="E20514" t="s">
        <v>80009</v>
      </c>
      <c r="F20514" t="s">
        <v>80010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11670</v>
      </c>
      <c r="N20514">
        <v>330</v>
      </c>
      <c r="O20514" t="s">
        <v>21</v>
      </c>
      <c r="P20514" t="s">
        <v>45</v>
      </c>
      <c r="Q20514" t="s">
        <v>52</v>
      </c>
    </row>
    <row r="20515" spans="1:17" hidden="1" x14ac:dyDescent="0.25">
      <c r="A20515" t="s">
        <v>80011</v>
      </c>
      <c r="B20515" t="s">
        <v>80012</v>
      </c>
      <c r="C20515" s="1" t="str">
        <f t="shared" si="2856"/>
        <v>21:0867</v>
      </c>
      <c r="D20515" s="1" t="str">
        <f t="shared" si="2857"/>
        <v>21:0240</v>
      </c>
      <c r="E20515" t="s">
        <v>80013</v>
      </c>
      <c r="F20515" t="s">
        <v>80014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11675</v>
      </c>
      <c r="N20515">
        <v>331</v>
      </c>
      <c r="O20515" t="s">
        <v>21</v>
      </c>
      <c r="P20515" t="s">
        <v>45</v>
      </c>
      <c r="Q20515" t="s">
        <v>71</v>
      </c>
    </row>
    <row r="20516" spans="1:17" hidden="1" x14ac:dyDescent="0.25">
      <c r="A20516" t="s">
        <v>80015</v>
      </c>
      <c r="B20516" t="s">
        <v>80016</v>
      </c>
      <c r="C20516" s="1" t="str">
        <f t="shared" si="2856"/>
        <v>21:0867</v>
      </c>
      <c r="D20516" s="1" t="str">
        <f t="shared" si="2857"/>
        <v>21:0240</v>
      </c>
      <c r="E20516" t="s">
        <v>80017</v>
      </c>
      <c r="F20516" t="s">
        <v>80018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11689</v>
      </c>
      <c r="N20516">
        <v>332</v>
      </c>
      <c r="O20516" t="s">
        <v>21</v>
      </c>
      <c r="P20516" t="s">
        <v>45</v>
      </c>
      <c r="Q20516" t="s">
        <v>149</v>
      </c>
    </row>
    <row r="20517" spans="1:17" hidden="1" x14ac:dyDescent="0.25">
      <c r="A20517" t="s">
        <v>80019</v>
      </c>
      <c r="B20517" t="s">
        <v>80020</v>
      </c>
      <c r="C20517" s="1" t="str">
        <f t="shared" si="2856"/>
        <v>21:0867</v>
      </c>
      <c r="D20517" s="1" t="str">
        <f t="shared" si="2857"/>
        <v>21:0240</v>
      </c>
      <c r="E20517" t="s">
        <v>80021</v>
      </c>
      <c r="F20517" t="s">
        <v>80022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11680</v>
      </c>
      <c r="N20517">
        <v>333</v>
      </c>
      <c r="O20517" t="s">
        <v>21</v>
      </c>
      <c r="P20517" t="s">
        <v>45</v>
      </c>
      <c r="Q20517" t="s">
        <v>52</v>
      </c>
    </row>
    <row r="20518" spans="1:17" hidden="1" x14ac:dyDescent="0.25">
      <c r="A20518" t="s">
        <v>80023</v>
      </c>
      <c r="B20518" t="s">
        <v>80024</v>
      </c>
      <c r="C20518" s="1" t="str">
        <f t="shared" si="2856"/>
        <v>21:0867</v>
      </c>
      <c r="D20518" s="1" t="str">
        <f t="shared" si="2857"/>
        <v>21:0240</v>
      </c>
      <c r="E20518" t="s">
        <v>80021</v>
      </c>
      <c r="F20518" t="s">
        <v>80025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11684</v>
      </c>
      <c r="N20518">
        <v>334</v>
      </c>
      <c r="O20518" t="s">
        <v>21</v>
      </c>
      <c r="P20518" t="s">
        <v>45</v>
      </c>
      <c r="Q20518" t="s">
        <v>215</v>
      </c>
    </row>
    <row r="20519" spans="1:17" hidden="1" x14ac:dyDescent="0.25">
      <c r="A20519" t="s">
        <v>80026</v>
      </c>
      <c r="B20519" t="s">
        <v>80027</v>
      </c>
      <c r="C20519" s="1" t="str">
        <f t="shared" si="2856"/>
        <v>21:0867</v>
      </c>
      <c r="D20519" s="1" t="str">
        <f t="shared" si="2857"/>
        <v>21:0240</v>
      </c>
      <c r="E20519" t="s">
        <v>80028</v>
      </c>
      <c r="F20519" t="s">
        <v>80029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11694</v>
      </c>
      <c r="N20519">
        <v>335</v>
      </c>
      <c r="O20519" t="s">
        <v>21</v>
      </c>
      <c r="P20519" t="s">
        <v>356</v>
      </c>
      <c r="Q20519" t="s">
        <v>149</v>
      </c>
    </row>
    <row r="20520" spans="1:17" hidden="1" x14ac:dyDescent="0.25">
      <c r="A20520" t="s">
        <v>80030</v>
      </c>
      <c r="B20520" t="s">
        <v>80031</v>
      </c>
      <c r="C20520" s="1" t="str">
        <f t="shared" si="2856"/>
        <v>21:0867</v>
      </c>
      <c r="D20520" s="1" t="str">
        <f t="shared" si="2857"/>
        <v>21:0240</v>
      </c>
      <c r="E20520" t="s">
        <v>80032</v>
      </c>
      <c r="F20520" t="s">
        <v>80033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11700</v>
      </c>
      <c r="N20520">
        <v>336</v>
      </c>
      <c r="O20520" t="s">
        <v>21</v>
      </c>
      <c r="P20520" t="s">
        <v>45</v>
      </c>
      <c r="Q20520" t="s">
        <v>2948</v>
      </c>
    </row>
    <row r="20521" spans="1:17" hidden="1" x14ac:dyDescent="0.25">
      <c r="A20521" t="s">
        <v>80034</v>
      </c>
      <c r="B20521" t="s">
        <v>80035</v>
      </c>
      <c r="C20521" s="1" t="str">
        <f t="shared" si="2856"/>
        <v>21:0867</v>
      </c>
      <c r="D20521" s="1" t="str">
        <f t="shared" si="2857"/>
        <v>21:0240</v>
      </c>
      <c r="E20521" t="s">
        <v>80036</v>
      </c>
      <c r="F20521" t="s">
        <v>80037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11710</v>
      </c>
      <c r="N20521">
        <v>337</v>
      </c>
      <c r="O20521" t="s">
        <v>21</v>
      </c>
      <c r="P20521" t="s">
        <v>45</v>
      </c>
      <c r="Q20521" t="s">
        <v>171</v>
      </c>
    </row>
    <row r="20522" spans="1:17" hidden="1" x14ac:dyDescent="0.25">
      <c r="A20522" t="s">
        <v>80038</v>
      </c>
      <c r="B20522" t="s">
        <v>80039</v>
      </c>
      <c r="C20522" s="1" t="str">
        <f t="shared" si="2856"/>
        <v>21:0867</v>
      </c>
      <c r="D20522" s="1" t="str">
        <f t="shared" si="2857"/>
        <v>21:0240</v>
      </c>
      <c r="E20522" t="s">
        <v>80040</v>
      </c>
      <c r="F20522" t="s">
        <v>80041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11715</v>
      </c>
      <c r="N20522">
        <v>338</v>
      </c>
      <c r="O20522" t="s">
        <v>21</v>
      </c>
      <c r="P20522" t="s">
        <v>22</v>
      </c>
      <c r="Q20522" t="s">
        <v>88</v>
      </c>
    </row>
    <row r="20523" spans="1:17" hidden="1" x14ac:dyDescent="0.25">
      <c r="A20523" t="s">
        <v>80042</v>
      </c>
      <c r="B20523" t="s">
        <v>80043</v>
      </c>
      <c r="C20523" s="1" t="str">
        <f t="shared" si="2856"/>
        <v>21:0867</v>
      </c>
      <c r="D20523" s="1" t="str">
        <f t="shared" si="2857"/>
        <v>21:0240</v>
      </c>
      <c r="E20523" t="s">
        <v>80044</v>
      </c>
      <c r="F20523" t="s">
        <v>80045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11720</v>
      </c>
      <c r="N20523">
        <v>339</v>
      </c>
      <c r="O20523" t="s">
        <v>21</v>
      </c>
      <c r="P20523" t="s">
        <v>45</v>
      </c>
      <c r="Q20523" t="s">
        <v>93</v>
      </c>
    </row>
    <row r="20524" spans="1:17" hidden="1" x14ac:dyDescent="0.25">
      <c r="A20524" t="s">
        <v>80046</v>
      </c>
      <c r="B20524" t="s">
        <v>80047</v>
      </c>
      <c r="C20524" s="1" t="str">
        <f t="shared" si="2856"/>
        <v>21:0867</v>
      </c>
      <c r="D20524" s="1" t="str">
        <f t="shared" si="2857"/>
        <v>21:0240</v>
      </c>
      <c r="E20524" t="s">
        <v>80048</v>
      </c>
      <c r="F20524" t="s">
        <v>80049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11725</v>
      </c>
      <c r="N20524">
        <v>340</v>
      </c>
      <c r="O20524" t="s">
        <v>21</v>
      </c>
      <c r="P20524" t="s">
        <v>356</v>
      </c>
      <c r="Q20524" t="s">
        <v>52</v>
      </c>
    </row>
    <row r="20525" spans="1:17" hidden="1" x14ac:dyDescent="0.25">
      <c r="A20525" t="s">
        <v>80050</v>
      </c>
      <c r="B20525" t="s">
        <v>80051</v>
      </c>
      <c r="C20525" s="1" t="str">
        <f t="shared" si="2856"/>
        <v>21:0867</v>
      </c>
      <c r="D20525" s="1" t="str">
        <f t="shared" si="2857"/>
        <v>21:0240</v>
      </c>
      <c r="E20525" t="s">
        <v>80052</v>
      </c>
      <c r="F20525" t="s">
        <v>80053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11730</v>
      </c>
      <c r="N20525">
        <v>341</v>
      </c>
      <c r="O20525" t="s">
        <v>21</v>
      </c>
      <c r="P20525" t="s">
        <v>356</v>
      </c>
      <c r="Q20525" t="s">
        <v>46</v>
      </c>
    </row>
    <row r="20526" spans="1:17" hidden="1" x14ac:dyDescent="0.25">
      <c r="A20526" t="s">
        <v>80054</v>
      </c>
      <c r="B20526" t="s">
        <v>80055</v>
      </c>
      <c r="C20526" s="1" t="str">
        <f t="shared" si="2856"/>
        <v>21:0867</v>
      </c>
      <c r="D20526" s="1" t="str">
        <f t="shared" si="2857"/>
        <v>21:0240</v>
      </c>
      <c r="E20526" t="s">
        <v>80056</v>
      </c>
      <c r="F20526" t="s">
        <v>80057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12803</v>
      </c>
      <c r="N20526">
        <v>342</v>
      </c>
      <c r="O20526" t="s">
        <v>21</v>
      </c>
      <c r="P20526" t="s">
        <v>356</v>
      </c>
      <c r="Q20526" t="s">
        <v>198</v>
      </c>
    </row>
    <row r="20527" spans="1:17" hidden="1" x14ac:dyDescent="0.25">
      <c r="A20527" t="s">
        <v>80058</v>
      </c>
      <c r="B20527" t="s">
        <v>80059</v>
      </c>
      <c r="C20527" s="1" t="str">
        <f t="shared" si="2856"/>
        <v>21:0867</v>
      </c>
      <c r="D20527" s="1" t="str">
        <f t="shared" si="2857"/>
        <v>21:0240</v>
      </c>
      <c r="E20527" t="s">
        <v>80060</v>
      </c>
      <c r="F20527" t="s">
        <v>80061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11641</v>
      </c>
      <c r="N20527">
        <v>343</v>
      </c>
      <c r="O20527" t="s">
        <v>21</v>
      </c>
      <c r="P20527" t="s">
        <v>356</v>
      </c>
      <c r="Q20527" t="s">
        <v>138</v>
      </c>
    </row>
    <row r="20528" spans="1:17" hidden="1" x14ac:dyDescent="0.25">
      <c r="A20528" t="s">
        <v>80062</v>
      </c>
      <c r="B20528" t="s">
        <v>80063</v>
      </c>
      <c r="C20528" s="1" t="str">
        <f t="shared" si="2856"/>
        <v>21:0867</v>
      </c>
      <c r="D20528" s="1" t="str">
        <f t="shared" si="2857"/>
        <v>21:0240</v>
      </c>
      <c r="E20528" t="s">
        <v>80064</v>
      </c>
      <c r="F20528" t="s">
        <v>80065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11646</v>
      </c>
      <c r="N20528">
        <v>344</v>
      </c>
      <c r="O20528" t="s">
        <v>21</v>
      </c>
      <c r="P20528" t="s">
        <v>356</v>
      </c>
      <c r="Q20528" t="s">
        <v>171</v>
      </c>
    </row>
    <row r="20529" spans="1:17" hidden="1" x14ac:dyDescent="0.25">
      <c r="A20529" t="s">
        <v>80066</v>
      </c>
      <c r="B20529" t="s">
        <v>80067</v>
      </c>
      <c r="C20529" s="1" t="str">
        <f t="shared" si="2856"/>
        <v>21:0867</v>
      </c>
      <c r="D20529" s="1" t="str">
        <f t="shared" si="2857"/>
        <v>21:0240</v>
      </c>
      <c r="E20529" t="s">
        <v>80068</v>
      </c>
      <c r="F20529" t="s">
        <v>80069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11651</v>
      </c>
      <c r="N20529">
        <v>345</v>
      </c>
      <c r="O20529" t="s">
        <v>21</v>
      </c>
      <c r="P20529" t="s">
        <v>45</v>
      </c>
      <c r="Q20529" t="s">
        <v>171</v>
      </c>
    </row>
    <row r="20530" spans="1:17" hidden="1" x14ac:dyDescent="0.25">
      <c r="A20530" t="s">
        <v>80070</v>
      </c>
      <c r="B20530" t="s">
        <v>80071</v>
      </c>
      <c r="C20530" s="1" t="str">
        <f t="shared" si="2856"/>
        <v>21:0867</v>
      </c>
      <c r="D20530" s="1" t="str">
        <f t="shared" si="2857"/>
        <v>21:0240</v>
      </c>
      <c r="E20530" t="s">
        <v>80072</v>
      </c>
      <c r="F20530" t="s">
        <v>80073</v>
      </c>
      <c r="H20530">
        <v>46.305050899999998</v>
      </c>
      <c r="I20530">
        <v>-66.980154200000001</v>
      </c>
      <c r="J20530" s="1" t="str">
        <f t="shared" ref="J20530:J20593" si="2858">HYPERLINK("http://geochem.nrcan.gc.ca/cdogs/content/kwd/kwd020018_e.htm",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11660</v>
      </c>
      <c r="N20530">
        <v>346</v>
      </c>
      <c r="O20530" t="s">
        <v>21</v>
      </c>
      <c r="P20530" t="s">
        <v>356</v>
      </c>
      <c r="Q20530" t="s">
        <v>7328</v>
      </c>
    </row>
    <row r="20531" spans="1:17" hidden="1" x14ac:dyDescent="0.25">
      <c r="A20531" t="s">
        <v>80074</v>
      </c>
      <c r="B20531" t="s">
        <v>80075</v>
      </c>
      <c r="C20531" s="1" t="str">
        <f t="shared" si="2856"/>
        <v>21:0867</v>
      </c>
      <c r="D20531" s="1" t="str">
        <f t="shared" si="2857"/>
        <v>21:0240</v>
      </c>
      <c r="E20531" t="s">
        <v>80076</v>
      </c>
      <c r="F20531" t="s">
        <v>80077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11665</v>
      </c>
      <c r="N20531">
        <v>347</v>
      </c>
      <c r="O20531" t="s">
        <v>21</v>
      </c>
      <c r="P20531" t="s">
        <v>356</v>
      </c>
      <c r="Q20531" t="s">
        <v>171</v>
      </c>
    </row>
    <row r="20532" spans="1:17" hidden="1" x14ac:dyDescent="0.25">
      <c r="A20532" t="s">
        <v>80078</v>
      </c>
      <c r="B20532" t="s">
        <v>80079</v>
      </c>
      <c r="C20532" s="1" t="str">
        <f t="shared" si="2856"/>
        <v>21:0867</v>
      </c>
      <c r="D20532" s="1" t="str">
        <f t="shared" si="2857"/>
        <v>21:0240</v>
      </c>
      <c r="E20532" t="s">
        <v>80080</v>
      </c>
      <c r="F20532" t="s">
        <v>80081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11670</v>
      </c>
      <c r="N20532">
        <v>348</v>
      </c>
      <c r="O20532" t="s">
        <v>21</v>
      </c>
      <c r="P20532" t="s">
        <v>356</v>
      </c>
      <c r="Q20532" t="s">
        <v>93</v>
      </c>
    </row>
    <row r="20533" spans="1:17" hidden="1" x14ac:dyDescent="0.25">
      <c r="A20533" t="s">
        <v>80082</v>
      </c>
      <c r="B20533" t="s">
        <v>80083</v>
      </c>
      <c r="C20533" s="1" t="str">
        <f t="shared" si="2856"/>
        <v>21:0867</v>
      </c>
      <c r="D20533" s="1" t="str">
        <f t="shared" si="2857"/>
        <v>21:0240</v>
      </c>
      <c r="E20533" t="s">
        <v>80084</v>
      </c>
      <c r="F20533" t="s">
        <v>80085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11675</v>
      </c>
      <c r="N20533">
        <v>349</v>
      </c>
      <c r="O20533" t="s">
        <v>21</v>
      </c>
      <c r="P20533" t="s">
        <v>356</v>
      </c>
      <c r="Q20533" t="s">
        <v>29</v>
      </c>
    </row>
    <row r="20534" spans="1:17" hidden="1" x14ac:dyDescent="0.25">
      <c r="A20534" t="s">
        <v>80086</v>
      </c>
      <c r="B20534" t="s">
        <v>80087</v>
      </c>
      <c r="C20534" s="1" t="str">
        <f t="shared" si="2856"/>
        <v>21:0867</v>
      </c>
      <c r="D20534" s="1" t="str">
        <f t="shared" si="2857"/>
        <v>21:0240</v>
      </c>
      <c r="E20534" t="s">
        <v>80088</v>
      </c>
      <c r="F20534" t="s">
        <v>80089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11689</v>
      </c>
      <c r="N20534">
        <v>350</v>
      </c>
      <c r="O20534" t="s">
        <v>21</v>
      </c>
      <c r="P20534" t="s">
        <v>356</v>
      </c>
      <c r="Q20534" t="s">
        <v>103</v>
      </c>
    </row>
    <row r="20535" spans="1:17" hidden="1" x14ac:dyDescent="0.25">
      <c r="A20535" t="s">
        <v>80090</v>
      </c>
      <c r="B20535" t="s">
        <v>80091</v>
      </c>
      <c r="C20535" s="1" t="str">
        <f t="shared" si="2856"/>
        <v>21:0867</v>
      </c>
      <c r="D20535" s="1" t="str">
        <f t="shared" si="2857"/>
        <v>21:0240</v>
      </c>
      <c r="E20535" t="s">
        <v>80092</v>
      </c>
      <c r="F20535" t="s">
        <v>80093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11694</v>
      </c>
      <c r="N20535">
        <v>351</v>
      </c>
      <c r="O20535" t="s">
        <v>21</v>
      </c>
      <c r="P20535" t="s">
        <v>45</v>
      </c>
      <c r="Q20535" t="s">
        <v>46</v>
      </c>
    </row>
    <row r="20536" spans="1:17" hidden="1" x14ac:dyDescent="0.25">
      <c r="A20536" t="s">
        <v>80094</v>
      </c>
      <c r="B20536" t="s">
        <v>80095</v>
      </c>
      <c r="C20536" s="1" t="str">
        <f t="shared" si="2856"/>
        <v>21:0867</v>
      </c>
      <c r="D20536" s="1" t="str">
        <f t="shared" si="2857"/>
        <v>21:0240</v>
      </c>
      <c r="E20536" t="s">
        <v>80096</v>
      </c>
      <c r="F20536" t="s">
        <v>80097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11700</v>
      </c>
      <c r="N20536">
        <v>352</v>
      </c>
      <c r="O20536" t="s">
        <v>21</v>
      </c>
      <c r="P20536" t="s">
        <v>45</v>
      </c>
      <c r="Q20536" t="s">
        <v>46</v>
      </c>
    </row>
    <row r="20537" spans="1:17" hidden="1" x14ac:dyDescent="0.25">
      <c r="A20537" t="s">
        <v>80098</v>
      </c>
      <c r="B20537" t="s">
        <v>80099</v>
      </c>
      <c r="C20537" s="1" t="str">
        <f t="shared" si="2856"/>
        <v>21:0867</v>
      </c>
      <c r="D20537" s="1" t="str">
        <f t="shared" si="2857"/>
        <v>21:0240</v>
      </c>
      <c r="E20537" t="s">
        <v>80100</v>
      </c>
      <c r="F20537" t="s">
        <v>80101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HYPERLINK("http://geochem.nrcan.gc.ca/cdogs/content/kwd/kwd080007_e.htm", "Untreated Water")</f>
        <v>Untreated Water</v>
      </c>
      <c r="L20537">
        <v>21</v>
      </c>
      <c r="M20537" t="s">
        <v>11710</v>
      </c>
      <c r="N20537">
        <v>353</v>
      </c>
      <c r="O20537" t="s">
        <v>21</v>
      </c>
      <c r="P20537" t="s">
        <v>356</v>
      </c>
      <c r="Q20537" t="s">
        <v>52</v>
      </c>
    </row>
    <row r="20538" spans="1:17" hidden="1" x14ac:dyDescent="0.25">
      <c r="A20538" t="s">
        <v>80102</v>
      </c>
      <c r="B20538" t="s">
        <v>80103</v>
      </c>
      <c r="C20538" s="1" t="str">
        <f t="shared" si="2856"/>
        <v>21:0867</v>
      </c>
      <c r="D20538" s="1" t="str">
        <f t="shared" si="2857"/>
        <v>21:0240</v>
      </c>
      <c r="E20538" t="s">
        <v>80104</v>
      </c>
      <c r="F20538" t="s">
        <v>80105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11715</v>
      </c>
      <c r="N20538">
        <v>354</v>
      </c>
      <c r="O20538" t="s">
        <v>158</v>
      </c>
      <c r="P20538" t="s">
        <v>356</v>
      </c>
      <c r="Q20538" t="s">
        <v>189</v>
      </c>
    </row>
    <row r="20539" spans="1:17" hidden="1" x14ac:dyDescent="0.25">
      <c r="A20539" t="s">
        <v>80106</v>
      </c>
      <c r="B20539" t="s">
        <v>80107</v>
      </c>
      <c r="C20539" s="1" t="str">
        <f t="shared" si="2856"/>
        <v>21:0867</v>
      </c>
      <c r="D20539" s="1" t="str">
        <f t="shared" si="2857"/>
        <v>21:0240</v>
      </c>
      <c r="E20539" t="s">
        <v>80108</v>
      </c>
      <c r="F20539" t="s">
        <v>80109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11680</v>
      </c>
      <c r="N20539">
        <v>355</v>
      </c>
      <c r="O20539" t="s">
        <v>21</v>
      </c>
      <c r="P20539" t="s">
        <v>356</v>
      </c>
      <c r="Q20539" t="s">
        <v>46</v>
      </c>
    </row>
    <row r="20540" spans="1:17" hidden="1" x14ac:dyDescent="0.25">
      <c r="A20540" t="s">
        <v>80110</v>
      </c>
      <c r="B20540" t="s">
        <v>80111</v>
      </c>
      <c r="C20540" s="1" t="str">
        <f t="shared" si="2856"/>
        <v>21:0867</v>
      </c>
      <c r="D20540" s="1" t="str">
        <f t="shared" si="2857"/>
        <v>21:0240</v>
      </c>
      <c r="E20540" t="s">
        <v>80108</v>
      </c>
      <c r="F20540" t="s">
        <v>80112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11684</v>
      </c>
      <c r="N20540">
        <v>356</v>
      </c>
      <c r="O20540" t="s">
        <v>21</v>
      </c>
      <c r="P20540" t="s">
        <v>356</v>
      </c>
      <c r="Q20540" t="s">
        <v>29</v>
      </c>
    </row>
    <row r="20541" spans="1:17" hidden="1" x14ac:dyDescent="0.25">
      <c r="A20541" t="s">
        <v>80113</v>
      </c>
      <c r="B20541" t="s">
        <v>80114</v>
      </c>
      <c r="C20541" s="1" t="str">
        <f t="shared" si="2856"/>
        <v>21:0867</v>
      </c>
      <c r="D20541" s="1" t="str">
        <f t="shared" si="2857"/>
        <v>21:0240</v>
      </c>
      <c r="E20541" t="s">
        <v>80115</v>
      </c>
      <c r="F20541" t="s">
        <v>80116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11720</v>
      </c>
      <c r="N20541">
        <v>357</v>
      </c>
      <c r="O20541" t="s">
        <v>21</v>
      </c>
      <c r="P20541" t="s">
        <v>45</v>
      </c>
      <c r="Q20541" t="s">
        <v>29</v>
      </c>
    </row>
    <row r="20542" spans="1:17" hidden="1" x14ac:dyDescent="0.25">
      <c r="A20542" t="s">
        <v>80117</v>
      </c>
      <c r="B20542" t="s">
        <v>80118</v>
      </c>
      <c r="C20542" s="1" t="str">
        <f t="shared" si="2856"/>
        <v>21:0867</v>
      </c>
      <c r="D20542" s="1" t="str">
        <f t="shared" si="2857"/>
        <v>21:0240</v>
      </c>
      <c r="E20542" t="s">
        <v>80119</v>
      </c>
      <c r="F20542" t="s">
        <v>80120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11725</v>
      </c>
      <c r="N20542">
        <v>358</v>
      </c>
      <c r="O20542" t="s">
        <v>21</v>
      </c>
      <c r="P20542" t="s">
        <v>45</v>
      </c>
      <c r="Q20542" t="s">
        <v>103</v>
      </c>
    </row>
    <row r="20543" spans="1:17" hidden="1" x14ac:dyDescent="0.25">
      <c r="A20543" t="s">
        <v>80121</v>
      </c>
      <c r="B20543" t="s">
        <v>80122</v>
      </c>
      <c r="C20543" s="1" t="str">
        <f t="shared" si="2856"/>
        <v>21:0867</v>
      </c>
      <c r="D20543" s="1" t="str">
        <f t="shared" si="2857"/>
        <v>21:0240</v>
      </c>
      <c r="E20543" t="s">
        <v>80123</v>
      </c>
      <c r="F20543" t="s">
        <v>80124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11730</v>
      </c>
      <c r="N20543">
        <v>359</v>
      </c>
      <c r="O20543" t="s">
        <v>21</v>
      </c>
      <c r="P20543" t="s">
        <v>356</v>
      </c>
      <c r="Q20543" t="s">
        <v>29</v>
      </c>
    </row>
    <row r="20544" spans="1:17" hidden="1" x14ac:dyDescent="0.25">
      <c r="A20544" t="s">
        <v>80125</v>
      </c>
      <c r="B20544" t="s">
        <v>80126</v>
      </c>
      <c r="C20544" s="1" t="str">
        <f t="shared" si="2856"/>
        <v>21:0867</v>
      </c>
      <c r="D20544" s="1" t="str">
        <f t="shared" si="2857"/>
        <v>21:0240</v>
      </c>
      <c r="E20544" t="s">
        <v>80127</v>
      </c>
      <c r="F20544" t="s">
        <v>80128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12803</v>
      </c>
      <c r="N20544">
        <v>360</v>
      </c>
      <c r="O20544" t="s">
        <v>21</v>
      </c>
      <c r="P20544" t="s">
        <v>45</v>
      </c>
      <c r="Q20544" t="s">
        <v>29</v>
      </c>
    </row>
    <row r="20545" spans="1:17" hidden="1" x14ac:dyDescent="0.25">
      <c r="A20545" t="s">
        <v>80129</v>
      </c>
      <c r="B20545" t="s">
        <v>80130</v>
      </c>
      <c r="C20545" s="1" t="str">
        <f t="shared" si="2856"/>
        <v>21:0867</v>
      </c>
      <c r="D20545" s="1" t="str">
        <f t="shared" si="2857"/>
        <v>21:0240</v>
      </c>
      <c r="E20545" t="s">
        <v>80131</v>
      </c>
      <c r="F20545" t="s">
        <v>80132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11641</v>
      </c>
      <c r="N20545">
        <v>361</v>
      </c>
      <c r="O20545" t="s">
        <v>244</v>
      </c>
      <c r="P20545" t="s">
        <v>356</v>
      </c>
      <c r="Q20545" t="s">
        <v>35</v>
      </c>
    </row>
    <row r="20546" spans="1:17" hidden="1" x14ac:dyDescent="0.25">
      <c r="A20546" t="s">
        <v>80133</v>
      </c>
      <c r="B20546" t="s">
        <v>80134</v>
      </c>
      <c r="C20546" s="1" t="str">
        <f t="shared" si="2856"/>
        <v>21:0867</v>
      </c>
      <c r="D20546" s="1" t="str">
        <f t="shared" si="2857"/>
        <v>21:0240</v>
      </c>
      <c r="E20546" t="s">
        <v>80135</v>
      </c>
      <c r="F20546" t="s">
        <v>80136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11680</v>
      </c>
      <c r="N20546">
        <v>362</v>
      </c>
      <c r="O20546" t="s">
        <v>21</v>
      </c>
      <c r="P20546" t="s">
        <v>356</v>
      </c>
      <c r="Q20546" t="s">
        <v>29</v>
      </c>
    </row>
    <row r="20547" spans="1:17" hidden="1" x14ac:dyDescent="0.25">
      <c r="A20547" t="s">
        <v>80137</v>
      </c>
      <c r="B20547" t="s">
        <v>80138</v>
      </c>
      <c r="C20547" s="1" t="str">
        <f t="shared" si="2856"/>
        <v>21:0867</v>
      </c>
      <c r="D20547" s="1" t="str">
        <f t="shared" si="2857"/>
        <v>21:0240</v>
      </c>
      <c r="E20547" t="s">
        <v>80135</v>
      </c>
      <c r="F20547" t="s">
        <v>80139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11684</v>
      </c>
      <c r="N20547">
        <v>363</v>
      </c>
      <c r="O20547" t="s">
        <v>21</v>
      </c>
      <c r="P20547" t="s">
        <v>356</v>
      </c>
      <c r="Q20547" t="s">
        <v>29</v>
      </c>
    </row>
    <row r="20548" spans="1:17" hidden="1" x14ac:dyDescent="0.25">
      <c r="A20548" t="s">
        <v>80140</v>
      </c>
      <c r="B20548" t="s">
        <v>80141</v>
      </c>
      <c r="C20548" s="1" t="str">
        <f t="shared" si="2856"/>
        <v>21:0867</v>
      </c>
      <c r="D20548" s="1" t="str">
        <f t="shared" si="2857"/>
        <v>21:0240</v>
      </c>
      <c r="E20548" t="s">
        <v>80142</v>
      </c>
      <c r="F20548" t="s">
        <v>80143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11646</v>
      </c>
      <c r="N20548">
        <v>364</v>
      </c>
      <c r="O20548" t="s">
        <v>21</v>
      </c>
      <c r="P20548" t="s">
        <v>356</v>
      </c>
      <c r="Q20548" t="s">
        <v>23</v>
      </c>
    </row>
    <row r="20549" spans="1:17" hidden="1" x14ac:dyDescent="0.25">
      <c r="A20549" t="s">
        <v>80144</v>
      </c>
      <c r="B20549" t="s">
        <v>80145</v>
      </c>
      <c r="C20549" s="1" t="str">
        <f t="shared" si="2856"/>
        <v>21:0867</v>
      </c>
      <c r="D20549" s="1" t="str">
        <f t="shared" si="2857"/>
        <v>21:0240</v>
      </c>
      <c r="E20549" t="s">
        <v>80146</v>
      </c>
      <c r="F20549" t="s">
        <v>80147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11651</v>
      </c>
      <c r="N20549">
        <v>365</v>
      </c>
      <c r="O20549" t="s">
        <v>21</v>
      </c>
      <c r="P20549" t="s">
        <v>45</v>
      </c>
      <c r="Q20549" t="s">
        <v>93</v>
      </c>
    </row>
    <row r="20550" spans="1:17" hidden="1" x14ac:dyDescent="0.25">
      <c r="A20550" t="s">
        <v>80148</v>
      </c>
      <c r="B20550" t="s">
        <v>80149</v>
      </c>
      <c r="C20550" s="1" t="str">
        <f t="shared" si="2856"/>
        <v>21:0867</v>
      </c>
      <c r="D20550" s="1" t="str">
        <f t="shared" si="2857"/>
        <v>21:0240</v>
      </c>
      <c r="E20550" t="s">
        <v>80150</v>
      </c>
      <c r="F20550" t="s">
        <v>80151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11660</v>
      </c>
      <c r="N20550">
        <v>366</v>
      </c>
      <c r="O20550" t="s">
        <v>21</v>
      </c>
      <c r="P20550" t="s">
        <v>356</v>
      </c>
      <c r="Q20550" t="s">
        <v>103</v>
      </c>
    </row>
    <row r="20551" spans="1:17" hidden="1" x14ac:dyDescent="0.25">
      <c r="A20551" t="s">
        <v>80152</v>
      </c>
      <c r="B20551" t="s">
        <v>80153</v>
      </c>
      <c r="C20551" s="1" t="str">
        <f t="shared" si="2856"/>
        <v>21:0867</v>
      </c>
      <c r="D20551" s="1" t="str">
        <f t="shared" si="2857"/>
        <v>21:0240</v>
      </c>
      <c r="E20551" t="s">
        <v>80154</v>
      </c>
      <c r="F20551" t="s">
        <v>80155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11665</v>
      </c>
      <c r="N20551">
        <v>367</v>
      </c>
      <c r="O20551" t="s">
        <v>21</v>
      </c>
      <c r="P20551" t="s">
        <v>356</v>
      </c>
      <c r="Q20551" t="s">
        <v>46</v>
      </c>
    </row>
    <row r="20552" spans="1:17" hidden="1" x14ac:dyDescent="0.25">
      <c r="A20552" t="s">
        <v>80156</v>
      </c>
      <c r="B20552" t="s">
        <v>80157</v>
      </c>
      <c r="C20552" s="1" t="str">
        <f t="shared" si="2856"/>
        <v>21:0867</v>
      </c>
      <c r="D20552" s="1" t="str">
        <f t="shared" si="2857"/>
        <v>21:0240</v>
      </c>
      <c r="E20552" t="s">
        <v>80158</v>
      </c>
      <c r="F20552" t="s">
        <v>80159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11670</v>
      </c>
      <c r="N20552">
        <v>368</v>
      </c>
      <c r="O20552" t="s">
        <v>21</v>
      </c>
      <c r="P20552" t="s">
        <v>356</v>
      </c>
      <c r="Q20552" t="s">
        <v>46</v>
      </c>
    </row>
    <row r="20553" spans="1:17" hidden="1" x14ac:dyDescent="0.25">
      <c r="A20553" t="s">
        <v>80160</v>
      </c>
      <c r="B20553" t="s">
        <v>80161</v>
      </c>
      <c r="C20553" s="1" t="str">
        <f t="shared" si="2856"/>
        <v>21:0867</v>
      </c>
      <c r="D20553" s="1" t="str">
        <f t="shared" si="2857"/>
        <v>21:0240</v>
      </c>
      <c r="E20553" t="s">
        <v>80162</v>
      </c>
      <c r="F20553" t="s">
        <v>80163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11675</v>
      </c>
      <c r="N20553">
        <v>369</v>
      </c>
      <c r="O20553" t="s">
        <v>21</v>
      </c>
      <c r="P20553" t="s">
        <v>356</v>
      </c>
      <c r="Q20553" t="s">
        <v>35</v>
      </c>
    </row>
    <row r="20554" spans="1:17" hidden="1" x14ac:dyDescent="0.25">
      <c r="A20554" t="s">
        <v>80164</v>
      </c>
      <c r="B20554" t="s">
        <v>80165</v>
      </c>
      <c r="C20554" s="1" t="str">
        <f t="shared" si="2856"/>
        <v>21:0867</v>
      </c>
      <c r="D20554" s="1" t="str">
        <f t="shared" si="2857"/>
        <v>21:0240</v>
      </c>
      <c r="E20554" t="s">
        <v>80166</v>
      </c>
      <c r="F20554" t="s">
        <v>80167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11689</v>
      </c>
      <c r="N20554">
        <v>370</v>
      </c>
      <c r="O20554" t="s">
        <v>21</v>
      </c>
      <c r="P20554" t="s">
        <v>356</v>
      </c>
      <c r="Q20554" t="s">
        <v>71</v>
      </c>
    </row>
    <row r="20555" spans="1:17" hidden="1" x14ac:dyDescent="0.25">
      <c r="A20555" t="s">
        <v>80168</v>
      </c>
      <c r="B20555" t="s">
        <v>80169</v>
      </c>
      <c r="C20555" s="1" t="str">
        <f t="shared" si="2856"/>
        <v>21:0867</v>
      </c>
      <c r="D20555" s="1" t="str">
        <f t="shared" si="2857"/>
        <v>21:0240</v>
      </c>
      <c r="E20555" t="s">
        <v>80170</v>
      </c>
      <c r="F20555" t="s">
        <v>80171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11694</v>
      </c>
      <c r="N20555">
        <v>371</v>
      </c>
      <c r="O20555" t="s">
        <v>21</v>
      </c>
      <c r="P20555" t="s">
        <v>45</v>
      </c>
      <c r="Q20555" t="s">
        <v>198</v>
      </c>
    </row>
    <row r="20556" spans="1:17" hidden="1" x14ac:dyDescent="0.25">
      <c r="A20556" t="s">
        <v>80172</v>
      </c>
      <c r="B20556" t="s">
        <v>80173</v>
      </c>
      <c r="C20556" s="1" t="str">
        <f t="shared" si="2856"/>
        <v>21:0867</v>
      </c>
      <c r="D20556" s="1" t="str">
        <f t="shared" si="2857"/>
        <v>21:0240</v>
      </c>
      <c r="E20556" t="s">
        <v>80174</v>
      </c>
      <c r="F20556" t="s">
        <v>80175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11700</v>
      </c>
      <c r="N20556">
        <v>372</v>
      </c>
      <c r="O20556" t="s">
        <v>21</v>
      </c>
      <c r="P20556" t="s">
        <v>356</v>
      </c>
      <c r="Q20556" t="s">
        <v>46</v>
      </c>
    </row>
    <row r="20557" spans="1:17" hidden="1" x14ac:dyDescent="0.25">
      <c r="A20557" t="s">
        <v>80176</v>
      </c>
      <c r="B20557" t="s">
        <v>80177</v>
      </c>
      <c r="C20557" s="1" t="str">
        <f t="shared" si="2856"/>
        <v>21:0867</v>
      </c>
      <c r="D20557" s="1" t="str">
        <f t="shared" si="2857"/>
        <v>21:0240</v>
      </c>
      <c r="E20557" t="s">
        <v>80178</v>
      </c>
      <c r="F20557" t="s">
        <v>80179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11710</v>
      </c>
      <c r="N20557">
        <v>373</v>
      </c>
      <c r="O20557" t="s">
        <v>21</v>
      </c>
      <c r="P20557" t="s">
        <v>356</v>
      </c>
      <c r="Q20557" t="s">
        <v>29</v>
      </c>
    </row>
    <row r="20558" spans="1:17" hidden="1" x14ac:dyDescent="0.25">
      <c r="A20558" t="s">
        <v>80180</v>
      </c>
      <c r="B20558" t="s">
        <v>80181</v>
      </c>
      <c r="C20558" s="1" t="str">
        <f t="shared" si="2856"/>
        <v>21:0867</v>
      </c>
      <c r="D20558" s="1" t="str">
        <f t="shared" si="2857"/>
        <v>21:0240</v>
      </c>
      <c r="E20558" t="s">
        <v>80182</v>
      </c>
      <c r="F20558" t="s">
        <v>80183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11715</v>
      </c>
      <c r="N20558">
        <v>374</v>
      </c>
      <c r="O20558" t="s">
        <v>21</v>
      </c>
      <c r="P20558" t="s">
        <v>356</v>
      </c>
      <c r="Q20558" t="s">
        <v>71</v>
      </c>
    </row>
    <row r="20559" spans="1:17" hidden="1" x14ac:dyDescent="0.25">
      <c r="A20559" t="s">
        <v>80184</v>
      </c>
      <c r="B20559" t="s">
        <v>80185</v>
      </c>
      <c r="C20559" s="1" t="str">
        <f t="shared" si="2856"/>
        <v>21:0867</v>
      </c>
      <c r="D20559" s="1" t="str">
        <f t="shared" si="2857"/>
        <v>21:0240</v>
      </c>
      <c r="E20559" t="s">
        <v>80186</v>
      </c>
      <c r="F20559" t="s">
        <v>80187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11720</v>
      </c>
      <c r="N20559">
        <v>375</v>
      </c>
      <c r="O20559" t="s">
        <v>21</v>
      </c>
      <c r="P20559" t="s">
        <v>45</v>
      </c>
      <c r="Q20559" t="s">
        <v>59</v>
      </c>
    </row>
    <row r="20560" spans="1:17" hidden="1" x14ac:dyDescent="0.25">
      <c r="A20560" t="s">
        <v>80188</v>
      </c>
      <c r="B20560" t="s">
        <v>80189</v>
      </c>
      <c r="C20560" s="1" t="str">
        <f t="shared" si="2856"/>
        <v>21:0867</v>
      </c>
      <c r="D20560" s="1" t="str">
        <f t="shared" si="2857"/>
        <v>21:0240</v>
      </c>
      <c r="E20560" t="s">
        <v>80190</v>
      </c>
      <c r="F20560" t="s">
        <v>80191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11725</v>
      </c>
      <c r="N20560">
        <v>376</v>
      </c>
      <c r="O20560" t="s">
        <v>21</v>
      </c>
      <c r="P20560" t="s">
        <v>356</v>
      </c>
      <c r="Q20560" t="s">
        <v>198</v>
      </c>
    </row>
    <row r="20561" spans="1:17" hidden="1" x14ac:dyDescent="0.25">
      <c r="A20561" t="s">
        <v>80192</v>
      </c>
      <c r="B20561" t="s">
        <v>80193</v>
      </c>
      <c r="C20561" s="1" t="str">
        <f t="shared" si="2856"/>
        <v>21:0867</v>
      </c>
      <c r="D20561" s="1" t="str">
        <f t="shared" si="2857"/>
        <v>21:0240</v>
      </c>
      <c r="E20561" t="s">
        <v>80194</v>
      </c>
      <c r="F20561" t="s">
        <v>80195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11730</v>
      </c>
      <c r="N20561">
        <v>377</v>
      </c>
      <c r="O20561" t="s">
        <v>21</v>
      </c>
      <c r="P20561" t="s">
        <v>45</v>
      </c>
      <c r="Q20561" t="s">
        <v>46</v>
      </c>
    </row>
    <row r="20562" spans="1:17" hidden="1" x14ac:dyDescent="0.25">
      <c r="A20562" t="s">
        <v>80196</v>
      </c>
      <c r="B20562" t="s">
        <v>80197</v>
      </c>
      <c r="C20562" s="1" t="str">
        <f t="shared" si="2856"/>
        <v>21:0867</v>
      </c>
      <c r="D20562" s="1" t="str">
        <f t="shared" si="2857"/>
        <v>21:0240</v>
      </c>
      <c r="E20562" t="s">
        <v>80198</v>
      </c>
      <c r="F20562" t="s">
        <v>80199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12803</v>
      </c>
      <c r="N20562">
        <v>378</v>
      </c>
      <c r="O20562" t="s">
        <v>21</v>
      </c>
      <c r="P20562" t="s">
        <v>356</v>
      </c>
      <c r="Q20562" t="s">
        <v>29</v>
      </c>
    </row>
    <row r="20563" spans="1:17" hidden="1" x14ac:dyDescent="0.25">
      <c r="A20563" t="s">
        <v>80200</v>
      </c>
      <c r="B20563" t="s">
        <v>80201</v>
      </c>
      <c r="C20563" s="1" t="str">
        <f t="shared" si="2856"/>
        <v>21:0867</v>
      </c>
      <c r="D20563" s="1" t="str">
        <f t="shared" si="2857"/>
        <v>21:0240</v>
      </c>
      <c r="E20563" t="s">
        <v>80202</v>
      </c>
      <c r="F20563" t="s">
        <v>80203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11641</v>
      </c>
      <c r="N20563">
        <v>379</v>
      </c>
      <c r="O20563" t="s">
        <v>21</v>
      </c>
      <c r="P20563" t="s">
        <v>658</v>
      </c>
      <c r="Q20563" t="s">
        <v>52</v>
      </c>
    </row>
    <row r="20564" spans="1:17" hidden="1" x14ac:dyDescent="0.25">
      <c r="A20564" t="s">
        <v>80204</v>
      </c>
      <c r="B20564" t="s">
        <v>80205</v>
      </c>
      <c r="C20564" s="1" t="str">
        <f t="shared" si="2856"/>
        <v>21:0867</v>
      </c>
      <c r="D20564" s="1" t="str">
        <f t="shared" si="2857"/>
        <v>21:0240</v>
      </c>
      <c r="E20564" t="s">
        <v>80206</v>
      </c>
      <c r="F20564" t="s">
        <v>80207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11680</v>
      </c>
      <c r="N20564">
        <v>380</v>
      </c>
      <c r="O20564" t="s">
        <v>21</v>
      </c>
      <c r="P20564" t="s">
        <v>45</v>
      </c>
      <c r="Q20564" t="s">
        <v>52</v>
      </c>
    </row>
    <row r="20565" spans="1:17" hidden="1" x14ac:dyDescent="0.25">
      <c r="A20565" t="s">
        <v>80208</v>
      </c>
      <c r="B20565" t="s">
        <v>80209</v>
      </c>
      <c r="C20565" s="1" t="str">
        <f t="shared" si="2856"/>
        <v>21:0867</v>
      </c>
      <c r="D20565" s="1" t="str">
        <f t="shared" si="2857"/>
        <v>21:0240</v>
      </c>
      <c r="E20565" t="s">
        <v>80206</v>
      </c>
      <c r="F20565" t="s">
        <v>80210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11684</v>
      </c>
      <c r="N20565">
        <v>381</v>
      </c>
      <c r="O20565" t="s">
        <v>21</v>
      </c>
      <c r="P20565" t="s">
        <v>45</v>
      </c>
      <c r="Q20565" t="s">
        <v>52</v>
      </c>
    </row>
    <row r="20566" spans="1:17" hidden="1" x14ac:dyDescent="0.25">
      <c r="A20566" t="s">
        <v>80211</v>
      </c>
      <c r="B20566" t="s">
        <v>80212</v>
      </c>
      <c r="C20566" s="1" t="str">
        <f t="shared" si="2856"/>
        <v>21:0867</v>
      </c>
      <c r="D20566" s="1" t="str">
        <f t="shared" si="2857"/>
        <v>21:0240</v>
      </c>
      <c r="E20566" t="s">
        <v>80213</v>
      </c>
      <c r="F20566" t="s">
        <v>80214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11646</v>
      </c>
      <c r="N20566">
        <v>382</v>
      </c>
      <c r="O20566" t="s">
        <v>21</v>
      </c>
      <c r="P20566" t="s">
        <v>391</v>
      </c>
      <c r="Q20566" t="s">
        <v>215</v>
      </c>
    </row>
    <row r="20567" spans="1:17" hidden="1" x14ac:dyDescent="0.25">
      <c r="A20567" t="s">
        <v>80215</v>
      </c>
      <c r="B20567" t="s">
        <v>80216</v>
      </c>
      <c r="C20567" s="1" t="str">
        <f t="shared" si="2856"/>
        <v>21:0867</v>
      </c>
      <c r="D20567" s="1" t="str">
        <f t="shared" si="2857"/>
        <v>21:0240</v>
      </c>
      <c r="E20567" t="s">
        <v>80217</v>
      </c>
      <c r="F20567" t="s">
        <v>80218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11651</v>
      </c>
      <c r="N20567">
        <v>383</v>
      </c>
      <c r="O20567" t="s">
        <v>21</v>
      </c>
      <c r="P20567" t="s">
        <v>356</v>
      </c>
      <c r="Q20567" t="s">
        <v>93</v>
      </c>
    </row>
    <row r="20568" spans="1:17" hidden="1" x14ac:dyDescent="0.25">
      <c r="A20568" t="s">
        <v>80219</v>
      </c>
      <c r="B20568" t="s">
        <v>80220</v>
      </c>
      <c r="C20568" s="1" t="str">
        <f t="shared" si="2856"/>
        <v>21:0867</v>
      </c>
      <c r="D20568" s="1" t="str">
        <f t="shared" si="2857"/>
        <v>21:0240</v>
      </c>
      <c r="E20568" t="s">
        <v>80221</v>
      </c>
      <c r="F20568" t="s">
        <v>80222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11660</v>
      </c>
      <c r="N20568">
        <v>384</v>
      </c>
      <c r="O20568" t="s">
        <v>21</v>
      </c>
      <c r="P20568" t="s">
        <v>356</v>
      </c>
      <c r="Q20568" t="s">
        <v>71</v>
      </c>
    </row>
    <row r="20569" spans="1:17" hidden="1" x14ac:dyDescent="0.25">
      <c r="A20569" t="s">
        <v>80223</v>
      </c>
      <c r="B20569" t="s">
        <v>80224</v>
      </c>
      <c r="C20569" s="1" t="str">
        <f t="shared" ref="C20569:C20632" si="2860">HYPERLINK("http://geochem.nrcan.gc.ca/cdogs/content/bdl/bdl210867_e.htm", "21:0867")</f>
        <v>21:0867</v>
      </c>
      <c r="D20569" s="1" t="str">
        <f t="shared" ref="D20569:D20632" si="2861">HYPERLINK("http://geochem.nrcan.gc.ca/cdogs/content/svy/svy210240_e.htm", "21:0240")</f>
        <v>21:0240</v>
      </c>
      <c r="E20569" t="s">
        <v>80225</v>
      </c>
      <c r="F20569" t="s">
        <v>80226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11665</v>
      </c>
      <c r="N20569">
        <v>385</v>
      </c>
      <c r="O20569" t="s">
        <v>21</v>
      </c>
      <c r="P20569" t="s">
        <v>356</v>
      </c>
      <c r="Q20569" t="s">
        <v>103</v>
      </c>
    </row>
    <row r="20570" spans="1:17" hidden="1" x14ac:dyDescent="0.25">
      <c r="A20570" t="s">
        <v>80227</v>
      </c>
      <c r="B20570" t="s">
        <v>80228</v>
      </c>
      <c r="C20570" s="1" t="str">
        <f t="shared" si="2860"/>
        <v>21:0867</v>
      </c>
      <c r="D20570" s="1" t="str">
        <f t="shared" si="2861"/>
        <v>21:0240</v>
      </c>
      <c r="E20570" t="s">
        <v>80229</v>
      </c>
      <c r="F20570" t="s">
        <v>80230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11670</v>
      </c>
      <c r="N20570">
        <v>386</v>
      </c>
      <c r="O20570" t="s">
        <v>21</v>
      </c>
      <c r="P20570" t="s">
        <v>2212</v>
      </c>
      <c r="Q20570" t="s">
        <v>52</v>
      </c>
    </row>
    <row r="20571" spans="1:17" hidden="1" x14ac:dyDescent="0.25">
      <c r="A20571" t="s">
        <v>80231</v>
      </c>
      <c r="B20571" t="s">
        <v>80232</v>
      </c>
      <c r="C20571" s="1" t="str">
        <f t="shared" si="2860"/>
        <v>21:0867</v>
      </c>
      <c r="D20571" s="1" t="str">
        <f t="shared" si="2861"/>
        <v>21:0240</v>
      </c>
      <c r="E20571" t="s">
        <v>80233</v>
      </c>
      <c r="F20571" t="s">
        <v>80234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11675</v>
      </c>
      <c r="N20571">
        <v>387</v>
      </c>
      <c r="O20571" t="s">
        <v>21</v>
      </c>
      <c r="P20571" t="s">
        <v>2212</v>
      </c>
      <c r="Q20571" t="s">
        <v>52</v>
      </c>
    </row>
    <row r="20572" spans="1:17" hidden="1" x14ac:dyDescent="0.25">
      <c r="A20572" t="s">
        <v>80235</v>
      </c>
      <c r="B20572" t="s">
        <v>80236</v>
      </c>
      <c r="C20572" s="1" t="str">
        <f t="shared" si="2860"/>
        <v>21:0867</v>
      </c>
      <c r="D20572" s="1" t="str">
        <f t="shared" si="2861"/>
        <v>21:0240</v>
      </c>
      <c r="E20572" t="s">
        <v>80237</v>
      </c>
      <c r="F20572" t="s">
        <v>80238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11689</v>
      </c>
      <c r="N20572">
        <v>388</v>
      </c>
      <c r="O20572" t="s">
        <v>21</v>
      </c>
      <c r="P20572" t="s">
        <v>22</v>
      </c>
      <c r="Q20572" t="s">
        <v>198</v>
      </c>
    </row>
    <row r="20573" spans="1:17" hidden="1" x14ac:dyDescent="0.25">
      <c r="A20573" t="s">
        <v>80239</v>
      </c>
      <c r="B20573" t="s">
        <v>80240</v>
      </c>
      <c r="C20573" s="1" t="str">
        <f t="shared" si="2860"/>
        <v>21:0867</v>
      </c>
      <c r="D20573" s="1" t="str">
        <f t="shared" si="2861"/>
        <v>21:0240</v>
      </c>
      <c r="E20573" t="s">
        <v>80241</v>
      </c>
      <c r="F20573" t="s">
        <v>80242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11694</v>
      </c>
      <c r="N20573">
        <v>389</v>
      </c>
      <c r="O20573" t="s">
        <v>21</v>
      </c>
      <c r="P20573" t="s">
        <v>356</v>
      </c>
      <c r="Q20573" t="s">
        <v>71</v>
      </c>
    </row>
    <row r="20574" spans="1:17" hidden="1" x14ac:dyDescent="0.25">
      <c r="A20574" t="s">
        <v>80243</v>
      </c>
      <c r="B20574" t="s">
        <v>80244</v>
      </c>
      <c r="C20574" s="1" t="str">
        <f t="shared" si="2860"/>
        <v>21:0867</v>
      </c>
      <c r="D20574" s="1" t="str">
        <f t="shared" si="2861"/>
        <v>21:0240</v>
      </c>
      <c r="E20574" t="s">
        <v>80245</v>
      </c>
      <c r="F20574" t="s">
        <v>80246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11700</v>
      </c>
      <c r="N20574">
        <v>390</v>
      </c>
      <c r="O20574" t="s">
        <v>21</v>
      </c>
      <c r="P20574" t="s">
        <v>22</v>
      </c>
      <c r="Q20574" t="s">
        <v>103</v>
      </c>
    </row>
    <row r="20575" spans="1:17" hidden="1" x14ac:dyDescent="0.25">
      <c r="A20575" t="s">
        <v>80247</v>
      </c>
      <c r="B20575" t="s">
        <v>80248</v>
      </c>
      <c r="C20575" s="1" t="str">
        <f t="shared" si="2860"/>
        <v>21:0867</v>
      </c>
      <c r="D20575" s="1" t="str">
        <f t="shared" si="2861"/>
        <v>21:0240</v>
      </c>
      <c r="E20575" t="s">
        <v>80249</v>
      </c>
      <c r="F20575" t="s">
        <v>80250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11710</v>
      </c>
      <c r="N20575">
        <v>391</v>
      </c>
      <c r="O20575" t="s">
        <v>21</v>
      </c>
      <c r="P20575" t="s">
        <v>22</v>
      </c>
      <c r="Q20575" t="s">
        <v>88</v>
      </c>
    </row>
    <row r="20576" spans="1:17" hidden="1" x14ac:dyDescent="0.25">
      <c r="A20576" t="s">
        <v>80251</v>
      </c>
      <c r="B20576" t="s">
        <v>80252</v>
      </c>
      <c r="C20576" s="1" t="str">
        <f t="shared" si="2860"/>
        <v>21:0867</v>
      </c>
      <c r="D20576" s="1" t="str">
        <f t="shared" si="2861"/>
        <v>21:0240</v>
      </c>
      <c r="E20576" t="s">
        <v>80253</v>
      </c>
      <c r="F20576" t="s">
        <v>80254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11715</v>
      </c>
      <c r="N20576">
        <v>392</v>
      </c>
      <c r="O20576" t="s">
        <v>21</v>
      </c>
      <c r="P20576" t="s">
        <v>45</v>
      </c>
      <c r="Q20576" t="s">
        <v>143</v>
      </c>
    </row>
    <row r="20577" spans="1:17" hidden="1" x14ac:dyDescent="0.25">
      <c r="A20577" t="s">
        <v>80255</v>
      </c>
      <c r="B20577" t="s">
        <v>80256</v>
      </c>
      <c r="C20577" s="1" t="str">
        <f t="shared" si="2860"/>
        <v>21:0867</v>
      </c>
      <c r="D20577" s="1" t="str">
        <f t="shared" si="2861"/>
        <v>21:0240</v>
      </c>
      <c r="E20577" t="s">
        <v>80257</v>
      </c>
      <c r="F20577" t="s">
        <v>80258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11720</v>
      </c>
      <c r="N20577">
        <v>393</v>
      </c>
      <c r="O20577" t="s">
        <v>21</v>
      </c>
      <c r="P20577" t="s">
        <v>356</v>
      </c>
      <c r="Q20577" t="s">
        <v>52</v>
      </c>
    </row>
    <row r="20578" spans="1:17" hidden="1" x14ac:dyDescent="0.25">
      <c r="A20578" t="s">
        <v>80259</v>
      </c>
      <c r="B20578" t="s">
        <v>80260</v>
      </c>
      <c r="C20578" s="1" t="str">
        <f t="shared" si="2860"/>
        <v>21:0867</v>
      </c>
      <c r="D20578" s="1" t="str">
        <f t="shared" si="2861"/>
        <v>21:0240</v>
      </c>
      <c r="E20578" t="s">
        <v>80261</v>
      </c>
      <c r="F20578" t="s">
        <v>80262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11725</v>
      </c>
      <c r="N20578">
        <v>394</v>
      </c>
      <c r="O20578" t="s">
        <v>21</v>
      </c>
      <c r="P20578" t="s">
        <v>356</v>
      </c>
      <c r="Q20578" t="s">
        <v>93</v>
      </c>
    </row>
    <row r="20579" spans="1:17" hidden="1" x14ac:dyDescent="0.25">
      <c r="A20579" t="s">
        <v>80263</v>
      </c>
      <c r="B20579" t="s">
        <v>80264</v>
      </c>
      <c r="C20579" s="1" t="str">
        <f t="shared" si="2860"/>
        <v>21:0867</v>
      </c>
      <c r="D20579" s="1" t="str">
        <f t="shared" si="2861"/>
        <v>21:0240</v>
      </c>
      <c r="E20579" t="s">
        <v>80265</v>
      </c>
      <c r="F20579" t="s">
        <v>80266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11730</v>
      </c>
      <c r="N20579">
        <v>395</v>
      </c>
      <c r="O20579" t="s">
        <v>21</v>
      </c>
      <c r="P20579" t="s">
        <v>356</v>
      </c>
      <c r="Q20579" t="s">
        <v>23</v>
      </c>
    </row>
    <row r="20580" spans="1:17" hidden="1" x14ac:dyDescent="0.25">
      <c r="A20580" t="s">
        <v>80267</v>
      </c>
      <c r="B20580" t="s">
        <v>80268</v>
      </c>
      <c r="C20580" s="1" t="str">
        <f t="shared" si="2860"/>
        <v>21:0867</v>
      </c>
      <c r="D20580" s="1" t="str">
        <f t="shared" si="2861"/>
        <v>21:0240</v>
      </c>
      <c r="E20580" t="s">
        <v>80269</v>
      </c>
      <c r="F20580" t="s">
        <v>80270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12803</v>
      </c>
      <c r="N20580">
        <v>396</v>
      </c>
      <c r="O20580" t="s">
        <v>21</v>
      </c>
      <c r="P20580" t="s">
        <v>356</v>
      </c>
      <c r="Q20580" t="s">
        <v>23</v>
      </c>
    </row>
    <row r="20581" spans="1:17" hidden="1" x14ac:dyDescent="0.25">
      <c r="A20581" t="s">
        <v>80271</v>
      </c>
      <c r="B20581" t="s">
        <v>80272</v>
      </c>
      <c r="C20581" s="1" t="str">
        <f t="shared" si="2860"/>
        <v>21:0867</v>
      </c>
      <c r="D20581" s="1" t="str">
        <f t="shared" si="2861"/>
        <v>21:0240</v>
      </c>
      <c r="E20581" t="s">
        <v>80273</v>
      </c>
      <c r="F20581" t="s">
        <v>80274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11641</v>
      </c>
      <c r="N20581">
        <v>397</v>
      </c>
      <c r="O20581" t="s">
        <v>21</v>
      </c>
      <c r="P20581" t="s">
        <v>45</v>
      </c>
      <c r="Q20581" t="s">
        <v>71</v>
      </c>
    </row>
    <row r="20582" spans="1:17" hidden="1" x14ac:dyDescent="0.25">
      <c r="A20582" t="s">
        <v>80275</v>
      </c>
      <c r="B20582" t="s">
        <v>80276</v>
      </c>
      <c r="C20582" s="1" t="str">
        <f t="shared" si="2860"/>
        <v>21:0867</v>
      </c>
      <c r="D20582" s="1" t="str">
        <f t="shared" si="2861"/>
        <v>21:0240</v>
      </c>
      <c r="E20582" t="s">
        <v>80277</v>
      </c>
      <c r="F20582" t="s">
        <v>80278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11646</v>
      </c>
      <c r="N20582">
        <v>398</v>
      </c>
      <c r="O20582" t="s">
        <v>21</v>
      </c>
      <c r="P20582" t="s">
        <v>45</v>
      </c>
      <c r="Q20582" t="s">
        <v>71</v>
      </c>
    </row>
    <row r="20583" spans="1:17" hidden="1" x14ac:dyDescent="0.25">
      <c r="A20583" t="s">
        <v>80279</v>
      </c>
      <c r="B20583" t="s">
        <v>80280</v>
      </c>
      <c r="C20583" s="1" t="str">
        <f t="shared" si="2860"/>
        <v>21:0867</v>
      </c>
      <c r="D20583" s="1" t="str">
        <f t="shared" si="2861"/>
        <v>21:0240</v>
      </c>
      <c r="E20583" t="s">
        <v>80281</v>
      </c>
      <c r="F20583" t="s">
        <v>80282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11651</v>
      </c>
      <c r="N20583">
        <v>399</v>
      </c>
      <c r="O20583" t="s">
        <v>21</v>
      </c>
      <c r="P20583" t="s">
        <v>45</v>
      </c>
      <c r="Q20583" t="s">
        <v>52</v>
      </c>
    </row>
    <row r="20584" spans="1:17" hidden="1" x14ac:dyDescent="0.25">
      <c r="A20584" t="s">
        <v>80283</v>
      </c>
      <c r="B20584" t="s">
        <v>80284</v>
      </c>
      <c r="C20584" s="1" t="str">
        <f t="shared" si="2860"/>
        <v>21:0867</v>
      </c>
      <c r="D20584" s="1" t="str">
        <f t="shared" si="2861"/>
        <v>21:0240</v>
      </c>
      <c r="E20584" t="s">
        <v>80285</v>
      </c>
      <c r="F20584" t="s">
        <v>80286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11660</v>
      </c>
      <c r="N20584">
        <v>400</v>
      </c>
      <c r="O20584" t="s">
        <v>21</v>
      </c>
      <c r="P20584" t="s">
        <v>45</v>
      </c>
      <c r="Q20584" t="s">
        <v>93</v>
      </c>
    </row>
    <row r="20585" spans="1:17" hidden="1" x14ac:dyDescent="0.25">
      <c r="A20585" t="s">
        <v>80287</v>
      </c>
      <c r="B20585" t="s">
        <v>80288</v>
      </c>
      <c r="C20585" s="1" t="str">
        <f t="shared" si="2860"/>
        <v>21:0867</v>
      </c>
      <c r="D20585" s="1" t="str">
        <f t="shared" si="2861"/>
        <v>21:0240</v>
      </c>
      <c r="E20585" t="s">
        <v>80289</v>
      </c>
      <c r="F20585" t="s">
        <v>80290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11680</v>
      </c>
      <c r="N20585">
        <v>401</v>
      </c>
      <c r="O20585" t="s">
        <v>21</v>
      </c>
      <c r="P20585" t="s">
        <v>356</v>
      </c>
      <c r="Q20585" t="s">
        <v>29</v>
      </c>
    </row>
    <row r="20586" spans="1:17" hidden="1" x14ac:dyDescent="0.25">
      <c r="A20586" t="s">
        <v>80291</v>
      </c>
      <c r="B20586" t="s">
        <v>80292</v>
      </c>
      <c r="C20586" s="1" t="str">
        <f t="shared" si="2860"/>
        <v>21:0867</v>
      </c>
      <c r="D20586" s="1" t="str">
        <f t="shared" si="2861"/>
        <v>21:0240</v>
      </c>
      <c r="E20586" t="s">
        <v>80289</v>
      </c>
      <c r="F20586" t="s">
        <v>80293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11684</v>
      </c>
      <c r="N20586">
        <v>402</v>
      </c>
      <c r="O20586" t="s">
        <v>21</v>
      </c>
      <c r="P20586" t="s">
        <v>45</v>
      </c>
      <c r="Q20586" t="s">
        <v>29</v>
      </c>
    </row>
    <row r="20587" spans="1:17" hidden="1" x14ac:dyDescent="0.25">
      <c r="A20587" t="s">
        <v>80294</v>
      </c>
      <c r="B20587" t="s">
        <v>80295</v>
      </c>
      <c r="C20587" s="1" t="str">
        <f t="shared" si="2860"/>
        <v>21:0867</v>
      </c>
      <c r="D20587" s="1" t="str">
        <f t="shared" si="2861"/>
        <v>21:0240</v>
      </c>
      <c r="E20587" t="s">
        <v>80296</v>
      </c>
      <c r="F20587" t="s">
        <v>80297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11665</v>
      </c>
      <c r="N20587">
        <v>403</v>
      </c>
      <c r="O20587" t="s">
        <v>21</v>
      </c>
      <c r="P20587" t="s">
        <v>356</v>
      </c>
      <c r="Q20587" t="s">
        <v>46</v>
      </c>
    </row>
    <row r="20588" spans="1:17" hidden="1" x14ac:dyDescent="0.25">
      <c r="A20588" t="s">
        <v>80298</v>
      </c>
      <c r="B20588" t="s">
        <v>80299</v>
      </c>
      <c r="C20588" s="1" t="str">
        <f t="shared" si="2860"/>
        <v>21:0867</v>
      </c>
      <c r="D20588" s="1" t="str">
        <f t="shared" si="2861"/>
        <v>21:0240</v>
      </c>
      <c r="E20588" t="s">
        <v>80300</v>
      </c>
      <c r="F20588" t="s">
        <v>80301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11670</v>
      </c>
      <c r="N20588">
        <v>404</v>
      </c>
      <c r="O20588" t="s">
        <v>21</v>
      </c>
      <c r="P20588" t="s">
        <v>356</v>
      </c>
      <c r="Q20588" t="s">
        <v>71</v>
      </c>
    </row>
    <row r="20589" spans="1:17" hidden="1" x14ac:dyDescent="0.25">
      <c r="A20589" t="s">
        <v>80302</v>
      </c>
      <c r="B20589" t="s">
        <v>80303</v>
      </c>
      <c r="C20589" s="1" t="str">
        <f t="shared" si="2860"/>
        <v>21:0867</v>
      </c>
      <c r="D20589" s="1" t="str">
        <f t="shared" si="2861"/>
        <v>21:0240</v>
      </c>
      <c r="E20589" t="s">
        <v>80304</v>
      </c>
      <c r="F20589" t="s">
        <v>80305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11675</v>
      </c>
      <c r="N20589">
        <v>405</v>
      </c>
      <c r="O20589" t="s">
        <v>21</v>
      </c>
      <c r="P20589" t="s">
        <v>356</v>
      </c>
      <c r="Q20589" t="s">
        <v>46</v>
      </c>
    </row>
    <row r="20590" spans="1:17" hidden="1" x14ac:dyDescent="0.25">
      <c r="A20590" t="s">
        <v>80306</v>
      </c>
      <c r="B20590" t="s">
        <v>80307</v>
      </c>
      <c r="C20590" s="1" t="str">
        <f t="shared" si="2860"/>
        <v>21:0867</v>
      </c>
      <c r="D20590" s="1" t="str">
        <f t="shared" si="2861"/>
        <v>21:0240</v>
      </c>
      <c r="E20590" t="s">
        <v>80308</v>
      </c>
      <c r="F20590" t="s">
        <v>80309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11689</v>
      </c>
      <c r="N20590">
        <v>406</v>
      </c>
      <c r="O20590" t="s">
        <v>21</v>
      </c>
      <c r="P20590" t="s">
        <v>45</v>
      </c>
      <c r="Q20590" t="s">
        <v>198</v>
      </c>
    </row>
    <row r="20591" spans="1:17" hidden="1" x14ac:dyDescent="0.25">
      <c r="A20591" t="s">
        <v>80310</v>
      </c>
      <c r="B20591" t="s">
        <v>80311</v>
      </c>
      <c r="C20591" s="1" t="str">
        <f t="shared" si="2860"/>
        <v>21:0867</v>
      </c>
      <c r="D20591" s="1" t="str">
        <f t="shared" si="2861"/>
        <v>21:0240</v>
      </c>
      <c r="E20591" t="s">
        <v>80312</v>
      </c>
      <c r="F20591" t="s">
        <v>80313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11694</v>
      </c>
      <c r="N20591">
        <v>407</v>
      </c>
      <c r="O20591" t="s">
        <v>21</v>
      </c>
      <c r="P20591" t="s">
        <v>356</v>
      </c>
      <c r="Q20591" t="s">
        <v>215</v>
      </c>
    </row>
    <row r="20592" spans="1:17" hidden="1" x14ac:dyDescent="0.25">
      <c r="A20592" t="s">
        <v>80314</v>
      </c>
      <c r="B20592" t="s">
        <v>80315</v>
      </c>
      <c r="C20592" s="1" t="str">
        <f t="shared" si="2860"/>
        <v>21:0867</v>
      </c>
      <c r="D20592" s="1" t="str">
        <f t="shared" si="2861"/>
        <v>21:0240</v>
      </c>
      <c r="E20592" t="s">
        <v>80316</v>
      </c>
      <c r="F20592" t="s">
        <v>80317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11700</v>
      </c>
      <c r="N20592">
        <v>408</v>
      </c>
      <c r="O20592" t="s">
        <v>21</v>
      </c>
      <c r="P20592" t="s">
        <v>356</v>
      </c>
      <c r="Q20592" t="s">
        <v>215</v>
      </c>
    </row>
    <row r="20593" spans="1:17" hidden="1" x14ac:dyDescent="0.25">
      <c r="A20593" t="s">
        <v>80318</v>
      </c>
      <c r="B20593" t="s">
        <v>80319</v>
      </c>
      <c r="C20593" s="1" t="str">
        <f t="shared" si="2860"/>
        <v>21:0867</v>
      </c>
      <c r="D20593" s="1" t="str">
        <f t="shared" si="2861"/>
        <v>21:0240</v>
      </c>
      <c r="E20593" t="s">
        <v>80320</v>
      </c>
      <c r="F20593" t="s">
        <v>80321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11710</v>
      </c>
      <c r="N20593">
        <v>409</v>
      </c>
      <c r="O20593" t="s">
        <v>21</v>
      </c>
      <c r="P20593" t="s">
        <v>356</v>
      </c>
      <c r="Q20593" t="s">
        <v>52</v>
      </c>
    </row>
    <row r="20594" spans="1:17" hidden="1" x14ac:dyDescent="0.25">
      <c r="A20594" t="s">
        <v>80322</v>
      </c>
      <c r="B20594" t="s">
        <v>80323</v>
      </c>
      <c r="C20594" s="1" t="str">
        <f t="shared" si="2860"/>
        <v>21:0867</v>
      </c>
      <c r="D20594" s="1" t="str">
        <f t="shared" si="2861"/>
        <v>21:0240</v>
      </c>
      <c r="E20594" t="s">
        <v>80324</v>
      </c>
      <c r="F20594" t="s">
        <v>80325</v>
      </c>
      <c r="H20594">
        <v>46.268697400000001</v>
      </c>
      <c r="I20594">
        <v>-66.677158800000001</v>
      </c>
      <c r="J20594" s="1" t="str">
        <f t="shared" ref="J20594:J20657" si="2862">HYPERLINK("http://geochem.nrcan.gc.ca/cdogs/content/kwd/kwd020018_e.htm",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11715</v>
      </c>
      <c r="N20594">
        <v>410</v>
      </c>
      <c r="O20594" t="s">
        <v>101</v>
      </c>
      <c r="P20594" t="s">
        <v>45</v>
      </c>
      <c r="Q20594" t="s">
        <v>93</v>
      </c>
    </row>
    <row r="20595" spans="1:17" hidden="1" x14ac:dyDescent="0.25">
      <c r="A20595" t="s">
        <v>80326</v>
      </c>
      <c r="B20595" t="s">
        <v>80327</v>
      </c>
      <c r="C20595" s="1" t="str">
        <f t="shared" si="2860"/>
        <v>21:0867</v>
      </c>
      <c r="D20595" s="1" t="str">
        <f t="shared" si="2861"/>
        <v>21:0240</v>
      </c>
      <c r="E20595" t="s">
        <v>80328</v>
      </c>
      <c r="F20595" t="s">
        <v>80329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11720</v>
      </c>
      <c r="N20595">
        <v>411</v>
      </c>
      <c r="O20595" t="s">
        <v>21</v>
      </c>
      <c r="P20595" t="s">
        <v>356</v>
      </c>
      <c r="Q20595" t="s">
        <v>93</v>
      </c>
    </row>
    <row r="20596" spans="1:17" hidden="1" x14ac:dyDescent="0.25">
      <c r="A20596" t="s">
        <v>80330</v>
      </c>
      <c r="B20596" t="s">
        <v>80331</v>
      </c>
      <c r="C20596" s="1" t="str">
        <f t="shared" si="2860"/>
        <v>21:0867</v>
      </c>
      <c r="D20596" s="1" t="str">
        <f t="shared" si="2861"/>
        <v>21:0240</v>
      </c>
      <c r="E20596" t="s">
        <v>80332</v>
      </c>
      <c r="F20596" t="s">
        <v>80333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11725</v>
      </c>
      <c r="N20596">
        <v>412</v>
      </c>
      <c r="O20596" t="s">
        <v>21</v>
      </c>
      <c r="P20596" t="s">
        <v>45</v>
      </c>
      <c r="Q20596" t="s">
        <v>103</v>
      </c>
    </row>
    <row r="20597" spans="1:17" hidden="1" x14ac:dyDescent="0.25">
      <c r="A20597" t="s">
        <v>80334</v>
      </c>
      <c r="B20597" t="s">
        <v>80335</v>
      </c>
      <c r="C20597" s="1" t="str">
        <f t="shared" si="2860"/>
        <v>21:0867</v>
      </c>
      <c r="D20597" s="1" t="str">
        <f t="shared" si="2861"/>
        <v>21:0240</v>
      </c>
      <c r="E20597" t="s">
        <v>80336</v>
      </c>
      <c r="F20597" t="s">
        <v>80337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11730</v>
      </c>
      <c r="N20597">
        <v>413</v>
      </c>
      <c r="O20597" t="s">
        <v>21</v>
      </c>
      <c r="P20597" t="s">
        <v>356</v>
      </c>
      <c r="Q20597" t="s">
        <v>103</v>
      </c>
    </row>
    <row r="20598" spans="1:17" hidden="1" x14ac:dyDescent="0.25">
      <c r="A20598" t="s">
        <v>80338</v>
      </c>
      <c r="B20598" t="s">
        <v>80339</v>
      </c>
      <c r="C20598" s="1" t="str">
        <f t="shared" si="2860"/>
        <v>21:0867</v>
      </c>
      <c r="D20598" s="1" t="str">
        <f t="shared" si="2861"/>
        <v>21:0240</v>
      </c>
      <c r="E20598" t="s">
        <v>80340</v>
      </c>
      <c r="F20598" t="s">
        <v>80341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12803</v>
      </c>
      <c r="N20598">
        <v>414</v>
      </c>
      <c r="O20598" t="s">
        <v>21</v>
      </c>
      <c r="P20598" t="s">
        <v>356</v>
      </c>
      <c r="Q20598" t="s">
        <v>103</v>
      </c>
    </row>
    <row r="20599" spans="1:17" hidden="1" x14ac:dyDescent="0.25">
      <c r="A20599" t="s">
        <v>80342</v>
      </c>
      <c r="B20599" t="s">
        <v>80343</v>
      </c>
      <c r="C20599" s="1" t="str">
        <f t="shared" si="2860"/>
        <v>21:0867</v>
      </c>
      <c r="D20599" s="1" t="str">
        <f t="shared" si="2861"/>
        <v>21:0240</v>
      </c>
      <c r="E20599" t="s">
        <v>80344</v>
      </c>
      <c r="F20599" t="s">
        <v>80345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11680</v>
      </c>
      <c r="N20599">
        <v>415</v>
      </c>
      <c r="O20599" t="s">
        <v>225</v>
      </c>
      <c r="P20599" t="s">
        <v>583</v>
      </c>
      <c r="Q20599" t="s">
        <v>93</v>
      </c>
    </row>
    <row r="20600" spans="1:17" hidden="1" x14ac:dyDescent="0.25">
      <c r="A20600" t="s">
        <v>80346</v>
      </c>
      <c r="B20600" t="s">
        <v>80347</v>
      </c>
      <c r="C20600" s="1" t="str">
        <f t="shared" si="2860"/>
        <v>21:0867</v>
      </c>
      <c r="D20600" s="1" t="str">
        <f t="shared" si="2861"/>
        <v>21:0240</v>
      </c>
      <c r="E20600" t="s">
        <v>80344</v>
      </c>
      <c r="F20600" t="s">
        <v>80348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11684</v>
      </c>
      <c r="N20600">
        <v>416</v>
      </c>
      <c r="O20600" t="s">
        <v>21</v>
      </c>
      <c r="P20600" t="s">
        <v>583</v>
      </c>
      <c r="Q20600" t="s">
        <v>215</v>
      </c>
    </row>
    <row r="20601" spans="1:17" hidden="1" x14ac:dyDescent="0.25">
      <c r="A20601" t="s">
        <v>80349</v>
      </c>
      <c r="B20601" t="s">
        <v>80350</v>
      </c>
      <c r="C20601" s="1" t="str">
        <f t="shared" si="2860"/>
        <v>21:0867</v>
      </c>
      <c r="D20601" s="1" t="str">
        <f t="shared" si="2861"/>
        <v>21:0240</v>
      </c>
      <c r="E20601" t="s">
        <v>80351</v>
      </c>
      <c r="F20601" t="s">
        <v>80352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HYPERLINK("http://geochem.nrcan.gc.ca/cdogs/content/kwd/kwd080007_e.htm", "Untreated Water")</f>
        <v>Untreated Water</v>
      </c>
      <c r="L20601">
        <v>25</v>
      </c>
      <c r="M20601" t="s">
        <v>11641</v>
      </c>
      <c r="N20601">
        <v>417</v>
      </c>
      <c r="O20601" t="s">
        <v>21</v>
      </c>
      <c r="P20601" t="s">
        <v>356</v>
      </c>
      <c r="Q20601" t="s">
        <v>88</v>
      </c>
    </row>
    <row r="20602" spans="1:17" hidden="1" x14ac:dyDescent="0.25">
      <c r="A20602" t="s">
        <v>80353</v>
      </c>
      <c r="B20602" t="s">
        <v>80354</v>
      </c>
      <c r="C20602" s="1" t="str">
        <f t="shared" si="2860"/>
        <v>21:0867</v>
      </c>
      <c r="D20602" s="1" t="str">
        <f t="shared" si="2861"/>
        <v>21:0240</v>
      </c>
      <c r="E20602" t="s">
        <v>80355</v>
      </c>
      <c r="F20602" t="s">
        <v>80356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11646</v>
      </c>
      <c r="N20602">
        <v>418</v>
      </c>
      <c r="O20602" t="s">
        <v>21</v>
      </c>
      <c r="P20602" t="s">
        <v>22</v>
      </c>
      <c r="Q20602" t="s">
        <v>198</v>
      </c>
    </row>
    <row r="20603" spans="1:17" hidden="1" x14ac:dyDescent="0.25">
      <c r="A20603" t="s">
        <v>80357</v>
      </c>
      <c r="B20603" t="s">
        <v>80358</v>
      </c>
      <c r="C20603" s="1" t="str">
        <f t="shared" si="2860"/>
        <v>21:0867</v>
      </c>
      <c r="D20603" s="1" t="str">
        <f t="shared" si="2861"/>
        <v>21:0240</v>
      </c>
      <c r="E20603" t="s">
        <v>80359</v>
      </c>
      <c r="F20603" t="s">
        <v>80360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11651</v>
      </c>
      <c r="N20603">
        <v>419</v>
      </c>
      <c r="O20603" t="s">
        <v>21</v>
      </c>
      <c r="P20603" t="s">
        <v>356</v>
      </c>
      <c r="Q20603" t="s">
        <v>46</v>
      </c>
    </row>
    <row r="20604" spans="1:17" hidden="1" x14ac:dyDescent="0.25">
      <c r="A20604" t="s">
        <v>80361</v>
      </c>
      <c r="B20604" t="s">
        <v>80362</v>
      </c>
      <c r="C20604" s="1" t="str">
        <f t="shared" si="2860"/>
        <v>21:0867</v>
      </c>
      <c r="D20604" s="1" t="str">
        <f t="shared" si="2861"/>
        <v>21:0240</v>
      </c>
      <c r="E20604" t="s">
        <v>80363</v>
      </c>
      <c r="F20604" t="s">
        <v>80364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11660</v>
      </c>
      <c r="N20604">
        <v>420</v>
      </c>
      <c r="O20604" t="s">
        <v>21</v>
      </c>
      <c r="P20604" t="s">
        <v>356</v>
      </c>
      <c r="Q20604" t="s">
        <v>29</v>
      </c>
    </row>
    <row r="20605" spans="1:17" hidden="1" x14ac:dyDescent="0.25">
      <c r="A20605" t="s">
        <v>80365</v>
      </c>
      <c r="B20605" t="s">
        <v>80366</v>
      </c>
      <c r="C20605" s="1" t="str">
        <f t="shared" si="2860"/>
        <v>21:0867</v>
      </c>
      <c r="D20605" s="1" t="str">
        <f t="shared" si="2861"/>
        <v>21:0240</v>
      </c>
      <c r="E20605" t="s">
        <v>80367</v>
      </c>
      <c r="F20605" t="s">
        <v>80368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11665</v>
      </c>
      <c r="N20605">
        <v>421</v>
      </c>
      <c r="O20605" t="s">
        <v>21</v>
      </c>
      <c r="P20605" t="s">
        <v>356</v>
      </c>
      <c r="Q20605" t="s">
        <v>215</v>
      </c>
    </row>
    <row r="20606" spans="1:17" hidden="1" x14ac:dyDescent="0.25">
      <c r="A20606" t="s">
        <v>80369</v>
      </c>
      <c r="B20606" t="s">
        <v>80370</v>
      </c>
      <c r="C20606" s="1" t="str">
        <f t="shared" si="2860"/>
        <v>21:0867</v>
      </c>
      <c r="D20606" s="1" t="str">
        <f t="shared" si="2861"/>
        <v>21:0240</v>
      </c>
      <c r="E20606" t="s">
        <v>80371</v>
      </c>
      <c r="F20606" t="s">
        <v>80372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11670</v>
      </c>
      <c r="N20606">
        <v>422</v>
      </c>
      <c r="O20606" t="s">
        <v>21</v>
      </c>
      <c r="P20606" t="s">
        <v>356</v>
      </c>
      <c r="Q20606" t="s">
        <v>215</v>
      </c>
    </row>
    <row r="20607" spans="1:17" hidden="1" x14ac:dyDescent="0.25">
      <c r="A20607" t="s">
        <v>80373</v>
      </c>
      <c r="B20607" t="s">
        <v>80374</v>
      </c>
      <c r="C20607" s="1" t="str">
        <f t="shared" si="2860"/>
        <v>21:0867</v>
      </c>
      <c r="D20607" s="1" t="str">
        <f t="shared" si="2861"/>
        <v>21:0240</v>
      </c>
      <c r="E20607" t="s">
        <v>80375</v>
      </c>
      <c r="F20607" t="s">
        <v>80376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11675</v>
      </c>
      <c r="N20607">
        <v>423</v>
      </c>
      <c r="O20607" t="s">
        <v>21</v>
      </c>
      <c r="P20607" t="s">
        <v>356</v>
      </c>
      <c r="Q20607" t="s">
        <v>215</v>
      </c>
    </row>
    <row r="20608" spans="1:17" hidden="1" x14ac:dyDescent="0.25">
      <c r="A20608" t="s">
        <v>80377</v>
      </c>
      <c r="B20608" t="s">
        <v>80378</v>
      </c>
      <c r="C20608" s="1" t="str">
        <f t="shared" si="2860"/>
        <v>21:0867</v>
      </c>
      <c r="D20608" s="1" t="str">
        <f t="shared" si="2861"/>
        <v>21:0240</v>
      </c>
      <c r="E20608" t="s">
        <v>80379</v>
      </c>
      <c r="F20608" t="s">
        <v>80380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11689</v>
      </c>
      <c r="N20608">
        <v>424</v>
      </c>
      <c r="O20608" t="s">
        <v>21</v>
      </c>
      <c r="P20608" t="s">
        <v>356</v>
      </c>
      <c r="Q20608" t="s">
        <v>71</v>
      </c>
    </row>
    <row r="20609" spans="1:17" hidden="1" x14ac:dyDescent="0.25">
      <c r="A20609" t="s">
        <v>80381</v>
      </c>
      <c r="B20609" t="s">
        <v>80382</v>
      </c>
      <c r="C20609" s="1" t="str">
        <f t="shared" si="2860"/>
        <v>21:0867</v>
      </c>
      <c r="D20609" s="1" t="str">
        <f t="shared" si="2861"/>
        <v>21:0240</v>
      </c>
      <c r="E20609" t="s">
        <v>80383</v>
      </c>
      <c r="F20609" t="s">
        <v>80384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11694</v>
      </c>
      <c r="N20609">
        <v>425</v>
      </c>
      <c r="O20609" t="s">
        <v>21</v>
      </c>
      <c r="P20609" t="s">
        <v>356</v>
      </c>
      <c r="Q20609" t="s">
        <v>103</v>
      </c>
    </row>
    <row r="20610" spans="1:17" hidden="1" x14ac:dyDescent="0.25">
      <c r="A20610" t="s">
        <v>80385</v>
      </c>
      <c r="B20610" t="s">
        <v>80386</v>
      </c>
      <c r="C20610" s="1" t="str">
        <f t="shared" si="2860"/>
        <v>21:0867</v>
      </c>
      <c r="D20610" s="1" t="str">
        <f t="shared" si="2861"/>
        <v>21:0240</v>
      </c>
      <c r="E20610" t="s">
        <v>80387</v>
      </c>
      <c r="F20610" t="s">
        <v>80388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11700</v>
      </c>
      <c r="N20610">
        <v>426</v>
      </c>
      <c r="O20610" t="s">
        <v>21</v>
      </c>
      <c r="P20610" t="s">
        <v>45</v>
      </c>
      <c r="Q20610" t="s">
        <v>46</v>
      </c>
    </row>
    <row r="20611" spans="1:17" hidden="1" x14ac:dyDescent="0.25">
      <c r="A20611" t="s">
        <v>80389</v>
      </c>
      <c r="B20611" t="s">
        <v>80390</v>
      </c>
      <c r="C20611" s="1" t="str">
        <f t="shared" si="2860"/>
        <v>21:0867</v>
      </c>
      <c r="D20611" s="1" t="str">
        <f t="shared" si="2861"/>
        <v>21:0240</v>
      </c>
      <c r="E20611" t="s">
        <v>80391</v>
      </c>
      <c r="F20611" t="s">
        <v>80392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11710</v>
      </c>
      <c r="N20611">
        <v>427</v>
      </c>
      <c r="O20611" t="s">
        <v>21</v>
      </c>
      <c r="P20611" t="s">
        <v>356</v>
      </c>
      <c r="Q20611" t="s">
        <v>103</v>
      </c>
    </row>
    <row r="20612" spans="1:17" hidden="1" x14ac:dyDescent="0.25">
      <c r="A20612" t="s">
        <v>80393</v>
      </c>
      <c r="B20612" t="s">
        <v>80394</v>
      </c>
      <c r="C20612" s="1" t="str">
        <f t="shared" si="2860"/>
        <v>21:0867</v>
      </c>
      <c r="D20612" s="1" t="str">
        <f t="shared" si="2861"/>
        <v>21:0240</v>
      </c>
      <c r="E20612" t="s">
        <v>80395</v>
      </c>
      <c r="F20612" t="s">
        <v>80396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11715</v>
      </c>
      <c r="N20612">
        <v>428</v>
      </c>
      <c r="O20612" t="s">
        <v>21</v>
      </c>
      <c r="P20612" t="s">
        <v>356</v>
      </c>
      <c r="Q20612" t="s">
        <v>171</v>
      </c>
    </row>
    <row r="20613" spans="1:17" hidden="1" x14ac:dyDescent="0.25">
      <c r="A20613" t="s">
        <v>80397</v>
      </c>
      <c r="B20613" t="s">
        <v>80398</v>
      </c>
      <c r="C20613" s="1" t="str">
        <f t="shared" si="2860"/>
        <v>21:0867</v>
      </c>
      <c r="D20613" s="1" t="str">
        <f t="shared" si="2861"/>
        <v>21:0240</v>
      </c>
      <c r="E20613" t="s">
        <v>80399</v>
      </c>
      <c r="F20613" t="s">
        <v>80400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11720</v>
      </c>
      <c r="N20613">
        <v>429</v>
      </c>
      <c r="O20613" t="s">
        <v>21</v>
      </c>
      <c r="P20613" t="s">
        <v>356</v>
      </c>
      <c r="Q20613" t="s">
        <v>189</v>
      </c>
    </row>
    <row r="20614" spans="1:17" hidden="1" x14ac:dyDescent="0.25">
      <c r="A20614" t="s">
        <v>80401</v>
      </c>
      <c r="B20614" t="s">
        <v>80402</v>
      </c>
      <c r="C20614" s="1" t="str">
        <f t="shared" si="2860"/>
        <v>21:0867</v>
      </c>
      <c r="D20614" s="1" t="str">
        <f t="shared" si="2861"/>
        <v>21:0240</v>
      </c>
      <c r="E20614" t="s">
        <v>80403</v>
      </c>
      <c r="F20614" t="s">
        <v>80404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11725</v>
      </c>
      <c r="N20614">
        <v>430</v>
      </c>
      <c r="O20614" t="s">
        <v>21</v>
      </c>
      <c r="P20614" t="s">
        <v>356</v>
      </c>
      <c r="Q20614" t="s">
        <v>189</v>
      </c>
    </row>
    <row r="20615" spans="1:17" hidden="1" x14ac:dyDescent="0.25">
      <c r="A20615" t="s">
        <v>80405</v>
      </c>
      <c r="B20615" t="s">
        <v>80406</v>
      </c>
      <c r="C20615" s="1" t="str">
        <f t="shared" si="2860"/>
        <v>21:0867</v>
      </c>
      <c r="D20615" s="1" t="str">
        <f t="shared" si="2861"/>
        <v>21:0240</v>
      </c>
      <c r="E20615" t="s">
        <v>80407</v>
      </c>
      <c r="F20615" t="s">
        <v>80408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11730</v>
      </c>
      <c r="N20615">
        <v>431</v>
      </c>
      <c r="O20615" t="s">
        <v>21</v>
      </c>
      <c r="P20615" t="s">
        <v>356</v>
      </c>
      <c r="Q20615" t="s">
        <v>59</v>
      </c>
    </row>
    <row r="20616" spans="1:17" hidden="1" x14ac:dyDescent="0.25">
      <c r="A20616" t="s">
        <v>80409</v>
      </c>
      <c r="B20616" t="s">
        <v>80410</v>
      </c>
      <c r="C20616" s="1" t="str">
        <f t="shared" si="2860"/>
        <v>21:0867</v>
      </c>
      <c r="D20616" s="1" t="str">
        <f t="shared" si="2861"/>
        <v>21:0240</v>
      </c>
      <c r="E20616" t="s">
        <v>80411</v>
      </c>
      <c r="F20616" t="s">
        <v>80412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12803</v>
      </c>
      <c r="N20616">
        <v>432</v>
      </c>
      <c r="O20616" t="s">
        <v>21</v>
      </c>
      <c r="P20616" t="s">
        <v>356</v>
      </c>
      <c r="Q20616" t="s">
        <v>29</v>
      </c>
    </row>
    <row r="20617" spans="1:17" hidden="1" x14ac:dyDescent="0.25">
      <c r="A20617" t="s">
        <v>80413</v>
      </c>
      <c r="B20617" t="s">
        <v>80414</v>
      </c>
      <c r="C20617" s="1" t="str">
        <f t="shared" si="2860"/>
        <v>21:0867</v>
      </c>
      <c r="D20617" s="1" t="str">
        <f t="shared" si="2861"/>
        <v>21:0240</v>
      </c>
      <c r="E20617" t="s">
        <v>80415</v>
      </c>
      <c r="F20617" t="s">
        <v>80416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11641</v>
      </c>
      <c r="N20617">
        <v>433</v>
      </c>
      <c r="O20617" t="s">
        <v>21</v>
      </c>
      <c r="P20617" t="s">
        <v>356</v>
      </c>
      <c r="Q20617" t="s">
        <v>23</v>
      </c>
    </row>
    <row r="20618" spans="1:17" hidden="1" x14ac:dyDescent="0.25">
      <c r="A20618" t="s">
        <v>80417</v>
      </c>
      <c r="B20618" t="s">
        <v>80418</v>
      </c>
      <c r="C20618" s="1" t="str">
        <f t="shared" si="2860"/>
        <v>21:0867</v>
      </c>
      <c r="D20618" s="1" t="str">
        <f t="shared" si="2861"/>
        <v>21:0240</v>
      </c>
      <c r="E20618" t="s">
        <v>80419</v>
      </c>
      <c r="F20618" t="s">
        <v>80420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11646</v>
      </c>
      <c r="N20618">
        <v>434</v>
      </c>
      <c r="O20618" t="s">
        <v>21</v>
      </c>
      <c r="P20618" t="s">
        <v>356</v>
      </c>
      <c r="Q20618" t="s">
        <v>46</v>
      </c>
    </row>
    <row r="20619" spans="1:17" hidden="1" x14ac:dyDescent="0.25">
      <c r="A20619" t="s">
        <v>80421</v>
      </c>
      <c r="B20619" t="s">
        <v>80422</v>
      </c>
      <c r="C20619" s="1" t="str">
        <f t="shared" si="2860"/>
        <v>21:0867</v>
      </c>
      <c r="D20619" s="1" t="str">
        <f t="shared" si="2861"/>
        <v>21:0240</v>
      </c>
      <c r="E20619" t="s">
        <v>80423</v>
      </c>
      <c r="F20619" t="s">
        <v>80424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11651</v>
      </c>
      <c r="N20619">
        <v>435</v>
      </c>
      <c r="O20619" t="s">
        <v>21</v>
      </c>
      <c r="P20619" t="s">
        <v>356</v>
      </c>
      <c r="Q20619" t="s">
        <v>46</v>
      </c>
    </row>
    <row r="20620" spans="1:17" hidden="1" x14ac:dyDescent="0.25">
      <c r="A20620" t="s">
        <v>80425</v>
      </c>
      <c r="B20620" t="s">
        <v>80426</v>
      </c>
      <c r="C20620" s="1" t="str">
        <f t="shared" si="2860"/>
        <v>21:0867</v>
      </c>
      <c r="D20620" s="1" t="str">
        <f t="shared" si="2861"/>
        <v>21:0240</v>
      </c>
      <c r="E20620" t="s">
        <v>80427</v>
      </c>
      <c r="F20620" t="s">
        <v>80428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11660</v>
      </c>
      <c r="N20620">
        <v>436</v>
      </c>
      <c r="O20620" t="s">
        <v>21</v>
      </c>
      <c r="P20620" t="s">
        <v>22</v>
      </c>
      <c r="Q20620" t="s">
        <v>93</v>
      </c>
    </row>
    <row r="20621" spans="1:17" hidden="1" x14ac:dyDescent="0.25">
      <c r="A20621" t="s">
        <v>80429</v>
      </c>
      <c r="B20621" t="s">
        <v>80430</v>
      </c>
      <c r="C20621" s="1" t="str">
        <f t="shared" si="2860"/>
        <v>21:0867</v>
      </c>
      <c r="D20621" s="1" t="str">
        <f t="shared" si="2861"/>
        <v>21:0240</v>
      </c>
      <c r="E20621" t="s">
        <v>80431</v>
      </c>
      <c r="F20621" t="s">
        <v>80432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11680</v>
      </c>
      <c r="N20621">
        <v>437</v>
      </c>
      <c r="O20621" t="s">
        <v>21</v>
      </c>
      <c r="P20621" t="s">
        <v>22</v>
      </c>
      <c r="Q20621" t="s">
        <v>171</v>
      </c>
    </row>
    <row r="20622" spans="1:17" hidden="1" x14ac:dyDescent="0.25">
      <c r="A20622" t="s">
        <v>80433</v>
      </c>
      <c r="B20622" t="s">
        <v>80434</v>
      </c>
      <c r="C20622" s="1" t="str">
        <f t="shared" si="2860"/>
        <v>21:0867</v>
      </c>
      <c r="D20622" s="1" t="str">
        <f t="shared" si="2861"/>
        <v>21:0240</v>
      </c>
      <c r="E20622" t="s">
        <v>80431</v>
      </c>
      <c r="F20622" t="s">
        <v>80435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11684</v>
      </c>
      <c r="N20622">
        <v>438</v>
      </c>
      <c r="O20622" t="s">
        <v>21</v>
      </c>
      <c r="P20622" t="s">
        <v>22</v>
      </c>
      <c r="Q20622" t="s">
        <v>171</v>
      </c>
    </row>
    <row r="20623" spans="1:17" hidden="1" x14ac:dyDescent="0.25">
      <c r="A20623" t="s">
        <v>80436</v>
      </c>
      <c r="B20623" t="s">
        <v>80437</v>
      </c>
      <c r="C20623" s="1" t="str">
        <f t="shared" si="2860"/>
        <v>21:0867</v>
      </c>
      <c r="D20623" s="1" t="str">
        <f t="shared" si="2861"/>
        <v>21:0240</v>
      </c>
      <c r="E20623" t="s">
        <v>80438</v>
      </c>
      <c r="F20623" t="s">
        <v>80439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11665</v>
      </c>
      <c r="N20623">
        <v>439</v>
      </c>
      <c r="O20623" t="s">
        <v>21</v>
      </c>
      <c r="P20623" t="s">
        <v>22</v>
      </c>
      <c r="Q20623" t="s">
        <v>71</v>
      </c>
    </row>
    <row r="20624" spans="1:17" hidden="1" x14ac:dyDescent="0.25">
      <c r="A20624" t="s">
        <v>80440</v>
      </c>
      <c r="B20624" t="s">
        <v>80441</v>
      </c>
      <c r="C20624" s="1" t="str">
        <f t="shared" si="2860"/>
        <v>21:0867</v>
      </c>
      <c r="D20624" s="1" t="str">
        <f t="shared" si="2861"/>
        <v>21:0240</v>
      </c>
      <c r="E20624" t="s">
        <v>80442</v>
      </c>
      <c r="F20624" t="s">
        <v>80443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11670</v>
      </c>
      <c r="N20624">
        <v>440</v>
      </c>
      <c r="O20624" t="s">
        <v>21</v>
      </c>
      <c r="P20624" t="s">
        <v>356</v>
      </c>
      <c r="Q20624" t="s">
        <v>46</v>
      </c>
    </row>
    <row r="20625" spans="1:17" hidden="1" x14ac:dyDescent="0.25">
      <c r="A20625" t="s">
        <v>80444</v>
      </c>
      <c r="B20625" t="s">
        <v>80445</v>
      </c>
      <c r="C20625" s="1" t="str">
        <f t="shared" si="2860"/>
        <v>21:0867</v>
      </c>
      <c r="D20625" s="1" t="str">
        <f t="shared" si="2861"/>
        <v>21:0240</v>
      </c>
      <c r="E20625" t="s">
        <v>80446</v>
      </c>
      <c r="F20625" t="s">
        <v>80447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11675</v>
      </c>
      <c r="N20625">
        <v>441</v>
      </c>
      <c r="O20625" t="s">
        <v>21</v>
      </c>
      <c r="P20625" t="s">
        <v>356</v>
      </c>
      <c r="Q20625" t="s">
        <v>149</v>
      </c>
    </row>
    <row r="20626" spans="1:17" hidden="1" x14ac:dyDescent="0.25">
      <c r="A20626" t="s">
        <v>80448</v>
      </c>
      <c r="B20626" t="s">
        <v>80449</v>
      </c>
      <c r="C20626" s="1" t="str">
        <f t="shared" si="2860"/>
        <v>21:0867</v>
      </c>
      <c r="D20626" s="1" t="str">
        <f t="shared" si="2861"/>
        <v>21:0240</v>
      </c>
      <c r="E20626" t="s">
        <v>80450</v>
      </c>
      <c r="F20626" t="s">
        <v>80451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11689</v>
      </c>
      <c r="N20626">
        <v>442</v>
      </c>
      <c r="O20626" t="s">
        <v>21</v>
      </c>
      <c r="P20626" t="s">
        <v>22</v>
      </c>
      <c r="Q20626" t="s">
        <v>52</v>
      </c>
    </row>
    <row r="20627" spans="1:17" hidden="1" x14ac:dyDescent="0.25">
      <c r="A20627" t="s">
        <v>80452</v>
      </c>
      <c r="B20627" t="s">
        <v>80453</v>
      </c>
      <c r="C20627" s="1" t="str">
        <f t="shared" si="2860"/>
        <v>21:0867</v>
      </c>
      <c r="D20627" s="1" t="str">
        <f t="shared" si="2861"/>
        <v>21:0240</v>
      </c>
      <c r="E20627" t="s">
        <v>80454</v>
      </c>
      <c r="F20627" t="s">
        <v>80455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11694</v>
      </c>
      <c r="N20627">
        <v>443</v>
      </c>
      <c r="O20627" t="s">
        <v>21</v>
      </c>
      <c r="P20627" t="s">
        <v>583</v>
      </c>
      <c r="Q20627" t="s">
        <v>52</v>
      </c>
    </row>
    <row r="20628" spans="1:17" hidden="1" x14ac:dyDescent="0.25">
      <c r="A20628" t="s">
        <v>80456</v>
      </c>
      <c r="B20628" t="s">
        <v>80457</v>
      </c>
      <c r="C20628" s="1" t="str">
        <f t="shared" si="2860"/>
        <v>21:0867</v>
      </c>
      <c r="D20628" s="1" t="str">
        <f t="shared" si="2861"/>
        <v>21:0240</v>
      </c>
      <c r="E20628" t="s">
        <v>80458</v>
      </c>
      <c r="F20628" t="s">
        <v>80459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11700</v>
      </c>
      <c r="N20628">
        <v>444</v>
      </c>
      <c r="O20628" t="s">
        <v>21</v>
      </c>
      <c r="P20628" t="s">
        <v>22</v>
      </c>
      <c r="Q20628" t="s">
        <v>198</v>
      </c>
    </row>
    <row r="20629" spans="1:17" hidden="1" x14ac:dyDescent="0.25">
      <c r="A20629" t="s">
        <v>80460</v>
      </c>
      <c r="B20629" t="s">
        <v>80461</v>
      </c>
      <c r="C20629" s="1" t="str">
        <f t="shared" si="2860"/>
        <v>21:0867</v>
      </c>
      <c r="D20629" s="1" t="str">
        <f t="shared" si="2861"/>
        <v>21:0240</v>
      </c>
      <c r="E20629" t="s">
        <v>80462</v>
      </c>
      <c r="F20629" t="s">
        <v>80463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11710</v>
      </c>
      <c r="N20629">
        <v>445</v>
      </c>
      <c r="O20629" t="s">
        <v>21</v>
      </c>
      <c r="P20629" t="s">
        <v>356</v>
      </c>
      <c r="Q20629" t="s">
        <v>52</v>
      </c>
    </row>
    <row r="20630" spans="1:17" hidden="1" x14ac:dyDescent="0.25">
      <c r="A20630" t="s">
        <v>80464</v>
      </c>
      <c r="B20630" t="s">
        <v>80465</v>
      </c>
      <c r="C20630" s="1" t="str">
        <f t="shared" si="2860"/>
        <v>21:0867</v>
      </c>
      <c r="D20630" s="1" t="str">
        <f t="shared" si="2861"/>
        <v>21:0240</v>
      </c>
      <c r="E20630" t="s">
        <v>80466</v>
      </c>
      <c r="F20630" t="s">
        <v>80467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11715</v>
      </c>
      <c r="N20630">
        <v>446</v>
      </c>
      <c r="O20630" t="s">
        <v>21</v>
      </c>
      <c r="P20630" t="s">
        <v>583</v>
      </c>
      <c r="Q20630" t="s">
        <v>71</v>
      </c>
    </row>
    <row r="20631" spans="1:17" hidden="1" x14ac:dyDescent="0.25">
      <c r="A20631" t="s">
        <v>80468</v>
      </c>
      <c r="B20631" t="s">
        <v>80469</v>
      </c>
      <c r="C20631" s="1" t="str">
        <f t="shared" si="2860"/>
        <v>21:0867</v>
      </c>
      <c r="D20631" s="1" t="str">
        <f t="shared" si="2861"/>
        <v>21:0240</v>
      </c>
      <c r="E20631" t="s">
        <v>80470</v>
      </c>
      <c r="F20631" t="s">
        <v>80471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11720</v>
      </c>
      <c r="N20631">
        <v>447</v>
      </c>
      <c r="O20631" t="s">
        <v>588</v>
      </c>
      <c r="P20631" t="s">
        <v>22</v>
      </c>
      <c r="Q20631" t="s">
        <v>93</v>
      </c>
    </row>
    <row r="20632" spans="1:17" hidden="1" x14ac:dyDescent="0.25">
      <c r="A20632" t="s">
        <v>80472</v>
      </c>
      <c r="B20632" t="s">
        <v>80473</v>
      </c>
      <c r="C20632" s="1" t="str">
        <f t="shared" si="2860"/>
        <v>21:0867</v>
      </c>
      <c r="D20632" s="1" t="str">
        <f t="shared" si="2861"/>
        <v>21:0240</v>
      </c>
      <c r="E20632" t="s">
        <v>80474</v>
      </c>
      <c r="F20632" t="s">
        <v>80475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11725</v>
      </c>
      <c r="N20632">
        <v>448</v>
      </c>
      <c r="O20632" t="s">
        <v>21</v>
      </c>
      <c r="P20632" t="s">
        <v>583</v>
      </c>
      <c r="Q20632" t="s">
        <v>215</v>
      </c>
    </row>
    <row r="20633" spans="1:17" hidden="1" x14ac:dyDescent="0.25">
      <c r="A20633" t="s">
        <v>80476</v>
      </c>
      <c r="B20633" t="s">
        <v>80477</v>
      </c>
      <c r="C20633" s="1" t="str">
        <f t="shared" ref="C20633:C20696" si="2864">HYPERLINK("http://geochem.nrcan.gc.ca/cdogs/content/bdl/bdl210867_e.htm", "21:0867")</f>
        <v>21:0867</v>
      </c>
      <c r="D20633" s="1" t="str">
        <f t="shared" ref="D20633:D20696" si="2865">HYPERLINK("http://geochem.nrcan.gc.ca/cdogs/content/svy/svy210240_e.htm", "21:0240")</f>
        <v>21:0240</v>
      </c>
      <c r="E20633" t="s">
        <v>80478</v>
      </c>
      <c r="F20633" t="s">
        <v>80479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11730</v>
      </c>
      <c r="N20633">
        <v>449</v>
      </c>
      <c r="O20633" t="s">
        <v>21</v>
      </c>
      <c r="P20633" t="s">
        <v>2212</v>
      </c>
      <c r="Q20633" t="s">
        <v>93</v>
      </c>
    </row>
    <row r="20634" spans="1:17" hidden="1" x14ac:dyDescent="0.25">
      <c r="A20634" t="s">
        <v>80480</v>
      </c>
      <c r="B20634" t="s">
        <v>80481</v>
      </c>
      <c r="C20634" s="1" t="str">
        <f t="shared" si="2864"/>
        <v>21:0867</v>
      </c>
      <c r="D20634" s="1" t="str">
        <f t="shared" si="2865"/>
        <v>21:0240</v>
      </c>
      <c r="E20634" t="s">
        <v>80482</v>
      </c>
      <c r="F20634" t="s">
        <v>80483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12803</v>
      </c>
      <c r="N20634">
        <v>450</v>
      </c>
      <c r="O20634" t="s">
        <v>21</v>
      </c>
      <c r="P20634" t="s">
        <v>583</v>
      </c>
      <c r="Q20634" t="s">
        <v>93</v>
      </c>
    </row>
    <row r="20635" spans="1:17" hidden="1" x14ac:dyDescent="0.25">
      <c r="A20635" t="s">
        <v>80484</v>
      </c>
      <c r="B20635" t="s">
        <v>80485</v>
      </c>
      <c r="C20635" s="1" t="str">
        <f t="shared" si="2864"/>
        <v>21:0867</v>
      </c>
      <c r="D20635" s="1" t="str">
        <f t="shared" si="2865"/>
        <v>21:0240</v>
      </c>
      <c r="E20635" t="s">
        <v>80486</v>
      </c>
      <c r="F20635" t="s">
        <v>80487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11641</v>
      </c>
      <c r="N20635">
        <v>451</v>
      </c>
      <c r="O20635" t="s">
        <v>225</v>
      </c>
      <c r="P20635" t="s">
        <v>397</v>
      </c>
      <c r="Q20635" t="s">
        <v>88</v>
      </c>
    </row>
    <row r="20636" spans="1:17" hidden="1" x14ac:dyDescent="0.25">
      <c r="A20636" t="s">
        <v>80488</v>
      </c>
      <c r="B20636" t="s">
        <v>80489</v>
      </c>
      <c r="C20636" s="1" t="str">
        <f t="shared" si="2864"/>
        <v>21:0867</v>
      </c>
      <c r="D20636" s="1" t="str">
        <f t="shared" si="2865"/>
        <v>21:0240</v>
      </c>
      <c r="E20636" t="s">
        <v>80490</v>
      </c>
      <c r="F20636" t="s">
        <v>80491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11646</v>
      </c>
      <c r="N20636">
        <v>452</v>
      </c>
      <c r="O20636" t="s">
        <v>21</v>
      </c>
      <c r="P20636" t="s">
        <v>22</v>
      </c>
      <c r="Q20636" t="s">
        <v>103</v>
      </c>
    </row>
    <row r="20637" spans="1:17" hidden="1" x14ac:dyDescent="0.25">
      <c r="A20637" t="s">
        <v>80492</v>
      </c>
      <c r="B20637" t="s">
        <v>80493</v>
      </c>
      <c r="C20637" s="1" t="str">
        <f t="shared" si="2864"/>
        <v>21:0867</v>
      </c>
      <c r="D20637" s="1" t="str">
        <f t="shared" si="2865"/>
        <v>21:0240</v>
      </c>
      <c r="E20637" t="s">
        <v>80494</v>
      </c>
      <c r="F20637" t="s">
        <v>80495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11680</v>
      </c>
      <c r="N20637">
        <v>453</v>
      </c>
      <c r="O20637" t="s">
        <v>21</v>
      </c>
      <c r="P20637" t="s">
        <v>2212</v>
      </c>
      <c r="Q20637" t="s">
        <v>71</v>
      </c>
    </row>
    <row r="20638" spans="1:17" hidden="1" x14ac:dyDescent="0.25">
      <c r="A20638" t="s">
        <v>80496</v>
      </c>
      <c r="B20638" t="s">
        <v>80497</v>
      </c>
      <c r="C20638" s="1" t="str">
        <f t="shared" si="2864"/>
        <v>21:0867</v>
      </c>
      <c r="D20638" s="1" t="str">
        <f t="shared" si="2865"/>
        <v>21:0240</v>
      </c>
      <c r="E20638" t="s">
        <v>80494</v>
      </c>
      <c r="F20638" t="s">
        <v>80498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11684</v>
      </c>
      <c r="N20638">
        <v>454</v>
      </c>
      <c r="O20638" t="s">
        <v>21</v>
      </c>
      <c r="P20638" t="s">
        <v>2212</v>
      </c>
      <c r="Q20638" t="s">
        <v>71</v>
      </c>
    </row>
    <row r="20639" spans="1:17" hidden="1" x14ac:dyDescent="0.25">
      <c r="A20639" t="s">
        <v>80499</v>
      </c>
      <c r="B20639" t="s">
        <v>80500</v>
      </c>
      <c r="C20639" s="1" t="str">
        <f t="shared" si="2864"/>
        <v>21:0867</v>
      </c>
      <c r="D20639" s="1" t="str">
        <f t="shared" si="2865"/>
        <v>21:0240</v>
      </c>
      <c r="E20639" t="s">
        <v>80501</v>
      </c>
      <c r="F20639" t="s">
        <v>80502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11651</v>
      </c>
      <c r="N20639">
        <v>455</v>
      </c>
      <c r="O20639" t="s">
        <v>220</v>
      </c>
      <c r="P20639" t="s">
        <v>583</v>
      </c>
      <c r="Q20639" t="s">
        <v>215</v>
      </c>
    </row>
    <row r="20640" spans="1:17" hidden="1" x14ac:dyDescent="0.25">
      <c r="A20640" t="s">
        <v>80503</v>
      </c>
      <c r="B20640" t="s">
        <v>80504</v>
      </c>
      <c r="C20640" s="1" t="str">
        <f t="shared" si="2864"/>
        <v>21:0867</v>
      </c>
      <c r="D20640" s="1" t="str">
        <f t="shared" si="2865"/>
        <v>21:0240</v>
      </c>
      <c r="E20640" t="s">
        <v>80505</v>
      </c>
      <c r="F20640" t="s">
        <v>80506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11660</v>
      </c>
      <c r="N20640">
        <v>456</v>
      </c>
      <c r="O20640" t="s">
        <v>225</v>
      </c>
      <c r="P20640" t="s">
        <v>2943</v>
      </c>
      <c r="Q20640" t="s">
        <v>46</v>
      </c>
    </row>
    <row r="20641" spans="1:17" hidden="1" x14ac:dyDescent="0.25">
      <c r="A20641" t="s">
        <v>80507</v>
      </c>
      <c r="B20641" t="s">
        <v>80508</v>
      </c>
      <c r="C20641" s="1" t="str">
        <f t="shared" si="2864"/>
        <v>21:0867</v>
      </c>
      <c r="D20641" s="1" t="str">
        <f t="shared" si="2865"/>
        <v>21:0240</v>
      </c>
      <c r="E20641" t="s">
        <v>80509</v>
      </c>
      <c r="F20641" t="s">
        <v>80510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11665</v>
      </c>
      <c r="N20641">
        <v>457</v>
      </c>
      <c r="O20641" t="s">
        <v>21</v>
      </c>
      <c r="P20641" t="s">
        <v>1515</v>
      </c>
      <c r="Q20641" t="s">
        <v>2366</v>
      </c>
    </row>
    <row r="20642" spans="1:17" hidden="1" x14ac:dyDescent="0.25">
      <c r="A20642" t="s">
        <v>80511</v>
      </c>
      <c r="B20642" t="s">
        <v>80512</v>
      </c>
      <c r="C20642" s="1" t="str">
        <f t="shared" si="2864"/>
        <v>21:0867</v>
      </c>
      <c r="D20642" s="1" t="str">
        <f t="shared" si="2865"/>
        <v>21:0240</v>
      </c>
      <c r="E20642" t="s">
        <v>80513</v>
      </c>
      <c r="F20642" t="s">
        <v>80514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11670</v>
      </c>
      <c r="N20642">
        <v>458</v>
      </c>
      <c r="O20642" t="s">
        <v>21</v>
      </c>
      <c r="P20642" t="s">
        <v>391</v>
      </c>
      <c r="Q20642" t="s">
        <v>93</v>
      </c>
    </row>
    <row r="20643" spans="1:17" hidden="1" x14ac:dyDescent="0.25">
      <c r="A20643" t="s">
        <v>80515</v>
      </c>
      <c r="B20643" t="s">
        <v>80516</v>
      </c>
      <c r="C20643" s="1" t="str">
        <f t="shared" si="2864"/>
        <v>21:0867</v>
      </c>
      <c r="D20643" s="1" t="str">
        <f t="shared" si="2865"/>
        <v>21:0240</v>
      </c>
      <c r="E20643" t="s">
        <v>80517</v>
      </c>
      <c r="F20643" t="s">
        <v>80518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11675</v>
      </c>
      <c r="N20643">
        <v>459</v>
      </c>
      <c r="O20643" t="s">
        <v>21</v>
      </c>
      <c r="P20643" t="s">
        <v>22</v>
      </c>
      <c r="Q20643" t="s">
        <v>103</v>
      </c>
    </row>
    <row r="20644" spans="1:17" hidden="1" x14ac:dyDescent="0.25">
      <c r="A20644" t="s">
        <v>80519</v>
      </c>
      <c r="B20644" t="s">
        <v>80520</v>
      </c>
      <c r="C20644" s="1" t="str">
        <f t="shared" si="2864"/>
        <v>21:0867</v>
      </c>
      <c r="D20644" s="1" t="str">
        <f t="shared" si="2865"/>
        <v>21:0240</v>
      </c>
      <c r="E20644" t="s">
        <v>80521</v>
      </c>
      <c r="F20644" t="s">
        <v>80522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11689</v>
      </c>
      <c r="N20644">
        <v>460</v>
      </c>
      <c r="O20644" t="s">
        <v>21</v>
      </c>
      <c r="P20644" t="s">
        <v>356</v>
      </c>
      <c r="Q20644" t="s">
        <v>198</v>
      </c>
    </row>
    <row r="20645" spans="1:17" hidden="1" x14ac:dyDescent="0.25">
      <c r="A20645" t="s">
        <v>80523</v>
      </c>
      <c r="B20645" t="s">
        <v>80524</v>
      </c>
      <c r="C20645" s="1" t="str">
        <f t="shared" si="2864"/>
        <v>21:0867</v>
      </c>
      <c r="D20645" s="1" t="str">
        <f t="shared" si="2865"/>
        <v>21:0240</v>
      </c>
      <c r="E20645" t="s">
        <v>80525</v>
      </c>
      <c r="F20645" t="s">
        <v>80526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11694</v>
      </c>
      <c r="N20645">
        <v>461</v>
      </c>
      <c r="O20645" t="s">
        <v>21</v>
      </c>
      <c r="P20645" t="s">
        <v>356</v>
      </c>
      <c r="Q20645" t="s">
        <v>198</v>
      </c>
    </row>
    <row r="20646" spans="1:17" hidden="1" x14ac:dyDescent="0.25">
      <c r="A20646" t="s">
        <v>80527</v>
      </c>
      <c r="B20646" t="s">
        <v>80528</v>
      </c>
      <c r="C20646" s="1" t="str">
        <f t="shared" si="2864"/>
        <v>21:0867</v>
      </c>
      <c r="D20646" s="1" t="str">
        <f t="shared" si="2865"/>
        <v>21:0240</v>
      </c>
      <c r="E20646" t="s">
        <v>80529</v>
      </c>
      <c r="F20646" t="s">
        <v>80530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11700</v>
      </c>
      <c r="N20646">
        <v>462</v>
      </c>
      <c r="O20646" t="s">
        <v>21</v>
      </c>
      <c r="P20646" t="s">
        <v>22</v>
      </c>
      <c r="Q20646" t="s">
        <v>215</v>
      </c>
    </row>
    <row r="20647" spans="1:17" hidden="1" x14ac:dyDescent="0.25">
      <c r="A20647" t="s">
        <v>80531</v>
      </c>
      <c r="B20647" t="s">
        <v>80532</v>
      </c>
      <c r="C20647" s="1" t="str">
        <f t="shared" si="2864"/>
        <v>21:0867</v>
      </c>
      <c r="D20647" s="1" t="str">
        <f t="shared" si="2865"/>
        <v>21:0240</v>
      </c>
      <c r="E20647" t="s">
        <v>80533</v>
      </c>
      <c r="F20647" t="s">
        <v>80534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11710</v>
      </c>
      <c r="N20647">
        <v>463</v>
      </c>
      <c r="O20647" t="s">
        <v>21</v>
      </c>
      <c r="P20647" t="s">
        <v>583</v>
      </c>
      <c r="Q20647" t="s">
        <v>215</v>
      </c>
    </row>
    <row r="20648" spans="1:17" hidden="1" x14ac:dyDescent="0.25">
      <c r="A20648" t="s">
        <v>80535</v>
      </c>
      <c r="B20648" t="s">
        <v>80536</v>
      </c>
      <c r="C20648" s="1" t="str">
        <f t="shared" si="2864"/>
        <v>21:0867</v>
      </c>
      <c r="D20648" s="1" t="str">
        <f t="shared" si="2865"/>
        <v>21:0240</v>
      </c>
      <c r="E20648" t="s">
        <v>80537</v>
      </c>
      <c r="F20648" t="s">
        <v>80538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11641</v>
      </c>
      <c r="N20648">
        <v>464</v>
      </c>
      <c r="O20648" t="s">
        <v>21</v>
      </c>
      <c r="P20648" t="s">
        <v>22</v>
      </c>
      <c r="Q20648" t="s">
        <v>59</v>
      </c>
    </row>
    <row r="20649" spans="1:17" hidden="1" x14ac:dyDescent="0.25">
      <c r="A20649" t="s">
        <v>80539</v>
      </c>
      <c r="B20649" t="s">
        <v>80540</v>
      </c>
      <c r="C20649" s="1" t="str">
        <f t="shared" si="2864"/>
        <v>21:0867</v>
      </c>
      <c r="D20649" s="1" t="str">
        <f t="shared" si="2865"/>
        <v>21:0240</v>
      </c>
      <c r="E20649" t="s">
        <v>80541</v>
      </c>
      <c r="F20649" t="s">
        <v>80542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11646</v>
      </c>
      <c r="N20649">
        <v>465</v>
      </c>
      <c r="O20649" t="s">
        <v>21</v>
      </c>
      <c r="P20649" t="s">
        <v>356</v>
      </c>
      <c r="Q20649" t="s">
        <v>46</v>
      </c>
    </row>
    <row r="20650" spans="1:17" hidden="1" x14ac:dyDescent="0.25">
      <c r="A20650" t="s">
        <v>80543</v>
      </c>
      <c r="B20650" t="s">
        <v>80544</v>
      </c>
      <c r="C20650" s="1" t="str">
        <f t="shared" si="2864"/>
        <v>21:0867</v>
      </c>
      <c r="D20650" s="1" t="str">
        <f t="shared" si="2865"/>
        <v>21:0240</v>
      </c>
      <c r="E20650" t="s">
        <v>80545</v>
      </c>
      <c r="F20650" t="s">
        <v>80546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11651</v>
      </c>
      <c r="N20650">
        <v>466</v>
      </c>
      <c r="O20650" t="s">
        <v>21</v>
      </c>
      <c r="P20650" t="s">
        <v>22</v>
      </c>
      <c r="Q20650" t="s">
        <v>71</v>
      </c>
    </row>
    <row r="20651" spans="1:17" hidden="1" x14ac:dyDescent="0.25">
      <c r="A20651" t="s">
        <v>80547</v>
      </c>
      <c r="B20651" t="s">
        <v>80548</v>
      </c>
      <c r="C20651" s="1" t="str">
        <f t="shared" si="2864"/>
        <v>21:0867</v>
      </c>
      <c r="D20651" s="1" t="str">
        <f t="shared" si="2865"/>
        <v>21:0240</v>
      </c>
      <c r="E20651" t="s">
        <v>80549</v>
      </c>
      <c r="F20651" t="s">
        <v>80550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11660</v>
      </c>
      <c r="N20651">
        <v>467</v>
      </c>
      <c r="O20651" t="s">
        <v>21</v>
      </c>
      <c r="P20651" t="s">
        <v>22</v>
      </c>
      <c r="Q20651" t="s">
        <v>93</v>
      </c>
    </row>
    <row r="20652" spans="1:17" hidden="1" x14ac:dyDescent="0.25">
      <c r="A20652" t="s">
        <v>80551</v>
      </c>
      <c r="B20652" t="s">
        <v>80552</v>
      </c>
      <c r="C20652" s="1" t="str">
        <f t="shared" si="2864"/>
        <v>21:0867</v>
      </c>
      <c r="D20652" s="1" t="str">
        <f t="shared" si="2865"/>
        <v>21:0240</v>
      </c>
      <c r="E20652" t="s">
        <v>80553</v>
      </c>
      <c r="F20652" t="s">
        <v>80554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11665</v>
      </c>
      <c r="N20652">
        <v>468</v>
      </c>
      <c r="O20652" t="s">
        <v>21</v>
      </c>
      <c r="P20652" t="s">
        <v>356</v>
      </c>
      <c r="Q20652" t="s">
        <v>52</v>
      </c>
    </row>
    <row r="20653" spans="1:17" hidden="1" x14ac:dyDescent="0.25">
      <c r="A20653" t="s">
        <v>80555</v>
      </c>
      <c r="B20653" t="s">
        <v>80556</v>
      </c>
      <c r="C20653" s="1" t="str">
        <f t="shared" si="2864"/>
        <v>21:0867</v>
      </c>
      <c r="D20653" s="1" t="str">
        <f t="shared" si="2865"/>
        <v>21:0240</v>
      </c>
      <c r="E20653" t="s">
        <v>80557</v>
      </c>
      <c r="F20653" t="s">
        <v>80558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11670</v>
      </c>
      <c r="N20653">
        <v>469</v>
      </c>
      <c r="O20653" t="s">
        <v>21</v>
      </c>
      <c r="P20653" t="s">
        <v>356</v>
      </c>
      <c r="Q20653" t="s">
        <v>71</v>
      </c>
    </row>
    <row r="20654" spans="1:17" hidden="1" x14ac:dyDescent="0.25">
      <c r="A20654" t="s">
        <v>80559</v>
      </c>
      <c r="B20654" t="s">
        <v>80560</v>
      </c>
      <c r="C20654" s="1" t="str">
        <f t="shared" si="2864"/>
        <v>21:0867</v>
      </c>
      <c r="D20654" s="1" t="str">
        <f t="shared" si="2865"/>
        <v>21:0240</v>
      </c>
      <c r="E20654" t="s">
        <v>80561</v>
      </c>
      <c r="F20654" t="s">
        <v>80562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11675</v>
      </c>
      <c r="N20654">
        <v>470</v>
      </c>
      <c r="O20654" t="s">
        <v>21</v>
      </c>
      <c r="P20654" t="s">
        <v>356</v>
      </c>
      <c r="Q20654" t="s">
        <v>215</v>
      </c>
    </row>
    <row r="20655" spans="1:17" hidden="1" x14ac:dyDescent="0.25">
      <c r="A20655" t="s">
        <v>80563</v>
      </c>
      <c r="B20655" t="s">
        <v>80564</v>
      </c>
      <c r="C20655" s="1" t="str">
        <f t="shared" si="2864"/>
        <v>21:0867</v>
      </c>
      <c r="D20655" s="1" t="str">
        <f t="shared" si="2865"/>
        <v>21:0240</v>
      </c>
      <c r="E20655" t="s">
        <v>80565</v>
      </c>
      <c r="F20655" t="s">
        <v>80566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11689</v>
      </c>
      <c r="N20655">
        <v>471</v>
      </c>
      <c r="O20655" t="s">
        <v>21</v>
      </c>
      <c r="P20655" t="s">
        <v>356</v>
      </c>
      <c r="Q20655" t="s">
        <v>46</v>
      </c>
    </row>
    <row r="20656" spans="1:17" hidden="1" x14ac:dyDescent="0.25">
      <c r="A20656" t="s">
        <v>80567</v>
      </c>
      <c r="B20656" t="s">
        <v>80568</v>
      </c>
      <c r="C20656" s="1" t="str">
        <f t="shared" si="2864"/>
        <v>21:0867</v>
      </c>
      <c r="D20656" s="1" t="str">
        <f t="shared" si="2865"/>
        <v>21:0240</v>
      </c>
      <c r="E20656" t="s">
        <v>80569</v>
      </c>
      <c r="F20656" t="s">
        <v>80570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11694</v>
      </c>
      <c r="N20656">
        <v>472</v>
      </c>
      <c r="O20656" t="s">
        <v>21</v>
      </c>
      <c r="P20656" t="s">
        <v>356</v>
      </c>
      <c r="Q20656" t="s">
        <v>93</v>
      </c>
    </row>
    <row r="20657" spans="1:17" hidden="1" x14ac:dyDescent="0.25">
      <c r="A20657" t="s">
        <v>80571</v>
      </c>
      <c r="B20657" t="s">
        <v>80572</v>
      </c>
      <c r="C20657" s="1" t="str">
        <f t="shared" si="2864"/>
        <v>21:0867</v>
      </c>
      <c r="D20657" s="1" t="str">
        <f t="shared" si="2865"/>
        <v>21:0240</v>
      </c>
      <c r="E20657" t="s">
        <v>80573</v>
      </c>
      <c r="F20657" t="s">
        <v>80574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11700</v>
      </c>
      <c r="N20657">
        <v>473</v>
      </c>
      <c r="O20657" t="s">
        <v>21</v>
      </c>
      <c r="P20657" t="s">
        <v>356</v>
      </c>
      <c r="Q20657" t="s">
        <v>215</v>
      </c>
    </row>
    <row r="20658" spans="1:17" hidden="1" x14ac:dyDescent="0.25">
      <c r="A20658" t="s">
        <v>80575</v>
      </c>
      <c r="B20658" t="s">
        <v>80576</v>
      </c>
      <c r="C20658" s="1" t="str">
        <f t="shared" si="2864"/>
        <v>21:0867</v>
      </c>
      <c r="D20658" s="1" t="str">
        <f t="shared" si="2865"/>
        <v>21:0240</v>
      </c>
      <c r="E20658" t="s">
        <v>80577</v>
      </c>
      <c r="F20658" t="s">
        <v>80578</v>
      </c>
      <c r="H20658">
        <v>46.3502492</v>
      </c>
      <c r="I20658">
        <v>-66.891406599999996</v>
      </c>
      <c r="J20658" s="1" t="str">
        <f t="shared" ref="J20658:J20721" si="2866">HYPERLINK("http://geochem.nrcan.gc.ca/cdogs/content/kwd/kwd020018_e.htm",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11710</v>
      </c>
      <c r="N20658">
        <v>474</v>
      </c>
      <c r="O20658" t="s">
        <v>21</v>
      </c>
      <c r="P20658" t="s">
        <v>356</v>
      </c>
      <c r="Q20658" t="s">
        <v>215</v>
      </c>
    </row>
    <row r="20659" spans="1:17" hidden="1" x14ac:dyDescent="0.25">
      <c r="A20659" t="s">
        <v>80579</v>
      </c>
      <c r="B20659" t="s">
        <v>80580</v>
      </c>
      <c r="C20659" s="1" t="str">
        <f t="shared" si="2864"/>
        <v>21:0867</v>
      </c>
      <c r="D20659" s="1" t="str">
        <f t="shared" si="2865"/>
        <v>21:0240</v>
      </c>
      <c r="E20659" t="s">
        <v>80581</v>
      </c>
      <c r="F20659" t="s">
        <v>80582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11680</v>
      </c>
      <c r="N20659">
        <v>475</v>
      </c>
      <c r="O20659" t="s">
        <v>21</v>
      </c>
      <c r="P20659" t="s">
        <v>356</v>
      </c>
      <c r="Q20659" t="s">
        <v>71</v>
      </c>
    </row>
    <row r="20660" spans="1:17" hidden="1" x14ac:dyDescent="0.25">
      <c r="A20660" t="s">
        <v>80583</v>
      </c>
      <c r="B20660" t="s">
        <v>80584</v>
      </c>
      <c r="C20660" s="1" t="str">
        <f t="shared" si="2864"/>
        <v>21:0867</v>
      </c>
      <c r="D20660" s="1" t="str">
        <f t="shared" si="2865"/>
        <v>21:0240</v>
      </c>
      <c r="E20660" t="s">
        <v>80581</v>
      </c>
      <c r="F20660" t="s">
        <v>80585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11684</v>
      </c>
      <c r="N20660">
        <v>476</v>
      </c>
      <c r="O20660" t="s">
        <v>21</v>
      </c>
      <c r="P20660" t="s">
        <v>356</v>
      </c>
      <c r="Q20660" t="s">
        <v>103</v>
      </c>
    </row>
    <row r="20661" spans="1:17" hidden="1" x14ac:dyDescent="0.25">
      <c r="A20661" t="s">
        <v>80586</v>
      </c>
      <c r="B20661" t="s">
        <v>80587</v>
      </c>
      <c r="C20661" s="1" t="str">
        <f t="shared" si="2864"/>
        <v>21:0867</v>
      </c>
      <c r="D20661" s="1" t="str">
        <f t="shared" si="2865"/>
        <v>21:0240</v>
      </c>
      <c r="E20661" t="s">
        <v>80588</v>
      </c>
      <c r="F20661" t="s">
        <v>80589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11715</v>
      </c>
      <c r="N20661">
        <v>477</v>
      </c>
      <c r="O20661" t="s">
        <v>21</v>
      </c>
      <c r="P20661" t="s">
        <v>22</v>
      </c>
      <c r="Q20661" t="s">
        <v>93</v>
      </c>
    </row>
    <row r="20662" spans="1:17" hidden="1" x14ac:dyDescent="0.25">
      <c r="A20662" t="s">
        <v>80590</v>
      </c>
      <c r="B20662" t="s">
        <v>80591</v>
      </c>
      <c r="C20662" s="1" t="str">
        <f t="shared" si="2864"/>
        <v>21:0867</v>
      </c>
      <c r="D20662" s="1" t="str">
        <f t="shared" si="2865"/>
        <v>21:0240</v>
      </c>
      <c r="E20662" t="s">
        <v>80592</v>
      </c>
      <c r="F20662" t="s">
        <v>80593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11720</v>
      </c>
      <c r="N20662">
        <v>478</v>
      </c>
      <c r="O20662" t="s">
        <v>21</v>
      </c>
      <c r="P20662" t="s">
        <v>356</v>
      </c>
      <c r="Q20662" t="s">
        <v>52</v>
      </c>
    </row>
    <row r="20663" spans="1:17" hidden="1" x14ac:dyDescent="0.25">
      <c r="A20663" t="s">
        <v>80594</v>
      </c>
      <c r="B20663" t="s">
        <v>80595</v>
      </c>
      <c r="C20663" s="1" t="str">
        <f t="shared" si="2864"/>
        <v>21:0867</v>
      </c>
      <c r="D20663" s="1" t="str">
        <f t="shared" si="2865"/>
        <v>21:0240</v>
      </c>
      <c r="E20663" t="s">
        <v>80596</v>
      </c>
      <c r="F20663" t="s">
        <v>80597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11725</v>
      </c>
      <c r="N20663">
        <v>479</v>
      </c>
      <c r="O20663" t="s">
        <v>21</v>
      </c>
      <c r="P20663" t="s">
        <v>356</v>
      </c>
      <c r="Q20663" t="s">
        <v>149</v>
      </c>
    </row>
    <row r="20664" spans="1:17" hidden="1" x14ac:dyDescent="0.25">
      <c r="A20664" t="s">
        <v>80598</v>
      </c>
      <c r="B20664" t="s">
        <v>80599</v>
      </c>
      <c r="C20664" s="1" t="str">
        <f t="shared" si="2864"/>
        <v>21:0867</v>
      </c>
      <c r="D20664" s="1" t="str">
        <f t="shared" si="2865"/>
        <v>21:0240</v>
      </c>
      <c r="E20664" t="s">
        <v>80600</v>
      </c>
      <c r="F20664" t="s">
        <v>80601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11641</v>
      </c>
      <c r="N20664">
        <v>480</v>
      </c>
      <c r="O20664" t="s">
        <v>21</v>
      </c>
      <c r="P20664" t="s">
        <v>45</v>
      </c>
      <c r="Q20664" t="s">
        <v>88</v>
      </c>
    </row>
    <row r="20665" spans="1:17" hidden="1" x14ac:dyDescent="0.25">
      <c r="A20665" t="s">
        <v>80602</v>
      </c>
      <c r="B20665" t="s">
        <v>80603</v>
      </c>
      <c r="C20665" s="1" t="str">
        <f t="shared" si="2864"/>
        <v>21:0867</v>
      </c>
      <c r="D20665" s="1" t="str">
        <f t="shared" si="2865"/>
        <v>21:0240</v>
      </c>
      <c r="E20665" t="s">
        <v>80604</v>
      </c>
      <c r="F20665" t="s">
        <v>80605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HYPERLINK("http://geochem.nrcan.gc.ca/cdogs/content/kwd/kwd080007_e.htm", "Untreated Water")</f>
        <v>Untreated Water</v>
      </c>
      <c r="L20665">
        <v>29</v>
      </c>
      <c r="M20665" t="s">
        <v>11646</v>
      </c>
      <c r="N20665">
        <v>481</v>
      </c>
      <c r="O20665" t="s">
        <v>21</v>
      </c>
      <c r="P20665" t="s">
        <v>45</v>
      </c>
      <c r="Q20665" t="s">
        <v>198</v>
      </c>
    </row>
    <row r="20666" spans="1:17" hidden="1" x14ac:dyDescent="0.25">
      <c r="A20666" t="s">
        <v>80606</v>
      </c>
      <c r="B20666" t="s">
        <v>80607</v>
      </c>
      <c r="C20666" s="1" t="str">
        <f t="shared" si="2864"/>
        <v>21:0867</v>
      </c>
      <c r="D20666" s="1" t="str">
        <f t="shared" si="2865"/>
        <v>21:0240</v>
      </c>
      <c r="E20666" t="s">
        <v>80608</v>
      </c>
      <c r="F20666" t="s">
        <v>80609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11651</v>
      </c>
      <c r="N20666">
        <v>482</v>
      </c>
      <c r="O20666" t="s">
        <v>21</v>
      </c>
      <c r="P20666" t="s">
        <v>45</v>
      </c>
      <c r="Q20666" t="s">
        <v>93</v>
      </c>
    </row>
    <row r="20667" spans="1:17" hidden="1" x14ac:dyDescent="0.25">
      <c r="A20667" t="s">
        <v>80610</v>
      </c>
      <c r="B20667" t="s">
        <v>80611</v>
      </c>
      <c r="C20667" s="1" t="str">
        <f t="shared" si="2864"/>
        <v>21:0867</v>
      </c>
      <c r="D20667" s="1" t="str">
        <f t="shared" si="2865"/>
        <v>21:0240</v>
      </c>
      <c r="E20667" t="s">
        <v>80612</v>
      </c>
      <c r="F20667" t="s">
        <v>80613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11660</v>
      </c>
      <c r="N20667">
        <v>483</v>
      </c>
      <c r="O20667" t="s">
        <v>21</v>
      </c>
      <c r="P20667" t="s">
        <v>45</v>
      </c>
      <c r="Q20667" t="s">
        <v>93</v>
      </c>
    </row>
    <row r="20668" spans="1:17" hidden="1" x14ac:dyDescent="0.25">
      <c r="A20668" t="s">
        <v>80614</v>
      </c>
      <c r="B20668" t="s">
        <v>80615</v>
      </c>
      <c r="C20668" s="1" t="str">
        <f t="shared" si="2864"/>
        <v>21:0867</v>
      </c>
      <c r="D20668" s="1" t="str">
        <f t="shared" si="2865"/>
        <v>21:0240</v>
      </c>
      <c r="E20668" t="s">
        <v>80616</v>
      </c>
      <c r="F20668" t="s">
        <v>80617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11665</v>
      </c>
      <c r="N20668">
        <v>484</v>
      </c>
      <c r="O20668" t="s">
        <v>21</v>
      </c>
      <c r="P20668" t="s">
        <v>45</v>
      </c>
      <c r="Q20668" t="s">
        <v>149</v>
      </c>
    </row>
    <row r="20669" spans="1:17" hidden="1" x14ac:dyDescent="0.25">
      <c r="A20669" t="s">
        <v>80618</v>
      </c>
      <c r="B20669" t="s">
        <v>80619</v>
      </c>
      <c r="C20669" s="1" t="str">
        <f t="shared" si="2864"/>
        <v>21:0867</v>
      </c>
      <c r="D20669" s="1" t="str">
        <f t="shared" si="2865"/>
        <v>21:0240</v>
      </c>
      <c r="E20669" t="s">
        <v>80620</v>
      </c>
      <c r="F20669" t="s">
        <v>80621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11670</v>
      </c>
      <c r="N20669">
        <v>485</v>
      </c>
      <c r="O20669" t="s">
        <v>21</v>
      </c>
      <c r="P20669" t="s">
        <v>45</v>
      </c>
      <c r="Q20669" t="s">
        <v>103</v>
      </c>
    </row>
    <row r="20670" spans="1:17" hidden="1" x14ac:dyDescent="0.25">
      <c r="A20670" t="s">
        <v>80622</v>
      </c>
      <c r="B20670" t="s">
        <v>80623</v>
      </c>
      <c r="C20670" s="1" t="str">
        <f t="shared" si="2864"/>
        <v>21:0867</v>
      </c>
      <c r="D20670" s="1" t="str">
        <f t="shared" si="2865"/>
        <v>21:0240</v>
      </c>
      <c r="E20670" t="s">
        <v>80624</v>
      </c>
      <c r="F20670" t="s">
        <v>80625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11675</v>
      </c>
      <c r="N20670">
        <v>486</v>
      </c>
      <c r="O20670" t="s">
        <v>21</v>
      </c>
      <c r="P20670" t="s">
        <v>45</v>
      </c>
      <c r="Q20670" t="s">
        <v>103</v>
      </c>
    </row>
    <row r="20671" spans="1:17" hidden="1" x14ac:dyDescent="0.25">
      <c r="A20671" t="s">
        <v>80626</v>
      </c>
      <c r="B20671" t="s">
        <v>80627</v>
      </c>
      <c r="C20671" s="1" t="str">
        <f t="shared" si="2864"/>
        <v>21:0867</v>
      </c>
      <c r="D20671" s="1" t="str">
        <f t="shared" si="2865"/>
        <v>21:0240</v>
      </c>
      <c r="E20671" t="s">
        <v>80628</v>
      </c>
      <c r="F20671" t="s">
        <v>80629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11689</v>
      </c>
      <c r="N20671">
        <v>487</v>
      </c>
      <c r="O20671" t="s">
        <v>21</v>
      </c>
      <c r="P20671" t="s">
        <v>45</v>
      </c>
      <c r="Q20671" t="s">
        <v>23</v>
      </c>
    </row>
    <row r="20672" spans="1:17" hidden="1" x14ac:dyDescent="0.25">
      <c r="A20672" t="s">
        <v>80630</v>
      </c>
      <c r="B20672" t="s">
        <v>80631</v>
      </c>
      <c r="C20672" s="1" t="str">
        <f t="shared" si="2864"/>
        <v>21:0867</v>
      </c>
      <c r="D20672" s="1" t="str">
        <f t="shared" si="2865"/>
        <v>21:0240</v>
      </c>
      <c r="E20672" t="s">
        <v>80632</v>
      </c>
      <c r="F20672" t="s">
        <v>80633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11694</v>
      </c>
      <c r="N20672">
        <v>488</v>
      </c>
      <c r="O20672" t="s">
        <v>21</v>
      </c>
      <c r="P20672" t="s">
        <v>45</v>
      </c>
      <c r="Q20672" t="s">
        <v>93</v>
      </c>
    </row>
    <row r="20673" spans="1:17" hidden="1" x14ac:dyDescent="0.25">
      <c r="A20673" t="s">
        <v>80634</v>
      </c>
      <c r="B20673" t="s">
        <v>80635</v>
      </c>
      <c r="C20673" s="1" t="str">
        <f t="shared" si="2864"/>
        <v>21:0867</v>
      </c>
      <c r="D20673" s="1" t="str">
        <f t="shared" si="2865"/>
        <v>21:0240</v>
      </c>
      <c r="E20673" t="s">
        <v>80636</v>
      </c>
      <c r="F20673" t="s">
        <v>80637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11700</v>
      </c>
      <c r="N20673">
        <v>489</v>
      </c>
      <c r="O20673" t="s">
        <v>588</v>
      </c>
      <c r="P20673" t="s">
        <v>87</v>
      </c>
      <c r="Q20673" t="s">
        <v>365</v>
      </c>
    </row>
    <row r="20674" spans="1:17" hidden="1" x14ac:dyDescent="0.25">
      <c r="A20674" t="s">
        <v>80638</v>
      </c>
      <c r="B20674" t="s">
        <v>80639</v>
      </c>
      <c r="C20674" s="1" t="str">
        <f t="shared" si="2864"/>
        <v>21:0867</v>
      </c>
      <c r="D20674" s="1" t="str">
        <f t="shared" si="2865"/>
        <v>21:0240</v>
      </c>
      <c r="E20674" t="s">
        <v>80640</v>
      </c>
      <c r="F20674" t="s">
        <v>80641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11710</v>
      </c>
      <c r="N20674">
        <v>490</v>
      </c>
      <c r="O20674" t="s">
        <v>21</v>
      </c>
      <c r="P20674" t="s">
        <v>45</v>
      </c>
      <c r="Q20674" t="s">
        <v>35</v>
      </c>
    </row>
    <row r="20675" spans="1:17" hidden="1" x14ac:dyDescent="0.25">
      <c r="A20675" t="s">
        <v>80642</v>
      </c>
      <c r="B20675" t="s">
        <v>80643</v>
      </c>
      <c r="C20675" s="1" t="str">
        <f t="shared" si="2864"/>
        <v>21:0867</v>
      </c>
      <c r="D20675" s="1" t="str">
        <f t="shared" si="2865"/>
        <v>21:0240</v>
      </c>
      <c r="E20675" t="s">
        <v>80644</v>
      </c>
      <c r="F20675" t="s">
        <v>80645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11715</v>
      </c>
      <c r="N20675">
        <v>491</v>
      </c>
      <c r="O20675" t="s">
        <v>21</v>
      </c>
      <c r="P20675" t="s">
        <v>87</v>
      </c>
      <c r="Q20675" t="s">
        <v>189</v>
      </c>
    </row>
    <row r="20676" spans="1:17" hidden="1" x14ac:dyDescent="0.25">
      <c r="A20676" t="s">
        <v>80646</v>
      </c>
      <c r="B20676" t="s">
        <v>80647</v>
      </c>
      <c r="C20676" s="1" t="str">
        <f t="shared" si="2864"/>
        <v>21:0867</v>
      </c>
      <c r="D20676" s="1" t="str">
        <f t="shared" si="2865"/>
        <v>21:0240</v>
      </c>
      <c r="E20676" t="s">
        <v>80648</v>
      </c>
      <c r="F20676" t="s">
        <v>80649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11680</v>
      </c>
      <c r="N20676">
        <v>492</v>
      </c>
      <c r="O20676" t="s">
        <v>21</v>
      </c>
      <c r="P20676" t="s">
        <v>45</v>
      </c>
      <c r="Q20676" t="s">
        <v>103</v>
      </c>
    </row>
    <row r="20677" spans="1:17" hidden="1" x14ac:dyDescent="0.25">
      <c r="A20677" t="s">
        <v>80650</v>
      </c>
      <c r="B20677" t="s">
        <v>80651</v>
      </c>
      <c r="C20677" s="1" t="str">
        <f t="shared" si="2864"/>
        <v>21:0867</v>
      </c>
      <c r="D20677" s="1" t="str">
        <f t="shared" si="2865"/>
        <v>21:0240</v>
      </c>
      <c r="E20677" t="s">
        <v>80648</v>
      </c>
      <c r="F20677" t="s">
        <v>80652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11684</v>
      </c>
      <c r="N20677">
        <v>493</v>
      </c>
      <c r="O20677" t="s">
        <v>21</v>
      </c>
      <c r="P20677" t="s">
        <v>45</v>
      </c>
      <c r="Q20677" t="s">
        <v>103</v>
      </c>
    </row>
    <row r="20678" spans="1:17" hidden="1" x14ac:dyDescent="0.25">
      <c r="A20678" t="s">
        <v>80653</v>
      </c>
      <c r="B20678" t="s">
        <v>80654</v>
      </c>
      <c r="C20678" s="1" t="str">
        <f t="shared" si="2864"/>
        <v>21:0867</v>
      </c>
      <c r="D20678" s="1" t="str">
        <f t="shared" si="2865"/>
        <v>21:0240</v>
      </c>
      <c r="E20678" t="s">
        <v>80655</v>
      </c>
      <c r="F20678" t="s">
        <v>80656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11720</v>
      </c>
      <c r="N20678">
        <v>494</v>
      </c>
      <c r="O20678" t="s">
        <v>21</v>
      </c>
      <c r="P20678" t="s">
        <v>45</v>
      </c>
      <c r="Q20678" t="s">
        <v>93</v>
      </c>
    </row>
    <row r="20679" spans="1:17" hidden="1" x14ac:dyDescent="0.25">
      <c r="A20679" t="s">
        <v>80657</v>
      </c>
      <c r="B20679" t="s">
        <v>80658</v>
      </c>
      <c r="C20679" s="1" t="str">
        <f t="shared" si="2864"/>
        <v>21:0867</v>
      </c>
      <c r="D20679" s="1" t="str">
        <f t="shared" si="2865"/>
        <v>21:0240</v>
      </c>
      <c r="E20679" t="s">
        <v>80659</v>
      </c>
      <c r="F20679" t="s">
        <v>80660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11725</v>
      </c>
      <c r="N20679">
        <v>495</v>
      </c>
      <c r="O20679" t="s">
        <v>21</v>
      </c>
      <c r="P20679" t="s">
        <v>45</v>
      </c>
      <c r="Q20679" t="s">
        <v>103</v>
      </c>
    </row>
    <row r="20680" spans="1:17" hidden="1" x14ac:dyDescent="0.25">
      <c r="A20680" t="s">
        <v>80661</v>
      </c>
      <c r="B20680" t="s">
        <v>80662</v>
      </c>
      <c r="C20680" s="1" t="str">
        <f t="shared" si="2864"/>
        <v>21:0867</v>
      </c>
      <c r="D20680" s="1" t="str">
        <f t="shared" si="2865"/>
        <v>21:0240</v>
      </c>
      <c r="E20680" t="s">
        <v>80663</v>
      </c>
      <c r="F20680" t="s">
        <v>80664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11730</v>
      </c>
      <c r="N20680">
        <v>496</v>
      </c>
      <c r="O20680" t="s">
        <v>21</v>
      </c>
      <c r="P20680" t="s">
        <v>356</v>
      </c>
      <c r="Q20680" t="s">
        <v>103</v>
      </c>
    </row>
    <row r="20681" spans="1:17" hidden="1" x14ac:dyDescent="0.25">
      <c r="A20681" t="s">
        <v>80665</v>
      </c>
      <c r="B20681" t="s">
        <v>80666</v>
      </c>
      <c r="C20681" s="1" t="str">
        <f t="shared" si="2864"/>
        <v>21:0867</v>
      </c>
      <c r="D20681" s="1" t="str">
        <f t="shared" si="2865"/>
        <v>21:0240</v>
      </c>
      <c r="E20681" t="s">
        <v>80667</v>
      </c>
      <c r="F20681" t="s">
        <v>80668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12803</v>
      </c>
      <c r="N20681">
        <v>497</v>
      </c>
      <c r="O20681" t="s">
        <v>21</v>
      </c>
      <c r="P20681" t="s">
        <v>45</v>
      </c>
      <c r="Q20681" t="s">
        <v>103</v>
      </c>
    </row>
    <row r="20682" spans="1:17" hidden="1" x14ac:dyDescent="0.25">
      <c r="A20682" t="s">
        <v>80669</v>
      </c>
      <c r="B20682" t="s">
        <v>80670</v>
      </c>
      <c r="C20682" s="1" t="str">
        <f t="shared" si="2864"/>
        <v>21:0867</v>
      </c>
      <c r="D20682" s="1" t="str">
        <f t="shared" si="2865"/>
        <v>21:0240</v>
      </c>
      <c r="E20682" t="s">
        <v>80671</v>
      </c>
      <c r="F20682" t="s">
        <v>80672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11641</v>
      </c>
      <c r="N20682">
        <v>498</v>
      </c>
      <c r="O20682" t="s">
        <v>21</v>
      </c>
      <c r="P20682" t="s">
        <v>22</v>
      </c>
      <c r="Q20682" t="s">
        <v>189</v>
      </c>
    </row>
    <row r="20683" spans="1:17" hidden="1" x14ac:dyDescent="0.25">
      <c r="A20683" t="s">
        <v>80673</v>
      </c>
      <c r="B20683" t="s">
        <v>80674</v>
      </c>
      <c r="C20683" s="1" t="str">
        <f t="shared" si="2864"/>
        <v>21:0867</v>
      </c>
      <c r="D20683" s="1" t="str">
        <f t="shared" si="2865"/>
        <v>21:0240</v>
      </c>
      <c r="E20683" t="s">
        <v>80675</v>
      </c>
      <c r="F20683" t="s">
        <v>80676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11646</v>
      </c>
      <c r="N20683">
        <v>499</v>
      </c>
      <c r="O20683" t="s">
        <v>21</v>
      </c>
      <c r="P20683" t="s">
        <v>356</v>
      </c>
      <c r="Q20683" t="s">
        <v>35</v>
      </c>
    </row>
    <row r="20684" spans="1:17" hidden="1" x14ac:dyDescent="0.25">
      <c r="A20684" t="s">
        <v>80677</v>
      </c>
      <c r="B20684" t="s">
        <v>80678</v>
      </c>
      <c r="C20684" s="1" t="str">
        <f t="shared" si="2864"/>
        <v>21:0867</v>
      </c>
      <c r="D20684" s="1" t="str">
        <f t="shared" si="2865"/>
        <v>21:0240</v>
      </c>
      <c r="E20684" t="s">
        <v>80679</v>
      </c>
      <c r="F20684" t="s">
        <v>80680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11651</v>
      </c>
      <c r="N20684">
        <v>500</v>
      </c>
      <c r="O20684" t="s">
        <v>21</v>
      </c>
      <c r="P20684" t="s">
        <v>22</v>
      </c>
      <c r="Q20684" t="s">
        <v>93</v>
      </c>
    </row>
    <row r="20685" spans="1:17" hidden="1" x14ac:dyDescent="0.25">
      <c r="A20685" t="s">
        <v>80681</v>
      </c>
      <c r="B20685" t="s">
        <v>80682</v>
      </c>
      <c r="C20685" s="1" t="str">
        <f t="shared" si="2864"/>
        <v>21:0867</v>
      </c>
      <c r="D20685" s="1" t="str">
        <f t="shared" si="2865"/>
        <v>21:0240</v>
      </c>
      <c r="E20685" t="s">
        <v>80683</v>
      </c>
      <c r="F20685" t="s">
        <v>80684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11660</v>
      </c>
      <c r="N20685">
        <v>501</v>
      </c>
      <c r="O20685" t="s">
        <v>21</v>
      </c>
      <c r="P20685" t="s">
        <v>356</v>
      </c>
      <c r="Q20685" t="s">
        <v>215</v>
      </c>
    </row>
    <row r="20686" spans="1:17" hidden="1" x14ac:dyDescent="0.25">
      <c r="A20686" t="s">
        <v>80685</v>
      </c>
      <c r="B20686" t="s">
        <v>80686</v>
      </c>
      <c r="C20686" s="1" t="str">
        <f t="shared" si="2864"/>
        <v>21:0867</v>
      </c>
      <c r="D20686" s="1" t="str">
        <f t="shared" si="2865"/>
        <v>21:0240</v>
      </c>
      <c r="E20686" t="s">
        <v>80687</v>
      </c>
      <c r="F20686" t="s">
        <v>80688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11665</v>
      </c>
      <c r="N20686">
        <v>502</v>
      </c>
      <c r="O20686" t="s">
        <v>21</v>
      </c>
      <c r="P20686" t="s">
        <v>356</v>
      </c>
      <c r="Q20686" t="s">
        <v>215</v>
      </c>
    </row>
    <row r="20687" spans="1:17" hidden="1" x14ac:dyDescent="0.25">
      <c r="A20687" t="s">
        <v>80689</v>
      </c>
      <c r="B20687" t="s">
        <v>80690</v>
      </c>
      <c r="C20687" s="1" t="str">
        <f t="shared" si="2864"/>
        <v>21:0867</v>
      </c>
      <c r="D20687" s="1" t="str">
        <f t="shared" si="2865"/>
        <v>21:0240</v>
      </c>
      <c r="E20687" t="s">
        <v>80691</v>
      </c>
      <c r="F20687" t="s">
        <v>80692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11670</v>
      </c>
      <c r="N20687">
        <v>503</v>
      </c>
      <c r="O20687" t="s">
        <v>21</v>
      </c>
      <c r="P20687" t="s">
        <v>356</v>
      </c>
      <c r="Q20687" t="s">
        <v>71</v>
      </c>
    </row>
    <row r="20688" spans="1:17" hidden="1" x14ac:dyDescent="0.25">
      <c r="A20688" t="s">
        <v>80693</v>
      </c>
      <c r="B20688" t="s">
        <v>80694</v>
      </c>
      <c r="C20688" s="1" t="str">
        <f t="shared" si="2864"/>
        <v>21:0867</v>
      </c>
      <c r="D20688" s="1" t="str">
        <f t="shared" si="2865"/>
        <v>21:0240</v>
      </c>
      <c r="E20688" t="s">
        <v>80695</v>
      </c>
      <c r="F20688" t="s">
        <v>80696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11675</v>
      </c>
      <c r="N20688">
        <v>504</v>
      </c>
      <c r="O20688" t="s">
        <v>21</v>
      </c>
      <c r="P20688" t="s">
        <v>583</v>
      </c>
      <c r="Q20688" t="s">
        <v>52</v>
      </c>
    </row>
    <row r="20689" spans="1:17" hidden="1" x14ac:dyDescent="0.25">
      <c r="A20689" t="s">
        <v>80697</v>
      </c>
      <c r="B20689" t="s">
        <v>80698</v>
      </c>
      <c r="C20689" s="1" t="str">
        <f t="shared" si="2864"/>
        <v>21:0867</v>
      </c>
      <c r="D20689" s="1" t="str">
        <f t="shared" si="2865"/>
        <v>21:0240</v>
      </c>
      <c r="E20689" t="s">
        <v>80699</v>
      </c>
      <c r="F20689" t="s">
        <v>80700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11689</v>
      </c>
      <c r="N20689">
        <v>505</v>
      </c>
      <c r="O20689" t="s">
        <v>21</v>
      </c>
      <c r="P20689" t="s">
        <v>22</v>
      </c>
      <c r="Q20689" t="s">
        <v>198</v>
      </c>
    </row>
    <row r="20690" spans="1:17" hidden="1" x14ac:dyDescent="0.25">
      <c r="A20690" t="s">
        <v>80701</v>
      </c>
      <c r="B20690" t="s">
        <v>80702</v>
      </c>
      <c r="C20690" s="1" t="str">
        <f t="shared" si="2864"/>
        <v>21:0867</v>
      </c>
      <c r="D20690" s="1" t="str">
        <f t="shared" si="2865"/>
        <v>21:0240</v>
      </c>
      <c r="E20690" t="s">
        <v>80703</v>
      </c>
      <c r="F20690" t="s">
        <v>80704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11694</v>
      </c>
      <c r="N20690">
        <v>506</v>
      </c>
      <c r="O20690" t="s">
        <v>21</v>
      </c>
      <c r="P20690" t="s">
        <v>356</v>
      </c>
      <c r="Q20690" t="s">
        <v>103</v>
      </c>
    </row>
    <row r="20691" spans="1:17" hidden="1" x14ac:dyDescent="0.25">
      <c r="A20691" t="s">
        <v>80705</v>
      </c>
      <c r="B20691" t="s">
        <v>80706</v>
      </c>
      <c r="C20691" s="1" t="str">
        <f t="shared" si="2864"/>
        <v>21:0867</v>
      </c>
      <c r="D20691" s="1" t="str">
        <f t="shared" si="2865"/>
        <v>21:0240</v>
      </c>
      <c r="E20691" t="s">
        <v>80707</v>
      </c>
      <c r="F20691" t="s">
        <v>80708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11700</v>
      </c>
      <c r="N20691">
        <v>507</v>
      </c>
      <c r="O20691" t="s">
        <v>21</v>
      </c>
      <c r="P20691" t="s">
        <v>356</v>
      </c>
      <c r="Q20691" t="s">
        <v>215</v>
      </c>
    </row>
    <row r="20692" spans="1:17" hidden="1" x14ac:dyDescent="0.25">
      <c r="A20692" t="s">
        <v>80709</v>
      </c>
      <c r="B20692" t="s">
        <v>80710</v>
      </c>
      <c r="C20692" s="1" t="str">
        <f t="shared" si="2864"/>
        <v>21:0867</v>
      </c>
      <c r="D20692" s="1" t="str">
        <f t="shared" si="2865"/>
        <v>21:0240</v>
      </c>
      <c r="E20692" t="s">
        <v>80711</v>
      </c>
      <c r="F20692" t="s">
        <v>80712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11710</v>
      </c>
      <c r="N20692">
        <v>508</v>
      </c>
      <c r="O20692" t="s">
        <v>21</v>
      </c>
      <c r="P20692" t="s">
        <v>356</v>
      </c>
      <c r="Q20692" t="s">
        <v>35</v>
      </c>
    </row>
    <row r="20693" spans="1:17" hidden="1" x14ac:dyDescent="0.25">
      <c r="A20693" t="s">
        <v>80713</v>
      </c>
      <c r="B20693" t="s">
        <v>80714</v>
      </c>
      <c r="C20693" s="1" t="str">
        <f t="shared" si="2864"/>
        <v>21:0867</v>
      </c>
      <c r="D20693" s="1" t="str">
        <f t="shared" si="2865"/>
        <v>21:0240</v>
      </c>
      <c r="E20693" t="s">
        <v>80715</v>
      </c>
      <c r="F20693" t="s">
        <v>80716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11715</v>
      </c>
      <c r="N20693">
        <v>509</v>
      </c>
      <c r="O20693" t="s">
        <v>64</v>
      </c>
      <c r="P20693" t="s">
        <v>45</v>
      </c>
      <c r="Q20693" t="s">
        <v>392</v>
      </c>
    </row>
    <row r="20694" spans="1:17" hidden="1" x14ac:dyDescent="0.25">
      <c r="A20694" t="s">
        <v>80717</v>
      </c>
      <c r="B20694" t="s">
        <v>80718</v>
      </c>
      <c r="C20694" s="1" t="str">
        <f t="shared" si="2864"/>
        <v>21:0867</v>
      </c>
      <c r="D20694" s="1" t="str">
        <f t="shared" si="2865"/>
        <v>21:0240</v>
      </c>
      <c r="E20694" t="s">
        <v>80719</v>
      </c>
      <c r="F20694" t="s">
        <v>80720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11720</v>
      </c>
      <c r="N20694">
        <v>510</v>
      </c>
      <c r="O20694" t="s">
        <v>21</v>
      </c>
      <c r="P20694" t="s">
        <v>45</v>
      </c>
      <c r="Q20694" t="s">
        <v>71</v>
      </c>
    </row>
    <row r="20695" spans="1:17" hidden="1" x14ac:dyDescent="0.25">
      <c r="A20695" t="s">
        <v>80721</v>
      </c>
      <c r="B20695" t="s">
        <v>80722</v>
      </c>
      <c r="C20695" s="1" t="str">
        <f t="shared" si="2864"/>
        <v>21:0867</v>
      </c>
      <c r="D20695" s="1" t="str">
        <f t="shared" si="2865"/>
        <v>21:0240</v>
      </c>
      <c r="E20695" t="s">
        <v>80723</v>
      </c>
      <c r="F20695" t="s">
        <v>80724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11725</v>
      </c>
      <c r="N20695">
        <v>511</v>
      </c>
      <c r="O20695" t="s">
        <v>21</v>
      </c>
      <c r="P20695" t="s">
        <v>356</v>
      </c>
      <c r="Q20695" t="s">
        <v>93</v>
      </c>
    </row>
    <row r="20696" spans="1:17" hidden="1" x14ac:dyDescent="0.25">
      <c r="A20696" t="s">
        <v>80725</v>
      </c>
      <c r="B20696" t="s">
        <v>80726</v>
      </c>
      <c r="C20696" s="1" t="str">
        <f t="shared" si="2864"/>
        <v>21:0867</v>
      </c>
      <c r="D20696" s="1" t="str">
        <f t="shared" si="2865"/>
        <v>21:0240</v>
      </c>
      <c r="E20696" t="s">
        <v>80727</v>
      </c>
      <c r="F20696" t="s">
        <v>80728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11730</v>
      </c>
      <c r="N20696">
        <v>512</v>
      </c>
      <c r="O20696" t="s">
        <v>21</v>
      </c>
      <c r="P20696" t="s">
        <v>45</v>
      </c>
      <c r="Q20696" t="s">
        <v>52</v>
      </c>
    </row>
    <row r="20697" spans="1:17" hidden="1" x14ac:dyDescent="0.25">
      <c r="A20697" t="s">
        <v>80729</v>
      </c>
      <c r="B20697" t="s">
        <v>80730</v>
      </c>
      <c r="C20697" s="1" t="str">
        <f t="shared" ref="C20697:C20760" si="2868">HYPERLINK("http://geochem.nrcan.gc.ca/cdogs/content/bdl/bdl210867_e.htm", "21:0867")</f>
        <v>21:0867</v>
      </c>
      <c r="D20697" s="1" t="str">
        <f t="shared" ref="D20697:D20760" si="2869">HYPERLINK("http://geochem.nrcan.gc.ca/cdogs/content/svy/svy210240_e.htm", "21:0240")</f>
        <v>21:0240</v>
      </c>
      <c r="E20697" t="s">
        <v>80731</v>
      </c>
      <c r="F20697" t="s">
        <v>80732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12803</v>
      </c>
      <c r="N20697">
        <v>513</v>
      </c>
      <c r="O20697" t="s">
        <v>21</v>
      </c>
      <c r="P20697" t="s">
        <v>45</v>
      </c>
      <c r="Q20697" t="s">
        <v>198</v>
      </c>
    </row>
    <row r="20698" spans="1:17" hidden="1" x14ac:dyDescent="0.25">
      <c r="A20698" t="s">
        <v>80733</v>
      </c>
      <c r="B20698" t="s">
        <v>80734</v>
      </c>
      <c r="C20698" s="1" t="str">
        <f t="shared" si="2868"/>
        <v>21:0867</v>
      </c>
      <c r="D20698" s="1" t="str">
        <f t="shared" si="2869"/>
        <v>21:0240</v>
      </c>
      <c r="E20698" t="s">
        <v>80735</v>
      </c>
      <c r="F20698" t="s">
        <v>80736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11680</v>
      </c>
      <c r="N20698">
        <v>514</v>
      </c>
      <c r="O20698" t="s">
        <v>21</v>
      </c>
      <c r="P20698" t="s">
        <v>45</v>
      </c>
      <c r="Q20698" t="s">
        <v>171</v>
      </c>
    </row>
    <row r="20699" spans="1:17" hidden="1" x14ac:dyDescent="0.25">
      <c r="A20699" t="s">
        <v>80737</v>
      </c>
      <c r="B20699" t="s">
        <v>80738</v>
      </c>
      <c r="C20699" s="1" t="str">
        <f t="shared" si="2868"/>
        <v>21:0867</v>
      </c>
      <c r="D20699" s="1" t="str">
        <f t="shared" si="2869"/>
        <v>21:0240</v>
      </c>
      <c r="E20699" t="s">
        <v>80735</v>
      </c>
      <c r="F20699" t="s">
        <v>80739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11684</v>
      </c>
      <c r="N20699">
        <v>515</v>
      </c>
      <c r="O20699" t="s">
        <v>21</v>
      </c>
      <c r="P20699" t="s">
        <v>45</v>
      </c>
      <c r="Q20699" t="s">
        <v>171</v>
      </c>
    </row>
    <row r="20700" spans="1:17" hidden="1" x14ac:dyDescent="0.25">
      <c r="A20700" t="s">
        <v>80740</v>
      </c>
      <c r="B20700" t="s">
        <v>80741</v>
      </c>
      <c r="C20700" s="1" t="str">
        <f t="shared" si="2868"/>
        <v>21:0867</v>
      </c>
      <c r="D20700" s="1" t="str">
        <f t="shared" si="2869"/>
        <v>21:0240</v>
      </c>
      <c r="E20700" t="s">
        <v>80742</v>
      </c>
      <c r="F20700" t="s">
        <v>80743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11641</v>
      </c>
      <c r="N20700">
        <v>516</v>
      </c>
      <c r="O20700" t="s">
        <v>21</v>
      </c>
      <c r="P20700" t="s">
        <v>45</v>
      </c>
      <c r="Q20700" t="s">
        <v>149</v>
      </c>
    </row>
    <row r="20701" spans="1:17" hidden="1" x14ac:dyDescent="0.25">
      <c r="A20701" t="s">
        <v>80744</v>
      </c>
      <c r="B20701" t="s">
        <v>80745</v>
      </c>
      <c r="C20701" s="1" t="str">
        <f t="shared" si="2868"/>
        <v>21:0867</v>
      </c>
      <c r="D20701" s="1" t="str">
        <f t="shared" si="2869"/>
        <v>21:0240</v>
      </c>
      <c r="E20701" t="s">
        <v>80746</v>
      </c>
      <c r="F20701" t="s">
        <v>80747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11646</v>
      </c>
      <c r="N20701">
        <v>517</v>
      </c>
      <c r="O20701" t="s">
        <v>21</v>
      </c>
      <c r="P20701" t="s">
        <v>356</v>
      </c>
      <c r="Q20701" t="s">
        <v>149</v>
      </c>
    </row>
    <row r="20702" spans="1:17" hidden="1" x14ac:dyDescent="0.25">
      <c r="A20702" t="s">
        <v>80748</v>
      </c>
      <c r="B20702" t="s">
        <v>80749</v>
      </c>
      <c r="C20702" s="1" t="str">
        <f t="shared" si="2868"/>
        <v>21:0867</v>
      </c>
      <c r="D20702" s="1" t="str">
        <f t="shared" si="2869"/>
        <v>21:0240</v>
      </c>
      <c r="E20702" t="s">
        <v>80750</v>
      </c>
      <c r="F20702" t="s">
        <v>80751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11651</v>
      </c>
      <c r="N20702">
        <v>518</v>
      </c>
      <c r="O20702" t="s">
        <v>21</v>
      </c>
      <c r="P20702" t="s">
        <v>45</v>
      </c>
      <c r="Q20702" t="s">
        <v>59</v>
      </c>
    </row>
    <row r="20703" spans="1:17" hidden="1" x14ac:dyDescent="0.25">
      <c r="A20703" t="s">
        <v>80752</v>
      </c>
      <c r="B20703" t="s">
        <v>80753</v>
      </c>
      <c r="C20703" s="1" t="str">
        <f t="shared" si="2868"/>
        <v>21:0867</v>
      </c>
      <c r="D20703" s="1" t="str">
        <f t="shared" si="2869"/>
        <v>21:0240</v>
      </c>
      <c r="E20703" t="s">
        <v>80754</v>
      </c>
      <c r="F20703" t="s">
        <v>80755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11660</v>
      </c>
      <c r="N20703">
        <v>519</v>
      </c>
      <c r="O20703" t="s">
        <v>21</v>
      </c>
      <c r="P20703" t="s">
        <v>45</v>
      </c>
      <c r="Q20703" t="s">
        <v>103</v>
      </c>
    </row>
    <row r="20704" spans="1:17" hidden="1" x14ac:dyDescent="0.25">
      <c r="A20704" t="s">
        <v>80756</v>
      </c>
      <c r="B20704" t="s">
        <v>80757</v>
      </c>
      <c r="C20704" s="1" t="str">
        <f t="shared" si="2868"/>
        <v>21:0867</v>
      </c>
      <c r="D20704" s="1" t="str">
        <f t="shared" si="2869"/>
        <v>21:0240</v>
      </c>
      <c r="E20704" t="s">
        <v>80758</v>
      </c>
      <c r="F20704" t="s">
        <v>80759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11665</v>
      </c>
      <c r="N20704">
        <v>520</v>
      </c>
      <c r="O20704" t="s">
        <v>21</v>
      </c>
      <c r="P20704" t="s">
        <v>356</v>
      </c>
      <c r="Q20704" t="s">
        <v>215</v>
      </c>
    </row>
    <row r="20705" spans="1:17" hidden="1" x14ac:dyDescent="0.25">
      <c r="A20705" t="s">
        <v>80760</v>
      </c>
      <c r="B20705" t="s">
        <v>80761</v>
      </c>
      <c r="C20705" s="1" t="str">
        <f t="shared" si="2868"/>
        <v>21:0867</v>
      </c>
      <c r="D20705" s="1" t="str">
        <f t="shared" si="2869"/>
        <v>21:0240</v>
      </c>
      <c r="E20705" t="s">
        <v>80762</v>
      </c>
      <c r="F20705" t="s">
        <v>80763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11670</v>
      </c>
      <c r="N20705">
        <v>521</v>
      </c>
      <c r="O20705" t="s">
        <v>21</v>
      </c>
      <c r="P20705" t="s">
        <v>45</v>
      </c>
      <c r="Q20705" t="s">
        <v>71</v>
      </c>
    </row>
    <row r="20706" spans="1:17" hidden="1" x14ac:dyDescent="0.25">
      <c r="A20706" t="s">
        <v>80764</v>
      </c>
      <c r="B20706" t="s">
        <v>80765</v>
      </c>
      <c r="C20706" s="1" t="str">
        <f t="shared" si="2868"/>
        <v>21:0867</v>
      </c>
      <c r="D20706" s="1" t="str">
        <f t="shared" si="2869"/>
        <v>21:0240</v>
      </c>
      <c r="E20706" t="s">
        <v>80766</v>
      </c>
      <c r="F20706" t="s">
        <v>80767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11675</v>
      </c>
      <c r="N20706">
        <v>522</v>
      </c>
      <c r="O20706" t="s">
        <v>21</v>
      </c>
      <c r="P20706" t="s">
        <v>45</v>
      </c>
      <c r="Q20706" t="s">
        <v>52</v>
      </c>
    </row>
    <row r="20707" spans="1:17" hidden="1" x14ac:dyDescent="0.25">
      <c r="A20707" t="s">
        <v>80768</v>
      </c>
      <c r="B20707" t="s">
        <v>80769</v>
      </c>
      <c r="C20707" s="1" t="str">
        <f t="shared" si="2868"/>
        <v>21:0867</v>
      </c>
      <c r="D20707" s="1" t="str">
        <f t="shared" si="2869"/>
        <v>21:0240</v>
      </c>
      <c r="E20707" t="s">
        <v>80770</v>
      </c>
      <c r="F20707" t="s">
        <v>80771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11689</v>
      </c>
      <c r="N20707">
        <v>523</v>
      </c>
      <c r="O20707" t="s">
        <v>21</v>
      </c>
      <c r="P20707" t="s">
        <v>45</v>
      </c>
      <c r="Q20707" t="s">
        <v>215</v>
      </c>
    </row>
    <row r="20708" spans="1:17" hidden="1" x14ac:dyDescent="0.25">
      <c r="A20708" t="s">
        <v>80772</v>
      </c>
      <c r="B20708" t="s">
        <v>80773</v>
      </c>
      <c r="C20708" s="1" t="str">
        <f t="shared" si="2868"/>
        <v>21:0867</v>
      </c>
      <c r="D20708" s="1" t="str">
        <f t="shared" si="2869"/>
        <v>21:0240</v>
      </c>
      <c r="E20708" t="s">
        <v>80774</v>
      </c>
      <c r="F20708" t="s">
        <v>80775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11694</v>
      </c>
      <c r="N20708">
        <v>524</v>
      </c>
      <c r="O20708" t="s">
        <v>21</v>
      </c>
      <c r="P20708" t="s">
        <v>356</v>
      </c>
      <c r="Q20708" t="s">
        <v>71</v>
      </c>
    </row>
    <row r="20709" spans="1:17" hidden="1" x14ac:dyDescent="0.25">
      <c r="A20709" t="s">
        <v>80776</v>
      </c>
      <c r="B20709" t="s">
        <v>80777</v>
      </c>
      <c r="C20709" s="1" t="str">
        <f t="shared" si="2868"/>
        <v>21:0867</v>
      </c>
      <c r="D20709" s="1" t="str">
        <f t="shared" si="2869"/>
        <v>21:0240</v>
      </c>
      <c r="E20709" t="s">
        <v>80778</v>
      </c>
      <c r="F20709" t="s">
        <v>80779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11700</v>
      </c>
      <c r="N20709">
        <v>525</v>
      </c>
      <c r="O20709" t="s">
        <v>21</v>
      </c>
      <c r="P20709" t="s">
        <v>356</v>
      </c>
      <c r="Q20709" t="s">
        <v>93</v>
      </c>
    </row>
    <row r="20710" spans="1:17" hidden="1" x14ac:dyDescent="0.25">
      <c r="A20710" t="s">
        <v>80780</v>
      </c>
      <c r="B20710" t="s">
        <v>80781</v>
      </c>
      <c r="C20710" s="1" t="str">
        <f t="shared" si="2868"/>
        <v>21:0867</v>
      </c>
      <c r="D20710" s="1" t="str">
        <f t="shared" si="2869"/>
        <v>21:0240</v>
      </c>
      <c r="E20710" t="s">
        <v>80782</v>
      </c>
      <c r="F20710" t="s">
        <v>80783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11710</v>
      </c>
      <c r="N20710">
        <v>526</v>
      </c>
      <c r="O20710" t="s">
        <v>21</v>
      </c>
      <c r="P20710" t="s">
        <v>356</v>
      </c>
      <c r="Q20710" t="s">
        <v>93</v>
      </c>
    </row>
    <row r="20711" spans="1:17" hidden="1" x14ac:dyDescent="0.25">
      <c r="A20711" t="s">
        <v>80784</v>
      </c>
      <c r="B20711" t="s">
        <v>80785</v>
      </c>
      <c r="C20711" s="1" t="str">
        <f t="shared" si="2868"/>
        <v>21:0867</v>
      </c>
      <c r="D20711" s="1" t="str">
        <f t="shared" si="2869"/>
        <v>21:0240</v>
      </c>
      <c r="E20711" t="s">
        <v>80786</v>
      </c>
      <c r="F20711" t="s">
        <v>80787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11715</v>
      </c>
      <c r="N20711">
        <v>527</v>
      </c>
      <c r="O20711" t="s">
        <v>21</v>
      </c>
      <c r="P20711" t="s">
        <v>356</v>
      </c>
      <c r="Q20711" t="s">
        <v>103</v>
      </c>
    </row>
    <row r="20712" spans="1:17" hidden="1" x14ac:dyDescent="0.25">
      <c r="A20712" t="s">
        <v>80788</v>
      </c>
      <c r="B20712" t="s">
        <v>80789</v>
      </c>
      <c r="C20712" s="1" t="str">
        <f t="shared" si="2868"/>
        <v>21:0867</v>
      </c>
      <c r="D20712" s="1" t="str">
        <f t="shared" si="2869"/>
        <v>21:0240</v>
      </c>
      <c r="E20712" t="s">
        <v>80790</v>
      </c>
      <c r="F20712" t="s">
        <v>80791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11720</v>
      </c>
      <c r="N20712">
        <v>528</v>
      </c>
      <c r="O20712" t="s">
        <v>21</v>
      </c>
      <c r="P20712" t="s">
        <v>356</v>
      </c>
      <c r="Q20712" t="s">
        <v>103</v>
      </c>
    </row>
    <row r="20713" spans="1:17" hidden="1" x14ac:dyDescent="0.25">
      <c r="A20713" t="s">
        <v>80792</v>
      </c>
      <c r="B20713" t="s">
        <v>80793</v>
      </c>
      <c r="C20713" s="1" t="str">
        <f t="shared" si="2868"/>
        <v>21:0867</v>
      </c>
      <c r="D20713" s="1" t="str">
        <f t="shared" si="2869"/>
        <v>21:0240</v>
      </c>
      <c r="E20713" t="s">
        <v>80794</v>
      </c>
      <c r="F20713" t="s">
        <v>80795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11680</v>
      </c>
      <c r="N20713">
        <v>529</v>
      </c>
      <c r="O20713" t="s">
        <v>2120</v>
      </c>
      <c r="P20713" t="s">
        <v>2943</v>
      </c>
      <c r="Q20713" t="s">
        <v>522</v>
      </c>
    </row>
    <row r="20714" spans="1:17" hidden="1" x14ac:dyDescent="0.25">
      <c r="A20714" t="s">
        <v>80796</v>
      </c>
      <c r="B20714" t="s">
        <v>80797</v>
      </c>
      <c r="C20714" s="1" t="str">
        <f t="shared" si="2868"/>
        <v>21:0867</v>
      </c>
      <c r="D20714" s="1" t="str">
        <f t="shared" si="2869"/>
        <v>21:0240</v>
      </c>
      <c r="E20714" t="s">
        <v>80794</v>
      </c>
      <c r="F20714" t="s">
        <v>80798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11684</v>
      </c>
      <c r="N20714">
        <v>530</v>
      </c>
      <c r="O20714" t="s">
        <v>1247</v>
      </c>
      <c r="P20714" t="s">
        <v>2943</v>
      </c>
      <c r="Q20714" t="s">
        <v>392</v>
      </c>
    </row>
    <row r="20715" spans="1:17" hidden="1" x14ac:dyDescent="0.25">
      <c r="A20715" t="s">
        <v>80799</v>
      </c>
      <c r="B20715" t="s">
        <v>80800</v>
      </c>
      <c r="C20715" s="1" t="str">
        <f t="shared" si="2868"/>
        <v>21:0867</v>
      </c>
      <c r="D20715" s="1" t="str">
        <f t="shared" si="2869"/>
        <v>21:0240</v>
      </c>
      <c r="E20715" t="s">
        <v>80801</v>
      </c>
      <c r="F20715" t="s">
        <v>80802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11725</v>
      </c>
      <c r="N20715">
        <v>531</v>
      </c>
      <c r="O20715" t="s">
        <v>21</v>
      </c>
      <c r="P20715" t="s">
        <v>356</v>
      </c>
      <c r="Q20715" t="s">
        <v>59</v>
      </c>
    </row>
    <row r="20716" spans="1:17" hidden="1" x14ac:dyDescent="0.25">
      <c r="A20716" t="s">
        <v>80803</v>
      </c>
      <c r="B20716" t="s">
        <v>80804</v>
      </c>
      <c r="C20716" s="1" t="str">
        <f t="shared" si="2868"/>
        <v>21:0867</v>
      </c>
      <c r="D20716" s="1" t="str">
        <f t="shared" si="2869"/>
        <v>21:0240</v>
      </c>
      <c r="E20716" t="s">
        <v>80805</v>
      </c>
      <c r="F20716" t="s">
        <v>80806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11730</v>
      </c>
      <c r="N20716">
        <v>532</v>
      </c>
      <c r="O20716" t="s">
        <v>21</v>
      </c>
      <c r="P20716" t="s">
        <v>356</v>
      </c>
      <c r="Q20716" t="s">
        <v>93</v>
      </c>
    </row>
    <row r="20717" spans="1:17" hidden="1" x14ac:dyDescent="0.25">
      <c r="A20717" t="s">
        <v>80807</v>
      </c>
      <c r="B20717" t="s">
        <v>80808</v>
      </c>
      <c r="C20717" s="1" t="str">
        <f t="shared" si="2868"/>
        <v>21:0867</v>
      </c>
      <c r="D20717" s="1" t="str">
        <f t="shared" si="2869"/>
        <v>21:0240</v>
      </c>
      <c r="E20717" t="s">
        <v>80809</v>
      </c>
      <c r="F20717" t="s">
        <v>80810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12803</v>
      </c>
      <c r="N20717">
        <v>533</v>
      </c>
      <c r="O20717" t="s">
        <v>21</v>
      </c>
      <c r="P20717" t="s">
        <v>356</v>
      </c>
      <c r="Q20717" t="s">
        <v>149</v>
      </c>
    </row>
    <row r="20718" spans="1:17" hidden="1" x14ac:dyDescent="0.25">
      <c r="A20718" t="s">
        <v>80811</v>
      </c>
      <c r="B20718" t="s">
        <v>80812</v>
      </c>
      <c r="C20718" s="1" t="str">
        <f t="shared" si="2868"/>
        <v>21:0867</v>
      </c>
      <c r="D20718" s="1" t="str">
        <f t="shared" si="2869"/>
        <v>21:0240</v>
      </c>
      <c r="E20718" t="s">
        <v>80813</v>
      </c>
      <c r="F20718" t="s">
        <v>80814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11641</v>
      </c>
      <c r="N20718">
        <v>534</v>
      </c>
      <c r="O20718" t="s">
        <v>21</v>
      </c>
      <c r="P20718" t="s">
        <v>22</v>
      </c>
      <c r="Q20718" t="s">
        <v>149</v>
      </c>
    </row>
    <row r="20719" spans="1:17" hidden="1" x14ac:dyDescent="0.25">
      <c r="A20719" t="s">
        <v>80815</v>
      </c>
      <c r="B20719" t="s">
        <v>80816</v>
      </c>
      <c r="C20719" s="1" t="str">
        <f t="shared" si="2868"/>
        <v>21:0867</v>
      </c>
      <c r="D20719" s="1" t="str">
        <f t="shared" si="2869"/>
        <v>21:0240</v>
      </c>
      <c r="E20719" t="s">
        <v>80817</v>
      </c>
      <c r="F20719" t="s">
        <v>80818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11646</v>
      </c>
      <c r="N20719">
        <v>535</v>
      </c>
      <c r="O20719" t="s">
        <v>21</v>
      </c>
      <c r="P20719" t="s">
        <v>356</v>
      </c>
      <c r="Q20719" t="s">
        <v>171</v>
      </c>
    </row>
    <row r="20720" spans="1:17" hidden="1" x14ac:dyDescent="0.25">
      <c r="A20720" t="s">
        <v>80819</v>
      </c>
      <c r="B20720" t="s">
        <v>80820</v>
      </c>
      <c r="C20720" s="1" t="str">
        <f t="shared" si="2868"/>
        <v>21:0867</v>
      </c>
      <c r="D20720" s="1" t="str">
        <f t="shared" si="2869"/>
        <v>21:0240</v>
      </c>
      <c r="E20720" t="s">
        <v>80821</v>
      </c>
      <c r="F20720" t="s">
        <v>80822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11651</v>
      </c>
      <c r="N20720">
        <v>536</v>
      </c>
      <c r="O20720" t="s">
        <v>21</v>
      </c>
      <c r="P20720" t="s">
        <v>356</v>
      </c>
      <c r="Q20720" t="s">
        <v>143</v>
      </c>
    </row>
    <row r="20721" spans="1:17" hidden="1" x14ac:dyDescent="0.25">
      <c r="A20721" t="s">
        <v>80823</v>
      </c>
      <c r="B20721" t="s">
        <v>80824</v>
      </c>
      <c r="C20721" s="1" t="str">
        <f t="shared" si="2868"/>
        <v>21:0867</v>
      </c>
      <c r="D20721" s="1" t="str">
        <f t="shared" si="2869"/>
        <v>21:0240</v>
      </c>
      <c r="E20721" t="s">
        <v>80825</v>
      </c>
      <c r="F20721" t="s">
        <v>80826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11660</v>
      </c>
      <c r="N20721">
        <v>537</v>
      </c>
      <c r="O20721" t="s">
        <v>21</v>
      </c>
      <c r="P20721" t="s">
        <v>356</v>
      </c>
      <c r="Q20721" t="s">
        <v>149</v>
      </c>
    </row>
    <row r="20722" spans="1:17" hidden="1" x14ac:dyDescent="0.25">
      <c r="A20722" t="s">
        <v>80827</v>
      </c>
      <c r="B20722" t="s">
        <v>80828</v>
      </c>
      <c r="C20722" s="1" t="str">
        <f t="shared" si="2868"/>
        <v>21:0867</v>
      </c>
      <c r="D20722" s="1" t="str">
        <f t="shared" si="2869"/>
        <v>21:0240</v>
      </c>
      <c r="E20722" t="s">
        <v>80829</v>
      </c>
      <c r="F20722" t="s">
        <v>80830</v>
      </c>
      <c r="H20722">
        <v>46.314686600000002</v>
      </c>
      <c r="I20722">
        <v>-66.818737100000007</v>
      </c>
      <c r="J20722" s="1" t="str">
        <f t="shared" ref="J20722:J20785" si="2870">HYPERLINK("http://geochem.nrcan.gc.ca/cdogs/content/kwd/kwd020018_e.htm",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11665</v>
      </c>
      <c r="N20722">
        <v>538</v>
      </c>
      <c r="O20722" t="s">
        <v>21</v>
      </c>
      <c r="P20722" t="s">
        <v>45</v>
      </c>
      <c r="Q20722" t="s">
        <v>198</v>
      </c>
    </row>
    <row r="20723" spans="1:17" hidden="1" x14ac:dyDescent="0.25">
      <c r="A20723" t="s">
        <v>80831</v>
      </c>
      <c r="B20723" t="s">
        <v>80832</v>
      </c>
      <c r="C20723" s="1" t="str">
        <f t="shared" si="2868"/>
        <v>21:0867</v>
      </c>
      <c r="D20723" s="1" t="str">
        <f t="shared" si="2869"/>
        <v>21:0240</v>
      </c>
      <c r="E20723" t="s">
        <v>80833</v>
      </c>
      <c r="F20723" t="s">
        <v>80834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11670</v>
      </c>
      <c r="N20723">
        <v>539</v>
      </c>
      <c r="O20723" t="s">
        <v>21</v>
      </c>
      <c r="P20723" t="s">
        <v>45</v>
      </c>
      <c r="Q20723" t="s">
        <v>103</v>
      </c>
    </row>
    <row r="20724" spans="1:17" hidden="1" x14ac:dyDescent="0.25">
      <c r="A20724" t="s">
        <v>80835</v>
      </c>
      <c r="B20724" t="s">
        <v>80836</v>
      </c>
      <c r="C20724" s="1" t="str">
        <f t="shared" si="2868"/>
        <v>21:0867</v>
      </c>
      <c r="D20724" s="1" t="str">
        <f t="shared" si="2869"/>
        <v>21:0240</v>
      </c>
      <c r="E20724" t="s">
        <v>80837</v>
      </c>
      <c r="F20724" t="s">
        <v>80838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11675</v>
      </c>
      <c r="N20724">
        <v>540</v>
      </c>
      <c r="O20724" t="s">
        <v>21</v>
      </c>
      <c r="P20724" t="s">
        <v>45</v>
      </c>
      <c r="Q20724" t="s">
        <v>198</v>
      </c>
    </row>
    <row r="20725" spans="1:17" hidden="1" x14ac:dyDescent="0.25">
      <c r="A20725" t="s">
        <v>80839</v>
      </c>
      <c r="B20725" t="s">
        <v>80840</v>
      </c>
      <c r="C20725" s="1" t="str">
        <f t="shared" si="2868"/>
        <v>21:0867</v>
      </c>
      <c r="D20725" s="1" t="str">
        <f t="shared" si="2869"/>
        <v>21:0240</v>
      </c>
      <c r="E20725" t="s">
        <v>80841</v>
      </c>
      <c r="F20725" t="s">
        <v>80842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11689</v>
      </c>
      <c r="N20725">
        <v>541</v>
      </c>
      <c r="O20725" t="s">
        <v>21</v>
      </c>
      <c r="P20725" t="s">
        <v>356</v>
      </c>
      <c r="Q20725" t="s">
        <v>71</v>
      </c>
    </row>
    <row r="20726" spans="1:17" hidden="1" x14ac:dyDescent="0.25">
      <c r="A20726" t="s">
        <v>80843</v>
      </c>
      <c r="B20726" t="s">
        <v>80844</v>
      </c>
      <c r="C20726" s="1" t="str">
        <f t="shared" si="2868"/>
        <v>21:0867</v>
      </c>
      <c r="D20726" s="1" t="str">
        <f t="shared" si="2869"/>
        <v>21:0240</v>
      </c>
      <c r="E20726" t="s">
        <v>80845</v>
      </c>
      <c r="F20726" t="s">
        <v>80846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11694</v>
      </c>
      <c r="N20726">
        <v>542</v>
      </c>
      <c r="O20726" t="s">
        <v>21</v>
      </c>
      <c r="P20726" t="s">
        <v>45</v>
      </c>
      <c r="Q20726" t="s">
        <v>198</v>
      </c>
    </row>
    <row r="20727" spans="1:17" hidden="1" x14ac:dyDescent="0.25">
      <c r="A20727" t="s">
        <v>80847</v>
      </c>
      <c r="B20727" t="s">
        <v>80848</v>
      </c>
      <c r="C20727" s="1" t="str">
        <f t="shared" si="2868"/>
        <v>21:0867</v>
      </c>
      <c r="D20727" s="1" t="str">
        <f t="shared" si="2869"/>
        <v>21:0240</v>
      </c>
      <c r="E20727" t="s">
        <v>80849</v>
      </c>
      <c r="F20727" t="s">
        <v>80850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11680</v>
      </c>
      <c r="N20727">
        <v>543</v>
      </c>
      <c r="O20727" t="s">
        <v>21</v>
      </c>
      <c r="P20727" t="s">
        <v>45</v>
      </c>
      <c r="Q20727" t="s">
        <v>93</v>
      </c>
    </row>
    <row r="20728" spans="1:17" hidden="1" x14ac:dyDescent="0.25">
      <c r="A20728" t="s">
        <v>80851</v>
      </c>
      <c r="B20728" t="s">
        <v>80852</v>
      </c>
      <c r="C20728" s="1" t="str">
        <f t="shared" si="2868"/>
        <v>21:0867</v>
      </c>
      <c r="D20728" s="1" t="str">
        <f t="shared" si="2869"/>
        <v>21:0240</v>
      </c>
      <c r="E20728" t="s">
        <v>80849</v>
      </c>
      <c r="F20728" t="s">
        <v>80853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11684</v>
      </c>
      <c r="N20728">
        <v>544</v>
      </c>
      <c r="O20728" t="s">
        <v>21</v>
      </c>
      <c r="P20728" t="s">
        <v>356</v>
      </c>
      <c r="Q20728" t="s">
        <v>93</v>
      </c>
    </row>
    <row r="20729" spans="1:17" hidden="1" x14ac:dyDescent="0.25">
      <c r="A20729" t="s">
        <v>80854</v>
      </c>
      <c r="B20729" t="s">
        <v>80855</v>
      </c>
      <c r="C20729" s="1" t="str">
        <f t="shared" si="2868"/>
        <v>21:0867</v>
      </c>
      <c r="D20729" s="1" t="str">
        <f t="shared" si="2869"/>
        <v>21:0240</v>
      </c>
      <c r="E20729" t="s">
        <v>80856</v>
      </c>
      <c r="F20729" t="s">
        <v>80857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HYPERLINK("http://geochem.nrcan.gc.ca/cdogs/content/kwd/kwd080007_e.htm", "Untreated Water")</f>
        <v>Untreated Water</v>
      </c>
      <c r="L20729">
        <v>32</v>
      </c>
      <c r="M20729" t="s">
        <v>11700</v>
      </c>
      <c r="N20729">
        <v>545</v>
      </c>
      <c r="O20729" t="s">
        <v>21</v>
      </c>
      <c r="P20729" t="s">
        <v>45</v>
      </c>
      <c r="Q20729" t="s">
        <v>52</v>
      </c>
    </row>
    <row r="20730" spans="1:17" hidden="1" x14ac:dyDescent="0.25">
      <c r="A20730" t="s">
        <v>80858</v>
      </c>
      <c r="B20730" t="s">
        <v>80859</v>
      </c>
      <c r="C20730" s="1" t="str">
        <f t="shared" si="2868"/>
        <v>21:0867</v>
      </c>
      <c r="D20730" s="1" t="str">
        <f t="shared" si="2869"/>
        <v>21:0240</v>
      </c>
      <c r="E20730" t="s">
        <v>80860</v>
      </c>
      <c r="F20730" t="s">
        <v>80861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11710</v>
      </c>
      <c r="N20730">
        <v>546</v>
      </c>
      <c r="O20730" t="s">
        <v>21</v>
      </c>
      <c r="P20730" t="s">
        <v>45</v>
      </c>
      <c r="Q20730" t="s">
        <v>103</v>
      </c>
    </row>
    <row r="20731" spans="1:17" hidden="1" x14ac:dyDescent="0.25">
      <c r="A20731" t="s">
        <v>80862</v>
      </c>
      <c r="B20731" t="s">
        <v>80863</v>
      </c>
      <c r="C20731" s="1" t="str">
        <f t="shared" si="2868"/>
        <v>21:0867</v>
      </c>
      <c r="D20731" s="1" t="str">
        <f t="shared" si="2869"/>
        <v>21:0240</v>
      </c>
      <c r="E20731" t="s">
        <v>80864</v>
      </c>
      <c r="F20731" t="s">
        <v>80865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11715</v>
      </c>
      <c r="N20731">
        <v>547</v>
      </c>
      <c r="O20731" t="s">
        <v>21</v>
      </c>
      <c r="P20731" t="s">
        <v>45</v>
      </c>
      <c r="Q20731" t="s">
        <v>189</v>
      </c>
    </row>
    <row r="20732" spans="1:17" hidden="1" x14ac:dyDescent="0.25">
      <c r="A20732" t="s">
        <v>80866</v>
      </c>
      <c r="B20732" t="s">
        <v>80867</v>
      </c>
      <c r="C20732" s="1" t="str">
        <f t="shared" si="2868"/>
        <v>21:0867</v>
      </c>
      <c r="D20732" s="1" t="str">
        <f t="shared" si="2869"/>
        <v>21:0240</v>
      </c>
      <c r="E20732" t="s">
        <v>80868</v>
      </c>
      <c r="F20732" t="s">
        <v>80869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11720</v>
      </c>
      <c r="N20732">
        <v>548</v>
      </c>
      <c r="O20732" t="s">
        <v>21</v>
      </c>
      <c r="P20732" t="s">
        <v>45</v>
      </c>
      <c r="Q20732" t="s">
        <v>189</v>
      </c>
    </row>
    <row r="20733" spans="1:17" hidden="1" x14ac:dyDescent="0.25">
      <c r="A20733" t="s">
        <v>80870</v>
      </c>
      <c r="B20733" t="s">
        <v>80871</v>
      </c>
      <c r="C20733" s="1" t="str">
        <f t="shared" si="2868"/>
        <v>21:0867</v>
      </c>
      <c r="D20733" s="1" t="str">
        <f t="shared" si="2869"/>
        <v>21:0240</v>
      </c>
      <c r="E20733" t="s">
        <v>80872</v>
      </c>
      <c r="F20733" t="s">
        <v>80873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76036</v>
      </c>
      <c r="N20733">
        <v>549</v>
      </c>
      <c r="O20733" t="s">
        <v>21</v>
      </c>
      <c r="P20733" t="s">
        <v>45</v>
      </c>
      <c r="Q20733" t="s">
        <v>88</v>
      </c>
    </row>
    <row r="20734" spans="1:17" hidden="1" x14ac:dyDescent="0.25">
      <c r="A20734" t="s">
        <v>80874</v>
      </c>
      <c r="B20734" t="s">
        <v>80875</v>
      </c>
      <c r="C20734" s="1" t="str">
        <f t="shared" si="2868"/>
        <v>21:0867</v>
      </c>
      <c r="D20734" s="1" t="str">
        <f t="shared" si="2869"/>
        <v>21:0240</v>
      </c>
      <c r="E20734" t="s">
        <v>80872</v>
      </c>
      <c r="F20734" t="s">
        <v>80876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76040</v>
      </c>
      <c r="N20734">
        <v>550</v>
      </c>
      <c r="O20734" t="s">
        <v>21</v>
      </c>
      <c r="P20734" t="s">
        <v>45</v>
      </c>
      <c r="Q20734" t="s">
        <v>149</v>
      </c>
    </row>
    <row r="20735" spans="1:17" hidden="1" x14ac:dyDescent="0.25">
      <c r="A20735" t="s">
        <v>80877</v>
      </c>
      <c r="B20735" t="s">
        <v>80878</v>
      </c>
      <c r="C20735" s="1" t="str">
        <f t="shared" si="2868"/>
        <v>21:0867</v>
      </c>
      <c r="D20735" s="1" t="str">
        <f t="shared" si="2869"/>
        <v>21:0240</v>
      </c>
      <c r="E20735" t="s">
        <v>80879</v>
      </c>
      <c r="F20735" t="s">
        <v>80880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11725</v>
      </c>
      <c r="N20735">
        <v>551</v>
      </c>
      <c r="O20735" t="s">
        <v>21</v>
      </c>
      <c r="P20735" t="s">
        <v>45</v>
      </c>
      <c r="Q20735" t="s">
        <v>143</v>
      </c>
    </row>
    <row r="20736" spans="1:17" hidden="1" x14ac:dyDescent="0.25">
      <c r="A20736" t="s">
        <v>80881</v>
      </c>
      <c r="B20736" t="s">
        <v>80882</v>
      </c>
      <c r="C20736" s="1" t="str">
        <f t="shared" si="2868"/>
        <v>21:0867</v>
      </c>
      <c r="D20736" s="1" t="str">
        <f t="shared" si="2869"/>
        <v>21:0240</v>
      </c>
      <c r="E20736" t="s">
        <v>80883</v>
      </c>
      <c r="F20736" t="s">
        <v>80884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11641</v>
      </c>
      <c r="N20736">
        <v>552</v>
      </c>
      <c r="O20736" t="s">
        <v>21</v>
      </c>
      <c r="P20736" t="s">
        <v>45</v>
      </c>
      <c r="Q20736" t="s">
        <v>88</v>
      </c>
    </row>
    <row r="20737" spans="1:17" hidden="1" x14ac:dyDescent="0.25">
      <c r="A20737" t="s">
        <v>80885</v>
      </c>
      <c r="B20737" t="s">
        <v>80886</v>
      </c>
      <c r="C20737" s="1" t="str">
        <f t="shared" si="2868"/>
        <v>21:0867</v>
      </c>
      <c r="D20737" s="1" t="str">
        <f t="shared" si="2869"/>
        <v>21:0240</v>
      </c>
      <c r="E20737" t="s">
        <v>80887</v>
      </c>
      <c r="F20737" t="s">
        <v>80888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11646</v>
      </c>
      <c r="N20737">
        <v>553</v>
      </c>
      <c r="O20737" t="s">
        <v>21</v>
      </c>
      <c r="P20737" t="s">
        <v>356</v>
      </c>
      <c r="Q20737" t="s">
        <v>88</v>
      </c>
    </row>
    <row r="20738" spans="1:17" hidden="1" x14ac:dyDescent="0.25">
      <c r="A20738" t="s">
        <v>80889</v>
      </c>
      <c r="B20738" t="s">
        <v>80890</v>
      </c>
      <c r="C20738" s="1" t="str">
        <f t="shared" si="2868"/>
        <v>21:0867</v>
      </c>
      <c r="D20738" s="1" t="str">
        <f t="shared" si="2869"/>
        <v>21:0240</v>
      </c>
      <c r="E20738" t="s">
        <v>80891</v>
      </c>
      <c r="F20738" t="s">
        <v>80892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11651</v>
      </c>
      <c r="N20738">
        <v>554</v>
      </c>
      <c r="O20738" t="s">
        <v>21</v>
      </c>
      <c r="P20738" t="s">
        <v>45</v>
      </c>
      <c r="Q20738" t="s">
        <v>2392</v>
      </c>
    </row>
    <row r="20739" spans="1:17" hidden="1" x14ac:dyDescent="0.25">
      <c r="A20739" t="s">
        <v>80893</v>
      </c>
      <c r="B20739" t="s">
        <v>80894</v>
      </c>
      <c r="C20739" s="1" t="str">
        <f t="shared" si="2868"/>
        <v>21:0867</v>
      </c>
      <c r="D20739" s="1" t="str">
        <f t="shared" si="2869"/>
        <v>21:0240</v>
      </c>
      <c r="E20739" t="s">
        <v>80895</v>
      </c>
      <c r="F20739" t="s">
        <v>80896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11660</v>
      </c>
      <c r="N20739">
        <v>555</v>
      </c>
      <c r="O20739" t="s">
        <v>21</v>
      </c>
      <c r="P20739" t="s">
        <v>45</v>
      </c>
      <c r="Q20739" t="s">
        <v>2401</v>
      </c>
    </row>
    <row r="20740" spans="1:17" hidden="1" x14ac:dyDescent="0.25">
      <c r="A20740" t="s">
        <v>80897</v>
      </c>
      <c r="B20740" t="s">
        <v>80898</v>
      </c>
      <c r="C20740" s="1" t="str">
        <f t="shared" si="2868"/>
        <v>21:0867</v>
      </c>
      <c r="D20740" s="1" t="str">
        <f t="shared" si="2869"/>
        <v>21:0240</v>
      </c>
      <c r="E20740" t="s">
        <v>80899</v>
      </c>
      <c r="F20740" t="s">
        <v>80900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11665</v>
      </c>
      <c r="N20740">
        <v>556</v>
      </c>
      <c r="O20740" t="s">
        <v>21</v>
      </c>
      <c r="P20740" t="s">
        <v>22</v>
      </c>
      <c r="Q20740" t="s">
        <v>198</v>
      </c>
    </row>
    <row r="20741" spans="1:17" hidden="1" x14ac:dyDescent="0.25">
      <c r="A20741" t="s">
        <v>80901</v>
      </c>
      <c r="B20741" t="s">
        <v>80902</v>
      </c>
      <c r="C20741" s="1" t="str">
        <f t="shared" si="2868"/>
        <v>21:0867</v>
      </c>
      <c r="D20741" s="1" t="str">
        <f t="shared" si="2869"/>
        <v>21:0240</v>
      </c>
      <c r="E20741" t="s">
        <v>80903</v>
      </c>
      <c r="F20741" t="s">
        <v>80904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11670</v>
      </c>
      <c r="N20741">
        <v>557</v>
      </c>
      <c r="O20741" t="s">
        <v>21</v>
      </c>
      <c r="P20741" t="s">
        <v>356</v>
      </c>
      <c r="Q20741" t="s">
        <v>198</v>
      </c>
    </row>
    <row r="20742" spans="1:17" hidden="1" x14ac:dyDescent="0.25">
      <c r="A20742" t="s">
        <v>80905</v>
      </c>
      <c r="B20742" t="s">
        <v>80906</v>
      </c>
      <c r="C20742" s="1" t="str">
        <f t="shared" si="2868"/>
        <v>21:0867</v>
      </c>
      <c r="D20742" s="1" t="str">
        <f t="shared" si="2869"/>
        <v>21:0240</v>
      </c>
      <c r="E20742" t="s">
        <v>80907</v>
      </c>
      <c r="F20742" t="s">
        <v>80908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11675</v>
      </c>
      <c r="N20742">
        <v>558</v>
      </c>
      <c r="O20742" t="s">
        <v>21</v>
      </c>
      <c r="P20742" t="s">
        <v>45</v>
      </c>
      <c r="Q20742" t="s">
        <v>189</v>
      </c>
    </row>
    <row r="20743" spans="1:17" hidden="1" x14ac:dyDescent="0.25">
      <c r="A20743" t="s">
        <v>80909</v>
      </c>
      <c r="B20743" t="s">
        <v>80910</v>
      </c>
      <c r="C20743" s="1" t="str">
        <f t="shared" si="2868"/>
        <v>21:0867</v>
      </c>
      <c r="D20743" s="1" t="str">
        <f t="shared" si="2869"/>
        <v>21:0240</v>
      </c>
      <c r="E20743" t="s">
        <v>80911</v>
      </c>
      <c r="F20743" t="s">
        <v>80912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11689</v>
      </c>
      <c r="N20743">
        <v>559</v>
      </c>
      <c r="O20743" t="s">
        <v>21</v>
      </c>
      <c r="P20743" t="s">
        <v>45</v>
      </c>
      <c r="Q20743" t="s">
        <v>198</v>
      </c>
    </row>
    <row r="20744" spans="1:17" hidden="1" x14ac:dyDescent="0.25">
      <c r="A20744" t="s">
        <v>80913</v>
      </c>
      <c r="B20744" t="s">
        <v>80914</v>
      </c>
      <c r="C20744" s="1" t="str">
        <f t="shared" si="2868"/>
        <v>21:0867</v>
      </c>
      <c r="D20744" s="1" t="str">
        <f t="shared" si="2869"/>
        <v>21:0240</v>
      </c>
      <c r="E20744" t="s">
        <v>80915</v>
      </c>
      <c r="F20744" t="s">
        <v>80916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11694</v>
      </c>
      <c r="N20744">
        <v>560</v>
      </c>
      <c r="O20744" t="s">
        <v>21</v>
      </c>
      <c r="P20744" t="s">
        <v>356</v>
      </c>
      <c r="Q20744" t="s">
        <v>198</v>
      </c>
    </row>
    <row r="20745" spans="1:17" hidden="1" x14ac:dyDescent="0.25">
      <c r="A20745" t="s">
        <v>80917</v>
      </c>
      <c r="B20745" t="s">
        <v>80918</v>
      </c>
      <c r="C20745" s="1" t="str">
        <f t="shared" si="2868"/>
        <v>21:0867</v>
      </c>
      <c r="D20745" s="1" t="str">
        <f t="shared" si="2869"/>
        <v>21:0240</v>
      </c>
      <c r="E20745" t="s">
        <v>80919</v>
      </c>
      <c r="F20745" t="s">
        <v>80920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11700</v>
      </c>
      <c r="N20745">
        <v>561</v>
      </c>
      <c r="O20745" t="s">
        <v>21</v>
      </c>
      <c r="P20745" t="s">
        <v>45</v>
      </c>
      <c r="Q20745" t="s">
        <v>46</v>
      </c>
    </row>
    <row r="20746" spans="1:17" hidden="1" x14ac:dyDescent="0.25">
      <c r="A20746" t="s">
        <v>80921</v>
      </c>
      <c r="B20746" t="s">
        <v>80922</v>
      </c>
      <c r="C20746" s="1" t="str">
        <f t="shared" si="2868"/>
        <v>21:0867</v>
      </c>
      <c r="D20746" s="1" t="str">
        <f t="shared" si="2869"/>
        <v>21:0240</v>
      </c>
      <c r="E20746" t="s">
        <v>80923</v>
      </c>
      <c r="F20746" t="s">
        <v>80924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11710</v>
      </c>
      <c r="N20746">
        <v>562</v>
      </c>
      <c r="O20746" t="s">
        <v>21</v>
      </c>
      <c r="P20746" t="s">
        <v>45</v>
      </c>
      <c r="Q20746" t="s">
        <v>3836</v>
      </c>
    </row>
    <row r="20747" spans="1:17" hidden="1" x14ac:dyDescent="0.25">
      <c r="A20747" t="s">
        <v>80925</v>
      </c>
      <c r="B20747" t="s">
        <v>80926</v>
      </c>
      <c r="C20747" s="1" t="str">
        <f t="shared" si="2868"/>
        <v>21:0867</v>
      </c>
      <c r="D20747" s="1" t="str">
        <f t="shared" si="2869"/>
        <v>21:0240</v>
      </c>
      <c r="E20747" t="s">
        <v>80927</v>
      </c>
      <c r="F20747" t="s">
        <v>80928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11715</v>
      </c>
      <c r="N20747">
        <v>563</v>
      </c>
      <c r="O20747" t="s">
        <v>21</v>
      </c>
      <c r="P20747" t="s">
        <v>45</v>
      </c>
      <c r="Q20747" t="s">
        <v>2822</v>
      </c>
    </row>
    <row r="20748" spans="1:17" hidden="1" x14ac:dyDescent="0.25">
      <c r="A20748" t="s">
        <v>80929</v>
      </c>
      <c r="B20748" t="s">
        <v>80930</v>
      </c>
      <c r="C20748" s="1" t="str">
        <f t="shared" si="2868"/>
        <v>21:0867</v>
      </c>
      <c r="D20748" s="1" t="str">
        <f t="shared" si="2869"/>
        <v>21:0240</v>
      </c>
      <c r="E20748" t="s">
        <v>80931</v>
      </c>
      <c r="F20748" t="s">
        <v>80932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11720</v>
      </c>
      <c r="N20748">
        <v>564</v>
      </c>
      <c r="O20748" t="s">
        <v>21</v>
      </c>
      <c r="P20748" t="s">
        <v>45</v>
      </c>
      <c r="Q20748" t="s">
        <v>215</v>
      </c>
    </row>
    <row r="20749" spans="1:17" hidden="1" x14ac:dyDescent="0.25">
      <c r="A20749" t="s">
        <v>80933</v>
      </c>
      <c r="B20749" t="s">
        <v>80934</v>
      </c>
      <c r="C20749" s="1" t="str">
        <f t="shared" si="2868"/>
        <v>21:0867</v>
      </c>
      <c r="D20749" s="1" t="str">
        <f t="shared" si="2869"/>
        <v>21:0240</v>
      </c>
      <c r="E20749" t="s">
        <v>80935</v>
      </c>
      <c r="F20749" t="s">
        <v>80936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11680</v>
      </c>
      <c r="N20749">
        <v>565</v>
      </c>
      <c r="O20749" t="s">
        <v>244</v>
      </c>
      <c r="P20749" t="s">
        <v>356</v>
      </c>
      <c r="Q20749" t="s">
        <v>71</v>
      </c>
    </row>
    <row r="20750" spans="1:17" hidden="1" x14ac:dyDescent="0.25">
      <c r="A20750" t="s">
        <v>80937</v>
      </c>
      <c r="B20750" t="s">
        <v>80938</v>
      </c>
      <c r="C20750" s="1" t="str">
        <f t="shared" si="2868"/>
        <v>21:0867</v>
      </c>
      <c r="D20750" s="1" t="str">
        <f t="shared" si="2869"/>
        <v>21:0240</v>
      </c>
      <c r="E20750" t="s">
        <v>80935</v>
      </c>
      <c r="F20750" t="s">
        <v>80939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11684</v>
      </c>
      <c r="N20750">
        <v>566</v>
      </c>
      <c r="O20750" t="s">
        <v>21</v>
      </c>
      <c r="P20750" t="s">
        <v>356</v>
      </c>
      <c r="Q20750" t="s">
        <v>71</v>
      </c>
    </row>
    <row r="20751" spans="1:17" hidden="1" x14ac:dyDescent="0.25">
      <c r="A20751" t="s">
        <v>80940</v>
      </c>
      <c r="B20751" t="s">
        <v>80941</v>
      </c>
      <c r="C20751" s="1" t="str">
        <f t="shared" si="2868"/>
        <v>21:0867</v>
      </c>
      <c r="D20751" s="1" t="str">
        <f t="shared" si="2869"/>
        <v>21:0240</v>
      </c>
      <c r="E20751" t="s">
        <v>80942</v>
      </c>
      <c r="F20751" t="s">
        <v>80943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11725</v>
      </c>
      <c r="N20751">
        <v>567</v>
      </c>
      <c r="O20751" t="s">
        <v>21</v>
      </c>
      <c r="P20751" t="s">
        <v>356</v>
      </c>
      <c r="Q20751" t="s">
        <v>29</v>
      </c>
    </row>
    <row r="20752" spans="1:17" hidden="1" x14ac:dyDescent="0.25">
      <c r="A20752" t="s">
        <v>80944</v>
      </c>
      <c r="B20752" t="s">
        <v>80945</v>
      </c>
      <c r="C20752" s="1" t="str">
        <f t="shared" si="2868"/>
        <v>21:0867</v>
      </c>
      <c r="D20752" s="1" t="str">
        <f t="shared" si="2869"/>
        <v>21:0240</v>
      </c>
      <c r="E20752" t="s">
        <v>80946</v>
      </c>
      <c r="F20752" t="s">
        <v>80947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11730</v>
      </c>
      <c r="N20752">
        <v>568</v>
      </c>
      <c r="O20752" t="s">
        <v>21</v>
      </c>
      <c r="P20752" t="s">
        <v>45</v>
      </c>
      <c r="Q20752" t="s">
        <v>52</v>
      </c>
    </row>
    <row r="20753" spans="1:17" hidden="1" x14ac:dyDescent="0.25">
      <c r="A20753" t="s">
        <v>80948</v>
      </c>
      <c r="B20753" t="s">
        <v>80949</v>
      </c>
      <c r="C20753" s="1" t="str">
        <f t="shared" si="2868"/>
        <v>21:0867</v>
      </c>
      <c r="D20753" s="1" t="str">
        <f t="shared" si="2869"/>
        <v>21:0240</v>
      </c>
      <c r="E20753" t="s">
        <v>80950</v>
      </c>
      <c r="F20753" t="s">
        <v>80951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12803</v>
      </c>
      <c r="N20753">
        <v>569</v>
      </c>
      <c r="O20753" t="s">
        <v>21</v>
      </c>
      <c r="P20753" t="s">
        <v>45</v>
      </c>
      <c r="Q20753" t="s">
        <v>149</v>
      </c>
    </row>
    <row r="20754" spans="1:17" hidden="1" x14ac:dyDescent="0.25">
      <c r="A20754" t="s">
        <v>80952</v>
      </c>
      <c r="B20754" t="s">
        <v>80953</v>
      </c>
      <c r="C20754" s="1" t="str">
        <f t="shared" si="2868"/>
        <v>21:0867</v>
      </c>
      <c r="D20754" s="1" t="str">
        <f t="shared" si="2869"/>
        <v>21:0240</v>
      </c>
      <c r="E20754" t="s">
        <v>80954</v>
      </c>
      <c r="F20754" t="s">
        <v>80955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11641</v>
      </c>
      <c r="N20754">
        <v>570</v>
      </c>
      <c r="O20754" t="s">
        <v>21</v>
      </c>
      <c r="P20754" t="s">
        <v>356</v>
      </c>
      <c r="Q20754" t="s">
        <v>149</v>
      </c>
    </row>
    <row r="20755" spans="1:17" hidden="1" x14ac:dyDescent="0.25">
      <c r="A20755" t="s">
        <v>80956</v>
      </c>
      <c r="B20755" t="s">
        <v>80957</v>
      </c>
      <c r="C20755" s="1" t="str">
        <f t="shared" si="2868"/>
        <v>21:0867</v>
      </c>
      <c r="D20755" s="1" t="str">
        <f t="shared" si="2869"/>
        <v>21:0240</v>
      </c>
      <c r="E20755" t="s">
        <v>80958</v>
      </c>
      <c r="F20755" t="s">
        <v>80959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11646</v>
      </c>
      <c r="N20755">
        <v>571</v>
      </c>
      <c r="O20755" t="s">
        <v>21</v>
      </c>
      <c r="P20755" t="s">
        <v>356</v>
      </c>
      <c r="Q20755" t="s">
        <v>93</v>
      </c>
    </row>
    <row r="20756" spans="1:17" hidden="1" x14ac:dyDescent="0.25">
      <c r="A20756" t="s">
        <v>80960</v>
      </c>
      <c r="B20756" t="s">
        <v>80961</v>
      </c>
      <c r="C20756" s="1" t="str">
        <f t="shared" si="2868"/>
        <v>21:0867</v>
      </c>
      <c r="D20756" s="1" t="str">
        <f t="shared" si="2869"/>
        <v>21:0240</v>
      </c>
      <c r="E20756" t="s">
        <v>80962</v>
      </c>
      <c r="F20756" t="s">
        <v>80963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11651</v>
      </c>
      <c r="N20756">
        <v>572</v>
      </c>
      <c r="O20756" t="s">
        <v>21</v>
      </c>
      <c r="P20756" t="s">
        <v>22</v>
      </c>
      <c r="Q20756" t="s">
        <v>103</v>
      </c>
    </row>
    <row r="20757" spans="1:17" hidden="1" x14ac:dyDescent="0.25">
      <c r="A20757" t="s">
        <v>80964</v>
      </c>
      <c r="B20757" t="s">
        <v>80965</v>
      </c>
      <c r="C20757" s="1" t="str">
        <f t="shared" si="2868"/>
        <v>21:0867</v>
      </c>
      <c r="D20757" s="1" t="str">
        <f t="shared" si="2869"/>
        <v>21:0240</v>
      </c>
      <c r="E20757" t="s">
        <v>80966</v>
      </c>
      <c r="F20757" t="s">
        <v>80967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11660</v>
      </c>
      <c r="N20757">
        <v>573</v>
      </c>
      <c r="O20757" t="s">
        <v>21</v>
      </c>
      <c r="P20757" t="s">
        <v>356</v>
      </c>
      <c r="Q20757" t="s">
        <v>46</v>
      </c>
    </row>
    <row r="20758" spans="1:17" hidden="1" x14ac:dyDescent="0.25">
      <c r="A20758" t="s">
        <v>80968</v>
      </c>
      <c r="B20758" t="s">
        <v>80969</v>
      </c>
      <c r="C20758" s="1" t="str">
        <f t="shared" si="2868"/>
        <v>21:0867</v>
      </c>
      <c r="D20758" s="1" t="str">
        <f t="shared" si="2869"/>
        <v>21:0240</v>
      </c>
      <c r="E20758" t="s">
        <v>80970</v>
      </c>
      <c r="F20758" t="s">
        <v>80971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11665</v>
      </c>
      <c r="N20758">
        <v>574</v>
      </c>
      <c r="O20758" t="s">
        <v>21</v>
      </c>
      <c r="P20758" t="s">
        <v>356</v>
      </c>
      <c r="Q20758" t="s">
        <v>46</v>
      </c>
    </row>
    <row r="20759" spans="1:17" hidden="1" x14ac:dyDescent="0.25">
      <c r="A20759" t="s">
        <v>80972</v>
      </c>
      <c r="B20759" t="s">
        <v>80973</v>
      </c>
      <c r="C20759" s="1" t="str">
        <f t="shared" si="2868"/>
        <v>21:0867</v>
      </c>
      <c r="D20759" s="1" t="str">
        <f t="shared" si="2869"/>
        <v>21:0240</v>
      </c>
      <c r="E20759" t="s">
        <v>80974</v>
      </c>
      <c r="F20759" t="s">
        <v>80975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11670</v>
      </c>
      <c r="N20759">
        <v>575</v>
      </c>
      <c r="O20759" t="s">
        <v>21</v>
      </c>
      <c r="P20759" t="s">
        <v>356</v>
      </c>
      <c r="Q20759" t="s">
        <v>198</v>
      </c>
    </row>
    <row r="20760" spans="1:17" hidden="1" x14ac:dyDescent="0.25">
      <c r="A20760" t="s">
        <v>80976</v>
      </c>
      <c r="B20760" t="s">
        <v>80977</v>
      </c>
      <c r="C20760" s="1" t="str">
        <f t="shared" si="2868"/>
        <v>21:0867</v>
      </c>
      <c r="D20760" s="1" t="str">
        <f t="shared" si="2869"/>
        <v>21:0240</v>
      </c>
      <c r="E20760" t="s">
        <v>80978</v>
      </c>
      <c r="F20760" t="s">
        <v>80979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11675</v>
      </c>
      <c r="N20760">
        <v>576</v>
      </c>
      <c r="O20760" t="s">
        <v>21</v>
      </c>
      <c r="P20760" t="s">
        <v>45</v>
      </c>
      <c r="Q20760" t="s">
        <v>103</v>
      </c>
    </row>
    <row r="20761" spans="1:17" hidden="1" x14ac:dyDescent="0.25">
      <c r="A20761" t="s">
        <v>80980</v>
      </c>
      <c r="B20761" t="s">
        <v>80981</v>
      </c>
      <c r="C20761" s="1" t="str">
        <f t="shared" ref="C20761:C20824" si="2872">HYPERLINK("http://geochem.nrcan.gc.ca/cdogs/content/bdl/bdl210867_e.htm", "21:0867")</f>
        <v>21:0867</v>
      </c>
      <c r="D20761" s="1" t="str">
        <f t="shared" ref="D20761:D20824" si="2873">HYPERLINK("http://geochem.nrcan.gc.ca/cdogs/content/svy/svy210240_e.htm", "21:0240")</f>
        <v>21:0240</v>
      </c>
      <c r="E20761" t="s">
        <v>80982</v>
      </c>
      <c r="F20761" t="s">
        <v>80983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11689</v>
      </c>
      <c r="N20761">
        <v>577</v>
      </c>
      <c r="O20761" t="s">
        <v>21</v>
      </c>
      <c r="P20761" t="s">
        <v>356</v>
      </c>
      <c r="Q20761" t="s">
        <v>198</v>
      </c>
    </row>
    <row r="20762" spans="1:17" hidden="1" x14ac:dyDescent="0.25">
      <c r="A20762" t="s">
        <v>80984</v>
      </c>
      <c r="B20762" t="s">
        <v>80985</v>
      </c>
      <c r="C20762" s="1" t="str">
        <f t="shared" si="2872"/>
        <v>21:0867</v>
      </c>
      <c r="D20762" s="1" t="str">
        <f t="shared" si="2873"/>
        <v>21:0240</v>
      </c>
      <c r="E20762" t="s">
        <v>80986</v>
      </c>
      <c r="F20762" t="s">
        <v>80987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11694</v>
      </c>
      <c r="N20762">
        <v>578</v>
      </c>
      <c r="O20762" t="s">
        <v>21</v>
      </c>
      <c r="P20762" t="s">
        <v>356</v>
      </c>
      <c r="Q20762" t="s">
        <v>71</v>
      </c>
    </row>
    <row r="20763" spans="1:17" hidden="1" x14ac:dyDescent="0.25">
      <c r="A20763" t="s">
        <v>80988</v>
      </c>
      <c r="B20763" t="s">
        <v>80989</v>
      </c>
      <c r="C20763" s="1" t="str">
        <f t="shared" si="2872"/>
        <v>21:0867</v>
      </c>
      <c r="D20763" s="1" t="str">
        <f t="shared" si="2873"/>
        <v>21:0240</v>
      </c>
      <c r="E20763" t="s">
        <v>80990</v>
      </c>
      <c r="F20763" t="s">
        <v>80991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11700</v>
      </c>
      <c r="N20763">
        <v>579</v>
      </c>
      <c r="O20763" t="s">
        <v>21</v>
      </c>
      <c r="P20763" t="s">
        <v>45</v>
      </c>
      <c r="Q20763" t="s">
        <v>215</v>
      </c>
    </row>
    <row r="20764" spans="1:17" hidden="1" x14ac:dyDescent="0.25">
      <c r="A20764" t="s">
        <v>80992</v>
      </c>
      <c r="B20764" t="s">
        <v>80993</v>
      </c>
      <c r="C20764" s="1" t="str">
        <f t="shared" si="2872"/>
        <v>21:0867</v>
      </c>
      <c r="D20764" s="1" t="str">
        <f t="shared" si="2873"/>
        <v>21:0240</v>
      </c>
      <c r="E20764" t="s">
        <v>80994</v>
      </c>
      <c r="F20764" t="s">
        <v>80995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11710</v>
      </c>
      <c r="N20764">
        <v>580</v>
      </c>
      <c r="O20764" t="s">
        <v>21</v>
      </c>
      <c r="P20764" t="s">
        <v>45</v>
      </c>
      <c r="Q20764" t="s">
        <v>88</v>
      </c>
    </row>
    <row r="20765" spans="1:17" hidden="1" x14ac:dyDescent="0.25">
      <c r="A20765" t="s">
        <v>80996</v>
      </c>
      <c r="B20765" t="s">
        <v>80997</v>
      </c>
      <c r="C20765" s="1" t="str">
        <f t="shared" si="2872"/>
        <v>21:0867</v>
      </c>
      <c r="D20765" s="1" t="str">
        <f t="shared" si="2873"/>
        <v>21:0240</v>
      </c>
      <c r="E20765" t="s">
        <v>80998</v>
      </c>
      <c r="F20765" t="s">
        <v>80999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11715</v>
      </c>
      <c r="N20765">
        <v>581</v>
      </c>
      <c r="O20765" t="s">
        <v>21</v>
      </c>
      <c r="P20765" t="s">
        <v>356</v>
      </c>
      <c r="Q20765" t="s">
        <v>88</v>
      </c>
    </row>
    <row r="20766" spans="1:17" hidden="1" x14ac:dyDescent="0.25">
      <c r="A20766" t="s">
        <v>81000</v>
      </c>
      <c r="B20766" t="s">
        <v>81001</v>
      </c>
      <c r="C20766" s="1" t="str">
        <f t="shared" si="2872"/>
        <v>21:0867</v>
      </c>
      <c r="D20766" s="1" t="str">
        <f t="shared" si="2873"/>
        <v>21:0240</v>
      </c>
      <c r="E20766" t="s">
        <v>81002</v>
      </c>
      <c r="F20766" t="s">
        <v>81003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11641</v>
      </c>
      <c r="N20766">
        <v>582</v>
      </c>
      <c r="O20766" t="s">
        <v>21</v>
      </c>
      <c r="P20766" t="s">
        <v>45</v>
      </c>
      <c r="Q20766" t="s">
        <v>93</v>
      </c>
    </row>
    <row r="20767" spans="1:17" hidden="1" x14ac:dyDescent="0.25">
      <c r="A20767" t="s">
        <v>81004</v>
      </c>
      <c r="B20767" t="s">
        <v>81005</v>
      </c>
      <c r="C20767" s="1" t="str">
        <f t="shared" si="2872"/>
        <v>21:0867</v>
      </c>
      <c r="D20767" s="1" t="str">
        <f t="shared" si="2873"/>
        <v>21:0240</v>
      </c>
      <c r="E20767" t="s">
        <v>81006</v>
      </c>
      <c r="F20767" t="s">
        <v>81007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11646</v>
      </c>
      <c r="N20767">
        <v>583</v>
      </c>
      <c r="O20767" t="s">
        <v>21</v>
      </c>
      <c r="P20767" t="s">
        <v>45</v>
      </c>
      <c r="Q20767" t="s">
        <v>52</v>
      </c>
    </row>
    <row r="20768" spans="1:17" hidden="1" x14ac:dyDescent="0.25">
      <c r="A20768" t="s">
        <v>81008</v>
      </c>
      <c r="B20768" t="s">
        <v>81009</v>
      </c>
      <c r="C20768" s="1" t="str">
        <f t="shared" si="2872"/>
        <v>21:0867</v>
      </c>
      <c r="D20768" s="1" t="str">
        <f t="shared" si="2873"/>
        <v>21:0240</v>
      </c>
      <c r="E20768" t="s">
        <v>81010</v>
      </c>
      <c r="F20768" t="s">
        <v>81011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11651</v>
      </c>
      <c r="N20768">
        <v>584</v>
      </c>
      <c r="O20768" t="s">
        <v>21</v>
      </c>
      <c r="P20768" t="s">
        <v>45</v>
      </c>
      <c r="Q20768" t="s">
        <v>93</v>
      </c>
    </row>
    <row r="20769" spans="1:17" hidden="1" x14ac:dyDescent="0.25">
      <c r="A20769" t="s">
        <v>81012</v>
      </c>
      <c r="B20769" t="s">
        <v>81013</v>
      </c>
      <c r="C20769" s="1" t="str">
        <f t="shared" si="2872"/>
        <v>21:0867</v>
      </c>
      <c r="D20769" s="1" t="str">
        <f t="shared" si="2873"/>
        <v>21:0240</v>
      </c>
      <c r="E20769" t="s">
        <v>81014</v>
      </c>
      <c r="F20769" t="s">
        <v>81015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11660</v>
      </c>
      <c r="N20769">
        <v>585</v>
      </c>
      <c r="O20769" t="s">
        <v>21</v>
      </c>
      <c r="P20769" t="s">
        <v>45</v>
      </c>
      <c r="Q20769" t="s">
        <v>93</v>
      </c>
    </row>
    <row r="20770" spans="1:17" hidden="1" x14ac:dyDescent="0.25">
      <c r="A20770" t="s">
        <v>81016</v>
      </c>
      <c r="B20770" t="s">
        <v>81017</v>
      </c>
      <c r="C20770" s="1" t="str">
        <f t="shared" si="2872"/>
        <v>21:0867</v>
      </c>
      <c r="D20770" s="1" t="str">
        <f t="shared" si="2873"/>
        <v>21:0240</v>
      </c>
      <c r="E20770" t="s">
        <v>81018</v>
      </c>
      <c r="F20770" t="s">
        <v>81019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11665</v>
      </c>
      <c r="N20770">
        <v>586</v>
      </c>
      <c r="O20770" t="s">
        <v>21</v>
      </c>
      <c r="P20770" t="s">
        <v>2943</v>
      </c>
      <c r="Q20770" t="s">
        <v>189</v>
      </c>
    </row>
    <row r="20771" spans="1:17" hidden="1" x14ac:dyDescent="0.25">
      <c r="A20771" t="s">
        <v>81020</v>
      </c>
      <c r="B20771" t="s">
        <v>81021</v>
      </c>
      <c r="C20771" s="1" t="str">
        <f t="shared" si="2872"/>
        <v>21:0867</v>
      </c>
      <c r="D20771" s="1" t="str">
        <f t="shared" si="2873"/>
        <v>21:0240</v>
      </c>
      <c r="E20771" t="s">
        <v>81022</v>
      </c>
      <c r="F20771" t="s">
        <v>81023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11670</v>
      </c>
      <c r="N20771">
        <v>587</v>
      </c>
      <c r="O20771" t="s">
        <v>21</v>
      </c>
      <c r="P20771" t="s">
        <v>22</v>
      </c>
      <c r="Q20771" t="s">
        <v>23</v>
      </c>
    </row>
    <row r="20772" spans="1:17" hidden="1" x14ac:dyDescent="0.25">
      <c r="A20772" t="s">
        <v>81024</v>
      </c>
      <c r="B20772" t="s">
        <v>81025</v>
      </c>
      <c r="C20772" s="1" t="str">
        <f t="shared" si="2872"/>
        <v>21:0867</v>
      </c>
      <c r="D20772" s="1" t="str">
        <f t="shared" si="2873"/>
        <v>21:0240</v>
      </c>
      <c r="E20772" t="s">
        <v>81026</v>
      </c>
      <c r="F20772" t="s">
        <v>81027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11675</v>
      </c>
      <c r="N20772">
        <v>588</v>
      </c>
      <c r="O20772" t="s">
        <v>21</v>
      </c>
      <c r="P20772" t="s">
        <v>356</v>
      </c>
      <c r="Q20772" t="s">
        <v>215</v>
      </c>
    </row>
    <row r="20773" spans="1:17" hidden="1" x14ac:dyDescent="0.25">
      <c r="A20773" t="s">
        <v>81028</v>
      </c>
      <c r="B20773" t="s">
        <v>81029</v>
      </c>
      <c r="C20773" s="1" t="str">
        <f t="shared" si="2872"/>
        <v>21:0867</v>
      </c>
      <c r="D20773" s="1" t="str">
        <f t="shared" si="2873"/>
        <v>21:0240</v>
      </c>
      <c r="E20773" t="s">
        <v>81030</v>
      </c>
      <c r="F20773" t="s">
        <v>81031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11689</v>
      </c>
      <c r="N20773">
        <v>589</v>
      </c>
      <c r="O20773" t="s">
        <v>21</v>
      </c>
      <c r="P20773" t="s">
        <v>356</v>
      </c>
      <c r="Q20773" t="s">
        <v>3836</v>
      </c>
    </row>
    <row r="20774" spans="1:17" hidden="1" x14ac:dyDescent="0.25">
      <c r="A20774" t="s">
        <v>81032</v>
      </c>
      <c r="B20774" t="s">
        <v>81033</v>
      </c>
      <c r="C20774" s="1" t="str">
        <f t="shared" si="2872"/>
        <v>21:0867</v>
      </c>
      <c r="D20774" s="1" t="str">
        <f t="shared" si="2873"/>
        <v>21:0240</v>
      </c>
      <c r="E20774" t="s">
        <v>81034</v>
      </c>
      <c r="F20774" t="s">
        <v>81035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11694</v>
      </c>
      <c r="N20774">
        <v>590</v>
      </c>
      <c r="O20774" t="s">
        <v>21</v>
      </c>
      <c r="P20774" t="s">
        <v>356</v>
      </c>
      <c r="Q20774" t="s">
        <v>71</v>
      </c>
    </row>
    <row r="20775" spans="1:17" hidden="1" x14ac:dyDescent="0.25">
      <c r="A20775" t="s">
        <v>81036</v>
      </c>
      <c r="B20775" t="s">
        <v>81037</v>
      </c>
      <c r="C20775" s="1" t="str">
        <f t="shared" si="2872"/>
        <v>21:0867</v>
      </c>
      <c r="D20775" s="1" t="str">
        <f t="shared" si="2873"/>
        <v>21:0240</v>
      </c>
      <c r="E20775" t="s">
        <v>81038</v>
      </c>
      <c r="F20775" t="s">
        <v>81039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11700</v>
      </c>
      <c r="N20775">
        <v>591</v>
      </c>
      <c r="O20775" t="s">
        <v>21</v>
      </c>
      <c r="P20775" t="s">
        <v>356</v>
      </c>
      <c r="Q20775" t="s">
        <v>103</v>
      </c>
    </row>
    <row r="20776" spans="1:17" hidden="1" x14ac:dyDescent="0.25">
      <c r="A20776" t="s">
        <v>81040</v>
      </c>
      <c r="B20776" t="s">
        <v>81041</v>
      </c>
      <c r="C20776" s="1" t="str">
        <f t="shared" si="2872"/>
        <v>21:0867</v>
      </c>
      <c r="D20776" s="1" t="str">
        <f t="shared" si="2873"/>
        <v>21:0240</v>
      </c>
      <c r="E20776" t="s">
        <v>81042</v>
      </c>
      <c r="F20776" t="s">
        <v>81043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11710</v>
      </c>
      <c r="N20776">
        <v>592</v>
      </c>
      <c r="O20776" t="s">
        <v>21</v>
      </c>
      <c r="P20776" t="s">
        <v>356</v>
      </c>
      <c r="Q20776" t="s">
        <v>215</v>
      </c>
    </row>
    <row r="20777" spans="1:17" hidden="1" x14ac:dyDescent="0.25">
      <c r="A20777" t="s">
        <v>81044</v>
      </c>
      <c r="B20777" t="s">
        <v>81045</v>
      </c>
      <c r="C20777" s="1" t="str">
        <f t="shared" si="2872"/>
        <v>21:0867</v>
      </c>
      <c r="D20777" s="1" t="str">
        <f t="shared" si="2873"/>
        <v>21:0240</v>
      </c>
      <c r="E20777" t="s">
        <v>81046</v>
      </c>
      <c r="F20777" t="s">
        <v>81047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11715</v>
      </c>
      <c r="N20777">
        <v>593</v>
      </c>
      <c r="O20777" t="s">
        <v>21</v>
      </c>
      <c r="P20777" t="s">
        <v>45</v>
      </c>
      <c r="Q20777" t="s">
        <v>215</v>
      </c>
    </row>
    <row r="20778" spans="1:17" hidden="1" x14ac:dyDescent="0.25">
      <c r="A20778" t="s">
        <v>81048</v>
      </c>
      <c r="B20778" t="s">
        <v>81049</v>
      </c>
      <c r="C20778" s="1" t="str">
        <f t="shared" si="2872"/>
        <v>21:0867</v>
      </c>
      <c r="D20778" s="1" t="str">
        <f t="shared" si="2873"/>
        <v>21:0240</v>
      </c>
      <c r="E20778" t="s">
        <v>81050</v>
      </c>
      <c r="F20778" t="s">
        <v>81051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11680</v>
      </c>
      <c r="N20778">
        <v>594</v>
      </c>
      <c r="O20778" t="s">
        <v>21</v>
      </c>
      <c r="P20778" t="s">
        <v>45</v>
      </c>
      <c r="Q20778" t="s">
        <v>149</v>
      </c>
    </row>
    <row r="20779" spans="1:17" hidden="1" x14ac:dyDescent="0.25">
      <c r="A20779" t="s">
        <v>81052</v>
      </c>
      <c r="B20779" t="s">
        <v>81053</v>
      </c>
      <c r="C20779" s="1" t="str">
        <f t="shared" si="2872"/>
        <v>21:0867</v>
      </c>
      <c r="D20779" s="1" t="str">
        <f t="shared" si="2873"/>
        <v>21:0240</v>
      </c>
      <c r="E20779" t="s">
        <v>81050</v>
      </c>
      <c r="F20779" t="s">
        <v>81054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11684</v>
      </c>
      <c r="N20779">
        <v>595</v>
      </c>
      <c r="O20779" t="s">
        <v>21</v>
      </c>
      <c r="P20779" t="s">
        <v>45</v>
      </c>
      <c r="Q20779" t="s">
        <v>149</v>
      </c>
    </row>
    <row r="20780" spans="1:17" hidden="1" x14ac:dyDescent="0.25">
      <c r="A20780" t="s">
        <v>81055</v>
      </c>
      <c r="B20780" t="s">
        <v>81056</v>
      </c>
      <c r="C20780" s="1" t="str">
        <f t="shared" si="2872"/>
        <v>21:0867</v>
      </c>
      <c r="D20780" s="1" t="str">
        <f t="shared" si="2873"/>
        <v>21:0240</v>
      </c>
      <c r="E20780" t="s">
        <v>81057</v>
      </c>
      <c r="F20780" t="s">
        <v>81058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11720</v>
      </c>
      <c r="N20780">
        <v>596</v>
      </c>
      <c r="O20780" t="s">
        <v>21</v>
      </c>
      <c r="P20780" t="s">
        <v>356</v>
      </c>
      <c r="Q20780" t="s">
        <v>103</v>
      </c>
    </row>
    <row r="20781" spans="1:17" hidden="1" x14ac:dyDescent="0.25">
      <c r="A20781" t="s">
        <v>81059</v>
      </c>
      <c r="B20781" t="s">
        <v>81060</v>
      </c>
      <c r="C20781" s="1" t="str">
        <f t="shared" si="2872"/>
        <v>21:0867</v>
      </c>
      <c r="D20781" s="1" t="str">
        <f t="shared" si="2873"/>
        <v>21:0240</v>
      </c>
      <c r="E20781" t="s">
        <v>81061</v>
      </c>
      <c r="F20781" t="s">
        <v>81062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11725</v>
      </c>
      <c r="N20781">
        <v>597</v>
      </c>
      <c r="O20781" t="s">
        <v>21</v>
      </c>
      <c r="P20781" t="s">
        <v>45</v>
      </c>
      <c r="Q20781" t="s">
        <v>23</v>
      </c>
    </row>
    <row r="20782" spans="1:17" hidden="1" x14ac:dyDescent="0.25">
      <c r="A20782" t="s">
        <v>81063</v>
      </c>
      <c r="B20782" t="s">
        <v>81064</v>
      </c>
      <c r="C20782" s="1" t="str">
        <f t="shared" si="2872"/>
        <v>21:0867</v>
      </c>
      <c r="D20782" s="1" t="str">
        <f t="shared" si="2873"/>
        <v>21:0240</v>
      </c>
      <c r="E20782" t="s">
        <v>81065</v>
      </c>
      <c r="F20782" t="s">
        <v>81066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11730</v>
      </c>
      <c r="N20782">
        <v>598</v>
      </c>
      <c r="O20782" t="s">
        <v>113</v>
      </c>
      <c r="P20782" t="s">
        <v>45</v>
      </c>
      <c r="Q20782" t="s">
        <v>365</v>
      </c>
    </row>
    <row r="20783" spans="1:17" hidden="1" x14ac:dyDescent="0.25">
      <c r="A20783" t="s">
        <v>81067</v>
      </c>
      <c r="B20783" t="s">
        <v>81068</v>
      </c>
      <c r="C20783" s="1" t="str">
        <f t="shared" si="2872"/>
        <v>21:0867</v>
      </c>
      <c r="D20783" s="1" t="str">
        <f t="shared" si="2873"/>
        <v>21:0240</v>
      </c>
      <c r="E20783" t="s">
        <v>81069</v>
      </c>
      <c r="F20783" t="s">
        <v>81070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12803</v>
      </c>
      <c r="N20783">
        <v>599</v>
      </c>
      <c r="O20783" t="s">
        <v>21</v>
      </c>
      <c r="P20783" t="s">
        <v>45</v>
      </c>
      <c r="Q20783" t="s">
        <v>23</v>
      </c>
    </row>
    <row r="20784" spans="1:17" hidden="1" x14ac:dyDescent="0.25">
      <c r="A20784" t="s">
        <v>81071</v>
      </c>
      <c r="B20784" t="s">
        <v>81072</v>
      </c>
      <c r="C20784" s="1" t="str">
        <f t="shared" si="2872"/>
        <v>21:0867</v>
      </c>
      <c r="D20784" s="1" t="str">
        <f t="shared" si="2873"/>
        <v>21:0240</v>
      </c>
      <c r="E20784" t="s">
        <v>81073</v>
      </c>
      <c r="F20784" t="s">
        <v>81074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11641</v>
      </c>
      <c r="N20784">
        <v>600</v>
      </c>
      <c r="O20784" t="s">
        <v>21</v>
      </c>
      <c r="P20784" t="s">
        <v>45</v>
      </c>
      <c r="Q20784" t="s">
        <v>392</v>
      </c>
    </row>
    <row r="20785" spans="1:17" hidden="1" x14ac:dyDescent="0.25">
      <c r="A20785" t="s">
        <v>81075</v>
      </c>
      <c r="B20785" t="s">
        <v>81076</v>
      </c>
      <c r="C20785" s="1" t="str">
        <f t="shared" si="2872"/>
        <v>21:0867</v>
      </c>
      <c r="D20785" s="1" t="str">
        <f t="shared" si="2873"/>
        <v>21:0240</v>
      </c>
      <c r="E20785" t="s">
        <v>81077</v>
      </c>
      <c r="F20785" t="s">
        <v>81078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11646</v>
      </c>
      <c r="N20785">
        <v>601</v>
      </c>
      <c r="O20785" t="s">
        <v>21</v>
      </c>
      <c r="P20785" t="s">
        <v>45</v>
      </c>
      <c r="Q20785" t="s">
        <v>392</v>
      </c>
    </row>
    <row r="20786" spans="1:17" hidden="1" x14ac:dyDescent="0.25">
      <c r="A20786" t="s">
        <v>81079</v>
      </c>
      <c r="B20786" t="s">
        <v>81080</v>
      </c>
      <c r="C20786" s="1" t="str">
        <f t="shared" si="2872"/>
        <v>21:0867</v>
      </c>
      <c r="D20786" s="1" t="str">
        <f t="shared" si="2873"/>
        <v>21:0240</v>
      </c>
      <c r="E20786" t="s">
        <v>81081</v>
      </c>
      <c r="F20786" t="s">
        <v>81082</v>
      </c>
      <c r="H20786">
        <v>46.269817000000003</v>
      </c>
      <c r="I20786">
        <v>-66.732917299999997</v>
      </c>
      <c r="J20786" s="1" t="str">
        <f t="shared" ref="J20786:J20849" si="2874">HYPERLINK("http://geochem.nrcan.gc.ca/cdogs/content/kwd/kwd020018_e.htm",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11651</v>
      </c>
      <c r="N20786">
        <v>602</v>
      </c>
      <c r="O20786" t="s">
        <v>551</v>
      </c>
      <c r="P20786" t="s">
        <v>45</v>
      </c>
      <c r="Q20786" t="s">
        <v>522</v>
      </c>
    </row>
    <row r="20787" spans="1:17" hidden="1" x14ac:dyDescent="0.25">
      <c r="A20787" t="s">
        <v>81083</v>
      </c>
      <c r="B20787" t="s">
        <v>81084</v>
      </c>
      <c r="C20787" s="1" t="str">
        <f t="shared" si="2872"/>
        <v>21:0867</v>
      </c>
      <c r="D20787" s="1" t="str">
        <f t="shared" si="2873"/>
        <v>21:0240</v>
      </c>
      <c r="E20787" t="s">
        <v>81085</v>
      </c>
      <c r="F20787" t="s">
        <v>81086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11660</v>
      </c>
      <c r="N20787">
        <v>603</v>
      </c>
      <c r="O20787" t="s">
        <v>7174</v>
      </c>
      <c r="P20787" t="s">
        <v>356</v>
      </c>
      <c r="Q20787" t="s">
        <v>189</v>
      </c>
    </row>
    <row r="20788" spans="1:17" hidden="1" x14ac:dyDescent="0.25">
      <c r="A20788" t="s">
        <v>81087</v>
      </c>
      <c r="B20788" t="s">
        <v>81088</v>
      </c>
      <c r="C20788" s="1" t="str">
        <f t="shared" si="2872"/>
        <v>21:0867</v>
      </c>
      <c r="D20788" s="1" t="str">
        <f t="shared" si="2873"/>
        <v>21:0240</v>
      </c>
      <c r="E20788" t="s">
        <v>81089</v>
      </c>
      <c r="F20788" t="s">
        <v>81090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11680</v>
      </c>
      <c r="N20788">
        <v>604</v>
      </c>
      <c r="O20788" t="s">
        <v>1597</v>
      </c>
      <c r="P20788" t="s">
        <v>356</v>
      </c>
      <c r="Q20788" t="s">
        <v>198</v>
      </c>
    </row>
    <row r="20789" spans="1:17" hidden="1" x14ac:dyDescent="0.25">
      <c r="A20789" t="s">
        <v>81091</v>
      </c>
      <c r="B20789" t="s">
        <v>81092</v>
      </c>
      <c r="C20789" s="1" t="str">
        <f t="shared" si="2872"/>
        <v>21:0867</v>
      </c>
      <c r="D20789" s="1" t="str">
        <f t="shared" si="2873"/>
        <v>21:0240</v>
      </c>
      <c r="E20789" t="s">
        <v>81089</v>
      </c>
      <c r="F20789" t="s">
        <v>81093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11684</v>
      </c>
      <c r="N20789">
        <v>605</v>
      </c>
      <c r="O20789" t="s">
        <v>1597</v>
      </c>
      <c r="P20789" t="s">
        <v>356</v>
      </c>
      <c r="Q20789" t="s">
        <v>103</v>
      </c>
    </row>
    <row r="20790" spans="1:17" hidden="1" x14ac:dyDescent="0.25">
      <c r="A20790" t="s">
        <v>81094</v>
      </c>
      <c r="B20790" t="s">
        <v>81095</v>
      </c>
      <c r="C20790" s="1" t="str">
        <f t="shared" si="2872"/>
        <v>21:0867</v>
      </c>
      <c r="D20790" s="1" t="str">
        <f t="shared" si="2873"/>
        <v>21:0240</v>
      </c>
      <c r="E20790" t="s">
        <v>81096</v>
      </c>
      <c r="F20790" t="s">
        <v>81097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11665</v>
      </c>
      <c r="N20790">
        <v>606</v>
      </c>
      <c r="O20790" t="s">
        <v>21</v>
      </c>
      <c r="P20790" t="s">
        <v>356</v>
      </c>
      <c r="Q20790" t="s">
        <v>93</v>
      </c>
    </row>
    <row r="20791" spans="1:17" hidden="1" x14ac:dyDescent="0.25">
      <c r="A20791" t="s">
        <v>81098</v>
      </c>
      <c r="B20791" t="s">
        <v>81099</v>
      </c>
      <c r="C20791" s="1" t="str">
        <f t="shared" si="2872"/>
        <v>21:0867</v>
      </c>
      <c r="D20791" s="1" t="str">
        <f t="shared" si="2873"/>
        <v>21:0240</v>
      </c>
      <c r="E20791" t="s">
        <v>81100</v>
      </c>
      <c r="F20791" t="s">
        <v>81101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11670</v>
      </c>
      <c r="N20791">
        <v>607</v>
      </c>
      <c r="O20791" t="s">
        <v>21</v>
      </c>
      <c r="P20791" t="s">
        <v>356</v>
      </c>
      <c r="Q20791" t="s">
        <v>103</v>
      </c>
    </row>
    <row r="20792" spans="1:17" hidden="1" x14ac:dyDescent="0.25">
      <c r="A20792" t="s">
        <v>81102</v>
      </c>
      <c r="B20792" t="s">
        <v>81103</v>
      </c>
      <c r="C20792" s="1" t="str">
        <f t="shared" si="2872"/>
        <v>21:0867</v>
      </c>
      <c r="D20792" s="1" t="str">
        <f t="shared" si="2873"/>
        <v>21:0240</v>
      </c>
      <c r="E20792" t="s">
        <v>81104</v>
      </c>
      <c r="F20792" t="s">
        <v>81105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11675</v>
      </c>
      <c r="N20792">
        <v>608</v>
      </c>
      <c r="O20792" t="s">
        <v>21</v>
      </c>
      <c r="P20792" t="s">
        <v>356</v>
      </c>
      <c r="Q20792" t="s">
        <v>71</v>
      </c>
    </row>
    <row r="20793" spans="1:17" hidden="1" x14ac:dyDescent="0.25">
      <c r="A20793" t="s">
        <v>81106</v>
      </c>
      <c r="B20793" t="s">
        <v>81107</v>
      </c>
      <c r="C20793" s="1" t="str">
        <f t="shared" si="2872"/>
        <v>21:0867</v>
      </c>
      <c r="D20793" s="1" t="str">
        <f t="shared" si="2873"/>
        <v>21:0240</v>
      </c>
      <c r="E20793" t="s">
        <v>81108</v>
      </c>
      <c r="F20793" t="s">
        <v>81109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HYPERLINK("http://geochem.nrcan.gc.ca/cdogs/content/kwd/kwd080007_e.htm", "Untreated Water")</f>
        <v>Untreated Water</v>
      </c>
      <c r="L20793">
        <v>36</v>
      </c>
      <c r="M20793" t="s">
        <v>11689</v>
      </c>
      <c r="N20793">
        <v>609</v>
      </c>
      <c r="O20793" t="s">
        <v>21</v>
      </c>
      <c r="P20793" t="s">
        <v>356</v>
      </c>
      <c r="Q20793" t="s">
        <v>93</v>
      </c>
    </row>
    <row r="20794" spans="1:17" hidden="1" x14ac:dyDescent="0.25">
      <c r="A20794" t="s">
        <v>81110</v>
      </c>
      <c r="B20794" t="s">
        <v>81111</v>
      </c>
      <c r="C20794" s="1" t="str">
        <f t="shared" si="2872"/>
        <v>21:0867</v>
      </c>
      <c r="D20794" s="1" t="str">
        <f t="shared" si="2873"/>
        <v>21:0240</v>
      </c>
      <c r="E20794" t="s">
        <v>81112</v>
      </c>
      <c r="F20794" t="s">
        <v>81113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11694</v>
      </c>
      <c r="N20794">
        <v>610</v>
      </c>
      <c r="O20794" t="s">
        <v>21</v>
      </c>
      <c r="P20794" t="s">
        <v>356</v>
      </c>
      <c r="Q20794" t="s">
        <v>71</v>
      </c>
    </row>
    <row r="20795" spans="1:17" hidden="1" x14ac:dyDescent="0.25">
      <c r="A20795" t="s">
        <v>81114</v>
      </c>
      <c r="B20795" t="s">
        <v>81115</v>
      </c>
      <c r="C20795" s="1" t="str">
        <f t="shared" si="2872"/>
        <v>21:0867</v>
      </c>
      <c r="D20795" s="1" t="str">
        <f t="shared" si="2873"/>
        <v>21:0240</v>
      </c>
      <c r="E20795" t="s">
        <v>81116</v>
      </c>
      <c r="F20795" t="s">
        <v>81117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11700</v>
      </c>
      <c r="N20795">
        <v>611</v>
      </c>
      <c r="O20795" t="s">
        <v>21</v>
      </c>
      <c r="P20795" t="s">
        <v>356</v>
      </c>
      <c r="Q20795" t="s">
        <v>143</v>
      </c>
    </row>
    <row r="20796" spans="1:17" hidden="1" x14ac:dyDescent="0.25">
      <c r="A20796" t="s">
        <v>81118</v>
      </c>
      <c r="B20796" t="s">
        <v>81119</v>
      </c>
      <c r="C20796" s="1" t="str">
        <f t="shared" si="2872"/>
        <v>21:0867</v>
      </c>
      <c r="D20796" s="1" t="str">
        <f t="shared" si="2873"/>
        <v>21:0240</v>
      </c>
      <c r="E20796" t="s">
        <v>81120</v>
      </c>
      <c r="F20796" t="s">
        <v>81121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11710</v>
      </c>
      <c r="N20796">
        <v>612</v>
      </c>
      <c r="O20796" t="s">
        <v>108</v>
      </c>
      <c r="P20796" t="s">
        <v>108</v>
      </c>
      <c r="Q20796" t="s">
        <v>108</v>
      </c>
    </row>
    <row r="20797" spans="1:17" hidden="1" x14ac:dyDescent="0.25">
      <c r="A20797" t="s">
        <v>81122</v>
      </c>
      <c r="B20797" t="s">
        <v>81123</v>
      </c>
      <c r="C20797" s="1" t="str">
        <f t="shared" si="2872"/>
        <v>21:0867</v>
      </c>
      <c r="D20797" s="1" t="str">
        <f t="shared" si="2873"/>
        <v>21:0240</v>
      </c>
      <c r="E20797" t="s">
        <v>81124</v>
      </c>
      <c r="F20797" t="s">
        <v>81125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11715</v>
      </c>
      <c r="N20797">
        <v>613</v>
      </c>
      <c r="O20797" t="s">
        <v>21</v>
      </c>
      <c r="P20797" t="s">
        <v>356</v>
      </c>
      <c r="Q20797" t="s">
        <v>143</v>
      </c>
    </row>
    <row r="20798" spans="1:17" hidden="1" x14ac:dyDescent="0.25">
      <c r="A20798" t="s">
        <v>81126</v>
      </c>
      <c r="B20798" t="s">
        <v>81127</v>
      </c>
      <c r="C20798" s="1" t="str">
        <f t="shared" si="2872"/>
        <v>21:0867</v>
      </c>
      <c r="D20798" s="1" t="str">
        <f t="shared" si="2873"/>
        <v>21:0240</v>
      </c>
      <c r="E20798" t="s">
        <v>81128</v>
      </c>
      <c r="F20798" t="s">
        <v>81129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11720</v>
      </c>
      <c r="N20798">
        <v>614</v>
      </c>
      <c r="O20798" t="s">
        <v>21</v>
      </c>
      <c r="P20798" t="s">
        <v>356</v>
      </c>
      <c r="Q20798" t="s">
        <v>71</v>
      </c>
    </row>
    <row r="20799" spans="1:17" hidden="1" x14ac:dyDescent="0.25">
      <c r="A20799" t="s">
        <v>81130</v>
      </c>
      <c r="B20799" t="s">
        <v>81131</v>
      </c>
      <c r="C20799" s="1" t="str">
        <f t="shared" si="2872"/>
        <v>21:0867</v>
      </c>
      <c r="D20799" s="1" t="str">
        <f t="shared" si="2873"/>
        <v>21:0240</v>
      </c>
      <c r="E20799" t="s">
        <v>81132</v>
      </c>
      <c r="F20799" t="s">
        <v>81133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11725</v>
      </c>
      <c r="N20799">
        <v>615</v>
      </c>
      <c r="O20799" t="s">
        <v>21</v>
      </c>
      <c r="P20799" t="s">
        <v>22</v>
      </c>
      <c r="Q20799" t="s">
        <v>149</v>
      </c>
    </row>
    <row r="20800" spans="1:17" hidden="1" x14ac:dyDescent="0.25">
      <c r="A20800" t="s">
        <v>81134</v>
      </c>
      <c r="B20800" t="s">
        <v>81135</v>
      </c>
      <c r="C20800" s="1" t="str">
        <f t="shared" si="2872"/>
        <v>21:0867</v>
      </c>
      <c r="D20800" s="1" t="str">
        <f t="shared" si="2873"/>
        <v>21:0240</v>
      </c>
      <c r="E20800" t="s">
        <v>81136</v>
      </c>
      <c r="F20800" t="s">
        <v>81137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11730</v>
      </c>
      <c r="N20800">
        <v>616</v>
      </c>
      <c r="O20800" t="s">
        <v>21</v>
      </c>
      <c r="P20800" t="s">
        <v>356</v>
      </c>
      <c r="Q20800" t="s">
        <v>149</v>
      </c>
    </row>
    <row r="20801" spans="1:17" hidden="1" x14ac:dyDescent="0.25">
      <c r="A20801" t="s">
        <v>81138</v>
      </c>
      <c r="B20801" t="s">
        <v>81139</v>
      </c>
      <c r="C20801" s="1" t="str">
        <f t="shared" si="2872"/>
        <v>21:0867</v>
      </c>
      <c r="D20801" s="1" t="str">
        <f t="shared" si="2873"/>
        <v>21:0240</v>
      </c>
      <c r="E20801" t="s">
        <v>81140</v>
      </c>
      <c r="F20801" t="s">
        <v>81141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12803</v>
      </c>
      <c r="N20801">
        <v>617</v>
      </c>
      <c r="O20801" t="s">
        <v>21</v>
      </c>
      <c r="P20801" t="s">
        <v>356</v>
      </c>
      <c r="Q20801" t="s">
        <v>93</v>
      </c>
    </row>
    <row r="20802" spans="1:17" hidden="1" x14ac:dyDescent="0.25">
      <c r="A20802" t="s">
        <v>81142</v>
      </c>
      <c r="B20802" t="s">
        <v>81143</v>
      </c>
      <c r="C20802" s="1" t="str">
        <f t="shared" si="2872"/>
        <v>21:0867</v>
      </c>
      <c r="D20802" s="1" t="str">
        <f t="shared" si="2873"/>
        <v>21:0240</v>
      </c>
      <c r="E20802" t="s">
        <v>81144</v>
      </c>
      <c r="F20802" t="s">
        <v>81145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11641</v>
      </c>
      <c r="N20802">
        <v>618</v>
      </c>
      <c r="O20802" t="s">
        <v>21</v>
      </c>
      <c r="P20802" t="s">
        <v>356</v>
      </c>
      <c r="Q20802" t="s">
        <v>103</v>
      </c>
    </row>
    <row r="20803" spans="1:17" hidden="1" x14ac:dyDescent="0.25">
      <c r="A20803" t="s">
        <v>81146</v>
      </c>
      <c r="B20803" t="s">
        <v>81147</v>
      </c>
      <c r="C20803" s="1" t="str">
        <f t="shared" si="2872"/>
        <v>21:0867</v>
      </c>
      <c r="D20803" s="1" t="str">
        <f t="shared" si="2873"/>
        <v>21:0240</v>
      </c>
      <c r="E20803" t="s">
        <v>81148</v>
      </c>
      <c r="F20803" t="s">
        <v>81149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11646</v>
      </c>
      <c r="N20803">
        <v>619</v>
      </c>
      <c r="O20803" t="s">
        <v>21</v>
      </c>
      <c r="P20803" t="s">
        <v>356</v>
      </c>
      <c r="Q20803" t="s">
        <v>71</v>
      </c>
    </row>
    <row r="20804" spans="1:17" hidden="1" x14ac:dyDescent="0.25">
      <c r="A20804" t="s">
        <v>81150</v>
      </c>
      <c r="B20804" t="s">
        <v>81151</v>
      </c>
      <c r="C20804" s="1" t="str">
        <f t="shared" si="2872"/>
        <v>21:0867</v>
      </c>
      <c r="D20804" s="1" t="str">
        <f t="shared" si="2873"/>
        <v>21:0240</v>
      </c>
      <c r="E20804" t="s">
        <v>81152</v>
      </c>
      <c r="F20804" t="s">
        <v>81153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11680</v>
      </c>
      <c r="N20804">
        <v>620</v>
      </c>
      <c r="O20804" t="s">
        <v>21</v>
      </c>
      <c r="P20804" t="s">
        <v>356</v>
      </c>
      <c r="Q20804" t="s">
        <v>103</v>
      </c>
    </row>
    <row r="20805" spans="1:17" hidden="1" x14ac:dyDescent="0.25">
      <c r="A20805" t="s">
        <v>81154</v>
      </c>
      <c r="B20805" t="s">
        <v>81155</v>
      </c>
      <c r="C20805" s="1" t="str">
        <f t="shared" si="2872"/>
        <v>21:0867</v>
      </c>
      <c r="D20805" s="1" t="str">
        <f t="shared" si="2873"/>
        <v>21:0240</v>
      </c>
      <c r="E20805" t="s">
        <v>81152</v>
      </c>
      <c r="F20805" t="s">
        <v>81156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11684</v>
      </c>
      <c r="N20805">
        <v>621</v>
      </c>
      <c r="O20805" t="s">
        <v>21</v>
      </c>
      <c r="P20805" t="s">
        <v>356</v>
      </c>
      <c r="Q20805" t="s">
        <v>198</v>
      </c>
    </row>
    <row r="20806" spans="1:17" hidden="1" x14ac:dyDescent="0.25">
      <c r="A20806" t="s">
        <v>81157</v>
      </c>
      <c r="B20806" t="s">
        <v>81158</v>
      </c>
      <c r="C20806" s="1" t="str">
        <f t="shared" si="2872"/>
        <v>21:0867</v>
      </c>
      <c r="D20806" s="1" t="str">
        <f t="shared" si="2873"/>
        <v>21:0240</v>
      </c>
      <c r="E20806" t="s">
        <v>81159</v>
      </c>
      <c r="F20806" t="s">
        <v>81160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11651</v>
      </c>
      <c r="N20806">
        <v>622</v>
      </c>
      <c r="O20806" t="s">
        <v>2120</v>
      </c>
      <c r="P20806" t="s">
        <v>45</v>
      </c>
      <c r="Q20806" t="s">
        <v>392</v>
      </c>
    </row>
    <row r="20807" spans="1:17" hidden="1" x14ac:dyDescent="0.25">
      <c r="A20807" t="s">
        <v>81161</v>
      </c>
      <c r="B20807" t="s">
        <v>81162</v>
      </c>
      <c r="C20807" s="1" t="str">
        <f t="shared" si="2872"/>
        <v>21:0867</v>
      </c>
      <c r="D20807" s="1" t="str">
        <f t="shared" si="2873"/>
        <v>21:0240</v>
      </c>
      <c r="E20807" t="s">
        <v>81163</v>
      </c>
      <c r="F20807" t="s">
        <v>81164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11660</v>
      </c>
      <c r="N20807">
        <v>623</v>
      </c>
      <c r="O20807" t="s">
        <v>101</v>
      </c>
      <c r="P20807" t="s">
        <v>45</v>
      </c>
      <c r="Q20807" t="s">
        <v>522</v>
      </c>
    </row>
    <row r="20808" spans="1:17" hidden="1" x14ac:dyDescent="0.25">
      <c r="A20808" t="s">
        <v>81165</v>
      </c>
      <c r="B20808" t="s">
        <v>81166</v>
      </c>
      <c r="C20808" s="1" t="str">
        <f t="shared" si="2872"/>
        <v>21:0867</v>
      </c>
      <c r="D20808" s="1" t="str">
        <f t="shared" si="2873"/>
        <v>21:0240</v>
      </c>
      <c r="E20808" t="s">
        <v>81167</v>
      </c>
      <c r="F20808" t="s">
        <v>81168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11665</v>
      </c>
      <c r="N20808">
        <v>624</v>
      </c>
      <c r="O20808" t="s">
        <v>21</v>
      </c>
      <c r="P20808" t="s">
        <v>356</v>
      </c>
      <c r="Q20808" t="s">
        <v>103</v>
      </c>
    </row>
    <row r="20809" spans="1:17" hidden="1" x14ac:dyDescent="0.25">
      <c r="A20809" t="s">
        <v>81169</v>
      </c>
      <c r="B20809" t="s">
        <v>81170</v>
      </c>
      <c r="C20809" s="1" t="str">
        <f t="shared" si="2872"/>
        <v>21:0867</v>
      </c>
      <c r="D20809" s="1" t="str">
        <f t="shared" si="2873"/>
        <v>21:0240</v>
      </c>
      <c r="E20809" t="s">
        <v>81171</v>
      </c>
      <c r="F20809" t="s">
        <v>81172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11670</v>
      </c>
      <c r="N20809">
        <v>625</v>
      </c>
      <c r="O20809" t="s">
        <v>21</v>
      </c>
      <c r="P20809" t="s">
        <v>45</v>
      </c>
      <c r="Q20809" t="s">
        <v>93</v>
      </c>
    </row>
    <row r="20810" spans="1:17" hidden="1" x14ac:dyDescent="0.25">
      <c r="A20810" t="s">
        <v>81173</v>
      </c>
      <c r="B20810" t="s">
        <v>81174</v>
      </c>
      <c r="C20810" s="1" t="str">
        <f t="shared" si="2872"/>
        <v>21:0867</v>
      </c>
      <c r="D20810" s="1" t="str">
        <f t="shared" si="2873"/>
        <v>21:0240</v>
      </c>
      <c r="E20810" t="s">
        <v>81175</v>
      </c>
      <c r="F20810" t="s">
        <v>81176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11675</v>
      </c>
      <c r="N20810">
        <v>626</v>
      </c>
      <c r="O20810" t="s">
        <v>21</v>
      </c>
      <c r="P20810" t="s">
        <v>45</v>
      </c>
      <c r="Q20810" t="s">
        <v>93</v>
      </c>
    </row>
    <row r="20811" spans="1:17" hidden="1" x14ac:dyDescent="0.25">
      <c r="A20811" t="s">
        <v>81177</v>
      </c>
      <c r="B20811" t="s">
        <v>81178</v>
      </c>
      <c r="C20811" s="1" t="str">
        <f t="shared" si="2872"/>
        <v>21:0867</v>
      </c>
      <c r="D20811" s="1" t="str">
        <f t="shared" si="2873"/>
        <v>21:0240</v>
      </c>
      <c r="E20811" t="s">
        <v>81179</v>
      </c>
      <c r="F20811" t="s">
        <v>81180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11689</v>
      </c>
      <c r="N20811">
        <v>627</v>
      </c>
      <c r="O20811" t="s">
        <v>21</v>
      </c>
      <c r="P20811" t="s">
        <v>45</v>
      </c>
      <c r="Q20811" t="s">
        <v>189</v>
      </c>
    </row>
    <row r="20812" spans="1:17" hidden="1" x14ac:dyDescent="0.25">
      <c r="A20812" t="s">
        <v>81181</v>
      </c>
      <c r="B20812" t="s">
        <v>81182</v>
      </c>
      <c r="C20812" s="1" t="str">
        <f t="shared" si="2872"/>
        <v>21:0867</v>
      </c>
      <c r="D20812" s="1" t="str">
        <f t="shared" si="2873"/>
        <v>21:0240</v>
      </c>
      <c r="E20812" t="s">
        <v>81183</v>
      </c>
      <c r="F20812" t="s">
        <v>81184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11694</v>
      </c>
      <c r="N20812">
        <v>628</v>
      </c>
      <c r="O20812" t="s">
        <v>21</v>
      </c>
      <c r="P20812" t="s">
        <v>45</v>
      </c>
      <c r="Q20812" t="s">
        <v>52</v>
      </c>
    </row>
    <row r="20813" spans="1:17" hidden="1" x14ac:dyDescent="0.25">
      <c r="A20813" t="s">
        <v>81185</v>
      </c>
      <c r="B20813" t="s">
        <v>81186</v>
      </c>
      <c r="C20813" s="1" t="str">
        <f t="shared" si="2872"/>
        <v>21:0867</v>
      </c>
      <c r="D20813" s="1" t="str">
        <f t="shared" si="2873"/>
        <v>21:0240</v>
      </c>
      <c r="E20813" t="s">
        <v>81187</v>
      </c>
      <c r="F20813" t="s">
        <v>81188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11700</v>
      </c>
      <c r="N20813">
        <v>629</v>
      </c>
      <c r="O20813" t="s">
        <v>21</v>
      </c>
      <c r="P20813" t="s">
        <v>45</v>
      </c>
      <c r="Q20813" t="s">
        <v>103</v>
      </c>
    </row>
    <row r="20814" spans="1:17" hidden="1" x14ac:dyDescent="0.25">
      <c r="A20814" t="s">
        <v>81189</v>
      </c>
      <c r="B20814" t="s">
        <v>81190</v>
      </c>
      <c r="C20814" s="1" t="str">
        <f t="shared" si="2872"/>
        <v>21:0867</v>
      </c>
      <c r="D20814" s="1" t="str">
        <f t="shared" si="2873"/>
        <v>21:0240</v>
      </c>
      <c r="E20814" t="s">
        <v>81191</v>
      </c>
      <c r="F20814" t="s">
        <v>81192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11710</v>
      </c>
      <c r="N20814">
        <v>630</v>
      </c>
      <c r="O20814" t="s">
        <v>21</v>
      </c>
      <c r="P20814" t="s">
        <v>45</v>
      </c>
      <c r="Q20814" t="s">
        <v>143</v>
      </c>
    </row>
    <row r="20815" spans="1:17" hidden="1" x14ac:dyDescent="0.25">
      <c r="A20815" t="s">
        <v>81193</v>
      </c>
      <c r="B20815" t="s">
        <v>81194</v>
      </c>
      <c r="C20815" s="1" t="str">
        <f t="shared" si="2872"/>
        <v>21:0867</v>
      </c>
      <c r="D20815" s="1" t="str">
        <f t="shared" si="2873"/>
        <v>21:0240</v>
      </c>
      <c r="E20815" t="s">
        <v>81195</v>
      </c>
      <c r="F20815" t="s">
        <v>81196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11715</v>
      </c>
      <c r="N20815">
        <v>631</v>
      </c>
      <c r="O20815" t="s">
        <v>21</v>
      </c>
      <c r="P20815" t="s">
        <v>45</v>
      </c>
      <c r="Q20815" t="s">
        <v>189</v>
      </c>
    </row>
    <row r="20816" spans="1:17" hidden="1" x14ac:dyDescent="0.25">
      <c r="A20816" t="s">
        <v>81197</v>
      </c>
      <c r="B20816" t="s">
        <v>81198</v>
      </c>
      <c r="C20816" s="1" t="str">
        <f t="shared" si="2872"/>
        <v>21:0867</v>
      </c>
      <c r="D20816" s="1" t="str">
        <f t="shared" si="2873"/>
        <v>21:0240</v>
      </c>
      <c r="E20816" t="s">
        <v>81199</v>
      </c>
      <c r="F20816" t="s">
        <v>81200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11720</v>
      </c>
      <c r="N20816">
        <v>632</v>
      </c>
      <c r="O20816" t="s">
        <v>21</v>
      </c>
      <c r="P20816" t="s">
        <v>45</v>
      </c>
      <c r="Q20816" t="s">
        <v>149</v>
      </c>
    </row>
    <row r="20817" spans="1:17" hidden="1" x14ac:dyDescent="0.25">
      <c r="A20817" t="s">
        <v>81201</v>
      </c>
      <c r="B20817" t="s">
        <v>81202</v>
      </c>
      <c r="C20817" s="1" t="str">
        <f t="shared" si="2872"/>
        <v>21:0867</v>
      </c>
      <c r="D20817" s="1" t="str">
        <f t="shared" si="2873"/>
        <v>21:0240</v>
      </c>
      <c r="E20817" t="s">
        <v>81203</v>
      </c>
      <c r="F20817" t="s">
        <v>81204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11725</v>
      </c>
      <c r="N20817">
        <v>633</v>
      </c>
      <c r="O20817" t="s">
        <v>21</v>
      </c>
      <c r="P20817" t="s">
        <v>45</v>
      </c>
      <c r="Q20817" t="s">
        <v>149</v>
      </c>
    </row>
    <row r="20818" spans="1:17" hidden="1" x14ac:dyDescent="0.25">
      <c r="A20818" t="s">
        <v>81205</v>
      </c>
      <c r="B20818" t="s">
        <v>81206</v>
      </c>
      <c r="C20818" s="1" t="str">
        <f t="shared" si="2872"/>
        <v>21:0867</v>
      </c>
      <c r="D20818" s="1" t="str">
        <f t="shared" si="2873"/>
        <v>21:0240</v>
      </c>
      <c r="E20818" t="s">
        <v>81207</v>
      </c>
      <c r="F20818" t="s">
        <v>81208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11730</v>
      </c>
      <c r="N20818">
        <v>634</v>
      </c>
      <c r="O20818" t="s">
        <v>21</v>
      </c>
      <c r="P20818" t="s">
        <v>45</v>
      </c>
      <c r="Q20818" t="s">
        <v>52</v>
      </c>
    </row>
    <row r="20819" spans="1:17" hidden="1" x14ac:dyDescent="0.25">
      <c r="A20819" t="s">
        <v>81209</v>
      </c>
      <c r="B20819" t="s">
        <v>81210</v>
      </c>
      <c r="C20819" s="1" t="str">
        <f t="shared" si="2872"/>
        <v>21:0867</v>
      </c>
      <c r="D20819" s="1" t="str">
        <f t="shared" si="2873"/>
        <v>21:0240</v>
      </c>
      <c r="E20819" t="s">
        <v>81211</v>
      </c>
      <c r="F20819" t="s">
        <v>81212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12803</v>
      </c>
      <c r="N20819">
        <v>635</v>
      </c>
      <c r="O20819" t="s">
        <v>21</v>
      </c>
      <c r="P20819" t="s">
        <v>45</v>
      </c>
      <c r="Q20819" t="s">
        <v>215</v>
      </c>
    </row>
    <row r="20820" spans="1:17" hidden="1" x14ac:dyDescent="0.25">
      <c r="A20820" t="s">
        <v>81213</v>
      </c>
      <c r="B20820" t="s">
        <v>81214</v>
      </c>
      <c r="C20820" s="1" t="str">
        <f t="shared" si="2872"/>
        <v>21:0867</v>
      </c>
      <c r="D20820" s="1" t="str">
        <f t="shared" si="2873"/>
        <v>21:0240</v>
      </c>
      <c r="E20820" t="s">
        <v>81215</v>
      </c>
      <c r="F20820" t="s">
        <v>81216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11641</v>
      </c>
      <c r="N20820">
        <v>636</v>
      </c>
      <c r="O20820" t="s">
        <v>21</v>
      </c>
      <c r="P20820" t="s">
        <v>45</v>
      </c>
      <c r="Q20820" t="s">
        <v>71</v>
      </c>
    </row>
    <row r="20821" spans="1:17" hidden="1" x14ac:dyDescent="0.25">
      <c r="A20821" t="s">
        <v>81217</v>
      </c>
      <c r="B20821" t="s">
        <v>81218</v>
      </c>
      <c r="C20821" s="1" t="str">
        <f t="shared" si="2872"/>
        <v>21:0867</v>
      </c>
      <c r="D20821" s="1" t="str">
        <f t="shared" si="2873"/>
        <v>21:0240</v>
      </c>
      <c r="E20821" t="s">
        <v>81219</v>
      </c>
      <c r="F20821" t="s">
        <v>81220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11646</v>
      </c>
      <c r="N20821">
        <v>637</v>
      </c>
      <c r="O20821" t="s">
        <v>21</v>
      </c>
      <c r="P20821" t="s">
        <v>45</v>
      </c>
      <c r="Q20821" t="s">
        <v>71</v>
      </c>
    </row>
    <row r="20822" spans="1:17" hidden="1" x14ac:dyDescent="0.25">
      <c r="A20822" t="s">
        <v>81221</v>
      </c>
      <c r="B20822" t="s">
        <v>81222</v>
      </c>
      <c r="C20822" s="1" t="str">
        <f t="shared" si="2872"/>
        <v>21:0867</v>
      </c>
      <c r="D20822" s="1" t="str">
        <f t="shared" si="2873"/>
        <v>21:0240</v>
      </c>
      <c r="E20822" t="s">
        <v>81223</v>
      </c>
      <c r="F20822" t="s">
        <v>81224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11651</v>
      </c>
      <c r="N20822">
        <v>638</v>
      </c>
      <c r="O20822" t="s">
        <v>21</v>
      </c>
      <c r="P20822" t="s">
        <v>45</v>
      </c>
      <c r="Q20822" t="s">
        <v>171</v>
      </c>
    </row>
    <row r="20823" spans="1:17" hidden="1" x14ac:dyDescent="0.25">
      <c r="A20823" t="s">
        <v>81225</v>
      </c>
      <c r="B20823" t="s">
        <v>81226</v>
      </c>
      <c r="C20823" s="1" t="str">
        <f t="shared" si="2872"/>
        <v>21:0867</v>
      </c>
      <c r="D20823" s="1" t="str">
        <f t="shared" si="2873"/>
        <v>21:0240</v>
      </c>
      <c r="E20823" t="s">
        <v>81227</v>
      </c>
      <c r="F20823" t="s">
        <v>81228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11660</v>
      </c>
      <c r="N20823">
        <v>639</v>
      </c>
      <c r="O20823" t="s">
        <v>21</v>
      </c>
      <c r="P20823" t="s">
        <v>45</v>
      </c>
      <c r="Q20823" t="s">
        <v>88</v>
      </c>
    </row>
    <row r="20824" spans="1:17" hidden="1" x14ac:dyDescent="0.25">
      <c r="A20824" t="s">
        <v>81229</v>
      </c>
      <c r="B20824" t="s">
        <v>81230</v>
      </c>
      <c r="C20824" s="1" t="str">
        <f t="shared" si="2872"/>
        <v>21:0867</v>
      </c>
      <c r="D20824" s="1" t="str">
        <f t="shared" si="2873"/>
        <v>21:0240</v>
      </c>
      <c r="E20824" t="s">
        <v>81231</v>
      </c>
      <c r="F20824" t="s">
        <v>81232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11665</v>
      </c>
      <c r="N20824">
        <v>640</v>
      </c>
      <c r="O20824" t="s">
        <v>21</v>
      </c>
      <c r="P20824" t="s">
        <v>356</v>
      </c>
      <c r="Q20824" t="s">
        <v>52</v>
      </c>
    </row>
    <row r="20825" spans="1:17" hidden="1" x14ac:dyDescent="0.25">
      <c r="A20825" t="s">
        <v>81233</v>
      </c>
      <c r="B20825" t="s">
        <v>81234</v>
      </c>
      <c r="C20825" s="1" t="str">
        <f t="shared" ref="C20825:C20888" si="2876">HYPERLINK("http://geochem.nrcan.gc.ca/cdogs/content/bdl/bdl210867_e.htm", "21:0867")</f>
        <v>21:0867</v>
      </c>
      <c r="D20825" s="1" t="str">
        <f t="shared" ref="D20825:D20888" si="2877">HYPERLINK("http://geochem.nrcan.gc.ca/cdogs/content/svy/svy210240_e.htm", "21:0240")</f>
        <v>21:0240</v>
      </c>
      <c r="E20825" t="s">
        <v>81235</v>
      </c>
      <c r="F20825" t="s">
        <v>81236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11670</v>
      </c>
      <c r="N20825">
        <v>641</v>
      </c>
      <c r="O20825" t="s">
        <v>21</v>
      </c>
      <c r="P20825" t="s">
        <v>45</v>
      </c>
      <c r="Q20825" t="s">
        <v>2366</v>
      </c>
    </row>
    <row r="20826" spans="1:17" hidden="1" x14ac:dyDescent="0.25">
      <c r="A20826" t="s">
        <v>81237</v>
      </c>
      <c r="B20826" t="s">
        <v>81238</v>
      </c>
      <c r="C20826" s="1" t="str">
        <f t="shared" si="2876"/>
        <v>21:0867</v>
      </c>
      <c r="D20826" s="1" t="str">
        <f t="shared" si="2877"/>
        <v>21:0240</v>
      </c>
      <c r="E20826" t="s">
        <v>81239</v>
      </c>
      <c r="F20826" t="s">
        <v>81240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11675</v>
      </c>
      <c r="N20826">
        <v>642</v>
      </c>
      <c r="O20826" t="s">
        <v>21</v>
      </c>
      <c r="P20826" t="s">
        <v>45</v>
      </c>
      <c r="Q20826" t="s">
        <v>93</v>
      </c>
    </row>
    <row r="20827" spans="1:17" hidden="1" x14ac:dyDescent="0.25">
      <c r="A20827" t="s">
        <v>81241</v>
      </c>
      <c r="B20827" t="s">
        <v>81242</v>
      </c>
      <c r="C20827" s="1" t="str">
        <f t="shared" si="2876"/>
        <v>21:0867</v>
      </c>
      <c r="D20827" s="1" t="str">
        <f t="shared" si="2877"/>
        <v>21:0240</v>
      </c>
      <c r="E20827" t="s">
        <v>81243</v>
      </c>
      <c r="F20827" t="s">
        <v>81244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11689</v>
      </c>
      <c r="N20827">
        <v>643</v>
      </c>
      <c r="O20827" t="s">
        <v>21</v>
      </c>
      <c r="P20827" t="s">
        <v>45</v>
      </c>
      <c r="Q20827" t="s">
        <v>71</v>
      </c>
    </row>
    <row r="20828" spans="1:17" hidden="1" x14ac:dyDescent="0.25">
      <c r="A20828" t="s">
        <v>81245</v>
      </c>
      <c r="B20828" t="s">
        <v>81246</v>
      </c>
      <c r="C20828" s="1" t="str">
        <f t="shared" si="2876"/>
        <v>21:0867</v>
      </c>
      <c r="D20828" s="1" t="str">
        <f t="shared" si="2877"/>
        <v>21:0240</v>
      </c>
      <c r="E20828" t="s">
        <v>81247</v>
      </c>
      <c r="F20828" t="s">
        <v>81248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11694</v>
      </c>
      <c r="N20828">
        <v>644</v>
      </c>
      <c r="O20828" t="s">
        <v>21</v>
      </c>
      <c r="P20828" t="s">
        <v>45</v>
      </c>
      <c r="Q20828" t="s">
        <v>93</v>
      </c>
    </row>
    <row r="20829" spans="1:17" hidden="1" x14ac:dyDescent="0.25">
      <c r="A20829" t="s">
        <v>81249</v>
      </c>
      <c r="B20829" t="s">
        <v>81250</v>
      </c>
      <c r="C20829" s="1" t="str">
        <f t="shared" si="2876"/>
        <v>21:0867</v>
      </c>
      <c r="D20829" s="1" t="str">
        <f t="shared" si="2877"/>
        <v>21:0240</v>
      </c>
      <c r="E20829" t="s">
        <v>81251</v>
      </c>
      <c r="F20829" t="s">
        <v>81252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11700</v>
      </c>
      <c r="N20829">
        <v>645</v>
      </c>
      <c r="O20829" t="s">
        <v>21</v>
      </c>
      <c r="P20829" t="s">
        <v>356</v>
      </c>
      <c r="Q20829" t="s">
        <v>52</v>
      </c>
    </row>
    <row r="20830" spans="1:17" hidden="1" x14ac:dyDescent="0.25">
      <c r="A20830" t="s">
        <v>81253</v>
      </c>
      <c r="B20830" t="s">
        <v>81254</v>
      </c>
      <c r="C20830" s="1" t="str">
        <f t="shared" si="2876"/>
        <v>21:0867</v>
      </c>
      <c r="D20830" s="1" t="str">
        <f t="shared" si="2877"/>
        <v>21:0240</v>
      </c>
      <c r="E20830" t="s">
        <v>81255</v>
      </c>
      <c r="F20830" t="s">
        <v>81256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11710</v>
      </c>
      <c r="N20830">
        <v>646</v>
      </c>
      <c r="O20830" t="s">
        <v>21</v>
      </c>
      <c r="P20830" t="s">
        <v>45</v>
      </c>
      <c r="Q20830" t="s">
        <v>29</v>
      </c>
    </row>
    <row r="20831" spans="1:17" hidden="1" x14ac:dyDescent="0.25">
      <c r="A20831" t="s">
        <v>81257</v>
      </c>
      <c r="B20831" t="s">
        <v>81258</v>
      </c>
      <c r="C20831" s="1" t="str">
        <f t="shared" si="2876"/>
        <v>21:0867</v>
      </c>
      <c r="D20831" s="1" t="str">
        <f t="shared" si="2877"/>
        <v>21:0240</v>
      </c>
      <c r="E20831" t="s">
        <v>81259</v>
      </c>
      <c r="F20831" t="s">
        <v>81260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11715</v>
      </c>
      <c r="N20831">
        <v>647</v>
      </c>
      <c r="O20831" t="s">
        <v>21</v>
      </c>
      <c r="P20831" t="s">
        <v>356</v>
      </c>
      <c r="Q20831" t="s">
        <v>198</v>
      </c>
    </row>
    <row r="20832" spans="1:17" hidden="1" x14ac:dyDescent="0.25">
      <c r="A20832" t="s">
        <v>81261</v>
      </c>
      <c r="B20832" t="s">
        <v>81262</v>
      </c>
      <c r="C20832" s="1" t="str">
        <f t="shared" si="2876"/>
        <v>21:0867</v>
      </c>
      <c r="D20832" s="1" t="str">
        <f t="shared" si="2877"/>
        <v>21:0240</v>
      </c>
      <c r="E20832" t="s">
        <v>81263</v>
      </c>
      <c r="F20832" t="s">
        <v>81264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11680</v>
      </c>
      <c r="N20832">
        <v>648</v>
      </c>
      <c r="O20832" t="s">
        <v>64</v>
      </c>
      <c r="P20832" t="s">
        <v>356</v>
      </c>
      <c r="Q20832" t="s">
        <v>392</v>
      </c>
    </row>
    <row r="20833" spans="1:17" hidden="1" x14ac:dyDescent="0.25">
      <c r="A20833" t="s">
        <v>81265</v>
      </c>
      <c r="B20833" t="s">
        <v>81266</v>
      </c>
      <c r="C20833" s="1" t="str">
        <f t="shared" si="2876"/>
        <v>21:0867</v>
      </c>
      <c r="D20833" s="1" t="str">
        <f t="shared" si="2877"/>
        <v>21:0240</v>
      </c>
      <c r="E20833" t="s">
        <v>81263</v>
      </c>
      <c r="F20833" t="s">
        <v>81267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11684</v>
      </c>
      <c r="N20833">
        <v>649</v>
      </c>
      <c r="O20833" t="s">
        <v>21</v>
      </c>
      <c r="P20833" t="s">
        <v>356</v>
      </c>
      <c r="Q20833" t="s">
        <v>35</v>
      </c>
    </row>
    <row r="20834" spans="1:17" hidden="1" x14ac:dyDescent="0.25">
      <c r="A20834" t="s">
        <v>81268</v>
      </c>
      <c r="B20834" t="s">
        <v>81269</v>
      </c>
      <c r="C20834" s="1" t="str">
        <f t="shared" si="2876"/>
        <v>21:0867</v>
      </c>
      <c r="D20834" s="1" t="str">
        <f t="shared" si="2877"/>
        <v>21:0240</v>
      </c>
      <c r="E20834" t="s">
        <v>81270</v>
      </c>
      <c r="F20834" t="s">
        <v>81271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11720</v>
      </c>
      <c r="N20834">
        <v>650</v>
      </c>
      <c r="O20834" t="s">
        <v>21</v>
      </c>
      <c r="P20834" t="s">
        <v>356</v>
      </c>
      <c r="Q20834" t="s">
        <v>93</v>
      </c>
    </row>
    <row r="20835" spans="1:17" hidden="1" x14ac:dyDescent="0.25">
      <c r="A20835" t="s">
        <v>81272</v>
      </c>
      <c r="B20835" t="s">
        <v>81273</v>
      </c>
      <c r="C20835" s="1" t="str">
        <f t="shared" si="2876"/>
        <v>21:0867</v>
      </c>
      <c r="D20835" s="1" t="str">
        <f t="shared" si="2877"/>
        <v>21:0240</v>
      </c>
      <c r="E20835" t="s">
        <v>81274</v>
      </c>
      <c r="F20835" t="s">
        <v>81275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11725</v>
      </c>
      <c r="N20835">
        <v>651</v>
      </c>
      <c r="O20835" t="s">
        <v>21</v>
      </c>
      <c r="P20835" t="s">
        <v>45</v>
      </c>
      <c r="Q20835" t="s">
        <v>93</v>
      </c>
    </row>
    <row r="20836" spans="1:17" hidden="1" x14ac:dyDescent="0.25">
      <c r="A20836" t="s">
        <v>81276</v>
      </c>
      <c r="B20836" t="s">
        <v>81277</v>
      </c>
      <c r="C20836" s="1" t="str">
        <f t="shared" si="2876"/>
        <v>21:0867</v>
      </c>
      <c r="D20836" s="1" t="str">
        <f t="shared" si="2877"/>
        <v>21:0240</v>
      </c>
      <c r="E20836" t="s">
        <v>81278</v>
      </c>
      <c r="F20836" t="s">
        <v>81279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11730</v>
      </c>
      <c r="N20836">
        <v>652</v>
      </c>
      <c r="O20836" t="s">
        <v>21</v>
      </c>
      <c r="P20836" t="s">
        <v>45</v>
      </c>
      <c r="Q20836" t="s">
        <v>46</v>
      </c>
    </row>
    <row r="20837" spans="1:17" hidden="1" x14ac:dyDescent="0.25">
      <c r="A20837" t="s">
        <v>81280</v>
      </c>
      <c r="B20837" t="s">
        <v>81281</v>
      </c>
      <c r="C20837" s="1" t="str">
        <f t="shared" si="2876"/>
        <v>21:0867</v>
      </c>
      <c r="D20837" s="1" t="str">
        <f t="shared" si="2877"/>
        <v>21:0240</v>
      </c>
      <c r="E20837" t="s">
        <v>81282</v>
      </c>
      <c r="F20837" t="s">
        <v>81283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12803</v>
      </c>
      <c r="N20837">
        <v>653</v>
      </c>
      <c r="O20837" t="s">
        <v>21</v>
      </c>
      <c r="P20837" t="s">
        <v>45</v>
      </c>
      <c r="Q20837" t="s">
        <v>52</v>
      </c>
    </row>
    <row r="20838" spans="1:17" hidden="1" x14ac:dyDescent="0.25">
      <c r="A20838" t="s">
        <v>81284</v>
      </c>
      <c r="B20838" t="s">
        <v>81285</v>
      </c>
      <c r="C20838" s="1" t="str">
        <f t="shared" si="2876"/>
        <v>21:0867</v>
      </c>
      <c r="D20838" s="1" t="str">
        <f t="shared" si="2877"/>
        <v>21:0240</v>
      </c>
      <c r="E20838" t="s">
        <v>81286</v>
      </c>
      <c r="F20838" t="s">
        <v>81287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11680</v>
      </c>
      <c r="N20838">
        <v>654</v>
      </c>
      <c r="O20838" t="s">
        <v>21</v>
      </c>
      <c r="P20838" t="s">
        <v>356</v>
      </c>
      <c r="Q20838" t="s">
        <v>189</v>
      </c>
    </row>
    <row r="20839" spans="1:17" hidden="1" x14ac:dyDescent="0.25">
      <c r="A20839" t="s">
        <v>81288</v>
      </c>
      <c r="B20839" t="s">
        <v>81289</v>
      </c>
      <c r="C20839" s="1" t="str">
        <f t="shared" si="2876"/>
        <v>21:0867</v>
      </c>
      <c r="D20839" s="1" t="str">
        <f t="shared" si="2877"/>
        <v>21:0240</v>
      </c>
      <c r="E20839" t="s">
        <v>81286</v>
      </c>
      <c r="F20839" t="s">
        <v>81290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11684</v>
      </c>
      <c r="N20839">
        <v>655</v>
      </c>
      <c r="O20839" t="s">
        <v>21</v>
      </c>
      <c r="P20839" t="s">
        <v>45</v>
      </c>
      <c r="Q20839" t="s">
        <v>189</v>
      </c>
    </row>
    <row r="20840" spans="1:17" hidden="1" x14ac:dyDescent="0.25">
      <c r="A20840" t="s">
        <v>81291</v>
      </c>
      <c r="B20840" t="s">
        <v>81292</v>
      </c>
      <c r="C20840" s="1" t="str">
        <f t="shared" si="2876"/>
        <v>21:0867</v>
      </c>
      <c r="D20840" s="1" t="str">
        <f t="shared" si="2877"/>
        <v>21:0240</v>
      </c>
      <c r="E20840" t="s">
        <v>81293</v>
      </c>
      <c r="F20840" t="s">
        <v>81294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11641</v>
      </c>
      <c r="N20840">
        <v>656</v>
      </c>
      <c r="O20840" t="s">
        <v>21</v>
      </c>
      <c r="P20840" t="s">
        <v>356</v>
      </c>
      <c r="Q20840" t="s">
        <v>93</v>
      </c>
    </row>
    <row r="20841" spans="1:17" hidden="1" x14ac:dyDescent="0.25">
      <c r="A20841" t="s">
        <v>81295</v>
      </c>
      <c r="B20841" t="s">
        <v>81296</v>
      </c>
      <c r="C20841" s="1" t="str">
        <f t="shared" si="2876"/>
        <v>21:0867</v>
      </c>
      <c r="D20841" s="1" t="str">
        <f t="shared" si="2877"/>
        <v>21:0240</v>
      </c>
      <c r="E20841" t="s">
        <v>81297</v>
      </c>
      <c r="F20841" t="s">
        <v>81298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11646</v>
      </c>
      <c r="N20841">
        <v>657</v>
      </c>
      <c r="O20841" t="s">
        <v>21</v>
      </c>
      <c r="P20841" t="s">
        <v>45</v>
      </c>
      <c r="Q20841" t="s">
        <v>93</v>
      </c>
    </row>
    <row r="20842" spans="1:17" hidden="1" x14ac:dyDescent="0.25">
      <c r="A20842" t="s">
        <v>81299</v>
      </c>
      <c r="B20842" t="s">
        <v>81300</v>
      </c>
      <c r="C20842" s="1" t="str">
        <f t="shared" si="2876"/>
        <v>21:0867</v>
      </c>
      <c r="D20842" s="1" t="str">
        <f t="shared" si="2877"/>
        <v>21:0240</v>
      </c>
      <c r="E20842" t="s">
        <v>81301</v>
      </c>
      <c r="F20842" t="s">
        <v>81302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11651</v>
      </c>
      <c r="N20842">
        <v>658</v>
      </c>
      <c r="O20842" t="s">
        <v>21</v>
      </c>
      <c r="P20842" t="s">
        <v>22</v>
      </c>
      <c r="Q20842" t="s">
        <v>171</v>
      </c>
    </row>
    <row r="20843" spans="1:17" hidden="1" x14ac:dyDescent="0.25">
      <c r="A20843" t="s">
        <v>81303</v>
      </c>
      <c r="B20843" t="s">
        <v>81304</v>
      </c>
      <c r="C20843" s="1" t="str">
        <f t="shared" si="2876"/>
        <v>21:0867</v>
      </c>
      <c r="D20843" s="1" t="str">
        <f t="shared" si="2877"/>
        <v>21:0240</v>
      </c>
      <c r="E20843" t="s">
        <v>81305</v>
      </c>
      <c r="F20843" t="s">
        <v>81306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11660</v>
      </c>
      <c r="N20843">
        <v>659</v>
      </c>
      <c r="O20843" t="s">
        <v>21</v>
      </c>
      <c r="P20843" t="s">
        <v>356</v>
      </c>
      <c r="Q20843" t="s">
        <v>2366</v>
      </c>
    </row>
    <row r="20844" spans="1:17" hidden="1" x14ac:dyDescent="0.25">
      <c r="A20844" t="s">
        <v>81307</v>
      </c>
      <c r="B20844" t="s">
        <v>81308</v>
      </c>
      <c r="C20844" s="1" t="str">
        <f t="shared" si="2876"/>
        <v>21:0867</v>
      </c>
      <c r="D20844" s="1" t="str">
        <f t="shared" si="2877"/>
        <v>21:0240</v>
      </c>
      <c r="E20844" t="s">
        <v>81309</v>
      </c>
      <c r="F20844" t="s">
        <v>81310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11665</v>
      </c>
      <c r="N20844">
        <v>660</v>
      </c>
      <c r="O20844" t="s">
        <v>21</v>
      </c>
      <c r="P20844" t="s">
        <v>356</v>
      </c>
      <c r="Q20844" t="s">
        <v>189</v>
      </c>
    </row>
    <row r="20845" spans="1:17" hidden="1" x14ac:dyDescent="0.25">
      <c r="A20845" t="s">
        <v>81311</v>
      </c>
      <c r="B20845" t="s">
        <v>81312</v>
      </c>
      <c r="C20845" s="1" t="str">
        <f t="shared" si="2876"/>
        <v>21:0867</v>
      </c>
      <c r="D20845" s="1" t="str">
        <f t="shared" si="2877"/>
        <v>21:0240</v>
      </c>
      <c r="E20845" t="s">
        <v>81313</v>
      </c>
      <c r="F20845" t="s">
        <v>81314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11670</v>
      </c>
      <c r="N20845">
        <v>661</v>
      </c>
      <c r="O20845" t="s">
        <v>21</v>
      </c>
      <c r="P20845" t="s">
        <v>356</v>
      </c>
      <c r="Q20845" t="s">
        <v>71</v>
      </c>
    </row>
    <row r="20846" spans="1:17" hidden="1" x14ac:dyDescent="0.25">
      <c r="A20846" t="s">
        <v>81315</v>
      </c>
      <c r="B20846" t="s">
        <v>81316</v>
      </c>
      <c r="C20846" s="1" t="str">
        <f t="shared" si="2876"/>
        <v>21:0867</v>
      </c>
      <c r="D20846" s="1" t="str">
        <f t="shared" si="2877"/>
        <v>21:0240</v>
      </c>
      <c r="E20846" t="s">
        <v>81317</v>
      </c>
      <c r="F20846" t="s">
        <v>81318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11675</v>
      </c>
      <c r="N20846">
        <v>662</v>
      </c>
      <c r="O20846" t="s">
        <v>21</v>
      </c>
      <c r="P20846" t="s">
        <v>356</v>
      </c>
      <c r="Q20846" t="s">
        <v>149</v>
      </c>
    </row>
    <row r="20847" spans="1:17" hidden="1" x14ac:dyDescent="0.25">
      <c r="A20847" t="s">
        <v>81319</v>
      </c>
      <c r="B20847" t="s">
        <v>81320</v>
      </c>
      <c r="C20847" s="1" t="str">
        <f t="shared" si="2876"/>
        <v>21:0867</v>
      </c>
      <c r="D20847" s="1" t="str">
        <f t="shared" si="2877"/>
        <v>21:0240</v>
      </c>
      <c r="E20847" t="s">
        <v>81321</v>
      </c>
      <c r="F20847" t="s">
        <v>81322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11689</v>
      </c>
      <c r="N20847">
        <v>663</v>
      </c>
      <c r="O20847" t="s">
        <v>21</v>
      </c>
      <c r="P20847" t="s">
        <v>356</v>
      </c>
      <c r="Q20847" t="s">
        <v>46</v>
      </c>
    </row>
    <row r="20848" spans="1:17" hidden="1" x14ac:dyDescent="0.25">
      <c r="A20848" t="s">
        <v>81323</v>
      </c>
      <c r="B20848" t="s">
        <v>81324</v>
      </c>
      <c r="C20848" s="1" t="str">
        <f t="shared" si="2876"/>
        <v>21:0867</v>
      </c>
      <c r="D20848" s="1" t="str">
        <f t="shared" si="2877"/>
        <v>21:0240</v>
      </c>
      <c r="E20848" t="s">
        <v>81325</v>
      </c>
      <c r="F20848" t="s">
        <v>81326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11694</v>
      </c>
      <c r="N20848">
        <v>664</v>
      </c>
      <c r="O20848" t="s">
        <v>21</v>
      </c>
      <c r="P20848" t="s">
        <v>22</v>
      </c>
      <c r="Q20848" t="s">
        <v>215</v>
      </c>
    </row>
    <row r="20849" spans="1:17" hidden="1" x14ac:dyDescent="0.25">
      <c r="A20849" t="s">
        <v>81327</v>
      </c>
      <c r="B20849" t="s">
        <v>81328</v>
      </c>
      <c r="C20849" s="1" t="str">
        <f t="shared" si="2876"/>
        <v>21:0867</v>
      </c>
      <c r="D20849" s="1" t="str">
        <f t="shared" si="2877"/>
        <v>21:0240</v>
      </c>
      <c r="E20849" t="s">
        <v>81329</v>
      </c>
      <c r="F20849" t="s">
        <v>81330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11700</v>
      </c>
      <c r="N20849">
        <v>665</v>
      </c>
      <c r="O20849" t="s">
        <v>21</v>
      </c>
      <c r="P20849" t="s">
        <v>356</v>
      </c>
      <c r="Q20849" t="s">
        <v>171</v>
      </c>
    </row>
    <row r="20850" spans="1:17" hidden="1" x14ac:dyDescent="0.25">
      <c r="A20850" t="s">
        <v>81331</v>
      </c>
      <c r="B20850" t="s">
        <v>81332</v>
      </c>
      <c r="C20850" s="1" t="str">
        <f t="shared" si="2876"/>
        <v>21:0867</v>
      </c>
      <c r="D20850" s="1" t="str">
        <f t="shared" si="2877"/>
        <v>21:0240</v>
      </c>
      <c r="E20850" t="s">
        <v>81333</v>
      </c>
      <c r="F20850" t="s">
        <v>81334</v>
      </c>
      <c r="H20850">
        <v>46.307259299999998</v>
      </c>
      <c r="I20850">
        <v>-66.977800200000004</v>
      </c>
      <c r="J20850" s="1" t="str">
        <f t="shared" ref="J20850:J20913" si="2878">HYPERLINK("http://geochem.nrcan.gc.ca/cdogs/content/kwd/kwd020018_e.htm",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11710</v>
      </c>
      <c r="N20850">
        <v>666</v>
      </c>
      <c r="O20850" t="s">
        <v>21</v>
      </c>
      <c r="P20850" t="s">
        <v>583</v>
      </c>
      <c r="Q20850" t="s">
        <v>149</v>
      </c>
    </row>
    <row r="20851" spans="1:17" hidden="1" x14ac:dyDescent="0.25">
      <c r="A20851" t="s">
        <v>81335</v>
      </c>
      <c r="B20851" t="s">
        <v>81336</v>
      </c>
      <c r="C20851" s="1" t="str">
        <f t="shared" si="2876"/>
        <v>21:0867</v>
      </c>
      <c r="D20851" s="1" t="str">
        <f t="shared" si="2877"/>
        <v>21:0240</v>
      </c>
      <c r="E20851" t="s">
        <v>81337</v>
      </c>
      <c r="F20851" t="s">
        <v>81338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11715</v>
      </c>
      <c r="N20851">
        <v>667</v>
      </c>
      <c r="O20851" t="s">
        <v>21</v>
      </c>
      <c r="P20851" t="s">
        <v>356</v>
      </c>
      <c r="Q20851" t="s">
        <v>71</v>
      </c>
    </row>
    <row r="20852" spans="1:17" hidden="1" x14ac:dyDescent="0.25">
      <c r="A20852" t="s">
        <v>81339</v>
      </c>
      <c r="B20852" t="s">
        <v>81340</v>
      </c>
      <c r="C20852" s="1" t="str">
        <f t="shared" si="2876"/>
        <v>21:0867</v>
      </c>
      <c r="D20852" s="1" t="str">
        <f t="shared" si="2877"/>
        <v>21:0240</v>
      </c>
      <c r="E20852" t="s">
        <v>81341</v>
      </c>
      <c r="F20852" t="s">
        <v>81342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11720</v>
      </c>
      <c r="N20852">
        <v>668</v>
      </c>
      <c r="O20852" t="s">
        <v>21</v>
      </c>
      <c r="P20852" t="s">
        <v>356</v>
      </c>
      <c r="Q20852" t="s">
        <v>103</v>
      </c>
    </row>
    <row r="20853" spans="1:17" hidden="1" x14ac:dyDescent="0.25">
      <c r="A20853" t="s">
        <v>81343</v>
      </c>
      <c r="B20853" t="s">
        <v>81344</v>
      </c>
      <c r="C20853" s="1" t="str">
        <f t="shared" si="2876"/>
        <v>21:0867</v>
      </c>
      <c r="D20853" s="1" t="str">
        <f t="shared" si="2877"/>
        <v>21:0240</v>
      </c>
      <c r="E20853" t="s">
        <v>81345</v>
      </c>
      <c r="F20853" t="s">
        <v>81346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11725</v>
      </c>
      <c r="N20853">
        <v>669</v>
      </c>
      <c r="O20853" t="s">
        <v>21</v>
      </c>
      <c r="P20853" t="s">
        <v>356</v>
      </c>
      <c r="Q20853" t="s">
        <v>71</v>
      </c>
    </row>
    <row r="20854" spans="1:17" hidden="1" x14ac:dyDescent="0.25">
      <c r="A20854" t="s">
        <v>81347</v>
      </c>
      <c r="B20854" t="s">
        <v>81348</v>
      </c>
      <c r="C20854" s="1" t="str">
        <f t="shared" si="2876"/>
        <v>21:0867</v>
      </c>
      <c r="D20854" s="1" t="str">
        <f t="shared" si="2877"/>
        <v>21:0240</v>
      </c>
      <c r="E20854" t="s">
        <v>81349</v>
      </c>
      <c r="F20854" t="s">
        <v>81350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11730</v>
      </c>
      <c r="N20854">
        <v>670</v>
      </c>
      <c r="O20854" t="s">
        <v>21</v>
      </c>
      <c r="P20854" t="s">
        <v>356</v>
      </c>
      <c r="Q20854" t="s">
        <v>198</v>
      </c>
    </row>
    <row r="20855" spans="1:17" hidden="1" x14ac:dyDescent="0.25">
      <c r="A20855" t="s">
        <v>81351</v>
      </c>
      <c r="B20855" t="s">
        <v>81352</v>
      </c>
      <c r="C20855" s="1" t="str">
        <f t="shared" si="2876"/>
        <v>21:0867</v>
      </c>
      <c r="D20855" s="1" t="str">
        <f t="shared" si="2877"/>
        <v>21:0240</v>
      </c>
      <c r="E20855" t="s">
        <v>81353</v>
      </c>
      <c r="F20855" t="s">
        <v>81354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12803</v>
      </c>
      <c r="N20855">
        <v>671</v>
      </c>
      <c r="O20855" t="s">
        <v>21</v>
      </c>
      <c r="P20855" t="s">
        <v>356</v>
      </c>
      <c r="Q20855" t="s">
        <v>215</v>
      </c>
    </row>
    <row r="20856" spans="1:17" hidden="1" x14ac:dyDescent="0.25">
      <c r="A20856" t="s">
        <v>81355</v>
      </c>
      <c r="B20856" t="s">
        <v>81356</v>
      </c>
      <c r="C20856" s="1" t="str">
        <f t="shared" si="2876"/>
        <v>21:0867</v>
      </c>
      <c r="D20856" s="1" t="str">
        <f t="shared" si="2877"/>
        <v>21:0240</v>
      </c>
      <c r="E20856" t="s">
        <v>81357</v>
      </c>
      <c r="F20856" t="s">
        <v>81358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11641</v>
      </c>
      <c r="N20856">
        <v>672</v>
      </c>
      <c r="O20856" t="s">
        <v>21</v>
      </c>
      <c r="P20856" t="s">
        <v>45</v>
      </c>
      <c r="Q20856" t="s">
        <v>198</v>
      </c>
    </row>
    <row r="20857" spans="1:17" hidden="1" x14ac:dyDescent="0.25">
      <c r="A20857" t="s">
        <v>81359</v>
      </c>
      <c r="B20857" t="s">
        <v>81360</v>
      </c>
      <c r="C20857" s="1" t="str">
        <f t="shared" si="2876"/>
        <v>21:0867</v>
      </c>
      <c r="D20857" s="1" t="str">
        <f t="shared" si="2877"/>
        <v>21:0240</v>
      </c>
      <c r="E20857" t="s">
        <v>81361</v>
      </c>
      <c r="F20857" t="s">
        <v>81362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HYPERLINK("http://geochem.nrcan.gc.ca/cdogs/content/kwd/kwd080007_e.htm", "Untreated Water")</f>
        <v>Untreated Water</v>
      </c>
      <c r="L20857">
        <v>40</v>
      </c>
      <c r="M20857" t="s">
        <v>11646</v>
      </c>
      <c r="N20857">
        <v>673</v>
      </c>
      <c r="O20857" t="s">
        <v>21</v>
      </c>
      <c r="P20857" t="s">
        <v>45</v>
      </c>
      <c r="Q20857" t="s">
        <v>143</v>
      </c>
    </row>
    <row r="20858" spans="1:17" hidden="1" x14ac:dyDescent="0.25">
      <c r="A20858" t="s">
        <v>81363</v>
      </c>
      <c r="B20858" t="s">
        <v>81364</v>
      </c>
      <c r="C20858" s="1" t="str">
        <f t="shared" si="2876"/>
        <v>21:0867</v>
      </c>
      <c r="D20858" s="1" t="str">
        <f t="shared" si="2877"/>
        <v>21:0240</v>
      </c>
      <c r="E20858" t="s">
        <v>81365</v>
      </c>
      <c r="F20858" t="s">
        <v>81366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11651</v>
      </c>
      <c r="N20858">
        <v>674</v>
      </c>
      <c r="O20858" t="s">
        <v>21</v>
      </c>
      <c r="P20858" t="s">
        <v>356</v>
      </c>
      <c r="Q20858" t="s">
        <v>103</v>
      </c>
    </row>
    <row r="20859" spans="1:17" hidden="1" x14ac:dyDescent="0.25">
      <c r="A20859" t="s">
        <v>81367</v>
      </c>
      <c r="B20859" t="s">
        <v>81368</v>
      </c>
      <c r="C20859" s="1" t="str">
        <f t="shared" si="2876"/>
        <v>21:0867</v>
      </c>
      <c r="D20859" s="1" t="str">
        <f t="shared" si="2877"/>
        <v>21:0240</v>
      </c>
      <c r="E20859" t="s">
        <v>81369</v>
      </c>
      <c r="F20859" t="s">
        <v>81370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11660</v>
      </c>
      <c r="N20859">
        <v>675</v>
      </c>
      <c r="O20859" t="s">
        <v>21</v>
      </c>
      <c r="P20859" t="s">
        <v>45</v>
      </c>
      <c r="Q20859" t="s">
        <v>93</v>
      </c>
    </row>
    <row r="20860" spans="1:17" hidden="1" x14ac:dyDescent="0.25">
      <c r="A20860" t="s">
        <v>81371</v>
      </c>
      <c r="B20860" t="s">
        <v>81372</v>
      </c>
      <c r="C20860" s="1" t="str">
        <f t="shared" si="2876"/>
        <v>21:0867</v>
      </c>
      <c r="D20860" s="1" t="str">
        <f t="shared" si="2877"/>
        <v>21:0240</v>
      </c>
      <c r="E20860" t="s">
        <v>81373</v>
      </c>
      <c r="F20860" t="s">
        <v>81374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11665</v>
      </c>
      <c r="N20860">
        <v>676</v>
      </c>
      <c r="O20860" t="s">
        <v>21</v>
      </c>
      <c r="P20860" t="s">
        <v>45</v>
      </c>
      <c r="Q20860" t="s">
        <v>93</v>
      </c>
    </row>
    <row r="20861" spans="1:17" hidden="1" x14ac:dyDescent="0.25">
      <c r="A20861" t="s">
        <v>81375</v>
      </c>
      <c r="B20861" t="s">
        <v>81376</v>
      </c>
      <c r="C20861" s="1" t="str">
        <f t="shared" si="2876"/>
        <v>21:0867</v>
      </c>
      <c r="D20861" s="1" t="str">
        <f t="shared" si="2877"/>
        <v>21:0240</v>
      </c>
      <c r="E20861" t="s">
        <v>81377</v>
      </c>
      <c r="F20861" t="s">
        <v>81378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11670</v>
      </c>
      <c r="N20861">
        <v>677</v>
      </c>
      <c r="O20861" t="s">
        <v>21</v>
      </c>
      <c r="P20861" t="s">
        <v>356</v>
      </c>
      <c r="Q20861" t="s">
        <v>71</v>
      </c>
    </row>
    <row r="20862" spans="1:17" hidden="1" x14ac:dyDescent="0.25">
      <c r="A20862" t="s">
        <v>81379</v>
      </c>
      <c r="B20862" t="s">
        <v>81380</v>
      </c>
      <c r="C20862" s="1" t="str">
        <f t="shared" si="2876"/>
        <v>21:0867</v>
      </c>
      <c r="D20862" s="1" t="str">
        <f t="shared" si="2877"/>
        <v>21:0240</v>
      </c>
      <c r="E20862" t="s">
        <v>81381</v>
      </c>
      <c r="F20862" t="s">
        <v>81382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11675</v>
      </c>
      <c r="N20862">
        <v>678</v>
      </c>
      <c r="O20862" t="s">
        <v>21</v>
      </c>
      <c r="P20862" t="s">
        <v>356</v>
      </c>
      <c r="Q20862" t="s">
        <v>103</v>
      </c>
    </row>
    <row r="20863" spans="1:17" hidden="1" x14ac:dyDescent="0.25">
      <c r="A20863" t="s">
        <v>81383</v>
      </c>
      <c r="B20863" t="s">
        <v>81384</v>
      </c>
      <c r="C20863" s="1" t="str">
        <f t="shared" si="2876"/>
        <v>21:0867</v>
      </c>
      <c r="D20863" s="1" t="str">
        <f t="shared" si="2877"/>
        <v>21:0240</v>
      </c>
      <c r="E20863" t="s">
        <v>81385</v>
      </c>
      <c r="F20863" t="s">
        <v>81386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11689</v>
      </c>
      <c r="N20863">
        <v>679</v>
      </c>
      <c r="O20863" t="s">
        <v>64</v>
      </c>
      <c r="P20863" t="s">
        <v>356</v>
      </c>
      <c r="Q20863" t="s">
        <v>365</v>
      </c>
    </row>
    <row r="20864" spans="1:17" hidden="1" x14ac:dyDescent="0.25">
      <c r="A20864" t="s">
        <v>81387</v>
      </c>
      <c r="B20864" t="s">
        <v>81388</v>
      </c>
      <c r="C20864" s="1" t="str">
        <f t="shared" si="2876"/>
        <v>21:0867</v>
      </c>
      <c r="D20864" s="1" t="str">
        <f t="shared" si="2877"/>
        <v>21:0240</v>
      </c>
      <c r="E20864" t="s">
        <v>81389</v>
      </c>
      <c r="F20864" t="s">
        <v>81390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11694</v>
      </c>
      <c r="N20864">
        <v>680</v>
      </c>
      <c r="O20864" t="s">
        <v>21</v>
      </c>
      <c r="P20864" t="s">
        <v>22</v>
      </c>
      <c r="Q20864" t="s">
        <v>23</v>
      </c>
    </row>
    <row r="20865" spans="1:17" hidden="1" x14ac:dyDescent="0.25">
      <c r="A20865" t="s">
        <v>81391</v>
      </c>
      <c r="B20865" t="s">
        <v>81392</v>
      </c>
      <c r="C20865" s="1" t="str">
        <f t="shared" si="2876"/>
        <v>21:0867</v>
      </c>
      <c r="D20865" s="1" t="str">
        <f t="shared" si="2877"/>
        <v>21:0240</v>
      </c>
      <c r="E20865" t="s">
        <v>81393</v>
      </c>
      <c r="F20865" t="s">
        <v>81394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11700</v>
      </c>
      <c r="N20865">
        <v>681</v>
      </c>
      <c r="O20865" t="s">
        <v>21</v>
      </c>
      <c r="P20865" t="s">
        <v>356</v>
      </c>
      <c r="Q20865" t="s">
        <v>46</v>
      </c>
    </row>
    <row r="20866" spans="1:17" hidden="1" x14ac:dyDescent="0.25">
      <c r="A20866" t="s">
        <v>81395</v>
      </c>
      <c r="B20866" t="s">
        <v>81396</v>
      </c>
      <c r="C20866" s="1" t="str">
        <f t="shared" si="2876"/>
        <v>21:0867</v>
      </c>
      <c r="D20866" s="1" t="str">
        <f t="shared" si="2877"/>
        <v>21:0240</v>
      </c>
      <c r="E20866" t="s">
        <v>81397</v>
      </c>
      <c r="F20866" t="s">
        <v>81398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11710</v>
      </c>
      <c r="N20866">
        <v>682</v>
      </c>
      <c r="O20866" t="s">
        <v>21</v>
      </c>
      <c r="P20866" t="s">
        <v>356</v>
      </c>
      <c r="Q20866" t="s">
        <v>46</v>
      </c>
    </row>
    <row r="20867" spans="1:17" hidden="1" x14ac:dyDescent="0.25">
      <c r="A20867" t="s">
        <v>81399</v>
      </c>
      <c r="B20867" t="s">
        <v>81400</v>
      </c>
      <c r="C20867" s="1" t="str">
        <f t="shared" si="2876"/>
        <v>21:0867</v>
      </c>
      <c r="D20867" s="1" t="str">
        <f t="shared" si="2877"/>
        <v>21:0240</v>
      </c>
      <c r="E20867" t="s">
        <v>81401</v>
      </c>
      <c r="F20867" t="s">
        <v>81402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11715</v>
      </c>
      <c r="N20867">
        <v>683</v>
      </c>
      <c r="O20867" t="s">
        <v>21</v>
      </c>
      <c r="P20867" t="s">
        <v>356</v>
      </c>
      <c r="Q20867" t="s">
        <v>198</v>
      </c>
    </row>
    <row r="20868" spans="1:17" hidden="1" x14ac:dyDescent="0.25">
      <c r="A20868" t="s">
        <v>81403</v>
      </c>
      <c r="B20868" t="s">
        <v>81404</v>
      </c>
      <c r="C20868" s="1" t="str">
        <f t="shared" si="2876"/>
        <v>21:0867</v>
      </c>
      <c r="D20868" s="1" t="str">
        <f t="shared" si="2877"/>
        <v>21:0240</v>
      </c>
      <c r="E20868" t="s">
        <v>81405</v>
      </c>
      <c r="F20868" t="s">
        <v>81406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11720</v>
      </c>
      <c r="N20868">
        <v>684</v>
      </c>
      <c r="O20868" t="s">
        <v>21</v>
      </c>
      <c r="P20868" t="s">
        <v>356</v>
      </c>
      <c r="Q20868" t="s">
        <v>93</v>
      </c>
    </row>
    <row r="20869" spans="1:17" hidden="1" x14ac:dyDescent="0.25">
      <c r="A20869" t="s">
        <v>81407</v>
      </c>
      <c r="B20869" t="s">
        <v>81408</v>
      </c>
      <c r="C20869" s="1" t="str">
        <f t="shared" si="2876"/>
        <v>21:0867</v>
      </c>
      <c r="D20869" s="1" t="str">
        <f t="shared" si="2877"/>
        <v>21:0240</v>
      </c>
      <c r="E20869" t="s">
        <v>81409</v>
      </c>
      <c r="F20869" t="s">
        <v>81410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11725</v>
      </c>
      <c r="N20869">
        <v>685</v>
      </c>
      <c r="O20869" t="s">
        <v>21</v>
      </c>
      <c r="P20869" t="s">
        <v>356</v>
      </c>
      <c r="Q20869" t="s">
        <v>215</v>
      </c>
    </row>
    <row r="20870" spans="1:17" hidden="1" x14ac:dyDescent="0.25">
      <c r="A20870" t="s">
        <v>81411</v>
      </c>
      <c r="B20870" t="s">
        <v>81412</v>
      </c>
      <c r="C20870" s="1" t="str">
        <f t="shared" si="2876"/>
        <v>21:0867</v>
      </c>
      <c r="D20870" s="1" t="str">
        <f t="shared" si="2877"/>
        <v>21:0240</v>
      </c>
      <c r="E20870" t="s">
        <v>81413</v>
      </c>
      <c r="F20870" t="s">
        <v>81414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11730</v>
      </c>
      <c r="N20870">
        <v>686</v>
      </c>
      <c r="O20870" t="s">
        <v>21</v>
      </c>
      <c r="P20870" t="s">
        <v>583</v>
      </c>
      <c r="Q20870" t="s">
        <v>23</v>
      </c>
    </row>
    <row r="20871" spans="1:17" hidden="1" x14ac:dyDescent="0.25">
      <c r="A20871" t="s">
        <v>81415</v>
      </c>
      <c r="B20871" t="s">
        <v>81416</v>
      </c>
      <c r="C20871" s="1" t="str">
        <f t="shared" si="2876"/>
        <v>21:0867</v>
      </c>
      <c r="D20871" s="1" t="str">
        <f t="shared" si="2877"/>
        <v>21:0240</v>
      </c>
      <c r="E20871" t="s">
        <v>81417</v>
      </c>
      <c r="F20871" t="s">
        <v>81418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11641</v>
      </c>
      <c r="N20871">
        <v>687</v>
      </c>
      <c r="O20871" t="s">
        <v>21</v>
      </c>
      <c r="P20871" t="s">
        <v>22</v>
      </c>
      <c r="Q20871" t="s">
        <v>59</v>
      </c>
    </row>
    <row r="20872" spans="1:17" hidden="1" x14ac:dyDescent="0.25">
      <c r="A20872" t="s">
        <v>81419</v>
      </c>
      <c r="B20872" t="s">
        <v>81420</v>
      </c>
      <c r="C20872" s="1" t="str">
        <f t="shared" si="2876"/>
        <v>21:0867</v>
      </c>
      <c r="D20872" s="1" t="str">
        <f t="shared" si="2877"/>
        <v>21:0240</v>
      </c>
      <c r="E20872" t="s">
        <v>81421</v>
      </c>
      <c r="F20872" t="s">
        <v>81422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11646</v>
      </c>
      <c r="N20872">
        <v>688</v>
      </c>
      <c r="O20872" t="s">
        <v>21</v>
      </c>
      <c r="P20872" t="s">
        <v>356</v>
      </c>
      <c r="Q20872" t="s">
        <v>29</v>
      </c>
    </row>
    <row r="20873" spans="1:17" hidden="1" x14ac:dyDescent="0.25">
      <c r="A20873" t="s">
        <v>81423</v>
      </c>
      <c r="B20873" t="s">
        <v>81424</v>
      </c>
      <c r="C20873" s="1" t="str">
        <f t="shared" si="2876"/>
        <v>21:0867</v>
      </c>
      <c r="D20873" s="1" t="str">
        <f t="shared" si="2877"/>
        <v>21:0240</v>
      </c>
      <c r="E20873" t="s">
        <v>81425</v>
      </c>
      <c r="F20873" t="s">
        <v>81426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11651</v>
      </c>
      <c r="N20873">
        <v>689</v>
      </c>
      <c r="O20873" t="s">
        <v>21</v>
      </c>
      <c r="P20873" t="s">
        <v>356</v>
      </c>
      <c r="Q20873" t="s">
        <v>29</v>
      </c>
    </row>
    <row r="20874" spans="1:17" hidden="1" x14ac:dyDescent="0.25">
      <c r="A20874" t="s">
        <v>81427</v>
      </c>
      <c r="B20874" t="s">
        <v>81428</v>
      </c>
      <c r="C20874" s="1" t="str">
        <f t="shared" si="2876"/>
        <v>21:0867</v>
      </c>
      <c r="D20874" s="1" t="str">
        <f t="shared" si="2877"/>
        <v>21:0240</v>
      </c>
      <c r="E20874" t="s">
        <v>81429</v>
      </c>
      <c r="F20874" t="s">
        <v>81430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11660</v>
      </c>
      <c r="N20874">
        <v>690</v>
      </c>
      <c r="O20874" t="s">
        <v>21</v>
      </c>
      <c r="P20874" t="s">
        <v>356</v>
      </c>
      <c r="Q20874" t="s">
        <v>23</v>
      </c>
    </row>
    <row r="20875" spans="1:17" hidden="1" x14ac:dyDescent="0.25">
      <c r="A20875" t="s">
        <v>81431</v>
      </c>
      <c r="B20875" t="s">
        <v>81432</v>
      </c>
      <c r="C20875" s="1" t="str">
        <f t="shared" si="2876"/>
        <v>21:0867</v>
      </c>
      <c r="D20875" s="1" t="str">
        <f t="shared" si="2877"/>
        <v>21:0240</v>
      </c>
      <c r="E20875" t="s">
        <v>81433</v>
      </c>
      <c r="F20875" t="s">
        <v>81434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11680</v>
      </c>
      <c r="N20875">
        <v>691</v>
      </c>
      <c r="O20875" t="s">
        <v>244</v>
      </c>
      <c r="P20875" t="s">
        <v>356</v>
      </c>
      <c r="Q20875" t="s">
        <v>59</v>
      </c>
    </row>
    <row r="20876" spans="1:17" hidden="1" x14ac:dyDescent="0.25">
      <c r="A20876" t="s">
        <v>81435</v>
      </c>
      <c r="B20876" t="s">
        <v>81436</v>
      </c>
      <c r="C20876" s="1" t="str">
        <f t="shared" si="2876"/>
        <v>21:0867</v>
      </c>
      <c r="D20876" s="1" t="str">
        <f t="shared" si="2877"/>
        <v>21:0240</v>
      </c>
      <c r="E20876" t="s">
        <v>81433</v>
      </c>
      <c r="F20876" t="s">
        <v>81437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11684</v>
      </c>
      <c r="N20876">
        <v>692</v>
      </c>
      <c r="O20876" t="s">
        <v>21</v>
      </c>
      <c r="P20876" t="s">
        <v>356</v>
      </c>
      <c r="Q20876" t="s">
        <v>35</v>
      </c>
    </row>
    <row r="20877" spans="1:17" hidden="1" x14ac:dyDescent="0.25">
      <c r="A20877" t="s">
        <v>81438</v>
      </c>
      <c r="B20877" t="s">
        <v>81439</v>
      </c>
      <c r="C20877" s="1" t="str">
        <f t="shared" si="2876"/>
        <v>21:0867</v>
      </c>
      <c r="D20877" s="1" t="str">
        <f t="shared" si="2877"/>
        <v>21:0240</v>
      </c>
      <c r="E20877" t="s">
        <v>81440</v>
      </c>
      <c r="F20877" t="s">
        <v>81441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11665</v>
      </c>
      <c r="N20877">
        <v>693</v>
      </c>
      <c r="O20877" t="s">
        <v>21</v>
      </c>
      <c r="P20877" t="s">
        <v>1631</v>
      </c>
      <c r="Q20877" t="s">
        <v>93</v>
      </c>
    </row>
    <row r="20878" spans="1:17" hidden="1" x14ac:dyDescent="0.25">
      <c r="A20878" t="s">
        <v>81442</v>
      </c>
      <c r="B20878" t="s">
        <v>81443</v>
      </c>
      <c r="C20878" s="1" t="str">
        <f t="shared" si="2876"/>
        <v>21:0867</v>
      </c>
      <c r="D20878" s="1" t="str">
        <f t="shared" si="2877"/>
        <v>21:0240</v>
      </c>
      <c r="E20878" t="s">
        <v>81444</v>
      </c>
      <c r="F20878" t="s">
        <v>81445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11670</v>
      </c>
      <c r="N20878">
        <v>694</v>
      </c>
      <c r="O20878" t="s">
        <v>21</v>
      </c>
      <c r="P20878" t="s">
        <v>583</v>
      </c>
      <c r="Q20878" t="s">
        <v>71</v>
      </c>
    </row>
    <row r="20879" spans="1:17" hidden="1" x14ac:dyDescent="0.25">
      <c r="A20879" t="s">
        <v>81446</v>
      </c>
      <c r="B20879" t="s">
        <v>81447</v>
      </c>
      <c r="C20879" s="1" t="str">
        <f t="shared" si="2876"/>
        <v>21:0867</v>
      </c>
      <c r="D20879" s="1" t="str">
        <f t="shared" si="2877"/>
        <v>21:0240</v>
      </c>
      <c r="E20879" t="s">
        <v>81448</v>
      </c>
      <c r="F20879" t="s">
        <v>81449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11675</v>
      </c>
      <c r="N20879">
        <v>695</v>
      </c>
      <c r="O20879" t="s">
        <v>21</v>
      </c>
      <c r="P20879" t="s">
        <v>356</v>
      </c>
      <c r="Q20879" t="s">
        <v>71</v>
      </c>
    </row>
    <row r="20880" spans="1:17" hidden="1" x14ac:dyDescent="0.25">
      <c r="A20880" t="s">
        <v>81450</v>
      </c>
      <c r="B20880" t="s">
        <v>81451</v>
      </c>
      <c r="C20880" s="1" t="str">
        <f t="shared" si="2876"/>
        <v>21:0867</v>
      </c>
      <c r="D20880" s="1" t="str">
        <f t="shared" si="2877"/>
        <v>21:0240</v>
      </c>
      <c r="E20880" t="s">
        <v>81452</v>
      </c>
      <c r="F20880" t="s">
        <v>81453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11689</v>
      </c>
      <c r="N20880">
        <v>696</v>
      </c>
      <c r="O20880" t="s">
        <v>21</v>
      </c>
      <c r="P20880" t="s">
        <v>356</v>
      </c>
      <c r="Q20880" t="s">
        <v>71</v>
      </c>
    </row>
    <row r="20881" spans="1:17" hidden="1" x14ac:dyDescent="0.25">
      <c r="A20881" t="s">
        <v>81454</v>
      </c>
      <c r="B20881" t="s">
        <v>81455</v>
      </c>
      <c r="C20881" s="1" t="str">
        <f t="shared" si="2876"/>
        <v>21:0867</v>
      </c>
      <c r="D20881" s="1" t="str">
        <f t="shared" si="2877"/>
        <v>21:0240</v>
      </c>
      <c r="E20881" t="s">
        <v>81456</v>
      </c>
      <c r="F20881" t="s">
        <v>81457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11694</v>
      </c>
      <c r="N20881">
        <v>697</v>
      </c>
      <c r="O20881" t="s">
        <v>21</v>
      </c>
      <c r="P20881" t="s">
        <v>2943</v>
      </c>
      <c r="Q20881" t="s">
        <v>71</v>
      </c>
    </row>
    <row r="20882" spans="1:17" hidden="1" x14ac:dyDescent="0.25">
      <c r="A20882" t="s">
        <v>81458</v>
      </c>
      <c r="B20882" t="s">
        <v>81459</v>
      </c>
      <c r="C20882" s="1" t="str">
        <f t="shared" si="2876"/>
        <v>21:0867</v>
      </c>
      <c r="D20882" s="1" t="str">
        <f t="shared" si="2877"/>
        <v>21:0240</v>
      </c>
      <c r="E20882" t="s">
        <v>81460</v>
      </c>
      <c r="F20882" t="s">
        <v>81461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11700</v>
      </c>
      <c r="N20882">
        <v>698</v>
      </c>
      <c r="O20882" t="s">
        <v>21</v>
      </c>
      <c r="P20882" t="s">
        <v>2212</v>
      </c>
      <c r="Q20882" t="s">
        <v>93</v>
      </c>
    </row>
    <row r="20883" spans="1:17" hidden="1" x14ac:dyDescent="0.25">
      <c r="A20883" t="s">
        <v>81462</v>
      </c>
      <c r="B20883" t="s">
        <v>81463</v>
      </c>
      <c r="C20883" s="1" t="str">
        <f t="shared" si="2876"/>
        <v>21:0867</v>
      </c>
      <c r="D20883" s="1" t="str">
        <f t="shared" si="2877"/>
        <v>21:0240</v>
      </c>
      <c r="E20883" t="s">
        <v>81464</v>
      </c>
      <c r="F20883" t="s">
        <v>81465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11710</v>
      </c>
      <c r="N20883">
        <v>699</v>
      </c>
      <c r="O20883" t="s">
        <v>21</v>
      </c>
      <c r="P20883" t="s">
        <v>397</v>
      </c>
      <c r="Q20883" t="s">
        <v>215</v>
      </c>
    </row>
    <row r="20884" spans="1:17" hidden="1" x14ac:dyDescent="0.25">
      <c r="A20884" t="s">
        <v>81466</v>
      </c>
      <c r="B20884" t="s">
        <v>81467</v>
      </c>
      <c r="C20884" s="1" t="str">
        <f t="shared" si="2876"/>
        <v>21:0867</v>
      </c>
      <c r="D20884" s="1" t="str">
        <f t="shared" si="2877"/>
        <v>21:0240</v>
      </c>
      <c r="E20884" t="s">
        <v>81468</v>
      </c>
      <c r="F20884" t="s">
        <v>81469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11715</v>
      </c>
      <c r="N20884">
        <v>700</v>
      </c>
      <c r="O20884" t="s">
        <v>21</v>
      </c>
      <c r="P20884" t="s">
        <v>22</v>
      </c>
      <c r="Q20884" t="s">
        <v>52</v>
      </c>
    </row>
    <row r="20885" spans="1:17" hidden="1" x14ac:dyDescent="0.25">
      <c r="A20885" t="s">
        <v>81470</v>
      </c>
      <c r="B20885" t="s">
        <v>81471</v>
      </c>
      <c r="C20885" s="1" t="str">
        <f t="shared" si="2876"/>
        <v>21:0867</v>
      </c>
      <c r="D20885" s="1" t="str">
        <f t="shared" si="2877"/>
        <v>21:0240</v>
      </c>
      <c r="E20885" t="s">
        <v>81472</v>
      </c>
      <c r="F20885" t="s">
        <v>81473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11720</v>
      </c>
      <c r="N20885">
        <v>701</v>
      </c>
      <c r="O20885" t="s">
        <v>21</v>
      </c>
      <c r="P20885" t="s">
        <v>356</v>
      </c>
      <c r="Q20885" t="s">
        <v>103</v>
      </c>
    </row>
    <row r="20886" spans="1:17" hidden="1" x14ac:dyDescent="0.25">
      <c r="A20886" t="s">
        <v>81474</v>
      </c>
      <c r="B20886" t="s">
        <v>81475</v>
      </c>
      <c r="C20886" s="1" t="str">
        <f t="shared" si="2876"/>
        <v>21:0867</v>
      </c>
      <c r="D20886" s="1" t="str">
        <f t="shared" si="2877"/>
        <v>21:0240</v>
      </c>
      <c r="E20886" t="s">
        <v>81476</v>
      </c>
      <c r="F20886" t="s">
        <v>81477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11725</v>
      </c>
      <c r="N20886">
        <v>702</v>
      </c>
      <c r="O20886" t="s">
        <v>21</v>
      </c>
      <c r="P20886" t="s">
        <v>22</v>
      </c>
      <c r="Q20886" t="s">
        <v>71</v>
      </c>
    </row>
    <row r="20887" spans="1:17" hidden="1" x14ac:dyDescent="0.25">
      <c r="A20887" t="s">
        <v>81478</v>
      </c>
      <c r="B20887" t="s">
        <v>81479</v>
      </c>
      <c r="C20887" s="1" t="str">
        <f t="shared" si="2876"/>
        <v>21:0867</v>
      </c>
      <c r="D20887" s="1" t="str">
        <f t="shared" si="2877"/>
        <v>21:0240</v>
      </c>
      <c r="E20887" t="s">
        <v>81480</v>
      </c>
      <c r="F20887" t="s">
        <v>81481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11730</v>
      </c>
      <c r="N20887">
        <v>703</v>
      </c>
      <c r="O20887" t="s">
        <v>21</v>
      </c>
      <c r="P20887" t="s">
        <v>356</v>
      </c>
      <c r="Q20887" t="s">
        <v>46</v>
      </c>
    </row>
    <row r="20888" spans="1:17" hidden="1" x14ac:dyDescent="0.25">
      <c r="A20888" t="s">
        <v>81482</v>
      </c>
      <c r="B20888" t="s">
        <v>81483</v>
      </c>
      <c r="C20888" s="1" t="str">
        <f t="shared" si="2876"/>
        <v>21:0867</v>
      </c>
      <c r="D20888" s="1" t="str">
        <f t="shared" si="2877"/>
        <v>21:0240</v>
      </c>
      <c r="E20888" t="s">
        <v>81484</v>
      </c>
      <c r="F20888" t="s">
        <v>81485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12803</v>
      </c>
      <c r="N20888">
        <v>704</v>
      </c>
      <c r="O20888" t="s">
        <v>21</v>
      </c>
      <c r="P20888" t="s">
        <v>356</v>
      </c>
      <c r="Q20888" t="s">
        <v>103</v>
      </c>
    </row>
    <row r="20889" spans="1:17" hidden="1" x14ac:dyDescent="0.25">
      <c r="A20889" t="s">
        <v>81486</v>
      </c>
      <c r="B20889" t="s">
        <v>81487</v>
      </c>
      <c r="C20889" s="1" t="str">
        <f t="shared" ref="C20889:C20952" si="2880">HYPERLINK("http://geochem.nrcan.gc.ca/cdogs/content/bdl/bdl210867_e.htm", "21:0867")</f>
        <v>21:0867</v>
      </c>
      <c r="D20889" s="1" t="str">
        <f t="shared" ref="D20889:D20952" si="2881">HYPERLINK("http://geochem.nrcan.gc.ca/cdogs/content/svy/svy210240_e.htm", "21:0240")</f>
        <v>21:0240</v>
      </c>
      <c r="E20889" t="s">
        <v>81488</v>
      </c>
      <c r="F20889" t="s">
        <v>81489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11641</v>
      </c>
      <c r="N20889">
        <v>705</v>
      </c>
      <c r="O20889" t="s">
        <v>21</v>
      </c>
      <c r="P20889" t="s">
        <v>356</v>
      </c>
      <c r="Q20889" t="s">
        <v>7328</v>
      </c>
    </row>
    <row r="20890" spans="1:17" hidden="1" x14ac:dyDescent="0.25">
      <c r="A20890" t="s">
        <v>81490</v>
      </c>
      <c r="B20890" t="s">
        <v>81491</v>
      </c>
      <c r="C20890" s="1" t="str">
        <f t="shared" si="2880"/>
        <v>21:0867</v>
      </c>
      <c r="D20890" s="1" t="str">
        <f t="shared" si="2881"/>
        <v>21:0240</v>
      </c>
      <c r="E20890" t="s">
        <v>81492</v>
      </c>
      <c r="F20890" t="s">
        <v>81493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11646</v>
      </c>
      <c r="N20890">
        <v>706</v>
      </c>
      <c r="O20890" t="s">
        <v>21</v>
      </c>
      <c r="P20890" t="s">
        <v>356</v>
      </c>
      <c r="Q20890" t="s">
        <v>8961</v>
      </c>
    </row>
    <row r="20891" spans="1:17" hidden="1" x14ac:dyDescent="0.25">
      <c r="A20891" t="s">
        <v>81494</v>
      </c>
      <c r="B20891" t="s">
        <v>81495</v>
      </c>
      <c r="C20891" s="1" t="str">
        <f t="shared" si="2880"/>
        <v>21:0867</v>
      </c>
      <c r="D20891" s="1" t="str">
        <f t="shared" si="2881"/>
        <v>21:0240</v>
      </c>
      <c r="E20891" t="s">
        <v>81496</v>
      </c>
      <c r="F20891" t="s">
        <v>81497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11680</v>
      </c>
      <c r="N20891">
        <v>707</v>
      </c>
      <c r="O20891" t="s">
        <v>21</v>
      </c>
      <c r="P20891" t="s">
        <v>22</v>
      </c>
      <c r="Q20891" t="s">
        <v>215</v>
      </c>
    </row>
    <row r="20892" spans="1:17" hidden="1" x14ac:dyDescent="0.25">
      <c r="A20892" t="s">
        <v>81498</v>
      </c>
      <c r="B20892" t="s">
        <v>81499</v>
      </c>
      <c r="C20892" s="1" t="str">
        <f t="shared" si="2880"/>
        <v>21:0867</v>
      </c>
      <c r="D20892" s="1" t="str">
        <f t="shared" si="2881"/>
        <v>21:0240</v>
      </c>
      <c r="E20892" t="s">
        <v>81496</v>
      </c>
      <c r="F20892" t="s">
        <v>81500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11684</v>
      </c>
      <c r="N20892">
        <v>708</v>
      </c>
      <c r="O20892" t="s">
        <v>21</v>
      </c>
      <c r="P20892" t="s">
        <v>22</v>
      </c>
      <c r="Q20892" t="s">
        <v>93</v>
      </c>
    </row>
    <row r="20893" spans="1:17" hidden="1" x14ac:dyDescent="0.25">
      <c r="A20893" t="s">
        <v>81501</v>
      </c>
      <c r="B20893" t="s">
        <v>81502</v>
      </c>
      <c r="C20893" s="1" t="str">
        <f t="shared" si="2880"/>
        <v>21:0867</v>
      </c>
      <c r="D20893" s="1" t="str">
        <f t="shared" si="2881"/>
        <v>21:0240</v>
      </c>
      <c r="E20893" t="s">
        <v>81503</v>
      </c>
      <c r="F20893" t="s">
        <v>81504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11651</v>
      </c>
      <c r="N20893">
        <v>709</v>
      </c>
      <c r="O20893" t="s">
        <v>21</v>
      </c>
      <c r="P20893" t="s">
        <v>356</v>
      </c>
      <c r="Q20893" t="s">
        <v>46</v>
      </c>
    </row>
    <row r="20894" spans="1:17" hidden="1" x14ac:dyDescent="0.25">
      <c r="A20894" t="s">
        <v>81505</v>
      </c>
      <c r="B20894" t="s">
        <v>81506</v>
      </c>
      <c r="C20894" s="1" t="str">
        <f t="shared" si="2880"/>
        <v>21:0867</v>
      </c>
      <c r="D20894" s="1" t="str">
        <f t="shared" si="2881"/>
        <v>21:0240</v>
      </c>
      <c r="E20894" t="s">
        <v>81507</v>
      </c>
      <c r="F20894" t="s">
        <v>81508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11660</v>
      </c>
      <c r="N20894">
        <v>710</v>
      </c>
      <c r="O20894" t="s">
        <v>21</v>
      </c>
      <c r="P20894" t="s">
        <v>356</v>
      </c>
      <c r="Q20894" t="s">
        <v>46</v>
      </c>
    </row>
    <row r="20895" spans="1:17" hidden="1" x14ac:dyDescent="0.25">
      <c r="A20895" t="s">
        <v>81509</v>
      </c>
      <c r="B20895" t="s">
        <v>81510</v>
      </c>
      <c r="C20895" s="1" t="str">
        <f t="shared" si="2880"/>
        <v>21:0867</v>
      </c>
      <c r="D20895" s="1" t="str">
        <f t="shared" si="2881"/>
        <v>21:0240</v>
      </c>
      <c r="E20895" t="s">
        <v>81511</v>
      </c>
      <c r="F20895" t="s">
        <v>81512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11665</v>
      </c>
      <c r="N20895">
        <v>711</v>
      </c>
      <c r="O20895" t="s">
        <v>21</v>
      </c>
      <c r="P20895" t="s">
        <v>356</v>
      </c>
      <c r="Q20895" t="s">
        <v>46</v>
      </c>
    </row>
    <row r="20896" spans="1:17" hidden="1" x14ac:dyDescent="0.25">
      <c r="A20896" t="s">
        <v>81513</v>
      </c>
      <c r="B20896" t="s">
        <v>81514</v>
      </c>
      <c r="C20896" s="1" t="str">
        <f t="shared" si="2880"/>
        <v>21:0867</v>
      </c>
      <c r="D20896" s="1" t="str">
        <f t="shared" si="2881"/>
        <v>21:0240</v>
      </c>
      <c r="E20896" t="s">
        <v>81515</v>
      </c>
      <c r="F20896" t="s">
        <v>81516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11670</v>
      </c>
      <c r="N20896">
        <v>712</v>
      </c>
      <c r="O20896" t="s">
        <v>21</v>
      </c>
      <c r="P20896" t="s">
        <v>22</v>
      </c>
      <c r="Q20896" t="s">
        <v>103</v>
      </c>
    </row>
    <row r="20897" spans="1:17" hidden="1" x14ac:dyDescent="0.25">
      <c r="A20897" t="s">
        <v>81517</v>
      </c>
      <c r="B20897" t="s">
        <v>81518</v>
      </c>
      <c r="C20897" s="1" t="str">
        <f t="shared" si="2880"/>
        <v>21:0867</v>
      </c>
      <c r="D20897" s="1" t="str">
        <f t="shared" si="2881"/>
        <v>21:0240</v>
      </c>
      <c r="E20897" t="s">
        <v>81519</v>
      </c>
      <c r="F20897" t="s">
        <v>81520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11675</v>
      </c>
      <c r="N20897">
        <v>713</v>
      </c>
      <c r="O20897" t="s">
        <v>21</v>
      </c>
      <c r="P20897" t="s">
        <v>356</v>
      </c>
      <c r="Q20897" t="s">
        <v>71</v>
      </c>
    </row>
    <row r="20898" spans="1:17" hidden="1" x14ac:dyDescent="0.25">
      <c r="A20898" t="s">
        <v>81521</v>
      </c>
      <c r="B20898" t="s">
        <v>81522</v>
      </c>
      <c r="C20898" s="1" t="str">
        <f t="shared" si="2880"/>
        <v>21:0867</v>
      </c>
      <c r="D20898" s="1" t="str">
        <f t="shared" si="2881"/>
        <v>21:0240</v>
      </c>
      <c r="E20898" t="s">
        <v>81523</v>
      </c>
      <c r="F20898" t="s">
        <v>81524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11689</v>
      </c>
      <c r="N20898">
        <v>714</v>
      </c>
      <c r="O20898" t="s">
        <v>21</v>
      </c>
      <c r="P20898" t="s">
        <v>356</v>
      </c>
      <c r="Q20898" t="s">
        <v>365</v>
      </c>
    </row>
    <row r="20899" spans="1:17" hidden="1" x14ac:dyDescent="0.25">
      <c r="A20899" t="s">
        <v>81525</v>
      </c>
      <c r="B20899" t="s">
        <v>81526</v>
      </c>
      <c r="C20899" s="1" t="str">
        <f t="shared" si="2880"/>
        <v>21:0867</v>
      </c>
      <c r="D20899" s="1" t="str">
        <f t="shared" si="2881"/>
        <v>21:0240</v>
      </c>
      <c r="E20899" t="s">
        <v>81527</v>
      </c>
      <c r="F20899" t="s">
        <v>81528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11694</v>
      </c>
      <c r="N20899">
        <v>715</v>
      </c>
      <c r="O20899" t="s">
        <v>21</v>
      </c>
      <c r="P20899" t="s">
        <v>356</v>
      </c>
      <c r="Q20899" t="s">
        <v>46</v>
      </c>
    </row>
    <row r="20900" spans="1:17" hidden="1" x14ac:dyDescent="0.25">
      <c r="A20900" t="s">
        <v>81529</v>
      </c>
      <c r="B20900" t="s">
        <v>81530</v>
      </c>
      <c r="C20900" s="1" t="str">
        <f t="shared" si="2880"/>
        <v>21:0867</v>
      </c>
      <c r="D20900" s="1" t="str">
        <f t="shared" si="2881"/>
        <v>21:0240</v>
      </c>
      <c r="E20900" t="s">
        <v>81531</v>
      </c>
      <c r="F20900" t="s">
        <v>81532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11700</v>
      </c>
      <c r="N20900">
        <v>716</v>
      </c>
      <c r="O20900" t="s">
        <v>21</v>
      </c>
      <c r="P20900" t="s">
        <v>22</v>
      </c>
      <c r="Q20900" t="s">
        <v>71</v>
      </c>
    </row>
    <row r="20901" spans="1:17" hidden="1" x14ac:dyDescent="0.25">
      <c r="A20901" t="s">
        <v>81533</v>
      </c>
      <c r="B20901" t="s">
        <v>81534</v>
      </c>
      <c r="C20901" s="1" t="str">
        <f t="shared" si="2880"/>
        <v>21:0867</v>
      </c>
      <c r="D20901" s="1" t="str">
        <f t="shared" si="2881"/>
        <v>21:0240</v>
      </c>
      <c r="E20901" t="s">
        <v>81535</v>
      </c>
      <c r="F20901" t="s">
        <v>81536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11710</v>
      </c>
      <c r="N20901">
        <v>717</v>
      </c>
      <c r="O20901" t="s">
        <v>21</v>
      </c>
      <c r="P20901" t="s">
        <v>356</v>
      </c>
      <c r="Q20901" t="s">
        <v>198</v>
      </c>
    </row>
    <row r="20902" spans="1:17" hidden="1" x14ac:dyDescent="0.25">
      <c r="A20902" t="s">
        <v>81537</v>
      </c>
      <c r="B20902" t="s">
        <v>81538</v>
      </c>
      <c r="C20902" s="1" t="str">
        <f t="shared" si="2880"/>
        <v>21:0867</v>
      </c>
      <c r="D20902" s="1" t="str">
        <f t="shared" si="2881"/>
        <v>21:0240</v>
      </c>
      <c r="E20902" t="s">
        <v>81539</v>
      </c>
      <c r="F20902" t="s">
        <v>81540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11715</v>
      </c>
      <c r="N20902">
        <v>718</v>
      </c>
      <c r="O20902" t="s">
        <v>21</v>
      </c>
      <c r="P20902" t="s">
        <v>356</v>
      </c>
      <c r="Q20902" t="s">
        <v>71</v>
      </c>
    </row>
    <row r="20903" spans="1:17" hidden="1" x14ac:dyDescent="0.25">
      <c r="A20903" t="s">
        <v>81541</v>
      </c>
      <c r="B20903" t="s">
        <v>81542</v>
      </c>
      <c r="C20903" s="1" t="str">
        <f t="shared" si="2880"/>
        <v>21:0867</v>
      </c>
      <c r="D20903" s="1" t="str">
        <f t="shared" si="2881"/>
        <v>21:0240</v>
      </c>
      <c r="E20903" t="s">
        <v>81543</v>
      </c>
      <c r="F20903" t="s">
        <v>81544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11720</v>
      </c>
      <c r="N20903">
        <v>719</v>
      </c>
      <c r="O20903" t="s">
        <v>21</v>
      </c>
      <c r="P20903" t="s">
        <v>356</v>
      </c>
      <c r="Q20903" t="s">
        <v>103</v>
      </c>
    </row>
    <row r="20904" spans="1:17" hidden="1" x14ac:dyDescent="0.25">
      <c r="A20904" t="s">
        <v>81545</v>
      </c>
      <c r="B20904" t="s">
        <v>81546</v>
      </c>
      <c r="C20904" s="1" t="str">
        <f t="shared" si="2880"/>
        <v>21:0867</v>
      </c>
      <c r="D20904" s="1" t="str">
        <f t="shared" si="2881"/>
        <v>21:0240</v>
      </c>
      <c r="E20904" t="s">
        <v>81547</v>
      </c>
      <c r="F20904" t="s">
        <v>81548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11725</v>
      </c>
      <c r="N20904">
        <v>720</v>
      </c>
      <c r="O20904" t="s">
        <v>21</v>
      </c>
      <c r="P20904" t="s">
        <v>356</v>
      </c>
      <c r="Q20904" t="s">
        <v>29</v>
      </c>
    </row>
    <row r="20905" spans="1:17" hidden="1" x14ac:dyDescent="0.25">
      <c r="A20905" t="s">
        <v>81549</v>
      </c>
      <c r="B20905" t="s">
        <v>81550</v>
      </c>
      <c r="C20905" s="1" t="str">
        <f t="shared" si="2880"/>
        <v>21:0867</v>
      </c>
      <c r="D20905" s="1" t="str">
        <f t="shared" si="2881"/>
        <v>21:0240</v>
      </c>
      <c r="E20905" t="s">
        <v>81551</v>
      </c>
      <c r="F20905" t="s">
        <v>81552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11730</v>
      </c>
      <c r="N20905">
        <v>721</v>
      </c>
      <c r="O20905" t="s">
        <v>21</v>
      </c>
      <c r="P20905" t="s">
        <v>45</v>
      </c>
      <c r="Q20905" t="s">
        <v>71</v>
      </c>
    </row>
    <row r="20906" spans="1:17" hidden="1" x14ac:dyDescent="0.25">
      <c r="A20906" t="s">
        <v>81553</v>
      </c>
      <c r="B20906" t="s">
        <v>81554</v>
      </c>
      <c r="C20906" s="1" t="str">
        <f t="shared" si="2880"/>
        <v>21:0867</v>
      </c>
      <c r="D20906" s="1" t="str">
        <f t="shared" si="2881"/>
        <v>21:0240</v>
      </c>
      <c r="E20906" t="s">
        <v>81555</v>
      </c>
      <c r="F20906" t="s">
        <v>81556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12803</v>
      </c>
      <c r="N20906">
        <v>722</v>
      </c>
      <c r="O20906" t="s">
        <v>21</v>
      </c>
      <c r="P20906" t="s">
        <v>45</v>
      </c>
      <c r="Q20906" t="s">
        <v>103</v>
      </c>
    </row>
    <row r="20907" spans="1:17" hidden="1" x14ac:dyDescent="0.25">
      <c r="A20907" t="s">
        <v>81557</v>
      </c>
      <c r="B20907" t="s">
        <v>81558</v>
      </c>
      <c r="C20907" s="1" t="str">
        <f t="shared" si="2880"/>
        <v>21:0867</v>
      </c>
      <c r="D20907" s="1" t="str">
        <f t="shared" si="2881"/>
        <v>21:0240</v>
      </c>
      <c r="E20907" t="s">
        <v>81559</v>
      </c>
      <c r="F20907" t="s">
        <v>81560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11641</v>
      </c>
      <c r="N20907">
        <v>723</v>
      </c>
      <c r="O20907" t="s">
        <v>21</v>
      </c>
      <c r="P20907" t="s">
        <v>45</v>
      </c>
      <c r="Q20907" t="s">
        <v>103</v>
      </c>
    </row>
    <row r="20908" spans="1:17" hidden="1" x14ac:dyDescent="0.25">
      <c r="A20908" t="s">
        <v>81561</v>
      </c>
      <c r="B20908" t="s">
        <v>81562</v>
      </c>
      <c r="C20908" s="1" t="str">
        <f t="shared" si="2880"/>
        <v>21:0867</v>
      </c>
      <c r="D20908" s="1" t="str">
        <f t="shared" si="2881"/>
        <v>21:0240</v>
      </c>
      <c r="E20908" t="s">
        <v>81563</v>
      </c>
      <c r="F20908" t="s">
        <v>81564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11646</v>
      </c>
      <c r="N20908">
        <v>724</v>
      </c>
      <c r="O20908" t="s">
        <v>21</v>
      </c>
      <c r="P20908" t="s">
        <v>356</v>
      </c>
      <c r="Q20908" t="s">
        <v>71</v>
      </c>
    </row>
    <row r="20909" spans="1:17" hidden="1" x14ac:dyDescent="0.25">
      <c r="A20909" t="s">
        <v>81565</v>
      </c>
      <c r="B20909" t="s">
        <v>81566</v>
      </c>
      <c r="C20909" s="1" t="str">
        <f t="shared" si="2880"/>
        <v>21:0867</v>
      </c>
      <c r="D20909" s="1" t="str">
        <f t="shared" si="2881"/>
        <v>21:0240</v>
      </c>
      <c r="E20909" t="s">
        <v>81567</v>
      </c>
      <c r="F20909" t="s">
        <v>81568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11651</v>
      </c>
      <c r="N20909">
        <v>725</v>
      </c>
      <c r="O20909" t="s">
        <v>21</v>
      </c>
      <c r="P20909" t="s">
        <v>356</v>
      </c>
      <c r="Q20909" t="s">
        <v>29</v>
      </c>
    </row>
    <row r="20910" spans="1:17" hidden="1" x14ac:dyDescent="0.25">
      <c r="A20910" t="s">
        <v>81569</v>
      </c>
      <c r="B20910" t="s">
        <v>81570</v>
      </c>
      <c r="C20910" s="1" t="str">
        <f t="shared" si="2880"/>
        <v>21:0867</v>
      </c>
      <c r="D20910" s="1" t="str">
        <f t="shared" si="2881"/>
        <v>21:0240</v>
      </c>
      <c r="E20910" t="s">
        <v>81571</v>
      </c>
      <c r="F20910" t="s">
        <v>81572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11660</v>
      </c>
      <c r="N20910">
        <v>726</v>
      </c>
      <c r="O20910" t="s">
        <v>21</v>
      </c>
      <c r="P20910" t="s">
        <v>356</v>
      </c>
      <c r="Q20910" t="s">
        <v>59</v>
      </c>
    </row>
    <row r="20911" spans="1:17" hidden="1" x14ac:dyDescent="0.25">
      <c r="A20911" t="s">
        <v>81573</v>
      </c>
      <c r="B20911" t="s">
        <v>81574</v>
      </c>
      <c r="C20911" s="1" t="str">
        <f t="shared" si="2880"/>
        <v>21:0867</v>
      </c>
      <c r="D20911" s="1" t="str">
        <f t="shared" si="2881"/>
        <v>21:0240</v>
      </c>
      <c r="E20911" t="s">
        <v>81575</v>
      </c>
      <c r="F20911" t="s">
        <v>81576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11665</v>
      </c>
      <c r="N20911">
        <v>727</v>
      </c>
      <c r="O20911" t="s">
        <v>21</v>
      </c>
      <c r="P20911" t="s">
        <v>356</v>
      </c>
      <c r="Q20911" t="s">
        <v>198</v>
      </c>
    </row>
    <row r="20912" spans="1:17" hidden="1" x14ac:dyDescent="0.25">
      <c r="A20912" t="s">
        <v>81577</v>
      </c>
      <c r="B20912" t="s">
        <v>81578</v>
      </c>
      <c r="C20912" s="1" t="str">
        <f t="shared" si="2880"/>
        <v>21:0867</v>
      </c>
      <c r="D20912" s="1" t="str">
        <f t="shared" si="2881"/>
        <v>21:0240</v>
      </c>
      <c r="E20912" t="s">
        <v>81579</v>
      </c>
      <c r="F20912" t="s">
        <v>81580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11680</v>
      </c>
      <c r="N20912">
        <v>728</v>
      </c>
      <c r="O20912" t="s">
        <v>21</v>
      </c>
      <c r="P20912" t="s">
        <v>356</v>
      </c>
      <c r="Q20912" t="s">
        <v>23</v>
      </c>
    </row>
    <row r="20913" spans="1:17" hidden="1" x14ac:dyDescent="0.25">
      <c r="A20913" t="s">
        <v>81581</v>
      </c>
      <c r="B20913" t="s">
        <v>81582</v>
      </c>
      <c r="C20913" s="1" t="str">
        <f t="shared" si="2880"/>
        <v>21:0867</v>
      </c>
      <c r="D20913" s="1" t="str">
        <f t="shared" si="2881"/>
        <v>21:0240</v>
      </c>
      <c r="E20913" t="s">
        <v>81579</v>
      </c>
      <c r="F20913" t="s">
        <v>81583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11684</v>
      </c>
      <c r="N20913">
        <v>729</v>
      </c>
      <c r="O20913" t="s">
        <v>21</v>
      </c>
      <c r="P20913" t="s">
        <v>356</v>
      </c>
      <c r="Q20913" t="s">
        <v>59</v>
      </c>
    </row>
    <row r="20914" spans="1:17" hidden="1" x14ac:dyDescent="0.25">
      <c r="A20914" t="s">
        <v>81584</v>
      </c>
      <c r="B20914" t="s">
        <v>81585</v>
      </c>
      <c r="C20914" s="1" t="str">
        <f t="shared" si="2880"/>
        <v>21:0867</v>
      </c>
      <c r="D20914" s="1" t="str">
        <f t="shared" si="2881"/>
        <v>21:0240</v>
      </c>
      <c r="E20914" t="s">
        <v>81586</v>
      </c>
      <c r="F20914" t="s">
        <v>81587</v>
      </c>
      <c r="H20914">
        <v>46.331935799999997</v>
      </c>
      <c r="I20914">
        <v>-66.666683399999997</v>
      </c>
      <c r="J20914" s="1" t="str">
        <f t="shared" ref="J20914:J20975" si="2882">HYPERLINK("http://geochem.nrcan.gc.ca/cdogs/content/kwd/kwd020018_e.htm",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11670</v>
      </c>
      <c r="N20914">
        <v>730</v>
      </c>
      <c r="O20914" t="s">
        <v>21</v>
      </c>
      <c r="P20914" t="s">
        <v>356</v>
      </c>
      <c r="Q20914" t="s">
        <v>29</v>
      </c>
    </row>
    <row r="20915" spans="1:17" hidden="1" x14ac:dyDescent="0.25">
      <c r="A20915" t="s">
        <v>81588</v>
      </c>
      <c r="B20915" t="s">
        <v>81589</v>
      </c>
      <c r="C20915" s="1" t="str">
        <f t="shared" si="2880"/>
        <v>21:0867</v>
      </c>
      <c r="D20915" s="1" t="str">
        <f t="shared" si="2881"/>
        <v>21:0240</v>
      </c>
      <c r="E20915" t="s">
        <v>81590</v>
      </c>
      <c r="F20915" t="s">
        <v>81591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11675</v>
      </c>
      <c r="N20915">
        <v>731</v>
      </c>
      <c r="O20915" t="s">
        <v>21</v>
      </c>
      <c r="P20915" t="s">
        <v>356</v>
      </c>
      <c r="Q20915" t="s">
        <v>103</v>
      </c>
    </row>
    <row r="20916" spans="1:17" hidden="1" x14ac:dyDescent="0.25">
      <c r="A20916" t="s">
        <v>81592</v>
      </c>
      <c r="B20916" t="s">
        <v>81593</v>
      </c>
      <c r="C20916" s="1" t="str">
        <f t="shared" si="2880"/>
        <v>21:0867</v>
      </c>
      <c r="D20916" s="1" t="str">
        <f t="shared" si="2881"/>
        <v>21:0240</v>
      </c>
      <c r="E20916" t="s">
        <v>81594</v>
      </c>
      <c r="F20916" t="s">
        <v>81595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11689</v>
      </c>
      <c r="N20916">
        <v>732</v>
      </c>
      <c r="O20916" t="s">
        <v>21</v>
      </c>
      <c r="P20916" t="s">
        <v>356</v>
      </c>
      <c r="Q20916" t="s">
        <v>71</v>
      </c>
    </row>
    <row r="20917" spans="1:17" hidden="1" x14ac:dyDescent="0.25">
      <c r="A20917" t="s">
        <v>81596</v>
      </c>
      <c r="B20917" t="s">
        <v>81597</v>
      </c>
      <c r="C20917" s="1" t="str">
        <f t="shared" si="2880"/>
        <v>21:0867</v>
      </c>
      <c r="D20917" s="1" t="str">
        <f t="shared" si="2881"/>
        <v>21:0240</v>
      </c>
      <c r="E20917" t="s">
        <v>81598</v>
      </c>
      <c r="F20917" t="s">
        <v>81599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11694</v>
      </c>
      <c r="N20917">
        <v>733</v>
      </c>
      <c r="O20917" t="s">
        <v>21</v>
      </c>
      <c r="P20917" t="s">
        <v>356</v>
      </c>
      <c r="Q20917" t="s">
        <v>71</v>
      </c>
    </row>
    <row r="20918" spans="1:17" hidden="1" x14ac:dyDescent="0.25">
      <c r="A20918" t="s">
        <v>81600</v>
      </c>
      <c r="B20918" t="s">
        <v>81601</v>
      </c>
      <c r="C20918" s="1" t="str">
        <f t="shared" si="2880"/>
        <v>21:0867</v>
      </c>
      <c r="D20918" s="1" t="str">
        <f t="shared" si="2881"/>
        <v>21:0240</v>
      </c>
      <c r="E20918" t="s">
        <v>81602</v>
      </c>
      <c r="F20918" t="s">
        <v>81603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11700</v>
      </c>
      <c r="N20918">
        <v>734</v>
      </c>
      <c r="O20918" t="s">
        <v>21</v>
      </c>
      <c r="P20918" t="s">
        <v>356</v>
      </c>
      <c r="Q20918" t="s">
        <v>198</v>
      </c>
    </row>
    <row r="20919" spans="1:17" hidden="1" x14ac:dyDescent="0.25">
      <c r="A20919" t="s">
        <v>81604</v>
      </c>
      <c r="B20919" t="s">
        <v>81605</v>
      </c>
      <c r="C20919" s="1" t="str">
        <f t="shared" si="2880"/>
        <v>21:0867</v>
      </c>
      <c r="D20919" s="1" t="str">
        <f t="shared" si="2881"/>
        <v>21:0240</v>
      </c>
      <c r="E20919" t="s">
        <v>81606</v>
      </c>
      <c r="F20919" t="s">
        <v>81607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11710</v>
      </c>
      <c r="N20919">
        <v>735</v>
      </c>
      <c r="O20919" t="s">
        <v>21</v>
      </c>
      <c r="P20919" t="s">
        <v>356</v>
      </c>
      <c r="Q20919" t="s">
        <v>103</v>
      </c>
    </row>
    <row r="20920" spans="1:17" hidden="1" x14ac:dyDescent="0.25">
      <c r="A20920" t="s">
        <v>81608</v>
      </c>
      <c r="B20920" t="s">
        <v>81609</v>
      </c>
      <c r="C20920" s="1" t="str">
        <f t="shared" si="2880"/>
        <v>21:0867</v>
      </c>
      <c r="D20920" s="1" t="str">
        <f t="shared" si="2881"/>
        <v>21:0240</v>
      </c>
      <c r="E20920" t="s">
        <v>81610</v>
      </c>
      <c r="F20920" t="s">
        <v>81611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11715</v>
      </c>
      <c r="N20920">
        <v>736</v>
      </c>
      <c r="O20920" t="s">
        <v>21</v>
      </c>
      <c r="P20920" t="s">
        <v>356</v>
      </c>
      <c r="Q20920" t="s">
        <v>198</v>
      </c>
    </row>
    <row r="20921" spans="1:17" hidden="1" x14ac:dyDescent="0.25">
      <c r="A20921" t="s">
        <v>81612</v>
      </c>
      <c r="B20921" t="s">
        <v>81613</v>
      </c>
      <c r="C20921" s="1" t="str">
        <f t="shared" si="2880"/>
        <v>21:0867</v>
      </c>
      <c r="D20921" s="1" t="str">
        <f t="shared" si="2881"/>
        <v>21:0240</v>
      </c>
      <c r="E20921" t="s">
        <v>81614</v>
      </c>
      <c r="F20921" t="s">
        <v>81615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HYPERLINK("http://geochem.nrcan.gc.ca/cdogs/content/kwd/kwd080007_e.htm", "Untreated Water")</f>
        <v>Untreated Water</v>
      </c>
      <c r="L20921">
        <v>43</v>
      </c>
      <c r="M20921" t="s">
        <v>11720</v>
      </c>
      <c r="N20921">
        <v>737</v>
      </c>
      <c r="O20921" t="s">
        <v>21</v>
      </c>
      <c r="P20921" t="s">
        <v>45</v>
      </c>
      <c r="Q20921" t="s">
        <v>71</v>
      </c>
    </row>
    <row r="20922" spans="1:17" hidden="1" x14ac:dyDescent="0.25">
      <c r="A20922" t="s">
        <v>81616</v>
      </c>
      <c r="B20922" t="s">
        <v>81617</v>
      </c>
      <c r="C20922" s="1" t="str">
        <f t="shared" si="2880"/>
        <v>21:0867</v>
      </c>
      <c r="D20922" s="1" t="str">
        <f t="shared" si="2881"/>
        <v>21:0240</v>
      </c>
      <c r="E20922" t="s">
        <v>81618</v>
      </c>
      <c r="F20922" t="s">
        <v>81619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11725</v>
      </c>
      <c r="N20922">
        <v>738</v>
      </c>
      <c r="O20922" t="s">
        <v>21</v>
      </c>
      <c r="P20922" t="s">
        <v>45</v>
      </c>
      <c r="Q20922" t="s">
        <v>29</v>
      </c>
    </row>
    <row r="20923" spans="1:17" hidden="1" x14ac:dyDescent="0.25">
      <c r="A20923" t="s">
        <v>81620</v>
      </c>
      <c r="B20923" t="s">
        <v>81621</v>
      </c>
      <c r="C20923" s="1" t="str">
        <f t="shared" si="2880"/>
        <v>21:0867</v>
      </c>
      <c r="D20923" s="1" t="str">
        <f t="shared" si="2881"/>
        <v>21:0240</v>
      </c>
      <c r="E20923" t="s">
        <v>81622</v>
      </c>
      <c r="F20923" t="s">
        <v>81623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11730</v>
      </c>
      <c r="N20923">
        <v>739</v>
      </c>
      <c r="O20923" t="s">
        <v>21</v>
      </c>
      <c r="P20923" t="s">
        <v>45</v>
      </c>
      <c r="Q20923" t="s">
        <v>23</v>
      </c>
    </row>
    <row r="20924" spans="1:17" hidden="1" x14ac:dyDescent="0.25">
      <c r="A20924" t="s">
        <v>81624</v>
      </c>
      <c r="B20924" t="s">
        <v>81625</v>
      </c>
      <c r="C20924" s="1" t="str">
        <f t="shared" si="2880"/>
        <v>21:0867</v>
      </c>
      <c r="D20924" s="1" t="str">
        <f t="shared" si="2881"/>
        <v>21:0240</v>
      </c>
      <c r="E20924" t="s">
        <v>81626</v>
      </c>
      <c r="F20924" t="s">
        <v>81627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12803</v>
      </c>
      <c r="N20924">
        <v>740</v>
      </c>
      <c r="O20924" t="s">
        <v>21</v>
      </c>
      <c r="P20924" t="s">
        <v>45</v>
      </c>
      <c r="Q20924" t="s">
        <v>23</v>
      </c>
    </row>
    <row r="20925" spans="1:17" hidden="1" x14ac:dyDescent="0.25">
      <c r="A20925" t="s">
        <v>81628</v>
      </c>
      <c r="B20925" t="s">
        <v>81629</v>
      </c>
      <c r="C20925" s="1" t="str">
        <f t="shared" si="2880"/>
        <v>21:0867</v>
      </c>
      <c r="D20925" s="1" t="str">
        <f t="shared" si="2881"/>
        <v>21:0240</v>
      </c>
      <c r="E20925" t="s">
        <v>81630</v>
      </c>
      <c r="F20925" t="s">
        <v>81631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11641</v>
      </c>
      <c r="N20925">
        <v>741</v>
      </c>
      <c r="O20925" t="s">
        <v>21</v>
      </c>
      <c r="P20925" t="s">
        <v>356</v>
      </c>
      <c r="Q20925" t="s">
        <v>59</v>
      </c>
    </row>
    <row r="20926" spans="1:17" hidden="1" x14ac:dyDescent="0.25">
      <c r="A20926" t="s">
        <v>81632</v>
      </c>
      <c r="B20926" t="s">
        <v>81633</v>
      </c>
      <c r="C20926" s="1" t="str">
        <f t="shared" si="2880"/>
        <v>21:0867</v>
      </c>
      <c r="D20926" s="1" t="str">
        <f t="shared" si="2881"/>
        <v>21:0240</v>
      </c>
      <c r="E20926" t="s">
        <v>81634</v>
      </c>
      <c r="F20926" t="s">
        <v>81635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11646</v>
      </c>
      <c r="N20926">
        <v>742</v>
      </c>
      <c r="O20926" t="s">
        <v>21</v>
      </c>
      <c r="P20926" t="s">
        <v>45</v>
      </c>
      <c r="Q20926" t="s">
        <v>198</v>
      </c>
    </row>
    <row r="20927" spans="1:17" hidden="1" x14ac:dyDescent="0.25">
      <c r="A20927" t="s">
        <v>81636</v>
      </c>
      <c r="B20927" t="s">
        <v>81637</v>
      </c>
      <c r="C20927" s="1" t="str">
        <f t="shared" si="2880"/>
        <v>21:0867</v>
      </c>
      <c r="D20927" s="1" t="str">
        <f t="shared" si="2881"/>
        <v>21:0240</v>
      </c>
      <c r="E20927" t="s">
        <v>81638</v>
      </c>
      <c r="F20927" t="s">
        <v>81639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11651</v>
      </c>
      <c r="N20927">
        <v>743</v>
      </c>
      <c r="O20927" t="s">
        <v>21</v>
      </c>
      <c r="P20927" t="s">
        <v>45</v>
      </c>
      <c r="Q20927" t="s">
        <v>71</v>
      </c>
    </row>
    <row r="20928" spans="1:17" hidden="1" x14ac:dyDescent="0.25">
      <c r="A20928" t="s">
        <v>81640</v>
      </c>
      <c r="B20928" t="s">
        <v>81641</v>
      </c>
      <c r="C20928" s="1" t="str">
        <f t="shared" si="2880"/>
        <v>21:0867</v>
      </c>
      <c r="D20928" s="1" t="str">
        <f t="shared" si="2881"/>
        <v>21:0240</v>
      </c>
      <c r="E20928" t="s">
        <v>81642</v>
      </c>
      <c r="F20928" t="s">
        <v>81643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11660</v>
      </c>
      <c r="N20928">
        <v>744</v>
      </c>
      <c r="O20928" t="s">
        <v>21</v>
      </c>
      <c r="P20928" t="s">
        <v>356</v>
      </c>
      <c r="Q20928" t="s">
        <v>215</v>
      </c>
    </row>
    <row r="20929" spans="1:17" hidden="1" x14ac:dyDescent="0.25">
      <c r="A20929" t="s">
        <v>81644</v>
      </c>
      <c r="B20929" t="s">
        <v>81645</v>
      </c>
      <c r="C20929" s="1" t="str">
        <f t="shared" si="2880"/>
        <v>21:0867</v>
      </c>
      <c r="D20929" s="1" t="str">
        <f t="shared" si="2881"/>
        <v>21:0240</v>
      </c>
      <c r="E20929" t="s">
        <v>81646</v>
      </c>
      <c r="F20929" t="s">
        <v>81647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11665</v>
      </c>
      <c r="N20929">
        <v>745</v>
      </c>
      <c r="O20929" t="s">
        <v>21</v>
      </c>
      <c r="P20929" t="s">
        <v>45</v>
      </c>
      <c r="Q20929" t="s">
        <v>392</v>
      </c>
    </row>
    <row r="20930" spans="1:17" hidden="1" x14ac:dyDescent="0.25">
      <c r="A20930" t="s">
        <v>81648</v>
      </c>
      <c r="B20930" t="s">
        <v>81649</v>
      </c>
      <c r="C20930" s="1" t="str">
        <f t="shared" si="2880"/>
        <v>21:0867</v>
      </c>
      <c r="D20930" s="1" t="str">
        <f t="shared" si="2881"/>
        <v>21:0240</v>
      </c>
      <c r="E20930" t="s">
        <v>81650</v>
      </c>
      <c r="F20930" t="s">
        <v>81651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11670</v>
      </c>
      <c r="N20930">
        <v>746</v>
      </c>
      <c r="O20930" t="s">
        <v>21</v>
      </c>
      <c r="P20930" t="s">
        <v>583</v>
      </c>
      <c r="Q20930" t="s">
        <v>71</v>
      </c>
    </row>
    <row r="20931" spans="1:17" hidden="1" x14ac:dyDescent="0.25">
      <c r="A20931" t="s">
        <v>81652</v>
      </c>
      <c r="B20931" t="s">
        <v>81653</v>
      </c>
      <c r="C20931" s="1" t="str">
        <f t="shared" si="2880"/>
        <v>21:0867</v>
      </c>
      <c r="D20931" s="1" t="str">
        <f t="shared" si="2881"/>
        <v>21:0240</v>
      </c>
      <c r="E20931" t="s">
        <v>81654</v>
      </c>
      <c r="F20931" t="s">
        <v>81655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11675</v>
      </c>
      <c r="N20931">
        <v>747</v>
      </c>
      <c r="O20931" t="s">
        <v>21</v>
      </c>
      <c r="P20931" t="s">
        <v>356</v>
      </c>
      <c r="Q20931" t="s">
        <v>93</v>
      </c>
    </row>
    <row r="20932" spans="1:17" hidden="1" x14ac:dyDescent="0.25">
      <c r="A20932" t="s">
        <v>81656</v>
      </c>
      <c r="B20932" t="s">
        <v>81657</v>
      </c>
      <c r="C20932" s="1" t="str">
        <f t="shared" si="2880"/>
        <v>21:0867</v>
      </c>
      <c r="D20932" s="1" t="str">
        <f t="shared" si="2881"/>
        <v>21:0240</v>
      </c>
      <c r="E20932" t="s">
        <v>81658</v>
      </c>
      <c r="F20932" t="s">
        <v>81659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11689</v>
      </c>
      <c r="N20932">
        <v>748</v>
      </c>
      <c r="O20932" t="s">
        <v>21</v>
      </c>
      <c r="P20932" t="s">
        <v>22</v>
      </c>
      <c r="Q20932" t="s">
        <v>29</v>
      </c>
    </row>
    <row r="20933" spans="1:17" hidden="1" x14ac:dyDescent="0.25">
      <c r="A20933" t="s">
        <v>81660</v>
      </c>
      <c r="B20933" t="s">
        <v>81661</v>
      </c>
      <c r="C20933" s="1" t="str">
        <f t="shared" si="2880"/>
        <v>21:0867</v>
      </c>
      <c r="D20933" s="1" t="str">
        <f t="shared" si="2881"/>
        <v>21:0240</v>
      </c>
      <c r="E20933" t="s">
        <v>81662</v>
      </c>
      <c r="F20933" t="s">
        <v>81663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11694</v>
      </c>
      <c r="N20933">
        <v>749</v>
      </c>
      <c r="O20933" t="s">
        <v>21</v>
      </c>
      <c r="P20933" t="s">
        <v>22</v>
      </c>
      <c r="Q20933" t="s">
        <v>35</v>
      </c>
    </row>
    <row r="20934" spans="1:17" hidden="1" x14ac:dyDescent="0.25">
      <c r="A20934" t="s">
        <v>81664</v>
      </c>
      <c r="B20934" t="s">
        <v>81665</v>
      </c>
      <c r="C20934" s="1" t="str">
        <f t="shared" si="2880"/>
        <v>21:0867</v>
      </c>
      <c r="D20934" s="1" t="str">
        <f t="shared" si="2881"/>
        <v>21:0240</v>
      </c>
      <c r="E20934" t="s">
        <v>81666</v>
      </c>
      <c r="F20934" t="s">
        <v>81667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11700</v>
      </c>
      <c r="N20934">
        <v>750</v>
      </c>
      <c r="O20934" t="s">
        <v>21</v>
      </c>
      <c r="P20934" t="s">
        <v>2212</v>
      </c>
      <c r="Q20934" t="s">
        <v>522</v>
      </c>
    </row>
    <row r="20935" spans="1:17" hidden="1" x14ac:dyDescent="0.25">
      <c r="A20935" t="s">
        <v>81668</v>
      </c>
      <c r="B20935" t="s">
        <v>81669</v>
      </c>
      <c r="C20935" s="1" t="str">
        <f t="shared" si="2880"/>
        <v>21:0867</v>
      </c>
      <c r="D20935" s="1" t="str">
        <f t="shared" si="2881"/>
        <v>21:0240</v>
      </c>
      <c r="E20935" t="s">
        <v>81670</v>
      </c>
      <c r="F20935" t="s">
        <v>81671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11710</v>
      </c>
      <c r="N20935">
        <v>751</v>
      </c>
      <c r="O20935" t="s">
        <v>21</v>
      </c>
      <c r="P20935" t="s">
        <v>45</v>
      </c>
      <c r="Q20935" t="s">
        <v>59</v>
      </c>
    </row>
    <row r="20936" spans="1:17" hidden="1" x14ac:dyDescent="0.25">
      <c r="A20936" t="s">
        <v>81672</v>
      </c>
      <c r="B20936" t="s">
        <v>81673</v>
      </c>
      <c r="C20936" s="1" t="str">
        <f t="shared" si="2880"/>
        <v>21:0867</v>
      </c>
      <c r="D20936" s="1" t="str">
        <f t="shared" si="2881"/>
        <v>21:0240</v>
      </c>
      <c r="E20936" t="s">
        <v>81674</v>
      </c>
      <c r="F20936" t="s">
        <v>81675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11715</v>
      </c>
      <c r="N20936">
        <v>752</v>
      </c>
      <c r="O20936" t="s">
        <v>21</v>
      </c>
      <c r="P20936" t="s">
        <v>356</v>
      </c>
      <c r="Q20936" t="s">
        <v>23</v>
      </c>
    </row>
    <row r="20937" spans="1:17" hidden="1" x14ac:dyDescent="0.25">
      <c r="A20937" t="s">
        <v>81676</v>
      </c>
      <c r="B20937" t="s">
        <v>81677</v>
      </c>
      <c r="C20937" s="1" t="str">
        <f t="shared" si="2880"/>
        <v>21:0867</v>
      </c>
      <c r="D20937" s="1" t="str">
        <f t="shared" si="2881"/>
        <v>21:0240</v>
      </c>
      <c r="E20937" t="s">
        <v>81678</v>
      </c>
      <c r="F20937" t="s">
        <v>81679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11680</v>
      </c>
      <c r="N20937">
        <v>753</v>
      </c>
      <c r="O20937" t="s">
        <v>21</v>
      </c>
      <c r="P20937" t="s">
        <v>356</v>
      </c>
      <c r="Q20937" t="s">
        <v>392</v>
      </c>
    </row>
    <row r="20938" spans="1:17" hidden="1" x14ac:dyDescent="0.25">
      <c r="A20938" t="s">
        <v>81680</v>
      </c>
      <c r="B20938" t="s">
        <v>81681</v>
      </c>
      <c r="C20938" s="1" t="str">
        <f t="shared" si="2880"/>
        <v>21:0867</v>
      </c>
      <c r="D20938" s="1" t="str">
        <f t="shared" si="2881"/>
        <v>21:0240</v>
      </c>
      <c r="E20938" t="s">
        <v>81678</v>
      </c>
      <c r="F20938" t="s">
        <v>81682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11684</v>
      </c>
      <c r="N20938">
        <v>754</v>
      </c>
      <c r="O20938" t="s">
        <v>21</v>
      </c>
      <c r="P20938" t="s">
        <v>356</v>
      </c>
      <c r="Q20938" t="s">
        <v>392</v>
      </c>
    </row>
    <row r="20939" spans="1:17" hidden="1" x14ac:dyDescent="0.25">
      <c r="A20939" t="s">
        <v>81683</v>
      </c>
      <c r="B20939" t="s">
        <v>81684</v>
      </c>
      <c r="C20939" s="1" t="str">
        <f t="shared" si="2880"/>
        <v>21:0867</v>
      </c>
      <c r="D20939" s="1" t="str">
        <f t="shared" si="2881"/>
        <v>21:0240</v>
      </c>
      <c r="E20939" t="s">
        <v>81685</v>
      </c>
      <c r="F20939" t="s">
        <v>81686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11720</v>
      </c>
      <c r="N20939">
        <v>755</v>
      </c>
      <c r="O20939" t="s">
        <v>21</v>
      </c>
      <c r="P20939" t="s">
        <v>22</v>
      </c>
      <c r="Q20939" t="s">
        <v>29</v>
      </c>
    </row>
    <row r="20940" spans="1:17" hidden="1" x14ac:dyDescent="0.25">
      <c r="A20940" t="s">
        <v>81687</v>
      </c>
      <c r="B20940" t="s">
        <v>81688</v>
      </c>
      <c r="C20940" s="1" t="str">
        <f t="shared" si="2880"/>
        <v>21:0867</v>
      </c>
      <c r="D20940" s="1" t="str">
        <f t="shared" si="2881"/>
        <v>21:0240</v>
      </c>
      <c r="E20940" t="s">
        <v>81689</v>
      </c>
      <c r="F20940" t="s">
        <v>81690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11725</v>
      </c>
      <c r="N20940">
        <v>756</v>
      </c>
      <c r="O20940" t="s">
        <v>21</v>
      </c>
      <c r="P20940" t="s">
        <v>356</v>
      </c>
      <c r="Q20940" t="s">
        <v>189</v>
      </c>
    </row>
    <row r="20941" spans="1:17" hidden="1" x14ac:dyDescent="0.25">
      <c r="A20941" t="s">
        <v>81691</v>
      </c>
      <c r="B20941" t="s">
        <v>81692</v>
      </c>
      <c r="C20941" s="1" t="str">
        <f t="shared" si="2880"/>
        <v>21:0867</v>
      </c>
      <c r="D20941" s="1" t="str">
        <f t="shared" si="2881"/>
        <v>21:0240</v>
      </c>
      <c r="E20941" t="s">
        <v>81693</v>
      </c>
      <c r="F20941" t="s">
        <v>81694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11730</v>
      </c>
      <c r="N20941">
        <v>757</v>
      </c>
      <c r="O20941" t="s">
        <v>21</v>
      </c>
      <c r="P20941" t="s">
        <v>356</v>
      </c>
      <c r="Q20941" t="s">
        <v>29</v>
      </c>
    </row>
    <row r="20942" spans="1:17" hidden="1" x14ac:dyDescent="0.25">
      <c r="A20942" t="s">
        <v>81695</v>
      </c>
      <c r="B20942" t="s">
        <v>81696</v>
      </c>
      <c r="C20942" s="1" t="str">
        <f t="shared" si="2880"/>
        <v>21:0867</v>
      </c>
      <c r="D20942" s="1" t="str">
        <f t="shared" si="2881"/>
        <v>21:0240</v>
      </c>
      <c r="E20942" t="s">
        <v>81697</v>
      </c>
      <c r="F20942" t="s">
        <v>81698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12803</v>
      </c>
      <c r="N20942">
        <v>758</v>
      </c>
      <c r="O20942" t="s">
        <v>21</v>
      </c>
      <c r="P20942" t="s">
        <v>356</v>
      </c>
      <c r="Q20942" t="s">
        <v>29</v>
      </c>
    </row>
    <row r="20943" spans="1:17" hidden="1" x14ac:dyDescent="0.25">
      <c r="A20943" t="s">
        <v>81699</v>
      </c>
      <c r="B20943" t="s">
        <v>81700</v>
      </c>
      <c r="C20943" s="1" t="str">
        <f t="shared" si="2880"/>
        <v>21:0867</v>
      </c>
      <c r="D20943" s="1" t="str">
        <f t="shared" si="2881"/>
        <v>21:0240</v>
      </c>
      <c r="E20943" t="s">
        <v>81701</v>
      </c>
      <c r="F20943" t="s">
        <v>81702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11641</v>
      </c>
      <c r="N20943">
        <v>759</v>
      </c>
      <c r="O20943" t="s">
        <v>21</v>
      </c>
      <c r="P20943" t="s">
        <v>22</v>
      </c>
      <c r="Q20943" t="s">
        <v>35</v>
      </c>
    </row>
    <row r="20944" spans="1:17" hidden="1" x14ac:dyDescent="0.25">
      <c r="A20944" t="s">
        <v>81703</v>
      </c>
      <c r="B20944" t="s">
        <v>81704</v>
      </c>
      <c r="C20944" s="1" t="str">
        <f t="shared" si="2880"/>
        <v>21:0867</v>
      </c>
      <c r="D20944" s="1" t="str">
        <f t="shared" si="2881"/>
        <v>21:0240</v>
      </c>
      <c r="E20944" t="s">
        <v>81705</v>
      </c>
      <c r="F20944" t="s">
        <v>81706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11646</v>
      </c>
      <c r="N20944">
        <v>760</v>
      </c>
      <c r="O20944" t="s">
        <v>21</v>
      </c>
      <c r="P20944" t="s">
        <v>356</v>
      </c>
      <c r="Q20944" t="s">
        <v>103</v>
      </c>
    </row>
    <row r="20945" spans="1:17" hidden="1" x14ac:dyDescent="0.25">
      <c r="A20945" t="s">
        <v>81707</v>
      </c>
      <c r="B20945" t="s">
        <v>81708</v>
      </c>
      <c r="C20945" s="1" t="str">
        <f t="shared" si="2880"/>
        <v>21:0867</v>
      </c>
      <c r="D20945" s="1" t="str">
        <f t="shared" si="2881"/>
        <v>21:0240</v>
      </c>
      <c r="E20945" t="s">
        <v>81709</v>
      </c>
      <c r="F20945" t="s">
        <v>81710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11651</v>
      </c>
      <c r="N20945">
        <v>761</v>
      </c>
      <c r="O20945" t="s">
        <v>21</v>
      </c>
      <c r="P20945" t="s">
        <v>583</v>
      </c>
      <c r="Q20945" t="s">
        <v>59</v>
      </c>
    </row>
    <row r="20946" spans="1:17" hidden="1" x14ac:dyDescent="0.25">
      <c r="A20946" t="s">
        <v>81711</v>
      </c>
      <c r="B20946" t="s">
        <v>81712</v>
      </c>
      <c r="C20946" s="1" t="str">
        <f t="shared" si="2880"/>
        <v>21:0867</v>
      </c>
      <c r="D20946" s="1" t="str">
        <f t="shared" si="2881"/>
        <v>21:0240</v>
      </c>
      <c r="E20946" t="s">
        <v>81713</v>
      </c>
      <c r="F20946" t="s">
        <v>81714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11660</v>
      </c>
      <c r="N20946">
        <v>762</v>
      </c>
      <c r="O20946" t="s">
        <v>21</v>
      </c>
      <c r="P20946" t="s">
        <v>356</v>
      </c>
      <c r="Q20946" t="s">
        <v>52</v>
      </c>
    </row>
    <row r="20947" spans="1:17" hidden="1" x14ac:dyDescent="0.25">
      <c r="A20947" t="s">
        <v>81715</v>
      </c>
      <c r="B20947" t="s">
        <v>81716</v>
      </c>
      <c r="C20947" s="1" t="str">
        <f t="shared" si="2880"/>
        <v>21:0867</v>
      </c>
      <c r="D20947" s="1" t="str">
        <f t="shared" si="2881"/>
        <v>21:0240</v>
      </c>
      <c r="E20947" t="s">
        <v>81717</v>
      </c>
      <c r="F20947" t="s">
        <v>81718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11665</v>
      </c>
      <c r="N20947">
        <v>763</v>
      </c>
      <c r="O20947" t="s">
        <v>21</v>
      </c>
      <c r="P20947" t="s">
        <v>2212</v>
      </c>
      <c r="Q20947" t="s">
        <v>71</v>
      </c>
    </row>
    <row r="20948" spans="1:17" hidden="1" x14ac:dyDescent="0.25">
      <c r="A20948" t="s">
        <v>81719</v>
      </c>
      <c r="B20948" t="s">
        <v>81720</v>
      </c>
      <c r="C20948" s="1" t="str">
        <f t="shared" si="2880"/>
        <v>21:0867</v>
      </c>
      <c r="D20948" s="1" t="str">
        <f t="shared" si="2881"/>
        <v>21:0240</v>
      </c>
      <c r="E20948" t="s">
        <v>81721</v>
      </c>
      <c r="F20948" t="s">
        <v>81722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11680</v>
      </c>
      <c r="N20948">
        <v>764</v>
      </c>
      <c r="O20948" t="s">
        <v>21</v>
      </c>
      <c r="P20948" t="s">
        <v>22</v>
      </c>
      <c r="Q20948" t="s">
        <v>215</v>
      </c>
    </row>
    <row r="20949" spans="1:17" hidden="1" x14ac:dyDescent="0.25">
      <c r="A20949" t="s">
        <v>81723</v>
      </c>
      <c r="B20949" t="s">
        <v>81724</v>
      </c>
      <c r="C20949" s="1" t="str">
        <f t="shared" si="2880"/>
        <v>21:0867</v>
      </c>
      <c r="D20949" s="1" t="str">
        <f t="shared" si="2881"/>
        <v>21:0240</v>
      </c>
      <c r="E20949" t="s">
        <v>81721</v>
      </c>
      <c r="F20949" t="s">
        <v>81725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11684</v>
      </c>
      <c r="N20949">
        <v>765</v>
      </c>
      <c r="O20949" t="s">
        <v>21</v>
      </c>
      <c r="P20949" t="s">
        <v>356</v>
      </c>
      <c r="Q20949" t="s">
        <v>215</v>
      </c>
    </row>
    <row r="20950" spans="1:17" hidden="1" x14ac:dyDescent="0.25">
      <c r="A20950" t="s">
        <v>81726</v>
      </c>
      <c r="B20950" t="s">
        <v>81727</v>
      </c>
      <c r="C20950" s="1" t="str">
        <f t="shared" si="2880"/>
        <v>21:0867</v>
      </c>
      <c r="D20950" s="1" t="str">
        <f t="shared" si="2881"/>
        <v>21:0240</v>
      </c>
      <c r="E20950" t="s">
        <v>81728</v>
      </c>
      <c r="F20950" t="s">
        <v>81729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11670</v>
      </c>
      <c r="N20950">
        <v>766</v>
      </c>
      <c r="O20950" t="s">
        <v>2129</v>
      </c>
      <c r="P20950" t="s">
        <v>356</v>
      </c>
      <c r="Q20950" t="s">
        <v>71</v>
      </c>
    </row>
    <row r="20951" spans="1:17" hidden="1" x14ac:dyDescent="0.25">
      <c r="A20951" t="s">
        <v>81730</v>
      </c>
      <c r="B20951" t="s">
        <v>81731</v>
      </c>
      <c r="C20951" s="1" t="str">
        <f t="shared" si="2880"/>
        <v>21:0867</v>
      </c>
      <c r="D20951" s="1" t="str">
        <f t="shared" si="2881"/>
        <v>21:0240</v>
      </c>
      <c r="E20951" t="s">
        <v>81732</v>
      </c>
      <c r="F20951" t="s">
        <v>81733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11675</v>
      </c>
      <c r="N20951">
        <v>767</v>
      </c>
      <c r="O20951" t="s">
        <v>21</v>
      </c>
      <c r="P20951" t="s">
        <v>397</v>
      </c>
      <c r="Q20951" t="s">
        <v>198</v>
      </c>
    </row>
    <row r="20952" spans="1:17" hidden="1" x14ac:dyDescent="0.25">
      <c r="A20952" t="s">
        <v>81734</v>
      </c>
      <c r="B20952" t="s">
        <v>81735</v>
      </c>
      <c r="C20952" s="1" t="str">
        <f t="shared" si="2880"/>
        <v>21:0867</v>
      </c>
      <c r="D20952" s="1" t="str">
        <f t="shared" si="2881"/>
        <v>21:0240</v>
      </c>
      <c r="E20952" t="s">
        <v>81736</v>
      </c>
      <c r="F20952" t="s">
        <v>81737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11689</v>
      </c>
      <c r="N20952">
        <v>768</v>
      </c>
      <c r="O20952" t="s">
        <v>311</v>
      </c>
      <c r="P20952" t="s">
        <v>583</v>
      </c>
      <c r="Q20952" t="s">
        <v>215</v>
      </c>
    </row>
    <row r="20953" spans="1:17" hidden="1" x14ac:dyDescent="0.25">
      <c r="A20953" t="s">
        <v>81738</v>
      </c>
      <c r="B20953" t="s">
        <v>81739</v>
      </c>
      <c r="C20953" s="1" t="str">
        <f t="shared" ref="C20953:C20975" si="2884">HYPERLINK("http://geochem.nrcan.gc.ca/cdogs/content/bdl/bdl210867_e.htm", "21:0867")</f>
        <v>21:0867</v>
      </c>
      <c r="D20953" s="1" t="str">
        <f t="shared" ref="D20953:D20975" si="2885">HYPERLINK("http://geochem.nrcan.gc.ca/cdogs/content/svy/svy210240_e.htm", "21:0240")</f>
        <v>21:0240</v>
      </c>
      <c r="E20953" t="s">
        <v>81740</v>
      </c>
      <c r="F20953" t="s">
        <v>81741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11694</v>
      </c>
      <c r="N20953">
        <v>769</v>
      </c>
      <c r="O20953" t="s">
        <v>21</v>
      </c>
      <c r="P20953" t="s">
        <v>22</v>
      </c>
      <c r="Q20953" t="s">
        <v>198</v>
      </c>
    </row>
    <row r="20954" spans="1:17" hidden="1" x14ac:dyDescent="0.25">
      <c r="A20954" t="s">
        <v>81742</v>
      </c>
      <c r="B20954" t="s">
        <v>81743</v>
      </c>
      <c r="C20954" s="1" t="str">
        <f t="shared" si="2884"/>
        <v>21:0867</v>
      </c>
      <c r="D20954" s="1" t="str">
        <f t="shared" si="2885"/>
        <v>21:0240</v>
      </c>
      <c r="E20954" t="s">
        <v>81744</v>
      </c>
      <c r="F20954" t="s">
        <v>81745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11700</v>
      </c>
      <c r="N20954">
        <v>770</v>
      </c>
      <c r="O20954" t="s">
        <v>21</v>
      </c>
      <c r="P20954" t="s">
        <v>22</v>
      </c>
      <c r="Q20954" t="s">
        <v>52</v>
      </c>
    </row>
    <row r="20955" spans="1:17" hidden="1" x14ac:dyDescent="0.25">
      <c r="A20955" t="s">
        <v>81746</v>
      </c>
      <c r="B20955" t="s">
        <v>81747</v>
      </c>
      <c r="C20955" s="1" t="str">
        <f t="shared" si="2884"/>
        <v>21:0867</v>
      </c>
      <c r="D20955" s="1" t="str">
        <f t="shared" si="2885"/>
        <v>21:0240</v>
      </c>
      <c r="E20955" t="s">
        <v>81748</v>
      </c>
      <c r="F20955" t="s">
        <v>81749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11641</v>
      </c>
      <c r="N20955">
        <v>771</v>
      </c>
      <c r="O20955" t="s">
        <v>21</v>
      </c>
      <c r="P20955" t="s">
        <v>356</v>
      </c>
      <c r="Q20955" t="s">
        <v>35</v>
      </c>
    </row>
    <row r="20956" spans="1:17" hidden="1" x14ac:dyDescent="0.25">
      <c r="A20956" t="s">
        <v>81750</v>
      </c>
      <c r="B20956" t="s">
        <v>81751</v>
      </c>
      <c r="C20956" s="1" t="str">
        <f t="shared" si="2884"/>
        <v>21:0867</v>
      </c>
      <c r="D20956" s="1" t="str">
        <f t="shared" si="2885"/>
        <v>21:0240</v>
      </c>
      <c r="E20956" t="s">
        <v>81752</v>
      </c>
      <c r="F20956" t="s">
        <v>81753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11646</v>
      </c>
      <c r="N20956">
        <v>772</v>
      </c>
      <c r="O20956" t="s">
        <v>21</v>
      </c>
      <c r="P20956" t="s">
        <v>356</v>
      </c>
      <c r="Q20956" t="s">
        <v>59</v>
      </c>
    </row>
    <row r="20957" spans="1:17" hidden="1" x14ac:dyDescent="0.25">
      <c r="A20957" t="s">
        <v>81754</v>
      </c>
      <c r="B20957" t="s">
        <v>81755</v>
      </c>
      <c r="C20957" s="1" t="str">
        <f t="shared" si="2884"/>
        <v>21:0867</v>
      </c>
      <c r="D20957" s="1" t="str">
        <f t="shared" si="2885"/>
        <v>21:0240</v>
      </c>
      <c r="E20957" t="s">
        <v>81756</v>
      </c>
      <c r="F20957" t="s">
        <v>81757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11651</v>
      </c>
      <c r="N20957">
        <v>773</v>
      </c>
      <c r="O20957" t="s">
        <v>21</v>
      </c>
      <c r="P20957" t="s">
        <v>356</v>
      </c>
      <c r="Q20957" t="s">
        <v>653</v>
      </c>
    </row>
    <row r="20958" spans="1:17" hidden="1" x14ac:dyDescent="0.25">
      <c r="A20958" t="s">
        <v>81758</v>
      </c>
      <c r="B20958" t="s">
        <v>81759</v>
      </c>
      <c r="C20958" s="1" t="str">
        <f t="shared" si="2884"/>
        <v>21:0867</v>
      </c>
      <c r="D20958" s="1" t="str">
        <f t="shared" si="2885"/>
        <v>21:0240</v>
      </c>
      <c r="E20958" t="s">
        <v>81760</v>
      </c>
      <c r="F20958" t="s">
        <v>81761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11660</v>
      </c>
      <c r="N20958">
        <v>774</v>
      </c>
      <c r="O20958" t="s">
        <v>21</v>
      </c>
      <c r="P20958" t="s">
        <v>397</v>
      </c>
      <c r="Q20958" t="s">
        <v>103</v>
      </c>
    </row>
    <row r="20959" spans="1:17" hidden="1" x14ac:dyDescent="0.25">
      <c r="A20959" t="s">
        <v>81762</v>
      </c>
      <c r="B20959" t="s">
        <v>81763</v>
      </c>
      <c r="C20959" s="1" t="str">
        <f t="shared" si="2884"/>
        <v>21:0867</v>
      </c>
      <c r="D20959" s="1" t="str">
        <f t="shared" si="2885"/>
        <v>21:0240</v>
      </c>
      <c r="E20959" t="s">
        <v>81764</v>
      </c>
      <c r="F20959" t="s">
        <v>81765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11665</v>
      </c>
      <c r="N20959">
        <v>775</v>
      </c>
      <c r="O20959" t="s">
        <v>21</v>
      </c>
      <c r="P20959" t="s">
        <v>22</v>
      </c>
      <c r="Q20959" t="s">
        <v>23</v>
      </c>
    </row>
    <row r="20960" spans="1:17" hidden="1" x14ac:dyDescent="0.25">
      <c r="A20960" t="s">
        <v>81766</v>
      </c>
      <c r="B20960" t="s">
        <v>81767</v>
      </c>
      <c r="C20960" s="1" t="str">
        <f t="shared" si="2884"/>
        <v>21:0867</v>
      </c>
      <c r="D20960" s="1" t="str">
        <f t="shared" si="2885"/>
        <v>21:0240</v>
      </c>
      <c r="E20960" t="s">
        <v>81768</v>
      </c>
      <c r="F20960" t="s">
        <v>81769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11670</v>
      </c>
      <c r="N20960">
        <v>776</v>
      </c>
      <c r="O20960" t="s">
        <v>21</v>
      </c>
      <c r="P20960" t="s">
        <v>22</v>
      </c>
      <c r="Q20960" t="s">
        <v>29</v>
      </c>
    </row>
    <row r="20961" spans="1:17" hidden="1" x14ac:dyDescent="0.25">
      <c r="A20961" t="s">
        <v>81770</v>
      </c>
      <c r="B20961" t="s">
        <v>81771</v>
      </c>
      <c r="C20961" s="1" t="str">
        <f t="shared" si="2884"/>
        <v>21:0867</v>
      </c>
      <c r="D20961" s="1" t="str">
        <f t="shared" si="2885"/>
        <v>21:0240</v>
      </c>
      <c r="E20961" t="s">
        <v>81772</v>
      </c>
      <c r="F20961" t="s">
        <v>81773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11675</v>
      </c>
      <c r="N20961">
        <v>777</v>
      </c>
      <c r="O20961" t="s">
        <v>21</v>
      </c>
      <c r="P20961" t="s">
        <v>22</v>
      </c>
      <c r="Q20961" t="s">
        <v>23</v>
      </c>
    </row>
    <row r="20962" spans="1:17" hidden="1" x14ac:dyDescent="0.25">
      <c r="A20962" t="s">
        <v>81774</v>
      </c>
      <c r="B20962" t="s">
        <v>81775</v>
      </c>
      <c r="C20962" s="1" t="str">
        <f t="shared" si="2884"/>
        <v>21:0867</v>
      </c>
      <c r="D20962" s="1" t="str">
        <f t="shared" si="2885"/>
        <v>21:0240</v>
      </c>
      <c r="E20962" t="s">
        <v>81776</v>
      </c>
      <c r="F20962" t="s">
        <v>81777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11689</v>
      </c>
      <c r="N20962">
        <v>778</v>
      </c>
      <c r="O20962" t="s">
        <v>21</v>
      </c>
      <c r="P20962" t="s">
        <v>22</v>
      </c>
      <c r="Q20962" t="s">
        <v>59</v>
      </c>
    </row>
    <row r="20963" spans="1:17" hidden="1" x14ac:dyDescent="0.25">
      <c r="A20963" t="s">
        <v>81778</v>
      </c>
      <c r="B20963" t="s">
        <v>81779</v>
      </c>
      <c r="C20963" s="1" t="str">
        <f t="shared" si="2884"/>
        <v>21:0867</v>
      </c>
      <c r="D20963" s="1" t="str">
        <f t="shared" si="2885"/>
        <v>21:0240</v>
      </c>
      <c r="E20963" t="s">
        <v>81780</v>
      </c>
      <c r="F20963" t="s">
        <v>81781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11694</v>
      </c>
      <c r="N20963">
        <v>779</v>
      </c>
      <c r="O20963" t="s">
        <v>21</v>
      </c>
      <c r="P20963" t="s">
        <v>356</v>
      </c>
      <c r="Q20963" t="s">
        <v>189</v>
      </c>
    </row>
    <row r="20964" spans="1:17" hidden="1" x14ac:dyDescent="0.25">
      <c r="A20964" t="s">
        <v>81782</v>
      </c>
      <c r="B20964" t="s">
        <v>81783</v>
      </c>
      <c r="C20964" s="1" t="str">
        <f t="shared" si="2884"/>
        <v>21:0867</v>
      </c>
      <c r="D20964" s="1" t="str">
        <f t="shared" si="2885"/>
        <v>21:0240</v>
      </c>
      <c r="E20964" t="s">
        <v>81784</v>
      </c>
      <c r="F20964" t="s">
        <v>81785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11700</v>
      </c>
      <c r="N20964">
        <v>780</v>
      </c>
      <c r="O20964" t="s">
        <v>21</v>
      </c>
      <c r="P20964" t="s">
        <v>583</v>
      </c>
      <c r="Q20964" t="s">
        <v>46</v>
      </c>
    </row>
    <row r="20965" spans="1:17" hidden="1" x14ac:dyDescent="0.25">
      <c r="A20965" t="s">
        <v>81786</v>
      </c>
      <c r="B20965" t="s">
        <v>81787</v>
      </c>
      <c r="C20965" s="1" t="str">
        <f t="shared" si="2884"/>
        <v>21:0867</v>
      </c>
      <c r="D20965" s="1" t="str">
        <f t="shared" si="2885"/>
        <v>21:0240</v>
      </c>
      <c r="E20965" t="s">
        <v>81788</v>
      </c>
      <c r="F20965" t="s">
        <v>81789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11710</v>
      </c>
      <c r="N20965">
        <v>781</v>
      </c>
      <c r="O20965" t="s">
        <v>21</v>
      </c>
      <c r="P20965" t="s">
        <v>2212</v>
      </c>
      <c r="Q20965" t="s">
        <v>198</v>
      </c>
    </row>
    <row r="20966" spans="1:17" hidden="1" x14ac:dyDescent="0.25">
      <c r="A20966" t="s">
        <v>81790</v>
      </c>
      <c r="B20966" t="s">
        <v>81791</v>
      </c>
      <c r="C20966" s="1" t="str">
        <f t="shared" si="2884"/>
        <v>21:0867</v>
      </c>
      <c r="D20966" s="1" t="str">
        <f t="shared" si="2885"/>
        <v>21:0240</v>
      </c>
      <c r="E20966" t="s">
        <v>81792</v>
      </c>
      <c r="F20966" t="s">
        <v>81793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11715</v>
      </c>
      <c r="N20966">
        <v>782</v>
      </c>
      <c r="O20966" t="s">
        <v>21</v>
      </c>
      <c r="P20966" t="s">
        <v>22</v>
      </c>
      <c r="Q20966" t="s">
        <v>93</v>
      </c>
    </row>
    <row r="20967" spans="1:17" hidden="1" x14ac:dyDescent="0.25">
      <c r="A20967" t="s">
        <v>81794</v>
      </c>
      <c r="B20967" t="s">
        <v>81795</v>
      </c>
      <c r="C20967" s="1" t="str">
        <f t="shared" si="2884"/>
        <v>21:0867</v>
      </c>
      <c r="D20967" s="1" t="str">
        <f t="shared" si="2885"/>
        <v>21:0240</v>
      </c>
      <c r="E20967" t="s">
        <v>81796</v>
      </c>
      <c r="F20967" t="s">
        <v>81797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11720</v>
      </c>
      <c r="N20967">
        <v>783</v>
      </c>
      <c r="O20967" t="s">
        <v>21</v>
      </c>
      <c r="P20967" t="s">
        <v>22</v>
      </c>
      <c r="Q20967" t="s">
        <v>103</v>
      </c>
    </row>
    <row r="20968" spans="1:17" hidden="1" x14ac:dyDescent="0.25">
      <c r="A20968" t="s">
        <v>81798</v>
      </c>
      <c r="B20968" t="s">
        <v>81799</v>
      </c>
      <c r="C20968" s="1" t="str">
        <f t="shared" si="2884"/>
        <v>21:0867</v>
      </c>
      <c r="D20968" s="1" t="str">
        <f t="shared" si="2885"/>
        <v>21:0240</v>
      </c>
      <c r="E20968" t="s">
        <v>81800</v>
      </c>
      <c r="F20968" t="s">
        <v>81801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11725</v>
      </c>
      <c r="N20968">
        <v>784</v>
      </c>
      <c r="O20968" t="s">
        <v>21</v>
      </c>
      <c r="P20968" t="s">
        <v>583</v>
      </c>
      <c r="Q20968" t="s">
        <v>198</v>
      </c>
    </row>
    <row r="20969" spans="1:17" hidden="1" x14ac:dyDescent="0.25">
      <c r="A20969" t="s">
        <v>81802</v>
      </c>
      <c r="B20969" t="s">
        <v>81803</v>
      </c>
      <c r="C20969" s="1" t="str">
        <f t="shared" si="2884"/>
        <v>21:0867</v>
      </c>
      <c r="D20969" s="1" t="str">
        <f t="shared" si="2885"/>
        <v>21:0240</v>
      </c>
      <c r="E20969" t="s">
        <v>81804</v>
      </c>
      <c r="F20969" t="s">
        <v>81805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11730</v>
      </c>
      <c r="N20969">
        <v>785</v>
      </c>
      <c r="O20969" t="s">
        <v>21</v>
      </c>
      <c r="P20969" t="s">
        <v>2212</v>
      </c>
      <c r="Q20969" t="s">
        <v>103</v>
      </c>
    </row>
    <row r="20970" spans="1:17" hidden="1" x14ac:dyDescent="0.25">
      <c r="A20970" t="s">
        <v>81806</v>
      </c>
      <c r="B20970" t="s">
        <v>81807</v>
      </c>
      <c r="C20970" s="1" t="str">
        <f t="shared" si="2884"/>
        <v>21:0867</v>
      </c>
      <c r="D20970" s="1" t="str">
        <f t="shared" si="2885"/>
        <v>21:0240</v>
      </c>
      <c r="E20970" t="s">
        <v>81808</v>
      </c>
      <c r="F20970" t="s">
        <v>81809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11680</v>
      </c>
      <c r="N20970">
        <v>786</v>
      </c>
      <c r="O20970" t="s">
        <v>21</v>
      </c>
      <c r="P20970" t="s">
        <v>583</v>
      </c>
      <c r="Q20970" t="s">
        <v>103</v>
      </c>
    </row>
    <row r="20971" spans="1:17" hidden="1" x14ac:dyDescent="0.25">
      <c r="A20971" t="s">
        <v>81810</v>
      </c>
      <c r="B20971" t="s">
        <v>81811</v>
      </c>
      <c r="C20971" s="1" t="str">
        <f t="shared" si="2884"/>
        <v>21:0867</v>
      </c>
      <c r="D20971" s="1" t="str">
        <f t="shared" si="2885"/>
        <v>21:0240</v>
      </c>
      <c r="E20971" t="s">
        <v>81808</v>
      </c>
      <c r="F20971" t="s">
        <v>81812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11684</v>
      </c>
      <c r="N20971">
        <v>787</v>
      </c>
      <c r="O20971" t="s">
        <v>21</v>
      </c>
      <c r="P20971" t="s">
        <v>22</v>
      </c>
      <c r="Q20971" t="s">
        <v>198</v>
      </c>
    </row>
    <row r="20972" spans="1:17" hidden="1" x14ac:dyDescent="0.25">
      <c r="A20972" t="s">
        <v>81813</v>
      </c>
      <c r="B20972" t="s">
        <v>81814</v>
      </c>
      <c r="C20972" s="1" t="str">
        <f t="shared" si="2884"/>
        <v>21:0867</v>
      </c>
      <c r="D20972" s="1" t="str">
        <f t="shared" si="2885"/>
        <v>21:0240</v>
      </c>
      <c r="E20972" t="s">
        <v>81815</v>
      </c>
      <c r="F20972" t="s">
        <v>81816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12803</v>
      </c>
      <c r="N20972">
        <v>788</v>
      </c>
      <c r="O20972" t="s">
        <v>21</v>
      </c>
      <c r="P20972" t="s">
        <v>583</v>
      </c>
      <c r="Q20972" t="s">
        <v>392</v>
      </c>
    </row>
    <row r="20973" spans="1:17" hidden="1" x14ac:dyDescent="0.25">
      <c r="A20973" t="s">
        <v>81817</v>
      </c>
      <c r="B20973" t="s">
        <v>81818</v>
      </c>
      <c r="C20973" s="1" t="str">
        <f t="shared" si="2884"/>
        <v>21:0867</v>
      </c>
      <c r="D20973" s="1" t="str">
        <f t="shared" si="2885"/>
        <v>21:0240</v>
      </c>
      <c r="E20973" t="s">
        <v>81819</v>
      </c>
      <c r="F20973" t="s">
        <v>81820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11641</v>
      </c>
      <c r="N20973">
        <v>789</v>
      </c>
      <c r="O20973" t="s">
        <v>21</v>
      </c>
      <c r="P20973" t="s">
        <v>2212</v>
      </c>
      <c r="Q20973" t="s">
        <v>35</v>
      </c>
    </row>
    <row r="20974" spans="1:17" hidden="1" x14ac:dyDescent="0.25">
      <c r="A20974" t="s">
        <v>81821</v>
      </c>
      <c r="B20974" t="s">
        <v>81822</v>
      </c>
      <c r="C20974" s="1" t="str">
        <f t="shared" si="2884"/>
        <v>21:0867</v>
      </c>
      <c r="D20974" s="1" t="str">
        <f t="shared" si="2885"/>
        <v>21:0240</v>
      </c>
      <c r="E20974" t="s">
        <v>81823</v>
      </c>
      <c r="F20974" t="s">
        <v>81824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11646</v>
      </c>
      <c r="N20974">
        <v>790</v>
      </c>
      <c r="O20974" t="s">
        <v>21</v>
      </c>
      <c r="P20974" t="s">
        <v>2212</v>
      </c>
      <c r="Q20974" t="s">
        <v>392</v>
      </c>
    </row>
    <row r="20975" spans="1:17" hidden="1" x14ac:dyDescent="0.25">
      <c r="A20975" t="s">
        <v>81825</v>
      </c>
      <c r="B20975" t="s">
        <v>81826</v>
      </c>
      <c r="C20975" s="1" t="str">
        <f t="shared" si="2884"/>
        <v>21:0867</v>
      </c>
      <c r="D20975" s="1" t="str">
        <f t="shared" si="2885"/>
        <v>21:0240</v>
      </c>
      <c r="E20975" t="s">
        <v>81827</v>
      </c>
      <c r="F20975" t="s">
        <v>81828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11651</v>
      </c>
      <c r="N20975">
        <v>791</v>
      </c>
      <c r="O20975" t="s">
        <v>21</v>
      </c>
      <c r="P20975" t="s">
        <v>583</v>
      </c>
      <c r="Q20975" t="s">
        <v>23</v>
      </c>
    </row>
  </sheetData>
  <autoFilter ref="A1:N20975">
    <filterColumn colId="0" hiddenButton="1"/>
    <filterColumn colId="1" hiddenButton="1"/>
    <filterColumn colId="3">
      <filters>
        <filter val="21:0219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svy210219_pkg_0404c.xlsx</vt:lpstr>
      <vt:lpstr>pkg_0404c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2023-02-18T07:41:12Z</dcterms:created>
  <dcterms:modified xsi:type="dcterms:W3CDTF">2023-02-19T00:39:45Z</dcterms:modified>
</cp:coreProperties>
</file>